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defaultThemeVersion="166925"/>
  <mc:AlternateContent xmlns:mc="http://schemas.openxmlformats.org/markup-compatibility/2006">
    <mc:Choice Requires="x15">
      <x15ac:absPath xmlns:x15ac="http://schemas.microsoft.com/office/spreadsheetml/2010/11/ac" url="https://lineacomunicacionesco.sharepoint.com/sites/OperacinBanca/Shared Documents/GERENCIA DE OPERACIONES WOMPI/FACTURACIÓN/2025/OCTUBRE/"/>
    </mc:Choice>
  </mc:AlternateContent>
  <xr:revisionPtr revIDLastSave="720" documentId="8_{1729672C-CB14-43FA-8069-582243FF11FE}" xr6:coauthVersionLast="47" xr6:coauthVersionMax="47" xr10:uidLastSave="{3B33A453-AFF1-493B-B9DE-E8773F6307A8}"/>
  <bookViews>
    <workbookView xWindow="28680" yWindow="-120" windowWidth="29040" windowHeight="15720" xr2:uid="{CAB671CA-8442-43E3-9FAC-C13F827BE203}"/>
  </bookViews>
  <sheets>
    <sheet name="RESUMEN" sheetId="5" r:id="rId1"/>
    <sheet name="TD" sheetId="10" r:id="rId2"/>
    <sheet name="TARIFAS 2025" sheetId="1" r:id="rId3"/>
    <sheet name="CENTROS DE COSTOS" sheetId="3" state="hidden" r:id="rId4"/>
    <sheet name="TIPOLOGIA" sheetId="4" state="hidden" r:id="rId5"/>
    <sheet name="APERTURAS" sheetId="9" r:id="rId6"/>
    <sheet name="INCIDENTES" sheetId="6" r:id="rId7"/>
    <sheet name="OC PAPALERÍA" sheetId="2" r:id="rId8"/>
    <sheet name="OC CIERRES" sheetId="7" r:id="rId9"/>
    <sheet name="OC PUBLICIDAD" sheetId="8" r:id="rId10"/>
    <sheet name="OC TRASLADOS" sheetId="11" r:id="rId11"/>
  </sheets>
  <definedNames>
    <definedName name="_xlnm._FilterDatabase" localSheetId="5" hidden="1">APERTURAS!$A$1:$Y$152</definedName>
    <definedName name="_xlnm._FilterDatabase" localSheetId="3" hidden="1">'CENTROS DE COSTOS'!$A$1:$D$23</definedName>
    <definedName name="_xlnm._FilterDatabase" localSheetId="6" hidden="1">INCIDENTES!$A$1:$AA$569</definedName>
    <definedName name="_xlnm._FilterDatabase" localSheetId="8" hidden="1">'OC CIERRES'!$A$1:$AA$42</definedName>
    <definedName name="_xlnm._FilterDatabase" localSheetId="7" hidden="1">'OC PAPALERÍA'!$A$1:$AA$2332</definedName>
    <definedName name="_xlnm._FilterDatabase" localSheetId="9" hidden="1">'OC PUBLICIDAD'!$A$1:$AA$31</definedName>
    <definedName name="_xlnm._FilterDatabase" localSheetId="10" hidden="1">'OC TRASLADOS'!$A$1:$AA$14</definedName>
    <definedName name="_xlnm._FilterDatabase" localSheetId="4" hidden="1">TIPOLOGIA!$A$1:$G$1124</definedName>
  </definedNames>
  <calcPr calcId="191028"/>
  <pivotCaches>
    <pivotCache cacheId="2394" r:id="rId12"/>
    <pivotCache cacheId="2399" r:id="rId13"/>
    <pivotCache cacheId="2405" r:id="rId14"/>
    <pivotCache cacheId="2411" r:id="rId15"/>
    <pivotCache cacheId="2417" r:id="rId16"/>
    <pivotCache cacheId="2426" r:id="rId17"/>
    <pivotCache cacheId="2432"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10" l="1"/>
  <c r="C81" i="10"/>
  <c r="D80" i="10"/>
  <c r="C80" i="10"/>
  <c r="D79" i="10"/>
  <c r="C79" i="10"/>
  <c r="D78" i="10"/>
  <c r="C78" i="10"/>
  <c r="D77" i="10"/>
  <c r="C77" i="10"/>
  <c r="C68" i="10"/>
  <c r="D68" i="10"/>
  <c r="C54" i="10"/>
  <c r="D54" i="10"/>
  <c r="G5" i="5"/>
  <c r="H5" i="5" s="1"/>
  <c r="H10" i="5" s="1"/>
  <c r="C11" i="5" s="1"/>
  <c r="B10" i="5"/>
  <c r="Z3" i="11"/>
  <c r="Z4" i="11"/>
  <c r="AA4" i="11" s="1"/>
  <c r="Z5" i="11"/>
  <c r="Z6" i="11"/>
  <c r="Z7" i="11"/>
  <c r="Z8" i="11"/>
  <c r="AA8" i="11" s="1"/>
  <c r="Z9" i="11"/>
  <c r="AA9" i="11" s="1"/>
  <c r="Z10" i="11"/>
  <c r="Z11" i="11"/>
  <c r="AA11" i="11" s="1"/>
  <c r="Z12" i="11"/>
  <c r="AA12" i="11" s="1"/>
  <c r="Z13" i="11"/>
  <c r="AA13" i="11" s="1"/>
  <c r="Z2" i="11"/>
  <c r="Z30" i="8"/>
  <c r="AA30" i="8" s="1"/>
  <c r="Z3" i="8"/>
  <c r="AA3" i="8" s="1"/>
  <c r="Z4" i="8"/>
  <c r="AA4" i="8" s="1"/>
  <c r="Z5" i="8"/>
  <c r="AA5" i="8"/>
  <c r="Z6" i="8"/>
  <c r="AA6" i="8"/>
  <c r="Z7" i="8"/>
  <c r="AA7" i="8"/>
  <c r="Z8" i="8"/>
  <c r="AA8" i="8" s="1"/>
  <c r="Z9" i="8"/>
  <c r="AA9" i="8" s="1"/>
  <c r="Z10" i="8"/>
  <c r="AA10" i="8" s="1"/>
  <c r="Z11" i="8"/>
  <c r="AA11" i="8" s="1"/>
  <c r="Z12" i="8"/>
  <c r="AA12" i="8"/>
  <c r="Z13" i="8"/>
  <c r="AA13" i="8"/>
  <c r="Z14" i="8"/>
  <c r="AA14" i="8" s="1"/>
  <c r="Z15" i="8"/>
  <c r="AA15" i="8" s="1"/>
  <c r="Z16" i="8"/>
  <c r="AA16" i="8" s="1"/>
  <c r="Z17" i="8"/>
  <c r="AA17" i="8"/>
  <c r="Z18" i="8"/>
  <c r="AA18" i="8" s="1"/>
  <c r="Z19" i="8"/>
  <c r="AA19" i="8" s="1"/>
  <c r="Z20" i="8"/>
  <c r="AA20" i="8" s="1"/>
  <c r="Z21" i="8"/>
  <c r="AA21" i="8"/>
  <c r="Z22" i="8"/>
  <c r="AA22" i="8"/>
  <c r="Z23" i="8"/>
  <c r="AA23" i="8" s="1"/>
  <c r="Z24" i="8"/>
  <c r="AA24" i="8"/>
  <c r="Z25" i="8"/>
  <c r="AA25" i="8"/>
  <c r="Z26" i="8"/>
  <c r="AA26" i="8"/>
  <c r="Z27" i="8"/>
  <c r="AA27" i="8" s="1"/>
  <c r="Z28" i="8"/>
  <c r="AA28" i="8" s="1"/>
  <c r="Z29" i="8"/>
  <c r="AA29" i="8" s="1"/>
  <c r="B3" i="8"/>
  <c r="C3" i="8"/>
  <c r="B4" i="8"/>
  <c r="C4" i="8"/>
  <c r="B5" i="8"/>
  <c r="C5" i="8"/>
  <c r="B6" i="8"/>
  <c r="C6" i="8"/>
  <c r="B7" i="8"/>
  <c r="C7" i="8"/>
  <c r="B8" i="8"/>
  <c r="C8" i="8"/>
  <c r="B9" i="8"/>
  <c r="C9" i="8"/>
  <c r="B10" i="8"/>
  <c r="C10" i="8"/>
  <c r="B11" i="8"/>
  <c r="C11"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C13" i="11"/>
  <c r="B13" i="11"/>
  <c r="C12" i="11"/>
  <c r="B12" i="11"/>
  <c r="C11" i="11"/>
  <c r="B11" i="11"/>
  <c r="AA10" i="11"/>
  <c r="C10" i="11"/>
  <c r="B10" i="11"/>
  <c r="C9" i="11"/>
  <c r="B9" i="11"/>
  <c r="C8" i="11"/>
  <c r="B8" i="11"/>
  <c r="AA7" i="11"/>
  <c r="C7" i="11"/>
  <c r="B7" i="11"/>
  <c r="AA6" i="11"/>
  <c r="C6" i="11"/>
  <c r="B6" i="11"/>
  <c r="AA5" i="11"/>
  <c r="C5" i="11"/>
  <c r="B5" i="11"/>
  <c r="C4" i="11"/>
  <c r="B4" i="11"/>
  <c r="AA3" i="11"/>
  <c r="C3" i="11"/>
  <c r="B3" i="11"/>
  <c r="AA2" i="11"/>
  <c r="C2" i="11"/>
  <c r="B2" i="11"/>
  <c r="Z25" i="7"/>
  <c r="AA25" i="7" s="1"/>
  <c r="Z26" i="7"/>
  <c r="AA26" i="7" s="1"/>
  <c r="Z27" i="7"/>
  <c r="AA27" i="7" s="1"/>
  <c r="Z28" i="7"/>
  <c r="AA28" i="7" s="1"/>
  <c r="Z29" i="7"/>
  <c r="AA29" i="7" s="1"/>
  <c r="Z30" i="7"/>
  <c r="AA30" i="7" s="1"/>
  <c r="Z31" i="7"/>
  <c r="AA31" i="7" s="1"/>
  <c r="Z32" i="7"/>
  <c r="AA32" i="7" s="1"/>
  <c r="Z33" i="7"/>
  <c r="AA33" i="7" s="1"/>
  <c r="Z34" i="7"/>
  <c r="AA34" i="7" s="1"/>
  <c r="Z35" i="7"/>
  <c r="AA35" i="7" s="1"/>
  <c r="Z36" i="7"/>
  <c r="AA36" i="7" s="1"/>
  <c r="Z37" i="7"/>
  <c r="AA37" i="7" s="1"/>
  <c r="Z38" i="7"/>
  <c r="AA38" i="7" s="1"/>
  <c r="Z39" i="7"/>
  <c r="AA39" i="7" s="1"/>
  <c r="Z40" i="7"/>
  <c r="AA40" i="7" s="1"/>
  <c r="Z41" i="7"/>
  <c r="AA41" i="7" s="1"/>
  <c r="B25" i="7"/>
  <c r="C25" i="7"/>
  <c r="B26" i="7"/>
  <c r="C26" i="7"/>
  <c r="B27" i="7"/>
  <c r="C27" i="7"/>
  <c r="B28" i="7"/>
  <c r="C28" i="7"/>
  <c r="B29" i="7"/>
  <c r="C29" i="7"/>
  <c r="B30" i="7"/>
  <c r="C30" i="7"/>
  <c r="B31" i="7"/>
  <c r="C31" i="7"/>
  <c r="B32" i="7"/>
  <c r="C32" i="7"/>
  <c r="B33" i="7"/>
  <c r="C33" i="7"/>
  <c r="B34" i="7"/>
  <c r="C34" i="7"/>
  <c r="B35" i="7"/>
  <c r="C35" i="7"/>
  <c r="B36" i="7"/>
  <c r="C36" i="7"/>
  <c r="B37" i="7"/>
  <c r="C37" i="7"/>
  <c r="B38" i="7"/>
  <c r="C38" i="7"/>
  <c r="B39" i="7"/>
  <c r="C39" i="7"/>
  <c r="B40" i="7"/>
  <c r="C40" i="7"/>
  <c r="B41" i="7"/>
  <c r="C41" i="7"/>
  <c r="Z1598" i="2"/>
  <c r="AA1598" i="2" s="1"/>
  <c r="Z1599" i="2"/>
  <c r="AA1599" i="2" s="1"/>
  <c r="Z1600" i="2"/>
  <c r="AA1600" i="2" s="1"/>
  <c r="Z1601" i="2"/>
  <c r="AA1601" i="2" s="1"/>
  <c r="Z1602" i="2"/>
  <c r="AA1602" i="2"/>
  <c r="Z1603" i="2"/>
  <c r="AA1603" i="2" s="1"/>
  <c r="Z1604" i="2"/>
  <c r="AA1604" i="2" s="1"/>
  <c r="Z1605" i="2"/>
  <c r="AA1605" i="2" s="1"/>
  <c r="Z1606" i="2"/>
  <c r="AA1606" i="2" s="1"/>
  <c r="Z1607" i="2"/>
  <c r="AA1607" i="2" s="1"/>
  <c r="Z1608" i="2"/>
  <c r="AA1608" i="2" s="1"/>
  <c r="Z1609" i="2"/>
  <c r="AA1609" i="2" s="1"/>
  <c r="Z1610" i="2"/>
  <c r="AA1610" i="2" s="1"/>
  <c r="Z1611" i="2"/>
  <c r="AA1611" i="2" s="1"/>
  <c r="Z1612" i="2"/>
  <c r="AA1612" i="2" s="1"/>
  <c r="Z1613" i="2"/>
  <c r="AA1613" i="2" s="1"/>
  <c r="Z1614" i="2"/>
  <c r="AA1614" i="2" s="1"/>
  <c r="Z1615" i="2"/>
  <c r="AA1615" i="2" s="1"/>
  <c r="Z1616" i="2"/>
  <c r="AA1616" i="2" s="1"/>
  <c r="Z1617" i="2"/>
  <c r="AA1617" i="2" s="1"/>
  <c r="Z1618" i="2"/>
  <c r="AA1618" i="2" s="1"/>
  <c r="Z1619" i="2"/>
  <c r="AA1619" i="2" s="1"/>
  <c r="Z1620" i="2"/>
  <c r="AA1620" i="2" s="1"/>
  <c r="Z1621" i="2"/>
  <c r="AA1621" i="2" s="1"/>
  <c r="Z1622" i="2"/>
  <c r="AA1622" i="2" s="1"/>
  <c r="Z1623" i="2"/>
  <c r="AA1623" i="2" s="1"/>
  <c r="Z1624" i="2"/>
  <c r="AA1624" i="2" s="1"/>
  <c r="Z1625" i="2"/>
  <c r="AA1625" i="2" s="1"/>
  <c r="Z1626" i="2"/>
  <c r="AA1626" i="2" s="1"/>
  <c r="Z1627" i="2"/>
  <c r="AA1627" i="2" s="1"/>
  <c r="Z1628" i="2"/>
  <c r="AA1628" i="2" s="1"/>
  <c r="Z1629" i="2"/>
  <c r="AA1629" i="2" s="1"/>
  <c r="Z1630" i="2"/>
  <c r="AA1630" i="2" s="1"/>
  <c r="Z1631" i="2"/>
  <c r="AA1631" i="2" s="1"/>
  <c r="Z1632" i="2"/>
  <c r="AA1632" i="2" s="1"/>
  <c r="Z1633" i="2"/>
  <c r="AA1633" i="2" s="1"/>
  <c r="Z1634" i="2"/>
  <c r="AA1634" i="2" s="1"/>
  <c r="Z1635" i="2"/>
  <c r="AA1635" i="2" s="1"/>
  <c r="Z1636" i="2"/>
  <c r="AA1636" i="2" s="1"/>
  <c r="Z1637" i="2"/>
  <c r="AA1637" i="2" s="1"/>
  <c r="Z1638" i="2"/>
  <c r="AA1638" i="2" s="1"/>
  <c r="Z1639" i="2"/>
  <c r="AA1639" i="2" s="1"/>
  <c r="Z1640" i="2"/>
  <c r="AA1640" i="2" s="1"/>
  <c r="Z1641" i="2"/>
  <c r="AA1641" i="2" s="1"/>
  <c r="Z1642" i="2"/>
  <c r="AA1642" i="2" s="1"/>
  <c r="Z1643" i="2"/>
  <c r="AA1643" i="2" s="1"/>
  <c r="Z1644" i="2"/>
  <c r="AA1644" i="2" s="1"/>
  <c r="Z1645" i="2"/>
  <c r="AA1645" i="2" s="1"/>
  <c r="Z1646" i="2"/>
  <c r="AA1646" i="2" s="1"/>
  <c r="Z1647" i="2"/>
  <c r="AA1647" i="2" s="1"/>
  <c r="Z1648" i="2"/>
  <c r="AA1648" i="2" s="1"/>
  <c r="Z1649" i="2"/>
  <c r="AA1649" i="2" s="1"/>
  <c r="Z1650" i="2"/>
  <c r="AA1650" i="2" s="1"/>
  <c r="Z1651" i="2"/>
  <c r="AA1651" i="2"/>
  <c r="Z1652" i="2"/>
  <c r="AA1652" i="2" s="1"/>
  <c r="Z1653" i="2"/>
  <c r="AA1653" i="2" s="1"/>
  <c r="Z1654" i="2"/>
  <c r="AA1654" i="2" s="1"/>
  <c r="Z1655" i="2"/>
  <c r="AA1655" i="2" s="1"/>
  <c r="Z1656" i="2"/>
  <c r="AA1656" i="2" s="1"/>
  <c r="Z1657" i="2"/>
  <c r="AA1657" i="2" s="1"/>
  <c r="Z1658" i="2"/>
  <c r="AA1658" i="2" s="1"/>
  <c r="Z1659" i="2"/>
  <c r="AA1659" i="2" s="1"/>
  <c r="Z1660" i="2"/>
  <c r="AA1660" i="2" s="1"/>
  <c r="Z1661" i="2"/>
  <c r="AA1661" i="2" s="1"/>
  <c r="Z1662" i="2"/>
  <c r="AA1662" i="2" s="1"/>
  <c r="Z1663" i="2"/>
  <c r="AA1663" i="2" s="1"/>
  <c r="Z1664" i="2"/>
  <c r="AA1664" i="2" s="1"/>
  <c r="Z1665" i="2"/>
  <c r="AA1665" i="2" s="1"/>
  <c r="Z1666" i="2"/>
  <c r="AA1666" i="2" s="1"/>
  <c r="Z1667" i="2"/>
  <c r="AA1667" i="2" s="1"/>
  <c r="Z1668" i="2"/>
  <c r="AA1668" i="2" s="1"/>
  <c r="Z1669" i="2"/>
  <c r="AA1669" i="2" s="1"/>
  <c r="Z1670" i="2"/>
  <c r="AA1670" i="2" s="1"/>
  <c r="Z1671" i="2"/>
  <c r="AA1671" i="2" s="1"/>
  <c r="Z1672" i="2"/>
  <c r="AA1672" i="2" s="1"/>
  <c r="Z1673" i="2"/>
  <c r="AA1673" i="2" s="1"/>
  <c r="Z1674" i="2"/>
  <c r="AA1674" i="2" s="1"/>
  <c r="Z1675" i="2"/>
  <c r="AA1675" i="2" s="1"/>
  <c r="Z1676" i="2"/>
  <c r="AA1676" i="2" s="1"/>
  <c r="Z1677" i="2"/>
  <c r="AA1677" i="2" s="1"/>
  <c r="Z1678" i="2"/>
  <c r="AA1678" i="2" s="1"/>
  <c r="Z1679" i="2"/>
  <c r="AA1679" i="2" s="1"/>
  <c r="Z1680" i="2"/>
  <c r="AA1680" i="2" s="1"/>
  <c r="Z1681" i="2"/>
  <c r="AA1681" i="2" s="1"/>
  <c r="Z1682" i="2"/>
  <c r="AA1682" i="2" s="1"/>
  <c r="Z1683" i="2"/>
  <c r="AA1683" i="2" s="1"/>
  <c r="Z1684" i="2"/>
  <c r="AA1684" i="2" s="1"/>
  <c r="Z1685" i="2"/>
  <c r="AA1685" i="2" s="1"/>
  <c r="Z1686" i="2"/>
  <c r="AA1686" i="2" s="1"/>
  <c r="Z1687" i="2"/>
  <c r="AA1687" i="2" s="1"/>
  <c r="Z1688" i="2"/>
  <c r="AA1688" i="2" s="1"/>
  <c r="Z1689" i="2"/>
  <c r="AA1689" i="2" s="1"/>
  <c r="Z1690" i="2"/>
  <c r="AA1690" i="2" s="1"/>
  <c r="Z1691" i="2"/>
  <c r="AA1691" i="2" s="1"/>
  <c r="Z1692" i="2"/>
  <c r="AA1692" i="2" s="1"/>
  <c r="Z1693" i="2"/>
  <c r="AA1693" i="2" s="1"/>
  <c r="Z1694" i="2"/>
  <c r="AA1694" i="2" s="1"/>
  <c r="Z1695" i="2"/>
  <c r="AA1695" i="2" s="1"/>
  <c r="Z1696" i="2"/>
  <c r="AA1696" i="2" s="1"/>
  <c r="Z1697" i="2"/>
  <c r="AA1697" i="2" s="1"/>
  <c r="Z1698" i="2"/>
  <c r="AA1698" i="2" s="1"/>
  <c r="Z1699" i="2"/>
  <c r="AA1699" i="2"/>
  <c r="Z1700" i="2"/>
  <c r="AA1700" i="2" s="1"/>
  <c r="Z1701" i="2"/>
  <c r="AA1701" i="2" s="1"/>
  <c r="Z1702" i="2"/>
  <c r="AA1702" i="2" s="1"/>
  <c r="Z1703" i="2"/>
  <c r="AA1703" i="2" s="1"/>
  <c r="Z1704" i="2"/>
  <c r="AA1704" i="2" s="1"/>
  <c r="Z1705" i="2"/>
  <c r="AA1705" i="2" s="1"/>
  <c r="Z1706" i="2"/>
  <c r="AA1706" i="2" s="1"/>
  <c r="Z1707" i="2"/>
  <c r="AA1707" i="2" s="1"/>
  <c r="Z1708" i="2"/>
  <c r="AA1708" i="2" s="1"/>
  <c r="Z1709" i="2"/>
  <c r="AA1709" i="2" s="1"/>
  <c r="Z1710" i="2"/>
  <c r="AA1710" i="2" s="1"/>
  <c r="Z1711" i="2"/>
  <c r="AA1711" i="2" s="1"/>
  <c r="Z1712" i="2"/>
  <c r="AA1712" i="2" s="1"/>
  <c r="Z1713" i="2"/>
  <c r="AA1713" i="2" s="1"/>
  <c r="Z1714" i="2"/>
  <c r="AA1714" i="2" s="1"/>
  <c r="Z1715" i="2"/>
  <c r="AA1715" i="2" s="1"/>
  <c r="Z1716" i="2"/>
  <c r="AA1716" i="2" s="1"/>
  <c r="Z1717" i="2"/>
  <c r="AA1717" i="2" s="1"/>
  <c r="Z1718" i="2"/>
  <c r="AA1718" i="2" s="1"/>
  <c r="Z1719" i="2"/>
  <c r="AA1719" i="2" s="1"/>
  <c r="Z1720" i="2"/>
  <c r="AA1720" i="2" s="1"/>
  <c r="Z1721" i="2"/>
  <c r="AA1721" i="2"/>
  <c r="Z1722" i="2"/>
  <c r="AA1722" i="2" s="1"/>
  <c r="Z1723" i="2"/>
  <c r="AA1723" i="2" s="1"/>
  <c r="Z1724" i="2"/>
  <c r="AA1724" i="2" s="1"/>
  <c r="Z1725" i="2"/>
  <c r="AA1725" i="2" s="1"/>
  <c r="Z1726" i="2"/>
  <c r="AA1726" i="2" s="1"/>
  <c r="Z1727" i="2"/>
  <c r="AA1727" i="2" s="1"/>
  <c r="Z1728" i="2"/>
  <c r="AA1728" i="2" s="1"/>
  <c r="Z1729" i="2"/>
  <c r="AA1729" i="2" s="1"/>
  <c r="Z1730" i="2"/>
  <c r="AA1730" i="2" s="1"/>
  <c r="Z1731" i="2"/>
  <c r="AA1731" i="2" s="1"/>
  <c r="Z1732" i="2"/>
  <c r="AA1732" i="2" s="1"/>
  <c r="Z1733" i="2"/>
  <c r="AA1733" i="2" s="1"/>
  <c r="Z1734" i="2"/>
  <c r="AA1734" i="2" s="1"/>
  <c r="Z1735" i="2"/>
  <c r="AA1735" i="2" s="1"/>
  <c r="Z1736" i="2"/>
  <c r="AA1736" i="2" s="1"/>
  <c r="Z1737" i="2"/>
  <c r="AA1737" i="2" s="1"/>
  <c r="Z1738" i="2"/>
  <c r="AA1738" i="2" s="1"/>
  <c r="Z1739" i="2"/>
  <c r="AA1739" i="2" s="1"/>
  <c r="Z1740" i="2"/>
  <c r="AA1740" i="2" s="1"/>
  <c r="Z1741" i="2"/>
  <c r="AA1741" i="2" s="1"/>
  <c r="Z1742" i="2"/>
  <c r="AA1742" i="2" s="1"/>
  <c r="Z1743" i="2"/>
  <c r="AA1743" i="2" s="1"/>
  <c r="Z1744" i="2"/>
  <c r="AA1744" i="2" s="1"/>
  <c r="Z1745" i="2"/>
  <c r="AA1745" i="2" s="1"/>
  <c r="Z1746" i="2"/>
  <c r="AA1746" i="2" s="1"/>
  <c r="Z1747" i="2"/>
  <c r="AA1747" i="2" s="1"/>
  <c r="Z1748" i="2"/>
  <c r="AA1748" i="2" s="1"/>
  <c r="Z1749" i="2"/>
  <c r="AA1749" i="2" s="1"/>
  <c r="Z1750" i="2"/>
  <c r="AA1750" i="2" s="1"/>
  <c r="Z1751" i="2"/>
  <c r="AA1751" i="2" s="1"/>
  <c r="Z1752" i="2"/>
  <c r="AA1752" i="2" s="1"/>
  <c r="Z1753" i="2"/>
  <c r="AA1753" i="2" s="1"/>
  <c r="Z1754" i="2"/>
  <c r="AA1754" i="2" s="1"/>
  <c r="Z1755" i="2"/>
  <c r="AA1755" i="2" s="1"/>
  <c r="Z1756" i="2"/>
  <c r="AA1756" i="2" s="1"/>
  <c r="Z1757" i="2"/>
  <c r="AA1757" i="2" s="1"/>
  <c r="Z1758" i="2"/>
  <c r="AA1758" i="2" s="1"/>
  <c r="Z1759" i="2"/>
  <c r="AA1759" i="2" s="1"/>
  <c r="Z1760" i="2"/>
  <c r="AA1760" i="2" s="1"/>
  <c r="Z1761" i="2"/>
  <c r="AA1761" i="2" s="1"/>
  <c r="Z1762" i="2"/>
  <c r="AA1762" i="2" s="1"/>
  <c r="Z1763" i="2"/>
  <c r="AA1763" i="2" s="1"/>
  <c r="Z1764" i="2"/>
  <c r="AA1764" i="2" s="1"/>
  <c r="Z1765" i="2"/>
  <c r="AA1765" i="2" s="1"/>
  <c r="Z1766" i="2"/>
  <c r="AA1766" i="2" s="1"/>
  <c r="Z1767" i="2"/>
  <c r="AA1767" i="2"/>
  <c r="Z1768" i="2"/>
  <c r="AA1768" i="2" s="1"/>
  <c r="Z1769" i="2"/>
  <c r="AA1769" i="2" s="1"/>
  <c r="Z1770" i="2"/>
  <c r="AA1770" i="2" s="1"/>
  <c r="Z1771" i="2"/>
  <c r="AA1771" i="2" s="1"/>
  <c r="Z1772" i="2"/>
  <c r="AA1772" i="2" s="1"/>
  <c r="Z1773" i="2"/>
  <c r="AA1773" i="2" s="1"/>
  <c r="Z1774" i="2"/>
  <c r="AA1774" i="2" s="1"/>
  <c r="Z1775" i="2"/>
  <c r="AA1775" i="2" s="1"/>
  <c r="Z1776" i="2"/>
  <c r="AA1776" i="2" s="1"/>
  <c r="Z1777" i="2"/>
  <c r="AA1777" i="2" s="1"/>
  <c r="Z1778" i="2"/>
  <c r="AA1778" i="2" s="1"/>
  <c r="Z1779" i="2"/>
  <c r="AA1779" i="2" s="1"/>
  <c r="Z1780" i="2"/>
  <c r="AA1780" i="2" s="1"/>
  <c r="Z1781" i="2"/>
  <c r="AA1781" i="2" s="1"/>
  <c r="Z1782" i="2"/>
  <c r="AA1782" i="2" s="1"/>
  <c r="Z1783" i="2"/>
  <c r="AA1783" i="2" s="1"/>
  <c r="Z1784" i="2"/>
  <c r="AA1784" i="2" s="1"/>
  <c r="Z1785" i="2"/>
  <c r="AA1785" i="2" s="1"/>
  <c r="Z1786" i="2"/>
  <c r="AA1786" i="2" s="1"/>
  <c r="Z1787" i="2"/>
  <c r="AA1787" i="2" s="1"/>
  <c r="Z1788" i="2"/>
  <c r="AA1788" i="2" s="1"/>
  <c r="Z1789" i="2"/>
  <c r="AA1789" i="2" s="1"/>
  <c r="Z1790" i="2"/>
  <c r="AA1790" i="2" s="1"/>
  <c r="Z1791" i="2"/>
  <c r="AA1791" i="2" s="1"/>
  <c r="Z1792" i="2"/>
  <c r="AA1792" i="2" s="1"/>
  <c r="Z1793" i="2"/>
  <c r="AA1793" i="2" s="1"/>
  <c r="Z1794" i="2"/>
  <c r="AA1794" i="2" s="1"/>
  <c r="Z1795" i="2"/>
  <c r="AA1795" i="2" s="1"/>
  <c r="Z1796" i="2"/>
  <c r="AA1796" i="2" s="1"/>
  <c r="Z1797" i="2"/>
  <c r="AA1797" i="2" s="1"/>
  <c r="Z1798" i="2"/>
  <c r="AA1798" i="2" s="1"/>
  <c r="Z1799" i="2"/>
  <c r="AA1799" i="2" s="1"/>
  <c r="Z1800" i="2"/>
  <c r="AA1800" i="2" s="1"/>
  <c r="Z1801" i="2"/>
  <c r="AA1801" i="2" s="1"/>
  <c r="Z1802" i="2"/>
  <c r="AA1802" i="2" s="1"/>
  <c r="Z1803" i="2"/>
  <c r="AA1803" i="2" s="1"/>
  <c r="Z1804" i="2"/>
  <c r="AA1804" i="2" s="1"/>
  <c r="Z1805" i="2"/>
  <c r="AA1805" i="2" s="1"/>
  <c r="Z1806" i="2"/>
  <c r="AA1806" i="2" s="1"/>
  <c r="Z1807" i="2"/>
  <c r="AA1807" i="2" s="1"/>
  <c r="Z1808" i="2"/>
  <c r="AA1808" i="2" s="1"/>
  <c r="Z1809" i="2"/>
  <c r="AA1809" i="2" s="1"/>
  <c r="Z1810" i="2"/>
  <c r="AA1810" i="2" s="1"/>
  <c r="Z1811" i="2"/>
  <c r="AA1811" i="2" s="1"/>
  <c r="Z1812" i="2"/>
  <c r="AA1812" i="2" s="1"/>
  <c r="Z1813" i="2"/>
  <c r="AA1813" i="2" s="1"/>
  <c r="Z1814" i="2"/>
  <c r="AA1814" i="2" s="1"/>
  <c r="Z1815" i="2"/>
  <c r="AA1815" i="2" s="1"/>
  <c r="Z1816" i="2"/>
  <c r="AA1816" i="2" s="1"/>
  <c r="Z1817" i="2"/>
  <c r="AA1817" i="2" s="1"/>
  <c r="Z1818" i="2"/>
  <c r="AA1818" i="2" s="1"/>
  <c r="Z1819" i="2"/>
  <c r="AA1819" i="2" s="1"/>
  <c r="Z1820" i="2"/>
  <c r="AA1820" i="2" s="1"/>
  <c r="Z1821" i="2"/>
  <c r="AA1821" i="2" s="1"/>
  <c r="Z1822" i="2"/>
  <c r="AA1822" i="2" s="1"/>
  <c r="Z1823" i="2"/>
  <c r="AA1823" i="2" s="1"/>
  <c r="Z1824" i="2"/>
  <c r="AA1824" i="2" s="1"/>
  <c r="Z1825" i="2"/>
  <c r="AA1825" i="2" s="1"/>
  <c r="Z1826" i="2"/>
  <c r="AA1826" i="2" s="1"/>
  <c r="Z1827" i="2"/>
  <c r="AA1827" i="2" s="1"/>
  <c r="Z1828" i="2"/>
  <c r="AA1828" i="2" s="1"/>
  <c r="Z1829" i="2"/>
  <c r="AA1829" i="2" s="1"/>
  <c r="Z1830" i="2"/>
  <c r="AA1830" i="2" s="1"/>
  <c r="Z1831" i="2"/>
  <c r="AA1831" i="2" s="1"/>
  <c r="Z1832" i="2"/>
  <c r="AA1832" i="2" s="1"/>
  <c r="Z1833" i="2"/>
  <c r="AA1833" i="2" s="1"/>
  <c r="Z1834" i="2"/>
  <c r="AA1834" i="2" s="1"/>
  <c r="Z1835" i="2"/>
  <c r="AA1835" i="2" s="1"/>
  <c r="Z1836" i="2"/>
  <c r="AA1836" i="2" s="1"/>
  <c r="Z1837" i="2"/>
  <c r="AA1837" i="2" s="1"/>
  <c r="Z1838" i="2"/>
  <c r="AA1838" i="2" s="1"/>
  <c r="Z1839" i="2"/>
  <c r="AA1839" i="2" s="1"/>
  <c r="Z1840" i="2"/>
  <c r="AA1840" i="2" s="1"/>
  <c r="Z1841" i="2"/>
  <c r="AA1841" i="2" s="1"/>
  <c r="Z1842" i="2"/>
  <c r="AA1842" i="2" s="1"/>
  <c r="Z1843" i="2"/>
  <c r="AA1843" i="2" s="1"/>
  <c r="Z1844" i="2"/>
  <c r="AA1844" i="2" s="1"/>
  <c r="Z1845" i="2"/>
  <c r="AA1845" i="2" s="1"/>
  <c r="Z1846" i="2"/>
  <c r="AA1846" i="2" s="1"/>
  <c r="Z1847" i="2"/>
  <c r="AA1847" i="2" s="1"/>
  <c r="Z1848" i="2"/>
  <c r="AA1848" i="2" s="1"/>
  <c r="Z1849" i="2"/>
  <c r="AA1849" i="2" s="1"/>
  <c r="Z1850" i="2"/>
  <c r="AA1850" i="2" s="1"/>
  <c r="Z1851" i="2"/>
  <c r="AA1851" i="2" s="1"/>
  <c r="Z1852" i="2"/>
  <c r="AA1852" i="2" s="1"/>
  <c r="Z1853" i="2"/>
  <c r="AA1853" i="2" s="1"/>
  <c r="Z1854" i="2"/>
  <c r="AA1854" i="2" s="1"/>
  <c r="Z1855" i="2"/>
  <c r="AA1855" i="2" s="1"/>
  <c r="Z1856" i="2"/>
  <c r="AA1856" i="2" s="1"/>
  <c r="Z1857" i="2"/>
  <c r="AA1857" i="2" s="1"/>
  <c r="Z1858" i="2"/>
  <c r="AA1858" i="2" s="1"/>
  <c r="Z1859" i="2"/>
  <c r="AA1859" i="2" s="1"/>
  <c r="Z1860" i="2"/>
  <c r="AA1860" i="2" s="1"/>
  <c r="Z1861" i="2"/>
  <c r="AA1861" i="2"/>
  <c r="Z1862" i="2"/>
  <c r="AA1862" i="2" s="1"/>
  <c r="Z1863" i="2"/>
  <c r="AA1863" i="2" s="1"/>
  <c r="Z1864" i="2"/>
  <c r="AA1864" i="2" s="1"/>
  <c r="Z1865" i="2"/>
  <c r="AA1865" i="2" s="1"/>
  <c r="Z1866" i="2"/>
  <c r="AA1866" i="2" s="1"/>
  <c r="Z1867" i="2"/>
  <c r="AA1867" i="2" s="1"/>
  <c r="Z1868" i="2"/>
  <c r="AA1868" i="2" s="1"/>
  <c r="Z1869" i="2"/>
  <c r="AA1869" i="2" s="1"/>
  <c r="Z1870" i="2"/>
  <c r="AA1870" i="2" s="1"/>
  <c r="Z1871" i="2"/>
  <c r="AA1871" i="2" s="1"/>
  <c r="Z1872" i="2"/>
  <c r="AA1872" i="2" s="1"/>
  <c r="Z1873" i="2"/>
  <c r="AA1873" i="2" s="1"/>
  <c r="Z1874" i="2"/>
  <c r="AA1874" i="2" s="1"/>
  <c r="Z1875" i="2"/>
  <c r="AA1875" i="2" s="1"/>
  <c r="Z1876" i="2"/>
  <c r="AA1876" i="2" s="1"/>
  <c r="Z1877" i="2"/>
  <c r="AA1877" i="2" s="1"/>
  <c r="Z1878" i="2"/>
  <c r="AA1878" i="2" s="1"/>
  <c r="Z1879" i="2"/>
  <c r="AA1879" i="2" s="1"/>
  <c r="Z1880" i="2"/>
  <c r="AA1880" i="2" s="1"/>
  <c r="Z1881" i="2"/>
  <c r="AA1881" i="2" s="1"/>
  <c r="Z1882" i="2"/>
  <c r="AA1882" i="2" s="1"/>
  <c r="Z1883" i="2"/>
  <c r="AA1883" i="2" s="1"/>
  <c r="Z1884" i="2"/>
  <c r="AA1884" i="2" s="1"/>
  <c r="Z1885" i="2"/>
  <c r="AA1885" i="2" s="1"/>
  <c r="Z1886" i="2"/>
  <c r="AA1886" i="2" s="1"/>
  <c r="Z1887" i="2"/>
  <c r="AA1887" i="2" s="1"/>
  <c r="Z1888" i="2"/>
  <c r="AA1888" i="2" s="1"/>
  <c r="Z1889" i="2"/>
  <c r="AA1889" i="2" s="1"/>
  <c r="Z1890" i="2"/>
  <c r="AA1890" i="2" s="1"/>
  <c r="Z1891" i="2"/>
  <c r="AA1891" i="2" s="1"/>
  <c r="Z1892" i="2"/>
  <c r="AA1892" i="2" s="1"/>
  <c r="Z1893" i="2"/>
  <c r="AA1893" i="2" s="1"/>
  <c r="Z1894" i="2"/>
  <c r="AA1894" i="2" s="1"/>
  <c r="Z1895" i="2"/>
  <c r="AA1895" i="2" s="1"/>
  <c r="Z1896" i="2"/>
  <c r="AA1896" i="2" s="1"/>
  <c r="Z1897" i="2"/>
  <c r="AA1897" i="2" s="1"/>
  <c r="Z1898" i="2"/>
  <c r="AA1898" i="2" s="1"/>
  <c r="Z1899" i="2"/>
  <c r="AA1899" i="2" s="1"/>
  <c r="Z1900" i="2"/>
  <c r="AA1900" i="2" s="1"/>
  <c r="Z1901" i="2"/>
  <c r="AA1901" i="2" s="1"/>
  <c r="Z1902" i="2"/>
  <c r="AA1902" i="2" s="1"/>
  <c r="Z1903" i="2"/>
  <c r="AA1903" i="2" s="1"/>
  <c r="Z1904" i="2"/>
  <c r="AA1904" i="2" s="1"/>
  <c r="Z1905" i="2"/>
  <c r="AA1905" i="2" s="1"/>
  <c r="Z1906" i="2"/>
  <c r="AA1906" i="2" s="1"/>
  <c r="Z1907" i="2"/>
  <c r="AA1907" i="2" s="1"/>
  <c r="Z1908" i="2"/>
  <c r="AA1908" i="2" s="1"/>
  <c r="Z1909" i="2"/>
  <c r="AA1909" i="2" s="1"/>
  <c r="Z1910" i="2"/>
  <c r="AA1910" i="2" s="1"/>
  <c r="Z1911" i="2"/>
  <c r="AA1911" i="2" s="1"/>
  <c r="Z1912" i="2"/>
  <c r="AA1912" i="2" s="1"/>
  <c r="Z1913" i="2"/>
  <c r="AA1913" i="2" s="1"/>
  <c r="Z1914" i="2"/>
  <c r="AA1914" i="2" s="1"/>
  <c r="Z1915" i="2"/>
  <c r="AA1915" i="2" s="1"/>
  <c r="Z1916" i="2"/>
  <c r="AA1916" i="2" s="1"/>
  <c r="Z1917" i="2"/>
  <c r="AA1917" i="2" s="1"/>
  <c r="Z1918" i="2"/>
  <c r="AA1918" i="2" s="1"/>
  <c r="Z1919" i="2"/>
  <c r="AA1919" i="2" s="1"/>
  <c r="Z1920" i="2"/>
  <c r="AA1920" i="2" s="1"/>
  <c r="Z1921" i="2"/>
  <c r="AA1921" i="2" s="1"/>
  <c r="Z1922" i="2"/>
  <c r="AA1922" i="2" s="1"/>
  <c r="Z1923" i="2"/>
  <c r="AA1923" i="2" s="1"/>
  <c r="Z1924" i="2"/>
  <c r="AA1924" i="2" s="1"/>
  <c r="Z1925" i="2"/>
  <c r="AA1925" i="2" s="1"/>
  <c r="Z1926" i="2"/>
  <c r="AA1926" i="2" s="1"/>
  <c r="Z1927" i="2"/>
  <c r="AA1927" i="2" s="1"/>
  <c r="Z1928" i="2"/>
  <c r="AA1928" i="2" s="1"/>
  <c r="Z1929" i="2"/>
  <c r="AA1929" i="2" s="1"/>
  <c r="Z1930" i="2"/>
  <c r="AA1930" i="2" s="1"/>
  <c r="Z1931" i="2"/>
  <c r="AA1931" i="2" s="1"/>
  <c r="Z1932" i="2"/>
  <c r="AA1932" i="2" s="1"/>
  <c r="Z1933" i="2"/>
  <c r="AA1933" i="2" s="1"/>
  <c r="Z1934" i="2"/>
  <c r="AA1934" i="2" s="1"/>
  <c r="Z1935" i="2"/>
  <c r="AA1935" i="2" s="1"/>
  <c r="Z1936" i="2"/>
  <c r="AA1936" i="2" s="1"/>
  <c r="Z1937" i="2"/>
  <c r="AA1937" i="2" s="1"/>
  <c r="Z1938" i="2"/>
  <c r="AA1938" i="2" s="1"/>
  <c r="Z1939" i="2"/>
  <c r="AA1939" i="2" s="1"/>
  <c r="Z1940" i="2"/>
  <c r="AA1940" i="2" s="1"/>
  <c r="Z1941" i="2"/>
  <c r="AA1941" i="2" s="1"/>
  <c r="Z1942" i="2"/>
  <c r="AA1942" i="2" s="1"/>
  <c r="Z1943" i="2"/>
  <c r="AA1943" i="2" s="1"/>
  <c r="Z1944" i="2"/>
  <c r="AA1944" i="2" s="1"/>
  <c r="Z1945" i="2"/>
  <c r="AA1945" i="2" s="1"/>
  <c r="Z1946" i="2"/>
  <c r="AA1946" i="2" s="1"/>
  <c r="Z1947" i="2"/>
  <c r="AA1947" i="2" s="1"/>
  <c r="Z1948" i="2"/>
  <c r="AA1948" i="2" s="1"/>
  <c r="Z1949" i="2"/>
  <c r="AA1949" i="2" s="1"/>
  <c r="Z1950" i="2"/>
  <c r="AA1950" i="2" s="1"/>
  <c r="Z1951" i="2"/>
  <c r="AA1951" i="2" s="1"/>
  <c r="Z1952" i="2"/>
  <c r="AA1952" i="2" s="1"/>
  <c r="Z1953" i="2"/>
  <c r="AA1953" i="2" s="1"/>
  <c r="Z1954" i="2"/>
  <c r="AA1954" i="2" s="1"/>
  <c r="Z1955" i="2"/>
  <c r="AA1955" i="2" s="1"/>
  <c r="Z1956" i="2"/>
  <c r="AA1956" i="2" s="1"/>
  <c r="Z1957" i="2"/>
  <c r="AA1957" i="2" s="1"/>
  <c r="Z1958" i="2"/>
  <c r="AA1958" i="2" s="1"/>
  <c r="Z1959" i="2"/>
  <c r="AA1959" i="2" s="1"/>
  <c r="Z1960" i="2"/>
  <c r="AA1960" i="2" s="1"/>
  <c r="Z1961" i="2"/>
  <c r="AA1961" i="2" s="1"/>
  <c r="Z1962" i="2"/>
  <c r="AA1962" i="2" s="1"/>
  <c r="Z1963" i="2"/>
  <c r="AA1963" i="2" s="1"/>
  <c r="Z1964" i="2"/>
  <c r="AA1964" i="2" s="1"/>
  <c r="Z1965" i="2"/>
  <c r="AA1965" i="2" s="1"/>
  <c r="Z1966" i="2"/>
  <c r="AA1966" i="2" s="1"/>
  <c r="Z1967" i="2"/>
  <c r="AA1967" i="2" s="1"/>
  <c r="Z1968" i="2"/>
  <c r="AA1968" i="2" s="1"/>
  <c r="Z1969" i="2"/>
  <c r="AA1969" i="2" s="1"/>
  <c r="Z1970" i="2"/>
  <c r="AA1970" i="2" s="1"/>
  <c r="Z1971" i="2"/>
  <c r="AA1971" i="2" s="1"/>
  <c r="Z1972" i="2"/>
  <c r="AA1972" i="2" s="1"/>
  <c r="Z1973" i="2"/>
  <c r="AA1973" i="2" s="1"/>
  <c r="Z1974" i="2"/>
  <c r="AA1974" i="2" s="1"/>
  <c r="Z1975" i="2"/>
  <c r="AA1975" i="2" s="1"/>
  <c r="Z1976" i="2"/>
  <c r="AA1976" i="2" s="1"/>
  <c r="Z1977" i="2"/>
  <c r="AA1977" i="2" s="1"/>
  <c r="Z1978" i="2"/>
  <c r="AA1978" i="2" s="1"/>
  <c r="Z1979" i="2"/>
  <c r="AA1979" i="2" s="1"/>
  <c r="Z1980" i="2"/>
  <c r="AA1980" i="2" s="1"/>
  <c r="Z1981" i="2"/>
  <c r="AA1981" i="2" s="1"/>
  <c r="Z1982" i="2"/>
  <c r="AA1982" i="2" s="1"/>
  <c r="Z1983" i="2"/>
  <c r="AA1983" i="2" s="1"/>
  <c r="Z1984" i="2"/>
  <c r="AA1984" i="2" s="1"/>
  <c r="Z1985" i="2"/>
  <c r="AA1985" i="2" s="1"/>
  <c r="Z1986" i="2"/>
  <c r="AA1986" i="2" s="1"/>
  <c r="Z1987" i="2"/>
  <c r="AA1987" i="2" s="1"/>
  <c r="Z1988" i="2"/>
  <c r="AA1988" i="2" s="1"/>
  <c r="Z1989" i="2"/>
  <c r="AA1989" i="2" s="1"/>
  <c r="Z1990" i="2"/>
  <c r="AA1990" i="2" s="1"/>
  <c r="Z1991" i="2"/>
  <c r="AA1991" i="2" s="1"/>
  <c r="Z1992" i="2"/>
  <c r="AA1992" i="2" s="1"/>
  <c r="Z1993" i="2"/>
  <c r="AA1993" i="2" s="1"/>
  <c r="Z1994" i="2"/>
  <c r="AA1994" i="2" s="1"/>
  <c r="Z1995" i="2"/>
  <c r="AA1995" i="2" s="1"/>
  <c r="Z1996" i="2"/>
  <c r="AA1996" i="2" s="1"/>
  <c r="Z1997" i="2"/>
  <c r="AA1997" i="2" s="1"/>
  <c r="Z1998" i="2"/>
  <c r="AA1998" i="2" s="1"/>
  <c r="Z1999" i="2"/>
  <c r="AA1999" i="2" s="1"/>
  <c r="Z2000" i="2"/>
  <c r="AA2000" i="2" s="1"/>
  <c r="Z2001" i="2"/>
  <c r="AA2001" i="2" s="1"/>
  <c r="Z2002" i="2"/>
  <c r="AA2002" i="2" s="1"/>
  <c r="Z2003" i="2"/>
  <c r="AA2003" i="2" s="1"/>
  <c r="Z2004" i="2"/>
  <c r="AA2004" i="2" s="1"/>
  <c r="Z2005" i="2"/>
  <c r="AA2005" i="2" s="1"/>
  <c r="Z2006" i="2"/>
  <c r="AA2006" i="2" s="1"/>
  <c r="Z2007" i="2"/>
  <c r="AA2007" i="2" s="1"/>
  <c r="Z2008" i="2"/>
  <c r="AA2008" i="2" s="1"/>
  <c r="Z2009" i="2"/>
  <c r="AA2009" i="2" s="1"/>
  <c r="Z2010" i="2"/>
  <c r="AA2010" i="2" s="1"/>
  <c r="Z2011" i="2"/>
  <c r="AA2011" i="2" s="1"/>
  <c r="Z2012" i="2"/>
  <c r="AA2012" i="2" s="1"/>
  <c r="Z2013" i="2"/>
  <c r="AA2013" i="2" s="1"/>
  <c r="Z2014" i="2"/>
  <c r="AA2014" i="2" s="1"/>
  <c r="Z2015" i="2"/>
  <c r="AA2015" i="2" s="1"/>
  <c r="Z2016" i="2"/>
  <c r="AA2016" i="2" s="1"/>
  <c r="Z2017" i="2"/>
  <c r="AA2017" i="2" s="1"/>
  <c r="Z2018" i="2"/>
  <c r="AA2018" i="2" s="1"/>
  <c r="Z2019" i="2"/>
  <c r="AA2019" i="2" s="1"/>
  <c r="Z2020" i="2"/>
  <c r="AA2020" i="2" s="1"/>
  <c r="Z2021" i="2"/>
  <c r="AA2021" i="2" s="1"/>
  <c r="Z2022" i="2"/>
  <c r="AA2022" i="2" s="1"/>
  <c r="Z2023" i="2"/>
  <c r="AA2023" i="2" s="1"/>
  <c r="Z2024" i="2"/>
  <c r="AA2024" i="2" s="1"/>
  <c r="Z2025" i="2"/>
  <c r="AA2025" i="2" s="1"/>
  <c r="Z2026" i="2"/>
  <c r="AA2026" i="2" s="1"/>
  <c r="Z2027" i="2"/>
  <c r="AA2027" i="2"/>
  <c r="Z2028" i="2"/>
  <c r="AA2028" i="2" s="1"/>
  <c r="Z2029" i="2"/>
  <c r="AA2029" i="2"/>
  <c r="Z2030" i="2"/>
  <c r="AA2030" i="2" s="1"/>
  <c r="Z2031" i="2"/>
  <c r="AA2031" i="2" s="1"/>
  <c r="Z2032" i="2"/>
  <c r="AA2032" i="2" s="1"/>
  <c r="Z2033" i="2"/>
  <c r="AA2033" i="2" s="1"/>
  <c r="Z2034" i="2"/>
  <c r="AA2034" i="2" s="1"/>
  <c r="Z2035" i="2"/>
  <c r="AA2035" i="2" s="1"/>
  <c r="Z2036" i="2"/>
  <c r="AA2036" i="2" s="1"/>
  <c r="Z2037" i="2"/>
  <c r="AA2037" i="2" s="1"/>
  <c r="Z2038" i="2"/>
  <c r="AA2038" i="2" s="1"/>
  <c r="Z2039" i="2"/>
  <c r="AA2039" i="2" s="1"/>
  <c r="Z2040" i="2"/>
  <c r="AA2040" i="2" s="1"/>
  <c r="Z2041" i="2"/>
  <c r="AA2041" i="2" s="1"/>
  <c r="Z2042" i="2"/>
  <c r="AA2042" i="2" s="1"/>
  <c r="Z2043" i="2"/>
  <c r="AA2043" i="2" s="1"/>
  <c r="Z2044" i="2"/>
  <c r="AA2044" i="2" s="1"/>
  <c r="Z2045" i="2"/>
  <c r="AA2045" i="2" s="1"/>
  <c r="Z2046" i="2"/>
  <c r="AA2046" i="2" s="1"/>
  <c r="Z2047" i="2"/>
  <c r="AA2047" i="2" s="1"/>
  <c r="Z2048" i="2"/>
  <c r="AA2048" i="2" s="1"/>
  <c r="Z2049" i="2"/>
  <c r="AA2049" i="2" s="1"/>
  <c r="Z2050" i="2"/>
  <c r="AA2050" i="2" s="1"/>
  <c r="Z2051" i="2"/>
  <c r="AA2051" i="2" s="1"/>
  <c r="Z2052" i="2"/>
  <c r="AA2052" i="2" s="1"/>
  <c r="Z2053" i="2"/>
  <c r="AA2053" i="2" s="1"/>
  <c r="Z2054" i="2"/>
  <c r="AA2054" i="2" s="1"/>
  <c r="Z2055" i="2"/>
  <c r="AA2055" i="2" s="1"/>
  <c r="Z2056" i="2"/>
  <c r="AA2056" i="2" s="1"/>
  <c r="Z2057" i="2"/>
  <c r="AA2057" i="2" s="1"/>
  <c r="Z2058" i="2"/>
  <c r="AA2058" i="2" s="1"/>
  <c r="Z2059" i="2"/>
  <c r="AA2059" i="2" s="1"/>
  <c r="Z2060" i="2"/>
  <c r="AA2060" i="2" s="1"/>
  <c r="Z2061" i="2"/>
  <c r="AA2061" i="2" s="1"/>
  <c r="Z2062" i="2"/>
  <c r="AA2062" i="2" s="1"/>
  <c r="Z2063" i="2"/>
  <c r="AA2063" i="2" s="1"/>
  <c r="Z2064" i="2"/>
  <c r="AA2064" i="2" s="1"/>
  <c r="Z2065" i="2"/>
  <c r="AA2065" i="2" s="1"/>
  <c r="Z2066" i="2"/>
  <c r="AA2066" i="2" s="1"/>
  <c r="Z2067" i="2"/>
  <c r="AA2067" i="2" s="1"/>
  <c r="Z2068" i="2"/>
  <c r="AA2068" i="2" s="1"/>
  <c r="Z2069" i="2"/>
  <c r="AA2069" i="2" s="1"/>
  <c r="Z2070" i="2"/>
  <c r="AA2070" i="2" s="1"/>
  <c r="Z2071" i="2"/>
  <c r="AA2071" i="2" s="1"/>
  <c r="Z2072" i="2"/>
  <c r="AA2072" i="2" s="1"/>
  <c r="Z2073" i="2"/>
  <c r="AA2073" i="2" s="1"/>
  <c r="Z2074" i="2"/>
  <c r="AA2074" i="2" s="1"/>
  <c r="Z2075" i="2"/>
  <c r="AA2075" i="2" s="1"/>
  <c r="Z2076" i="2"/>
  <c r="AA2076" i="2" s="1"/>
  <c r="Z2077" i="2"/>
  <c r="AA2077" i="2" s="1"/>
  <c r="Z2078" i="2"/>
  <c r="AA2078" i="2" s="1"/>
  <c r="Z2079" i="2"/>
  <c r="AA2079" i="2" s="1"/>
  <c r="Z2080" i="2"/>
  <c r="AA2080" i="2" s="1"/>
  <c r="Z2081" i="2"/>
  <c r="AA2081" i="2" s="1"/>
  <c r="Z2082" i="2"/>
  <c r="AA2082" i="2" s="1"/>
  <c r="Z2083" i="2"/>
  <c r="AA2083" i="2" s="1"/>
  <c r="Z2084" i="2"/>
  <c r="AA2084" i="2" s="1"/>
  <c r="Z2085" i="2"/>
  <c r="AA2085" i="2" s="1"/>
  <c r="Z2086" i="2"/>
  <c r="AA2086" i="2" s="1"/>
  <c r="Z2087" i="2"/>
  <c r="AA2087" i="2" s="1"/>
  <c r="Z2088" i="2"/>
  <c r="AA2088" i="2" s="1"/>
  <c r="Z2089" i="2"/>
  <c r="AA2089" i="2" s="1"/>
  <c r="Z2090" i="2"/>
  <c r="AA2090" i="2" s="1"/>
  <c r="Z2091" i="2"/>
  <c r="AA2091" i="2" s="1"/>
  <c r="Z2092" i="2"/>
  <c r="AA2092" i="2" s="1"/>
  <c r="Z2093" i="2"/>
  <c r="AA2093" i="2" s="1"/>
  <c r="Z2094" i="2"/>
  <c r="AA2094" i="2" s="1"/>
  <c r="Z2095" i="2"/>
  <c r="AA2095" i="2" s="1"/>
  <c r="Z2096" i="2"/>
  <c r="AA2096" i="2" s="1"/>
  <c r="Z2097" i="2"/>
  <c r="AA2097" i="2" s="1"/>
  <c r="Z2098" i="2"/>
  <c r="AA2098" i="2" s="1"/>
  <c r="Z2099" i="2"/>
  <c r="AA2099" i="2" s="1"/>
  <c r="Z2100" i="2"/>
  <c r="AA2100" i="2" s="1"/>
  <c r="Z2101" i="2"/>
  <c r="AA2101" i="2" s="1"/>
  <c r="Z2102" i="2"/>
  <c r="AA2102" i="2" s="1"/>
  <c r="Z2103" i="2"/>
  <c r="AA2103" i="2" s="1"/>
  <c r="Z2104" i="2"/>
  <c r="AA2104" i="2" s="1"/>
  <c r="Z2105" i="2"/>
  <c r="AA2105" i="2" s="1"/>
  <c r="Z2106" i="2"/>
  <c r="AA2106" i="2" s="1"/>
  <c r="Z2107" i="2"/>
  <c r="AA2107" i="2" s="1"/>
  <c r="Z2108" i="2"/>
  <c r="AA2108" i="2" s="1"/>
  <c r="Z2109" i="2"/>
  <c r="AA2109" i="2" s="1"/>
  <c r="Z2110" i="2"/>
  <c r="AA2110" i="2" s="1"/>
  <c r="Z2111" i="2"/>
  <c r="AA2111" i="2" s="1"/>
  <c r="Z2112" i="2"/>
  <c r="AA2112" i="2" s="1"/>
  <c r="Z2113" i="2"/>
  <c r="AA2113" i="2" s="1"/>
  <c r="Z2114" i="2"/>
  <c r="AA2114" i="2" s="1"/>
  <c r="Z2115" i="2"/>
  <c r="AA2115" i="2" s="1"/>
  <c r="Z2116" i="2"/>
  <c r="AA2116" i="2" s="1"/>
  <c r="Z2117" i="2"/>
  <c r="AA2117" i="2" s="1"/>
  <c r="Z2118" i="2"/>
  <c r="AA2118" i="2" s="1"/>
  <c r="Z2119" i="2"/>
  <c r="AA2119" i="2" s="1"/>
  <c r="Z2120" i="2"/>
  <c r="AA2120" i="2" s="1"/>
  <c r="Z2121" i="2"/>
  <c r="AA2121" i="2" s="1"/>
  <c r="Z2122" i="2"/>
  <c r="AA2122" i="2" s="1"/>
  <c r="Z2123" i="2"/>
  <c r="AA2123" i="2" s="1"/>
  <c r="Z2124" i="2"/>
  <c r="AA2124" i="2" s="1"/>
  <c r="Z2125" i="2"/>
  <c r="AA2125" i="2" s="1"/>
  <c r="Z2126" i="2"/>
  <c r="AA2126" i="2" s="1"/>
  <c r="Z2127" i="2"/>
  <c r="AA2127" i="2" s="1"/>
  <c r="Z2128" i="2"/>
  <c r="AA2128" i="2" s="1"/>
  <c r="Z2129" i="2"/>
  <c r="AA2129" i="2" s="1"/>
  <c r="Z2130" i="2"/>
  <c r="AA2130" i="2" s="1"/>
  <c r="Z2131" i="2"/>
  <c r="AA2131" i="2" s="1"/>
  <c r="Z2132" i="2"/>
  <c r="AA2132" i="2" s="1"/>
  <c r="Z2133" i="2"/>
  <c r="AA2133" i="2" s="1"/>
  <c r="Z2134" i="2"/>
  <c r="AA2134" i="2" s="1"/>
  <c r="Z2135" i="2"/>
  <c r="AA2135" i="2" s="1"/>
  <c r="Z2136" i="2"/>
  <c r="AA2136" i="2" s="1"/>
  <c r="Z2137" i="2"/>
  <c r="AA2137" i="2" s="1"/>
  <c r="Z2138" i="2"/>
  <c r="AA2138" i="2" s="1"/>
  <c r="Z2139" i="2"/>
  <c r="AA2139" i="2" s="1"/>
  <c r="Z2140" i="2"/>
  <c r="AA2140" i="2" s="1"/>
  <c r="Z2141" i="2"/>
  <c r="AA2141" i="2" s="1"/>
  <c r="Z2142" i="2"/>
  <c r="AA2142" i="2" s="1"/>
  <c r="Z2143" i="2"/>
  <c r="AA2143" i="2" s="1"/>
  <c r="Z2144" i="2"/>
  <c r="AA2144" i="2" s="1"/>
  <c r="Z2145" i="2"/>
  <c r="AA2145" i="2" s="1"/>
  <c r="Z2146" i="2"/>
  <c r="AA2146" i="2" s="1"/>
  <c r="Z2147" i="2"/>
  <c r="AA2147" i="2" s="1"/>
  <c r="Z2148" i="2"/>
  <c r="AA2148" i="2" s="1"/>
  <c r="Z2149" i="2"/>
  <c r="AA2149" i="2" s="1"/>
  <c r="Z2150" i="2"/>
  <c r="AA2150" i="2" s="1"/>
  <c r="Z2151" i="2"/>
  <c r="AA2151" i="2" s="1"/>
  <c r="Z2152" i="2"/>
  <c r="AA2152" i="2" s="1"/>
  <c r="Z2153" i="2"/>
  <c r="AA2153" i="2" s="1"/>
  <c r="Z2154" i="2"/>
  <c r="AA2154" i="2" s="1"/>
  <c r="Z2155" i="2"/>
  <c r="AA2155" i="2" s="1"/>
  <c r="Z2156" i="2"/>
  <c r="AA2156" i="2" s="1"/>
  <c r="Z2157" i="2"/>
  <c r="AA2157" i="2" s="1"/>
  <c r="Z2158" i="2"/>
  <c r="AA2158" i="2" s="1"/>
  <c r="Z2159" i="2"/>
  <c r="AA2159" i="2" s="1"/>
  <c r="Z2160" i="2"/>
  <c r="AA2160" i="2" s="1"/>
  <c r="Z2161" i="2"/>
  <c r="AA2161" i="2" s="1"/>
  <c r="Z2162" i="2"/>
  <c r="AA2162" i="2" s="1"/>
  <c r="Z2163" i="2"/>
  <c r="AA2163" i="2" s="1"/>
  <c r="Z2164" i="2"/>
  <c r="AA2164" i="2" s="1"/>
  <c r="Z2165" i="2"/>
  <c r="AA2165" i="2" s="1"/>
  <c r="Z2166" i="2"/>
  <c r="AA2166" i="2" s="1"/>
  <c r="Z2167" i="2"/>
  <c r="AA2167" i="2" s="1"/>
  <c r="Z2168" i="2"/>
  <c r="AA2168" i="2" s="1"/>
  <c r="Z2169" i="2"/>
  <c r="AA2169" i="2" s="1"/>
  <c r="Z2170" i="2"/>
  <c r="AA2170" i="2" s="1"/>
  <c r="Z2171" i="2"/>
  <c r="AA2171" i="2" s="1"/>
  <c r="Z2172" i="2"/>
  <c r="AA2172" i="2" s="1"/>
  <c r="Z2173" i="2"/>
  <c r="AA2173" i="2" s="1"/>
  <c r="Z2174" i="2"/>
  <c r="AA2174" i="2" s="1"/>
  <c r="Z2175" i="2"/>
  <c r="AA2175" i="2" s="1"/>
  <c r="Z2176" i="2"/>
  <c r="AA2176" i="2" s="1"/>
  <c r="Z2177" i="2"/>
  <c r="AA2177" i="2" s="1"/>
  <c r="Z2178" i="2"/>
  <c r="AA2178" i="2" s="1"/>
  <c r="Z2179" i="2"/>
  <c r="AA2179" i="2" s="1"/>
  <c r="Z2180" i="2"/>
  <c r="AA2180" i="2" s="1"/>
  <c r="Z2181" i="2"/>
  <c r="AA2181" i="2" s="1"/>
  <c r="Z2182" i="2"/>
  <c r="AA2182" i="2" s="1"/>
  <c r="Z2183" i="2"/>
  <c r="AA2183" i="2" s="1"/>
  <c r="Z2184" i="2"/>
  <c r="AA2184" i="2" s="1"/>
  <c r="Z2185" i="2"/>
  <c r="AA2185" i="2" s="1"/>
  <c r="Z2186" i="2"/>
  <c r="AA2186" i="2" s="1"/>
  <c r="Z2187" i="2"/>
  <c r="AA2187" i="2" s="1"/>
  <c r="Z2188" i="2"/>
  <c r="AA2188" i="2" s="1"/>
  <c r="Z2189" i="2"/>
  <c r="AA2189" i="2" s="1"/>
  <c r="Z2190" i="2"/>
  <c r="AA2190" i="2" s="1"/>
  <c r="Z2191" i="2"/>
  <c r="AA2191" i="2" s="1"/>
  <c r="Z2192" i="2"/>
  <c r="AA2192" i="2" s="1"/>
  <c r="Z2193" i="2"/>
  <c r="AA2193" i="2" s="1"/>
  <c r="Z2194" i="2"/>
  <c r="AA2194" i="2" s="1"/>
  <c r="Z2195" i="2"/>
  <c r="AA2195" i="2" s="1"/>
  <c r="Z2196" i="2"/>
  <c r="AA2196" i="2" s="1"/>
  <c r="Z2197" i="2"/>
  <c r="AA2197" i="2" s="1"/>
  <c r="Z2198" i="2"/>
  <c r="AA2198" i="2" s="1"/>
  <c r="Z2199" i="2"/>
  <c r="AA2199" i="2" s="1"/>
  <c r="Z2200" i="2"/>
  <c r="AA2200" i="2" s="1"/>
  <c r="Z2201" i="2"/>
  <c r="AA2201" i="2" s="1"/>
  <c r="Z2202" i="2"/>
  <c r="AA2202" i="2" s="1"/>
  <c r="Z2203" i="2"/>
  <c r="AA2203" i="2" s="1"/>
  <c r="Z2204" i="2"/>
  <c r="AA2204" i="2" s="1"/>
  <c r="Z2205" i="2"/>
  <c r="AA2205" i="2" s="1"/>
  <c r="Z2206" i="2"/>
  <c r="AA2206" i="2" s="1"/>
  <c r="Z2207" i="2"/>
  <c r="AA2207" i="2" s="1"/>
  <c r="Z2208" i="2"/>
  <c r="AA2208" i="2" s="1"/>
  <c r="Z2209" i="2"/>
  <c r="AA2209" i="2" s="1"/>
  <c r="Z2210" i="2"/>
  <c r="AA2210" i="2" s="1"/>
  <c r="Z2211" i="2"/>
  <c r="AA2211" i="2" s="1"/>
  <c r="Z2212" i="2"/>
  <c r="AA2212" i="2" s="1"/>
  <c r="Z2213" i="2"/>
  <c r="AA2213" i="2" s="1"/>
  <c r="Z2214" i="2"/>
  <c r="AA2214" i="2" s="1"/>
  <c r="Z2215" i="2"/>
  <c r="AA2215" i="2" s="1"/>
  <c r="Z2216" i="2"/>
  <c r="AA2216" i="2" s="1"/>
  <c r="Z2217" i="2"/>
  <c r="AA2217" i="2" s="1"/>
  <c r="Z2218" i="2"/>
  <c r="AA2218" i="2" s="1"/>
  <c r="Z2219" i="2"/>
  <c r="AA2219" i="2" s="1"/>
  <c r="Z2220" i="2"/>
  <c r="AA2220" i="2" s="1"/>
  <c r="Z2221" i="2"/>
  <c r="AA2221" i="2" s="1"/>
  <c r="Z2222" i="2"/>
  <c r="AA2222" i="2" s="1"/>
  <c r="Z2223" i="2"/>
  <c r="AA2223" i="2" s="1"/>
  <c r="Z2224" i="2"/>
  <c r="AA2224" i="2" s="1"/>
  <c r="Z2225" i="2"/>
  <c r="AA2225" i="2" s="1"/>
  <c r="Z2226" i="2"/>
  <c r="AA2226" i="2" s="1"/>
  <c r="Z2227" i="2"/>
  <c r="AA2227" i="2" s="1"/>
  <c r="Z2228" i="2"/>
  <c r="AA2228" i="2" s="1"/>
  <c r="Z2229" i="2"/>
  <c r="AA2229" i="2" s="1"/>
  <c r="Z2230" i="2"/>
  <c r="AA2230" i="2" s="1"/>
  <c r="Z2231" i="2"/>
  <c r="AA2231" i="2" s="1"/>
  <c r="Z2232" i="2"/>
  <c r="AA2232" i="2" s="1"/>
  <c r="Z2233" i="2"/>
  <c r="AA2233" i="2" s="1"/>
  <c r="Z2234" i="2"/>
  <c r="AA2234" i="2" s="1"/>
  <c r="Z2235" i="2"/>
  <c r="AA2235" i="2" s="1"/>
  <c r="Z2236" i="2"/>
  <c r="AA2236" i="2" s="1"/>
  <c r="Z2237" i="2"/>
  <c r="AA2237" i="2" s="1"/>
  <c r="Z2238" i="2"/>
  <c r="AA2238" i="2" s="1"/>
  <c r="Z2239" i="2"/>
  <c r="AA2239" i="2" s="1"/>
  <c r="Z2240" i="2"/>
  <c r="AA2240" i="2" s="1"/>
  <c r="Z2241" i="2"/>
  <c r="AA2241" i="2" s="1"/>
  <c r="Z2242" i="2"/>
  <c r="AA2242" i="2" s="1"/>
  <c r="Z2243" i="2"/>
  <c r="AA2243" i="2" s="1"/>
  <c r="Z2244" i="2"/>
  <c r="AA2244" i="2" s="1"/>
  <c r="Z2245" i="2"/>
  <c r="AA2245" i="2" s="1"/>
  <c r="Z2246" i="2"/>
  <c r="AA2246" i="2" s="1"/>
  <c r="Z2247" i="2"/>
  <c r="AA2247" i="2" s="1"/>
  <c r="Z2248" i="2"/>
  <c r="AA2248" i="2" s="1"/>
  <c r="Z2249" i="2"/>
  <c r="AA2249" i="2" s="1"/>
  <c r="Z2250" i="2"/>
  <c r="AA2250" i="2" s="1"/>
  <c r="Z2251" i="2"/>
  <c r="AA2251" i="2" s="1"/>
  <c r="Z2252" i="2"/>
  <c r="AA2252" i="2" s="1"/>
  <c r="Z2253" i="2"/>
  <c r="AA2253" i="2" s="1"/>
  <c r="Z2254" i="2"/>
  <c r="AA2254" i="2" s="1"/>
  <c r="Z2255" i="2"/>
  <c r="AA2255" i="2" s="1"/>
  <c r="Z2256" i="2"/>
  <c r="AA2256" i="2" s="1"/>
  <c r="Z2257" i="2"/>
  <c r="AA2257" i="2" s="1"/>
  <c r="Z2258" i="2"/>
  <c r="AA2258" i="2" s="1"/>
  <c r="Z2259" i="2"/>
  <c r="AA2259" i="2" s="1"/>
  <c r="Z2260" i="2"/>
  <c r="AA2260" i="2" s="1"/>
  <c r="Z2261" i="2"/>
  <c r="AA2261" i="2" s="1"/>
  <c r="Z2262" i="2"/>
  <c r="AA2262" i="2" s="1"/>
  <c r="Z2263" i="2"/>
  <c r="AA2263" i="2" s="1"/>
  <c r="Z2264" i="2"/>
  <c r="AA2264" i="2" s="1"/>
  <c r="Z2265" i="2"/>
  <c r="AA2265" i="2" s="1"/>
  <c r="Z2266" i="2"/>
  <c r="AA2266" i="2" s="1"/>
  <c r="Z2267" i="2"/>
  <c r="AA2267" i="2" s="1"/>
  <c r="Z2268" i="2"/>
  <c r="AA2268" i="2" s="1"/>
  <c r="Z2269" i="2"/>
  <c r="AA2269" i="2" s="1"/>
  <c r="Z2270" i="2"/>
  <c r="AA2270" i="2" s="1"/>
  <c r="Z2271" i="2"/>
  <c r="AA2271" i="2" s="1"/>
  <c r="Z2272" i="2"/>
  <c r="AA2272" i="2" s="1"/>
  <c r="Z2273" i="2"/>
  <c r="AA2273" i="2" s="1"/>
  <c r="Z2274" i="2"/>
  <c r="AA2274" i="2" s="1"/>
  <c r="Z2275" i="2"/>
  <c r="AA2275" i="2" s="1"/>
  <c r="Z2276" i="2"/>
  <c r="AA2276" i="2" s="1"/>
  <c r="Z2277" i="2"/>
  <c r="AA2277" i="2" s="1"/>
  <c r="Z2278" i="2"/>
  <c r="AA2278" i="2" s="1"/>
  <c r="Z2279" i="2"/>
  <c r="AA2279" i="2" s="1"/>
  <c r="Z2280" i="2"/>
  <c r="AA2280" i="2" s="1"/>
  <c r="Z2281" i="2"/>
  <c r="AA2281" i="2" s="1"/>
  <c r="Z2282" i="2"/>
  <c r="AA2282" i="2" s="1"/>
  <c r="Z2283" i="2"/>
  <c r="AA2283" i="2" s="1"/>
  <c r="Z2284" i="2"/>
  <c r="AA2284" i="2" s="1"/>
  <c r="Z2285" i="2"/>
  <c r="AA2285" i="2" s="1"/>
  <c r="Z2286" i="2"/>
  <c r="AA2286" i="2" s="1"/>
  <c r="Z2287" i="2"/>
  <c r="AA2287" i="2" s="1"/>
  <c r="Z2288" i="2"/>
  <c r="AA2288" i="2" s="1"/>
  <c r="Z2289" i="2"/>
  <c r="AA2289" i="2" s="1"/>
  <c r="Z2290" i="2"/>
  <c r="AA2290" i="2" s="1"/>
  <c r="Z2291" i="2"/>
  <c r="AA2291" i="2" s="1"/>
  <c r="Z2292" i="2"/>
  <c r="AA2292" i="2" s="1"/>
  <c r="Z2293" i="2"/>
  <c r="AA2293" i="2" s="1"/>
  <c r="Z2294" i="2"/>
  <c r="AA2294" i="2" s="1"/>
  <c r="Z2295" i="2"/>
  <c r="AA2295" i="2" s="1"/>
  <c r="Z2296" i="2"/>
  <c r="AA2296" i="2" s="1"/>
  <c r="Z2297" i="2"/>
  <c r="AA2297" i="2" s="1"/>
  <c r="Z2298" i="2"/>
  <c r="AA2298" i="2" s="1"/>
  <c r="Z2299" i="2"/>
  <c r="AA2299" i="2" s="1"/>
  <c r="Z2300" i="2"/>
  <c r="AA2300" i="2" s="1"/>
  <c r="Z2301" i="2"/>
  <c r="AA2301" i="2" s="1"/>
  <c r="Z2302" i="2"/>
  <c r="AA2302" i="2" s="1"/>
  <c r="Z2303" i="2"/>
  <c r="AA2303" i="2" s="1"/>
  <c r="Z2304" i="2"/>
  <c r="AA2304" i="2" s="1"/>
  <c r="Z2305" i="2"/>
  <c r="AA2305" i="2" s="1"/>
  <c r="Z2306" i="2"/>
  <c r="AA2306" i="2" s="1"/>
  <c r="Z2307" i="2"/>
  <c r="AA2307" i="2" s="1"/>
  <c r="Z2308" i="2"/>
  <c r="AA2308" i="2" s="1"/>
  <c r="Z2309" i="2"/>
  <c r="AA2309" i="2" s="1"/>
  <c r="Z2310" i="2"/>
  <c r="AA2310" i="2" s="1"/>
  <c r="Z2311" i="2"/>
  <c r="AA2311" i="2" s="1"/>
  <c r="Z2312" i="2"/>
  <c r="AA2312" i="2" s="1"/>
  <c r="Z2313" i="2"/>
  <c r="AA2313" i="2" s="1"/>
  <c r="Z2314" i="2"/>
  <c r="AA2314" i="2" s="1"/>
  <c r="Z2315" i="2"/>
  <c r="AA2315" i="2" s="1"/>
  <c r="Z2316" i="2"/>
  <c r="AA2316" i="2" s="1"/>
  <c r="Z2317" i="2"/>
  <c r="AA2317" i="2" s="1"/>
  <c r="Z2318" i="2"/>
  <c r="AA2318" i="2" s="1"/>
  <c r="Z2319" i="2"/>
  <c r="AA2319" i="2" s="1"/>
  <c r="Z2320" i="2"/>
  <c r="AA2320" i="2" s="1"/>
  <c r="Z2321" i="2"/>
  <c r="AA2321" i="2" s="1"/>
  <c r="Z2322" i="2"/>
  <c r="AA2322" i="2" s="1"/>
  <c r="Z2323" i="2"/>
  <c r="AA2323" i="2" s="1"/>
  <c r="Z2324" i="2"/>
  <c r="AA2324" i="2" s="1"/>
  <c r="Z2325" i="2"/>
  <c r="AA2325" i="2" s="1"/>
  <c r="Z2326" i="2"/>
  <c r="AA2326" i="2" s="1"/>
  <c r="Z2327" i="2"/>
  <c r="AA2327" i="2" s="1"/>
  <c r="Z2328" i="2"/>
  <c r="AA2328" i="2" s="1"/>
  <c r="Z2329" i="2"/>
  <c r="AA2329" i="2" s="1"/>
  <c r="Z2330" i="2"/>
  <c r="AA2330" i="2" s="1"/>
  <c r="Z2331" i="2"/>
  <c r="AA2331" i="2" s="1"/>
  <c r="Z1175" i="2"/>
  <c r="AA1175" i="2" s="1"/>
  <c r="Z1176" i="2"/>
  <c r="AA1176" i="2" s="1"/>
  <c r="Z1177" i="2"/>
  <c r="AA1177" i="2" s="1"/>
  <c r="Z1178" i="2"/>
  <c r="AA1178" i="2" s="1"/>
  <c r="Z1179" i="2"/>
  <c r="AA1179" i="2" s="1"/>
  <c r="Z1180" i="2"/>
  <c r="AA1180" i="2" s="1"/>
  <c r="Z1181" i="2"/>
  <c r="AA1181" i="2" s="1"/>
  <c r="Z1182" i="2"/>
  <c r="AA1182" i="2" s="1"/>
  <c r="Z1183" i="2"/>
  <c r="AA1183" i="2" s="1"/>
  <c r="Z1184" i="2"/>
  <c r="AA1184" i="2" s="1"/>
  <c r="Z1185" i="2"/>
  <c r="AA1185" i="2" s="1"/>
  <c r="Z1186" i="2"/>
  <c r="AA1186" i="2" s="1"/>
  <c r="Z1187" i="2"/>
  <c r="AA1187" i="2" s="1"/>
  <c r="Z1188" i="2"/>
  <c r="AA1188" i="2" s="1"/>
  <c r="Z1189" i="2"/>
  <c r="AA1189" i="2" s="1"/>
  <c r="Z1190" i="2"/>
  <c r="AA1190" i="2" s="1"/>
  <c r="Z1191" i="2"/>
  <c r="AA1191" i="2" s="1"/>
  <c r="Z1192" i="2"/>
  <c r="AA1192" i="2" s="1"/>
  <c r="Z1193" i="2"/>
  <c r="AA1193" i="2" s="1"/>
  <c r="Z1194" i="2"/>
  <c r="AA1194" i="2" s="1"/>
  <c r="Z1195" i="2"/>
  <c r="AA1195" i="2" s="1"/>
  <c r="Z1196" i="2"/>
  <c r="AA1196" i="2" s="1"/>
  <c r="Z1197" i="2"/>
  <c r="AA1197" i="2" s="1"/>
  <c r="Z1198" i="2"/>
  <c r="AA1198" i="2" s="1"/>
  <c r="Z1199" i="2"/>
  <c r="AA1199" i="2" s="1"/>
  <c r="Z1200" i="2"/>
  <c r="AA1200" i="2" s="1"/>
  <c r="Z1201" i="2"/>
  <c r="AA1201" i="2" s="1"/>
  <c r="Z1202" i="2"/>
  <c r="AA1202" i="2" s="1"/>
  <c r="Z1203" i="2"/>
  <c r="AA1203" i="2" s="1"/>
  <c r="Z1204" i="2"/>
  <c r="AA1204" i="2" s="1"/>
  <c r="Z1205" i="2"/>
  <c r="AA1205" i="2" s="1"/>
  <c r="Z1206" i="2"/>
  <c r="AA1206" i="2" s="1"/>
  <c r="Z1207" i="2"/>
  <c r="AA1207" i="2" s="1"/>
  <c r="Z1208" i="2"/>
  <c r="AA1208" i="2" s="1"/>
  <c r="Z1209" i="2"/>
  <c r="AA1209" i="2" s="1"/>
  <c r="Z1210" i="2"/>
  <c r="AA1210" i="2" s="1"/>
  <c r="Z1211" i="2"/>
  <c r="AA1211" i="2" s="1"/>
  <c r="Z1212" i="2"/>
  <c r="AA1212" i="2" s="1"/>
  <c r="Z1213" i="2"/>
  <c r="AA1213" i="2" s="1"/>
  <c r="Z1214" i="2"/>
  <c r="AA1214" i="2" s="1"/>
  <c r="Z1215" i="2"/>
  <c r="AA1215" i="2" s="1"/>
  <c r="Z1216" i="2"/>
  <c r="AA1216" i="2" s="1"/>
  <c r="Z1217" i="2"/>
  <c r="AA1217" i="2" s="1"/>
  <c r="Z1218" i="2"/>
  <c r="AA1218" i="2" s="1"/>
  <c r="Z1219" i="2"/>
  <c r="AA1219" i="2" s="1"/>
  <c r="Z1220" i="2"/>
  <c r="AA1220" i="2" s="1"/>
  <c r="Z1221" i="2"/>
  <c r="AA1221" i="2" s="1"/>
  <c r="Z1222" i="2"/>
  <c r="AA1222" i="2" s="1"/>
  <c r="Z1223" i="2"/>
  <c r="AA1223" i="2" s="1"/>
  <c r="Z1224" i="2"/>
  <c r="AA1224" i="2" s="1"/>
  <c r="Z1225" i="2"/>
  <c r="AA1225" i="2" s="1"/>
  <c r="Z1226" i="2"/>
  <c r="AA1226" i="2" s="1"/>
  <c r="Z1227" i="2"/>
  <c r="AA1227" i="2" s="1"/>
  <c r="Z1228" i="2"/>
  <c r="AA1228" i="2" s="1"/>
  <c r="Z1229" i="2"/>
  <c r="AA1229" i="2" s="1"/>
  <c r="Z1230" i="2"/>
  <c r="AA1230" i="2" s="1"/>
  <c r="Z1231" i="2"/>
  <c r="AA1231" i="2" s="1"/>
  <c r="Z1232" i="2"/>
  <c r="AA1232" i="2" s="1"/>
  <c r="Z1233" i="2"/>
  <c r="AA1233" i="2" s="1"/>
  <c r="Z1234" i="2"/>
  <c r="AA1234" i="2" s="1"/>
  <c r="Z1235" i="2"/>
  <c r="AA1235" i="2" s="1"/>
  <c r="Z1236" i="2"/>
  <c r="AA1236" i="2" s="1"/>
  <c r="Z1237" i="2"/>
  <c r="AA1237" i="2" s="1"/>
  <c r="Z1238" i="2"/>
  <c r="AA1238" i="2" s="1"/>
  <c r="Z1239" i="2"/>
  <c r="AA1239" i="2" s="1"/>
  <c r="Z1240" i="2"/>
  <c r="AA1240" i="2" s="1"/>
  <c r="Z1241" i="2"/>
  <c r="AA1241" i="2" s="1"/>
  <c r="Z1242" i="2"/>
  <c r="AA1242" i="2" s="1"/>
  <c r="Z1243" i="2"/>
  <c r="AA1243" i="2" s="1"/>
  <c r="Z1244" i="2"/>
  <c r="AA1244" i="2" s="1"/>
  <c r="Z1245" i="2"/>
  <c r="AA1245" i="2" s="1"/>
  <c r="Z1246" i="2"/>
  <c r="AA1246" i="2" s="1"/>
  <c r="Z1247" i="2"/>
  <c r="AA1247" i="2" s="1"/>
  <c r="Z1248" i="2"/>
  <c r="AA1248" i="2" s="1"/>
  <c r="Z1249" i="2"/>
  <c r="AA1249" i="2" s="1"/>
  <c r="Z1250" i="2"/>
  <c r="AA1250" i="2" s="1"/>
  <c r="Z1251" i="2"/>
  <c r="AA1251" i="2" s="1"/>
  <c r="Z1252" i="2"/>
  <c r="AA1252" i="2" s="1"/>
  <c r="Z1253" i="2"/>
  <c r="AA1253" i="2" s="1"/>
  <c r="Z1254" i="2"/>
  <c r="AA1254" i="2" s="1"/>
  <c r="Z1255" i="2"/>
  <c r="AA1255" i="2" s="1"/>
  <c r="Z1256" i="2"/>
  <c r="AA1256" i="2" s="1"/>
  <c r="Z1257" i="2"/>
  <c r="AA1257" i="2" s="1"/>
  <c r="Z1258" i="2"/>
  <c r="AA1258" i="2" s="1"/>
  <c r="Z1259" i="2"/>
  <c r="AA1259" i="2" s="1"/>
  <c r="Z1260" i="2"/>
  <c r="AA1260" i="2" s="1"/>
  <c r="Z1261" i="2"/>
  <c r="AA1261" i="2" s="1"/>
  <c r="Z1262" i="2"/>
  <c r="AA1262" i="2" s="1"/>
  <c r="Z1263" i="2"/>
  <c r="AA1263" i="2" s="1"/>
  <c r="Z1264" i="2"/>
  <c r="AA1264" i="2" s="1"/>
  <c r="Z1265" i="2"/>
  <c r="AA1265" i="2" s="1"/>
  <c r="Z1266" i="2"/>
  <c r="AA1266" i="2" s="1"/>
  <c r="Z1267" i="2"/>
  <c r="AA1267" i="2" s="1"/>
  <c r="Z1268" i="2"/>
  <c r="AA1268" i="2" s="1"/>
  <c r="Z1269" i="2"/>
  <c r="AA1269" i="2" s="1"/>
  <c r="Z1270" i="2"/>
  <c r="AA1270" i="2" s="1"/>
  <c r="Z1271" i="2"/>
  <c r="AA1271" i="2" s="1"/>
  <c r="Z1272" i="2"/>
  <c r="AA1272" i="2" s="1"/>
  <c r="Z1273" i="2"/>
  <c r="AA1273" i="2" s="1"/>
  <c r="Z1274" i="2"/>
  <c r="AA1274" i="2" s="1"/>
  <c r="Z1275" i="2"/>
  <c r="AA1275" i="2" s="1"/>
  <c r="Z1276" i="2"/>
  <c r="AA1276" i="2" s="1"/>
  <c r="Z1277" i="2"/>
  <c r="AA1277" i="2" s="1"/>
  <c r="Z1278" i="2"/>
  <c r="AA1278" i="2" s="1"/>
  <c r="Z1279" i="2"/>
  <c r="AA1279" i="2" s="1"/>
  <c r="Z1280" i="2"/>
  <c r="AA1280" i="2" s="1"/>
  <c r="Z1281" i="2"/>
  <c r="AA1281" i="2" s="1"/>
  <c r="Z1282" i="2"/>
  <c r="AA1282" i="2" s="1"/>
  <c r="Z1283" i="2"/>
  <c r="AA1283" i="2" s="1"/>
  <c r="Z1284" i="2"/>
  <c r="AA1284" i="2" s="1"/>
  <c r="Z1285" i="2"/>
  <c r="AA1285" i="2" s="1"/>
  <c r="Z1286" i="2"/>
  <c r="AA1286" i="2" s="1"/>
  <c r="Z1287" i="2"/>
  <c r="AA1287" i="2" s="1"/>
  <c r="Z1288" i="2"/>
  <c r="AA1288" i="2" s="1"/>
  <c r="Z1289" i="2"/>
  <c r="AA1289" i="2" s="1"/>
  <c r="Z1290" i="2"/>
  <c r="AA1290" i="2" s="1"/>
  <c r="Z1291" i="2"/>
  <c r="AA1291" i="2" s="1"/>
  <c r="Z1292" i="2"/>
  <c r="AA1292" i="2" s="1"/>
  <c r="Z1293" i="2"/>
  <c r="AA1293" i="2" s="1"/>
  <c r="Z1294" i="2"/>
  <c r="AA1294" i="2" s="1"/>
  <c r="Z1295" i="2"/>
  <c r="AA1295" i="2" s="1"/>
  <c r="Z1296" i="2"/>
  <c r="AA1296" i="2" s="1"/>
  <c r="Z1297" i="2"/>
  <c r="AA1297" i="2" s="1"/>
  <c r="Z1298" i="2"/>
  <c r="AA1298" i="2" s="1"/>
  <c r="Z1299" i="2"/>
  <c r="AA1299" i="2" s="1"/>
  <c r="Z1300" i="2"/>
  <c r="AA1300" i="2" s="1"/>
  <c r="Z1301" i="2"/>
  <c r="AA1301" i="2" s="1"/>
  <c r="Z1302" i="2"/>
  <c r="AA1302" i="2" s="1"/>
  <c r="Z1303" i="2"/>
  <c r="AA1303" i="2" s="1"/>
  <c r="Z1304" i="2"/>
  <c r="AA1304" i="2" s="1"/>
  <c r="Z1305" i="2"/>
  <c r="AA1305" i="2" s="1"/>
  <c r="Z1306" i="2"/>
  <c r="AA1306" i="2" s="1"/>
  <c r="Z1307" i="2"/>
  <c r="AA1307" i="2" s="1"/>
  <c r="Z1308" i="2"/>
  <c r="AA1308" i="2" s="1"/>
  <c r="Z1309" i="2"/>
  <c r="AA1309" i="2" s="1"/>
  <c r="Z1310" i="2"/>
  <c r="AA1310" i="2" s="1"/>
  <c r="Z1311" i="2"/>
  <c r="AA1311" i="2" s="1"/>
  <c r="Z1312" i="2"/>
  <c r="AA1312" i="2" s="1"/>
  <c r="Z1313" i="2"/>
  <c r="AA1313" i="2" s="1"/>
  <c r="Z1314" i="2"/>
  <c r="AA1314" i="2" s="1"/>
  <c r="Z1315" i="2"/>
  <c r="AA1315" i="2" s="1"/>
  <c r="Z1316" i="2"/>
  <c r="AA1316" i="2" s="1"/>
  <c r="Z1317" i="2"/>
  <c r="AA1317" i="2" s="1"/>
  <c r="Z1318" i="2"/>
  <c r="AA1318" i="2" s="1"/>
  <c r="Z1319" i="2"/>
  <c r="AA1319" i="2" s="1"/>
  <c r="Z1320" i="2"/>
  <c r="AA1320" i="2" s="1"/>
  <c r="Z1321" i="2"/>
  <c r="AA1321" i="2" s="1"/>
  <c r="Z1322" i="2"/>
  <c r="AA1322" i="2" s="1"/>
  <c r="Z1323" i="2"/>
  <c r="AA1323" i="2" s="1"/>
  <c r="Z1324" i="2"/>
  <c r="AA1324" i="2" s="1"/>
  <c r="Z1325" i="2"/>
  <c r="AA1325" i="2" s="1"/>
  <c r="Z1326" i="2"/>
  <c r="AA1326" i="2" s="1"/>
  <c r="Z1327" i="2"/>
  <c r="AA1327" i="2" s="1"/>
  <c r="Z1328" i="2"/>
  <c r="AA1328" i="2" s="1"/>
  <c r="Z1329" i="2"/>
  <c r="AA1329" i="2" s="1"/>
  <c r="Z1330" i="2"/>
  <c r="AA1330" i="2" s="1"/>
  <c r="Z1331" i="2"/>
  <c r="AA1331" i="2" s="1"/>
  <c r="Z1332" i="2"/>
  <c r="AA1332" i="2" s="1"/>
  <c r="Z1333" i="2"/>
  <c r="AA1333" i="2" s="1"/>
  <c r="Z1334" i="2"/>
  <c r="AA1334" i="2" s="1"/>
  <c r="Z1335" i="2"/>
  <c r="AA1335" i="2" s="1"/>
  <c r="Z1336" i="2"/>
  <c r="AA1336" i="2" s="1"/>
  <c r="Z1337" i="2"/>
  <c r="AA1337" i="2" s="1"/>
  <c r="Z1338" i="2"/>
  <c r="AA1338" i="2" s="1"/>
  <c r="Z1339" i="2"/>
  <c r="AA1339" i="2" s="1"/>
  <c r="Z1340" i="2"/>
  <c r="AA1340" i="2" s="1"/>
  <c r="Z1341" i="2"/>
  <c r="AA1341" i="2" s="1"/>
  <c r="Z1342" i="2"/>
  <c r="AA1342" i="2" s="1"/>
  <c r="Z1343" i="2"/>
  <c r="AA1343" i="2" s="1"/>
  <c r="Z1344" i="2"/>
  <c r="AA1344" i="2" s="1"/>
  <c r="Z1345" i="2"/>
  <c r="AA1345" i="2" s="1"/>
  <c r="Z1346" i="2"/>
  <c r="AA1346" i="2" s="1"/>
  <c r="Z1347" i="2"/>
  <c r="AA1347" i="2" s="1"/>
  <c r="Z1348" i="2"/>
  <c r="AA1348" i="2" s="1"/>
  <c r="Z1349" i="2"/>
  <c r="AA1349" i="2" s="1"/>
  <c r="Z1350" i="2"/>
  <c r="AA1350" i="2" s="1"/>
  <c r="Z1351" i="2"/>
  <c r="AA1351" i="2" s="1"/>
  <c r="Z1352" i="2"/>
  <c r="AA1352" i="2" s="1"/>
  <c r="Z1353" i="2"/>
  <c r="AA1353" i="2" s="1"/>
  <c r="Z1354" i="2"/>
  <c r="AA1354" i="2" s="1"/>
  <c r="Z1355" i="2"/>
  <c r="AA1355" i="2" s="1"/>
  <c r="Z1356" i="2"/>
  <c r="AA1356" i="2" s="1"/>
  <c r="Z1357" i="2"/>
  <c r="AA1357" i="2" s="1"/>
  <c r="Z1358" i="2"/>
  <c r="AA1358" i="2" s="1"/>
  <c r="Z1359" i="2"/>
  <c r="AA1359" i="2" s="1"/>
  <c r="Z1360" i="2"/>
  <c r="AA1360" i="2" s="1"/>
  <c r="Z1361" i="2"/>
  <c r="AA1361" i="2" s="1"/>
  <c r="Z1362" i="2"/>
  <c r="AA1362" i="2" s="1"/>
  <c r="Z1363" i="2"/>
  <c r="AA1363" i="2" s="1"/>
  <c r="Z1364" i="2"/>
  <c r="AA1364" i="2" s="1"/>
  <c r="Z1365" i="2"/>
  <c r="AA1365" i="2" s="1"/>
  <c r="Z1366" i="2"/>
  <c r="AA1366" i="2" s="1"/>
  <c r="Z1367" i="2"/>
  <c r="AA1367" i="2" s="1"/>
  <c r="Z1368" i="2"/>
  <c r="AA1368" i="2" s="1"/>
  <c r="Z1369" i="2"/>
  <c r="AA1369" i="2" s="1"/>
  <c r="Z1370" i="2"/>
  <c r="AA1370" i="2" s="1"/>
  <c r="Z1371" i="2"/>
  <c r="AA1371" i="2" s="1"/>
  <c r="Z1372" i="2"/>
  <c r="AA1372" i="2" s="1"/>
  <c r="Z1373" i="2"/>
  <c r="AA1373" i="2" s="1"/>
  <c r="Z1374" i="2"/>
  <c r="AA1374" i="2" s="1"/>
  <c r="Z1375" i="2"/>
  <c r="AA1375" i="2" s="1"/>
  <c r="Z1376" i="2"/>
  <c r="AA1376" i="2" s="1"/>
  <c r="Z1377" i="2"/>
  <c r="AA1377" i="2" s="1"/>
  <c r="Z1378" i="2"/>
  <c r="AA1378" i="2" s="1"/>
  <c r="Z1379" i="2"/>
  <c r="AA1379" i="2" s="1"/>
  <c r="Z1380" i="2"/>
  <c r="AA1380" i="2" s="1"/>
  <c r="Z1381" i="2"/>
  <c r="AA1381" i="2" s="1"/>
  <c r="Z1382" i="2"/>
  <c r="AA1382" i="2" s="1"/>
  <c r="Z1383" i="2"/>
  <c r="AA1383" i="2" s="1"/>
  <c r="Z1384" i="2"/>
  <c r="AA1384" i="2" s="1"/>
  <c r="Z1385" i="2"/>
  <c r="AA1385" i="2" s="1"/>
  <c r="Z1386" i="2"/>
  <c r="AA1386" i="2" s="1"/>
  <c r="Z1387" i="2"/>
  <c r="AA1387" i="2" s="1"/>
  <c r="Z1388" i="2"/>
  <c r="AA1388" i="2" s="1"/>
  <c r="Z1389" i="2"/>
  <c r="AA1389" i="2" s="1"/>
  <c r="Z1390" i="2"/>
  <c r="AA1390" i="2" s="1"/>
  <c r="Z1391" i="2"/>
  <c r="AA1391" i="2" s="1"/>
  <c r="Z1392" i="2"/>
  <c r="AA1392" i="2" s="1"/>
  <c r="Z1393" i="2"/>
  <c r="AA1393" i="2" s="1"/>
  <c r="Z1394" i="2"/>
  <c r="AA1394" i="2" s="1"/>
  <c r="Z1395" i="2"/>
  <c r="AA1395" i="2" s="1"/>
  <c r="Z1396" i="2"/>
  <c r="AA1396" i="2" s="1"/>
  <c r="Z1397" i="2"/>
  <c r="AA1397" i="2" s="1"/>
  <c r="Z1398" i="2"/>
  <c r="AA1398" i="2" s="1"/>
  <c r="Z1399" i="2"/>
  <c r="AA1399" i="2" s="1"/>
  <c r="Z1400" i="2"/>
  <c r="AA1400" i="2" s="1"/>
  <c r="Z1401" i="2"/>
  <c r="AA1401" i="2" s="1"/>
  <c r="Z1402" i="2"/>
  <c r="AA1402" i="2" s="1"/>
  <c r="Z1403" i="2"/>
  <c r="AA1403" i="2" s="1"/>
  <c r="Z1404" i="2"/>
  <c r="AA1404" i="2" s="1"/>
  <c r="Z1405" i="2"/>
  <c r="AA1405" i="2" s="1"/>
  <c r="Z1406" i="2"/>
  <c r="AA1406" i="2" s="1"/>
  <c r="Z1407" i="2"/>
  <c r="AA1407" i="2" s="1"/>
  <c r="Z1408" i="2"/>
  <c r="AA1408" i="2" s="1"/>
  <c r="Z1409" i="2"/>
  <c r="AA1409" i="2" s="1"/>
  <c r="Z1410" i="2"/>
  <c r="AA1410" i="2" s="1"/>
  <c r="Z1411" i="2"/>
  <c r="AA1411" i="2" s="1"/>
  <c r="Z1412" i="2"/>
  <c r="AA1412" i="2" s="1"/>
  <c r="Z1413" i="2"/>
  <c r="AA1413" i="2" s="1"/>
  <c r="Z1414" i="2"/>
  <c r="AA1414" i="2" s="1"/>
  <c r="Z1415" i="2"/>
  <c r="AA1415" i="2" s="1"/>
  <c r="Z1416" i="2"/>
  <c r="AA1416" i="2" s="1"/>
  <c r="Z1417" i="2"/>
  <c r="AA1417" i="2" s="1"/>
  <c r="Z1418" i="2"/>
  <c r="AA1418" i="2" s="1"/>
  <c r="Z1419" i="2"/>
  <c r="AA1419" i="2" s="1"/>
  <c r="Z1420" i="2"/>
  <c r="AA1420" i="2" s="1"/>
  <c r="Z1421" i="2"/>
  <c r="AA1421" i="2" s="1"/>
  <c r="Z1422" i="2"/>
  <c r="AA1422" i="2" s="1"/>
  <c r="Z1423" i="2"/>
  <c r="AA1423" i="2" s="1"/>
  <c r="Z1424" i="2"/>
  <c r="AA1424" i="2" s="1"/>
  <c r="Z1425" i="2"/>
  <c r="AA1425" i="2" s="1"/>
  <c r="Z1426" i="2"/>
  <c r="AA1426" i="2" s="1"/>
  <c r="Z1427" i="2"/>
  <c r="AA1427" i="2" s="1"/>
  <c r="Z1428" i="2"/>
  <c r="AA1428" i="2" s="1"/>
  <c r="Z1429" i="2"/>
  <c r="AA1429" i="2" s="1"/>
  <c r="Z1430" i="2"/>
  <c r="AA1430" i="2" s="1"/>
  <c r="Z1431" i="2"/>
  <c r="AA1431" i="2" s="1"/>
  <c r="Z1432" i="2"/>
  <c r="AA1432" i="2" s="1"/>
  <c r="Z1433" i="2"/>
  <c r="AA1433" i="2" s="1"/>
  <c r="Z1434" i="2"/>
  <c r="AA1434" i="2" s="1"/>
  <c r="Z1435" i="2"/>
  <c r="AA1435" i="2" s="1"/>
  <c r="Z1436" i="2"/>
  <c r="AA1436" i="2" s="1"/>
  <c r="Z1437" i="2"/>
  <c r="AA1437" i="2" s="1"/>
  <c r="Z1438" i="2"/>
  <c r="AA1438" i="2" s="1"/>
  <c r="Z1439" i="2"/>
  <c r="AA1439" i="2" s="1"/>
  <c r="Z1440" i="2"/>
  <c r="AA1440" i="2" s="1"/>
  <c r="Z1441" i="2"/>
  <c r="AA1441" i="2" s="1"/>
  <c r="Z1442" i="2"/>
  <c r="AA1442" i="2" s="1"/>
  <c r="Z1443" i="2"/>
  <c r="AA1443" i="2" s="1"/>
  <c r="Z1444" i="2"/>
  <c r="AA1444" i="2" s="1"/>
  <c r="Z1445" i="2"/>
  <c r="AA1445" i="2" s="1"/>
  <c r="Z1446" i="2"/>
  <c r="AA1446" i="2" s="1"/>
  <c r="Z1447" i="2"/>
  <c r="AA1447" i="2" s="1"/>
  <c r="Z1448" i="2"/>
  <c r="AA1448" i="2"/>
  <c r="Z1449" i="2"/>
  <c r="AA1449" i="2" s="1"/>
  <c r="Z1450" i="2"/>
  <c r="AA1450" i="2" s="1"/>
  <c r="Z1451" i="2"/>
  <c r="AA1451" i="2" s="1"/>
  <c r="Z1452" i="2"/>
  <c r="AA1452" i="2" s="1"/>
  <c r="Z1453" i="2"/>
  <c r="AA1453" i="2" s="1"/>
  <c r="Z1454" i="2"/>
  <c r="AA1454" i="2" s="1"/>
  <c r="Z1455" i="2"/>
  <c r="AA1455" i="2" s="1"/>
  <c r="Z1456" i="2"/>
  <c r="AA1456" i="2" s="1"/>
  <c r="Z1457" i="2"/>
  <c r="AA1457" i="2" s="1"/>
  <c r="Z1458" i="2"/>
  <c r="AA1458" i="2" s="1"/>
  <c r="Z1459" i="2"/>
  <c r="AA1459" i="2"/>
  <c r="Z1460" i="2"/>
  <c r="AA1460" i="2" s="1"/>
  <c r="Z1461" i="2"/>
  <c r="AA1461" i="2" s="1"/>
  <c r="Z1462" i="2"/>
  <c r="AA1462" i="2" s="1"/>
  <c r="Z1463" i="2"/>
  <c r="AA1463" i="2" s="1"/>
  <c r="Z1464" i="2"/>
  <c r="AA1464" i="2" s="1"/>
  <c r="Z1465" i="2"/>
  <c r="AA1465" i="2" s="1"/>
  <c r="Z1466" i="2"/>
  <c r="AA1466" i="2" s="1"/>
  <c r="Z1467" i="2"/>
  <c r="AA1467" i="2" s="1"/>
  <c r="Z1468" i="2"/>
  <c r="AA1468" i="2" s="1"/>
  <c r="Z1469" i="2"/>
  <c r="AA1469" i="2" s="1"/>
  <c r="Z1470" i="2"/>
  <c r="AA1470" i="2" s="1"/>
  <c r="Z1471" i="2"/>
  <c r="AA1471" i="2" s="1"/>
  <c r="Z1472" i="2"/>
  <c r="AA1472" i="2" s="1"/>
  <c r="Z1473" i="2"/>
  <c r="AA1473" i="2" s="1"/>
  <c r="Z1474" i="2"/>
  <c r="AA1474" i="2" s="1"/>
  <c r="Z1475" i="2"/>
  <c r="AA1475" i="2" s="1"/>
  <c r="Z1476" i="2"/>
  <c r="AA1476" i="2" s="1"/>
  <c r="Z1477" i="2"/>
  <c r="AA1477" i="2" s="1"/>
  <c r="Z1478" i="2"/>
  <c r="AA1478" i="2" s="1"/>
  <c r="Z1479" i="2"/>
  <c r="AA1479" i="2" s="1"/>
  <c r="Z1480" i="2"/>
  <c r="AA1480" i="2" s="1"/>
  <c r="Z1481" i="2"/>
  <c r="AA1481" i="2" s="1"/>
  <c r="Z1482" i="2"/>
  <c r="AA1482" i="2" s="1"/>
  <c r="Z1483" i="2"/>
  <c r="AA1483" i="2" s="1"/>
  <c r="Z1484" i="2"/>
  <c r="AA1484" i="2" s="1"/>
  <c r="Z1485" i="2"/>
  <c r="AA1485" i="2" s="1"/>
  <c r="Z1486" i="2"/>
  <c r="AA1486" i="2" s="1"/>
  <c r="Z1487" i="2"/>
  <c r="AA1487" i="2" s="1"/>
  <c r="Z1488" i="2"/>
  <c r="AA1488" i="2" s="1"/>
  <c r="Z1489" i="2"/>
  <c r="AA1489" i="2" s="1"/>
  <c r="Z1490" i="2"/>
  <c r="AA1490" i="2" s="1"/>
  <c r="Z1491" i="2"/>
  <c r="AA1491" i="2" s="1"/>
  <c r="Z1492" i="2"/>
  <c r="AA1492" i="2" s="1"/>
  <c r="Z1493" i="2"/>
  <c r="AA1493" i="2" s="1"/>
  <c r="Z1494" i="2"/>
  <c r="AA1494" i="2" s="1"/>
  <c r="Z1495" i="2"/>
  <c r="AA1495" i="2" s="1"/>
  <c r="Z1496" i="2"/>
  <c r="AA1496" i="2" s="1"/>
  <c r="Z1497" i="2"/>
  <c r="AA1497" i="2" s="1"/>
  <c r="Z1498" i="2"/>
  <c r="AA1498" i="2" s="1"/>
  <c r="Z1499" i="2"/>
  <c r="AA1499" i="2" s="1"/>
  <c r="Z1500" i="2"/>
  <c r="AA1500" i="2" s="1"/>
  <c r="Z1501" i="2"/>
  <c r="AA1501" i="2" s="1"/>
  <c r="Z1502" i="2"/>
  <c r="AA1502" i="2" s="1"/>
  <c r="Z1503" i="2"/>
  <c r="AA1503" i="2" s="1"/>
  <c r="Z1504" i="2"/>
  <c r="AA1504" i="2" s="1"/>
  <c r="Z1505" i="2"/>
  <c r="AA1505" i="2" s="1"/>
  <c r="Z1506" i="2"/>
  <c r="AA1506" i="2" s="1"/>
  <c r="Z1507" i="2"/>
  <c r="AA1507" i="2" s="1"/>
  <c r="Z1508" i="2"/>
  <c r="AA1508" i="2" s="1"/>
  <c r="Z1509" i="2"/>
  <c r="AA1509" i="2" s="1"/>
  <c r="Z1510" i="2"/>
  <c r="AA1510" i="2" s="1"/>
  <c r="Z1511" i="2"/>
  <c r="AA1511" i="2" s="1"/>
  <c r="Z1512" i="2"/>
  <c r="AA1512" i="2" s="1"/>
  <c r="Z1513" i="2"/>
  <c r="AA1513" i="2" s="1"/>
  <c r="Z1514" i="2"/>
  <c r="AA1514" i="2" s="1"/>
  <c r="Z1515" i="2"/>
  <c r="AA1515" i="2" s="1"/>
  <c r="Z1516" i="2"/>
  <c r="AA1516" i="2" s="1"/>
  <c r="Z1517" i="2"/>
  <c r="AA1517" i="2" s="1"/>
  <c r="Z1518" i="2"/>
  <c r="AA1518" i="2" s="1"/>
  <c r="Z1519" i="2"/>
  <c r="AA1519" i="2" s="1"/>
  <c r="Z1520" i="2"/>
  <c r="AA1520" i="2" s="1"/>
  <c r="Z1521" i="2"/>
  <c r="AA1521" i="2" s="1"/>
  <c r="Z1522" i="2"/>
  <c r="AA1522" i="2" s="1"/>
  <c r="Z1523" i="2"/>
  <c r="AA1523" i="2" s="1"/>
  <c r="Z1524" i="2"/>
  <c r="AA1524" i="2" s="1"/>
  <c r="Z1525" i="2"/>
  <c r="AA1525" i="2" s="1"/>
  <c r="Z1526" i="2"/>
  <c r="AA1526" i="2" s="1"/>
  <c r="Z1527" i="2"/>
  <c r="AA1527" i="2" s="1"/>
  <c r="Z1528" i="2"/>
  <c r="AA1528" i="2" s="1"/>
  <c r="Z1529" i="2"/>
  <c r="AA1529" i="2" s="1"/>
  <c r="Z1530" i="2"/>
  <c r="AA1530" i="2" s="1"/>
  <c r="Z1531" i="2"/>
  <c r="AA1531" i="2" s="1"/>
  <c r="Z1532" i="2"/>
  <c r="AA1532" i="2" s="1"/>
  <c r="Z1533" i="2"/>
  <c r="AA1533" i="2" s="1"/>
  <c r="Z1534" i="2"/>
  <c r="AA1534" i="2" s="1"/>
  <c r="Z1535" i="2"/>
  <c r="AA1535" i="2" s="1"/>
  <c r="Z1536" i="2"/>
  <c r="AA1536" i="2" s="1"/>
  <c r="Z1537" i="2"/>
  <c r="AA1537" i="2" s="1"/>
  <c r="Z1538" i="2"/>
  <c r="AA1538" i="2" s="1"/>
  <c r="Z1539" i="2"/>
  <c r="AA1539" i="2" s="1"/>
  <c r="Z1540" i="2"/>
  <c r="AA1540" i="2" s="1"/>
  <c r="Z1541" i="2"/>
  <c r="AA1541" i="2" s="1"/>
  <c r="Z1542" i="2"/>
  <c r="AA1542" i="2" s="1"/>
  <c r="Z1543" i="2"/>
  <c r="AA1543" i="2" s="1"/>
  <c r="Z1544" i="2"/>
  <c r="AA1544" i="2" s="1"/>
  <c r="Z1545" i="2"/>
  <c r="AA1545" i="2" s="1"/>
  <c r="Z1546" i="2"/>
  <c r="AA1546" i="2" s="1"/>
  <c r="Z1547" i="2"/>
  <c r="AA1547" i="2" s="1"/>
  <c r="Z1548" i="2"/>
  <c r="AA1548" i="2" s="1"/>
  <c r="Z1549" i="2"/>
  <c r="AA1549" i="2" s="1"/>
  <c r="Z1550" i="2"/>
  <c r="AA1550" i="2" s="1"/>
  <c r="Z1551" i="2"/>
  <c r="AA1551" i="2" s="1"/>
  <c r="Z1552" i="2"/>
  <c r="AA1552" i="2" s="1"/>
  <c r="Z1553" i="2"/>
  <c r="AA1553" i="2" s="1"/>
  <c r="Z1554" i="2"/>
  <c r="AA1554" i="2" s="1"/>
  <c r="Z1555" i="2"/>
  <c r="AA1555" i="2" s="1"/>
  <c r="Z1556" i="2"/>
  <c r="AA1556" i="2" s="1"/>
  <c r="Z1557" i="2"/>
  <c r="AA1557" i="2" s="1"/>
  <c r="Z1558" i="2"/>
  <c r="AA1558" i="2" s="1"/>
  <c r="Z1559" i="2"/>
  <c r="AA1559" i="2" s="1"/>
  <c r="Z1560" i="2"/>
  <c r="AA1560" i="2" s="1"/>
  <c r="Z1561" i="2"/>
  <c r="AA1561" i="2" s="1"/>
  <c r="Z1562" i="2"/>
  <c r="AA1562" i="2" s="1"/>
  <c r="Z1563" i="2"/>
  <c r="AA1563" i="2" s="1"/>
  <c r="Z1564" i="2"/>
  <c r="AA1564" i="2" s="1"/>
  <c r="Z1565" i="2"/>
  <c r="AA1565" i="2" s="1"/>
  <c r="Z1566" i="2"/>
  <c r="AA1566" i="2" s="1"/>
  <c r="Z1567" i="2"/>
  <c r="AA1567" i="2" s="1"/>
  <c r="Z1568" i="2"/>
  <c r="AA1568" i="2" s="1"/>
  <c r="Z1569" i="2"/>
  <c r="AA1569" i="2" s="1"/>
  <c r="Z1570" i="2"/>
  <c r="AA1570" i="2" s="1"/>
  <c r="Z1571" i="2"/>
  <c r="AA1571" i="2" s="1"/>
  <c r="Z1572" i="2"/>
  <c r="AA1572" i="2" s="1"/>
  <c r="Z1573" i="2"/>
  <c r="AA1573" i="2" s="1"/>
  <c r="Z1574" i="2"/>
  <c r="AA1574" i="2" s="1"/>
  <c r="Z1575" i="2"/>
  <c r="AA1575" i="2" s="1"/>
  <c r="Z1576" i="2"/>
  <c r="AA1576" i="2" s="1"/>
  <c r="Z1577" i="2"/>
  <c r="AA1577" i="2" s="1"/>
  <c r="Z1578" i="2"/>
  <c r="AA1578" i="2" s="1"/>
  <c r="Z1579" i="2"/>
  <c r="AA1579" i="2" s="1"/>
  <c r="Z1580" i="2"/>
  <c r="AA1580" i="2" s="1"/>
  <c r="Z1581" i="2"/>
  <c r="AA1581" i="2" s="1"/>
  <c r="Z1582" i="2"/>
  <c r="AA1582" i="2" s="1"/>
  <c r="Z1583" i="2"/>
  <c r="AA1583" i="2" s="1"/>
  <c r="Z1584" i="2"/>
  <c r="AA1584" i="2" s="1"/>
  <c r="Z1585" i="2"/>
  <c r="AA1585" i="2" s="1"/>
  <c r="Z1586" i="2"/>
  <c r="AA1586" i="2" s="1"/>
  <c r="Z1587" i="2"/>
  <c r="AA1587" i="2" s="1"/>
  <c r="Z1588" i="2"/>
  <c r="AA1588" i="2" s="1"/>
  <c r="Z1589" i="2"/>
  <c r="AA1589" i="2" s="1"/>
  <c r="Z1590" i="2"/>
  <c r="AA1590" i="2" s="1"/>
  <c r="Z1591" i="2"/>
  <c r="AA1591" i="2" s="1"/>
  <c r="Z1592" i="2"/>
  <c r="AA1592" i="2" s="1"/>
  <c r="Z1593" i="2"/>
  <c r="AA1593" i="2" s="1"/>
  <c r="Z1594" i="2"/>
  <c r="AA1594" i="2" s="1"/>
  <c r="Z1595" i="2"/>
  <c r="AA1595" i="2" s="1"/>
  <c r="Z1596" i="2"/>
  <c r="AA1596" i="2" s="1"/>
  <c r="Z1597" i="2"/>
  <c r="AA1597" i="2" s="1"/>
  <c r="Z3" i="2"/>
  <c r="AA3" i="2" s="1"/>
  <c r="Z4" i="2"/>
  <c r="AA4" i="2" s="1"/>
  <c r="Z5" i="2"/>
  <c r="AA5" i="2" s="1"/>
  <c r="Z6" i="2"/>
  <c r="AA6" i="2" s="1"/>
  <c r="Z7" i="2"/>
  <c r="AA7" i="2" s="1"/>
  <c r="Z8" i="2"/>
  <c r="AA8" i="2" s="1"/>
  <c r="Z9" i="2"/>
  <c r="AA9" i="2" s="1"/>
  <c r="Z10" i="2"/>
  <c r="AA10" i="2" s="1"/>
  <c r="Z11" i="2"/>
  <c r="AA11" i="2" s="1"/>
  <c r="Z12" i="2"/>
  <c r="AA12" i="2" s="1"/>
  <c r="Z13" i="2"/>
  <c r="AA13" i="2" s="1"/>
  <c r="Z14" i="2"/>
  <c r="AA14" i="2" s="1"/>
  <c r="Z15" i="2"/>
  <c r="AA15" i="2" s="1"/>
  <c r="Z16" i="2"/>
  <c r="AA16" i="2" s="1"/>
  <c r="Z17" i="2"/>
  <c r="AA17" i="2" s="1"/>
  <c r="Z18" i="2"/>
  <c r="AA18" i="2" s="1"/>
  <c r="Z19" i="2"/>
  <c r="AA19" i="2" s="1"/>
  <c r="Z20" i="2"/>
  <c r="AA20" i="2" s="1"/>
  <c r="Z21" i="2"/>
  <c r="AA21" i="2" s="1"/>
  <c r="Z22" i="2"/>
  <c r="AA22" i="2" s="1"/>
  <c r="Z23" i="2"/>
  <c r="AA23" i="2" s="1"/>
  <c r="Z24" i="2"/>
  <c r="AA24" i="2" s="1"/>
  <c r="Z25" i="2"/>
  <c r="AA25" i="2" s="1"/>
  <c r="Z26" i="2"/>
  <c r="AA26" i="2" s="1"/>
  <c r="Z27" i="2"/>
  <c r="AA27" i="2" s="1"/>
  <c r="Z28" i="2"/>
  <c r="AA28" i="2" s="1"/>
  <c r="Z29" i="2"/>
  <c r="AA29" i="2" s="1"/>
  <c r="Z30" i="2"/>
  <c r="AA30" i="2" s="1"/>
  <c r="Z31" i="2"/>
  <c r="AA31" i="2" s="1"/>
  <c r="Z32" i="2"/>
  <c r="AA32" i="2" s="1"/>
  <c r="Z33" i="2"/>
  <c r="AA33" i="2" s="1"/>
  <c r="Z34" i="2"/>
  <c r="AA34" i="2" s="1"/>
  <c r="Z35" i="2"/>
  <c r="AA35" i="2" s="1"/>
  <c r="Z36" i="2"/>
  <c r="AA36" i="2" s="1"/>
  <c r="Z37" i="2"/>
  <c r="AA37" i="2" s="1"/>
  <c r="Z38" i="2"/>
  <c r="AA38" i="2" s="1"/>
  <c r="Z39" i="2"/>
  <c r="AA39" i="2" s="1"/>
  <c r="Z40" i="2"/>
  <c r="AA40" i="2" s="1"/>
  <c r="Z41" i="2"/>
  <c r="AA41" i="2" s="1"/>
  <c r="Z42" i="2"/>
  <c r="AA42" i="2" s="1"/>
  <c r="Z43" i="2"/>
  <c r="AA43" i="2" s="1"/>
  <c r="Z44" i="2"/>
  <c r="AA44" i="2" s="1"/>
  <c r="Z45" i="2"/>
  <c r="AA45" i="2" s="1"/>
  <c r="Z46" i="2"/>
  <c r="AA46" i="2" s="1"/>
  <c r="Z47" i="2"/>
  <c r="AA47" i="2" s="1"/>
  <c r="Z48" i="2"/>
  <c r="AA48" i="2" s="1"/>
  <c r="Z49" i="2"/>
  <c r="AA49" i="2" s="1"/>
  <c r="Z50" i="2"/>
  <c r="AA50" i="2" s="1"/>
  <c r="Z51" i="2"/>
  <c r="AA51" i="2" s="1"/>
  <c r="Z52" i="2"/>
  <c r="AA52" i="2" s="1"/>
  <c r="Z53" i="2"/>
  <c r="AA53" i="2" s="1"/>
  <c r="Z54" i="2"/>
  <c r="AA54" i="2" s="1"/>
  <c r="Z55" i="2"/>
  <c r="AA55" i="2" s="1"/>
  <c r="Z56" i="2"/>
  <c r="AA56" i="2" s="1"/>
  <c r="Z57" i="2"/>
  <c r="AA57" i="2" s="1"/>
  <c r="Z58" i="2"/>
  <c r="AA58" i="2" s="1"/>
  <c r="Z59" i="2"/>
  <c r="AA59" i="2" s="1"/>
  <c r="Z60" i="2"/>
  <c r="AA60" i="2" s="1"/>
  <c r="Z61" i="2"/>
  <c r="AA61" i="2" s="1"/>
  <c r="Z62" i="2"/>
  <c r="AA62" i="2" s="1"/>
  <c r="Z63" i="2"/>
  <c r="AA63" i="2" s="1"/>
  <c r="Z64" i="2"/>
  <c r="AA64" i="2" s="1"/>
  <c r="Z65" i="2"/>
  <c r="AA65" i="2" s="1"/>
  <c r="Z66" i="2"/>
  <c r="AA66" i="2" s="1"/>
  <c r="Z67" i="2"/>
  <c r="AA67" i="2" s="1"/>
  <c r="Z68" i="2"/>
  <c r="AA68" i="2" s="1"/>
  <c r="Z69" i="2"/>
  <c r="AA69" i="2" s="1"/>
  <c r="Z70" i="2"/>
  <c r="AA70" i="2" s="1"/>
  <c r="Z71" i="2"/>
  <c r="AA71" i="2" s="1"/>
  <c r="Z72" i="2"/>
  <c r="AA72" i="2" s="1"/>
  <c r="Z73" i="2"/>
  <c r="AA73" i="2" s="1"/>
  <c r="Z74" i="2"/>
  <c r="AA74" i="2" s="1"/>
  <c r="Z75" i="2"/>
  <c r="AA75" i="2" s="1"/>
  <c r="Z76" i="2"/>
  <c r="AA76" i="2" s="1"/>
  <c r="Z77" i="2"/>
  <c r="AA77" i="2" s="1"/>
  <c r="Z78" i="2"/>
  <c r="AA78" i="2" s="1"/>
  <c r="Z79" i="2"/>
  <c r="AA79" i="2" s="1"/>
  <c r="Z80" i="2"/>
  <c r="AA80" i="2" s="1"/>
  <c r="Z81" i="2"/>
  <c r="AA81" i="2" s="1"/>
  <c r="Z82" i="2"/>
  <c r="AA82" i="2" s="1"/>
  <c r="Z83" i="2"/>
  <c r="AA83" i="2" s="1"/>
  <c r="Z84" i="2"/>
  <c r="AA84" i="2" s="1"/>
  <c r="Z85" i="2"/>
  <c r="AA85" i="2" s="1"/>
  <c r="Z86" i="2"/>
  <c r="AA86" i="2" s="1"/>
  <c r="Z87" i="2"/>
  <c r="AA87" i="2" s="1"/>
  <c r="Z88" i="2"/>
  <c r="AA88" i="2" s="1"/>
  <c r="Z89" i="2"/>
  <c r="AA89" i="2" s="1"/>
  <c r="Z90" i="2"/>
  <c r="AA90" i="2" s="1"/>
  <c r="Z91" i="2"/>
  <c r="AA91" i="2" s="1"/>
  <c r="Z92" i="2"/>
  <c r="AA92" i="2" s="1"/>
  <c r="Z93" i="2"/>
  <c r="AA93" i="2" s="1"/>
  <c r="Z94" i="2"/>
  <c r="AA94" i="2" s="1"/>
  <c r="Z95" i="2"/>
  <c r="AA95" i="2" s="1"/>
  <c r="Z96" i="2"/>
  <c r="AA96" i="2" s="1"/>
  <c r="Z97" i="2"/>
  <c r="AA97" i="2" s="1"/>
  <c r="Z98" i="2"/>
  <c r="AA98" i="2" s="1"/>
  <c r="Z99" i="2"/>
  <c r="AA99" i="2" s="1"/>
  <c r="Z100" i="2"/>
  <c r="AA100" i="2" s="1"/>
  <c r="Z101" i="2"/>
  <c r="AA101" i="2" s="1"/>
  <c r="Z102" i="2"/>
  <c r="AA102" i="2" s="1"/>
  <c r="Z103" i="2"/>
  <c r="AA103" i="2" s="1"/>
  <c r="Z104" i="2"/>
  <c r="AA104" i="2" s="1"/>
  <c r="Z105" i="2"/>
  <c r="AA105" i="2" s="1"/>
  <c r="Z106" i="2"/>
  <c r="AA106" i="2" s="1"/>
  <c r="Z107" i="2"/>
  <c r="AA107" i="2" s="1"/>
  <c r="Z108" i="2"/>
  <c r="AA108" i="2" s="1"/>
  <c r="Z109" i="2"/>
  <c r="AA109" i="2" s="1"/>
  <c r="Z110" i="2"/>
  <c r="AA110" i="2" s="1"/>
  <c r="Z111" i="2"/>
  <c r="AA111" i="2" s="1"/>
  <c r="Z112" i="2"/>
  <c r="AA112" i="2" s="1"/>
  <c r="Z113" i="2"/>
  <c r="AA113" i="2" s="1"/>
  <c r="Z114" i="2"/>
  <c r="AA114" i="2" s="1"/>
  <c r="Z115" i="2"/>
  <c r="AA115" i="2" s="1"/>
  <c r="Z116" i="2"/>
  <c r="AA116" i="2" s="1"/>
  <c r="Z117" i="2"/>
  <c r="AA117" i="2" s="1"/>
  <c r="Z118" i="2"/>
  <c r="AA118" i="2" s="1"/>
  <c r="Z119" i="2"/>
  <c r="AA119" i="2" s="1"/>
  <c r="Z120" i="2"/>
  <c r="AA120" i="2" s="1"/>
  <c r="Z121" i="2"/>
  <c r="AA121" i="2" s="1"/>
  <c r="Z122" i="2"/>
  <c r="AA122" i="2" s="1"/>
  <c r="Z123" i="2"/>
  <c r="AA123" i="2" s="1"/>
  <c r="Z124" i="2"/>
  <c r="AA124" i="2" s="1"/>
  <c r="Z125" i="2"/>
  <c r="AA125" i="2" s="1"/>
  <c r="Z126" i="2"/>
  <c r="AA126" i="2" s="1"/>
  <c r="Z127" i="2"/>
  <c r="AA127" i="2" s="1"/>
  <c r="Z128" i="2"/>
  <c r="AA128" i="2" s="1"/>
  <c r="Z129" i="2"/>
  <c r="AA129" i="2" s="1"/>
  <c r="Z130" i="2"/>
  <c r="AA130" i="2" s="1"/>
  <c r="Z131" i="2"/>
  <c r="AA131" i="2" s="1"/>
  <c r="Z132" i="2"/>
  <c r="AA132" i="2" s="1"/>
  <c r="Z133" i="2"/>
  <c r="AA133" i="2" s="1"/>
  <c r="Z134" i="2"/>
  <c r="AA134" i="2" s="1"/>
  <c r="Z135" i="2"/>
  <c r="AA135" i="2" s="1"/>
  <c r="Z136" i="2"/>
  <c r="AA136" i="2" s="1"/>
  <c r="Z137" i="2"/>
  <c r="AA137" i="2" s="1"/>
  <c r="Z138" i="2"/>
  <c r="AA138" i="2" s="1"/>
  <c r="Z139" i="2"/>
  <c r="AA139" i="2" s="1"/>
  <c r="Z140" i="2"/>
  <c r="AA140" i="2" s="1"/>
  <c r="Z141" i="2"/>
  <c r="AA141" i="2" s="1"/>
  <c r="Z142" i="2"/>
  <c r="AA142" i="2" s="1"/>
  <c r="Z143" i="2"/>
  <c r="AA143" i="2" s="1"/>
  <c r="Z144" i="2"/>
  <c r="AA144" i="2" s="1"/>
  <c r="Z145" i="2"/>
  <c r="AA145" i="2" s="1"/>
  <c r="Z146" i="2"/>
  <c r="AA146" i="2" s="1"/>
  <c r="Z147" i="2"/>
  <c r="AA147" i="2" s="1"/>
  <c r="Z148" i="2"/>
  <c r="AA148" i="2" s="1"/>
  <c r="Z149" i="2"/>
  <c r="AA149" i="2" s="1"/>
  <c r="Z150" i="2"/>
  <c r="AA150" i="2" s="1"/>
  <c r="Z151" i="2"/>
  <c r="AA151" i="2" s="1"/>
  <c r="Z152" i="2"/>
  <c r="AA152" i="2" s="1"/>
  <c r="Z153" i="2"/>
  <c r="AA153" i="2" s="1"/>
  <c r="Z154" i="2"/>
  <c r="AA154" i="2" s="1"/>
  <c r="Z155" i="2"/>
  <c r="AA155" i="2" s="1"/>
  <c r="Z156" i="2"/>
  <c r="AA156" i="2" s="1"/>
  <c r="Z157" i="2"/>
  <c r="AA157" i="2" s="1"/>
  <c r="Z158" i="2"/>
  <c r="AA158" i="2" s="1"/>
  <c r="Z159" i="2"/>
  <c r="AA159" i="2" s="1"/>
  <c r="Z160" i="2"/>
  <c r="AA160" i="2" s="1"/>
  <c r="Z161" i="2"/>
  <c r="AA161" i="2" s="1"/>
  <c r="Z162" i="2"/>
  <c r="AA162" i="2" s="1"/>
  <c r="Z163" i="2"/>
  <c r="AA163" i="2" s="1"/>
  <c r="Z164" i="2"/>
  <c r="AA164" i="2" s="1"/>
  <c r="Z165" i="2"/>
  <c r="AA165" i="2" s="1"/>
  <c r="Z166" i="2"/>
  <c r="AA166" i="2" s="1"/>
  <c r="Z167" i="2"/>
  <c r="AA167" i="2" s="1"/>
  <c r="Z168" i="2"/>
  <c r="AA168" i="2" s="1"/>
  <c r="Z169" i="2"/>
  <c r="AA169" i="2" s="1"/>
  <c r="Z170" i="2"/>
  <c r="AA170" i="2" s="1"/>
  <c r="Z171" i="2"/>
  <c r="AA171" i="2" s="1"/>
  <c r="Z172" i="2"/>
  <c r="AA172" i="2" s="1"/>
  <c r="Z173" i="2"/>
  <c r="AA173" i="2" s="1"/>
  <c r="Z174" i="2"/>
  <c r="AA174" i="2" s="1"/>
  <c r="Z175" i="2"/>
  <c r="AA175" i="2" s="1"/>
  <c r="Z176" i="2"/>
  <c r="AA176" i="2" s="1"/>
  <c r="Z177" i="2"/>
  <c r="AA177" i="2" s="1"/>
  <c r="Z178" i="2"/>
  <c r="AA178" i="2" s="1"/>
  <c r="Z179" i="2"/>
  <c r="AA179" i="2" s="1"/>
  <c r="Z180" i="2"/>
  <c r="AA180" i="2" s="1"/>
  <c r="Z181" i="2"/>
  <c r="AA181" i="2" s="1"/>
  <c r="Z182" i="2"/>
  <c r="AA182" i="2" s="1"/>
  <c r="Z183" i="2"/>
  <c r="AA183" i="2" s="1"/>
  <c r="Z184" i="2"/>
  <c r="AA184" i="2" s="1"/>
  <c r="Z185" i="2"/>
  <c r="AA185" i="2" s="1"/>
  <c r="Z186" i="2"/>
  <c r="AA186" i="2" s="1"/>
  <c r="Z187" i="2"/>
  <c r="AA187" i="2" s="1"/>
  <c r="Z188" i="2"/>
  <c r="AA188" i="2" s="1"/>
  <c r="Z189" i="2"/>
  <c r="AA189" i="2" s="1"/>
  <c r="Z190" i="2"/>
  <c r="AA190" i="2" s="1"/>
  <c r="Z191" i="2"/>
  <c r="AA191" i="2" s="1"/>
  <c r="Z192" i="2"/>
  <c r="AA192" i="2" s="1"/>
  <c r="Z193" i="2"/>
  <c r="AA193" i="2" s="1"/>
  <c r="Z194" i="2"/>
  <c r="AA194" i="2" s="1"/>
  <c r="Z195" i="2"/>
  <c r="AA195" i="2" s="1"/>
  <c r="Z196" i="2"/>
  <c r="AA196" i="2" s="1"/>
  <c r="Z197" i="2"/>
  <c r="AA197" i="2" s="1"/>
  <c r="Z198" i="2"/>
  <c r="AA198" i="2" s="1"/>
  <c r="Z199" i="2"/>
  <c r="AA199" i="2" s="1"/>
  <c r="Z200" i="2"/>
  <c r="AA200" i="2" s="1"/>
  <c r="Z201" i="2"/>
  <c r="AA201" i="2" s="1"/>
  <c r="Z202" i="2"/>
  <c r="AA202" i="2" s="1"/>
  <c r="Z203" i="2"/>
  <c r="AA203" i="2" s="1"/>
  <c r="Z204" i="2"/>
  <c r="AA204" i="2" s="1"/>
  <c r="Z205" i="2"/>
  <c r="AA205" i="2" s="1"/>
  <c r="Z206" i="2"/>
  <c r="AA206" i="2" s="1"/>
  <c r="Z207" i="2"/>
  <c r="AA207" i="2" s="1"/>
  <c r="Z208" i="2"/>
  <c r="AA208" i="2" s="1"/>
  <c r="Z209" i="2"/>
  <c r="AA209" i="2" s="1"/>
  <c r="Z210" i="2"/>
  <c r="AA210" i="2" s="1"/>
  <c r="Z211" i="2"/>
  <c r="AA211" i="2" s="1"/>
  <c r="Z212" i="2"/>
  <c r="AA212" i="2" s="1"/>
  <c r="Z213" i="2"/>
  <c r="AA213" i="2" s="1"/>
  <c r="Z214" i="2"/>
  <c r="AA214" i="2" s="1"/>
  <c r="Z215" i="2"/>
  <c r="AA215" i="2" s="1"/>
  <c r="Z216" i="2"/>
  <c r="AA216" i="2" s="1"/>
  <c r="Z217" i="2"/>
  <c r="AA217" i="2" s="1"/>
  <c r="Z218" i="2"/>
  <c r="AA218" i="2" s="1"/>
  <c r="Z219" i="2"/>
  <c r="AA219" i="2" s="1"/>
  <c r="Z220" i="2"/>
  <c r="AA220" i="2" s="1"/>
  <c r="Z221" i="2"/>
  <c r="AA221" i="2" s="1"/>
  <c r="Z222" i="2"/>
  <c r="AA222" i="2" s="1"/>
  <c r="Z223" i="2"/>
  <c r="AA223" i="2" s="1"/>
  <c r="Z224" i="2"/>
  <c r="AA224" i="2" s="1"/>
  <c r="Z225" i="2"/>
  <c r="AA225" i="2" s="1"/>
  <c r="Z226" i="2"/>
  <c r="AA226" i="2" s="1"/>
  <c r="Z227" i="2"/>
  <c r="AA227" i="2" s="1"/>
  <c r="Z228" i="2"/>
  <c r="AA228" i="2" s="1"/>
  <c r="Z229" i="2"/>
  <c r="AA229" i="2" s="1"/>
  <c r="Z230" i="2"/>
  <c r="AA230" i="2" s="1"/>
  <c r="Z231" i="2"/>
  <c r="AA231" i="2" s="1"/>
  <c r="Z232" i="2"/>
  <c r="AA232" i="2" s="1"/>
  <c r="Z233" i="2"/>
  <c r="AA233" i="2" s="1"/>
  <c r="Z234" i="2"/>
  <c r="AA234" i="2" s="1"/>
  <c r="Z235" i="2"/>
  <c r="AA235" i="2" s="1"/>
  <c r="Z236" i="2"/>
  <c r="AA236" i="2" s="1"/>
  <c r="Z237" i="2"/>
  <c r="AA237" i="2" s="1"/>
  <c r="Z238" i="2"/>
  <c r="AA238" i="2" s="1"/>
  <c r="Z239" i="2"/>
  <c r="AA239" i="2" s="1"/>
  <c r="Z240" i="2"/>
  <c r="AA240" i="2" s="1"/>
  <c r="Z241" i="2"/>
  <c r="AA241" i="2" s="1"/>
  <c r="Z242" i="2"/>
  <c r="AA242" i="2" s="1"/>
  <c r="Z243" i="2"/>
  <c r="AA243" i="2" s="1"/>
  <c r="Z244" i="2"/>
  <c r="AA244" i="2" s="1"/>
  <c r="Z245" i="2"/>
  <c r="AA245" i="2" s="1"/>
  <c r="Z246" i="2"/>
  <c r="AA246" i="2" s="1"/>
  <c r="Z247" i="2"/>
  <c r="AA247" i="2" s="1"/>
  <c r="Z248" i="2"/>
  <c r="AA248" i="2" s="1"/>
  <c r="Z249" i="2"/>
  <c r="AA249" i="2" s="1"/>
  <c r="Z250" i="2"/>
  <c r="AA250" i="2" s="1"/>
  <c r="Z251" i="2"/>
  <c r="AA251" i="2" s="1"/>
  <c r="Z252" i="2"/>
  <c r="AA252" i="2" s="1"/>
  <c r="Z253" i="2"/>
  <c r="AA253" i="2" s="1"/>
  <c r="Z254" i="2"/>
  <c r="AA254" i="2" s="1"/>
  <c r="Z255" i="2"/>
  <c r="AA255" i="2" s="1"/>
  <c r="Z256" i="2"/>
  <c r="AA256" i="2" s="1"/>
  <c r="Z257" i="2"/>
  <c r="AA257" i="2" s="1"/>
  <c r="Z258" i="2"/>
  <c r="AA258" i="2" s="1"/>
  <c r="Z259" i="2"/>
  <c r="AA259" i="2" s="1"/>
  <c r="Z260" i="2"/>
  <c r="AA260" i="2" s="1"/>
  <c r="Z261" i="2"/>
  <c r="AA261" i="2" s="1"/>
  <c r="Z262" i="2"/>
  <c r="AA262" i="2" s="1"/>
  <c r="Z263" i="2"/>
  <c r="AA263" i="2" s="1"/>
  <c r="Z264" i="2"/>
  <c r="AA264" i="2" s="1"/>
  <c r="Z265" i="2"/>
  <c r="AA265" i="2" s="1"/>
  <c r="Z266" i="2"/>
  <c r="AA266" i="2" s="1"/>
  <c r="Z267" i="2"/>
  <c r="AA267" i="2" s="1"/>
  <c r="Z268" i="2"/>
  <c r="AA268" i="2" s="1"/>
  <c r="Z269" i="2"/>
  <c r="AA269" i="2" s="1"/>
  <c r="Z270" i="2"/>
  <c r="AA270" i="2" s="1"/>
  <c r="Z271" i="2"/>
  <c r="AA271" i="2" s="1"/>
  <c r="Z272" i="2"/>
  <c r="AA272" i="2" s="1"/>
  <c r="Z273" i="2"/>
  <c r="AA273" i="2" s="1"/>
  <c r="Z274" i="2"/>
  <c r="AA274" i="2" s="1"/>
  <c r="Z275" i="2"/>
  <c r="AA275" i="2" s="1"/>
  <c r="Z276" i="2"/>
  <c r="AA276" i="2" s="1"/>
  <c r="Z277" i="2"/>
  <c r="AA277" i="2" s="1"/>
  <c r="Z278" i="2"/>
  <c r="AA278" i="2" s="1"/>
  <c r="Z279" i="2"/>
  <c r="AA279" i="2" s="1"/>
  <c r="Z280" i="2"/>
  <c r="AA280" i="2" s="1"/>
  <c r="Z281" i="2"/>
  <c r="AA281" i="2" s="1"/>
  <c r="Z282" i="2"/>
  <c r="AA282" i="2" s="1"/>
  <c r="Z283" i="2"/>
  <c r="AA283" i="2" s="1"/>
  <c r="Z284" i="2"/>
  <c r="AA284" i="2" s="1"/>
  <c r="Z285" i="2"/>
  <c r="AA285" i="2" s="1"/>
  <c r="Z286" i="2"/>
  <c r="AA286" i="2" s="1"/>
  <c r="Z287" i="2"/>
  <c r="AA287" i="2" s="1"/>
  <c r="Z288" i="2"/>
  <c r="AA288" i="2" s="1"/>
  <c r="Z289" i="2"/>
  <c r="AA289" i="2" s="1"/>
  <c r="Z290" i="2"/>
  <c r="AA290" i="2" s="1"/>
  <c r="Z291" i="2"/>
  <c r="AA291" i="2" s="1"/>
  <c r="Z292" i="2"/>
  <c r="AA292" i="2" s="1"/>
  <c r="Z293" i="2"/>
  <c r="AA293" i="2" s="1"/>
  <c r="Z294" i="2"/>
  <c r="AA294" i="2" s="1"/>
  <c r="Z295" i="2"/>
  <c r="AA295" i="2" s="1"/>
  <c r="Z296" i="2"/>
  <c r="AA296" i="2" s="1"/>
  <c r="Z297" i="2"/>
  <c r="AA297" i="2" s="1"/>
  <c r="Z298" i="2"/>
  <c r="AA298" i="2" s="1"/>
  <c r="Z299" i="2"/>
  <c r="AA299" i="2" s="1"/>
  <c r="Z300" i="2"/>
  <c r="AA300" i="2" s="1"/>
  <c r="Z301" i="2"/>
  <c r="AA301" i="2" s="1"/>
  <c r="Z302" i="2"/>
  <c r="AA302" i="2" s="1"/>
  <c r="Z303" i="2"/>
  <c r="AA303" i="2" s="1"/>
  <c r="Z304" i="2"/>
  <c r="AA304" i="2" s="1"/>
  <c r="Z305" i="2"/>
  <c r="AA305" i="2" s="1"/>
  <c r="Z306" i="2"/>
  <c r="AA306" i="2" s="1"/>
  <c r="Z307" i="2"/>
  <c r="AA307" i="2" s="1"/>
  <c r="Z308" i="2"/>
  <c r="AA308" i="2" s="1"/>
  <c r="Z309" i="2"/>
  <c r="AA309" i="2" s="1"/>
  <c r="Z310" i="2"/>
  <c r="AA310" i="2" s="1"/>
  <c r="Z311" i="2"/>
  <c r="AA311" i="2" s="1"/>
  <c r="Z312" i="2"/>
  <c r="AA312" i="2" s="1"/>
  <c r="Z313" i="2"/>
  <c r="AA313" i="2" s="1"/>
  <c r="Z314" i="2"/>
  <c r="AA314" i="2" s="1"/>
  <c r="Z315" i="2"/>
  <c r="AA315" i="2" s="1"/>
  <c r="Z316" i="2"/>
  <c r="AA316" i="2" s="1"/>
  <c r="Z317" i="2"/>
  <c r="AA317" i="2" s="1"/>
  <c r="Z318" i="2"/>
  <c r="AA318" i="2" s="1"/>
  <c r="Z319" i="2"/>
  <c r="AA319" i="2" s="1"/>
  <c r="Z320" i="2"/>
  <c r="AA320" i="2" s="1"/>
  <c r="Z321" i="2"/>
  <c r="AA321" i="2" s="1"/>
  <c r="Z322" i="2"/>
  <c r="AA322" i="2" s="1"/>
  <c r="Z323" i="2"/>
  <c r="AA323" i="2" s="1"/>
  <c r="Z324" i="2"/>
  <c r="AA324" i="2" s="1"/>
  <c r="Z325" i="2"/>
  <c r="AA325" i="2" s="1"/>
  <c r="Z326" i="2"/>
  <c r="AA326" i="2" s="1"/>
  <c r="Z327" i="2"/>
  <c r="AA327" i="2" s="1"/>
  <c r="Z328" i="2"/>
  <c r="AA328" i="2" s="1"/>
  <c r="Z329" i="2"/>
  <c r="AA329" i="2" s="1"/>
  <c r="Z330" i="2"/>
  <c r="AA330" i="2" s="1"/>
  <c r="Z331" i="2"/>
  <c r="AA331" i="2" s="1"/>
  <c r="Z332" i="2"/>
  <c r="AA332" i="2" s="1"/>
  <c r="Z333" i="2"/>
  <c r="AA333" i="2" s="1"/>
  <c r="Z334" i="2"/>
  <c r="AA334" i="2" s="1"/>
  <c r="Z335" i="2"/>
  <c r="AA335" i="2" s="1"/>
  <c r="Z336" i="2"/>
  <c r="AA336" i="2" s="1"/>
  <c r="Z337" i="2"/>
  <c r="AA337" i="2" s="1"/>
  <c r="Z338" i="2"/>
  <c r="AA338" i="2" s="1"/>
  <c r="Z339" i="2"/>
  <c r="AA339" i="2" s="1"/>
  <c r="Z340" i="2"/>
  <c r="AA340" i="2" s="1"/>
  <c r="Z341" i="2"/>
  <c r="AA341" i="2" s="1"/>
  <c r="Z342" i="2"/>
  <c r="AA342" i="2" s="1"/>
  <c r="Z343" i="2"/>
  <c r="AA343" i="2" s="1"/>
  <c r="Z344" i="2"/>
  <c r="AA344" i="2" s="1"/>
  <c r="Z345" i="2"/>
  <c r="AA345" i="2" s="1"/>
  <c r="Z346" i="2"/>
  <c r="AA346" i="2" s="1"/>
  <c r="Z347" i="2"/>
  <c r="AA347" i="2" s="1"/>
  <c r="Z348" i="2"/>
  <c r="AA348" i="2" s="1"/>
  <c r="Z349" i="2"/>
  <c r="AA349" i="2" s="1"/>
  <c r="Z350" i="2"/>
  <c r="AA350" i="2" s="1"/>
  <c r="Z351" i="2"/>
  <c r="AA351" i="2" s="1"/>
  <c r="Z352" i="2"/>
  <c r="AA352" i="2" s="1"/>
  <c r="Z353" i="2"/>
  <c r="AA353" i="2" s="1"/>
  <c r="Z354" i="2"/>
  <c r="AA354" i="2" s="1"/>
  <c r="Z355" i="2"/>
  <c r="AA355" i="2" s="1"/>
  <c r="Z356" i="2"/>
  <c r="AA356" i="2" s="1"/>
  <c r="Z357" i="2"/>
  <c r="AA357" i="2" s="1"/>
  <c r="Z358" i="2"/>
  <c r="AA358" i="2" s="1"/>
  <c r="Z359" i="2"/>
  <c r="AA359" i="2" s="1"/>
  <c r="Z360" i="2"/>
  <c r="AA360" i="2" s="1"/>
  <c r="Z361" i="2"/>
  <c r="AA361" i="2" s="1"/>
  <c r="Z362" i="2"/>
  <c r="AA362" i="2" s="1"/>
  <c r="Z363" i="2"/>
  <c r="AA363" i="2" s="1"/>
  <c r="Z364" i="2"/>
  <c r="AA364" i="2" s="1"/>
  <c r="Z365" i="2"/>
  <c r="AA365" i="2" s="1"/>
  <c r="Z366" i="2"/>
  <c r="AA366" i="2" s="1"/>
  <c r="Z367" i="2"/>
  <c r="AA367" i="2" s="1"/>
  <c r="Z368" i="2"/>
  <c r="AA368" i="2" s="1"/>
  <c r="Z369" i="2"/>
  <c r="AA369" i="2" s="1"/>
  <c r="Z370" i="2"/>
  <c r="AA370" i="2" s="1"/>
  <c r="Z371" i="2"/>
  <c r="AA371" i="2" s="1"/>
  <c r="Z372" i="2"/>
  <c r="AA372" i="2" s="1"/>
  <c r="Z373" i="2"/>
  <c r="AA373" i="2" s="1"/>
  <c r="Z374" i="2"/>
  <c r="AA374" i="2" s="1"/>
  <c r="Z375" i="2"/>
  <c r="AA375" i="2" s="1"/>
  <c r="Z376" i="2"/>
  <c r="AA376" i="2" s="1"/>
  <c r="Z377" i="2"/>
  <c r="AA377" i="2" s="1"/>
  <c r="Z378" i="2"/>
  <c r="AA378" i="2" s="1"/>
  <c r="Z379" i="2"/>
  <c r="AA379" i="2" s="1"/>
  <c r="Z380" i="2"/>
  <c r="AA380" i="2" s="1"/>
  <c r="Z381" i="2"/>
  <c r="AA381" i="2" s="1"/>
  <c r="Z382" i="2"/>
  <c r="AA382" i="2" s="1"/>
  <c r="Z383" i="2"/>
  <c r="AA383" i="2" s="1"/>
  <c r="Z384" i="2"/>
  <c r="AA384" i="2" s="1"/>
  <c r="Z385" i="2"/>
  <c r="AA385" i="2" s="1"/>
  <c r="Z386" i="2"/>
  <c r="AA386" i="2" s="1"/>
  <c r="Z387" i="2"/>
  <c r="AA387" i="2" s="1"/>
  <c r="Z388" i="2"/>
  <c r="AA388" i="2" s="1"/>
  <c r="Z389" i="2"/>
  <c r="AA389" i="2" s="1"/>
  <c r="Z390" i="2"/>
  <c r="AA390" i="2" s="1"/>
  <c r="Z391" i="2"/>
  <c r="AA391" i="2" s="1"/>
  <c r="Z392" i="2"/>
  <c r="AA392" i="2" s="1"/>
  <c r="Z393" i="2"/>
  <c r="AA393" i="2" s="1"/>
  <c r="Z394" i="2"/>
  <c r="AA394" i="2" s="1"/>
  <c r="Z395" i="2"/>
  <c r="AA395" i="2" s="1"/>
  <c r="Z396" i="2"/>
  <c r="AA396" i="2" s="1"/>
  <c r="Z397" i="2"/>
  <c r="AA397" i="2" s="1"/>
  <c r="Z398" i="2"/>
  <c r="AA398" i="2" s="1"/>
  <c r="Z399" i="2"/>
  <c r="AA399" i="2" s="1"/>
  <c r="Z400" i="2"/>
  <c r="AA400" i="2" s="1"/>
  <c r="Z401" i="2"/>
  <c r="AA401" i="2" s="1"/>
  <c r="Z402" i="2"/>
  <c r="AA402" i="2" s="1"/>
  <c r="Z403" i="2"/>
  <c r="AA403" i="2" s="1"/>
  <c r="Z404" i="2"/>
  <c r="AA404" i="2" s="1"/>
  <c r="Z405" i="2"/>
  <c r="AA405" i="2" s="1"/>
  <c r="Z406" i="2"/>
  <c r="AA406" i="2" s="1"/>
  <c r="Z407" i="2"/>
  <c r="AA407" i="2" s="1"/>
  <c r="Z408" i="2"/>
  <c r="AA408" i="2" s="1"/>
  <c r="Z409" i="2"/>
  <c r="AA409" i="2" s="1"/>
  <c r="Z410" i="2"/>
  <c r="AA410" i="2" s="1"/>
  <c r="Z411" i="2"/>
  <c r="AA411" i="2" s="1"/>
  <c r="Z412" i="2"/>
  <c r="AA412" i="2" s="1"/>
  <c r="Z413" i="2"/>
  <c r="AA413" i="2" s="1"/>
  <c r="Z414" i="2"/>
  <c r="AA414" i="2" s="1"/>
  <c r="Z415" i="2"/>
  <c r="AA415" i="2" s="1"/>
  <c r="Z416" i="2"/>
  <c r="AA416" i="2" s="1"/>
  <c r="Z417" i="2"/>
  <c r="AA417" i="2" s="1"/>
  <c r="Z418" i="2"/>
  <c r="AA418" i="2" s="1"/>
  <c r="Z419" i="2"/>
  <c r="AA419" i="2" s="1"/>
  <c r="Z420" i="2"/>
  <c r="AA420" i="2" s="1"/>
  <c r="Z421" i="2"/>
  <c r="AA421" i="2" s="1"/>
  <c r="Z422" i="2"/>
  <c r="AA422" i="2" s="1"/>
  <c r="Z423" i="2"/>
  <c r="AA423" i="2" s="1"/>
  <c r="Z424" i="2"/>
  <c r="AA424" i="2" s="1"/>
  <c r="Z425" i="2"/>
  <c r="AA425" i="2" s="1"/>
  <c r="Z426" i="2"/>
  <c r="AA426" i="2" s="1"/>
  <c r="Z427" i="2"/>
  <c r="AA427" i="2" s="1"/>
  <c r="Z428" i="2"/>
  <c r="AA428" i="2" s="1"/>
  <c r="Z429" i="2"/>
  <c r="AA429" i="2" s="1"/>
  <c r="Z430" i="2"/>
  <c r="AA430" i="2" s="1"/>
  <c r="Z431" i="2"/>
  <c r="AA431" i="2" s="1"/>
  <c r="Z432" i="2"/>
  <c r="AA432" i="2" s="1"/>
  <c r="Z433" i="2"/>
  <c r="AA433" i="2" s="1"/>
  <c r="Z434" i="2"/>
  <c r="AA434" i="2" s="1"/>
  <c r="Z435" i="2"/>
  <c r="AA435" i="2" s="1"/>
  <c r="Z436" i="2"/>
  <c r="AA436" i="2" s="1"/>
  <c r="Z437" i="2"/>
  <c r="AA437" i="2" s="1"/>
  <c r="Z438" i="2"/>
  <c r="AA438" i="2" s="1"/>
  <c r="Z439" i="2"/>
  <c r="AA439" i="2" s="1"/>
  <c r="Z440" i="2"/>
  <c r="AA440" i="2" s="1"/>
  <c r="Z441" i="2"/>
  <c r="AA441" i="2" s="1"/>
  <c r="Z442" i="2"/>
  <c r="AA442" i="2" s="1"/>
  <c r="Z443" i="2"/>
  <c r="AA443" i="2" s="1"/>
  <c r="Z444" i="2"/>
  <c r="AA444" i="2" s="1"/>
  <c r="Z445" i="2"/>
  <c r="AA445" i="2" s="1"/>
  <c r="Z446" i="2"/>
  <c r="AA446" i="2" s="1"/>
  <c r="Z447" i="2"/>
  <c r="AA447" i="2" s="1"/>
  <c r="Z448" i="2"/>
  <c r="AA448" i="2" s="1"/>
  <c r="Z449" i="2"/>
  <c r="AA449" i="2" s="1"/>
  <c r="Z450" i="2"/>
  <c r="AA450" i="2" s="1"/>
  <c r="Z451" i="2"/>
  <c r="AA451" i="2" s="1"/>
  <c r="Z452" i="2"/>
  <c r="AA452" i="2" s="1"/>
  <c r="Z453" i="2"/>
  <c r="AA453" i="2" s="1"/>
  <c r="Z454" i="2"/>
  <c r="AA454" i="2" s="1"/>
  <c r="Z455" i="2"/>
  <c r="AA455" i="2" s="1"/>
  <c r="Z456" i="2"/>
  <c r="AA456" i="2" s="1"/>
  <c r="Z457" i="2"/>
  <c r="AA457" i="2" s="1"/>
  <c r="Z458" i="2"/>
  <c r="AA458" i="2" s="1"/>
  <c r="Z459" i="2"/>
  <c r="AA459" i="2" s="1"/>
  <c r="Z460" i="2"/>
  <c r="AA460" i="2" s="1"/>
  <c r="Z461" i="2"/>
  <c r="AA461" i="2" s="1"/>
  <c r="Z462" i="2"/>
  <c r="AA462" i="2" s="1"/>
  <c r="Z463" i="2"/>
  <c r="AA463" i="2" s="1"/>
  <c r="Z464" i="2"/>
  <c r="AA464" i="2" s="1"/>
  <c r="Z465" i="2"/>
  <c r="AA465" i="2" s="1"/>
  <c r="Z466" i="2"/>
  <c r="AA466" i="2" s="1"/>
  <c r="Z467" i="2"/>
  <c r="AA467" i="2" s="1"/>
  <c r="Z468" i="2"/>
  <c r="AA468" i="2" s="1"/>
  <c r="Z469" i="2"/>
  <c r="AA469" i="2" s="1"/>
  <c r="Z470" i="2"/>
  <c r="AA470" i="2" s="1"/>
  <c r="Z471" i="2"/>
  <c r="AA471" i="2" s="1"/>
  <c r="Z472" i="2"/>
  <c r="AA472" i="2" s="1"/>
  <c r="Z473" i="2"/>
  <c r="AA473" i="2" s="1"/>
  <c r="Z474" i="2"/>
  <c r="AA474" i="2" s="1"/>
  <c r="Z475" i="2"/>
  <c r="AA475" i="2" s="1"/>
  <c r="Z476" i="2"/>
  <c r="AA476" i="2" s="1"/>
  <c r="Z477" i="2"/>
  <c r="AA477" i="2" s="1"/>
  <c r="Z478" i="2"/>
  <c r="AA478" i="2" s="1"/>
  <c r="Z479" i="2"/>
  <c r="AA479" i="2" s="1"/>
  <c r="Z480" i="2"/>
  <c r="AA480" i="2" s="1"/>
  <c r="Z481" i="2"/>
  <c r="AA481" i="2" s="1"/>
  <c r="Z482" i="2"/>
  <c r="AA482" i="2" s="1"/>
  <c r="Z483" i="2"/>
  <c r="AA483" i="2" s="1"/>
  <c r="Z484" i="2"/>
  <c r="AA484" i="2" s="1"/>
  <c r="Z485" i="2"/>
  <c r="AA485" i="2" s="1"/>
  <c r="Z486" i="2"/>
  <c r="AA486" i="2" s="1"/>
  <c r="Z487" i="2"/>
  <c r="AA487" i="2" s="1"/>
  <c r="Z488" i="2"/>
  <c r="AA488" i="2" s="1"/>
  <c r="Z489" i="2"/>
  <c r="AA489" i="2" s="1"/>
  <c r="Z490" i="2"/>
  <c r="AA490" i="2" s="1"/>
  <c r="Z491" i="2"/>
  <c r="AA491" i="2" s="1"/>
  <c r="Z492" i="2"/>
  <c r="AA492" i="2" s="1"/>
  <c r="Z493" i="2"/>
  <c r="AA493" i="2" s="1"/>
  <c r="Z494" i="2"/>
  <c r="AA494" i="2" s="1"/>
  <c r="Z495" i="2"/>
  <c r="AA495" i="2" s="1"/>
  <c r="Z496" i="2"/>
  <c r="AA496" i="2" s="1"/>
  <c r="Z497" i="2"/>
  <c r="AA497" i="2" s="1"/>
  <c r="Z498" i="2"/>
  <c r="AA498" i="2" s="1"/>
  <c r="Z499" i="2"/>
  <c r="AA499" i="2" s="1"/>
  <c r="Z500" i="2"/>
  <c r="AA500" i="2" s="1"/>
  <c r="Z501" i="2"/>
  <c r="AA501" i="2" s="1"/>
  <c r="Z502" i="2"/>
  <c r="AA502" i="2" s="1"/>
  <c r="Z503" i="2"/>
  <c r="AA503" i="2" s="1"/>
  <c r="Z504" i="2"/>
  <c r="AA504" i="2" s="1"/>
  <c r="Z505" i="2"/>
  <c r="AA505" i="2" s="1"/>
  <c r="Z506" i="2"/>
  <c r="AA506" i="2" s="1"/>
  <c r="Z507" i="2"/>
  <c r="AA507" i="2" s="1"/>
  <c r="Z508" i="2"/>
  <c r="AA508" i="2" s="1"/>
  <c r="Z509" i="2"/>
  <c r="AA509" i="2" s="1"/>
  <c r="Z510" i="2"/>
  <c r="AA510" i="2" s="1"/>
  <c r="Z511" i="2"/>
  <c r="AA511" i="2" s="1"/>
  <c r="Z512" i="2"/>
  <c r="AA512" i="2" s="1"/>
  <c r="Z513" i="2"/>
  <c r="AA513" i="2" s="1"/>
  <c r="Z514" i="2"/>
  <c r="AA514" i="2" s="1"/>
  <c r="Z515" i="2"/>
  <c r="AA515" i="2" s="1"/>
  <c r="Z516" i="2"/>
  <c r="AA516" i="2" s="1"/>
  <c r="Z517" i="2"/>
  <c r="AA517" i="2" s="1"/>
  <c r="Z518" i="2"/>
  <c r="AA518" i="2" s="1"/>
  <c r="Z519" i="2"/>
  <c r="AA519" i="2" s="1"/>
  <c r="Z520" i="2"/>
  <c r="AA520" i="2" s="1"/>
  <c r="Z521" i="2"/>
  <c r="AA521" i="2" s="1"/>
  <c r="Z522" i="2"/>
  <c r="AA522" i="2" s="1"/>
  <c r="Z523" i="2"/>
  <c r="AA523" i="2" s="1"/>
  <c r="Z524" i="2"/>
  <c r="AA524" i="2" s="1"/>
  <c r="Z525" i="2"/>
  <c r="AA525" i="2" s="1"/>
  <c r="Z526" i="2"/>
  <c r="AA526" i="2" s="1"/>
  <c r="Z527" i="2"/>
  <c r="AA527" i="2" s="1"/>
  <c r="Z528" i="2"/>
  <c r="AA528" i="2" s="1"/>
  <c r="Z529" i="2"/>
  <c r="AA529" i="2" s="1"/>
  <c r="Z530" i="2"/>
  <c r="AA530" i="2" s="1"/>
  <c r="Z531" i="2"/>
  <c r="AA531" i="2" s="1"/>
  <c r="Z532" i="2"/>
  <c r="AA532" i="2" s="1"/>
  <c r="Z533" i="2"/>
  <c r="AA533" i="2" s="1"/>
  <c r="Z534" i="2"/>
  <c r="AA534" i="2" s="1"/>
  <c r="Z535" i="2"/>
  <c r="AA535" i="2" s="1"/>
  <c r="Z536" i="2"/>
  <c r="AA536" i="2" s="1"/>
  <c r="Z537" i="2"/>
  <c r="AA537" i="2" s="1"/>
  <c r="Z538" i="2"/>
  <c r="AA538" i="2" s="1"/>
  <c r="Z539" i="2"/>
  <c r="AA539" i="2" s="1"/>
  <c r="Z540" i="2"/>
  <c r="AA540" i="2" s="1"/>
  <c r="Z541" i="2"/>
  <c r="AA541" i="2" s="1"/>
  <c r="Z542" i="2"/>
  <c r="AA542" i="2" s="1"/>
  <c r="Z543" i="2"/>
  <c r="AA543" i="2" s="1"/>
  <c r="Z544" i="2"/>
  <c r="AA544" i="2" s="1"/>
  <c r="Z545" i="2"/>
  <c r="AA545" i="2" s="1"/>
  <c r="Z546" i="2"/>
  <c r="AA546" i="2" s="1"/>
  <c r="Z547" i="2"/>
  <c r="AA547" i="2" s="1"/>
  <c r="Z548" i="2"/>
  <c r="AA548" i="2" s="1"/>
  <c r="Z549" i="2"/>
  <c r="AA549" i="2" s="1"/>
  <c r="Z550" i="2"/>
  <c r="AA550" i="2" s="1"/>
  <c r="Z551" i="2"/>
  <c r="AA551" i="2" s="1"/>
  <c r="Z552" i="2"/>
  <c r="AA552" i="2" s="1"/>
  <c r="Z553" i="2"/>
  <c r="AA553" i="2" s="1"/>
  <c r="Z554" i="2"/>
  <c r="AA554" i="2" s="1"/>
  <c r="Z555" i="2"/>
  <c r="AA555" i="2" s="1"/>
  <c r="Z556" i="2"/>
  <c r="AA556" i="2" s="1"/>
  <c r="Z557" i="2"/>
  <c r="AA557" i="2" s="1"/>
  <c r="Z558" i="2"/>
  <c r="AA558" i="2" s="1"/>
  <c r="Z559" i="2"/>
  <c r="AA559" i="2" s="1"/>
  <c r="Z560" i="2"/>
  <c r="AA560" i="2" s="1"/>
  <c r="Z561" i="2"/>
  <c r="AA561" i="2" s="1"/>
  <c r="Z562" i="2"/>
  <c r="AA562" i="2" s="1"/>
  <c r="Z563" i="2"/>
  <c r="AA563" i="2" s="1"/>
  <c r="Z564" i="2"/>
  <c r="AA564" i="2" s="1"/>
  <c r="Z565" i="2"/>
  <c r="AA565" i="2" s="1"/>
  <c r="Z566" i="2"/>
  <c r="AA566" i="2" s="1"/>
  <c r="Z567" i="2"/>
  <c r="AA567" i="2" s="1"/>
  <c r="Z568" i="2"/>
  <c r="AA568" i="2" s="1"/>
  <c r="Z569" i="2"/>
  <c r="AA569" i="2" s="1"/>
  <c r="Z570" i="2"/>
  <c r="AA570" i="2" s="1"/>
  <c r="Z571" i="2"/>
  <c r="AA571" i="2" s="1"/>
  <c r="Z572" i="2"/>
  <c r="AA572" i="2" s="1"/>
  <c r="Z573" i="2"/>
  <c r="AA573" i="2" s="1"/>
  <c r="Z574" i="2"/>
  <c r="AA574" i="2" s="1"/>
  <c r="Z575" i="2"/>
  <c r="AA575" i="2" s="1"/>
  <c r="Z576" i="2"/>
  <c r="AA576" i="2" s="1"/>
  <c r="Z577" i="2"/>
  <c r="AA577" i="2" s="1"/>
  <c r="Z578" i="2"/>
  <c r="AA578" i="2" s="1"/>
  <c r="Z579" i="2"/>
  <c r="AA579" i="2" s="1"/>
  <c r="Z580" i="2"/>
  <c r="AA580" i="2" s="1"/>
  <c r="Z581" i="2"/>
  <c r="AA581" i="2" s="1"/>
  <c r="Z582" i="2"/>
  <c r="AA582" i="2" s="1"/>
  <c r="Z583" i="2"/>
  <c r="AA583" i="2" s="1"/>
  <c r="Z584" i="2"/>
  <c r="AA584" i="2" s="1"/>
  <c r="Z585" i="2"/>
  <c r="AA585" i="2" s="1"/>
  <c r="Z586" i="2"/>
  <c r="AA586" i="2" s="1"/>
  <c r="Z587" i="2"/>
  <c r="AA587" i="2" s="1"/>
  <c r="Z588" i="2"/>
  <c r="AA588" i="2" s="1"/>
  <c r="Z589" i="2"/>
  <c r="AA589" i="2" s="1"/>
  <c r="Z590" i="2"/>
  <c r="AA590" i="2" s="1"/>
  <c r="Z591" i="2"/>
  <c r="AA591" i="2" s="1"/>
  <c r="Z592" i="2"/>
  <c r="AA592" i="2" s="1"/>
  <c r="Z593" i="2"/>
  <c r="AA593" i="2" s="1"/>
  <c r="Z594" i="2"/>
  <c r="AA594" i="2" s="1"/>
  <c r="Z595" i="2"/>
  <c r="AA595" i="2" s="1"/>
  <c r="Z596" i="2"/>
  <c r="AA596" i="2" s="1"/>
  <c r="Z597" i="2"/>
  <c r="AA597" i="2" s="1"/>
  <c r="Z598" i="2"/>
  <c r="AA598" i="2" s="1"/>
  <c r="Z599" i="2"/>
  <c r="AA599" i="2" s="1"/>
  <c r="Z600" i="2"/>
  <c r="AA600" i="2" s="1"/>
  <c r="Z601" i="2"/>
  <c r="AA601" i="2" s="1"/>
  <c r="Z602" i="2"/>
  <c r="AA602" i="2" s="1"/>
  <c r="Z603" i="2"/>
  <c r="AA603" i="2" s="1"/>
  <c r="Z604" i="2"/>
  <c r="AA604" i="2" s="1"/>
  <c r="Z605" i="2"/>
  <c r="AA605" i="2" s="1"/>
  <c r="Z606" i="2"/>
  <c r="AA606" i="2" s="1"/>
  <c r="Z607" i="2"/>
  <c r="AA607" i="2" s="1"/>
  <c r="Z608" i="2"/>
  <c r="AA608" i="2" s="1"/>
  <c r="Z609" i="2"/>
  <c r="AA609" i="2" s="1"/>
  <c r="Z610" i="2"/>
  <c r="AA610" i="2" s="1"/>
  <c r="Z611" i="2"/>
  <c r="AA611" i="2" s="1"/>
  <c r="Z612" i="2"/>
  <c r="AA612" i="2" s="1"/>
  <c r="Z613" i="2"/>
  <c r="AA613" i="2" s="1"/>
  <c r="Z614" i="2"/>
  <c r="AA614" i="2" s="1"/>
  <c r="Z615" i="2"/>
  <c r="AA615" i="2" s="1"/>
  <c r="Z616" i="2"/>
  <c r="AA616" i="2" s="1"/>
  <c r="Z617" i="2"/>
  <c r="AA617" i="2" s="1"/>
  <c r="Z618" i="2"/>
  <c r="AA618" i="2" s="1"/>
  <c r="Z619" i="2"/>
  <c r="AA619" i="2" s="1"/>
  <c r="Z620" i="2"/>
  <c r="AA620" i="2" s="1"/>
  <c r="Z621" i="2"/>
  <c r="AA621" i="2" s="1"/>
  <c r="Z622" i="2"/>
  <c r="AA622" i="2" s="1"/>
  <c r="Z623" i="2"/>
  <c r="AA623" i="2" s="1"/>
  <c r="Z624" i="2"/>
  <c r="AA624" i="2" s="1"/>
  <c r="Z625" i="2"/>
  <c r="AA625" i="2" s="1"/>
  <c r="Z626" i="2"/>
  <c r="AA626" i="2" s="1"/>
  <c r="Z627" i="2"/>
  <c r="AA627" i="2" s="1"/>
  <c r="Z628" i="2"/>
  <c r="AA628" i="2" s="1"/>
  <c r="Z629" i="2"/>
  <c r="AA629" i="2" s="1"/>
  <c r="Z630" i="2"/>
  <c r="AA630" i="2" s="1"/>
  <c r="Z631" i="2"/>
  <c r="AA631" i="2" s="1"/>
  <c r="Z632" i="2"/>
  <c r="AA632" i="2" s="1"/>
  <c r="Z633" i="2"/>
  <c r="AA633" i="2" s="1"/>
  <c r="Z634" i="2"/>
  <c r="AA634" i="2" s="1"/>
  <c r="Z635" i="2"/>
  <c r="AA635" i="2" s="1"/>
  <c r="Z636" i="2"/>
  <c r="AA636" i="2" s="1"/>
  <c r="Z637" i="2"/>
  <c r="AA637" i="2" s="1"/>
  <c r="Z638" i="2"/>
  <c r="AA638" i="2" s="1"/>
  <c r="Z639" i="2"/>
  <c r="AA639" i="2" s="1"/>
  <c r="Z640" i="2"/>
  <c r="AA640" i="2" s="1"/>
  <c r="Z641" i="2"/>
  <c r="AA641" i="2" s="1"/>
  <c r="Z642" i="2"/>
  <c r="AA642" i="2" s="1"/>
  <c r="Z643" i="2"/>
  <c r="AA643" i="2" s="1"/>
  <c r="Z644" i="2"/>
  <c r="AA644" i="2" s="1"/>
  <c r="Z645" i="2"/>
  <c r="AA645" i="2" s="1"/>
  <c r="Z646" i="2"/>
  <c r="AA646" i="2" s="1"/>
  <c r="Z647" i="2"/>
  <c r="AA647" i="2" s="1"/>
  <c r="Z648" i="2"/>
  <c r="AA648" i="2" s="1"/>
  <c r="Z649" i="2"/>
  <c r="AA649" i="2" s="1"/>
  <c r="Z650" i="2"/>
  <c r="AA650" i="2" s="1"/>
  <c r="Z651" i="2"/>
  <c r="AA651" i="2" s="1"/>
  <c r="Z652" i="2"/>
  <c r="AA652" i="2" s="1"/>
  <c r="Z653" i="2"/>
  <c r="AA653" i="2" s="1"/>
  <c r="Z654" i="2"/>
  <c r="AA654" i="2" s="1"/>
  <c r="Z655" i="2"/>
  <c r="AA655" i="2" s="1"/>
  <c r="Z656" i="2"/>
  <c r="AA656" i="2" s="1"/>
  <c r="Z657" i="2"/>
  <c r="AA657" i="2" s="1"/>
  <c r="Z658" i="2"/>
  <c r="AA658" i="2" s="1"/>
  <c r="Z659" i="2"/>
  <c r="AA659" i="2" s="1"/>
  <c r="Z660" i="2"/>
  <c r="AA660" i="2" s="1"/>
  <c r="Z661" i="2"/>
  <c r="AA661" i="2" s="1"/>
  <c r="Z662" i="2"/>
  <c r="AA662" i="2" s="1"/>
  <c r="Z663" i="2"/>
  <c r="AA663" i="2" s="1"/>
  <c r="Z664" i="2"/>
  <c r="AA664" i="2" s="1"/>
  <c r="Z665" i="2"/>
  <c r="AA665" i="2" s="1"/>
  <c r="Z666" i="2"/>
  <c r="AA666" i="2" s="1"/>
  <c r="Z667" i="2"/>
  <c r="AA667" i="2" s="1"/>
  <c r="Z668" i="2"/>
  <c r="AA668" i="2" s="1"/>
  <c r="Z669" i="2"/>
  <c r="AA669" i="2" s="1"/>
  <c r="Z670" i="2"/>
  <c r="AA670" i="2" s="1"/>
  <c r="Z671" i="2"/>
  <c r="AA671" i="2" s="1"/>
  <c r="Z672" i="2"/>
  <c r="AA672" i="2" s="1"/>
  <c r="Z673" i="2"/>
  <c r="AA673" i="2" s="1"/>
  <c r="Z674" i="2"/>
  <c r="AA674" i="2" s="1"/>
  <c r="Z675" i="2"/>
  <c r="AA675" i="2" s="1"/>
  <c r="Z676" i="2"/>
  <c r="AA676" i="2" s="1"/>
  <c r="Z677" i="2"/>
  <c r="AA677" i="2" s="1"/>
  <c r="Z678" i="2"/>
  <c r="AA678" i="2" s="1"/>
  <c r="Z679" i="2"/>
  <c r="AA679" i="2" s="1"/>
  <c r="Z680" i="2"/>
  <c r="AA680" i="2" s="1"/>
  <c r="Z681" i="2"/>
  <c r="AA681" i="2" s="1"/>
  <c r="Z682" i="2"/>
  <c r="AA682" i="2" s="1"/>
  <c r="Z683" i="2"/>
  <c r="AA683" i="2" s="1"/>
  <c r="Z684" i="2"/>
  <c r="AA684" i="2" s="1"/>
  <c r="Z685" i="2"/>
  <c r="AA685" i="2" s="1"/>
  <c r="Z686" i="2"/>
  <c r="AA686" i="2" s="1"/>
  <c r="Z687" i="2"/>
  <c r="AA687" i="2" s="1"/>
  <c r="Z688" i="2"/>
  <c r="AA688" i="2" s="1"/>
  <c r="Z689" i="2"/>
  <c r="AA689" i="2" s="1"/>
  <c r="Z690" i="2"/>
  <c r="AA690" i="2" s="1"/>
  <c r="Z691" i="2"/>
  <c r="AA691" i="2" s="1"/>
  <c r="Z692" i="2"/>
  <c r="AA692" i="2" s="1"/>
  <c r="Z693" i="2"/>
  <c r="AA693" i="2" s="1"/>
  <c r="Z694" i="2"/>
  <c r="AA694" i="2" s="1"/>
  <c r="Z695" i="2"/>
  <c r="AA695" i="2" s="1"/>
  <c r="Z696" i="2"/>
  <c r="AA696" i="2" s="1"/>
  <c r="Z697" i="2"/>
  <c r="AA697" i="2" s="1"/>
  <c r="Z698" i="2"/>
  <c r="AA698" i="2" s="1"/>
  <c r="Z699" i="2"/>
  <c r="AA699" i="2" s="1"/>
  <c r="Z700" i="2"/>
  <c r="AA700" i="2" s="1"/>
  <c r="Z701" i="2"/>
  <c r="AA701" i="2" s="1"/>
  <c r="Z702" i="2"/>
  <c r="AA702" i="2" s="1"/>
  <c r="Z703" i="2"/>
  <c r="AA703" i="2" s="1"/>
  <c r="Z704" i="2"/>
  <c r="AA704" i="2" s="1"/>
  <c r="Z705" i="2"/>
  <c r="AA705" i="2" s="1"/>
  <c r="Z706" i="2"/>
  <c r="AA706" i="2" s="1"/>
  <c r="Z707" i="2"/>
  <c r="AA707" i="2" s="1"/>
  <c r="Z708" i="2"/>
  <c r="AA708" i="2" s="1"/>
  <c r="Z709" i="2"/>
  <c r="AA709" i="2" s="1"/>
  <c r="Z710" i="2"/>
  <c r="AA710" i="2" s="1"/>
  <c r="Z711" i="2"/>
  <c r="AA711" i="2" s="1"/>
  <c r="Z712" i="2"/>
  <c r="AA712" i="2" s="1"/>
  <c r="Z713" i="2"/>
  <c r="AA713" i="2" s="1"/>
  <c r="Z714" i="2"/>
  <c r="AA714" i="2" s="1"/>
  <c r="Z715" i="2"/>
  <c r="AA715" i="2" s="1"/>
  <c r="Z716" i="2"/>
  <c r="AA716" i="2" s="1"/>
  <c r="Z717" i="2"/>
  <c r="AA717" i="2" s="1"/>
  <c r="Z718" i="2"/>
  <c r="AA718" i="2" s="1"/>
  <c r="Z719" i="2"/>
  <c r="AA719" i="2" s="1"/>
  <c r="Z720" i="2"/>
  <c r="AA720" i="2" s="1"/>
  <c r="Z721" i="2"/>
  <c r="AA721" i="2" s="1"/>
  <c r="Z722" i="2"/>
  <c r="AA722" i="2" s="1"/>
  <c r="Z723" i="2"/>
  <c r="AA723" i="2" s="1"/>
  <c r="Z724" i="2"/>
  <c r="AA724" i="2" s="1"/>
  <c r="Z725" i="2"/>
  <c r="AA725" i="2" s="1"/>
  <c r="Z726" i="2"/>
  <c r="AA726" i="2" s="1"/>
  <c r="Z727" i="2"/>
  <c r="AA727" i="2" s="1"/>
  <c r="Z728" i="2"/>
  <c r="AA728" i="2" s="1"/>
  <c r="Z729" i="2"/>
  <c r="AA729" i="2" s="1"/>
  <c r="Z730" i="2"/>
  <c r="AA730" i="2" s="1"/>
  <c r="Z731" i="2"/>
  <c r="AA731" i="2" s="1"/>
  <c r="Z732" i="2"/>
  <c r="AA732" i="2" s="1"/>
  <c r="Z733" i="2"/>
  <c r="AA733" i="2" s="1"/>
  <c r="Z734" i="2"/>
  <c r="AA734" i="2" s="1"/>
  <c r="Z735" i="2"/>
  <c r="AA735" i="2" s="1"/>
  <c r="Z736" i="2"/>
  <c r="AA736" i="2" s="1"/>
  <c r="Z737" i="2"/>
  <c r="AA737" i="2" s="1"/>
  <c r="Z738" i="2"/>
  <c r="AA738" i="2" s="1"/>
  <c r="Z739" i="2"/>
  <c r="AA739" i="2" s="1"/>
  <c r="Z740" i="2"/>
  <c r="AA740" i="2" s="1"/>
  <c r="Z741" i="2"/>
  <c r="AA741" i="2" s="1"/>
  <c r="Z742" i="2"/>
  <c r="AA742" i="2" s="1"/>
  <c r="Z743" i="2"/>
  <c r="AA743" i="2" s="1"/>
  <c r="Z744" i="2"/>
  <c r="AA744" i="2" s="1"/>
  <c r="Z745" i="2"/>
  <c r="AA745" i="2" s="1"/>
  <c r="Z746" i="2"/>
  <c r="AA746" i="2" s="1"/>
  <c r="Z747" i="2"/>
  <c r="AA747" i="2" s="1"/>
  <c r="Z748" i="2"/>
  <c r="AA748" i="2" s="1"/>
  <c r="Z749" i="2"/>
  <c r="AA749" i="2" s="1"/>
  <c r="Z750" i="2"/>
  <c r="AA750" i="2" s="1"/>
  <c r="Z751" i="2"/>
  <c r="AA751" i="2" s="1"/>
  <c r="Z752" i="2"/>
  <c r="AA752" i="2" s="1"/>
  <c r="Z753" i="2"/>
  <c r="AA753" i="2" s="1"/>
  <c r="Z754" i="2"/>
  <c r="AA754" i="2" s="1"/>
  <c r="Z755" i="2"/>
  <c r="AA755" i="2" s="1"/>
  <c r="Z756" i="2"/>
  <c r="AA756" i="2" s="1"/>
  <c r="Z757" i="2"/>
  <c r="AA757" i="2" s="1"/>
  <c r="Z758" i="2"/>
  <c r="AA758" i="2" s="1"/>
  <c r="Z759" i="2"/>
  <c r="AA759" i="2" s="1"/>
  <c r="Z760" i="2"/>
  <c r="AA760" i="2" s="1"/>
  <c r="Z761" i="2"/>
  <c r="AA761" i="2" s="1"/>
  <c r="Z762" i="2"/>
  <c r="AA762" i="2" s="1"/>
  <c r="Z763" i="2"/>
  <c r="AA763" i="2" s="1"/>
  <c r="Z764" i="2"/>
  <c r="AA764" i="2" s="1"/>
  <c r="Z765" i="2"/>
  <c r="AA765" i="2" s="1"/>
  <c r="Z766" i="2"/>
  <c r="AA766" i="2" s="1"/>
  <c r="Z767" i="2"/>
  <c r="AA767" i="2" s="1"/>
  <c r="Z768" i="2"/>
  <c r="AA768" i="2" s="1"/>
  <c r="Z769" i="2"/>
  <c r="AA769" i="2" s="1"/>
  <c r="Z770" i="2"/>
  <c r="AA770" i="2" s="1"/>
  <c r="Z771" i="2"/>
  <c r="AA771" i="2" s="1"/>
  <c r="Z772" i="2"/>
  <c r="AA772" i="2" s="1"/>
  <c r="Z773" i="2"/>
  <c r="AA773" i="2" s="1"/>
  <c r="Z774" i="2"/>
  <c r="AA774" i="2" s="1"/>
  <c r="Z775" i="2"/>
  <c r="AA775" i="2" s="1"/>
  <c r="Z776" i="2"/>
  <c r="AA776" i="2" s="1"/>
  <c r="Z777" i="2"/>
  <c r="AA777" i="2" s="1"/>
  <c r="Z778" i="2"/>
  <c r="AA778" i="2" s="1"/>
  <c r="Z779" i="2"/>
  <c r="AA779" i="2" s="1"/>
  <c r="Z780" i="2"/>
  <c r="AA780" i="2" s="1"/>
  <c r="Z781" i="2"/>
  <c r="AA781" i="2" s="1"/>
  <c r="Z782" i="2"/>
  <c r="AA782" i="2" s="1"/>
  <c r="Z783" i="2"/>
  <c r="AA783" i="2" s="1"/>
  <c r="Z784" i="2"/>
  <c r="AA784" i="2" s="1"/>
  <c r="Z785" i="2"/>
  <c r="AA785" i="2" s="1"/>
  <c r="Z786" i="2"/>
  <c r="AA786" i="2" s="1"/>
  <c r="Z787" i="2"/>
  <c r="AA787" i="2" s="1"/>
  <c r="Z788" i="2"/>
  <c r="AA788" i="2" s="1"/>
  <c r="Z789" i="2"/>
  <c r="AA789" i="2" s="1"/>
  <c r="Z790" i="2"/>
  <c r="AA790" i="2" s="1"/>
  <c r="Z791" i="2"/>
  <c r="AA791" i="2" s="1"/>
  <c r="Z792" i="2"/>
  <c r="AA792" i="2" s="1"/>
  <c r="Z793" i="2"/>
  <c r="AA793" i="2" s="1"/>
  <c r="Z794" i="2"/>
  <c r="AA794" i="2" s="1"/>
  <c r="Z795" i="2"/>
  <c r="AA795" i="2" s="1"/>
  <c r="Z796" i="2"/>
  <c r="AA796" i="2" s="1"/>
  <c r="Z797" i="2"/>
  <c r="AA797" i="2" s="1"/>
  <c r="Z798" i="2"/>
  <c r="AA798" i="2" s="1"/>
  <c r="Z799" i="2"/>
  <c r="AA799" i="2" s="1"/>
  <c r="Z800" i="2"/>
  <c r="AA800" i="2" s="1"/>
  <c r="Z801" i="2"/>
  <c r="AA801" i="2" s="1"/>
  <c r="Z802" i="2"/>
  <c r="AA802" i="2" s="1"/>
  <c r="Z803" i="2"/>
  <c r="AA803" i="2" s="1"/>
  <c r="Z804" i="2"/>
  <c r="AA804" i="2" s="1"/>
  <c r="Z805" i="2"/>
  <c r="AA805" i="2" s="1"/>
  <c r="Z806" i="2"/>
  <c r="AA806" i="2" s="1"/>
  <c r="Z807" i="2"/>
  <c r="AA807" i="2" s="1"/>
  <c r="Z808" i="2"/>
  <c r="AA808" i="2" s="1"/>
  <c r="Z809" i="2"/>
  <c r="AA809" i="2" s="1"/>
  <c r="Z810" i="2"/>
  <c r="AA810" i="2" s="1"/>
  <c r="Z811" i="2"/>
  <c r="AA811" i="2" s="1"/>
  <c r="Z812" i="2"/>
  <c r="AA812" i="2" s="1"/>
  <c r="Z813" i="2"/>
  <c r="AA813" i="2" s="1"/>
  <c r="Z814" i="2"/>
  <c r="AA814" i="2" s="1"/>
  <c r="Z815" i="2"/>
  <c r="AA815" i="2" s="1"/>
  <c r="Z816" i="2"/>
  <c r="AA816" i="2" s="1"/>
  <c r="Z817" i="2"/>
  <c r="AA817" i="2" s="1"/>
  <c r="Z818" i="2"/>
  <c r="AA818" i="2" s="1"/>
  <c r="Z819" i="2"/>
  <c r="AA819" i="2" s="1"/>
  <c r="Z820" i="2"/>
  <c r="AA820" i="2" s="1"/>
  <c r="Z821" i="2"/>
  <c r="AA821" i="2" s="1"/>
  <c r="Z822" i="2"/>
  <c r="AA822" i="2" s="1"/>
  <c r="Z823" i="2"/>
  <c r="AA823" i="2" s="1"/>
  <c r="Z824" i="2"/>
  <c r="AA824" i="2" s="1"/>
  <c r="Z825" i="2"/>
  <c r="AA825" i="2" s="1"/>
  <c r="Z826" i="2"/>
  <c r="AA826" i="2" s="1"/>
  <c r="Z827" i="2"/>
  <c r="AA827" i="2" s="1"/>
  <c r="Z828" i="2"/>
  <c r="AA828" i="2" s="1"/>
  <c r="Z829" i="2"/>
  <c r="AA829" i="2" s="1"/>
  <c r="Z830" i="2"/>
  <c r="AA830" i="2" s="1"/>
  <c r="Z831" i="2"/>
  <c r="AA831" i="2" s="1"/>
  <c r="Z832" i="2"/>
  <c r="AA832" i="2" s="1"/>
  <c r="Z833" i="2"/>
  <c r="AA833" i="2" s="1"/>
  <c r="Z834" i="2"/>
  <c r="AA834" i="2" s="1"/>
  <c r="Z835" i="2"/>
  <c r="AA835" i="2" s="1"/>
  <c r="Z836" i="2"/>
  <c r="AA836" i="2" s="1"/>
  <c r="Z837" i="2"/>
  <c r="AA837" i="2" s="1"/>
  <c r="Z838" i="2"/>
  <c r="AA838" i="2" s="1"/>
  <c r="Z839" i="2"/>
  <c r="AA839" i="2" s="1"/>
  <c r="Z840" i="2"/>
  <c r="AA840" i="2" s="1"/>
  <c r="Z841" i="2"/>
  <c r="AA841" i="2" s="1"/>
  <c r="Z842" i="2"/>
  <c r="AA842" i="2" s="1"/>
  <c r="Z843" i="2"/>
  <c r="AA843" i="2" s="1"/>
  <c r="Z844" i="2"/>
  <c r="AA844" i="2" s="1"/>
  <c r="Z845" i="2"/>
  <c r="AA845" i="2" s="1"/>
  <c r="Z846" i="2"/>
  <c r="AA846" i="2" s="1"/>
  <c r="Z847" i="2"/>
  <c r="AA847" i="2" s="1"/>
  <c r="Z848" i="2"/>
  <c r="AA848" i="2" s="1"/>
  <c r="Z849" i="2"/>
  <c r="AA849" i="2" s="1"/>
  <c r="Z850" i="2"/>
  <c r="AA850" i="2" s="1"/>
  <c r="Z851" i="2"/>
  <c r="AA851" i="2" s="1"/>
  <c r="Z852" i="2"/>
  <c r="AA852" i="2" s="1"/>
  <c r="Z853" i="2"/>
  <c r="AA853" i="2" s="1"/>
  <c r="Z854" i="2"/>
  <c r="AA854" i="2" s="1"/>
  <c r="Z855" i="2"/>
  <c r="AA855" i="2" s="1"/>
  <c r="Z856" i="2"/>
  <c r="AA856" i="2" s="1"/>
  <c r="Z857" i="2"/>
  <c r="AA857" i="2" s="1"/>
  <c r="Z858" i="2"/>
  <c r="AA858" i="2" s="1"/>
  <c r="Z859" i="2"/>
  <c r="AA859" i="2" s="1"/>
  <c r="Z860" i="2"/>
  <c r="AA860" i="2" s="1"/>
  <c r="Z861" i="2"/>
  <c r="AA861" i="2" s="1"/>
  <c r="Z862" i="2"/>
  <c r="AA862" i="2" s="1"/>
  <c r="Z863" i="2"/>
  <c r="AA863" i="2" s="1"/>
  <c r="Z864" i="2"/>
  <c r="AA864" i="2" s="1"/>
  <c r="Z865" i="2"/>
  <c r="AA865" i="2" s="1"/>
  <c r="Z866" i="2"/>
  <c r="AA866" i="2" s="1"/>
  <c r="Z867" i="2"/>
  <c r="AA867" i="2" s="1"/>
  <c r="Z868" i="2"/>
  <c r="AA868" i="2" s="1"/>
  <c r="Z869" i="2"/>
  <c r="AA869" i="2" s="1"/>
  <c r="Z870" i="2"/>
  <c r="AA870" i="2" s="1"/>
  <c r="Z871" i="2"/>
  <c r="AA871" i="2" s="1"/>
  <c r="Z872" i="2"/>
  <c r="AA872" i="2" s="1"/>
  <c r="Z873" i="2"/>
  <c r="AA873" i="2" s="1"/>
  <c r="Z874" i="2"/>
  <c r="AA874" i="2" s="1"/>
  <c r="Z875" i="2"/>
  <c r="AA875" i="2" s="1"/>
  <c r="Z876" i="2"/>
  <c r="AA876" i="2" s="1"/>
  <c r="Z877" i="2"/>
  <c r="AA877" i="2" s="1"/>
  <c r="Z878" i="2"/>
  <c r="AA878" i="2" s="1"/>
  <c r="Z879" i="2"/>
  <c r="AA879" i="2" s="1"/>
  <c r="Z880" i="2"/>
  <c r="AA880" i="2" s="1"/>
  <c r="Z881" i="2"/>
  <c r="AA881" i="2" s="1"/>
  <c r="Z882" i="2"/>
  <c r="AA882" i="2" s="1"/>
  <c r="Z883" i="2"/>
  <c r="AA883" i="2" s="1"/>
  <c r="Z884" i="2"/>
  <c r="AA884" i="2" s="1"/>
  <c r="Z885" i="2"/>
  <c r="AA885" i="2" s="1"/>
  <c r="Z886" i="2"/>
  <c r="AA886" i="2" s="1"/>
  <c r="Z887" i="2"/>
  <c r="AA887" i="2" s="1"/>
  <c r="Z888" i="2"/>
  <c r="AA888" i="2" s="1"/>
  <c r="Z889" i="2"/>
  <c r="AA889" i="2" s="1"/>
  <c r="Z890" i="2"/>
  <c r="AA890" i="2" s="1"/>
  <c r="Z891" i="2"/>
  <c r="AA891" i="2" s="1"/>
  <c r="Z892" i="2"/>
  <c r="AA892" i="2" s="1"/>
  <c r="Z893" i="2"/>
  <c r="AA893" i="2" s="1"/>
  <c r="Z894" i="2"/>
  <c r="AA894" i="2" s="1"/>
  <c r="Z895" i="2"/>
  <c r="AA895" i="2" s="1"/>
  <c r="Z896" i="2"/>
  <c r="AA896" i="2" s="1"/>
  <c r="Z897" i="2"/>
  <c r="AA897" i="2" s="1"/>
  <c r="Z898" i="2"/>
  <c r="AA898" i="2" s="1"/>
  <c r="Z899" i="2"/>
  <c r="AA899" i="2" s="1"/>
  <c r="Z900" i="2"/>
  <c r="AA900" i="2" s="1"/>
  <c r="Z901" i="2"/>
  <c r="AA901" i="2" s="1"/>
  <c r="Z902" i="2"/>
  <c r="AA902" i="2" s="1"/>
  <c r="Z903" i="2"/>
  <c r="AA903" i="2" s="1"/>
  <c r="Z904" i="2"/>
  <c r="AA904" i="2" s="1"/>
  <c r="Z905" i="2"/>
  <c r="AA905" i="2" s="1"/>
  <c r="Z906" i="2"/>
  <c r="AA906" i="2" s="1"/>
  <c r="Z907" i="2"/>
  <c r="AA907" i="2" s="1"/>
  <c r="Z908" i="2"/>
  <c r="AA908" i="2" s="1"/>
  <c r="Z909" i="2"/>
  <c r="AA909" i="2" s="1"/>
  <c r="Z910" i="2"/>
  <c r="AA910" i="2" s="1"/>
  <c r="Z911" i="2"/>
  <c r="AA911" i="2" s="1"/>
  <c r="Z912" i="2"/>
  <c r="AA912" i="2" s="1"/>
  <c r="Z913" i="2"/>
  <c r="AA913" i="2" s="1"/>
  <c r="Z914" i="2"/>
  <c r="AA914" i="2" s="1"/>
  <c r="Z915" i="2"/>
  <c r="AA915" i="2" s="1"/>
  <c r="Z916" i="2"/>
  <c r="AA916" i="2" s="1"/>
  <c r="Z917" i="2"/>
  <c r="AA917" i="2" s="1"/>
  <c r="Z918" i="2"/>
  <c r="AA918" i="2" s="1"/>
  <c r="Z919" i="2"/>
  <c r="AA919" i="2" s="1"/>
  <c r="Z920" i="2"/>
  <c r="AA920" i="2" s="1"/>
  <c r="Z921" i="2"/>
  <c r="AA921" i="2" s="1"/>
  <c r="Z922" i="2"/>
  <c r="AA922" i="2" s="1"/>
  <c r="Z923" i="2"/>
  <c r="AA923" i="2" s="1"/>
  <c r="Z924" i="2"/>
  <c r="AA924" i="2" s="1"/>
  <c r="Z925" i="2"/>
  <c r="AA925" i="2" s="1"/>
  <c r="Z926" i="2"/>
  <c r="AA926" i="2" s="1"/>
  <c r="Z927" i="2"/>
  <c r="AA927" i="2" s="1"/>
  <c r="Z928" i="2"/>
  <c r="AA928" i="2" s="1"/>
  <c r="Z929" i="2"/>
  <c r="AA929" i="2" s="1"/>
  <c r="Z930" i="2"/>
  <c r="AA930" i="2" s="1"/>
  <c r="Z931" i="2"/>
  <c r="AA931" i="2" s="1"/>
  <c r="Z932" i="2"/>
  <c r="AA932" i="2" s="1"/>
  <c r="Z933" i="2"/>
  <c r="AA933" i="2" s="1"/>
  <c r="Z934" i="2"/>
  <c r="AA934" i="2" s="1"/>
  <c r="Z935" i="2"/>
  <c r="AA935" i="2" s="1"/>
  <c r="Z936" i="2"/>
  <c r="AA936" i="2" s="1"/>
  <c r="Z937" i="2"/>
  <c r="AA937" i="2" s="1"/>
  <c r="Z938" i="2"/>
  <c r="AA938" i="2" s="1"/>
  <c r="Z939" i="2"/>
  <c r="AA939" i="2" s="1"/>
  <c r="Z940" i="2"/>
  <c r="AA940" i="2" s="1"/>
  <c r="Z941" i="2"/>
  <c r="AA941" i="2" s="1"/>
  <c r="Z942" i="2"/>
  <c r="AA942" i="2" s="1"/>
  <c r="Z943" i="2"/>
  <c r="AA943" i="2" s="1"/>
  <c r="Z944" i="2"/>
  <c r="AA944" i="2" s="1"/>
  <c r="Z945" i="2"/>
  <c r="AA945" i="2" s="1"/>
  <c r="Z946" i="2"/>
  <c r="AA946" i="2" s="1"/>
  <c r="Z947" i="2"/>
  <c r="AA947" i="2" s="1"/>
  <c r="Z948" i="2"/>
  <c r="AA948" i="2" s="1"/>
  <c r="Z949" i="2"/>
  <c r="AA949" i="2" s="1"/>
  <c r="Z950" i="2"/>
  <c r="AA950" i="2" s="1"/>
  <c r="Z951" i="2"/>
  <c r="AA951" i="2" s="1"/>
  <c r="Z952" i="2"/>
  <c r="AA952" i="2" s="1"/>
  <c r="Z953" i="2"/>
  <c r="AA953" i="2" s="1"/>
  <c r="Z954" i="2"/>
  <c r="AA954" i="2" s="1"/>
  <c r="Z955" i="2"/>
  <c r="AA955" i="2" s="1"/>
  <c r="Z956" i="2"/>
  <c r="AA956" i="2" s="1"/>
  <c r="Z957" i="2"/>
  <c r="AA957" i="2" s="1"/>
  <c r="Z958" i="2"/>
  <c r="AA958" i="2" s="1"/>
  <c r="Z959" i="2"/>
  <c r="AA959" i="2" s="1"/>
  <c r="Z960" i="2"/>
  <c r="AA960" i="2" s="1"/>
  <c r="Z961" i="2"/>
  <c r="AA961" i="2" s="1"/>
  <c r="Z962" i="2"/>
  <c r="AA962" i="2" s="1"/>
  <c r="Z963" i="2"/>
  <c r="AA963" i="2" s="1"/>
  <c r="Z964" i="2"/>
  <c r="AA964" i="2" s="1"/>
  <c r="Z965" i="2"/>
  <c r="AA965" i="2" s="1"/>
  <c r="Z966" i="2"/>
  <c r="AA966" i="2" s="1"/>
  <c r="Z967" i="2"/>
  <c r="AA967" i="2" s="1"/>
  <c r="Z968" i="2"/>
  <c r="AA968" i="2" s="1"/>
  <c r="Z969" i="2"/>
  <c r="AA969" i="2" s="1"/>
  <c r="Z970" i="2"/>
  <c r="AA970" i="2" s="1"/>
  <c r="Z971" i="2"/>
  <c r="AA971" i="2" s="1"/>
  <c r="Z972" i="2"/>
  <c r="AA972" i="2" s="1"/>
  <c r="Z973" i="2"/>
  <c r="AA973" i="2" s="1"/>
  <c r="Z974" i="2"/>
  <c r="AA974" i="2" s="1"/>
  <c r="Z975" i="2"/>
  <c r="AA975" i="2" s="1"/>
  <c r="Z976" i="2"/>
  <c r="AA976" i="2" s="1"/>
  <c r="Z977" i="2"/>
  <c r="AA977" i="2" s="1"/>
  <c r="Z978" i="2"/>
  <c r="AA978" i="2" s="1"/>
  <c r="Z979" i="2"/>
  <c r="AA979" i="2" s="1"/>
  <c r="Z980" i="2"/>
  <c r="AA980" i="2" s="1"/>
  <c r="Z981" i="2"/>
  <c r="AA981" i="2" s="1"/>
  <c r="Z982" i="2"/>
  <c r="AA982" i="2" s="1"/>
  <c r="Z983" i="2"/>
  <c r="AA983" i="2" s="1"/>
  <c r="Z984" i="2"/>
  <c r="AA984" i="2" s="1"/>
  <c r="Z985" i="2"/>
  <c r="AA985" i="2" s="1"/>
  <c r="Z986" i="2"/>
  <c r="AA986" i="2" s="1"/>
  <c r="Z987" i="2"/>
  <c r="AA987" i="2" s="1"/>
  <c r="Z988" i="2"/>
  <c r="AA988" i="2" s="1"/>
  <c r="Z989" i="2"/>
  <c r="AA989" i="2" s="1"/>
  <c r="Z990" i="2"/>
  <c r="AA990" i="2" s="1"/>
  <c r="Z991" i="2"/>
  <c r="AA991" i="2" s="1"/>
  <c r="Z992" i="2"/>
  <c r="AA992" i="2" s="1"/>
  <c r="Z993" i="2"/>
  <c r="AA993" i="2" s="1"/>
  <c r="Z994" i="2"/>
  <c r="AA994" i="2" s="1"/>
  <c r="Z995" i="2"/>
  <c r="AA995" i="2" s="1"/>
  <c r="Z996" i="2"/>
  <c r="AA996" i="2" s="1"/>
  <c r="Z997" i="2"/>
  <c r="AA997" i="2" s="1"/>
  <c r="Z998" i="2"/>
  <c r="AA998" i="2" s="1"/>
  <c r="Z999" i="2"/>
  <c r="AA999" i="2" s="1"/>
  <c r="Z1000" i="2"/>
  <c r="AA1000" i="2" s="1"/>
  <c r="Z1001" i="2"/>
  <c r="AA1001" i="2" s="1"/>
  <c r="Z1002" i="2"/>
  <c r="AA1002" i="2" s="1"/>
  <c r="Z1003" i="2"/>
  <c r="AA1003" i="2" s="1"/>
  <c r="Z1004" i="2"/>
  <c r="AA1004" i="2" s="1"/>
  <c r="Z1005" i="2"/>
  <c r="AA1005" i="2" s="1"/>
  <c r="Z1006" i="2"/>
  <c r="AA1006" i="2" s="1"/>
  <c r="Z1007" i="2"/>
  <c r="AA1007" i="2" s="1"/>
  <c r="Z1008" i="2"/>
  <c r="AA1008" i="2" s="1"/>
  <c r="Z1009" i="2"/>
  <c r="AA1009" i="2" s="1"/>
  <c r="Z1010" i="2"/>
  <c r="AA1010" i="2" s="1"/>
  <c r="Z1011" i="2"/>
  <c r="AA1011" i="2" s="1"/>
  <c r="Z1012" i="2"/>
  <c r="AA1012" i="2" s="1"/>
  <c r="Z1013" i="2"/>
  <c r="AA1013" i="2" s="1"/>
  <c r="Z1014" i="2"/>
  <c r="AA1014" i="2" s="1"/>
  <c r="Z1015" i="2"/>
  <c r="AA1015" i="2" s="1"/>
  <c r="Z1016" i="2"/>
  <c r="AA1016" i="2" s="1"/>
  <c r="Z1017" i="2"/>
  <c r="AA1017" i="2" s="1"/>
  <c r="Z1018" i="2"/>
  <c r="AA1018" i="2" s="1"/>
  <c r="Z1019" i="2"/>
  <c r="AA1019" i="2" s="1"/>
  <c r="Z1020" i="2"/>
  <c r="AA1020" i="2" s="1"/>
  <c r="Z1021" i="2"/>
  <c r="AA1021" i="2" s="1"/>
  <c r="Z1022" i="2"/>
  <c r="AA1022" i="2" s="1"/>
  <c r="Z1023" i="2"/>
  <c r="AA1023" i="2" s="1"/>
  <c r="Z1024" i="2"/>
  <c r="AA1024" i="2" s="1"/>
  <c r="Z1025" i="2"/>
  <c r="AA1025" i="2" s="1"/>
  <c r="Z1026" i="2"/>
  <c r="AA1026" i="2" s="1"/>
  <c r="Z1027" i="2"/>
  <c r="AA1027" i="2" s="1"/>
  <c r="Z1028" i="2"/>
  <c r="AA1028" i="2" s="1"/>
  <c r="Z1029" i="2"/>
  <c r="AA1029" i="2" s="1"/>
  <c r="Z1030" i="2"/>
  <c r="AA1030" i="2" s="1"/>
  <c r="Z1031" i="2"/>
  <c r="AA1031" i="2" s="1"/>
  <c r="Z1032" i="2"/>
  <c r="AA1032" i="2" s="1"/>
  <c r="Z1033" i="2"/>
  <c r="AA1033" i="2" s="1"/>
  <c r="Z1034" i="2"/>
  <c r="AA1034" i="2" s="1"/>
  <c r="Z1035" i="2"/>
  <c r="AA1035" i="2" s="1"/>
  <c r="Z1036" i="2"/>
  <c r="AA1036" i="2" s="1"/>
  <c r="Z1037" i="2"/>
  <c r="AA1037" i="2" s="1"/>
  <c r="Z1038" i="2"/>
  <c r="AA1038" i="2" s="1"/>
  <c r="Z1039" i="2"/>
  <c r="AA1039" i="2" s="1"/>
  <c r="Z1040" i="2"/>
  <c r="AA1040" i="2" s="1"/>
  <c r="Z1041" i="2"/>
  <c r="AA1041" i="2" s="1"/>
  <c r="Z1042" i="2"/>
  <c r="AA1042" i="2" s="1"/>
  <c r="Z1043" i="2"/>
  <c r="AA1043" i="2" s="1"/>
  <c r="Z1044" i="2"/>
  <c r="AA1044" i="2" s="1"/>
  <c r="Z1045" i="2"/>
  <c r="AA1045" i="2" s="1"/>
  <c r="Z1046" i="2"/>
  <c r="AA1046" i="2" s="1"/>
  <c r="Z1047" i="2"/>
  <c r="AA1047" i="2" s="1"/>
  <c r="Z1048" i="2"/>
  <c r="AA1048" i="2" s="1"/>
  <c r="Z1049" i="2"/>
  <c r="AA1049" i="2" s="1"/>
  <c r="Z1050" i="2"/>
  <c r="AA1050" i="2" s="1"/>
  <c r="Z1051" i="2"/>
  <c r="AA1051" i="2" s="1"/>
  <c r="Z1052" i="2"/>
  <c r="AA1052" i="2" s="1"/>
  <c r="Z1053" i="2"/>
  <c r="AA1053" i="2" s="1"/>
  <c r="Z1054" i="2"/>
  <c r="AA1054" i="2" s="1"/>
  <c r="Z1055" i="2"/>
  <c r="AA1055" i="2" s="1"/>
  <c r="Z1056" i="2"/>
  <c r="AA1056" i="2" s="1"/>
  <c r="Z1057" i="2"/>
  <c r="AA1057" i="2" s="1"/>
  <c r="Z1058" i="2"/>
  <c r="AA1058" i="2" s="1"/>
  <c r="Z1059" i="2"/>
  <c r="AA1059" i="2" s="1"/>
  <c r="Z1060" i="2"/>
  <c r="AA1060" i="2" s="1"/>
  <c r="Z1061" i="2"/>
  <c r="AA1061" i="2" s="1"/>
  <c r="Z1062" i="2"/>
  <c r="AA1062" i="2" s="1"/>
  <c r="Z1063" i="2"/>
  <c r="AA1063" i="2" s="1"/>
  <c r="Z1064" i="2"/>
  <c r="AA1064" i="2" s="1"/>
  <c r="Z1065" i="2"/>
  <c r="AA1065" i="2" s="1"/>
  <c r="Z1066" i="2"/>
  <c r="AA1066" i="2" s="1"/>
  <c r="Z1067" i="2"/>
  <c r="AA1067" i="2" s="1"/>
  <c r="Z1068" i="2"/>
  <c r="AA1068" i="2" s="1"/>
  <c r="Z1069" i="2"/>
  <c r="AA1069" i="2" s="1"/>
  <c r="Z1070" i="2"/>
  <c r="AA1070" i="2" s="1"/>
  <c r="Z1071" i="2"/>
  <c r="AA1071" i="2" s="1"/>
  <c r="Z1072" i="2"/>
  <c r="AA1072" i="2" s="1"/>
  <c r="Z1073" i="2"/>
  <c r="AA1073" i="2" s="1"/>
  <c r="Z1074" i="2"/>
  <c r="AA1074" i="2" s="1"/>
  <c r="Z1075" i="2"/>
  <c r="AA1075" i="2" s="1"/>
  <c r="Z1076" i="2"/>
  <c r="AA1076" i="2" s="1"/>
  <c r="Z1077" i="2"/>
  <c r="AA1077" i="2" s="1"/>
  <c r="Z1078" i="2"/>
  <c r="AA1078" i="2" s="1"/>
  <c r="Z1079" i="2"/>
  <c r="AA1079" i="2" s="1"/>
  <c r="Z1080" i="2"/>
  <c r="AA1080" i="2" s="1"/>
  <c r="Z1081" i="2"/>
  <c r="AA1081" i="2" s="1"/>
  <c r="Z1082" i="2"/>
  <c r="AA1082" i="2" s="1"/>
  <c r="Z1083" i="2"/>
  <c r="AA1083" i="2" s="1"/>
  <c r="Z1084" i="2"/>
  <c r="AA1084" i="2" s="1"/>
  <c r="Z1085" i="2"/>
  <c r="AA1085" i="2" s="1"/>
  <c r="Z1086" i="2"/>
  <c r="AA1086" i="2" s="1"/>
  <c r="Z1087" i="2"/>
  <c r="AA1087" i="2" s="1"/>
  <c r="Z1088" i="2"/>
  <c r="AA1088" i="2" s="1"/>
  <c r="Z1089" i="2"/>
  <c r="AA1089" i="2" s="1"/>
  <c r="Z1090" i="2"/>
  <c r="AA1090" i="2" s="1"/>
  <c r="Z1091" i="2"/>
  <c r="AA1091" i="2" s="1"/>
  <c r="Z1092" i="2"/>
  <c r="AA1092" i="2" s="1"/>
  <c r="Z1093" i="2"/>
  <c r="AA1093" i="2" s="1"/>
  <c r="Z1094" i="2"/>
  <c r="AA1094" i="2" s="1"/>
  <c r="Z1095" i="2"/>
  <c r="AA1095" i="2" s="1"/>
  <c r="Z1096" i="2"/>
  <c r="AA1096" i="2" s="1"/>
  <c r="Z1097" i="2"/>
  <c r="AA1097" i="2" s="1"/>
  <c r="Z1098" i="2"/>
  <c r="AA1098" i="2" s="1"/>
  <c r="Z1099" i="2"/>
  <c r="AA1099" i="2" s="1"/>
  <c r="Z1100" i="2"/>
  <c r="AA1100" i="2" s="1"/>
  <c r="Z1101" i="2"/>
  <c r="AA1101" i="2" s="1"/>
  <c r="Z1102" i="2"/>
  <c r="AA1102" i="2" s="1"/>
  <c r="Z1103" i="2"/>
  <c r="AA1103" i="2" s="1"/>
  <c r="Z1104" i="2"/>
  <c r="AA1104" i="2" s="1"/>
  <c r="Z1105" i="2"/>
  <c r="AA1105" i="2" s="1"/>
  <c r="Z1106" i="2"/>
  <c r="AA1106" i="2" s="1"/>
  <c r="Z1107" i="2"/>
  <c r="AA1107" i="2" s="1"/>
  <c r="Z1108" i="2"/>
  <c r="AA1108" i="2" s="1"/>
  <c r="Z1109" i="2"/>
  <c r="AA1109" i="2" s="1"/>
  <c r="Z1110" i="2"/>
  <c r="AA1110" i="2" s="1"/>
  <c r="Z1111" i="2"/>
  <c r="AA1111" i="2" s="1"/>
  <c r="Z1112" i="2"/>
  <c r="AA1112" i="2" s="1"/>
  <c r="Z1113" i="2"/>
  <c r="AA1113" i="2" s="1"/>
  <c r="Z1114" i="2"/>
  <c r="AA1114" i="2" s="1"/>
  <c r="Z1115" i="2"/>
  <c r="AA1115" i="2" s="1"/>
  <c r="Z1116" i="2"/>
  <c r="AA1116" i="2" s="1"/>
  <c r="Z1117" i="2"/>
  <c r="AA1117" i="2" s="1"/>
  <c r="Z1118" i="2"/>
  <c r="AA1118" i="2" s="1"/>
  <c r="Z1119" i="2"/>
  <c r="AA1119" i="2" s="1"/>
  <c r="Z1120" i="2"/>
  <c r="AA1120" i="2" s="1"/>
  <c r="Z1121" i="2"/>
  <c r="AA1121" i="2" s="1"/>
  <c r="Z1122" i="2"/>
  <c r="AA1122" i="2" s="1"/>
  <c r="Z1123" i="2"/>
  <c r="AA1123" i="2" s="1"/>
  <c r="Z1124" i="2"/>
  <c r="AA1124" i="2" s="1"/>
  <c r="Z1125" i="2"/>
  <c r="AA1125" i="2" s="1"/>
  <c r="Z1126" i="2"/>
  <c r="AA1126" i="2" s="1"/>
  <c r="Z1127" i="2"/>
  <c r="AA1127" i="2" s="1"/>
  <c r="Z1128" i="2"/>
  <c r="AA1128" i="2" s="1"/>
  <c r="Z1129" i="2"/>
  <c r="AA1129" i="2" s="1"/>
  <c r="Z1130" i="2"/>
  <c r="AA1130" i="2" s="1"/>
  <c r="Z1131" i="2"/>
  <c r="AA1131" i="2" s="1"/>
  <c r="Z1132" i="2"/>
  <c r="AA1132" i="2" s="1"/>
  <c r="Z1133" i="2"/>
  <c r="AA1133" i="2" s="1"/>
  <c r="Z1134" i="2"/>
  <c r="AA1134" i="2" s="1"/>
  <c r="Z1135" i="2"/>
  <c r="AA1135" i="2" s="1"/>
  <c r="Z1136" i="2"/>
  <c r="AA1136" i="2" s="1"/>
  <c r="Z1137" i="2"/>
  <c r="AA1137" i="2" s="1"/>
  <c r="Z1138" i="2"/>
  <c r="AA1138" i="2" s="1"/>
  <c r="Z1139" i="2"/>
  <c r="AA1139" i="2" s="1"/>
  <c r="Z1140" i="2"/>
  <c r="AA1140" i="2" s="1"/>
  <c r="Z1141" i="2"/>
  <c r="AA1141" i="2" s="1"/>
  <c r="Z1142" i="2"/>
  <c r="AA1142" i="2" s="1"/>
  <c r="Z1143" i="2"/>
  <c r="AA1143" i="2" s="1"/>
  <c r="Z1144" i="2"/>
  <c r="AA1144" i="2" s="1"/>
  <c r="Z1145" i="2"/>
  <c r="AA1145" i="2" s="1"/>
  <c r="Z1146" i="2"/>
  <c r="AA1146" i="2" s="1"/>
  <c r="Z1147" i="2"/>
  <c r="AA1147" i="2" s="1"/>
  <c r="Z1148" i="2"/>
  <c r="AA1148" i="2" s="1"/>
  <c r="Z1149" i="2"/>
  <c r="AA1149" i="2" s="1"/>
  <c r="Z1150" i="2"/>
  <c r="AA1150" i="2" s="1"/>
  <c r="Z1151" i="2"/>
  <c r="AA1151" i="2" s="1"/>
  <c r="Z1152" i="2"/>
  <c r="AA1152" i="2" s="1"/>
  <c r="Z1153" i="2"/>
  <c r="AA1153" i="2" s="1"/>
  <c r="Z1154" i="2"/>
  <c r="AA1154" i="2" s="1"/>
  <c r="Z1155" i="2"/>
  <c r="AA1155" i="2" s="1"/>
  <c r="Z1156" i="2"/>
  <c r="AA1156" i="2" s="1"/>
  <c r="Z1157" i="2"/>
  <c r="AA1157" i="2" s="1"/>
  <c r="Z1158" i="2"/>
  <c r="AA1158" i="2" s="1"/>
  <c r="Z1159" i="2"/>
  <c r="AA1159" i="2" s="1"/>
  <c r="Z1160" i="2"/>
  <c r="AA1160" i="2" s="1"/>
  <c r="Z1161" i="2"/>
  <c r="AA1161" i="2" s="1"/>
  <c r="Z1162" i="2"/>
  <c r="AA1162" i="2" s="1"/>
  <c r="Z1163" i="2"/>
  <c r="AA1163" i="2" s="1"/>
  <c r="Z1164" i="2"/>
  <c r="AA1164" i="2" s="1"/>
  <c r="Z1165" i="2"/>
  <c r="AA1165" i="2" s="1"/>
  <c r="Z1166" i="2"/>
  <c r="AA1166" i="2" s="1"/>
  <c r="Z1167" i="2"/>
  <c r="AA1167" i="2" s="1"/>
  <c r="Z1168" i="2"/>
  <c r="AA1168" i="2" s="1"/>
  <c r="Z1169" i="2"/>
  <c r="AA1169" i="2" s="1"/>
  <c r="Z1170" i="2"/>
  <c r="AA1170" i="2" s="1"/>
  <c r="Z1171" i="2"/>
  <c r="AA1171" i="2" s="1"/>
  <c r="Z1172" i="2"/>
  <c r="AA1172" i="2" s="1"/>
  <c r="Z1173" i="2"/>
  <c r="AA1173" i="2" s="1"/>
  <c r="Z1174" i="2"/>
  <c r="AA1174" i="2" s="1"/>
  <c r="B2317" i="2"/>
  <c r="C2317" i="2"/>
  <c r="W2317" i="2"/>
  <c r="B2321" i="2"/>
  <c r="C2321" i="2"/>
  <c r="W2321"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8" i="2"/>
  <c r="W2319" i="2"/>
  <c r="W2320" i="2"/>
  <c r="W2322" i="2"/>
  <c r="W2323" i="2"/>
  <c r="W2324" i="2"/>
  <c r="W2325" i="2"/>
  <c r="W2326" i="2"/>
  <c r="W2327" i="2"/>
  <c r="W2328" i="2"/>
  <c r="W2329" i="2"/>
  <c r="W2330" i="2"/>
  <c r="W2331" i="2"/>
  <c r="W2" i="2"/>
  <c r="B1175" i="2"/>
  <c r="C1175" i="2"/>
  <c r="B1176" i="2"/>
  <c r="C1176" i="2"/>
  <c r="B1177" i="2"/>
  <c r="C1177" i="2"/>
  <c r="B1178" i="2"/>
  <c r="C1178" i="2"/>
  <c r="B1179" i="2"/>
  <c r="C1179" i="2"/>
  <c r="B1180" i="2"/>
  <c r="C1180" i="2"/>
  <c r="B1181" i="2"/>
  <c r="C1181" i="2"/>
  <c r="B1182" i="2"/>
  <c r="C1182" i="2"/>
  <c r="B1183" i="2"/>
  <c r="C1183" i="2"/>
  <c r="B1184" i="2"/>
  <c r="C1184" i="2"/>
  <c r="B1185" i="2"/>
  <c r="C1185" i="2"/>
  <c r="B1186" i="2"/>
  <c r="C1186" i="2"/>
  <c r="B1187" i="2"/>
  <c r="C1187" i="2"/>
  <c r="B1188" i="2"/>
  <c r="C1188" i="2"/>
  <c r="B1189" i="2"/>
  <c r="C1189" i="2"/>
  <c r="B1190" i="2"/>
  <c r="C1190" i="2"/>
  <c r="B1191" i="2"/>
  <c r="C1191" i="2"/>
  <c r="B1192" i="2"/>
  <c r="C1192" i="2"/>
  <c r="B1193" i="2"/>
  <c r="C1193" i="2"/>
  <c r="B1194" i="2"/>
  <c r="C1194" i="2"/>
  <c r="B1195" i="2"/>
  <c r="C1195" i="2"/>
  <c r="B1196" i="2"/>
  <c r="C1196" i="2"/>
  <c r="B1197" i="2"/>
  <c r="C1197" i="2"/>
  <c r="B1198" i="2"/>
  <c r="C1198" i="2"/>
  <c r="B1199" i="2"/>
  <c r="C1199" i="2"/>
  <c r="B1200" i="2"/>
  <c r="C1200" i="2"/>
  <c r="B1201" i="2"/>
  <c r="C1201" i="2"/>
  <c r="B1202" i="2"/>
  <c r="C1202" i="2"/>
  <c r="B1203" i="2"/>
  <c r="C1203" i="2"/>
  <c r="B1204" i="2"/>
  <c r="C1204" i="2"/>
  <c r="B1205" i="2"/>
  <c r="C1205" i="2"/>
  <c r="B1206" i="2"/>
  <c r="C1206" i="2"/>
  <c r="B1207" i="2"/>
  <c r="C1207" i="2"/>
  <c r="B1208" i="2"/>
  <c r="C1208" i="2"/>
  <c r="B1209" i="2"/>
  <c r="C1209" i="2"/>
  <c r="B1210" i="2"/>
  <c r="C1210" i="2"/>
  <c r="B1211" i="2"/>
  <c r="C1211" i="2"/>
  <c r="B1212" i="2"/>
  <c r="C1212" i="2"/>
  <c r="B1213" i="2"/>
  <c r="C1213" i="2"/>
  <c r="B1214" i="2"/>
  <c r="C1214" i="2"/>
  <c r="B1215" i="2"/>
  <c r="C1215" i="2"/>
  <c r="B1216" i="2"/>
  <c r="C1216" i="2"/>
  <c r="B1217" i="2"/>
  <c r="C1217" i="2"/>
  <c r="B1218" i="2"/>
  <c r="C1218" i="2"/>
  <c r="B1219" i="2"/>
  <c r="C1219" i="2"/>
  <c r="B1220" i="2"/>
  <c r="C1220" i="2"/>
  <c r="B1221" i="2"/>
  <c r="C1221" i="2"/>
  <c r="B1222" i="2"/>
  <c r="C1222" i="2"/>
  <c r="B1223" i="2"/>
  <c r="C1223" i="2"/>
  <c r="B1224" i="2"/>
  <c r="C1224" i="2"/>
  <c r="B1225" i="2"/>
  <c r="C1225" i="2"/>
  <c r="B1226" i="2"/>
  <c r="C1226" i="2"/>
  <c r="B1227" i="2"/>
  <c r="C1227" i="2"/>
  <c r="B1228" i="2"/>
  <c r="C1228" i="2"/>
  <c r="B1229" i="2"/>
  <c r="C1229" i="2"/>
  <c r="B1230" i="2"/>
  <c r="C1230" i="2"/>
  <c r="B1231" i="2"/>
  <c r="C1231" i="2"/>
  <c r="B1232" i="2"/>
  <c r="C1232" i="2"/>
  <c r="B1233" i="2"/>
  <c r="C1233" i="2"/>
  <c r="B1234" i="2"/>
  <c r="C1234" i="2"/>
  <c r="B1235" i="2"/>
  <c r="C1235" i="2"/>
  <c r="B1236" i="2"/>
  <c r="C1236" i="2"/>
  <c r="B1237" i="2"/>
  <c r="C1237" i="2"/>
  <c r="B1238" i="2"/>
  <c r="C1238" i="2"/>
  <c r="B1239" i="2"/>
  <c r="C1239" i="2"/>
  <c r="B1240" i="2"/>
  <c r="C1240" i="2"/>
  <c r="B1241" i="2"/>
  <c r="C1241" i="2"/>
  <c r="B1242" i="2"/>
  <c r="C1242" i="2"/>
  <c r="B1243" i="2"/>
  <c r="C1243" i="2"/>
  <c r="B1244" i="2"/>
  <c r="C1244" i="2"/>
  <c r="B1245" i="2"/>
  <c r="C1245" i="2"/>
  <c r="B1246" i="2"/>
  <c r="C1246" i="2"/>
  <c r="B1247" i="2"/>
  <c r="C1247" i="2"/>
  <c r="B1248" i="2"/>
  <c r="C1248" i="2"/>
  <c r="B1249" i="2"/>
  <c r="C1249" i="2"/>
  <c r="B1250" i="2"/>
  <c r="C1250" i="2"/>
  <c r="B1251" i="2"/>
  <c r="C1251" i="2"/>
  <c r="B1252" i="2"/>
  <c r="C1252" i="2"/>
  <c r="B1253" i="2"/>
  <c r="C1253" i="2"/>
  <c r="B1254" i="2"/>
  <c r="C1254" i="2"/>
  <c r="B1255" i="2"/>
  <c r="C1255" i="2"/>
  <c r="B1256" i="2"/>
  <c r="C1256" i="2"/>
  <c r="B1257" i="2"/>
  <c r="C1257" i="2"/>
  <c r="B1258" i="2"/>
  <c r="C1258" i="2"/>
  <c r="B1259" i="2"/>
  <c r="C1259" i="2"/>
  <c r="B1260" i="2"/>
  <c r="C1260" i="2"/>
  <c r="B1261" i="2"/>
  <c r="C1261" i="2"/>
  <c r="B1262" i="2"/>
  <c r="C1262" i="2"/>
  <c r="B1263" i="2"/>
  <c r="C1263" i="2"/>
  <c r="B1264" i="2"/>
  <c r="C1264" i="2"/>
  <c r="B1265" i="2"/>
  <c r="C1265" i="2"/>
  <c r="B1266" i="2"/>
  <c r="C1266" i="2"/>
  <c r="B1267" i="2"/>
  <c r="C1267" i="2"/>
  <c r="B1268" i="2"/>
  <c r="C1268" i="2"/>
  <c r="B1269" i="2"/>
  <c r="C1269" i="2"/>
  <c r="B1270" i="2"/>
  <c r="C1270" i="2"/>
  <c r="B1271" i="2"/>
  <c r="C1271" i="2"/>
  <c r="B1272" i="2"/>
  <c r="C1272" i="2"/>
  <c r="B1273" i="2"/>
  <c r="C1273" i="2"/>
  <c r="B1274" i="2"/>
  <c r="C1274" i="2"/>
  <c r="B1275" i="2"/>
  <c r="C1275" i="2"/>
  <c r="B1276" i="2"/>
  <c r="C1276" i="2"/>
  <c r="B1277" i="2"/>
  <c r="C1277" i="2"/>
  <c r="B1278" i="2"/>
  <c r="C1278" i="2"/>
  <c r="B1279" i="2"/>
  <c r="C1279" i="2"/>
  <c r="B1280" i="2"/>
  <c r="C1280" i="2"/>
  <c r="B1281" i="2"/>
  <c r="C1281" i="2"/>
  <c r="B1282" i="2"/>
  <c r="C1282" i="2"/>
  <c r="B1283" i="2"/>
  <c r="C1283" i="2"/>
  <c r="B1284" i="2"/>
  <c r="C1284" i="2"/>
  <c r="B1285" i="2"/>
  <c r="C1285" i="2"/>
  <c r="B1286" i="2"/>
  <c r="C1286" i="2"/>
  <c r="B1287" i="2"/>
  <c r="C1287" i="2"/>
  <c r="B1288" i="2"/>
  <c r="C1288" i="2"/>
  <c r="B1289" i="2"/>
  <c r="C1289" i="2"/>
  <c r="B1290" i="2"/>
  <c r="C1290" i="2"/>
  <c r="B1291" i="2"/>
  <c r="C1291" i="2"/>
  <c r="B1292" i="2"/>
  <c r="C1292" i="2"/>
  <c r="B1293" i="2"/>
  <c r="C1293" i="2"/>
  <c r="B1294" i="2"/>
  <c r="C1294" i="2"/>
  <c r="B1295" i="2"/>
  <c r="C1295" i="2"/>
  <c r="B1296" i="2"/>
  <c r="C1296" i="2"/>
  <c r="B1297" i="2"/>
  <c r="C1297" i="2"/>
  <c r="B1298" i="2"/>
  <c r="C1298" i="2"/>
  <c r="B1299" i="2"/>
  <c r="C1299" i="2"/>
  <c r="B1300" i="2"/>
  <c r="C1300" i="2"/>
  <c r="B1301" i="2"/>
  <c r="C1301" i="2"/>
  <c r="B1302" i="2"/>
  <c r="C1302" i="2"/>
  <c r="B1303" i="2"/>
  <c r="C1303" i="2"/>
  <c r="B1304" i="2"/>
  <c r="C1304" i="2"/>
  <c r="B1305" i="2"/>
  <c r="C1305" i="2"/>
  <c r="B1306" i="2"/>
  <c r="C1306" i="2"/>
  <c r="B1307" i="2"/>
  <c r="C1307" i="2"/>
  <c r="B1308" i="2"/>
  <c r="C1308" i="2"/>
  <c r="B1309" i="2"/>
  <c r="C1309" i="2"/>
  <c r="B1310" i="2"/>
  <c r="C1310" i="2"/>
  <c r="B1311" i="2"/>
  <c r="C1311" i="2"/>
  <c r="B1312" i="2"/>
  <c r="C1312" i="2"/>
  <c r="B1313" i="2"/>
  <c r="C1313" i="2"/>
  <c r="B1314" i="2"/>
  <c r="C1314" i="2"/>
  <c r="B1315" i="2"/>
  <c r="C1315" i="2"/>
  <c r="B1316" i="2"/>
  <c r="C1316" i="2"/>
  <c r="B1317" i="2"/>
  <c r="C1317" i="2"/>
  <c r="B1318" i="2"/>
  <c r="C1318" i="2"/>
  <c r="B1319" i="2"/>
  <c r="C1319" i="2"/>
  <c r="B1320" i="2"/>
  <c r="C1320" i="2"/>
  <c r="B1321" i="2"/>
  <c r="C1321" i="2"/>
  <c r="B1322" i="2"/>
  <c r="C1322" i="2"/>
  <c r="B1323" i="2"/>
  <c r="C1323" i="2"/>
  <c r="B1324" i="2"/>
  <c r="C1324" i="2"/>
  <c r="B1325" i="2"/>
  <c r="C1325" i="2"/>
  <c r="B1326" i="2"/>
  <c r="C1326" i="2"/>
  <c r="B1327" i="2"/>
  <c r="C1327" i="2"/>
  <c r="B1328" i="2"/>
  <c r="C1328" i="2"/>
  <c r="B1329" i="2"/>
  <c r="C1329" i="2"/>
  <c r="B1330" i="2"/>
  <c r="C1330" i="2"/>
  <c r="B1331" i="2"/>
  <c r="C1331" i="2"/>
  <c r="B1332" i="2"/>
  <c r="C1332" i="2"/>
  <c r="B1333" i="2"/>
  <c r="C1333" i="2"/>
  <c r="B1334" i="2"/>
  <c r="C1334" i="2"/>
  <c r="B1335" i="2"/>
  <c r="C1335" i="2"/>
  <c r="B1336" i="2"/>
  <c r="C1336" i="2"/>
  <c r="B1337" i="2"/>
  <c r="C1337" i="2"/>
  <c r="B1338" i="2"/>
  <c r="C1338" i="2"/>
  <c r="B1339" i="2"/>
  <c r="C1339" i="2"/>
  <c r="B1340" i="2"/>
  <c r="C1340" i="2"/>
  <c r="B1341" i="2"/>
  <c r="C1341" i="2"/>
  <c r="B1342" i="2"/>
  <c r="C1342" i="2"/>
  <c r="B1343" i="2"/>
  <c r="C1343" i="2"/>
  <c r="B1344" i="2"/>
  <c r="C1344" i="2"/>
  <c r="B1345" i="2"/>
  <c r="C1345" i="2"/>
  <c r="B1346" i="2"/>
  <c r="C1346" i="2"/>
  <c r="B1347" i="2"/>
  <c r="C1347" i="2"/>
  <c r="B1348" i="2"/>
  <c r="C1348" i="2"/>
  <c r="B1349" i="2"/>
  <c r="C1349" i="2"/>
  <c r="B1350" i="2"/>
  <c r="C1350" i="2"/>
  <c r="B1351" i="2"/>
  <c r="C1351" i="2"/>
  <c r="B1352" i="2"/>
  <c r="C1352" i="2"/>
  <c r="B1353" i="2"/>
  <c r="C1353" i="2"/>
  <c r="B1354" i="2"/>
  <c r="C1354" i="2"/>
  <c r="B1355" i="2"/>
  <c r="C1355" i="2"/>
  <c r="B1356" i="2"/>
  <c r="C1356" i="2"/>
  <c r="B1357" i="2"/>
  <c r="C1357" i="2"/>
  <c r="B1358" i="2"/>
  <c r="C1358" i="2"/>
  <c r="B1359" i="2"/>
  <c r="C1359" i="2"/>
  <c r="B1360" i="2"/>
  <c r="C1360" i="2"/>
  <c r="B1361" i="2"/>
  <c r="C1361" i="2"/>
  <c r="B1362" i="2"/>
  <c r="C1362" i="2"/>
  <c r="B1363" i="2"/>
  <c r="C1363" i="2"/>
  <c r="B1364" i="2"/>
  <c r="C1364" i="2"/>
  <c r="B1365" i="2"/>
  <c r="C1365" i="2"/>
  <c r="B1366" i="2"/>
  <c r="C1366" i="2"/>
  <c r="B1367" i="2"/>
  <c r="C1367" i="2"/>
  <c r="B1368" i="2"/>
  <c r="C1368" i="2"/>
  <c r="B1369" i="2"/>
  <c r="C1369" i="2"/>
  <c r="B1370" i="2"/>
  <c r="C1370" i="2"/>
  <c r="B1371" i="2"/>
  <c r="C1371" i="2"/>
  <c r="B1372" i="2"/>
  <c r="C1372" i="2"/>
  <c r="B1373" i="2"/>
  <c r="C1373" i="2"/>
  <c r="B1374" i="2"/>
  <c r="C1374" i="2"/>
  <c r="B1375" i="2"/>
  <c r="C1375" i="2"/>
  <c r="B1376" i="2"/>
  <c r="C1376" i="2"/>
  <c r="B1377" i="2"/>
  <c r="C1377" i="2"/>
  <c r="B1378" i="2"/>
  <c r="C1378" i="2"/>
  <c r="B1379" i="2"/>
  <c r="C1379" i="2"/>
  <c r="B1380" i="2"/>
  <c r="C1380" i="2"/>
  <c r="B1381" i="2"/>
  <c r="C1381" i="2"/>
  <c r="B1382" i="2"/>
  <c r="C1382" i="2"/>
  <c r="B1383" i="2"/>
  <c r="C1383" i="2"/>
  <c r="B1384" i="2"/>
  <c r="C1384" i="2"/>
  <c r="B1385" i="2"/>
  <c r="C1385" i="2"/>
  <c r="B1386" i="2"/>
  <c r="C1386" i="2"/>
  <c r="B1387" i="2"/>
  <c r="C1387" i="2"/>
  <c r="B1388" i="2"/>
  <c r="C1388" i="2"/>
  <c r="B1389" i="2"/>
  <c r="C1389" i="2"/>
  <c r="B1390" i="2"/>
  <c r="C1390" i="2"/>
  <c r="B1391" i="2"/>
  <c r="C1391" i="2"/>
  <c r="B1392" i="2"/>
  <c r="C1392" i="2"/>
  <c r="B1393" i="2"/>
  <c r="C1393" i="2"/>
  <c r="B1394" i="2"/>
  <c r="C1394" i="2"/>
  <c r="B1395" i="2"/>
  <c r="C1395" i="2"/>
  <c r="B1396" i="2"/>
  <c r="C1396" i="2"/>
  <c r="B1397" i="2"/>
  <c r="C1397" i="2"/>
  <c r="B1398" i="2"/>
  <c r="C1398" i="2"/>
  <c r="B1399" i="2"/>
  <c r="C1399" i="2"/>
  <c r="B1400" i="2"/>
  <c r="C1400" i="2"/>
  <c r="B1401" i="2"/>
  <c r="C1401" i="2"/>
  <c r="B1402" i="2"/>
  <c r="C1402" i="2"/>
  <c r="B1403" i="2"/>
  <c r="C1403" i="2"/>
  <c r="B1404" i="2"/>
  <c r="C1404" i="2"/>
  <c r="B1405" i="2"/>
  <c r="C1405" i="2"/>
  <c r="B1406" i="2"/>
  <c r="C1406" i="2"/>
  <c r="B1407" i="2"/>
  <c r="C1407" i="2"/>
  <c r="B1408" i="2"/>
  <c r="C1408" i="2"/>
  <c r="B1409" i="2"/>
  <c r="C1409" i="2"/>
  <c r="B1410" i="2"/>
  <c r="C1410" i="2"/>
  <c r="B1411" i="2"/>
  <c r="C1411" i="2"/>
  <c r="B1412" i="2"/>
  <c r="C1412" i="2"/>
  <c r="B1413" i="2"/>
  <c r="C1413" i="2"/>
  <c r="B1414" i="2"/>
  <c r="C1414" i="2"/>
  <c r="B1415" i="2"/>
  <c r="C1415" i="2"/>
  <c r="B1416" i="2"/>
  <c r="C1416" i="2"/>
  <c r="B1417" i="2"/>
  <c r="C1417" i="2"/>
  <c r="B1418" i="2"/>
  <c r="C1418" i="2"/>
  <c r="B1419" i="2"/>
  <c r="C1419" i="2"/>
  <c r="B1420" i="2"/>
  <c r="C1420" i="2"/>
  <c r="B1421" i="2"/>
  <c r="C1421" i="2"/>
  <c r="B1422" i="2"/>
  <c r="C1422" i="2"/>
  <c r="B1423" i="2"/>
  <c r="C1423" i="2"/>
  <c r="B1424" i="2"/>
  <c r="C1424" i="2"/>
  <c r="B1425" i="2"/>
  <c r="C1425" i="2"/>
  <c r="B1426" i="2"/>
  <c r="C1426" i="2"/>
  <c r="B1427" i="2"/>
  <c r="C1427" i="2"/>
  <c r="B1428" i="2"/>
  <c r="C1428" i="2"/>
  <c r="B1429" i="2"/>
  <c r="C1429" i="2"/>
  <c r="B1430" i="2"/>
  <c r="C1430" i="2"/>
  <c r="B1431" i="2"/>
  <c r="C1431" i="2"/>
  <c r="B1432" i="2"/>
  <c r="C1432" i="2"/>
  <c r="B1433" i="2"/>
  <c r="C1433" i="2"/>
  <c r="B1434" i="2"/>
  <c r="C1434" i="2"/>
  <c r="B1435" i="2"/>
  <c r="C1435" i="2"/>
  <c r="B1436" i="2"/>
  <c r="C1436" i="2"/>
  <c r="B1437" i="2"/>
  <c r="C1437" i="2"/>
  <c r="B1438" i="2"/>
  <c r="C1438" i="2"/>
  <c r="B1439" i="2"/>
  <c r="C1439" i="2"/>
  <c r="B1440" i="2"/>
  <c r="C1440" i="2"/>
  <c r="B1441" i="2"/>
  <c r="C1441" i="2"/>
  <c r="B1442" i="2"/>
  <c r="C1442" i="2"/>
  <c r="B1443" i="2"/>
  <c r="C1443" i="2"/>
  <c r="B1444" i="2"/>
  <c r="C1444" i="2"/>
  <c r="B1445" i="2"/>
  <c r="C1445" i="2"/>
  <c r="B1446" i="2"/>
  <c r="C1446" i="2"/>
  <c r="B1447" i="2"/>
  <c r="C1447" i="2"/>
  <c r="B1448" i="2"/>
  <c r="C1448" i="2"/>
  <c r="B1449" i="2"/>
  <c r="C1449" i="2"/>
  <c r="B1450" i="2"/>
  <c r="C1450" i="2"/>
  <c r="B1451" i="2"/>
  <c r="C1451" i="2"/>
  <c r="B1452" i="2"/>
  <c r="C1452" i="2"/>
  <c r="B1453" i="2"/>
  <c r="C1453" i="2"/>
  <c r="B1454" i="2"/>
  <c r="C1454" i="2"/>
  <c r="B1455" i="2"/>
  <c r="C1455" i="2"/>
  <c r="B1456" i="2"/>
  <c r="C1456" i="2"/>
  <c r="B1457" i="2"/>
  <c r="C1457" i="2"/>
  <c r="B1458" i="2"/>
  <c r="C1458" i="2"/>
  <c r="B1459" i="2"/>
  <c r="C1459" i="2"/>
  <c r="B1460" i="2"/>
  <c r="C1460" i="2"/>
  <c r="B1461" i="2"/>
  <c r="C1461" i="2"/>
  <c r="B1462" i="2"/>
  <c r="C1462" i="2"/>
  <c r="B1463" i="2"/>
  <c r="C1463" i="2"/>
  <c r="B1464" i="2"/>
  <c r="C1464" i="2"/>
  <c r="B1465" i="2"/>
  <c r="C1465" i="2"/>
  <c r="B1466" i="2"/>
  <c r="C1466" i="2"/>
  <c r="B1467" i="2"/>
  <c r="C1467" i="2"/>
  <c r="B1468" i="2"/>
  <c r="C1468" i="2"/>
  <c r="B1469" i="2"/>
  <c r="C1469" i="2"/>
  <c r="B1470" i="2"/>
  <c r="C1470" i="2"/>
  <c r="B1471" i="2"/>
  <c r="C1471" i="2"/>
  <c r="B1472" i="2"/>
  <c r="C1472" i="2"/>
  <c r="B1473" i="2"/>
  <c r="C1473" i="2"/>
  <c r="B1474" i="2"/>
  <c r="C1474" i="2"/>
  <c r="B1475" i="2"/>
  <c r="C1475" i="2"/>
  <c r="B1476" i="2"/>
  <c r="C1476" i="2"/>
  <c r="B1477" i="2"/>
  <c r="C1477" i="2"/>
  <c r="B1478" i="2"/>
  <c r="C1478" i="2"/>
  <c r="B1479" i="2"/>
  <c r="C1479" i="2"/>
  <c r="B1480" i="2"/>
  <c r="C1480" i="2"/>
  <c r="B1481" i="2"/>
  <c r="C1481" i="2"/>
  <c r="B1482" i="2"/>
  <c r="C1482" i="2"/>
  <c r="B1483" i="2"/>
  <c r="C1483" i="2"/>
  <c r="B1484" i="2"/>
  <c r="C1484" i="2"/>
  <c r="B1485" i="2"/>
  <c r="C1485" i="2"/>
  <c r="B1486" i="2"/>
  <c r="C1486" i="2"/>
  <c r="B1487" i="2"/>
  <c r="C1487" i="2"/>
  <c r="B1488" i="2"/>
  <c r="C1488" i="2"/>
  <c r="B1489" i="2"/>
  <c r="C1489" i="2"/>
  <c r="B1490" i="2"/>
  <c r="C1490" i="2"/>
  <c r="B1491" i="2"/>
  <c r="C1491" i="2"/>
  <c r="B1492" i="2"/>
  <c r="C1492" i="2"/>
  <c r="B1493" i="2"/>
  <c r="C1493" i="2"/>
  <c r="B1494" i="2"/>
  <c r="C1494" i="2"/>
  <c r="B1495" i="2"/>
  <c r="C1495" i="2"/>
  <c r="B1496" i="2"/>
  <c r="C1496" i="2"/>
  <c r="B1497" i="2"/>
  <c r="C1497" i="2"/>
  <c r="B1498" i="2"/>
  <c r="C1498" i="2"/>
  <c r="B1499" i="2"/>
  <c r="C1499" i="2"/>
  <c r="B1500" i="2"/>
  <c r="C1500" i="2"/>
  <c r="B1501" i="2"/>
  <c r="C1501" i="2"/>
  <c r="B1502" i="2"/>
  <c r="C1502" i="2"/>
  <c r="B1503" i="2"/>
  <c r="C1503" i="2"/>
  <c r="B1504" i="2"/>
  <c r="C1504" i="2"/>
  <c r="B1505" i="2"/>
  <c r="C1505" i="2"/>
  <c r="B1506" i="2"/>
  <c r="C1506" i="2"/>
  <c r="B1507" i="2"/>
  <c r="C1507" i="2"/>
  <c r="B1508" i="2"/>
  <c r="C1508" i="2"/>
  <c r="B1509" i="2"/>
  <c r="C1509" i="2"/>
  <c r="B1510" i="2"/>
  <c r="C1510" i="2"/>
  <c r="B1511" i="2"/>
  <c r="C1511" i="2"/>
  <c r="B1512" i="2"/>
  <c r="C1512" i="2"/>
  <c r="B1513" i="2"/>
  <c r="C1513" i="2"/>
  <c r="B1514" i="2"/>
  <c r="C1514" i="2"/>
  <c r="B1515" i="2"/>
  <c r="C1515" i="2"/>
  <c r="B1516" i="2"/>
  <c r="C1516" i="2"/>
  <c r="B1517" i="2"/>
  <c r="C1517" i="2"/>
  <c r="B1518" i="2"/>
  <c r="C1518" i="2"/>
  <c r="B1519" i="2"/>
  <c r="C1519" i="2"/>
  <c r="B1520" i="2"/>
  <c r="C1520" i="2"/>
  <c r="B1521" i="2"/>
  <c r="C1521" i="2"/>
  <c r="B1522" i="2"/>
  <c r="C1522" i="2"/>
  <c r="B1523" i="2"/>
  <c r="C1523" i="2"/>
  <c r="B1524" i="2"/>
  <c r="C1524" i="2"/>
  <c r="B1525" i="2"/>
  <c r="C1525" i="2"/>
  <c r="B1526" i="2"/>
  <c r="C1526" i="2"/>
  <c r="B1527" i="2"/>
  <c r="C1527" i="2"/>
  <c r="B1528" i="2"/>
  <c r="C1528" i="2"/>
  <c r="B1529" i="2"/>
  <c r="C1529" i="2"/>
  <c r="B1530" i="2"/>
  <c r="C1530" i="2"/>
  <c r="B1531" i="2"/>
  <c r="C1531" i="2"/>
  <c r="B1532" i="2"/>
  <c r="C1532" i="2"/>
  <c r="B1533" i="2"/>
  <c r="C1533" i="2"/>
  <c r="B1534" i="2"/>
  <c r="C1534" i="2"/>
  <c r="B1535" i="2"/>
  <c r="C1535" i="2"/>
  <c r="B1536" i="2"/>
  <c r="C1536" i="2"/>
  <c r="B1537" i="2"/>
  <c r="C1537" i="2"/>
  <c r="B1538" i="2"/>
  <c r="C1538" i="2"/>
  <c r="B1539" i="2"/>
  <c r="C1539" i="2"/>
  <c r="B1540" i="2"/>
  <c r="C1540" i="2"/>
  <c r="B1541" i="2"/>
  <c r="C1541" i="2"/>
  <c r="B1542" i="2"/>
  <c r="C1542" i="2"/>
  <c r="B1543" i="2"/>
  <c r="C1543" i="2"/>
  <c r="B1544" i="2"/>
  <c r="C1544" i="2"/>
  <c r="B1545" i="2"/>
  <c r="C1545" i="2"/>
  <c r="B1546" i="2"/>
  <c r="C1546" i="2"/>
  <c r="B1547" i="2"/>
  <c r="C1547" i="2"/>
  <c r="B1548" i="2"/>
  <c r="C1548" i="2"/>
  <c r="B1549" i="2"/>
  <c r="C1549" i="2"/>
  <c r="B1550" i="2"/>
  <c r="C1550" i="2"/>
  <c r="B1551" i="2"/>
  <c r="C1551" i="2"/>
  <c r="B1552" i="2"/>
  <c r="C1552" i="2"/>
  <c r="B1553" i="2"/>
  <c r="C1553" i="2"/>
  <c r="B1554" i="2"/>
  <c r="C1554" i="2"/>
  <c r="B1555" i="2"/>
  <c r="C1555" i="2"/>
  <c r="B1556" i="2"/>
  <c r="C1556" i="2"/>
  <c r="B1557" i="2"/>
  <c r="C1557" i="2"/>
  <c r="B1558" i="2"/>
  <c r="C1558" i="2"/>
  <c r="B1559" i="2"/>
  <c r="C1559" i="2"/>
  <c r="B1560" i="2"/>
  <c r="C1560" i="2"/>
  <c r="B1561" i="2"/>
  <c r="C1561" i="2"/>
  <c r="B1562" i="2"/>
  <c r="C1562" i="2"/>
  <c r="B1563" i="2"/>
  <c r="C1563" i="2"/>
  <c r="B1564" i="2"/>
  <c r="C1564" i="2"/>
  <c r="B1565" i="2"/>
  <c r="C1565" i="2"/>
  <c r="B1566" i="2"/>
  <c r="C1566" i="2"/>
  <c r="B1567" i="2"/>
  <c r="C1567" i="2"/>
  <c r="B1568" i="2"/>
  <c r="C1568" i="2"/>
  <c r="B1569" i="2"/>
  <c r="C1569" i="2"/>
  <c r="B1570" i="2"/>
  <c r="C1570" i="2"/>
  <c r="B1571" i="2"/>
  <c r="C1571" i="2"/>
  <c r="B1572" i="2"/>
  <c r="C1572" i="2"/>
  <c r="B1573" i="2"/>
  <c r="C1573" i="2"/>
  <c r="B1574" i="2"/>
  <c r="C1574" i="2"/>
  <c r="B1575" i="2"/>
  <c r="C1575" i="2"/>
  <c r="B1576" i="2"/>
  <c r="C1576" i="2"/>
  <c r="B1577" i="2"/>
  <c r="C1577" i="2"/>
  <c r="B1578" i="2"/>
  <c r="C1578" i="2"/>
  <c r="B1579" i="2"/>
  <c r="C1579" i="2"/>
  <c r="B1580" i="2"/>
  <c r="C1580" i="2"/>
  <c r="B1581" i="2"/>
  <c r="C1581" i="2"/>
  <c r="B1582" i="2"/>
  <c r="C1582" i="2"/>
  <c r="B1583" i="2"/>
  <c r="C1583" i="2"/>
  <c r="B1584" i="2"/>
  <c r="C1584" i="2"/>
  <c r="B1585" i="2"/>
  <c r="C1585" i="2"/>
  <c r="B1586" i="2"/>
  <c r="C1586" i="2"/>
  <c r="B1587" i="2"/>
  <c r="C1587" i="2"/>
  <c r="B1588" i="2"/>
  <c r="C1588" i="2"/>
  <c r="B1589" i="2"/>
  <c r="C1589" i="2"/>
  <c r="B1590" i="2"/>
  <c r="C1590" i="2"/>
  <c r="B1591" i="2"/>
  <c r="C1591" i="2"/>
  <c r="B1592" i="2"/>
  <c r="C1592" i="2"/>
  <c r="B1593" i="2"/>
  <c r="C1593" i="2"/>
  <c r="B1594" i="2"/>
  <c r="C1594" i="2"/>
  <c r="B1595" i="2"/>
  <c r="C1595" i="2"/>
  <c r="B1596" i="2"/>
  <c r="C1596" i="2"/>
  <c r="B1597" i="2"/>
  <c r="C1597" i="2"/>
  <c r="B1598" i="2"/>
  <c r="C1598" i="2"/>
  <c r="B1599" i="2"/>
  <c r="C1599" i="2"/>
  <c r="B1600" i="2"/>
  <c r="C1600" i="2"/>
  <c r="B1601" i="2"/>
  <c r="C1601" i="2"/>
  <c r="B1602" i="2"/>
  <c r="C1602" i="2"/>
  <c r="B1603" i="2"/>
  <c r="C1603" i="2"/>
  <c r="B1604" i="2"/>
  <c r="C1604" i="2"/>
  <c r="B1605" i="2"/>
  <c r="C1605" i="2"/>
  <c r="B1606" i="2"/>
  <c r="C1606" i="2"/>
  <c r="B1607" i="2"/>
  <c r="C1607" i="2"/>
  <c r="B1608" i="2"/>
  <c r="C1608" i="2"/>
  <c r="B1609" i="2"/>
  <c r="C1609" i="2"/>
  <c r="B1610" i="2"/>
  <c r="C1610" i="2"/>
  <c r="B1611" i="2"/>
  <c r="C1611" i="2"/>
  <c r="B1612" i="2"/>
  <c r="C1612" i="2"/>
  <c r="B1613" i="2"/>
  <c r="C1613" i="2"/>
  <c r="B1614" i="2"/>
  <c r="C1614" i="2"/>
  <c r="B1615" i="2"/>
  <c r="C1615" i="2"/>
  <c r="B1616" i="2"/>
  <c r="C1616" i="2"/>
  <c r="B1617" i="2"/>
  <c r="C1617" i="2"/>
  <c r="B1618" i="2"/>
  <c r="C1618" i="2"/>
  <c r="B1619" i="2"/>
  <c r="C1619" i="2"/>
  <c r="B1620" i="2"/>
  <c r="C1620" i="2"/>
  <c r="B1621" i="2"/>
  <c r="C1621" i="2"/>
  <c r="B1622" i="2"/>
  <c r="C1622" i="2"/>
  <c r="B1623" i="2"/>
  <c r="C1623" i="2"/>
  <c r="B1624" i="2"/>
  <c r="C1624" i="2"/>
  <c r="B1625" i="2"/>
  <c r="C1625" i="2"/>
  <c r="B1626" i="2"/>
  <c r="C1626" i="2"/>
  <c r="B1627" i="2"/>
  <c r="C1627" i="2"/>
  <c r="B1628" i="2"/>
  <c r="C1628" i="2"/>
  <c r="B1629" i="2"/>
  <c r="C1629" i="2"/>
  <c r="B1630" i="2"/>
  <c r="C1630" i="2"/>
  <c r="B1631" i="2"/>
  <c r="C1631" i="2"/>
  <c r="B1632" i="2"/>
  <c r="C1632" i="2"/>
  <c r="B1633" i="2"/>
  <c r="C1633" i="2"/>
  <c r="B1634" i="2"/>
  <c r="C1634" i="2"/>
  <c r="B1635" i="2"/>
  <c r="C1635" i="2"/>
  <c r="B1636" i="2"/>
  <c r="C1636" i="2"/>
  <c r="B1637" i="2"/>
  <c r="C1637" i="2"/>
  <c r="B1638" i="2"/>
  <c r="C1638" i="2"/>
  <c r="B1639" i="2"/>
  <c r="C1639" i="2"/>
  <c r="B1640" i="2"/>
  <c r="C1640" i="2"/>
  <c r="B1641" i="2"/>
  <c r="C1641" i="2"/>
  <c r="B1642" i="2"/>
  <c r="C1642" i="2"/>
  <c r="B1643" i="2"/>
  <c r="C1643" i="2"/>
  <c r="B1644" i="2"/>
  <c r="C1644" i="2"/>
  <c r="B1645" i="2"/>
  <c r="C1645" i="2"/>
  <c r="B1646" i="2"/>
  <c r="C1646" i="2"/>
  <c r="B1647" i="2"/>
  <c r="C1647" i="2"/>
  <c r="B1648" i="2"/>
  <c r="C1648" i="2"/>
  <c r="B1649" i="2"/>
  <c r="C1649" i="2"/>
  <c r="B1650" i="2"/>
  <c r="C1650" i="2"/>
  <c r="B1651" i="2"/>
  <c r="C1651" i="2"/>
  <c r="B1652" i="2"/>
  <c r="C1652" i="2"/>
  <c r="B1653" i="2"/>
  <c r="C1653" i="2"/>
  <c r="B1654" i="2"/>
  <c r="C1654" i="2"/>
  <c r="B1655" i="2"/>
  <c r="C1655" i="2"/>
  <c r="B1656" i="2"/>
  <c r="C1656" i="2"/>
  <c r="B1657" i="2"/>
  <c r="C1657" i="2"/>
  <c r="B1658" i="2"/>
  <c r="C1658" i="2"/>
  <c r="B1659" i="2"/>
  <c r="C1659" i="2"/>
  <c r="B1660" i="2"/>
  <c r="C1660" i="2"/>
  <c r="B1661" i="2"/>
  <c r="C1661" i="2"/>
  <c r="B1662" i="2"/>
  <c r="C1662" i="2"/>
  <c r="B1663" i="2"/>
  <c r="C1663" i="2"/>
  <c r="B1664" i="2"/>
  <c r="C1664" i="2"/>
  <c r="B1665" i="2"/>
  <c r="C1665" i="2"/>
  <c r="B1666" i="2"/>
  <c r="C1666" i="2"/>
  <c r="B1667" i="2"/>
  <c r="C1667" i="2"/>
  <c r="B1668" i="2"/>
  <c r="C1668" i="2"/>
  <c r="B1669" i="2"/>
  <c r="C1669" i="2"/>
  <c r="B1670" i="2"/>
  <c r="C1670" i="2"/>
  <c r="B1671" i="2"/>
  <c r="C1671" i="2"/>
  <c r="B1672" i="2"/>
  <c r="C1672" i="2"/>
  <c r="B1673" i="2"/>
  <c r="C1673" i="2"/>
  <c r="B1674" i="2"/>
  <c r="C1674" i="2"/>
  <c r="B1675" i="2"/>
  <c r="C1675" i="2"/>
  <c r="B1676" i="2"/>
  <c r="C1676" i="2"/>
  <c r="B1677" i="2"/>
  <c r="C1677" i="2"/>
  <c r="B1678" i="2"/>
  <c r="C1678" i="2"/>
  <c r="B1679" i="2"/>
  <c r="C1679" i="2"/>
  <c r="B1680" i="2"/>
  <c r="C1680" i="2"/>
  <c r="B1681" i="2"/>
  <c r="C1681" i="2"/>
  <c r="B1682" i="2"/>
  <c r="C1682" i="2"/>
  <c r="B1683" i="2"/>
  <c r="C1683" i="2"/>
  <c r="B1684" i="2"/>
  <c r="C1684" i="2"/>
  <c r="B1685" i="2"/>
  <c r="C1685" i="2"/>
  <c r="B1686" i="2"/>
  <c r="C1686" i="2"/>
  <c r="B1687" i="2"/>
  <c r="C1687" i="2"/>
  <c r="B1688" i="2"/>
  <c r="C1688" i="2"/>
  <c r="B1689" i="2"/>
  <c r="C1689" i="2"/>
  <c r="B1690" i="2"/>
  <c r="C1690" i="2"/>
  <c r="B1691" i="2"/>
  <c r="C1691" i="2"/>
  <c r="B1692" i="2"/>
  <c r="C1692" i="2"/>
  <c r="B1693" i="2"/>
  <c r="C1693" i="2"/>
  <c r="B1694" i="2"/>
  <c r="C1694" i="2"/>
  <c r="B1695" i="2"/>
  <c r="C1695" i="2"/>
  <c r="B1696" i="2"/>
  <c r="C1696" i="2"/>
  <c r="B1697" i="2"/>
  <c r="C1697" i="2"/>
  <c r="B1698" i="2"/>
  <c r="C1698" i="2"/>
  <c r="B1699" i="2"/>
  <c r="C1699" i="2"/>
  <c r="B1700" i="2"/>
  <c r="C1700" i="2"/>
  <c r="B1701" i="2"/>
  <c r="C1701" i="2"/>
  <c r="B1702" i="2"/>
  <c r="C1702" i="2"/>
  <c r="B1703" i="2"/>
  <c r="C1703" i="2"/>
  <c r="B1704" i="2"/>
  <c r="C1704" i="2"/>
  <c r="B1705" i="2"/>
  <c r="C1705" i="2"/>
  <c r="B1706" i="2"/>
  <c r="C1706" i="2"/>
  <c r="B1707" i="2"/>
  <c r="C1707" i="2"/>
  <c r="B1708" i="2"/>
  <c r="C1708" i="2"/>
  <c r="B1709" i="2"/>
  <c r="C1709" i="2"/>
  <c r="B1710" i="2"/>
  <c r="C1710" i="2"/>
  <c r="B1711" i="2"/>
  <c r="C1711" i="2"/>
  <c r="B1712" i="2"/>
  <c r="C1712" i="2"/>
  <c r="B1713" i="2"/>
  <c r="C1713" i="2"/>
  <c r="B1714" i="2"/>
  <c r="C1714" i="2"/>
  <c r="B1715" i="2"/>
  <c r="C1715" i="2"/>
  <c r="B1716" i="2"/>
  <c r="C1716" i="2"/>
  <c r="B1717" i="2"/>
  <c r="C1717" i="2"/>
  <c r="B1718" i="2"/>
  <c r="C1718" i="2"/>
  <c r="B1719" i="2"/>
  <c r="C1719" i="2"/>
  <c r="B1720" i="2"/>
  <c r="C1720" i="2"/>
  <c r="B1721" i="2"/>
  <c r="C1721" i="2"/>
  <c r="B1722" i="2"/>
  <c r="C1722" i="2"/>
  <c r="B1723" i="2"/>
  <c r="C1723" i="2"/>
  <c r="B1724" i="2"/>
  <c r="C1724" i="2"/>
  <c r="B1725" i="2"/>
  <c r="C1725" i="2"/>
  <c r="B1726" i="2"/>
  <c r="C1726" i="2"/>
  <c r="B1727" i="2"/>
  <c r="C1727" i="2"/>
  <c r="B1728" i="2"/>
  <c r="C1728" i="2"/>
  <c r="B1729" i="2"/>
  <c r="C1729" i="2"/>
  <c r="B1730" i="2"/>
  <c r="C1730" i="2"/>
  <c r="B1731" i="2"/>
  <c r="C1731" i="2"/>
  <c r="B1732" i="2"/>
  <c r="C1732" i="2"/>
  <c r="B1733" i="2"/>
  <c r="C1733" i="2"/>
  <c r="B1734" i="2"/>
  <c r="C1734" i="2"/>
  <c r="B1735" i="2"/>
  <c r="C1735" i="2"/>
  <c r="B1736" i="2"/>
  <c r="C1736" i="2"/>
  <c r="B1737" i="2"/>
  <c r="C1737" i="2"/>
  <c r="B1738" i="2"/>
  <c r="C1738" i="2"/>
  <c r="B1739" i="2"/>
  <c r="C1739" i="2"/>
  <c r="B1740" i="2"/>
  <c r="C1740" i="2"/>
  <c r="B1741" i="2"/>
  <c r="C1741" i="2"/>
  <c r="B1742" i="2"/>
  <c r="C1742" i="2"/>
  <c r="B1743" i="2"/>
  <c r="C1743" i="2"/>
  <c r="B1744" i="2"/>
  <c r="C1744" i="2"/>
  <c r="B1745" i="2"/>
  <c r="C1745" i="2"/>
  <c r="B1746" i="2"/>
  <c r="C1746" i="2"/>
  <c r="B1747" i="2"/>
  <c r="C1747" i="2"/>
  <c r="B1748" i="2"/>
  <c r="C1748" i="2"/>
  <c r="B1749" i="2"/>
  <c r="C1749" i="2"/>
  <c r="B1750" i="2"/>
  <c r="C1750" i="2"/>
  <c r="B1751" i="2"/>
  <c r="C1751" i="2"/>
  <c r="B1752" i="2"/>
  <c r="C1752" i="2"/>
  <c r="B1753" i="2"/>
  <c r="C1753" i="2"/>
  <c r="B1754" i="2"/>
  <c r="C1754" i="2"/>
  <c r="B1755" i="2"/>
  <c r="C1755" i="2"/>
  <c r="B1756" i="2"/>
  <c r="C1756" i="2"/>
  <c r="B1757" i="2"/>
  <c r="C1757" i="2"/>
  <c r="B1758" i="2"/>
  <c r="C1758" i="2"/>
  <c r="B1759" i="2"/>
  <c r="C1759" i="2"/>
  <c r="B1760" i="2"/>
  <c r="C1760" i="2"/>
  <c r="B1761" i="2"/>
  <c r="C1761" i="2"/>
  <c r="B1762" i="2"/>
  <c r="C1762" i="2"/>
  <c r="B1763" i="2"/>
  <c r="C1763" i="2"/>
  <c r="B1764" i="2"/>
  <c r="C1764" i="2"/>
  <c r="B1765" i="2"/>
  <c r="C1765" i="2"/>
  <c r="B1766" i="2"/>
  <c r="C1766" i="2"/>
  <c r="B1767" i="2"/>
  <c r="C1767" i="2"/>
  <c r="B1768" i="2"/>
  <c r="C1768" i="2"/>
  <c r="B1769" i="2"/>
  <c r="C1769" i="2"/>
  <c r="B1770" i="2"/>
  <c r="C1770" i="2"/>
  <c r="B1771" i="2"/>
  <c r="C1771" i="2"/>
  <c r="B1772" i="2"/>
  <c r="C1772" i="2"/>
  <c r="B1773" i="2"/>
  <c r="C1773" i="2"/>
  <c r="B1774" i="2"/>
  <c r="C1774" i="2"/>
  <c r="B1775" i="2"/>
  <c r="C1775" i="2"/>
  <c r="B1776" i="2"/>
  <c r="C1776" i="2"/>
  <c r="B1777" i="2"/>
  <c r="C1777" i="2"/>
  <c r="B1778" i="2"/>
  <c r="C1778" i="2"/>
  <c r="B1779" i="2"/>
  <c r="C1779" i="2"/>
  <c r="B1780" i="2"/>
  <c r="C1780" i="2"/>
  <c r="B1781" i="2"/>
  <c r="C1781" i="2"/>
  <c r="B1782" i="2"/>
  <c r="C1782" i="2"/>
  <c r="B1783" i="2"/>
  <c r="C1783" i="2"/>
  <c r="B1784" i="2"/>
  <c r="C1784" i="2"/>
  <c r="B1785" i="2"/>
  <c r="C1785" i="2"/>
  <c r="B1786" i="2"/>
  <c r="C1786" i="2"/>
  <c r="B1787" i="2"/>
  <c r="C1787" i="2"/>
  <c r="B1788" i="2"/>
  <c r="C1788" i="2"/>
  <c r="B1789" i="2"/>
  <c r="C1789" i="2"/>
  <c r="B1790" i="2"/>
  <c r="C1790" i="2"/>
  <c r="B1791" i="2"/>
  <c r="C1791" i="2"/>
  <c r="B1792" i="2"/>
  <c r="C1792" i="2"/>
  <c r="B1793" i="2"/>
  <c r="C1793" i="2"/>
  <c r="B1794" i="2"/>
  <c r="C1794" i="2"/>
  <c r="B1795" i="2"/>
  <c r="C1795" i="2"/>
  <c r="B1796" i="2"/>
  <c r="C1796" i="2"/>
  <c r="B1797" i="2"/>
  <c r="C1797" i="2"/>
  <c r="B1798" i="2"/>
  <c r="C1798" i="2"/>
  <c r="B1799" i="2"/>
  <c r="C1799" i="2"/>
  <c r="B1800" i="2"/>
  <c r="C1800" i="2"/>
  <c r="B1801" i="2"/>
  <c r="C1801" i="2"/>
  <c r="B1802" i="2"/>
  <c r="C1802" i="2"/>
  <c r="B1803" i="2"/>
  <c r="C1803" i="2"/>
  <c r="B1804" i="2"/>
  <c r="C1804" i="2"/>
  <c r="B1805" i="2"/>
  <c r="C1805" i="2"/>
  <c r="B1806" i="2"/>
  <c r="C1806" i="2"/>
  <c r="B1807" i="2"/>
  <c r="C1807" i="2"/>
  <c r="B1808" i="2"/>
  <c r="C1808" i="2"/>
  <c r="B1809" i="2"/>
  <c r="C1809" i="2"/>
  <c r="B1810" i="2"/>
  <c r="C1810" i="2"/>
  <c r="B1811" i="2"/>
  <c r="C1811" i="2"/>
  <c r="B1812" i="2"/>
  <c r="C1812" i="2"/>
  <c r="B1813" i="2"/>
  <c r="C1813" i="2"/>
  <c r="B1814" i="2"/>
  <c r="C1814" i="2"/>
  <c r="B1815" i="2"/>
  <c r="C1815" i="2"/>
  <c r="B1816" i="2"/>
  <c r="C1816" i="2"/>
  <c r="B1817" i="2"/>
  <c r="C1817" i="2"/>
  <c r="B1818" i="2"/>
  <c r="C1818" i="2"/>
  <c r="B1819" i="2"/>
  <c r="C1819" i="2"/>
  <c r="B1820" i="2"/>
  <c r="C1820" i="2"/>
  <c r="B1821" i="2"/>
  <c r="C1821" i="2"/>
  <c r="B1822" i="2"/>
  <c r="C1822" i="2"/>
  <c r="B1823" i="2"/>
  <c r="C1823" i="2"/>
  <c r="B1824" i="2"/>
  <c r="C1824" i="2"/>
  <c r="B1825" i="2"/>
  <c r="C1825" i="2"/>
  <c r="B1826" i="2"/>
  <c r="C1826" i="2"/>
  <c r="B1827" i="2"/>
  <c r="C1827" i="2"/>
  <c r="B1828" i="2"/>
  <c r="C1828" i="2"/>
  <c r="B1829" i="2"/>
  <c r="C1829" i="2"/>
  <c r="B1830" i="2"/>
  <c r="C1830" i="2"/>
  <c r="B1831" i="2"/>
  <c r="C1831" i="2"/>
  <c r="B1832" i="2"/>
  <c r="C1832" i="2"/>
  <c r="B1833" i="2"/>
  <c r="C1833" i="2"/>
  <c r="B1834" i="2"/>
  <c r="C1834" i="2"/>
  <c r="B1835" i="2"/>
  <c r="C1835" i="2"/>
  <c r="B1836" i="2"/>
  <c r="C1836" i="2"/>
  <c r="B1837" i="2"/>
  <c r="C1837" i="2"/>
  <c r="B1838" i="2"/>
  <c r="C1838" i="2"/>
  <c r="B1839" i="2"/>
  <c r="C1839" i="2"/>
  <c r="B1840" i="2"/>
  <c r="C1840" i="2"/>
  <c r="B1841" i="2"/>
  <c r="C1841" i="2"/>
  <c r="B1842" i="2"/>
  <c r="C1842" i="2"/>
  <c r="B1843" i="2"/>
  <c r="C1843" i="2"/>
  <c r="B1844" i="2"/>
  <c r="C1844" i="2"/>
  <c r="B1845" i="2"/>
  <c r="C1845" i="2"/>
  <c r="B1846" i="2"/>
  <c r="C1846" i="2"/>
  <c r="B1847" i="2"/>
  <c r="C1847" i="2"/>
  <c r="B1848" i="2"/>
  <c r="C1848" i="2"/>
  <c r="B1849" i="2"/>
  <c r="C1849" i="2"/>
  <c r="B1850" i="2"/>
  <c r="C1850" i="2"/>
  <c r="B1851" i="2"/>
  <c r="C1851" i="2"/>
  <c r="B1852" i="2"/>
  <c r="C1852" i="2"/>
  <c r="B1853" i="2"/>
  <c r="C1853" i="2"/>
  <c r="B1854" i="2"/>
  <c r="C1854" i="2"/>
  <c r="B1855" i="2"/>
  <c r="C1855" i="2"/>
  <c r="B1856" i="2"/>
  <c r="C1856" i="2"/>
  <c r="B1857" i="2"/>
  <c r="C1857" i="2"/>
  <c r="B1858" i="2"/>
  <c r="C1858" i="2"/>
  <c r="B1859" i="2"/>
  <c r="C1859" i="2"/>
  <c r="B1860" i="2"/>
  <c r="C1860" i="2"/>
  <c r="B1861" i="2"/>
  <c r="C1861" i="2"/>
  <c r="B1862" i="2"/>
  <c r="C1862" i="2"/>
  <c r="B1863" i="2"/>
  <c r="C1863" i="2"/>
  <c r="B1864" i="2"/>
  <c r="C1864" i="2"/>
  <c r="B1865" i="2"/>
  <c r="C1865" i="2"/>
  <c r="B1866" i="2"/>
  <c r="C1866" i="2"/>
  <c r="B1867" i="2"/>
  <c r="C1867" i="2"/>
  <c r="B1868" i="2"/>
  <c r="C1868" i="2"/>
  <c r="B1869" i="2"/>
  <c r="C1869" i="2"/>
  <c r="B1870" i="2"/>
  <c r="C1870" i="2"/>
  <c r="B1871" i="2"/>
  <c r="C1871" i="2"/>
  <c r="B1872" i="2"/>
  <c r="C1872" i="2"/>
  <c r="B1873" i="2"/>
  <c r="C1873" i="2"/>
  <c r="B1874" i="2"/>
  <c r="C1874" i="2"/>
  <c r="B1875" i="2"/>
  <c r="C1875" i="2"/>
  <c r="B1876" i="2"/>
  <c r="C1876" i="2"/>
  <c r="B1877" i="2"/>
  <c r="C1877" i="2"/>
  <c r="B1878" i="2"/>
  <c r="C1878" i="2"/>
  <c r="B1879" i="2"/>
  <c r="C1879" i="2"/>
  <c r="B1880" i="2"/>
  <c r="C1880" i="2"/>
  <c r="B1881" i="2"/>
  <c r="C1881" i="2"/>
  <c r="B1882" i="2"/>
  <c r="C1882" i="2"/>
  <c r="B1883" i="2"/>
  <c r="C1883" i="2"/>
  <c r="B1884" i="2"/>
  <c r="C1884" i="2"/>
  <c r="B1885" i="2"/>
  <c r="C1885" i="2"/>
  <c r="B1886" i="2"/>
  <c r="C1886" i="2"/>
  <c r="B1887" i="2"/>
  <c r="C1887" i="2"/>
  <c r="B1888" i="2"/>
  <c r="C1888" i="2"/>
  <c r="B1889" i="2"/>
  <c r="C1889" i="2"/>
  <c r="B1890" i="2"/>
  <c r="C1890" i="2"/>
  <c r="B1891" i="2"/>
  <c r="C1891" i="2"/>
  <c r="B1892" i="2"/>
  <c r="C1892" i="2"/>
  <c r="B1893" i="2"/>
  <c r="C1893" i="2"/>
  <c r="B1894" i="2"/>
  <c r="C1894" i="2"/>
  <c r="B1895" i="2"/>
  <c r="C1895" i="2"/>
  <c r="B1896" i="2"/>
  <c r="C1896" i="2"/>
  <c r="B1897" i="2"/>
  <c r="C1897" i="2"/>
  <c r="B1898" i="2"/>
  <c r="C1898" i="2"/>
  <c r="B1899" i="2"/>
  <c r="C1899" i="2"/>
  <c r="B1900" i="2"/>
  <c r="C1900" i="2"/>
  <c r="B1901" i="2"/>
  <c r="C1901" i="2"/>
  <c r="B1902" i="2"/>
  <c r="C1902" i="2"/>
  <c r="B1903" i="2"/>
  <c r="C1903" i="2"/>
  <c r="B1904" i="2"/>
  <c r="C1904" i="2"/>
  <c r="B1905" i="2"/>
  <c r="C1905" i="2"/>
  <c r="B1906" i="2"/>
  <c r="C1906" i="2"/>
  <c r="B1907" i="2"/>
  <c r="C1907" i="2"/>
  <c r="B1908" i="2"/>
  <c r="C1908" i="2"/>
  <c r="B1909" i="2"/>
  <c r="C1909" i="2"/>
  <c r="B1910" i="2"/>
  <c r="C1910" i="2"/>
  <c r="B1911" i="2"/>
  <c r="C1911" i="2"/>
  <c r="B1912" i="2"/>
  <c r="C1912" i="2"/>
  <c r="B1913" i="2"/>
  <c r="C1913" i="2"/>
  <c r="B1914" i="2"/>
  <c r="C1914" i="2"/>
  <c r="B1915" i="2"/>
  <c r="C1915" i="2"/>
  <c r="B1916" i="2"/>
  <c r="C1916" i="2"/>
  <c r="B1917" i="2"/>
  <c r="C1917" i="2"/>
  <c r="B1918" i="2"/>
  <c r="C1918" i="2"/>
  <c r="B1919" i="2"/>
  <c r="C1919" i="2"/>
  <c r="B1920" i="2"/>
  <c r="C1920" i="2"/>
  <c r="B1921" i="2"/>
  <c r="C1921" i="2"/>
  <c r="B1922" i="2"/>
  <c r="C1922" i="2"/>
  <c r="B1923" i="2"/>
  <c r="C1923" i="2"/>
  <c r="B1924" i="2"/>
  <c r="C1924" i="2"/>
  <c r="B1925" i="2"/>
  <c r="C1925" i="2"/>
  <c r="B1926" i="2"/>
  <c r="C1926" i="2"/>
  <c r="B1927" i="2"/>
  <c r="C1927" i="2"/>
  <c r="B1928" i="2"/>
  <c r="C1928" i="2"/>
  <c r="B1929" i="2"/>
  <c r="C1929" i="2"/>
  <c r="B1930" i="2"/>
  <c r="C1930" i="2"/>
  <c r="B1931" i="2"/>
  <c r="C1931" i="2"/>
  <c r="B1932" i="2"/>
  <c r="C1932" i="2"/>
  <c r="B1933" i="2"/>
  <c r="C1933" i="2"/>
  <c r="B1934" i="2"/>
  <c r="C1934" i="2"/>
  <c r="B1935" i="2"/>
  <c r="C1935" i="2"/>
  <c r="B1936" i="2"/>
  <c r="C1936" i="2"/>
  <c r="B1937" i="2"/>
  <c r="C1937" i="2"/>
  <c r="B1938" i="2"/>
  <c r="C1938" i="2"/>
  <c r="B1939" i="2"/>
  <c r="C1939" i="2"/>
  <c r="B1940" i="2"/>
  <c r="C1940" i="2"/>
  <c r="B1941" i="2"/>
  <c r="C1941" i="2"/>
  <c r="B1942" i="2"/>
  <c r="C1942" i="2"/>
  <c r="B1943" i="2"/>
  <c r="C1943" i="2"/>
  <c r="B1944" i="2"/>
  <c r="C1944" i="2"/>
  <c r="B1945" i="2"/>
  <c r="C1945" i="2"/>
  <c r="B1946" i="2"/>
  <c r="C1946" i="2"/>
  <c r="B1947" i="2"/>
  <c r="C1947" i="2"/>
  <c r="B1948" i="2"/>
  <c r="C1948" i="2"/>
  <c r="B1949" i="2"/>
  <c r="C1949" i="2"/>
  <c r="B1950" i="2"/>
  <c r="C1950" i="2"/>
  <c r="B1951" i="2"/>
  <c r="C1951" i="2"/>
  <c r="B1952" i="2"/>
  <c r="C1952" i="2"/>
  <c r="B1953" i="2"/>
  <c r="C1953" i="2"/>
  <c r="B1954" i="2"/>
  <c r="C1954" i="2"/>
  <c r="B1955" i="2"/>
  <c r="C1955" i="2"/>
  <c r="B1956" i="2"/>
  <c r="C1956" i="2"/>
  <c r="B1957" i="2"/>
  <c r="C1957" i="2"/>
  <c r="B1958" i="2"/>
  <c r="C1958" i="2"/>
  <c r="B1959" i="2"/>
  <c r="C1959" i="2"/>
  <c r="B1960" i="2"/>
  <c r="C1960" i="2"/>
  <c r="B1961" i="2"/>
  <c r="C1961" i="2"/>
  <c r="B1962" i="2"/>
  <c r="C1962" i="2"/>
  <c r="B1963" i="2"/>
  <c r="C1963" i="2"/>
  <c r="B1964" i="2"/>
  <c r="C1964" i="2"/>
  <c r="B1965" i="2"/>
  <c r="C1965" i="2"/>
  <c r="B1966" i="2"/>
  <c r="C1966" i="2"/>
  <c r="B1967" i="2"/>
  <c r="C1967" i="2"/>
  <c r="B1968" i="2"/>
  <c r="C1968" i="2"/>
  <c r="B1969" i="2"/>
  <c r="C1969" i="2"/>
  <c r="B1970" i="2"/>
  <c r="C1970" i="2"/>
  <c r="B1971" i="2"/>
  <c r="C1971" i="2"/>
  <c r="B1972" i="2"/>
  <c r="C1972" i="2"/>
  <c r="B1973" i="2"/>
  <c r="C1973" i="2"/>
  <c r="B1974" i="2"/>
  <c r="C1974" i="2"/>
  <c r="B1975" i="2"/>
  <c r="C1975" i="2"/>
  <c r="B1976" i="2"/>
  <c r="C1976" i="2"/>
  <c r="B1977" i="2"/>
  <c r="C1977" i="2"/>
  <c r="B1978" i="2"/>
  <c r="C1978" i="2"/>
  <c r="B1979" i="2"/>
  <c r="C1979" i="2"/>
  <c r="B1980" i="2"/>
  <c r="C1980" i="2"/>
  <c r="B1981" i="2"/>
  <c r="C1981" i="2"/>
  <c r="B1982" i="2"/>
  <c r="C1982" i="2"/>
  <c r="B1983" i="2"/>
  <c r="C1983" i="2"/>
  <c r="B1984" i="2"/>
  <c r="C1984" i="2"/>
  <c r="B1985" i="2"/>
  <c r="C1985" i="2"/>
  <c r="B1986" i="2"/>
  <c r="C1986" i="2"/>
  <c r="B1987" i="2"/>
  <c r="C1987" i="2"/>
  <c r="B1988" i="2"/>
  <c r="C1988" i="2"/>
  <c r="B1989" i="2"/>
  <c r="C1989" i="2"/>
  <c r="B1990" i="2"/>
  <c r="C1990" i="2"/>
  <c r="B1991" i="2"/>
  <c r="C1991" i="2"/>
  <c r="B1992" i="2"/>
  <c r="C1992" i="2"/>
  <c r="B1993" i="2"/>
  <c r="C1993" i="2"/>
  <c r="B1994" i="2"/>
  <c r="C1994" i="2"/>
  <c r="B1995" i="2"/>
  <c r="C1995" i="2"/>
  <c r="B1996" i="2"/>
  <c r="C1996" i="2"/>
  <c r="B1997" i="2"/>
  <c r="C1997" i="2"/>
  <c r="B1998" i="2"/>
  <c r="C1998" i="2"/>
  <c r="B1999" i="2"/>
  <c r="C1999" i="2"/>
  <c r="B2000" i="2"/>
  <c r="C2000" i="2"/>
  <c r="B2001" i="2"/>
  <c r="C2001" i="2"/>
  <c r="B2002" i="2"/>
  <c r="C2002" i="2"/>
  <c r="B2003" i="2"/>
  <c r="C2003" i="2"/>
  <c r="B2004" i="2"/>
  <c r="C2004" i="2"/>
  <c r="B2005" i="2"/>
  <c r="C2005" i="2"/>
  <c r="B2006" i="2"/>
  <c r="C2006" i="2"/>
  <c r="B2007" i="2"/>
  <c r="C2007" i="2"/>
  <c r="B2008" i="2"/>
  <c r="C2008" i="2"/>
  <c r="B2009" i="2"/>
  <c r="C2009" i="2"/>
  <c r="B2010" i="2"/>
  <c r="C2010" i="2"/>
  <c r="B2011" i="2"/>
  <c r="C2011" i="2"/>
  <c r="B2012" i="2"/>
  <c r="C2012" i="2"/>
  <c r="B2013" i="2"/>
  <c r="C2013" i="2"/>
  <c r="B2014" i="2"/>
  <c r="C2014" i="2"/>
  <c r="B2015" i="2"/>
  <c r="C2015" i="2"/>
  <c r="B2016" i="2"/>
  <c r="C2016" i="2"/>
  <c r="B2017" i="2"/>
  <c r="C2017" i="2"/>
  <c r="B2018" i="2"/>
  <c r="C2018" i="2"/>
  <c r="B2019" i="2"/>
  <c r="C2019" i="2"/>
  <c r="B2020" i="2"/>
  <c r="C2020" i="2"/>
  <c r="B2021" i="2"/>
  <c r="C2021" i="2"/>
  <c r="B2022" i="2"/>
  <c r="C2022" i="2"/>
  <c r="B2023" i="2"/>
  <c r="C2023" i="2"/>
  <c r="B2024" i="2"/>
  <c r="C2024" i="2"/>
  <c r="B2025" i="2"/>
  <c r="C2025" i="2"/>
  <c r="B2026" i="2"/>
  <c r="C2026" i="2"/>
  <c r="B2027" i="2"/>
  <c r="C2027" i="2"/>
  <c r="B2028" i="2"/>
  <c r="C2028" i="2"/>
  <c r="B2029" i="2"/>
  <c r="C2029" i="2"/>
  <c r="B2030" i="2"/>
  <c r="C2030" i="2"/>
  <c r="B2031" i="2"/>
  <c r="C2031" i="2"/>
  <c r="B2032" i="2"/>
  <c r="C2032" i="2"/>
  <c r="B2033" i="2"/>
  <c r="C2033" i="2"/>
  <c r="B2034" i="2"/>
  <c r="C2034" i="2"/>
  <c r="B2035" i="2"/>
  <c r="C2035" i="2"/>
  <c r="B2036" i="2"/>
  <c r="C2036" i="2"/>
  <c r="B2037" i="2"/>
  <c r="C2037" i="2"/>
  <c r="B2038" i="2"/>
  <c r="C2038" i="2"/>
  <c r="B2039" i="2"/>
  <c r="C2039" i="2"/>
  <c r="B2040" i="2"/>
  <c r="C2040" i="2"/>
  <c r="B2041" i="2"/>
  <c r="C2041" i="2"/>
  <c r="B2042" i="2"/>
  <c r="C2042" i="2"/>
  <c r="B2043" i="2"/>
  <c r="C2043" i="2"/>
  <c r="B2044" i="2"/>
  <c r="C2044" i="2"/>
  <c r="B2045" i="2"/>
  <c r="C2045" i="2"/>
  <c r="B2046" i="2"/>
  <c r="C2046" i="2"/>
  <c r="B2047" i="2"/>
  <c r="C2047" i="2"/>
  <c r="B2048" i="2"/>
  <c r="C2048" i="2"/>
  <c r="B2049" i="2"/>
  <c r="C2049" i="2"/>
  <c r="B2050" i="2"/>
  <c r="C2050" i="2"/>
  <c r="B2051" i="2"/>
  <c r="C2051" i="2"/>
  <c r="B2052" i="2"/>
  <c r="C2052" i="2"/>
  <c r="B2053" i="2"/>
  <c r="C2053" i="2"/>
  <c r="B2054" i="2"/>
  <c r="C2054" i="2"/>
  <c r="B2055" i="2"/>
  <c r="C2055" i="2"/>
  <c r="B2056" i="2"/>
  <c r="C2056" i="2"/>
  <c r="B2057" i="2"/>
  <c r="C2057" i="2"/>
  <c r="B2058" i="2"/>
  <c r="C2058" i="2"/>
  <c r="B2059" i="2"/>
  <c r="C2059" i="2"/>
  <c r="B2060" i="2"/>
  <c r="C2060" i="2"/>
  <c r="B2061" i="2"/>
  <c r="C2061" i="2"/>
  <c r="B2062" i="2"/>
  <c r="C2062" i="2"/>
  <c r="B2063" i="2"/>
  <c r="C2063" i="2"/>
  <c r="B2064" i="2"/>
  <c r="C2064" i="2"/>
  <c r="B2065" i="2"/>
  <c r="C2065" i="2"/>
  <c r="B2066" i="2"/>
  <c r="C2066" i="2"/>
  <c r="B2067" i="2"/>
  <c r="C2067" i="2"/>
  <c r="B2068" i="2"/>
  <c r="C2068" i="2"/>
  <c r="B2069" i="2"/>
  <c r="C2069" i="2"/>
  <c r="B2070" i="2"/>
  <c r="C2070" i="2"/>
  <c r="B2071" i="2"/>
  <c r="C2071" i="2"/>
  <c r="B2072" i="2"/>
  <c r="C2072" i="2"/>
  <c r="B2073" i="2"/>
  <c r="C2073" i="2"/>
  <c r="B2074" i="2"/>
  <c r="C2074" i="2"/>
  <c r="B2075" i="2"/>
  <c r="C2075" i="2"/>
  <c r="B2076" i="2"/>
  <c r="C2076" i="2"/>
  <c r="B2077" i="2"/>
  <c r="C2077" i="2"/>
  <c r="B2078" i="2"/>
  <c r="C2078" i="2"/>
  <c r="B2079" i="2"/>
  <c r="C2079" i="2"/>
  <c r="B2080" i="2"/>
  <c r="C2080" i="2"/>
  <c r="B2081" i="2"/>
  <c r="C2081" i="2"/>
  <c r="B2082" i="2"/>
  <c r="C2082" i="2"/>
  <c r="B2083" i="2"/>
  <c r="C2083" i="2"/>
  <c r="B2084" i="2"/>
  <c r="C2084" i="2"/>
  <c r="B2085" i="2"/>
  <c r="C2085" i="2"/>
  <c r="B2086" i="2"/>
  <c r="C2086" i="2"/>
  <c r="B2087" i="2"/>
  <c r="C2087" i="2"/>
  <c r="B2088" i="2"/>
  <c r="C2088" i="2"/>
  <c r="B2089" i="2"/>
  <c r="C2089" i="2"/>
  <c r="B2090" i="2"/>
  <c r="C2090" i="2"/>
  <c r="B2091" i="2"/>
  <c r="C2091" i="2"/>
  <c r="B2092" i="2"/>
  <c r="C2092" i="2"/>
  <c r="B2093" i="2"/>
  <c r="C2093" i="2"/>
  <c r="B2094" i="2"/>
  <c r="C2094" i="2"/>
  <c r="B2095" i="2"/>
  <c r="C2095" i="2"/>
  <c r="B2096" i="2"/>
  <c r="C2096" i="2"/>
  <c r="B2097" i="2"/>
  <c r="C2097" i="2"/>
  <c r="B2098" i="2"/>
  <c r="C2098" i="2"/>
  <c r="B2099" i="2"/>
  <c r="C2099" i="2"/>
  <c r="B2100" i="2"/>
  <c r="C2100" i="2"/>
  <c r="B2101" i="2"/>
  <c r="C2101" i="2"/>
  <c r="B2102" i="2"/>
  <c r="C2102" i="2"/>
  <c r="B2103" i="2"/>
  <c r="C2103" i="2"/>
  <c r="B2104" i="2"/>
  <c r="C2104" i="2"/>
  <c r="B2105" i="2"/>
  <c r="C2105" i="2"/>
  <c r="B2106" i="2"/>
  <c r="C2106" i="2"/>
  <c r="B2107" i="2"/>
  <c r="C2107" i="2"/>
  <c r="B2108" i="2"/>
  <c r="C2108" i="2"/>
  <c r="B2109" i="2"/>
  <c r="C2109" i="2"/>
  <c r="B2110" i="2"/>
  <c r="C2110" i="2"/>
  <c r="B2111" i="2"/>
  <c r="C2111" i="2"/>
  <c r="B2112" i="2"/>
  <c r="C2112" i="2"/>
  <c r="B2113" i="2"/>
  <c r="C2113" i="2"/>
  <c r="B2114" i="2"/>
  <c r="C2114" i="2"/>
  <c r="B2115" i="2"/>
  <c r="C2115" i="2"/>
  <c r="B2116" i="2"/>
  <c r="C2116" i="2"/>
  <c r="B2117" i="2"/>
  <c r="C2117" i="2"/>
  <c r="B2118" i="2"/>
  <c r="C2118" i="2"/>
  <c r="B2119" i="2"/>
  <c r="C2119" i="2"/>
  <c r="B2120" i="2"/>
  <c r="C2120" i="2"/>
  <c r="B2121" i="2"/>
  <c r="C2121" i="2"/>
  <c r="B2122" i="2"/>
  <c r="C2122" i="2"/>
  <c r="B2123" i="2"/>
  <c r="C2123" i="2"/>
  <c r="B2124" i="2"/>
  <c r="C2124" i="2"/>
  <c r="B2125" i="2"/>
  <c r="C2125" i="2"/>
  <c r="B2126" i="2"/>
  <c r="C2126" i="2"/>
  <c r="B2127" i="2"/>
  <c r="C2127" i="2"/>
  <c r="B2128" i="2"/>
  <c r="C2128" i="2"/>
  <c r="B2129" i="2"/>
  <c r="C2129" i="2"/>
  <c r="B2130" i="2"/>
  <c r="C2130" i="2"/>
  <c r="B2131" i="2"/>
  <c r="C2131" i="2"/>
  <c r="B2132" i="2"/>
  <c r="C2132" i="2"/>
  <c r="B2133" i="2"/>
  <c r="C2133" i="2"/>
  <c r="B2134" i="2"/>
  <c r="C2134" i="2"/>
  <c r="B2135" i="2"/>
  <c r="C2135" i="2"/>
  <c r="B2136" i="2"/>
  <c r="C2136" i="2"/>
  <c r="B2137" i="2"/>
  <c r="C2137" i="2"/>
  <c r="B2138" i="2"/>
  <c r="C2138" i="2"/>
  <c r="B2139" i="2"/>
  <c r="C2139" i="2"/>
  <c r="B2140" i="2"/>
  <c r="C2140" i="2"/>
  <c r="B2141" i="2"/>
  <c r="C2141" i="2"/>
  <c r="B2142" i="2"/>
  <c r="C2142" i="2"/>
  <c r="B2143" i="2"/>
  <c r="C2143" i="2"/>
  <c r="B2144" i="2"/>
  <c r="C2144" i="2"/>
  <c r="B2145" i="2"/>
  <c r="C2145" i="2"/>
  <c r="B2146" i="2"/>
  <c r="C2146" i="2"/>
  <c r="B2147" i="2"/>
  <c r="C2147" i="2"/>
  <c r="B2148" i="2"/>
  <c r="C2148" i="2"/>
  <c r="B2149" i="2"/>
  <c r="C2149" i="2"/>
  <c r="B2150" i="2"/>
  <c r="C2150" i="2"/>
  <c r="B2151" i="2"/>
  <c r="C2151" i="2"/>
  <c r="B2152" i="2"/>
  <c r="C2152" i="2"/>
  <c r="B2153" i="2"/>
  <c r="C2153" i="2"/>
  <c r="B2154" i="2"/>
  <c r="C2154" i="2"/>
  <c r="B2155" i="2"/>
  <c r="C2155" i="2"/>
  <c r="B2156" i="2"/>
  <c r="C2156" i="2"/>
  <c r="B2157" i="2"/>
  <c r="C2157" i="2"/>
  <c r="B2158" i="2"/>
  <c r="C2158" i="2"/>
  <c r="B2159" i="2"/>
  <c r="C2159" i="2"/>
  <c r="B2160" i="2"/>
  <c r="C2160" i="2"/>
  <c r="B2161" i="2"/>
  <c r="C2161" i="2"/>
  <c r="B2162" i="2"/>
  <c r="C2162" i="2"/>
  <c r="B2163" i="2"/>
  <c r="C2163" i="2"/>
  <c r="B2164" i="2"/>
  <c r="C2164" i="2"/>
  <c r="B2165" i="2"/>
  <c r="C2165" i="2"/>
  <c r="B2166" i="2"/>
  <c r="C2166" i="2"/>
  <c r="B2167" i="2"/>
  <c r="C2167" i="2"/>
  <c r="B2168" i="2"/>
  <c r="C2168" i="2"/>
  <c r="B2169" i="2"/>
  <c r="C2169" i="2"/>
  <c r="B2170" i="2"/>
  <c r="C2170" i="2"/>
  <c r="B2171" i="2"/>
  <c r="C2171" i="2"/>
  <c r="B2172" i="2"/>
  <c r="C2172" i="2"/>
  <c r="B2173" i="2"/>
  <c r="C2173" i="2"/>
  <c r="B2174" i="2"/>
  <c r="C2174" i="2"/>
  <c r="B2175" i="2"/>
  <c r="C2175" i="2"/>
  <c r="B2176" i="2"/>
  <c r="C2176" i="2"/>
  <c r="B2177" i="2"/>
  <c r="C2177" i="2"/>
  <c r="B2178" i="2"/>
  <c r="C2178" i="2"/>
  <c r="B2179" i="2"/>
  <c r="C2179" i="2"/>
  <c r="B2180" i="2"/>
  <c r="C2180" i="2"/>
  <c r="B2181" i="2"/>
  <c r="C2181" i="2"/>
  <c r="B2182" i="2"/>
  <c r="C2182" i="2"/>
  <c r="B2183" i="2"/>
  <c r="C2183" i="2"/>
  <c r="B2184" i="2"/>
  <c r="C2184" i="2"/>
  <c r="B2185" i="2"/>
  <c r="C2185" i="2"/>
  <c r="B2186" i="2"/>
  <c r="C2186" i="2"/>
  <c r="B2187" i="2"/>
  <c r="C2187" i="2"/>
  <c r="B2188" i="2"/>
  <c r="C2188" i="2"/>
  <c r="B2189" i="2"/>
  <c r="C2189" i="2"/>
  <c r="B2190" i="2"/>
  <c r="C2190" i="2"/>
  <c r="B2191" i="2"/>
  <c r="C2191" i="2"/>
  <c r="B2192" i="2"/>
  <c r="C2192" i="2"/>
  <c r="B2193" i="2"/>
  <c r="C2193" i="2"/>
  <c r="B2194" i="2"/>
  <c r="C2194" i="2"/>
  <c r="B2195" i="2"/>
  <c r="C2195" i="2"/>
  <c r="B2196" i="2"/>
  <c r="C2196" i="2"/>
  <c r="B2197" i="2"/>
  <c r="C2197" i="2"/>
  <c r="B2198" i="2"/>
  <c r="C2198" i="2"/>
  <c r="B2199" i="2"/>
  <c r="C2199" i="2"/>
  <c r="B2200" i="2"/>
  <c r="C2200" i="2"/>
  <c r="B2201" i="2"/>
  <c r="C2201" i="2"/>
  <c r="B2202" i="2"/>
  <c r="C2202" i="2"/>
  <c r="B2203" i="2"/>
  <c r="C2203" i="2"/>
  <c r="B2204" i="2"/>
  <c r="C2204" i="2"/>
  <c r="B2205" i="2"/>
  <c r="C2205" i="2"/>
  <c r="B2206" i="2"/>
  <c r="C2206" i="2"/>
  <c r="B2207" i="2"/>
  <c r="C2207" i="2"/>
  <c r="B2208" i="2"/>
  <c r="C2208" i="2"/>
  <c r="B2209" i="2"/>
  <c r="C2209" i="2"/>
  <c r="B2210" i="2"/>
  <c r="C2210" i="2"/>
  <c r="B2211" i="2"/>
  <c r="C2211" i="2"/>
  <c r="B2212" i="2"/>
  <c r="C2212" i="2"/>
  <c r="B2213" i="2"/>
  <c r="C2213" i="2"/>
  <c r="B2214" i="2"/>
  <c r="C2214" i="2"/>
  <c r="B2215" i="2"/>
  <c r="C2215" i="2"/>
  <c r="B2216" i="2"/>
  <c r="C2216" i="2"/>
  <c r="B2217" i="2"/>
  <c r="C2217" i="2"/>
  <c r="B2218" i="2"/>
  <c r="C2218" i="2"/>
  <c r="B2219" i="2"/>
  <c r="C2219" i="2"/>
  <c r="B2220" i="2"/>
  <c r="C2220" i="2"/>
  <c r="B2221" i="2"/>
  <c r="C2221" i="2"/>
  <c r="B2222" i="2"/>
  <c r="C2222" i="2"/>
  <c r="B2223" i="2"/>
  <c r="C2223" i="2"/>
  <c r="B2224" i="2"/>
  <c r="C2224" i="2"/>
  <c r="B2225" i="2"/>
  <c r="C2225" i="2"/>
  <c r="B2226" i="2"/>
  <c r="C2226" i="2"/>
  <c r="B2227" i="2"/>
  <c r="C2227" i="2"/>
  <c r="B2228" i="2"/>
  <c r="C2228" i="2"/>
  <c r="B2229" i="2"/>
  <c r="C2229" i="2"/>
  <c r="B2230" i="2"/>
  <c r="C2230" i="2"/>
  <c r="B2231" i="2"/>
  <c r="C2231" i="2"/>
  <c r="B2232" i="2"/>
  <c r="C2232" i="2"/>
  <c r="B2233" i="2"/>
  <c r="C2233" i="2"/>
  <c r="B2234" i="2"/>
  <c r="C2234" i="2"/>
  <c r="B2235" i="2"/>
  <c r="C2235" i="2"/>
  <c r="B2236" i="2"/>
  <c r="C2236" i="2"/>
  <c r="B2237" i="2"/>
  <c r="C2237" i="2"/>
  <c r="B2238" i="2"/>
  <c r="C2238" i="2"/>
  <c r="B2239" i="2"/>
  <c r="C2239" i="2"/>
  <c r="B2240" i="2"/>
  <c r="C2240" i="2"/>
  <c r="B2241" i="2"/>
  <c r="C2241" i="2"/>
  <c r="B2242" i="2"/>
  <c r="C2242" i="2"/>
  <c r="B2243" i="2"/>
  <c r="C2243" i="2"/>
  <c r="B2244" i="2"/>
  <c r="C2244" i="2"/>
  <c r="B2245" i="2"/>
  <c r="C2245" i="2"/>
  <c r="B2246" i="2"/>
  <c r="C2246" i="2"/>
  <c r="B2247" i="2"/>
  <c r="C2247" i="2"/>
  <c r="B2248" i="2"/>
  <c r="C2248" i="2"/>
  <c r="B2249" i="2"/>
  <c r="C2249" i="2"/>
  <c r="B2250" i="2"/>
  <c r="C2250" i="2"/>
  <c r="B2251" i="2"/>
  <c r="C2251" i="2"/>
  <c r="B2252" i="2"/>
  <c r="C2252" i="2"/>
  <c r="B2253" i="2"/>
  <c r="C2253" i="2"/>
  <c r="B2254" i="2"/>
  <c r="C2254" i="2"/>
  <c r="B2255" i="2"/>
  <c r="C2255" i="2"/>
  <c r="B2256" i="2"/>
  <c r="C2256" i="2"/>
  <c r="B2257" i="2"/>
  <c r="C2257" i="2"/>
  <c r="B2258" i="2"/>
  <c r="C2258" i="2"/>
  <c r="B2259" i="2"/>
  <c r="C2259" i="2"/>
  <c r="B2260" i="2"/>
  <c r="C2260" i="2"/>
  <c r="B2261" i="2"/>
  <c r="C2261" i="2"/>
  <c r="B2262" i="2"/>
  <c r="C2262" i="2"/>
  <c r="B2263" i="2"/>
  <c r="C2263" i="2"/>
  <c r="B2264" i="2"/>
  <c r="C2264" i="2"/>
  <c r="B2265" i="2"/>
  <c r="C2265" i="2"/>
  <c r="B2266" i="2"/>
  <c r="C2266" i="2"/>
  <c r="B2267" i="2"/>
  <c r="C2267" i="2"/>
  <c r="B2268" i="2"/>
  <c r="C2268" i="2"/>
  <c r="B2269" i="2"/>
  <c r="C2269" i="2"/>
  <c r="B2270" i="2"/>
  <c r="C2270" i="2"/>
  <c r="B2271" i="2"/>
  <c r="C2271" i="2"/>
  <c r="B2272" i="2"/>
  <c r="C2272" i="2"/>
  <c r="B2273" i="2"/>
  <c r="C2273" i="2"/>
  <c r="B2274" i="2"/>
  <c r="C2274" i="2"/>
  <c r="B2275" i="2"/>
  <c r="C2275" i="2"/>
  <c r="B2276" i="2"/>
  <c r="C2276" i="2"/>
  <c r="B2277" i="2"/>
  <c r="C2277" i="2"/>
  <c r="B2278" i="2"/>
  <c r="C2278" i="2"/>
  <c r="B2279" i="2"/>
  <c r="C2279" i="2"/>
  <c r="B2280" i="2"/>
  <c r="C2280" i="2"/>
  <c r="B2281" i="2"/>
  <c r="C2281" i="2"/>
  <c r="B2282" i="2"/>
  <c r="C2282" i="2"/>
  <c r="B2283" i="2"/>
  <c r="C2283" i="2"/>
  <c r="B2284" i="2"/>
  <c r="C2284" i="2"/>
  <c r="B2285" i="2"/>
  <c r="C2285" i="2"/>
  <c r="B2286" i="2"/>
  <c r="C2286" i="2"/>
  <c r="B2287" i="2"/>
  <c r="C2287" i="2"/>
  <c r="B2288" i="2"/>
  <c r="C2288" i="2"/>
  <c r="B2289" i="2"/>
  <c r="C2289" i="2"/>
  <c r="B2290" i="2"/>
  <c r="C2290" i="2"/>
  <c r="B2291" i="2"/>
  <c r="C2291" i="2"/>
  <c r="B2292" i="2"/>
  <c r="C2292" i="2"/>
  <c r="B2293" i="2"/>
  <c r="C2293" i="2"/>
  <c r="B2294" i="2"/>
  <c r="C2294" i="2"/>
  <c r="B2295" i="2"/>
  <c r="C2295" i="2"/>
  <c r="B2296" i="2"/>
  <c r="C2296" i="2"/>
  <c r="B2297" i="2"/>
  <c r="C2297" i="2"/>
  <c r="B2298" i="2"/>
  <c r="C2298" i="2"/>
  <c r="B2299" i="2"/>
  <c r="C2299" i="2"/>
  <c r="B2300" i="2"/>
  <c r="C2300" i="2"/>
  <c r="B2301" i="2"/>
  <c r="C2301" i="2"/>
  <c r="B2302" i="2"/>
  <c r="C2302" i="2"/>
  <c r="B2303" i="2"/>
  <c r="C2303" i="2"/>
  <c r="B2304" i="2"/>
  <c r="C2304" i="2"/>
  <c r="B2305" i="2"/>
  <c r="C2305" i="2"/>
  <c r="B2306" i="2"/>
  <c r="C2306" i="2"/>
  <c r="B2307" i="2"/>
  <c r="C2307" i="2"/>
  <c r="B2308" i="2"/>
  <c r="C2308" i="2"/>
  <c r="B2309" i="2"/>
  <c r="C2309" i="2"/>
  <c r="B2310" i="2"/>
  <c r="C2310" i="2"/>
  <c r="B2311" i="2"/>
  <c r="C2311" i="2"/>
  <c r="B2312" i="2"/>
  <c r="C2312" i="2"/>
  <c r="B2313" i="2"/>
  <c r="C2313" i="2"/>
  <c r="B2314" i="2"/>
  <c r="C2314" i="2"/>
  <c r="B2315" i="2"/>
  <c r="C2315" i="2"/>
  <c r="B2316" i="2"/>
  <c r="C2316" i="2"/>
  <c r="B2318" i="2"/>
  <c r="C2318" i="2"/>
  <c r="B2319" i="2"/>
  <c r="C2319" i="2"/>
  <c r="B2320" i="2"/>
  <c r="C2320" i="2"/>
  <c r="B2322" i="2"/>
  <c r="C2322" i="2"/>
  <c r="B2323" i="2"/>
  <c r="C2323" i="2"/>
  <c r="B2324" i="2"/>
  <c r="C2324" i="2"/>
  <c r="B2325" i="2"/>
  <c r="C2325" i="2"/>
  <c r="B2326" i="2"/>
  <c r="C2326" i="2"/>
  <c r="B2327" i="2"/>
  <c r="C2327" i="2"/>
  <c r="B2328" i="2"/>
  <c r="C2328" i="2"/>
  <c r="B2329" i="2"/>
  <c r="C2329" i="2"/>
  <c r="B2330" i="2"/>
  <c r="C2330" i="2"/>
  <c r="B2331" i="2"/>
  <c r="C2331" i="2"/>
  <c r="Z2" i="2"/>
  <c r="AA2" i="2" s="1"/>
  <c r="Z2" i="7"/>
  <c r="AA2" i="7" s="1"/>
  <c r="X3" i="9"/>
  <c r="X4" i="9"/>
  <c r="X5" i="9"/>
  <c r="X6" i="9"/>
  <c r="Y6" i="9" s="1"/>
  <c r="X7" i="9"/>
  <c r="Y7" i="9" s="1"/>
  <c r="X8" i="9"/>
  <c r="Y8" i="9" s="1"/>
  <c r="X9" i="9"/>
  <c r="Y9" i="9" s="1"/>
  <c r="X10" i="9"/>
  <c r="Y10" i="9" s="1"/>
  <c r="X11" i="9"/>
  <c r="Y11" i="9" s="1"/>
  <c r="X12" i="9"/>
  <c r="Y12" i="9" s="1"/>
  <c r="X13" i="9"/>
  <c r="Y13" i="9" s="1"/>
  <c r="X14" i="9"/>
  <c r="Y14" i="9" s="1"/>
  <c r="X15" i="9"/>
  <c r="X16" i="9"/>
  <c r="X17" i="9"/>
  <c r="X18" i="9"/>
  <c r="Y18" i="9" s="1"/>
  <c r="X19" i="9"/>
  <c r="X20" i="9"/>
  <c r="X21" i="9"/>
  <c r="X22" i="9"/>
  <c r="Y22" i="9" s="1"/>
  <c r="X23" i="9"/>
  <c r="Y23" i="9" s="1"/>
  <c r="X24" i="9"/>
  <c r="Y24" i="9" s="1"/>
  <c r="X25" i="9"/>
  <c r="Y25" i="9" s="1"/>
  <c r="X26" i="9"/>
  <c r="Y26" i="9" s="1"/>
  <c r="X27" i="9"/>
  <c r="X28" i="9"/>
  <c r="Y28" i="9" s="1"/>
  <c r="X29" i="9"/>
  <c r="X30" i="9"/>
  <c r="Y30" i="9" s="1"/>
  <c r="X31" i="9"/>
  <c r="Y31" i="9" s="1"/>
  <c r="X32" i="9"/>
  <c r="Y32" i="9" s="1"/>
  <c r="X33" i="9"/>
  <c r="Y33" i="9" s="1"/>
  <c r="X34" i="9"/>
  <c r="Y34" i="9" s="1"/>
  <c r="X35" i="9"/>
  <c r="X36" i="9"/>
  <c r="Y36" i="9" s="1"/>
  <c r="X37" i="9"/>
  <c r="Y37" i="9" s="1"/>
  <c r="X38" i="9"/>
  <c r="Y38" i="9" s="1"/>
  <c r="X39" i="9"/>
  <c r="X40" i="9"/>
  <c r="Y40" i="9" s="1"/>
  <c r="X41" i="9"/>
  <c r="X42" i="9"/>
  <c r="Y42" i="9" s="1"/>
  <c r="X43" i="9"/>
  <c r="Y43" i="9" s="1"/>
  <c r="X44" i="9"/>
  <c r="Y44" i="9" s="1"/>
  <c r="X45" i="9"/>
  <c r="Y45" i="9" s="1"/>
  <c r="X46" i="9"/>
  <c r="Y46" i="9" s="1"/>
  <c r="X47" i="9"/>
  <c r="X48" i="9"/>
  <c r="Y48" i="9" s="1"/>
  <c r="X49" i="9"/>
  <c r="Y49" i="9" s="1"/>
  <c r="X50" i="9"/>
  <c r="Y50" i="9" s="1"/>
  <c r="X51" i="9"/>
  <c r="X52" i="9"/>
  <c r="Y52" i="9" s="1"/>
  <c r="X53" i="9"/>
  <c r="X54" i="9"/>
  <c r="X55" i="9"/>
  <c r="X56" i="9"/>
  <c r="Y56" i="9" s="1"/>
  <c r="X57" i="9"/>
  <c r="Y57" i="9" s="1"/>
  <c r="X58" i="9"/>
  <c r="Y58" i="9" s="1"/>
  <c r="X59" i="9"/>
  <c r="X60" i="9"/>
  <c r="Y60" i="9" s="1"/>
  <c r="X61" i="9"/>
  <c r="Y61" i="9" s="1"/>
  <c r="X62" i="9"/>
  <c r="Y62" i="9" s="1"/>
  <c r="X63" i="9"/>
  <c r="X64" i="9"/>
  <c r="Y64" i="9" s="1"/>
  <c r="X65" i="9"/>
  <c r="X66" i="9"/>
  <c r="Y66" i="9" s="1"/>
  <c r="X67" i="9"/>
  <c r="Y67" i="9" s="1"/>
  <c r="X68" i="9"/>
  <c r="Y68" i="9" s="1"/>
  <c r="X69" i="9"/>
  <c r="Y69" i="9" s="1"/>
  <c r="X70" i="9"/>
  <c r="Y70" i="9" s="1"/>
  <c r="X71" i="9"/>
  <c r="X72" i="9"/>
  <c r="Y72" i="9" s="1"/>
  <c r="X73" i="9"/>
  <c r="Y73" i="9" s="1"/>
  <c r="X74" i="9"/>
  <c r="Y74" i="9" s="1"/>
  <c r="X75" i="9"/>
  <c r="X76" i="9"/>
  <c r="Y76" i="9" s="1"/>
  <c r="X77" i="9"/>
  <c r="X78" i="9"/>
  <c r="Y78" i="9" s="1"/>
  <c r="X79" i="9"/>
  <c r="Y79" i="9" s="1"/>
  <c r="X80" i="9"/>
  <c r="Y80" i="9" s="1"/>
  <c r="X81" i="9"/>
  <c r="Y81" i="9" s="1"/>
  <c r="X82" i="9"/>
  <c r="Y82" i="9" s="1"/>
  <c r="X83" i="9"/>
  <c r="X84" i="9"/>
  <c r="Y84" i="9" s="1"/>
  <c r="X85" i="9"/>
  <c r="X86" i="9"/>
  <c r="Y86" i="9" s="1"/>
  <c r="X87" i="9"/>
  <c r="X88" i="9"/>
  <c r="Y88" i="9" s="1"/>
  <c r="X89" i="9"/>
  <c r="X90" i="9"/>
  <c r="Y90" i="9" s="1"/>
  <c r="X91" i="9"/>
  <c r="Y91" i="9" s="1"/>
  <c r="X92" i="9"/>
  <c r="Y92" i="9" s="1"/>
  <c r="X93" i="9"/>
  <c r="Y93" i="9" s="1"/>
  <c r="X94" i="9"/>
  <c r="Y94" i="9" s="1"/>
  <c r="X95" i="9"/>
  <c r="X96" i="9"/>
  <c r="Y96" i="9" s="1"/>
  <c r="X97" i="9"/>
  <c r="Y97" i="9" s="1"/>
  <c r="X98" i="9"/>
  <c r="Y98" i="9" s="1"/>
  <c r="X99" i="9"/>
  <c r="X100" i="9"/>
  <c r="Y100" i="9" s="1"/>
  <c r="X101" i="9"/>
  <c r="X102" i="9"/>
  <c r="Y102" i="9" s="1"/>
  <c r="X103" i="9"/>
  <c r="Y103" i="9" s="1"/>
  <c r="X104" i="9"/>
  <c r="Y104" i="9" s="1"/>
  <c r="X105" i="9"/>
  <c r="Y105" i="9" s="1"/>
  <c r="X106" i="9"/>
  <c r="Y106" i="9" s="1"/>
  <c r="X107" i="9"/>
  <c r="X108" i="9"/>
  <c r="Y108" i="9" s="1"/>
  <c r="X109" i="9"/>
  <c r="Y109" i="9" s="1"/>
  <c r="X110" i="9"/>
  <c r="Y110" i="9" s="1"/>
  <c r="X111" i="9"/>
  <c r="X112" i="9"/>
  <c r="Y112" i="9" s="1"/>
  <c r="X113" i="9"/>
  <c r="X114" i="9"/>
  <c r="Y114" i="9" s="1"/>
  <c r="X115" i="9"/>
  <c r="Y115" i="9" s="1"/>
  <c r="X116" i="9"/>
  <c r="Y116" i="9" s="1"/>
  <c r="X117" i="9"/>
  <c r="Y117" i="9" s="1"/>
  <c r="X118" i="9"/>
  <c r="Y118" i="9" s="1"/>
  <c r="X119" i="9"/>
  <c r="X120" i="9"/>
  <c r="Y120" i="9" s="1"/>
  <c r="X121" i="9"/>
  <c r="Y121" i="9" s="1"/>
  <c r="X122" i="9"/>
  <c r="Y122" i="9" s="1"/>
  <c r="X123" i="9"/>
  <c r="X124" i="9"/>
  <c r="Y124" i="9" s="1"/>
  <c r="X125" i="9"/>
  <c r="X126" i="9"/>
  <c r="Y126" i="9" s="1"/>
  <c r="X127" i="9"/>
  <c r="Y127" i="9" s="1"/>
  <c r="X128" i="9"/>
  <c r="Y128" i="9" s="1"/>
  <c r="X129" i="9"/>
  <c r="Y129" i="9" s="1"/>
  <c r="X130" i="9"/>
  <c r="Y130" i="9" s="1"/>
  <c r="X131" i="9"/>
  <c r="X132" i="9"/>
  <c r="Y132" i="9" s="1"/>
  <c r="X133" i="9"/>
  <c r="Y133" i="9" s="1"/>
  <c r="X134" i="9"/>
  <c r="Y134" i="9" s="1"/>
  <c r="X135" i="9"/>
  <c r="X136" i="9"/>
  <c r="Y136" i="9" s="1"/>
  <c r="X137" i="9"/>
  <c r="X138" i="9"/>
  <c r="X139" i="9"/>
  <c r="Y139" i="9" s="1"/>
  <c r="X140" i="9"/>
  <c r="Y140" i="9" s="1"/>
  <c r="X141" i="9"/>
  <c r="Y141" i="9" s="1"/>
  <c r="X142" i="9"/>
  <c r="Y142" i="9" s="1"/>
  <c r="X143" i="9"/>
  <c r="X144" i="9"/>
  <c r="Y144" i="9" s="1"/>
  <c r="X145" i="9"/>
  <c r="Y145" i="9" s="1"/>
  <c r="X146" i="9"/>
  <c r="Y146" i="9" s="1"/>
  <c r="X147" i="9"/>
  <c r="X148" i="9"/>
  <c r="Y148" i="9" s="1"/>
  <c r="X149" i="9"/>
  <c r="X150" i="9"/>
  <c r="Y150" i="9" s="1"/>
  <c r="X151" i="9"/>
  <c r="Y151" i="9" s="1"/>
  <c r="X2" i="9"/>
  <c r="Y2" i="9" s="1"/>
  <c r="Z2" i="8"/>
  <c r="Z3" i="7"/>
  <c r="AA3" i="7" s="1"/>
  <c r="Z4" i="7"/>
  <c r="AA4" i="7" s="1"/>
  <c r="Z5" i="7"/>
  <c r="AA5" i="7" s="1"/>
  <c r="Z6" i="7"/>
  <c r="AA6" i="7" s="1"/>
  <c r="Z7" i="7"/>
  <c r="AA7" i="7" s="1"/>
  <c r="Z8" i="7"/>
  <c r="AA8" i="7" s="1"/>
  <c r="Z9" i="7"/>
  <c r="AA9" i="7" s="1"/>
  <c r="Z10" i="7"/>
  <c r="AA10" i="7" s="1"/>
  <c r="Z11" i="7"/>
  <c r="AA11" i="7" s="1"/>
  <c r="Z12" i="7"/>
  <c r="AA12" i="7" s="1"/>
  <c r="Z13" i="7"/>
  <c r="AA13" i="7" s="1"/>
  <c r="Z14" i="7"/>
  <c r="AA14" i="7" s="1"/>
  <c r="Z15" i="7"/>
  <c r="AA15" i="7" s="1"/>
  <c r="Z16" i="7"/>
  <c r="AA16" i="7" s="1"/>
  <c r="Z17" i="7"/>
  <c r="AA17" i="7" s="1"/>
  <c r="Z18" i="7"/>
  <c r="AA18" i="7" s="1"/>
  <c r="Z19" i="7"/>
  <c r="AA19" i="7" s="1"/>
  <c r="Z20" i="7"/>
  <c r="AA20" i="7" s="1"/>
  <c r="Z21" i="7"/>
  <c r="AA21" i="7" s="1"/>
  <c r="Z22" i="7"/>
  <c r="AA22" i="7" s="1"/>
  <c r="Z23" i="7"/>
  <c r="AA23" i="7" s="1"/>
  <c r="Z24" i="7"/>
  <c r="AA24" i="7" s="1"/>
  <c r="Z3" i="6"/>
  <c r="AA3" i="6" s="1"/>
  <c r="Z4" i="6"/>
  <c r="AA4" i="6" s="1"/>
  <c r="Z5" i="6"/>
  <c r="AA5" i="6" s="1"/>
  <c r="Z6" i="6"/>
  <c r="AA6" i="6" s="1"/>
  <c r="Z7" i="6"/>
  <c r="AA7" i="6" s="1"/>
  <c r="Z8" i="6"/>
  <c r="AA8" i="6" s="1"/>
  <c r="Z9" i="6"/>
  <c r="AA9" i="6" s="1"/>
  <c r="Z10" i="6"/>
  <c r="AA10" i="6" s="1"/>
  <c r="Z11" i="6"/>
  <c r="AA11" i="6" s="1"/>
  <c r="Z12" i="6"/>
  <c r="AA12" i="6" s="1"/>
  <c r="Z13" i="6"/>
  <c r="AA13" i="6" s="1"/>
  <c r="Z14" i="6"/>
  <c r="AA14" i="6" s="1"/>
  <c r="Z15" i="6"/>
  <c r="AA15" i="6" s="1"/>
  <c r="Z16" i="6"/>
  <c r="AA16" i="6" s="1"/>
  <c r="Z17" i="6"/>
  <c r="AA17" i="6" s="1"/>
  <c r="Z18" i="6"/>
  <c r="AA18" i="6" s="1"/>
  <c r="Z19" i="6"/>
  <c r="AA19" i="6" s="1"/>
  <c r="Z20" i="6"/>
  <c r="AA20" i="6" s="1"/>
  <c r="Z21" i="6"/>
  <c r="AA21" i="6" s="1"/>
  <c r="Z22" i="6"/>
  <c r="AA22" i="6" s="1"/>
  <c r="Z23" i="6"/>
  <c r="AA23" i="6" s="1"/>
  <c r="Z24" i="6"/>
  <c r="AA24" i="6" s="1"/>
  <c r="Z25" i="6"/>
  <c r="AA25" i="6" s="1"/>
  <c r="Z26" i="6"/>
  <c r="AA26" i="6" s="1"/>
  <c r="Z27" i="6"/>
  <c r="AA27" i="6" s="1"/>
  <c r="Z28" i="6"/>
  <c r="AA28" i="6" s="1"/>
  <c r="Z29" i="6"/>
  <c r="AA29" i="6" s="1"/>
  <c r="Z30" i="6"/>
  <c r="AA30" i="6" s="1"/>
  <c r="Z31" i="6"/>
  <c r="AA31" i="6" s="1"/>
  <c r="Z32" i="6"/>
  <c r="AA32" i="6" s="1"/>
  <c r="Z33" i="6"/>
  <c r="AA33" i="6" s="1"/>
  <c r="Z34" i="6"/>
  <c r="AA34" i="6" s="1"/>
  <c r="Z35" i="6"/>
  <c r="AA35" i="6" s="1"/>
  <c r="Z36" i="6"/>
  <c r="AA36" i="6" s="1"/>
  <c r="Z37" i="6"/>
  <c r="AA37" i="6" s="1"/>
  <c r="Z38" i="6"/>
  <c r="AA38" i="6" s="1"/>
  <c r="Z39" i="6"/>
  <c r="AA39" i="6" s="1"/>
  <c r="Z40" i="6"/>
  <c r="AA40" i="6" s="1"/>
  <c r="Z41" i="6"/>
  <c r="AA41" i="6" s="1"/>
  <c r="Z42" i="6"/>
  <c r="AA42" i="6" s="1"/>
  <c r="Z43" i="6"/>
  <c r="AA43" i="6" s="1"/>
  <c r="Z44" i="6"/>
  <c r="AA44" i="6" s="1"/>
  <c r="Z45" i="6"/>
  <c r="AA45" i="6" s="1"/>
  <c r="Z46" i="6"/>
  <c r="AA46" i="6" s="1"/>
  <c r="Z47" i="6"/>
  <c r="AA47" i="6" s="1"/>
  <c r="Z48" i="6"/>
  <c r="AA48" i="6" s="1"/>
  <c r="Z49" i="6"/>
  <c r="AA49" i="6" s="1"/>
  <c r="Z50" i="6"/>
  <c r="AA50" i="6" s="1"/>
  <c r="Z51" i="6"/>
  <c r="AA51" i="6" s="1"/>
  <c r="Z52" i="6"/>
  <c r="AA52" i="6" s="1"/>
  <c r="Z53" i="6"/>
  <c r="AA53" i="6" s="1"/>
  <c r="Z54" i="6"/>
  <c r="AA54" i="6" s="1"/>
  <c r="Z55" i="6"/>
  <c r="AA55" i="6" s="1"/>
  <c r="Z56" i="6"/>
  <c r="AA56" i="6" s="1"/>
  <c r="Z57" i="6"/>
  <c r="AA57" i="6" s="1"/>
  <c r="Z58" i="6"/>
  <c r="AA58" i="6" s="1"/>
  <c r="Z59" i="6"/>
  <c r="AA59" i="6" s="1"/>
  <c r="Z60" i="6"/>
  <c r="AA60" i="6" s="1"/>
  <c r="Z61" i="6"/>
  <c r="AA61" i="6" s="1"/>
  <c r="Z62" i="6"/>
  <c r="AA62" i="6" s="1"/>
  <c r="Z63" i="6"/>
  <c r="AA63" i="6" s="1"/>
  <c r="Z64" i="6"/>
  <c r="AA64" i="6" s="1"/>
  <c r="Z65" i="6"/>
  <c r="AA65" i="6" s="1"/>
  <c r="Z66" i="6"/>
  <c r="AA66" i="6" s="1"/>
  <c r="Z67" i="6"/>
  <c r="AA67" i="6" s="1"/>
  <c r="Z68" i="6"/>
  <c r="AA68" i="6" s="1"/>
  <c r="Z69" i="6"/>
  <c r="AA69" i="6" s="1"/>
  <c r="Z70" i="6"/>
  <c r="AA70" i="6" s="1"/>
  <c r="Z71" i="6"/>
  <c r="AA71" i="6" s="1"/>
  <c r="Z72" i="6"/>
  <c r="AA72" i="6" s="1"/>
  <c r="Z73" i="6"/>
  <c r="AA73" i="6" s="1"/>
  <c r="Z74" i="6"/>
  <c r="AA74" i="6" s="1"/>
  <c r="Z75" i="6"/>
  <c r="AA75" i="6" s="1"/>
  <c r="Z76" i="6"/>
  <c r="AA76" i="6" s="1"/>
  <c r="Z77" i="6"/>
  <c r="AA77" i="6" s="1"/>
  <c r="Z78" i="6"/>
  <c r="AA78" i="6" s="1"/>
  <c r="Z79" i="6"/>
  <c r="AA79" i="6" s="1"/>
  <c r="Z80" i="6"/>
  <c r="AA80" i="6" s="1"/>
  <c r="Z81" i="6"/>
  <c r="AA81" i="6" s="1"/>
  <c r="Z82" i="6"/>
  <c r="AA82" i="6" s="1"/>
  <c r="Z83" i="6"/>
  <c r="AA83" i="6" s="1"/>
  <c r="Z84" i="6"/>
  <c r="AA84" i="6" s="1"/>
  <c r="Z85" i="6"/>
  <c r="AA85" i="6" s="1"/>
  <c r="Z86" i="6"/>
  <c r="AA86" i="6" s="1"/>
  <c r="Z87" i="6"/>
  <c r="AA87" i="6" s="1"/>
  <c r="Z88" i="6"/>
  <c r="AA88" i="6" s="1"/>
  <c r="Z89" i="6"/>
  <c r="AA89" i="6" s="1"/>
  <c r="Z90" i="6"/>
  <c r="AA90" i="6" s="1"/>
  <c r="Z91" i="6"/>
  <c r="AA91" i="6" s="1"/>
  <c r="Z92" i="6"/>
  <c r="AA92" i="6" s="1"/>
  <c r="Z93" i="6"/>
  <c r="AA93" i="6" s="1"/>
  <c r="Z94" i="6"/>
  <c r="AA94" i="6" s="1"/>
  <c r="Z95" i="6"/>
  <c r="AA95" i="6" s="1"/>
  <c r="Z96" i="6"/>
  <c r="AA96" i="6" s="1"/>
  <c r="Z97" i="6"/>
  <c r="AA97" i="6" s="1"/>
  <c r="Z98" i="6"/>
  <c r="AA98" i="6" s="1"/>
  <c r="Z99" i="6"/>
  <c r="AA99" i="6" s="1"/>
  <c r="Z100" i="6"/>
  <c r="AA100" i="6" s="1"/>
  <c r="Z101" i="6"/>
  <c r="AA101" i="6" s="1"/>
  <c r="Z102" i="6"/>
  <c r="AA102" i="6" s="1"/>
  <c r="Z103" i="6"/>
  <c r="AA103" i="6" s="1"/>
  <c r="Z104" i="6"/>
  <c r="AA104" i="6" s="1"/>
  <c r="Z105" i="6"/>
  <c r="AA105" i="6" s="1"/>
  <c r="Z106" i="6"/>
  <c r="AA106" i="6" s="1"/>
  <c r="Z107" i="6"/>
  <c r="AA107" i="6" s="1"/>
  <c r="Z108" i="6"/>
  <c r="AA108" i="6" s="1"/>
  <c r="Z109" i="6"/>
  <c r="AA109" i="6" s="1"/>
  <c r="Z110" i="6"/>
  <c r="AA110" i="6" s="1"/>
  <c r="Z111" i="6"/>
  <c r="AA111" i="6" s="1"/>
  <c r="Z112" i="6"/>
  <c r="AA112" i="6" s="1"/>
  <c r="Z113" i="6"/>
  <c r="AA113" i="6" s="1"/>
  <c r="Z114" i="6"/>
  <c r="AA114" i="6" s="1"/>
  <c r="Z115" i="6"/>
  <c r="AA115" i="6" s="1"/>
  <c r="Z116" i="6"/>
  <c r="AA116" i="6" s="1"/>
  <c r="Z117" i="6"/>
  <c r="AA117" i="6" s="1"/>
  <c r="Z118" i="6"/>
  <c r="AA118" i="6" s="1"/>
  <c r="Z119" i="6"/>
  <c r="AA119" i="6" s="1"/>
  <c r="Z120" i="6"/>
  <c r="AA120" i="6" s="1"/>
  <c r="Z121" i="6"/>
  <c r="AA121" i="6" s="1"/>
  <c r="Z122" i="6"/>
  <c r="AA122" i="6" s="1"/>
  <c r="Z123" i="6"/>
  <c r="AA123" i="6" s="1"/>
  <c r="Z124" i="6"/>
  <c r="AA124" i="6" s="1"/>
  <c r="Z125" i="6"/>
  <c r="AA125" i="6" s="1"/>
  <c r="Z126" i="6"/>
  <c r="AA126" i="6" s="1"/>
  <c r="Z127" i="6"/>
  <c r="AA127" i="6" s="1"/>
  <c r="Z128" i="6"/>
  <c r="AA128" i="6" s="1"/>
  <c r="Z129" i="6"/>
  <c r="AA129" i="6" s="1"/>
  <c r="Z130" i="6"/>
  <c r="AA130" i="6" s="1"/>
  <c r="Z131" i="6"/>
  <c r="AA131" i="6" s="1"/>
  <c r="Z132" i="6"/>
  <c r="AA132" i="6" s="1"/>
  <c r="Z133" i="6"/>
  <c r="AA133" i="6" s="1"/>
  <c r="Z134" i="6"/>
  <c r="AA134" i="6" s="1"/>
  <c r="Z135" i="6"/>
  <c r="AA135" i="6" s="1"/>
  <c r="Z136" i="6"/>
  <c r="AA136" i="6" s="1"/>
  <c r="Z137" i="6"/>
  <c r="AA137" i="6" s="1"/>
  <c r="Z138" i="6"/>
  <c r="AA138" i="6" s="1"/>
  <c r="Z139" i="6"/>
  <c r="AA139" i="6" s="1"/>
  <c r="Z140" i="6"/>
  <c r="AA140" i="6" s="1"/>
  <c r="Z141" i="6"/>
  <c r="AA141" i="6" s="1"/>
  <c r="Z142" i="6"/>
  <c r="AA142" i="6" s="1"/>
  <c r="Z143" i="6"/>
  <c r="AA143" i="6" s="1"/>
  <c r="Z144" i="6"/>
  <c r="AA144" i="6" s="1"/>
  <c r="Z145" i="6"/>
  <c r="AA145" i="6" s="1"/>
  <c r="Z146" i="6"/>
  <c r="AA146" i="6" s="1"/>
  <c r="Z147" i="6"/>
  <c r="AA147" i="6" s="1"/>
  <c r="Z148" i="6"/>
  <c r="AA148" i="6" s="1"/>
  <c r="Z149" i="6"/>
  <c r="AA149" i="6" s="1"/>
  <c r="Z150" i="6"/>
  <c r="AA150" i="6" s="1"/>
  <c r="Z151" i="6"/>
  <c r="AA151" i="6" s="1"/>
  <c r="Z152" i="6"/>
  <c r="AA152" i="6" s="1"/>
  <c r="Z153" i="6"/>
  <c r="AA153" i="6" s="1"/>
  <c r="Z154" i="6"/>
  <c r="AA154" i="6" s="1"/>
  <c r="Z155" i="6"/>
  <c r="AA155" i="6" s="1"/>
  <c r="Z156" i="6"/>
  <c r="AA156" i="6" s="1"/>
  <c r="Z157" i="6"/>
  <c r="AA157" i="6" s="1"/>
  <c r="Z158" i="6"/>
  <c r="AA158" i="6" s="1"/>
  <c r="Z159" i="6"/>
  <c r="AA159" i="6" s="1"/>
  <c r="Z160" i="6"/>
  <c r="AA160" i="6" s="1"/>
  <c r="Z161" i="6"/>
  <c r="AA161" i="6" s="1"/>
  <c r="Z162" i="6"/>
  <c r="AA162" i="6" s="1"/>
  <c r="Z163" i="6"/>
  <c r="AA163" i="6" s="1"/>
  <c r="Z164" i="6"/>
  <c r="AA164" i="6" s="1"/>
  <c r="Z165" i="6"/>
  <c r="AA165" i="6" s="1"/>
  <c r="Z166" i="6"/>
  <c r="AA166" i="6" s="1"/>
  <c r="Z167" i="6"/>
  <c r="AA167" i="6" s="1"/>
  <c r="Z168" i="6"/>
  <c r="AA168" i="6" s="1"/>
  <c r="Z169" i="6"/>
  <c r="AA169" i="6" s="1"/>
  <c r="Z170" i="6"/>
  <c r="AA170" i="6" s="1"/>
  <c r="Z171" i="6"/>
  <c r="AA171" i="6" s="1"/>
  <c r="Z172" i="6"/>
  <c r="AA172" i="6" s="1"/>
  <c r="Z173" i="6"/>
  <c r="AA173" i="6" s="1"/>
  <c r="Z174" i="6"/>
  <c r="AA174" i="6" s="1"/>
  <c r="Z175" i="6"/>
  <c r="AA175" i="6" s="1"/>
  <c r="Z176" i="6"/>
  <c r="AA176" i="6" s="1"/>
  <c r="Z177" i="6"/>
  <c r="AA177" i="6" s="1"/>
  <c r="Z178" i="6"/>
  <c r="AA178" i="6" s="1"/>
  <c r="Z179" i="6"/>
  <c r="AA179" i="6" s="1"/>
  <c r="Z180" i="6"/>
  <c r="AA180" i="6" s="1"/>
  <c r="Z181" i="6"/>
  <c r="AA181" i="6" s="1"/>
  <c r="Z182" i="6"/>
  <c r="AA182" i="6" s="1"/>
  <c r="Z183" i="6"/>
  <c r="AA183" i="6" s="1"/>
  <c r="Z184" i="6"/>
  <c r="AA184" i="6" s="1"/>
  <c r="Z185" i="6"/>
  <c r="AA185" i="6" s="1"/>
  <c r="Z186" i="6"/>
  <c r="AA186" i="6" s="1"/>
  <c r="Z187" i="6"/>
  <c r="AA187" i="6" s="1"/>
  <c r="Z188" i="6"/>
  <c r="AA188" i="6" s="1"/>
  <c r="Z189" i="6"/>
  <c r="AA189" i="6" s="1"/>
  <c r="Z190" i="6"/>
  <c r="AA190" i="6" s="1"/>
  <c r="Z191" i="6"/>
  <c r="AA191" i="6" s="1"/>
  <c r="Z192" i="6"/>
  <c r="AA192" i="6" s="1"/>
  <c r="Z193" i="6"/>
  <c r="AA193" i="6" s="1"/>
  <c r="Z194" i="6"/>
  <c r="AA194" i="6" s="1"/>
  <c r="Z195" i="6"/>
  <c r="AA195" i="6" s="1"/>
  <c r="Z196" i="6"/>
  <c r="AA196" i="6" s="1"/>
  <c r="Z197" i="6"/>
  <c r="AA197" i="6" s="1"/>
  <c r="Z198" i="6"/>
  <c r="AA198" i="6" s="1"/>
  <c r="Z199" i="6"/>
  <c r="AA199" i="6" s="1"/>
  <c r="Z200" i="6"/>
  <c r="AA200" i="6" s="1"/>
  <c r="Z201" i="6"/>
  <c r="AA201" i="6" s="1"/>
  <c r="Z202" i="6"/>
  <c r="AA202" i="6" s="1"/>
  <c r="Z203" i="6"/>
  <c r="AA203" i="6" s="1"/>
  <c r="Z204" i="6"/>
  <c r="AA204" i="6" s="1"/>
  <c r="Z205" i="6"/>
  <c r="AA205" i="6" s="1"/>
  <c r="Z206" i="6"/>
  <c r="AA206" i="6" s="1"/>
  <c r="Z207" i="6"/>
  <c r="AA207" i="6" s="1"/>
  <c r="Z208" i="6"/>
  <c r="AA208" i="6" s="1"/>
  <c r="Z209" i="6"/>
  <c r="AA209" i="6" s="1"/>
  <c r="Z210" i="6"/>
  <c r="AA210" i="6" s="1"/>
  <c r="Z211" i="6"/>
  <c r="AA211" i="6" s="1"/>
  <c r="Z212" i="6"/>
  <c r="AA212" i="6" s="1"/>
  <c r="Z213" i="6"/>
  <c r="AA213" i="6" s="1"/>
  <c r="Z214" i="6"/>
  <c r="AA214" i="6" s="1"/>
  <c r="Z215" i="6"/>
  <c r="AA215" i="6" s="1"/>
  <c r="Z216" i="6"/>
  <c r="AA216" i="6" s="1"/>
  <c r="Z217" i="6"/>
  <c r="AA217" i="6" s="1"/>
  <c r="Z218" i="6"/>
  <c r="AA218" i="6" s="1"/>
  <c r="Z219" i="6"/>
  <c r="AA219" i="6" s="1"/>
  <c r="Z220" i="6"/>
  <c r="AA220" i="6" s="1"/>
  <c r="Z221" i="6"/>
  <c r="AA221" i="6" s="1"/>
  <c r="Z222" i="6"/>
  <c r="AA222" i="6" s="1"/>
  <c r="Z223" i="6"/>
  <c r="AA223" i="6" s="1"/>
  <c r="Z224" i="6"/>
  <c r="AA224" i="6" s="1"/>
  <c r="Z225" i="6"/>
  <c r="AA225" i="6" s="1"/>
  <c r="Z226" i="6"/>
  <c r="AA226" i="6" s="1"/>
  <c r="Z227" i="6"/>
  <c r="AA227" i="6" s="1"/>
  <c r="Z228" i="6"/>
  <c r="AA228" i="6" s="1"/>
  <c r="Z229" i="6"/>
  <c r="AA229" i="6" s="1"/>
  <c r="Z230" i="6"/>
  <c r="AA230" i="6" s="1"/>
  <c r="Z231" i="6"/>
  <c r="AA231" i="6" s="1"/>
  <c r="Z232" i="6"/>
  <c r="AA232" i="6" s="1"/>
  <c r="Z233" i="6"/>
  <c r="AA233" i="6" s="1"/>
  <c r="Z234" i="6"/>
  <c r="AA234" i="6" s="1"/>
  <c r="Z235" i="6"/>
  <c r="AA235" i="6" s="1"/>
  <c r="Z236" i="6"/>
  <c r="AA236" i="6" s="1"/>
  <c r="Z237" i="6"/>
  <c r="AA237" i="6" s="1"/>
  <c r="Z238" i="6"/>
  <c r="AA238" i="6" s="1"/>
  <c r="Z239" i="6"/>
  <c r="AA239" i="6" s="1"/>
  <c r="Z240" i="6"/>
  <c r="AA240" i="6" s="1"/>
  <c r="Z241" i="6"/>
  <c r="AA241" i="6" s="1"/>
  <c r="Z242" i="6"/>
  <c r="AA242" i="6" s="1"/>
  <c r="Z243" i="6"/>
  <c r="AA243" i="6" s="1"/>
  <c r="Z244" i="6"/>
  <c r="AA244" i="6" s="1"/>
  <c r="Z245" i="6"/>
  <c r="AA245" i="6" s="1"/>
  <c r="Z246" i="6"/>
  <c r="AA246" i="6" s="1"/>
  <c r="Z247" i="6"/>
  <c r="AA247" i="6" s="1"/>
  <c r="Z248" i="6"/>
  <c r="AA248" i="6" s="1"/>
  <c r="Z249" i="6"/>
  <c r="AA249" i="6" s="1"/>
  <c r="Z250" i="6"/>
  <c r="AA250" i="6" s="1"/>
  <c r="Z251" i="6"/>
  <c r="AA251" i="6" s="1"/>
  <c r="Z252" i="6"/>
  <c r="AA252" i="6" s="1"/>
  <c r="Z253" i="6"/>
  <c r="AA253" i="6" s="1"/>
  <c r="Z254" i="6"/>
  <c r="AA254" i="6" s="1"/>
  <c r="Z255" i="6"/>
  <c r="AA255" i="6" s="1"/>
  <c r="Z256" i="6"/>
  <c r="AA256" i="6" s="1"/>
  <c r="Z257" i="6"/>
  <c r="AA257" i="6" s="1"/>
  <c r="Z258" i="6"/>
  <c r="AA258" i="6" s="1"/>
  <c r="Z259" i="6"/>
  <c r="AA259" i="6" s="1"/>
  <c r="Z260" i="6"/>
  <c r="AA260" i="6" s="1"/>
  <c r="Z261" i="6"/>
  <c r="AA261" i="6" s="1"/>
  <c r="Z262" i="6"/>
  <c r="AA262" i="6" s="1"/>
  <c r="Z263" i="6"/>
  <c r="AA263" i="6" s="1"/>
  <c r="Z264" i="6"/>
  <c r="AA264" i="6" s="1"/>
  <c r="Z265" i="6"/>
  <c r="AA265" i="6" s="1"/>
  <c r="Z266" i="6"/>
  <c r="AA266" i="6" s="1"/>
  <c r="Z267" i="6"/>
  <c r="AA267" i="6" s="1"/>
  <c r="Z268" i="6"/>
  <c r="AA268" i="6" s="1"/>
  <c r="Z269" i="6"/>
  <c r="AA269" i="6" s="1"/>
  <c r="Z270" i="6"/>
  <c r="AA270" i="6" s="1"/>
  <c r="Z271" i="6"/>
  <c r="AA271" i="6" s="1"/>
  <c r="Z272" i="6"/>
  <c r="AA272" i="6" s="1"/>
  <c r="Z273" i="6"/>
  <c r="AA273" i="6" s="1"/>
  <c r="Z274" i="6"/>
  <c r="AA274" i="6" s="1"/>
  <c r="Z275" i="6"/>
  <c r="AA275" i="6" s="1"/>
  <c r="Z276" i="6"/>
  <c r="AA276" i="6" s="1"/>
  <c r="Z277" i="6"/>
  <c r="AA277" i="6" s="1"/>
  <c r="Z278" i="6"/>
  <c r="AA278" i="6" s="1"/>
  <c r="Z279" i="6"/>
  <c r="AA279" i="6" s="1"/>
  <c r="Z280" i="6"/>
  <c r="AA280" i="6" s="1"/>
  <c r="Z281" i="6"/>
  <c r="AA281" i="6" s="1"/>
  <c r="Z282" i="6"/>
  <c r="AA282" i="6" s="1"/>
  <c r="Z283" i="6"/>
  <c r="AA283" i="6" s="1"/>
  <c r="Z284" i="6"/>
  <c r="AA284" i="6" s="1"/>
  <c r="Z285" i="6"/>
  <c r="AA285" i="6" s="1"/>
  <c r="Z286" i="6"/>
  <c r="AA286" i="6" s="1"/>
  <c r="Z287" i="6"/>
  <c r="AA287" i="6" s="1"/>
  <c r="Z288" i="6"/>
  <c r="AA288" i="6" s="1"/>
  <c r="Z289" i="6"/>
  <c r="AA289" i="6" s="1"/>
  <c r="Z290" i="6"/>
  <c r="AA290" i="6" s="1"/>
  <c r="Z291" i="6"/>
  <c r="AA291" i="6" s="1"/>
  <c r="Z292" i="6"/>
  <c r="AA292" i="6" s="1"/>
  <c r="Z293" i="6"/>
  <c r="AA293" i="6" s="1"/>
  <c r="Z294" i="6"/>
  <c r="AA294" i="6" s="1"/>
  <c r="Z295" i="6"/>
  <c r="AA295" i="6" s="1"/>
  <c r="Z296" i="6"/>
  <c r="AA296" i="6" s="1"/>
  <c r="Z297" i="6"/>
  <c r="AA297" i="6" s="1"/>
  <c r="Z298" i="6"/>
  <c r="AA298" i="6" s="1"/>
  <c r="Z299" i="6"/>
  <c r="AA299" i="6" s="1"/>
  <c r="Z300" i="6"/>
  <c r="AA300" i="6" s="1"/>
  <c r="Z301" i="6"/>
  <c r="AA301" i="6" s="1"/>
  <c r="Z302" i="6"/>
  <c r="AA302" i="6" s="1"/>
  <c r="Z303" i="6"/>
  <c r="AA303" i="6" s="1"/>
  <c r="Z304" i="6"/>
  <c r="AA304" i="6" s="1"/>
  <c r="Z305" i="6"/>
  <c r="AA305" i="6" s="1"/>
  <c r="Z306" i="6"/>
  <c r="AA306" i="6" s="1"/>
  <c r="Z307" i="6"/>
  <c r="AA307" i="6" s="1"/>
  <c r="Z308" i="6"/>
  <c r="AA308" i="6" s="1"/>
  <c r="Z309" i="6"/>
  <c r="AA309" i="6" s="1"/>
  <c r="Z310" i="6"/>
  <c r="AA310" i="6" s="1"/>
  <c r="Z311" i="6"/>
  <c r="AA311" i="6" s="1"/>
  <c r="Z312" i="6"/>
  <c r="AA312" i="6" s="1"/>
  <c r="Z313" i="6"/>
  <c r="AA313" i="6" s="1"/>
  <c r="Z314" i="6"/>
  <c r="AA314" i="6" s="1"/>
  <c r="Z315" i="6"/>
  <c r="AA315" i="6" s="1"/>
  <c r="Z316" i="6"/>
  <c r="AA316" i="6" s="1"/>
  <c r="Z317" i="6"/>
  <c r="AA317" i="6" s="1"/>
  <c r="Z318" i="6"/>
  <c r="AA318" i="6" s="1"/>
  <c r="Z319" i="6"/>
  <c r="AA319" i="6" s="1"/>
  <c r="Z320" i="6"/>
  <c r="AA320" i="6" s="1"/>
  <c r="Z321" i="6"/>
  <c r="AA321" i="6" s="1"/>
  <c r="Z322" i="6"/>
  <c r="AA322" i="6" s="1"/>
  <c r="Z323" i="6"/>
  <c r="AA323" i="6" s="1"/>
  <c r="Z324" i="6"/>
  <c r="AA324" i="6" s="1"/>
  <c r="Z325" i="6"/>
  <c r="AA325" i="6" s="1"/>
  <c r="Z326" i="6"/>
  <c r="AA326" i="6" s="1"/>
  <c r="Z327" i="6"/>
  <c r="AA327" i="6" s="1"/>
  <c r="Z328" i="6"/>
  <c r="AA328" i="6" s="1"/>
  <c r="Z329" i="6"/>
  <c r="AA329" i="6" s="1"/>
  <c r="Z330" i="6"/>
  <c r="AA330" i="6" s="1"/>
  <c r="Z331" i="6"/>
  <c r="AA331" i="6" s="1"/>
  <c r="Z332" i="6"/>
  <c r="AA332" i="6" s="1"/>
  <c r="Z333" i="6"/>
  <c r="AA333" i="6" s="1"/>
  <c r="Z334" i="6"/>
  <c r="AA334" i="6" s="1"/>
  <c r="Z335" i="6"/>
  <c r="AA335" i="6" s="1"/>
  <c r="Z336" i="6"/>
  <c r="AA336" i="6" s="1"/>
  <c r="Z337" i="6"/>
  <c r="AA337" i="6" s="1"/>
  <c r="Z338" i="6"/>
  <c r="AA338" i="6" s="1"/>
  <c r="Z339" i="6"/>
  <c r="AA339" i="6" s="1"/>
  <c r="Z340" i="6"/>
  <c r="AA340" i="6" s="1"/>
  <c r="Z341" i="6"/>
  <c r="AA341" i="6" s="1"/>
  <c r="Z342" i="6"/>
  <c r="AA342" i="6" s="1"/>
  <c r="Z343" i="6"/>
  <c r="AA343" i="6" s="1"/>
  <c r="Z344" i="6"/>
  <c r="AA344" i="6" s="1"/>
  <c r="Z345" i="6"/>
  <c r="AA345" i="6" s="1"/>
  <c r="Z346" i="6"/>
  <c r="AA346" i="6" s="1"/>
  <c r="Z347" i="6"/>
  <c r="AA347" i="6" s="1"/>
  <c r="Z348" i="6"/>
  <c r="AA348" i="6" s="1"/>
  <c r="Z349" i="6"/>
  <c r="AA349" i="6" s="1"/>
  <c r="Z350" i="6"/>
  <c r="AA350" i="6" s="1"/>
  <c r="Z351" i="6"/>
  <c r="AA351" i="6" s="1"/>
  <c r="Z352" i="6"/>
  <c r="AA352" i="6" s="1"/>
  <c r="Z353" i="6"/>
  <c r="AA353" i="6" s="1"/>
  <c r="Z354" i="6"/>
  <c r="AA354" i="6" s="1"/>
  <c r="Z355" i="6"/>
  <c r="AA355" i="6" s="1"/>
  <c r="Z356" i="6"/>
  <c r="AA356" i="6" s="1"/>
  <c r="Z357" i="6"/>
  <c r="AA357" i="6" s="1"/>
  <c r="Z358" i="6"/>
  <c r="AA358" i="6" s="1"/>
  <c r="Z359" i="6"/>
  <c r="AA359" i="6" s="1"/>
  <c r="Z360" i="6"/>
  <c r="AA360" i="6" s="1"/>
  <c r="Z361" i="6"/>
  <c r="AA361" i="6" s="1"/>
  <c r="Z362" i="6"/>
  <c r="AA362" i="6" s="1"/>
  <c r="Z363" i="6"/>
  <c r="AA363" i="6" s="1"/>
  <c r="Z364" i="6"/>
  <c r="AA364" i="6" s="1"/>
  <c r="Z365" i="6"/>
  <c r="AA365" i="6" s="1"/>
  <c r="Z366" i="6"/>
  <c r="AA366" i="6" s="1"/>
  <c r="Z367" i="6"/>
  <c r="AA367" i="6" s="1"/>
  <c r="Z368" i="6"/>
  <c r="AA368" i="6" s="1"/>
  <c r="Z369" i="6"/>
  <c r="AA369" i="6" s="1"/>
  <c r="Z370" i="6"/>
  <c r="AA370" i="6" s="1"/>
  <c r="Z371" i="6"/>
  <c r="AA371" i="6" s="1"/>
  <c r="Z372" i="6"/>
  <c r="AA372" i="6" s="1"/>
  <c r="Z373" i="6"/>
  <c r="AA373" i="6" s="1"/>
  <c r="Z374" i="6"/>
  <c r="AA374" i="6" s="1"/>
  <c r="Z375" i="6"/>
  <c r="AA375" i="6" s="1"/>
  <c r="Z376" i="6"/>
  <c r="AA376" i="6" s="1"/>
  <c r="Z377" i="6"/>
  <c r="AA377" i="6" s="1"/>
  <c r="Z378" i="6"/>
  <c r="AA378" i="6" s="1"/>
  <c r="Z379" i="6"/>
  <c r="AA379" i="6" s="1"/>
  <c r="Z380" i="6"/>
  <c r="AA380" i="6" s="1"/>
  <c r="Z381" i="6"/>
  <c r="AA381" i="6" s="1"/>
  <c r="Z382" i="6"/>
  <c r="AA382" i="6" s="1"/>
  <c r="Z383" i="6"/>
  <c r="AA383" i="6" s="1"/>
  <c r="Z384" i="6"/>
  <c r="AA384" i="6" s="1"/>
  <c r="Z385" i="6"/>
  <c r="AA385" i="6" s="1"/>
  <c r="Z386" i="6"/>
  <c r="AA386" i="6" s="1"/>
  <c r="Z387" i="6"/>
  <c r="AA387" i="6" s="1"/>
  <c r="Z388" i="6"/>
  <c r="AA388" i="6" s="1"/>
  <c r="Z389" i="6"/>
  <c r="AA389" i="6" s="1"/>
  <c r="Z390" i="6"/>
  <c r="AA390" i="6" s="1"/>
  <c r="Z391" i="6"/>
  <c r="AA391" i="6" s="1"/>
  <c r="Z392" i="6"/>
  <c r="AA392" i="6" s="1"/>
  <c r="Z393" i="6"/>
  <c r="AA393" i="6" s="1"/>
  <c r="Z394" i="6"/>
  <c r="AA394" i="6" s="1"/>
  <c r="Z395" i="6"/>
  <c r="AA395" i="6" s="1"/>
  <c r="Z396" i="6"/>
  <c r="AA396" i="6" s="1"/>
  <c r="Z397" i="6"/>
  <c r="AA397" i="6" s="1"/>
  <c r="Z398" i="6"/>
  <c r="AA398" i="6" s="1"/>
  <c r="Z399" i="6"/>
  <c r="AA399" i="6" s="1"/>
  <c r="Z400" i="6"/>
  <c r="AA400" i="6" s="1"/>
  <c r="Z401" i="6"/>
  <c r="AA401" i="6" s="1"/>
  <c r="Z402" i="6"/>
  <c r="AA402" i="6" s="1"/>
  <c r="Z403" i="6"/>
  <c r="AA403" i="6" s="1"/>
  <c r="Z404" i="6"/>
  <c r="AA404" i="6" s="1"/>
  <c r="Z405" i="6"/>
  <c r="AA405" i="6" s="1"/>
  <c r="Z406" i="6"/>
  <c r="AA406" i="6" s="1"/>
  <c r="Z407" i="6"/>
  <c r="AA407" i="6" s="1"/>
  <c r="Z408" i="6"/>
  <c r="AA408" i="6" s="1"/>
  <c r="Z409" i="6"/>
  <c r="AA409" i="6" s="1"/>
  <c r="Z410" i="6"/>
  <c r="AA410" i="6" s="1"/>
  <c r="Z411" i="6"/>
  <c r="AA411" i="6" s="1"/>
  <c r="Z412" i="6"/>
  <c r="AA412" i="6" s="1"/>
  <c r="Z413" i="6"/>
  <c r="AA413" i="6" s="1"/>
  <c r="Z414" i="6"/>
  <c r="AA414" i="6" s="1"/>
  <c r="Z415" i="6"/>
  <c r="AA415" i="6" s="1"/>
  <c r="Z416" i="6"/>
  <c r="AA416" i="6" s="1"/>
  <c r="Z417" i="6"/>
  <c r="AA417" i="6" s="1"/>
  <c r="Z418" i="6"/>
  <c r="AA418" i="6" s="1"/>
  <c r="Z419" i="6"/>
  <c r="AA419" i="6" s="1"/>
  <c r="Z420" i="6"/>
  <c r="AA420" i="6" s="1"/>
  <c r="Z421" i="6"/>
  <c r="AA421" i="6" s="1"/>
  <c r="Z422" i="6"/>
  <c r="AA422" i="6" s="1"/>
  <c r="Z423" i="6"/>
  <c r="AA423" i="6" s="1"/>
  <c r="Z424" i="6"/>
  <c r="AA424" i="6" s="1"/>
  <c r="Z425" i="6"/>
  <c r="AA425" i="6" s="1"/>
  <c r="Z426" i="6"/>
  <c r="AA426" i="6" s="1"/>
  <c r="Z427" i="6"/>
  <c r="AA427" i="6" s="1"/>
  <c r="Z428" i="6"/>
  <c r="AA428" i="6" s="1"/>
  <c r="Z429" i="6"/>
  <c r="AA429" i="6" s="1"/>
  <c r="Z430" i="6"/>
  <c r="AA430" i="6" s="1"/>
  <c r="Z431" i="6"/>
  <c r="AA431" i="6" s="1"/>
  <c r="Z432" i="6"/>
  <c r="AA432" i="6" s="1"/>
  <c r="Z433" i="6"/>
  <c r="AA433" i="6" s="1"/>
  <c r="Z434" i="6"/>
  <c r="AA434" i="6" s="1"/>
  <c r="Z435" i="6"/>
  <c r="AA435" i="6" s="1"/>
  <c r="Z436" i="6"/>
  <c r="AA436" i="6" s="1"/>
  <c r="Z437" i="6"/>
  <c r="AA437" i="6" s="1"/>
  <c r="Z438" i="6"/>
  <c r="AA438" i="6" s="1"/>
  <c r="Z439" i="6"/>
  <c r="AA439" i="6" s="1"/>
  <c r="Z440" i="6"/>
  <c r="AA440" i="6" s="1"/>
  <c r="Z441" i="6"/>
  <c r="AA441" i="6" s="1"/>
  <c r="Z442" i="6"/>
  <c r="AA442" i="6" s="1"/>
  <c r="Z443" i="6"/>
  <c r="AA443" i="6" s="1"/>
  <c r="Z444" i="6"/>
  <c r="AA444" i="6" s="1"/>
  <c r="Z445" i="6"/>
  <c r="AA445" i="6" s="1"/>
  <c r="Z446" i="6"/>
  <c r="AA446" i="6" s="1"/>
  <c r="Z447" i="6"/>
  <c r="AA447" i="6" s="1"/>
  <c r="Z448" i="6"/>
  <c r="AA448" i="6" s="1"/>
  <c r="Z449" i="6"/>
  <c r="AA449" i="6" s="1"/>
  <c r="Z450" i="6"/>
  <c r="AA450" i="6" s="1"/>
  <c r="Z451" i="6"/>
  <c r="AA451" i="6" s="1"/>
  <c r="Z452" i="6"/>
  <c r="AA452" i="6" s="1"/>
  <c r="Z453" i="6"/>
  <c r="AA453" i="6" s="1"/>
  <c r="Z454" i="6"/>
  <c r="AA454" i="6" s="1"/>
  <c r="Z455" i="6"/>
  <c r="AA455" i="6" s="1"/>
  <c r="Z456" i="6"/>
  <c r="AA456" i="6" s="1"/>
  <c r="Z457" i="6"/>
  <c r="AA457" i="6" s="1"/>
  <c r="Z458" i="6"/>
  <c r="AA458" i="6" s="1"/>
  <c r="Z459" i="6"/>
  <c r="AA459" i="6" s="1"/>
  <c r="Z460" i="6"/>
  <c r="AA460" i="6" s="1"/>
  <c r="Z461" i="6"/>
  <c r="AA461" i="6" s="1"/>
  <c r="Z462" i="6"/>
  <c r="AA462" i="6" s="1"/>
  <c r="Z463" i="6"/>
  <c r="AA463" i="6" s="1"/>
  <c r="Z464" i="6"/>
  <c r="AA464" i="6" s="1"/>
  <c r="Z465" i="6"/>
  <c r="AA465" i="6" s="1"/>
  <c r="Z466" i="6"/>
  <c r="AA466" i="6" s="1"/>
  <c r="Z467" i="6"/>
  <c r="AA467" i="6" s="1"/>
  <c r="Z468" i="6"/>
  <c r="AA468" i="6" s="1"/>
  <c r="Z469" i="6"/>
  <c r="AA469" i="6" s="1"/>
  <c r="Z470" i="6"/>
  <c r="AA470" i="6" s="1"/>
  <c r="Z471" i="6"/>
  <c r="AA471" i="6" s="1"/>
  <c r="Z472" i="6"/>
  <c r="AA472" i="6" s="1"/>
  <c r="Z473" i="6"/>
  <c r="AA473" i="6" s="1"/>
  <c r="Z474" i="6"/>
  <c r="AA474" i="6" s="1"/>
  <c r="Z475" i="6"/>
  <c r="AA475" i="6" s="1"/>
  <c r="Z476" i="6"/>
  <c r="AA476" i="6" s="1"/>
  <c r="Z477" i="6"/>
  <c r="AA477" i="6" s="1"/>
  <c r="Z478" i="6"/>
  <c r="AA478" i="6" s="1"/>
  <c r="Z479" i="6"/>
  <c r="AA479" i="6" s="1"/>
  <c r="Z480" i="6"/>
  <c r="AA480" i="6" s="1"/>
  <c r="Z481" i="6"/>
  <c r="AA481" i="6" s="1"/>
  <c r="Z482" i="6"/>
  <c r="AA482" i="6" s="1"/>
  <c r="Z483" i="6"/>
  <c r="AA483" i="6" s="1"/>
  <c r="Z484" i="6"/>
  <c r="AA484" i="6" s="1"/>
  <c r="Z485" i="6"/>
  <c r="AA485" i="6" s="1"/>
  <c r="Z486" i="6"/>
  <c r="AA486" i="6" s="1"/>
  <c r="Z487" i="6"/>
  <c r="AA487" i="6" s="1"/>
  <c r="Z488" i="6"/>
  <c r="AA488" i="6" s="1"/>
  <c r="Z489" i="6"/>
  <c r="AA489" i="6" s="1"/>
  <c r="Z490" i="6"/>
  <c r="AA490" i="6" s="1"/>
  <c r="Z491" i="6"/>
  <c r="AA491" i="6" s="1"/>
  <c r="Z492" i="6"/>
  <c r="AA492" i="6" s="1"/>
  <c r="Z493" i="6"/>
  <c r="AA493" i="6" s="1"/>
  <c r="Z494" i="6"/>
  <c r="AA494" i="6" s="1"/>
  <c r="Z495" i="6"/>
  <c r="AA495" i="6" s="1"/>
  <c r="Z496" i="6"/>
  <c r="AA496" i="6" s="1"/>
  <c r="Z497" i="6"/>
  <c r="AA497" i="6" s="1"/>
  <c r="Z498" i="6"/>
  <c r="AA498" i="6" s="1"/>
  <c r="Z499" i="6"/>
  <c r="AA499" i="6" s="1"/>
  <c r="Z500" i="6"/>
  <c r="AA500" i="6" s="1"/>
  <c r="Z501" i="6"/>
  <c r="AA501" i="6" s="1"/>
  <c r="Z502" i="6"/>
  <c r="AA502" i="6" s="1"/>
  <c r="Z503" i="6"/>
  <c r="AA503" i="6" s="1"/>
  <c r="Z504" i="6"/>
  <c r="AA504" i="6" s="1"/>
  <c r="Z505" i="6"/>
  <c r="AA505" i="6" s="1"/>
  <c r="Z506" i="6"/>
  <c r="AA506" i="6" s="1"/>
  <c r="Z507" i="6"/>
  <c r="AA507" i="6" s="1"/>
  <c r="Z508" i="6"/>
  <c r="AA508" i="6" s="1"/>
  <c r="Z509" i="6"/>
  <c r="AA509" i="6" s="1"/>
  <c r="Z510" i="6"/>
  <c r="AA510" i="6" s="1"/>
  <c r="Z511" i="6"/>
  <c r="AA511" i="6" s="1"/>
  <c r="Z512" i="6"/>
  <c r="AA512" i="6" s="1"/>
  <c r="Z513" i="6"/>
  <c r="AA513" i="6" s="1"/>
  <c r="Z514" i="6"/>
  <c r="AA514" i="6" s="1"/>
  <c r="Z515" i="6"/>
  <c r="AA515" i="6" s="1"/>
  <c r="Z516" i="6"/>
  <c r="AA516" i="6" s="1"/>
  <c r="Z517" i="6"/>
  <c r="AA517" i="6" s="1"/>
  <c r="Z518" i="6"/>
  <c r="AA518" i="6" s="1"/>
  <c r="Z519" i="6"/>
  <c r="AA519" i="6" s="1"/>
  <c r="Z520" i="6"/>
  <c r="AA520" i="6" s="1"/>
  <c r="Z521" i="6"/>
  <c r="AA521" i="6" s="1"/>
  <c r="Z522" i="6"/>
  <c r="AA522" i="6" s="1"/>
  <c r="Z523" i="6"/>
  <c r="AA523" i="6" s="1"/>
  <c r="Z524" i="6"/>
  <c r="AA524" i="6" s="1"/>
  <c r="Z525" i="6"/>
  <c r="AA525" i="6" s="1"/>
  <c r="Z526" i="6"/>
  <c r="AA526" i="6" s="1"/>
  <c r="Z527" i="6"/>
  <c r="AA527" i="6" s="1"/>
  <c r="Z528" i="6"/>
  <c r="AA528" i="6" s="1"/>
  <c r="Z529" i="6"/>
  <c r="AA529" i="6" s="1"/>
  <c r="Z530" i="6"/>
  <c r="AA530" i="6" s="1"/>
  <c r="Z531" i="6"/>
  <c r="AA531" i="6" s="1"/>
  <c r="Z532" i="6"/>
  <c r="AA532" i="6" s="1"/>
  <c r="Z533" i="6"/>
  <c r="AA533" i="6" s="1"/>
  <c r="Z534" i="6"/>
  <c r="AA534" i="6" s="1"/>
  <c r="Z535" i="6"/>
  <c r="AA535" i="6" s="1"/>
  <c r="Z536" i="6"/>
  <c r="AA536" i="6" s="1"/>
  <c r="Z537" i="6"/>
  <c r="AA537" i="6" s="1"/>
  <c r="Z538" i="6"/>
  <c r="AA538" i="6" s="1"/>
  <c r="Z539" i="6"/>
  <c r="AA539" i="6" s="1"/>
  <c r="Z540" i="6"/>
  <c r="AA540" i="6" s="1"/>
  <c r="Z541" i="6"/>
  <c r="AA541" i="6" s="1"/>
  <c r="Z542" i="6"/>
  <c r="AA542" i="6" s="1"/>
  <c r="Z543" i="6"/>
  <c r="AA543" i="6" s="1"/>
  <c r="Z544" i="6"/>
  <c r="AA544" i="6" s="1"/>
  <c r="Z545" i="6"/>
  <c r="AA545" i="6" s="1"/>
  <c r="Z546" i="6"/>
  <c r="AA546" i="6" s="1"/>
  <c r="Z547" i="6"/>
  <c r="AA547" i="6" s="1"/>
  <c r="Z548" i="6"/>
  <c r="AA548" i="6" s="1"/>
  <c r="Z549" i="6"/>
  <c r="AA549" i="6" s="1"/>
  <c r="Z550" i="6"/>
  <c r="AA550" i="6" s="1"/>
  <c r="Z551" i="6"/>
  <c r="AA551" i="6" s="1"/>
  <c r="Z552" i="6"/>
  <c r="AA552" i="6" s="1"/>
  <c r="Z553" i="6"/>
  <c r="AA553" i="6" s="1"/>
  <c r="Z554" i="6"/>
  <c r="AA554" i="6" s="1"/>
  <c r="Z555" i="6"/>
  <c r="AA555" i="6" s="1"/>
  <c r="Z556" i="6"/>
  <c r="AA556" i="6" s="1"/>
  <c r="Z557" i="6"/>
  <c r="AA557" i="6" s="1"/>
  <c r="Z558" i="6"/>
  <c r="AA558" i="6" s="1"/>
  <c r="Z559" i="6"/>
  <c r="AA559" i="6" s="1"/>
  <c r="Z560" i="6"/>
  <c r="AA560" i="6" s="1"/>
  <c r="Z561" i="6"/>
  <c r="AA561" i="6" s="1"/>
  <c r="Z562" i="6"/>
  <c r="AA562" i="6" s="1"/>
  <c r="Z563" i="6"/>
  <c r="AA563" i="6" s="1"/>
  <c r="Z564" i="6"/>
  <c r="AA564" i="6" s="1"/>
  <c r="Z565" i="6"/>
  <c r="AA565" i="6" s="1"/>
  <c r="Z566" i="6"/>
  <c r="AA566" i="6" s="1"/>
  <c r="Z567" i="6"/>
  <c r="AA567" i="6" s="1"/>
  <c r="Z568" i="6"/>
  <c r="AA568" i="6" s="1"/>
  <c r="Z2" i="6"/>
  <c r="AA2" i="6" s="1"/>
  <c r="AA569" i="6" s="1"/>
  <c r="C6" i="5" s="1"/>
  <c r="C67" i="10"/>
  <c r="D67" i="10"/>
  <c r="C5" i="10"/>
  <c r="D5" i="10"/>
  <c r="C6" i="10"/>
  <c r="D6" i="10"/>
  <c r="C7" i="10"/>
  <c r="D7" i="10"/>
  <c r="C8" i="10"/>
  <c r="D8" i="10"/>
  <c r="C9" i="10"/>
  <c r="D9" i="10"/>
  <c r="C10" i="10"/>
  <c r="D10" i="10"/>
  <c r="C18" i="10"/>
  <c r="D18" i="10"/>
  <c r="C19" i="10"/>
  <c r="D19" i="10"/>
  <c r="C20" i="10"/>
  <c r="D20" i="10"/>
  <c r="C21" i="10"/>
  <c r="D21" i="10"/>
  <c r="C22" i="10"/>
  <c r="D22" i="10"/>
  <c r="C23" i="10"/>
  <c r="D23" i="10"/>
  <c r="C24" i="10"/>
  <c r="D24" i="10"/>
  <c r="C33" i="10"/>
  <c r="D33" i="10"/>
  <c r="C34" i="10"/>
  <c r="D34" i="10"/>
  <c r="C35" i="10"/>
  <c r="D35" i="10"/>
  <c r="C36" i="10"/>
  <c r="D36" i="10"/>
  <c r="C37" i="10"/>
  <c r="D37" i="10"/>
  <c r="C38" i="10"/>
  <c r="D38" i="10"/>
  <c r="C39" i="10"/>
  <c r="D39" i="10"/>
  <c r="C48" i="10"/>
  <c r="D48" i="10"/>
  <c r="C49" i="10"/>
  <c r="D49" i="10"/>
  <c r="C50" i="10"/>
  <c r="D50" i="10"/>
  <c r="C51" i="10"/>
  <c r="D51" i="10"/>
  <c r="C52" i="10"/>
  <c r="D52" i="10"/>
  <c r="C53" i="10"/>
  <c r="D53" i="10"/>
  <c r="C62" i="10"/>
  <c r="D62" i="10"/>
  <c r="C63" i="10"/>
  <c r="D63" i="10"/>
  <c r="C64" i="10"/>
  <c r="D64" i="10"/>
  <c r="C65" i="10"/>
  <c r="D65" i="10"/>
  <c r="C66" i="10"/>
  <c r="D66" i="10"/>
  <c r="D4" i="10"/>
  <c r="C4" i="10"/>
  <c r="B5" i="5"/>
  <c r="Y15" i="9"/>
  <c r="Y16" i="9"/>
  <c r="Y17" i="9"/>
  <c r="Y19" i="9"/>
  <c r="Y20" i="9"/>
  <c r="Y21" i="9"/>
  <c r="Y27" i="9"/>
  <c r="Y29" i="9"/>
  <c r="Y35" i="9"/>
  <c r="Y39" i="9"/>
  <c r="Y41" i="9"/>
  <c r="Y47" i="9"/>
  <c r="Y51" i="9"/>
  <c r="Y53" i="9"/>
  <c r="Y54" i="9"/>
  <c r="Y55" i="9"/>
  <c r="Y59" i="9"/>
  <c r="Y63" i="9"/>
  <c r="Y65" i="9"/>
  <c r="Y71" i="9"/>
  <c r="Y75" i="9"/>
  <c r="Y77" i="9"/>
  <c r="Y83" i="9"/>
  <c r="Y85" i="9"/>
  <c r="Y87" i="9"/>
  <c r="Y89" i="9"/>
  <c r="Y95" i="9"/>
  <c r="Y99" i="9"/>
  <c r="Y101" i="9"/>
  <c r="Y107" i="9"/>
  <c r="Y111" i="9"/>
  <c r="Y113" i="9"/>
  <c r="Y119" i="9"/>
  <c r="Y123" i="9"/>
  <c r="Y125" i="9"/>
  <c r="Y131" i="9"/>
  <c r="Y135" i="9"/>
  <c r="Y137" i="9"/>
  <c r="Y138" i="9"/>
  <c r="Y143" i="9"/>
  <c r="Y147" i="9"/>
  <c r="Y149" i="9"/>
  <c r="Y3" i="9"/>
  <c r="Y4" i="9"/>
  <c r="Y5"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2" i="9"/>
  <c r="C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2" i="9"/>
  <c r="B3" i="9"/>
  <c r="B9" i="5"/>
  <c r="AA2" i="8"/>
  <c r="C2" i="8"/>
  <c r="B2" i="8"/>
  <c r="B8" i="5"/>
  <c r="C4" i="7"/>
  <c r="C5" i="7"/>
  <c r="C6" i="7"/>
  <c r="C7" i="7"/>
  <c r="C8" i="7"/>
  <c r="C9" i="7"/>
  <c r="C10" i="7"/>
  <c r="C11" i="7"/>
  <c r="C12" i="7"/>
  <c r="C13" i="7"/>
  <c r="C14" i="7"/>
  <c r="C15" i="7"/>
  <c r="C16" i="7"/>
  <c r="C17" i="7"/>
  <c r="C18" i="7"/>
  <c r="C19" i="7"/>
  <c r="C20" i="7"/>
  <c r="C21" i="7"/>
  <c r="C22" i="7"/>
  <c r="C23" i="7"/>
  <c r="C24" i="7"/>
  <c r="B4" i="7"/>
  <c r="B5" i="7"/>
  <c r="B6" i="7"/>
  <c r="B7" i="7"/>
  <c r="B8" i="7"/>
  <c r="B9" i="7"/>
  <c r="B10" i="7"/>
  <c r="B11" i="7"/>
  <c r="B12" i="7"/>
  <c r="B13" i="7"/>
  <c r="B14" i="7"/>
  <c r="B15" i="7"/>
  <c r="B16" i="7"/>
  <c r="B17" i="7"/>
  <c r="B18" i="7"/>
  <c r="B19" i="7"/>
  <c r="B20" i="7"/>
  <c r="B21" i="7"/>
  <c r="B22" i="7"/>
  <c r="B23" i="7"/>
  <c r="B24" i="7"/>
  <c r="C3" i="7"/>
  <c r="B3" i="7"/>
  <c r="C2" i="7"/>
  <c r="B2" i="7"/>
  <c r="B6" i="5"/>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C3" i="6"/>
  <c r="B3" i="6"/>
  <c r="C2" i="6"/>
  <c r="B2" i="6"/>
  <c r="B7" i="5"/>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3" i="2"/>
  <c r="C2"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3" i="2"/>
  <c r="B2" i="2"/>
  <c r="AA31" i="8" l="1"/>
  <c r="C9" i="5" s="1"/>
  <c r="AA14" i="11"/>
  <c r="C10" i="5" s="1"/>
  <c r="AA42" i="7"/>
  <c r="C8" i="5" s="1"/>
  <c r="AA2332" i="2"/>
  <c r="C7" i="5" s="1"/>
  <c r="Y152" i="9"/>
  <c r="C5" i="5" s="1"/>
  <c r="C12" i="5" s="1"/>
  <c r="C13" i="5" l="1"/>
  <c r="C14" i="5" s="1"/>
</calcChain>
</file>

<file path=xl/sharedStrings.xml><?xml version="1.0" encoding="utf-8"?>
<sst xmlns="http://schemas.openxmlformats.org/spreadsheetml/2006/main" count="54896" uniqueCount="10679">
  <si>
    <t>FACTURACIÓN ACTIVIDADES CORRESPONSAL BANCARIO WOMPI</t>
  </si>
  <si>
    <t>FACTURACIÓN SERVICIOS ADICIONALES</t>
  </si>
  <si>
    <t>1 AL 30 DE OCTUBRE 2025</t>
  </si>
  <si>
    <t> </t>
  </si>
  <si>
    <t>CONCEPTOS</t>
  </si>
  <si>
    <t>CANTIDAD</t>
  </si>
  <si>
    <t>TOTAL</t>
  </si>
  <si>
    <t>VALOR UNITARIO</t>
  </si>
  <si>
    <t>Aperturas</t>
  </si>
  <si>
    <t xml:space="preserve">Acometida de datos (ML)-CB 45522  </t>
  </si>
  <si>
    <t>Incidentes</t>
  </si>
  <si>
    <t>OC Papelería</t>
  </si>
  <si>
    <t>OC Cierres</t>
  </si>
  <si>
    <t>OC Publicidad</t>
  </si>
  <si>
    <t>OC Traslados</t>
  </si>
  <si>
    <t>Servicios Adicionales</t>
  </si>
  <si>
    <t xml:space="preserve">SUBTOTAL </t>
  </si>
  <si>
    <t>Iva</t>
  </si>
  <si>
    <t>ACTIVIDAD</t>
  </si>
  <si>
    <t>APERTURA</t>
  </si>
  <si>
    <t>DESCRIPCION CENTRO DE COSTOS</t>
  </si>
  <si>
    <t>Suma de VALOR TOTAL</t>
  </si>
  <si>
    <t>CENTRO DE COSTOS</t>
  </si>
  <si>
    <t>VALOR</t>
  </si>
  <si>
    <t>Wompi Centro</t>
  </si>
  <si>
    <t>Suma de VALOR</t>
  </si>
  <si>
    <t>Wompi Costa</t>
  </si>
  <si>
    <t>Wompi Eje Cafetero</t>
  </si>
  <si>
    <t>Wompi Noroccidente</t>
  </si>
  <si>
    <t>Wompi Oriente</t>
  </si>
  <si>
    <t>Wompi Santander</t>
  </si>
  <si>
    <t>Wompi Suroccidente</t>
  </si>
  <si>
    <t>Total general</t>
  </si>
  <si>
    <t>INCIDENTE</t>
  </si>
  <si>
    <t xml:space="preserve">Suma de   VALOR TOTAL  </t>
  </si>
  <si>
    <t>ORDEN DE CAMBIO</t>
  </si>
  <si>
    <t>SOLICITUD</t>
  </si>
  <si>
    <t>ROLLOS</t>
  </si>
  <si>
    <t>CIERRE</t>
  </si>
  <si>
    <t>PUBLICIDAD</t>
  </si>
  <si>
    <t>TRASLADO</t>
  </si>
  <si>
    <t>TIPO ACTIVIDAD</t>
  </si>
  <si>
    <t>PRINCIPAL</t>
  </si>
  <si>
    <t>INTERMEDIA</t>
  </si>
  <si>
    <t>LEJANA</t>
  </si>
  <si>
    <t>ENVIO DATAFONO</t>
  </si>
  <si>
    <t>ENVIO VISITA DATAFONO</t>
  </si>
  <si>
    <t>INSTALACIÓN DATAFONO</t>
  </si>
  <si>
    <t>INSTALACIÓN DATAFONO Y MATERIAL POP</t>
  </si>
  <si>
    <t>LOGISTICA INVERSA DATAFONO</t>
  </si>
  <si>
    <t>LOGISTICA INVERSA MATERIAL POP</t>
  </si>
  <si>
    <t>SOPORTE TÉCNICO</t>
  </si>
  <si>
    <t>ORDENES DE CAMBIO_CIERRES DESTRUCCIÓN DE POP EN SITIO</t>
  </si>
  <si>
    <t>ORDENES DE CAMBIO_CIERRES RETORNO DE POP A BODEGA</t>
  </si>
  <si>
    <t>ORDENES DE CAMBIO_PAPELERÍA</t>
  </si>
  <si>
    <t>ORDENES DE CAMBIO_PUBLICIDAD</t>
  </si>
  <si>
    <t>ORDENES DE CAMBIO_OTRAS</t>
  </si>
  <si>
    <t>SOPORTE TELEFÓNICO</t>
  </si>
  <si>
    <t>SERVICIOS ADICIONALES EN SITIO</t>
  </si>
  <si>
    <t>Estos valores aplican en las actividades que se requieran, previa autorización de Wompi.</t>
  </si>
  <si>
    <t xml:space="preserve">Acometida eléctrica 3N12 Cu THHN (ml) </t>
  </si>
  <si>
    <t>Acometida de datos (ML)</t>
  </si>
  <si>
    <t>Switch</t>
  </si>
  <si>
    <t>Router</t>
  </si>
  <si>
    <t>CIUDAD</t>
  </si>
  <si>
    <t>CENTRO_COSTO</t>
  </si>
  <si>
    <t>COORDINADOR DE ZONA</t>
  </si>
  <si>
    <t>APARTADO</t>
  </si>
  <si>
    <t>0036-0005</t>
  </si>
  <si>
    <t>JUAN SEBASTIÁN RÍOS CASTRILLÓN</t>
  </si>
  <si>
    <t>BARRANQUILLA</t>
  </si>
  <si>
    <t>0036-0001</t>
  </si>
  <si>
    <t>JOSE MAURICIO HERNANDEZ ROJAS</t>
  </si>
  <si>
    <t>BOGOTA</t>
  </si>
  <si>
    <t>0036-0004</t>
  </si>
  <si>
    <t>WILLIAM ASDRUBAL ROZO ROZO</t>
  </si>
  <si>
    <t>BUCARAMANGA</t>
  </si>
  <si>
    <t>0036-0007</t>
  </si>
  <si>
    <t>MIGUEL JULIÁN HERNÁNDEZ GUARÍN</t>
  </si>
  <si>
    <t>CALI</t>
  </si>
  <si>
    <t>0036-0003</t>
  </si>
  <si>
    <t>DIEGO FERNANDO HENAO CARDONA</t>
  </si>
  <si>
    <t>CARTAGENA</t>
  </si>
  <si>
    <t>CUCUTA</t>
  </si>
  <si>
    <t>FLORENCIA</t>
  </si>
  <si>
    <t>0036-0006</t>
  </si>
  <si>
    <t>KEVIN ALEXIS CORZO BUSTOS</t>
  </si>
  <si>
    <t>IBAGUE</t>
  </si>
  <si>
    <t>MANIZALES</t>
  </si>
  <si>
    <t>0036-0002</t>
  </si>
  <si>
    <t>MEDELLIN</t>
  </si>
  <si>
    <t>MONTERIA</t>
  </si>
  <si>
    <t>NEIVA</t>
  </si>
  <si>
    <t>PASTO</t>
  </si>
  <si>
    <t>PEREIRA</t>
  </si>
  <si>
    <t>POPAYAN</t>
  </si>
  <si>
    <t>SANTA MARTA</t>
  </si>
  <si>
    <t>SINCELEJO</t>
  </si>
  <si>
    <t>TUNJA</t>
  </si>
  <si>
    <t>VALLEDUPAR</t>
  </si>
  <si>
    <t>VILLAVICENCIO</t>
  </si>
  <si>
    <t>YOPAL</t>
  </si>
  <si>
    <t>COD. CIUDAD</t>
  </si>
  <si>
    <t>DEPARTAMENTO</t>
  </si>
  <si>
    <t>DESDE DONDE SE ATIENDE</t>
  </si>
  <si>
    <t>TIPOLOGIA WOMPI</t>
  </si>
  <si>
    <t>TIPO DE TRAYECTO</t>
  </si>
  <si>
    <t>BODEGA WOMPI</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</si>
  <si>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</si>
  <si>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</si>
  <si>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</si>
  <si>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</si>
  <si>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</si>
  <si>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</si>
  <si>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</si>
  <si>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</si>
  <si>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</si>
  <si>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</si>
  <si>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</si>
  <si>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</si>
  <si>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</si>
  <si>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</si>
  <si>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ANTIOQUIA</t>
  </si>
  <si>
    <t>TERRESTRE</t>
  </si>
  <si>
    <t>ARMENIA</t>
  </si>
  <si>
    <t>BARBOSA</t>
  </si>
  <si>
    <t>BETULIA</t>
  </si>
  <si>
    <t>BRICEÑO</t>
  </si>
  <si>
    <t>CALDAS</t>
  </si>
  <si>
    <t>CONCEPCION</t>
  </si>
  <si>
    <t>CONCORDIA</t>
  </si>
  <si>
    <t>GRANADA</t>
  </si>
  <si>
    <t>GUADALUPE</t>
  </si>
  <si>
    <t>JERICO</t>
  </si>
  <si>
    <t>LA UNION</t>
  </si>
  <si>
    <t>NARIÑO</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</si>
  <si>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</si>
  <si>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</si>
  <si>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</si>
  <si>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</si>
  <si>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</si>
  <si>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</si>
  <si>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</si>
  <si>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</si>
  <si>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</si>
  <si>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</si>
  <si>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</si>
  <si>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</si>
  <si>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</si>
  <si>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</si>
  <si>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</si>
  <si>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</si>
  <si>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</si>
  <si>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</si>
  <si>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</si>
  <si>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</si>
  <si>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</si>
  <si>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</si>
  <si>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</si>
  <si>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</si>
  <si>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</si>
  <si>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</si>
  <si>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</si>
  <si>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</si>
  <si>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</si>
  <si>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</si>
  <si>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</si>
  <si>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</si>
  <si>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</si>
  <si>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</si>
  <si>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</si>
  <si>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</si>
  <si>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</si>
  <si>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</si>
  <si>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</si>
  <si>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</si>
  <si>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</si>
  <si>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</si>
  <si>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</si>
  <si>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</si>
  <si>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</si>
  <si>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</si>
  <si>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</si>
  <si>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</si>
  <si>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</si>
  <si>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</si>
  <si>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</si>
  <si>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</si>
  <si>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</si>
  <si>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</si>
  <si>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</si>
  <si>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</si>
  <si>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</si>
  <si>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</si>
  <si>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</si>
  <si>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</si>
  <si>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</si>
  <si>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</si>
  <si>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</si>
  <si>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</si>
  <si>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</si>
  <si>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</si>
  <si>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</si>
  <si>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</si>
  <si>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</si>
  <si>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</si>
  <si>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</si>
  <si>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</si>
  <si>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</si>
  <si>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</si>
  <si>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</si>
  <si>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</si>
  <si>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</si>
  <si>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</si>
  <si>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</si>
  <si>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</si>
  <si>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</si>
  <si>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</si>
  <si>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</si>
  <si>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</si>
  <si>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</si>
  <si>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</si>
  <si>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</si>
  <si>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</si>
  <si>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</si>
  <si>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</si>
  <si>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</si>
  <si>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</si>
  <si>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</si>
  <si>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</si>
  <si>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</si>
  <si>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</si>
  <si>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</si>
  <si>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</si>
  <si>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</si>
  <si>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</si>
  <si>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</si>
  <si>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</si>
  <si>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</si>
  <si>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</si>
  <si>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</si>
  <si>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</si>
  <si>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</si>
  <si>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</si>
  <si>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</si>
  <si>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</si>
  <si>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</si>
  <si>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</si>
  <si>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</si>
  <si>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</si>
  <si>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</si>
  <si>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</si>
  <si>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</si>
  <si>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</si>
  <si>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</si>
  <si>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ATLANTICO</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</si>
  <si>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</si>
  <si>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</si>
  <si>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</si>
  <si>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</si>
  <si>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</si>
  <si>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</si>
  <si>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</si>
  <si>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</si>
  <si>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</si>
  <si>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</si>
  <si>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</si>
  <si>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</si>
  <si>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</si>
  <si>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</si>
  <si>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</si>
  <si>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</si>
  <si>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</si>
  <si>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</si>
  <si>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</si>
  <si>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</si>
  <si>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</si>
  <si>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BOLIVAR</t>
  </si>
  <si>
    <t>CORDOBA</t>
  </si>
  <si>
    <t>EL PEÑON</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</si>
  <si>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</si>
  <si>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</si>
  <si>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</si>
  <si>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</si>
  <si>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</si>
  <si>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</si>
  <si>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</si>
  <si>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</si>
  <si>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</si>
  <si>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</si>
  <si>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</si>
  <si>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</si>
  <si>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</si>
  <si>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</si>
  <si>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</si>
  <si>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</si>
  <si>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</si>
  <si>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</si>
  <si>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</si>
  <si>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</si>
  <si>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</si>
  <si>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</si>
  <si>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</si>
  <si>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</si>
  <si>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</si>
  <si>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</si>
  <si>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</si>
  <si>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</si>
  <si>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</si>
  <si>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</si>
  <si>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</si>
  <si>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</si>
  <si>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</si>
  <si>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</si>
  <si>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</si>
  <si>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</si>
  <si>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</si>
  <si>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</si>
  <si>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</si>
  <si>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</si>
  <si>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</si>
  <si>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</si>
  <si>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</si>
  <si>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</si>
  <si>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BOYACA</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</si>
  <si>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</si>
  <si>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</si>
  <si>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</si>
  <si>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</si>
  <si>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</si>
  <si>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</si>
  <si>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</si>
  <si>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</si>
  <si>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</si>
  <si>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</si>
  <si>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</si>
  <si>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</si>
  <si>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</si>
  <si>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</si>
  <si>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</si>
  <si>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</si>
  <si>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</si>
  <si>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</si>
  <si>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</si>
  <si>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</si>
  <si>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</si>
  <si>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</si>
  <si>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</si>
  <si>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</si>
  <si>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</si>
  <si>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</si>
  <si>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</si>
  <si>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</si>
  <si>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</si>
  <si>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</si>
  <si>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</si>
  <si>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</si>
  <si>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</si>
  <si>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</si>
  <si>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</si>
  <si>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</si>
  <si>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</si>
  <si>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</si>
  <si>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</si>
  <si>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</si>
  <si>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</si>
  <si>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</si>
  <si>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</si>
  <si>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</si>
  <si>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</si>
  <si>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</si>
  <si>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</si>
  <si>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</si>
  <si>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</si>
  <si>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</si>
  <si>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</si>
  <si>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</si>
  <si>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</si>
  <si>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</si>
  <si>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</si>
  <si>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</si>
  <si>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</si>
  <si>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</si>
  <si>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</si>
  <si>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</si>
  <si>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</si>
  <si>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</si>
  <si>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</si>
  <si>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</si>
  <si>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</si>
  <si>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</si>
  <si>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</si>
  <si>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</si>
  <si>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</si>
  <si>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</si>
  <si>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</si>
  <si>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</si>
  <si>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</si>
  <si>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</si>
  <si>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</si>
  <si>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</si>
  <si>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</si>
  <si>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</si>
  <si>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</si>
  <si>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</si>
  <si>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</si>
  <si>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</si>
  <si>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</si>
  <si>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</si>
  <si>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</si>
  <si>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</si>
  <si>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</si>
  <si>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</si>
  <si>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</si>
  <si>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</si>
  <si>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</si>
  <si>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</si>
  <si>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</si>
  <si>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</si>
  <si>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</si>
  <si>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</si>
  <si>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</si>
  <si>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</si>
  <si>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</si>
  <si>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</si>
  <si>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</si>
  <si>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</si>
  <si>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</si>
  <si>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</si>
  <si>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</si>
  <si>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</si>
  <si>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</si>
  <si>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</si>
  <si>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</si>
  <si>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</si>
  <si>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</si>
  <si>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</si>
  <si>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</si>
  <si>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</si>
  <si>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</si>
  <si>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</si>
  <si>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</si>
  <si>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</si>
  <si>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</si>
  <si>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</si>
  <si>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</si>
  <si>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</si>
  <si>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</si>
  <si>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</si>
  <si>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</si>
  <si>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</si>
  <si>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</si>
  <si>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</si>
  <si>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</si>
  <si>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</si>
  <si>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</si>
  <si>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</si>
  <si>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</si>
  <si>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</si>
  <si>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</si>
  <si>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RISARALDA</t>
  </si>
  <si>
    <t>SAMANA</t>
  </si>
  <si>
    <t>SAN JOSE</t>
  </si>
  <si>
    <t>SUPIA</t>
  </si>
  <si>
    <t>VICTORIA</t>
  </si>
  <si>
    <t>VILLAMARIA</t>
  </si>
  <si>
    <t>VITERBO</t>
  </si>
  <si>
    <t>ALBANIA</t>
  </si>
  <si>
    <t>CAQUETA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</si>
  <si>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</si>
  <si>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</si>
  <si>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</si>
  <si>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</si>
  <si>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</si>
  <si>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</si>
  <si>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</si>
  <si>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</si>
  <si>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</si>
  <si>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</si>
  <si>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</si>
  <si>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</si>
  <si>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</si>
  <si>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</si>
  <si>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CASANARE</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</si>
  <si>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</si>
  <si>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</si>
  <si>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</si>
  <si>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</si>
  <si>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</si>
  <si>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</si>
  <si>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</si>
  <si>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</si>
  <si>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</si>
  <si>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</si>
  <si>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</si>
  <si>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</si>
  <si>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</si>
  <si>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</si>
  <si>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</si>
  <si>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</si>
  <si>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CAUCA</t>
  </si>
  <si>
    <t>POPAYÁN</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</si>
  <si>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</si>
  <si>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</si>
  <si>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</si>
  <si>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</si>
  <si>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</si>
  <si>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</si>
  <si>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</si>
  <si>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</si>
  <si>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</si>
  <si>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</si>
  <si>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</si>
  <si>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</si>
  <si>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</si>
  <si>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</si>
  <si>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</si>
  <si>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</si>
  <si>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</si>
  <si>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</si>
  <si>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</si>
  <si>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</si>
  <si>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</si>
  <si>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</si>
  <si>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</si>
  <si>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PUERTO TEJADA</t>
  </si>
  <si>
    <t>PURACE</t>
  </si>
  <si>
    <t>ROSAS</t>
  </si>
  <si>
    <t>SAN SEBASTIAN</t>
  </si>
  <si>
    <t>SANTANDER DE QUILICHAO</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</si>
  <si>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</si>
  <si>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</si>
  <si>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</si>
  <si>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</si>
  <si>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</si>
  <si>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</si>
  <si>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</si>
  <si>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</si>
  <si>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</si>
  <si>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</si>
  <si>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</si>
  <si>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</si>
  <si>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</si>
  <si>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</si>
  <si>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</si>
  <si>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</si>
  <si>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</si>
  <si>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</si>
  <si>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</si>
  <si>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</si>
  <si>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</si>
  <si>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</si>
  <si>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</si>
  <si>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</si>
  <si>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</si>
  <si>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</si>
  <si>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</si>
  <si>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</si>
  <si>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</si>
  <si>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</si>
  <si>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</si>
  <si>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</si>
  <si>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</si>
  <si>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</si>
  <si>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</si>
  <si>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</si>
  <si>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</si>
  <si>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</si>
  <si>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</si>
  <si>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</si>
  <si>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</si>
  <si>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</si>
  <si>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</si>
  <si>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</si>
  <si>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</si>
  <si>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</si>
  <si>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</si>
  <si>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</si>
  <si>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</si>
  <si>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</si>
  <si>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</si>
  <si>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</si>
  <si>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</si>
  <si>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</si>
  <si>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</si>
  <si>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</si>
  <si>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</si>
  <si>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</si>
  <si>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</si>
  <si>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</si>
  <si>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</si>
  <si>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</si>
  <si>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</si>
  <si>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</si>
  <si>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</si>
  <si>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</si>
  <si>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</si>
  <si>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</si>
  <si>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</si>
  <si>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</si>
  <si>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</si>
  <si>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</si>
  <si>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</si>
  <si>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</si>
  <si>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</si>
  <si>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</si>
  <si>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</si>
  <si>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</si>
  <si>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</si>
  <si>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</si>
  <si>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</si>
  <si>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</si>
  <si>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</si>
  <si>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</si>
  <si>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</si>
  <si>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</si>
  <si>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</si>
  <si>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</si>
  <si>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</si>
  <si>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</si>
  <si>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CUNDINAMARCA</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</si>
  <si>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</si>
  <si>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</si>
  <si>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</si>
  <si>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</si>
  <si>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</si>
  <si>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</si>
  <si>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</si>
  <si>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</si>
  <si>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</si>
  <si>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</si>
  <si>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</si>
  <si>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</si>
  <si>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</si>
  <si>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</si>
  <si>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</si>
  <si>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</si>
  <si>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</si>
  <si>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</si>
  <si>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</si>
  <si>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</si>
  <si>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</si>
  <si>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</si>
  <si>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</si>
  <si>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</si>
  <si>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</si>
  <si>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</si>
  <si>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</si>
  <si>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</si>
  <si>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</si>
  <si>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</si>
  <si>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</si>
  <si>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</si>
  <si>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</si>
  <si>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</si>
  <si>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</si>
  <si>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</si>
  <si>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</si>
  <si>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</si>
  <si>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</si>
  <si>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</si>
  <si>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</si>
  <si>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</si>
  <si>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</si>
  <si>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</si>
  <si>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</si>
  <si>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</si>
  <si>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</si>
  <si>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</si>
  <si>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</si>
  <si>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</si>
  <si>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</si>
  <si>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</si>
  <si>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</si>
  <si>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</si>
  <si>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</si>
  <si>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</si>
  <si>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</si>
  <si>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</si>
  <si>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</si>
  <si>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</si>
  <si>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</si>
  <si>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</si>
  <si>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</si>
  <si>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</si>
  <si>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</si>
  <si>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</si>
  <si>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</si>
  <si>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</si>
  <si>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</si>
  <si>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</si>
  <si>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</si>
  <si>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</si>
  <si>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</si>
  <si>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</si>
  <si>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</si>
  <si>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</si>
  <si>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</si>
  <si>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</si>
  <si>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</si>
  <si>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</si>
  <si>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</si>
  <si>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</si>
  <si>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</si>
  <si>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</si>
  <si>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</si>
  <si>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</si>
  <si>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</si>
  <si>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</si>
  <si>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</si>
  <si>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</si>
  <si>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</si>
  <si>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</si>
  <si>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</si>
  <si>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</si>
  <si>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</si>
  <si>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</si>
  <si>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</si>
  <si>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</si>
  <si>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</si>
  <si>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</si>
  <si>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</si>
  <si>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</si>
  <si>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</si>
  <si>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</si>
  <si>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</si>
  <si>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</si>
  <si>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</si>
  <si>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</si>
  <si>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</si>
  <si>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</si>
  <si>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</si>
  <si>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</si>
  <si>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</si>
  <si>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</si>
  <si>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</si>
  <si>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</si>
  <si>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</si>
  <si>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</si>
  <si>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</si>
  <si>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</si>
  <si>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</si>
  <si>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</si>
  <si>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</si>
  <si>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</si>
  <si>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</si>
  <si>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</si>
  <si>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</si>
  <si>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</si>
  <si>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</si>
  <si>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</si>
  <si>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</si>
  <si>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</si>
  <si>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</si>
  <si>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</si>
  <si>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</si>
  <si>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</si>
  <si>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</si>
  <si>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</si>
  <si>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</si>
  <si>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</si>
  <si>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</si>
  <si>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</si>
  <si>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</si>
  <si>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</si>
  <si>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</si>
  <si>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</si>
  <si>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</si>
  <si>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</si>
  <si>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</si>
  <si>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</si>
  <si>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</si>
  <si>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</si>
  <si>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</si>
  <si>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</si>
  <si>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</si>
  <si>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</si>
  <si>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</si>
  <si>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</si>
  <si>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</si>
  <si>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</si>
  <si>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</si>
  <si>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</si>
  <si>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</si>
  <si>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</si>
  <si>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</si>
  <si>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</si>
  <si>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</si>
  <si>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</si>
  <si>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</si>
  <si>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</si>
  <si>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</si>
  <si>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</si>
  <si>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</si>
  <si>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</si>
  <si>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</si>
  <si>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</si>
  <si>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</si>
  <si>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</si>
  <si>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</si>
  <si>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</si>
  <si>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</si>
  <si>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</si>
  <si>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</si>
  <si>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</si>
  <si>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</si>
  <si>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</si>
  <si>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</si>
  <si>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</si>
  <si>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</si>
  <si>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</si>
  <si>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</si>
  <si>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</si>
  <si>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</si>
  <si>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</si>
  <si>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</si>
  <si>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META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</si>
  <si>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</si>
  <si>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</si>
  <si>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</si>
  <si>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</si>
  <si>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</si>
  <si>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</si>
  <si>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</si>
  <si>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</si>
  <si>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</si>
  <si>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</si>
  <si>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</si>
  <si>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</si>
  <si>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</si>
  <si>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</si>
  <si>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</si>
  <si>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</si>
  <si>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</si>
  <si>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</si>
  <si>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</si>
  <si>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</si>
  <si>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</si>
  <si>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</si>
  <si>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</si>
  <si>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</si>
  <si>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</si>
  <si>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</si>
  <si>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</si>
  <si>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</si>
  <si>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</si>
  <si>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</si>
  <si>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</si>
  <si>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</si>
  <si>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</si>
  <si>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</si>
  <si>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</si>
  <si>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</si>
  <si>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</si>
  <si>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</si>
  <si>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</si>
  <si>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</si>
  <si>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</si>
  <si>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</si>
  <si>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</si>
  <si>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</si>
  <si>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</si>
  <si>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</si>
  <si>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</si>
  <si>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</si>
  <si>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</si>
  <si>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</si>
  <si>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</si>
  <si>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</si>
  <si>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</si>
  <si>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</si>
  <si>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</si>
  <si>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</si>
  <si>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</si>
  <si>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</si>
  <si>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</si>
  <si>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</si>
  <si>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</si>
  <si>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</si>
  <si>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</si>
  <si>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</si>
  <si>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</si>
  <si>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</si>
  <si>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</si>
  <si>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</si>
  <si>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</si>
  <si>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</si>
  <si>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</si>
  <si>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</si>
  <si>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</si>
  <si>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</si>
  <si>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</si>
  <si>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</si>
  <si>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NORTE DE SANTANDER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</si>
  <si>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</si>
  <si>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</si>
  <si>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</si>
  <si>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</si>
  <si>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</si>
  <si>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</si>
  <si>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</si>
  <si>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</si>
  <si>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</si>
  <si>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</si>
  <si>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</si>
  <si>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</si>
  <si>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</si>
  <si>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</si>
  <si>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</si>
  <si>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</si>
  <si>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</si>
  <si>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</si>
  <si>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</si>
  <si>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</si>
  <si>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</si>
  <si>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</si>
  <si>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</si>
  <si>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</si>
  <si>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OCAÑA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</si>
  <si>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</si>
  <si>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</si>
  <si>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</si>
  <si>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</si>
  <si>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</si>
  <si>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</si>
  <si>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</si>
  <si>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</si>
  <si>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</si>
  <si>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</si>
  <si>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</si>
  <si>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</si>
  <si>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</si>
  <si>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</si>
  <si>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</si>
  <si>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</si>
  <si>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</si>
  <si>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</si>
  <si>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</si>
  <si>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</si>
  <si>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</si>
  <si>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</si>
  <si>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</si>
  <si>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</si>
  <si>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</si>
  <si>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</si>
  <si>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</si>
  <si>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</si>
  <si>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</si>
  <si>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</si>
  <si>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</si>
  <si>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</si>
  <si>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</si>
  <si>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</si>
  <si>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</si>
  <si>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</si>
  <si>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</si>
  <si>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</si>
  <si>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</si>
  <si>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</si>
  <si>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</si>
  <si>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</si>
  <si>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</si>
  <si>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</si>
  <si>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</si>
  <si>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</si>
  <si>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SANTANDER</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</si>
  <si>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</si>
  <si>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</si>
  <si>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</si>
  <si>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</si>
  <si>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</si>
  <si>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</si>
  <si>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</si>
  <si>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</si>
  <si>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</si>
  <si>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</si>
  <si>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</si>
  <si>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</si>
  <si>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</si>
  <si>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</si>
  <si>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</si>
  <si>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</si>
  <si>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</si>
  <si>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</si>
  <si>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</si>
  <si>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</si>
  <si>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</si>
  <si>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</si>
  <si>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</si>
  <si>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</si>
  <si>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</si>
  <si>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</si>
  <si>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</si>
  <si>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</si>
  <si>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</si>
  <si>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</si>
  <si>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</si>
  <si>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</si>
  <si>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</si>
  <si>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</si>
  <si>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</si>
  <si>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</si>
  <si>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</si>
  <si>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</si>
  <si>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</si>
  <si>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</si>
  <si>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</si>
  <si>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</si>
  <si>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</si>
  <si>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</si>
  <si>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</si>
  <si>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</si>
  <si>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</si>
  <si>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</si>
  <si>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</si>
  <si>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</si>
  <si>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</si>
  <si>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</si>
  <si>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</si>
  <si>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</si>
  <si>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</si>
  <si>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</si>
  <si>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</si>
  <si>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</si>
  <si>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</si>
  <si>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</si>
  <si>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</si>
  <si>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</si>
  <si>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</si>
  <si>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</si>
  <si>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</si>
  <si>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</si>
  <si>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</si>
  <si>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</si>
  <si>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</si>
  <si>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</si>
  <si>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</si>
  <si>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</si>
  <si>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</si>
  <si>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</si>
  <si>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</si>
  <si>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</si>
  <si>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</si>
  <si>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</si>
  <si>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</si>
  <si>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</si>
  <si>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</si>
  <si>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</si>
  <si>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</si>
  <si>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</si>
  <si>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</si>
  <si>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</si>
  <si>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</si>
  <si>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</si>
  <si>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</si>
  <si>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</si>
  <si>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</si>
  <si>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</si>
  <si>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TOLIMA</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</si>
  <si>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</si>
  <si>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</si>
  <si>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</si>
  <si>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</si>
  <si>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</si>
  <si>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</si>
  <si>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</si>
  <si>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</si>
  <si>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</si>
  <si>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</si>
  <si>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</si>
  <si>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</si>
  <si>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</si>
  <si>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</si>
  <si>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</si>
  <si>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</si>
  <si>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</si>
  <si>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</si>
  <si>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</si>
  <si>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</si>
  <si>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</si>
  <si>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</si>
  <si>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</si>
  <si>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</si>
  <si>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</si>
  <si>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</si>
  <si>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</si>
  <si>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</si>
  <si>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</si>
  <si>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</si>
  <si>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</si>
  <si>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</si>
  <si>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</si>
  <si>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</si>
  <si>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</si>
  <si>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</si>
  <si>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</si>
  <si>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</si>
  <si>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</si>
  <si>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</si>
  <si>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</si>
  <si>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</si>
  <si>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</si>
  <si>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</si>
  <si>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VALLE DEL CAUCA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</si>
  <si>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</si>
  <si>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</si>
  <si>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</si>
  <si>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</si>
  <si>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</si>
  <si>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</si>
  <si>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</si>
  <si>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</si>
  <si>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</si>
  <si>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</si>
  <si>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</si>
  <si>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</si>
  <si>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</si>
  <si>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</si>
  <si>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</si>
  <si>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</si>
  <si>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</si>
  <si>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</si>
  <si>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</si>
  <si>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</si>
  <si>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</si>
  <si>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</si>
  <si>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</si>
  <si>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</si>
  <si>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</si>
  <si>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</si>
  <si>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</si>
  <si>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</si>
  <si>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</si>
  <si>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</si>
  <si>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</si>
  <si>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</si>
  <si>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</si>
  <si>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</si>
  <si>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</si>
  <si>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</si>
  <si>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</si>
  <si>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</si>
  <si>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</si>
  <si>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</si>
  <si>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</si>
  <si>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</si>
  <si>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</si>
  <si>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</si>
  <si>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</si>
  <si>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</si>
  <si>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</si>
  <si>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</si>
  <si>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CIUDAD SEDE</t>
  </si>
  <si>
    <t>CÓDIGO DANE</t>
  </si>
  <si>
    <t>TA/CODIGO ACTIVIDAD</t>
  </si>
  <si>
    <t>CODIGO CB</t>
  </si>
  <si>
    <t>TIPO DE APERTURA</t>
  </si>
  <si>
    <t xml:space="preserve">NOMBRE  DEL CB </t>
  </si>
  <si>
    <t>RED</t>
  </si>
  <si>
    <t>FO</t>
  </si>
  <si>
    <t>FECHA LISTA</t>
  </si>
  <si>
    <t>FECHA ULTIMA ACTUALIZACION</t>
  </si>
  <si>
    <t>ESTADO</t>
  </si>
  <si>
    <t>OBSERVACIONES CLIENTE</t>
  </si>
  <si>
    <t>FORMA DE ATENCIÓN</t>
  </si>
  <si>
    <t>TERMINALES</t>
  </si>
  <si>
    <t>TIPOLOGIA</t>
  </si>
  <si>
    <t xml:space="preserve">NOMBRE DEL TECNICO </t>
  </si>
  <si>
    <t>DIAS DE VISITA</t>
  </si>
  <si>
    <t>VALOR DIAS ACTIVIDAD</t>
  </si>
  <si>
    <t>VALOR TOTAL</t>
  </si>
  <si>
    <t>TA-25-1046221</t>
  </si>
  <si>
    <t>CB CRECIMIENTO - OTRAS LISTAS</t>
  </si>
  <si>
    <t>BARRIO LA SULTANA PALMIRA</t>
  </si>
  <si>
    <t>WOMPI</t>
  </si>
  <si>
    <t>FO-25-1457847</t>
  </si>
  <si>
    <t>EJECUTADO</t>
  </si>
  <si>
    <t>12-09 SE REALIZA LLAMADA AL CLIENTE, SE HABLA CON AURA ELENA BENAVIDES ROJAS  EL CUAL INDICA QUE EL CORREO CON LAS CREDENCIALES POR PARTE DE WOMPI AUN NO HA LLEGADO 22-09 SE HABLA CON LA SRA  AURA ELENA BENAVIDES ROJAS LA CUAL INDICA QUE AUN NO TIENE EL CORREO 08-10 SE REALIZA LLAMADA AL CLIENTE, SE HABLA CON LA SRA AURA ELENA BENAVIDES ROJAS. SE VALIDA DIRECCIÓN OK, CANAL OK, DISPONIBILIDAD TOTAL, LLAMAR EL DÍA LA INSTALACIÓN PARA CONFIRMAR VISITA, AVISO EXTERIOR ALTURA APROX 2 METROS; CREDENCIALES: NO 9/10/2025 SE REALIZA INSTALACIÓN DE CORRESPONSAL, SE INSTALAN EQUIPOS CON PRUEBAS EXITOSAS, SE CAPACITA Y SE EVALÚA AL CLIENTE, SE INSTALA PUBLICIDAD COMPLETA, CB QUEDA OPERATIVO. USUARIO SOMOS BANCOLOMBIA ACTIVO</t>
  </si>
  <si>
    <t>VISITA_TÉCNICA</t>
  </si>
  <si>
    <t>254MMD4X2530</t>
  </si>
  <si>
    <t>MONTERO MUESES GIAN CARLO</t>
  </si>
  <si>
    <t>TA-25-1187978</t>
  </si>
  <si>
    <t>CB CRECIMIENTO - NUEVO</t>
  </si>
  <si>
    <t>BARRIO LOS ANGELES PEREIRA</t>
  </si>
  <si>
    <t>FO-25-1646754</t>
  </si>
  <si>
    <t>12-09 SE REALIZA LLAMADA AL CLIENTE, SE HABLA CON LA SRA MARIA MANUELA LARGO SOTO  EL CUAL INDICA QUE EL CORREO CON LAS CREDENCIALES POR PARTE DE WOMPI AUN NO HA LLEGADO // 22/09/2025 SE REALIZA LLAMADA AL NUMERO DE LA LISTA SE HABLA CON LA SEÑORA MARIA QUIEN INDICA QUE NO LES HA LLEGADO EL CORREO CON LAS CREDENCIALES, YA BUSCARON EN TODO EL BUZON Y NADA 08-10 SE REALIZA LLAMADA AL CLIENTE, SE HABLA CON LA SRA MARIA MANUELA LARGO SOTO. SE VALIDA DIRECCIÓN OK, CANAL OK, DISPONIBILIDAD TOTAL, LLAMAR EL DÍA LA INSTALACIÓN PARA CONFIRMAR VISITA, AVISO EXTERIOR ALTURA APROX 1 METROS; CREDENCIALES: SI 9/10/2025 SE REALIZA INSTALACIÓN DE CORRESPONSAL, SE INSTALAN EQUIPOS CON PRUEBAS EXITOSAS, SE CAPACITA Y SE EVALÚA AL CLIENTE, SE INSTALA PUBLICIDAD COMPLETA, CB QUEDA OPERATIVO. USUARIO SOMOS BANCOLOMBIA ACTIVO</t>
  </si>
  <si>
    <t>254MMD4X0196</t>
  </si>
  <si>
    <t>ARROYAVE CANO MANUEL GUILLERMO</t>
  </si>
  <si>
    <t>TA-25-1100744</t>
  </si>
  <si>
    <t>BARRIO JUAN JOSE NEIRA VILLA DE SAN DIEGO DE UBATE  5</t>
  </si>
  <si>
    <t>FO-25-1668980</t>
  </si>
  <si>
    <t>12-09 SE REALIZA LLAMADA AL CLIENTE, SE HABLA CON LA SR  JHON FERNANDO GONZALEZ LANCHEROS SE VALIDA DIRECCIÓN OK, CANAL OK, DISPONIBILIDAD TOTAL, USUARIO Y CONTRASEÑA WOMPI OK, LLAMAR EL DÍA LA INSTALACIÓN PARA CONFIRMAR VISITA, AVISO EXTERIOR ALTURA APROX 2 METROS 16-09 SE VISITA COMERCIO, EN EL SITIO EL CLIENTE NOS MANIFIESTA QUE NO LE HA LLEGADO EL CORREO DE WOMPI PARA HABILITAR LAS CREDENCIALES, POR LO QUE SE ESCALA AL COORDINADOR DANDO LOS DATOS DEL CLIENTE JUNTO CON EL CORREO PERO TAMBIÉN SE EVIDENCIA YA EN EL EQUIPO QUE EL CORREO QUE TOMARON AL PARECER POR PARTE DE WOMPI ESTÁ MAL (CORREO CORRECTO: GONZALEZJOHN046@GMAIL.COM) (CORREO ERRADO: GONZALEZJHONN04@GMAIL.COM), SE ESCALA PARA QUE SE RESUELVA EL DATO PERO INDICAN TIEMPO DE RESPUESTA DE 1 A 3 DÍAS HÁBILES POR LO QUE SE ESPERARA RESPUESTA DEL ÁREA ENCARGADA Y SE REPROGRAMADA ACTIVIDAD. 19-09 EL DÍA DE HOY LLEGA CORREO CON LA SIGUIENTE RESPUESTA: "CASO N° 465292, CON ASUNTO CORREO SATURADO DEL COMERCIO, NO TIENE LAS CREDENCIALES HA SIDO SOLUCIONADO" EN COMUNICACIÓN CON EL COMERCIO, MANIFIESTA NO LE HA LLEGADO CORREO  CON LA INFORMACIÓN 08-10 SE REALIZA LLAMADA AL CLIENTE, SE HABLA CON LA SRA NELLY OPAYOME. SE VALIDA DIRECCIÓN OK, CANAL OK, DISPONIBILIDAD TOTAL, LLAMAR EL DÍA LA INSTALACIÓN PARA CONFIRMAR VISITA, AVISO EXTERIOR ALTURA APROX 2 METROS; CREDENCIALES: NO 10-10 RESUMEN DEL CASO: SE REALIZA APERTURA WOMPI DONDE AL LLEGAR AL COMERCIO CLIENTE CONFIRMA NO HA RECIBIDO CORREO DE COMPLETA TU REGISTRO AL VALIDAR EL CORREO REGISTRADO EN EL DATÁFONO REGISTRA GONZALEZJHONN04@GMAIL.COM Y EL CORREO  CORRECTO ES GONZALEZJOHN046@GMAIL.COM POR LO QUE NO LLEGA EL CORREO DE ACTIVACION  EN CREDENCIALES SERIAL: 254UMX3181  TICKET N° (471570), | EN NUEVA COMUNICACIÓN CON EL USUARIO INDICA QUE YA TIENE EL CORREO POR PARTE DE WOMPI, ALTURA DEL AVISO 2 MT  | 30/10/2025 SE REALIZA INSTALACIÓN DE CORRESPONSAL, SE INSTALAN EQUIPOS CON PRUEBAS EXITOSAS, SE CAPACITA Y SE EVALÚA AL CLIENTE, SE INSTALA PUBLICIDAD COMPLETA, CB QUEDA OPERATIVO. USUARIO SOMOS BANCOLOMBIA ACTIVO</t>
  </si>
  <si>
    <t>254MMD4X3181</t>
  </si>
  <si>
    <t>ROMERO ROJAS BREIDY JHOHAN</t>
  </si>
  <si>
    <t>TA-25-1100787</t>
  </si>
  <si>
    <t>BARRIO BOCA CANOA SAN ANDRES DE SOTAVENTO</t>
  </si>
  <si>
    <t>FO-25-1554843</t>
  </si>
  <si>
    <t>12-09 SE REALIZA LLAMADA AL CLIENTE, SE HABLA CON LA SRA DIANA RAMIREZ HOYOS SE VALIDA DIRECCIÓN OK, CANAL OK, DISPONIBILIDAD TOTAL, USUARIO Y CONTRASEÑA WOMPI OK, LLAMAR EL DÍA LA INSTALACIÓN PARA CONFIRMAR VISITA, AVISO EXTERIOR ALTURA APROX 3.5 METROS - COMUNICACIÓN POR WPP 16/09/2025 SE VISITA COMERCIO PERO NO ES POSIBLE REALIZAR LA INSTALACIÓN, SE CREAN CREDENCIALES, SE INGRESA A LA APLICACIÓN CON EL USUARIO PERO NO MUESTRA EL MENÚ TRANSACCIONAL EN EL EQUIPO, SE HACE ESCALAMIENTO MEDIANTE AL TICKET N° (465381), DESPUÉS DE 40 MINUTOS NO TUVIMOS RESPUESTA, POR LO QUE  EL COORDINADOR NOS INDICA QUE NOS PODEMOS RETIRAR DEL SITIO. 08-10 SE SE PROGRAMA ACTIVIDAD POR SOLICITUD DE WOMPI, INDICAN QUE YA ESTA TODO LISTO PARA CONFIGURAR EL EQUIPO 10-10 SE REALIZA INSTALACIÓN DE CORRESPONSAL, SE INSTALAN EQUIPOS CON PRUEBAS EXITOSAS, SE CAPACITA Y SE EVALÚA AL CLIENTE, SE INSTALA PUBLICIDAD COMPLETA, CB QUEDA OPERATIVO. USUARIO SOMOS BANCOLOMBIA ACTIVO</t>
  </si>
  <si>
    <t>254UMD4X8138</t>
  </si>
  <si>
    <t>CACERES HERNANDEZ ANDRES</t>
  </si>
  <si>
    <t>TA-25-1187980</t>
  </si>
  <si>
    <t>BARRIO LA GAITANA NEIVA 1</t>
  </si>
  <si>
    <t>FO-25-1659812</t>
  </si>
  <si>
    <t>12-09 SE REALIZA LLAMADA AL CLIENTE, SE HABLA CON LA SRA DANIELA RUBIANO VASQUEZ LA CUAL INDICA QUE NO PUEDE VERIFICAR LOS DATOS POR QUE SE ENCUNTRA OCUPADA Y QUE ELLA NO HA RECIBIDO HASTA AHORA NINGUN CORREO - COMUNICACIÓN POR WPP // 22/09/2025 SE REALIZA LLAMADA AL NUMERO DE LA LISTA SE HABLA CON EL ESPOSO DE LA SEÑORA DANIELA QUIEN INDICA QUE EL CORREO CON EL QUE HICIERON LA SOLICITUD TIENE NOVEDAD, SOLICITA QUE LE CAMBIEN EL CORREO PARA PODER RECIBIR LA APERTURA (rubivadani@gmail.com) 08-10 SE SE PROGRAMA ACTIVIDAD POR SOLICITUD DE WOMPI, INDICAN QUE YA ESTA TODO LISTO PARA CONFIGURAR EL EQUIPO 9/10/2025 SE VISTA EL CB PARA IMPLEMENTACIÓN, PERO EL USUARIO INDICA QUE EL CORREO REGISTRADO LO PERDIÓ, POR LO QUE NO FUE POSIBLE ACCEDER Y ACTIVAR LAS CREDENCIALES, EL USUARIO INDICA QUE EL CORREO QUE TIENE ACTUALMENTE ES RUBIVADANI@GMAIL.COM. | 28/10/2025 EN NUEVA COMUNIACIÓN CON LA USUARIA POR WPP INDICA QUE YA TIENE EL CORREO POR PARTE DE WOMPI  - COMUNICACIÓN POR WPP | 30-10 SE REALIZA INSTALACIÓN DE CORRESPONSAL, SE INSTALAN EQUIPOS CON PRUEBAS EXITOSAS, SE CAPACITA Y SE EVALÚA AL CLIENTE, SE INSTALA PUBLICIDAD COMPLETA, CB QUEDA OPERATIVO. USUARIO SOMOS BANCOLOMBIA ACTIVO</t>
  </si>
  <si>
    <t>254UMD4X6246</t>
  </si>
  <si>
    <t>DEVIA REINOSO JUAN CARLOS</t>
  </si>
  <si>
    <t>TA-25-1187982</t>
  </si>
  <si>
    <t>BARRIO SAN FRANCISCO BUCARAMANGA 20</t>
  </si>
  <si>
    <t>FO-25-1646760</t>
  </si>
  <si>
    <t>12-09 SE REALIZA LLAMADA AL CLIENTE, SE HABLA CON LA SRA LENIS DAYANA DURAN FARFAN  LA CUAL INIDCA QUE EL CORREO ESTA ERRADO, EL CORREO CORRECTO ES lenis120417@gmail.com 22-09 SE REALIZA LLAMADA AL CLIENTE, SE HABLA CON LA SRA LENIS DAYANA DURAN FARFAN LA CUAL INDICA QUE NO TIENE EL CORREO POR PARTE DE WOMPI 08-10 SE REALIZA CONTACTO POR WPP CON LA SRA LENIS DAYANA DURAN FARFAN. SE VALIDA DIRECCIÓN OK, CANAL OK, DISPONIBILIDAD TOTAL, LLAMAR EL DÍA LA INSTALACIÓN PARA CONFIRMAR VISITA, AVISO EXTERIOR ALTURA APROX 2.5 METROS; CREDENCIALES: SI 09/10/2025 RESUMEN DEL CASO: CLIENTE INDICA QUE NO LE HA LLEGADO CORREO CON LAS CREDENCIALES INFORMA QUE EL CORREO NO ES EL CORRECTO  CORREO EXACTO ES LENIS120417@GMAIL.COM SE REALIZAN PRUEBAS A DICHO CORREO EXITOSAS SE INTENTA REGISTRO A WOMPI POR MEDIO DEL LINK Y NO DEJA ESCRIBIR  SERIAL: 254MMD4W8890 TICKET N° (471140),   | 28-10 EN NUEVA COMUNICACIÓN CON EL USUARIO INDICA QUE YA TIENE EL CORREO DE WOMPI, ALTURA DEL AVISO 3.5 MT  | 31/10/2025 SE REALIZA INSTALACIÓN DE CORRESPONSAL, SE INSTALAN EQUIPOS CON PRUEBAS EXITOSAS, SE CAPACITA Y SE EVALÚA AL CLIENTE, SE INSTALA PUBLICIDAD COMPLETA, CB QUEDA OPERATIVO. USUARIO SOMOS BANCOLOMBIA ACTIVO</t>
  </si>
  <si>
    <t>254MMD4W8890</t>
  </si>
  <si>
    <t>MARIÑO PABON JORGE ENRIQUE</t>
  </si>
  <si>
    <t>TA-25-1100805</t>
  </si>
  <si>
    <t>BARRIO EL TROPEZON BOGOTA 1</t>
  </si>
  <si>
    <t>FO-25-1554883</t>
  </si>
  <si>
    <t>12-09  SE REALIZA LLAMDA AL CLIENTE, SE HABLA CON EL SR  ISAAC KAMILO VALERA MORENO DIRECCIÓN OK, CANAL OK, DISPONIBILIDAD TOTAL, USUARIO Y CONTRASEÑA WOMPI OK, LLAMAR EL DÍA LA INSTALACIÓN PARA CONFIRMAR VISITA, AVISO EXTERIOR ALTURA APROX 2 METROS 16/09/2025 SE REALIZA CIERRE DE VISITA YA QUE NO HAN LLEGADO CORREO DE CREDENCIALES INDICA QUE LO RECIBIO PERO ELIMINO UNOS CORREOS Y NO SE DIO CUENTA. SE ESCALA CASO A COORDINADOR WILLIAM ROZO QUIEN AUTORIZA TICKET 465275 19-09 EL DÍA DE HOY LLEGA CORREO CON LA SIGUIENTE RESPUESTA: "SU CASO N° 465275, CON ASUNTO COMERCIO INFORMA NO LE LLEGARON LAS CREDENCIALES HA SIDO SOLUCIONADO" DE ACUERDO CON LA VALIDACIÓN CON EL COMERCIO, INFORMA NO LE HA LLEGADO INFORMACIÓN COMO LO DICE EL CORREO, ACTIVIDAD SIGUE PENDIENTE 08-10 SE REALIZA LLAMADA AL CLIENTE, SE HABLA CON EL SR ISAAC KAMILO VALERA MORENO. SE VALIDA DIRECCIÓN OK, CANAL OK, DISPONIBILIDAD TOTAL, LLAMAR EL DÍA LA INSTALACIÓN PARA CONFIRMAR VISITA, AVISO EXTERIOR ALTURA APROX 2.5 METROS; CREDENCIALES: NO 9/10/2025 SE REALIZA INSTALACIÓN DE CORRESPONSAL, SE INSTALAN EQUIPOS CON PRUEBAS EXITOSAS, SE CAPACITA Y SE EVALÚA AL CLIENTE, SE INSTALA PUBLICIDAD COMPLETA, CB QUEDA OPERATIVO. USUARIO SOMOS BANCOLOMBIA NO ACTIVO , SE CAPACITA CON EL DE PRUEBA</t>
  </si>
  <si>
    <t>254MMD4X3304</t>
  </si>
  <si>
    <t>HERNANDEZ NARANJO OSCAR EDUARDO</t>
  </si>
  <si>
    <t>TA-25-1187984</t>
  </si>
  <si>
    <t>BARRIO ALTOS DEL MANACACIAS PUERTO GAITAN</t>
  </si>
  <si>
    <t>FO-25-1646763</t>
  </si>
  <si>
    <t>12-09 EN COMUNICACIÓN VIA WHATSAPP, SE HABLA CON LA SRA YINEHT SELENA BARRERA MURCIA  SE VALIDA DIRECCIÓN OK, CANAL OK, DISPONIBILIDAD TOTAL, USUARIO Y CONTRASEÑA WOMPI NO LE HA LLEGADO, INDICA QUE EL CORREO QUE SE ENCUENTRA EN LA LISTA DE CHEQUEO ESTÁ ERRADO, SU CORREO Selenabm18@gmail.com // 22/09/2025 SE REALIZA LLAMADA AL NUMERO DE LA LISTA SE HABLA CON LA SEÑORA SELENA SOLICITA QUE LE CAMBIEN EL CORREO (Selenabm18@gmail.com), EL OTRO ESTA ERRADO 08-10 SE REALIZA LLAMADA AL CLIENTE, SE HABLA CON LA SRA YINEHT SELENA BARRERA MURCIA SE VALIDA DIRECCIÓN OK, CANAL OK, DISPONIBILIDAD TOTAL 10/10/2025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</si>
  <si>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254UMD4X8310</t>
  </si>
  <si>
    <t>ROZO JIMENEZ EDGAR ARMANDO</t>
  </si>
  <si>
    <t>TA-25-1187986</t>
  </si>
  <si>
    <t>BARRIO CENTRO MONTERIA 61</t>
  </si>
  <si>
    <t>FO-25-1646765</t>
  </si>
  <si>
    <t>12-09 SE REALIZA LLAMADA AL CLIENTE, SE HABLA CON EL SR JAMIS JABID MARTINEZ ORTEGA SE VALIDA DIRECCIÓN OK, CANAL OK, DISPONIBILIDAD TOTAL, USUARIO Y CONTRASEÑA WOMPI NO LE HA LLEGADO-INSTALACIÓN SIN PROGRAMAR // 22/09/2025 SE REALIZA LLAMADA AL NUMERO DE LA LISTA SE HABLA CON EL SEÑOR JAMIS, SE LE CONFIRMA EL CORREO INDICA ESTAR BIEN, SE PREGUNTA POR CORREO DE WOMPI ME DICE QUE NO LE HA LLEGADO, HACE BUSQUEDA POR EL BUSCADOR Y ME SIGUE INDICANDO QUE NO LO TIENEN EN NINGUNA BANDEJA DE MENSAJES 08-10 SE REALIZA LLAMADA AL CLIENTE, SE HABLA CON LA SR JAMIS JABID MARTINEZ ORTEGA SE VALIDA DIRECCIÓN OK, CANAL OK, DISPONIBILIDAD TOTAL, YA TIENE CORREO CON CREDENCIALES  9/10/2025 SE REALIZA INSTALACIÓN DE CORRESPONSAL, SE INSTALAN EQUIPOS CON PRUEBAS EXITOSAS, SE CAPACITA Y SE EVALÚA AL CLIENTE, SE INSTALA PUBLICIDAD COMPLETA, CB QUEDA OPERATIVO. USUARIO SOMOS BANCOLOMBIA NO ACTIVO, SE CAPACITA CON EL DE PRUEBA</t>
  </si>
  <si>
    <t>254UMD4X8492</t>
  </si>
  <si>
    <t>COGOLLO VERTEL EDER LUIS</t>
  </si>
  <si>
    <t>TA-25-1100984</t>
  </si>
  <si>
    <t>SAN BERNARDO BETULIA</t>
  </si>
  <si>
    <t>FO-25-1554914</t>
  </si>
  <si>
    <t>12-09 EN COMUNICACIÓN VIA WHATSAPP, SE HABLA CON LA SRA PAULA ANDREA GARCIA CRUZSE VALIDA DIRECCIÓN OK, CANAL OK, DISPONIBILIDAD TOTAL, USUARIO Y CONTRASEÑA WOMPI OK, LLAMAR EL DÍA LA INSTALACIÓN PARA CONFIRMAR VISITA, AVISO EXTERIOR ALTURA APROX 2.5 METROS 17/09/2025 SE LLEGA AL SITIO Y SE REALIZA EL PROCESO DE IDENTIFICACIÓN. SE ACCEDE CORRECTAMENTE AL CORREO ELECTRÓNICO DEL USUARIO. SE GENERA EL LINK PARA LA ACTIVACIÓN DEL CORRESPONSAL. AL MOMENTO DE INGRESAR AL ENLACE, LA APLICACIÓN NO PERMITE MODIFICAR NI DIGITAR LOS SIGUIENTES CAMPOS: NOMBRE DE USUARIO, CORREO ELECTRÓNICO, WHATSAPP. ACCIONES REALIZADAS: SE EJECUTA BORRADO DE CACHÉ DE LA APLICACIÓN WOMPI. SE REALIZA LA ACTUALIZACIÓN DE LA APLICACIÓN A LA ÚLTIMA VERSIÓN DISPONIBLE. SE LOGRA EL CAMBIO DE CONTRASEÑA CORRECTAMENTE. SIN EMBARGO, AL INTENTAR COMPLETAR LA ACTIVACIÓN, LA APP MUESTRA EL SIGUIENTE MENSAJE DE ERROR: "¡UPS! ALGO SALIÓ MAL". EL PROCESO NO SE PUEDE COMPLETAR DEBIDO A UN POSIBLE FALLO EN LA PLATAFORMA O CONFLICTO CON LA APP, PESE A QUE LOS PASOS ANTERIORES SE EJECUTARON CORRECTAMENTE. ESCALAR EL CASO AL SOPORTE TÉCNICO DE WOMPI PARA SU REVISIÓN Y SOLUCIÓN. 08-10 SE REALIZA LLAMADA AL CLIENTE, SE HABLA CON LA SRA PAULA ANDREA GARCIA CRUZ ORTEGA SE VALIDA DIRECCIÓN OK, CANAL OK, DISPONIBILIDAD TOTAL, YA TIENE CORREO CON CREDENCIALES 09-10 SE COMUNICA CON LA SEÑORITA CON LA SEÑORITA PAULA AL NÚMERO DE TELÉFONO 3138266161 , SE CONFIRMA QUE LA USUARIA CUENTA CON LAS CREDENCIALES WOMPI, SE VALIDA EN OFICINA CON COORDINADOR Y SI DEJA INGRESAR, SE PROCEDE A REALIZAR LA APERTURA EN BETULIA 10-10 SE REALIZA INSTALACIÓN DE CORRESPONSAL, SE INSTALAN EQUIPOS CON PRUEBAS EXITOSAS, SE CAPACITA Y SE EVALÚA AL CLIENTE, SE INSTALA PUBLICIDAD COMPLETA, CB QUEDA OPERATIVO. USUARIO SOMOS BANCOLOMBIA ACTIVO</t>
  </si>
  <si>
    <t>254MMD4W8945</t>
  </si>
  <si>
    <t>HERRERA LUQUE SAUL JAVIER</t>
  </si>
  <si>
    <t>TA-25-1187992</t>
  </si>
  <si>
    <t>BARRIO SAN CARLOS TUNJA 3</t>
  </si>
  <si>
    <t>FO-25-1646768</t>
  </si>
  <si>
    <t>EJECUTADO/CANCELADO</t>
  </si>
  <si>
    <t>12-09 SE REALIZA LLAMADA AL CLIENTE, SE HABLA CON LA SRA JENNY ANGELICA MORENO CALDAS  SE VALIDA DIRECCIÓN OK, CANAL OK, DISPONIBILIDAD TOTAL, USUARIO Y CONTRASEÑA WOMPI NO LE HA LLEGADO-INSTALACIÓN SIN PROGRAMAR 22-09 SE REALIZA LLAMADA AL CLIENTE, SE HABLA CON LA SRA JENNY ANGELICA MORENO CALDAS LA CUAL INDICA EL CORREO CORRECTO ES angelicamoreno83@hotmail.com NO TIENE ACCESO AL OTRO CORREO 08-10 SE REALIZA LLAMADA AL CLIENTE, SE HABLA CON LA SRA JENNY ANGELICA MORENO CALDAS SE VALIDA DIRECCIÓN OK, CANAL OK, DISPONIBILIDAD TOTAL, CORREO ESTA ERRADO 09-10 RESUMEN DEL CASO: CLIENTE INFORMA QUE EL CORREO DE LA ACTIVIDAD DEBE SER ANGELICAMORENO83@HOTMAIL.COM, YA QUE EL OTRO CORREO NO LE SIRVE. ACTUALIZAR CORREO A ANGELICAMORENO83@HOTMAIL.COM SERIAL: 254MMD4W7987 TICKET N° (471147) | 28/10/2025 EN NUEVA COMUNICACIÓN CON LA USUARIA INDICA QUE YA TIENE EL CORREO POR PARTE DE WOMPI, NO IDNICA ALTURA DEL AVISO | 31/10/2025 VISITAMOS EL SITIO Y VERIFICAMOS QUE LA DIRECCIÓN REGISTRADA EN LA ORDEN CORRESPONDE A CL 6 SUR #7–09, SAN CARLOS, LA MISMA QUE FIGURA EN LA CÁMARA DE COMERCIO. SIN EMBARGO, AL VALIDAR LA NOMENCLATURA DIRECTAMENTE EN EL SITIO, SE EVIDENCIA QUE LA DIRECCIÓN CORRECTA ES CL 6 SUR #9–07. SE CANCELA ACTIVIDAD POR DIRECCION ERRADA</t>
  </si>
  <si>
    <t>254MMD4W7987</t>
  </si>
  <si>
    <t>HERRERA GARZON JEYSON STEVENT</t>
  </si>
  <si>
    <t>TA-25-1187994</t>
  </si>
  <si>
    <t>BARRIO NUEVA MARSELLA BOGOTA 3</t>
  </si>
  <si>
    <t>FO-25-1646770</t>
  </si>
  <si>
    <t>12-09 SE REALIZA LLAMADA AL CLIENTE, SE HABLA CON LA SRA BETTY YAJAIRA GRAZZIANI HERNANDEZ SE VALIDA DIRECCIÓN OK, CANAL OK, DISPONIBILIDAD TOTAL, USUARIO Y CONTRASEÑA WOMPI NO LE HA LLEGADO-INSTALACIÓN SIN PROGRAMAR 22-09 SE REALIZA LLAMADA AL CLIENTE, SE HABLA CON LA SRA BETTY YAJAIRA GRAZZIANI HERNANDEZ LA CUAL INDICA QUE AUN NO TIENE EL CORREO DE PARTE DE WOMPI  08-10 SE REALIZA LLAMADA AL CLIENTE, SE HABLA CON LA SRA BETTY YAJAIRA GRAZZIANI HERNANDEZ SE VALIDA DIRECCIÓN OK, CANAL OK, DISPONIBILIDAD TOTAL 9/10/2025 SE REALIZA INSTALACIÓN DE CORRESPONSAL, SE INSTALAN EQUIPOS CON PRUEBAS EXITOSAS, SE CAPACITA Y SE EVALÚA AL CLIENTE, SE INSTALA PUBLICIDAD COMPLETA, CB QUEDA OPERATIVO. USUARIO SOMOS BANCOLOMBIA ACTIVO. COMERCIO SIN AVISO COMERCIAL</t>
  </si>
  <si>
    <t>254UMD4X6466</t>
  </si>
  <si>
    <t>TA-25-1101005</t>
  </si>
  <si>
    <t>BARRIO LA ESPERANZA SAN JUAN DEL  CESAR</t>
  </si>
  <si>
    <t>FO-25-1554939</t>
  </si>
  <si>
    <t>12-09  SE REALIZA LLAMDA AL CLIENTE, SE HABLA CON LA SRA ROSNAIRA DEL CARMEN SANCHEZ MENDOZA  DIRECCIÓN OK, CANAL OK, DISPONIBILIDAD TOTAL, USUARIO Y CONTRASEÑA WOMPI OK, LLAMAR EL DÍA LA INSTALACIÓN PARA CONFIRMAR VISITA, AVISO EXTERIOR NO INDICA ALTURA  15/09/2025 SE VISITA COMERCIO Y NO SE PUEDE EJECUTAR LA ACTIVIDAD DEBIDO A UNA FALLA EN LA ACTIVACIÓN DEL CORRESPONSAL "HUBO UN PROBLEMA AL PROCESAR TU SOLICITUD, POR FAVOR INTENTALO NUEVAMENTE. 08-10 SE REALIZA LLAMADA AL CLIENTE, SE HABLA CON EL ESPOSO DE LA SRA ROSNAIRA DEL CARMEN SANCHEZ MENDOZA  SE VALIDA DIRECCIÓN OK, CANAL OK, DISPONIBILIDAD TOTAL,  10-10 SE REALIZA INSTALACIÓN DE CORRESPONSAL, SE INSTALAN EQUIPOS CON PRUEBAS EXITOSAS, SE CAPACITA Y SE EVALÚA AL CLIENTE, SE INSTALA PUBLICIDAD COMPLETA, CB QUEDA OPERATIVO. USUARIO SOMOS BANCOLOMBIA ACTIVO</t>
  </si>
  <si>
    <t>254UMD4X7793</t>
  </si>
  <si>
    <t>MONTES DIAZ JOHN FRED</t>
  </si>
  <si>
    <t>TA-25-1187995</t>
  </si>
  <si>
    <t>BARRIO LA FLORESTA IBAGUE 2</t>
  </si>
  <si>
    <t>FO-25-1646774</t>
  </si>
  <si>
    <t>12-09 SE REALIZA LLAMADA AL CLIENTE, SE HABLA CON JUAN SEBASTIÁN RODRÍGUEZ VALENCIA EL  CUAL INDICA QUE EL CORREO CON LAS CREDENCIALES POR PARTE DE WOMPI AUN NO HA LLEGADO - COMUNICACIÓN POR WPP 22-09 SE REALIZA LLAMADA AL CLIENTE, SE HABLA CON EL SR JUAN SEBASTIÁN RODRÍGUEZ VALENCIA EL CUAL INDICA QUE AUN NO TIENE EL CORREO 08-10 SE REALIZA LLAMADA AL CLIENTE, SE HABLA CON JUAN SEBASTIÁN RODRÍGUEZ VALENCIA  SE VALIDA DIRECCIÓN OK, CANAL OK, DISPONIBILIDAD TOTAL,  10/10/2025 SE VISITA COMERCIO PARA INSTALACIÓN DEL CB 81402, Y EL TÉCNICO NOS INDICA QUE HACE UNOS DÍAS SE INSTALÓ EL CB 81658 DE DISTRICOL, SE HIZO GESTIÓN TELEFÓNICA CON EL SEÑOR JUAN SEBASTIAN VALENCIA 3213727006, NOS INDICA QUE YA TENÍA INSTALADO UN CB DE DISTRICOL “81658”, SE VALIDA Y ESTE FUE INSTALADO EL 25/09/2025. POR TAL MOTIVO SE CANCELA</t>
  </si>
  <si>
    <t>254MMD4W9694</t>
  </si>
  <si>
    <t>GUTIERREZ  CAMILO ANDRES</t>
  </si>
  <si>
    <t>TA-25-1187997</t>
  </si>
  <si>
    <t>BARRIO CENTRO TIMANA 12</t>
  </si>
  <si>
    <t>FO-25-1663018</t>
  </si>
  <si>
    <t>25-09 SE REALIZA LLAMADA AL CLIENTE, SE HABLA CON LA SRA ALICIA FERNANDA LA CUAL INDICA QUE AUN NO LLEGA EL CORREO  VALIDANDO CON ELLA INFORMA QUE EL CORREO  ALICIAFERNANDAHERNANDEZ075@GMAIL.COM  POR ESTA RAZON NO HA LLEGADO EL CORREO DE INSCRIPCIÓN A WOMPI  SE VALIDA DIRECCIÓN OK, CANAL O 08-10 SE REALIZA LLAMADA AL CLIENTE, SE HABLA CON  ALICIA FERNANDA HERNANDEZ PLAZA  SE VALIDA DIRECCIÓN OK, CANAL OK, DISPONIBILIDAD TOTAL,  9/10/2025 SE LLEGA AL PUNTO , SE PIDE AL CLIENTE REALIZAR REGISTRO POR MEDIO DEL CORREO PERO A ELLA NO LE HA LLEGADO CORREO , SE VALIDA DÓNDE SE ENCUENTRA QUE CORREO ESTÁ ERRADO . EN LA ORDEN ESTÁ EL CORREO: ALICIAFERNANDEZ@GMAIL.COM PERO EL CORREO CORRECTO ES: ALICIAFERNANDAHERNANDEZ075@GMAIL.COM POR LO TANTO NO IBA LLEGAR CORREO DE REGISTRO, SE ESCALA CON EL COORDINADOR DÓNDE LO ESCALA CON TICKET N.º 471317. SE ESTÁ A LA ESPERA QUE SE HAGA CORRECCION DEL CORREO PARA QUE NUEVAMENTE SALGA LA ORDEN PARA LA INSTALACIÓN . | EN NUEVA COMUNICACIÓN CON LA USUARIA IDNICA QUE YA TIENE EL CORREO POR PARTE DE WOMPI, ALTURA DEL AVISO 4 MT | 30-10 SE REALIZA INSTALACIÓN DE CORRESPONSAL, SE INSTALAN EQUIPOS CON PRUEBAS EXITOSAS, SE CAPACITA Y SE EVALÚA AL CLIENTE, SE INSTALA PUBLICIDAD COMPLETA, CB QUEDA OPERATIVO. USUARIO SOMOS BANCOLOMBIA ACTIVO</t>
  </si>
  <si>
    <t>254UMD4X8408</t>
  </si>
  <si>
    <t>ANDRADE HERNANDEZ JUAN CARLOS</t>
  </si>
  <si>
    <t>TA-25-1153039</t>
  </si>
  <si>
    <t>BARRIO CENTRO ARAUCA  14</t>
  </si>
  <si>
    <t>FO-25-1587630</t>
  </si>
  <si>
    <t>25-09 SE REALIZA LLAMADA AL CLIENTE, SE HABLA CON LA SRA  KIARA JOHANA TORRECILLA BLANCO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t>
  </si>
  <si>
    <t>254MMD4W8903</t>
  </si>
  <si>
    <t>TA-25-1153041</t>
  </si>
  <si>
    <t>BARRIO CABAÑAS DEL RIO ARAUCA</t>
  </si>
  <si>
    <t>FO-25-1587636</t>
  </si>
  <si>
    <t>25-09 13:35SE REALIZA LLAMADA AL CLIENTE, SE HABLA CON LA SRA  EMPERATRIZ PEREZ CERON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t>
  </si>
  <si>
    <t>254MMD4W8924</t>
  </si>
  <si>
    <t>TA-25-1153043</t>
  </si>
  <si>
    <t>BARRIO PUERTO JORDAN TAME</t>
  </si>
  <si>
    <t>FO-25-1587640</t>
  </si>
  <si>
    <t>25-09 SE REALIZA LLAMADA AL CLIENTE, SE HABLA CON LA SR  EULER JAVIER QUINTERO ROMERO  SE VALIDA DIRECCIÓN OK, CANAL OK, DISPONIBILIDAD TOTAL, USUARIO Y CONTRASEÑA WOMPI OK, LLAMAR EL DÍA LA INSTALACIÓN PARA CONFIRMAR VISITA, AVISO EXTERIOR ALTURA APROX 2 METROS 1/10/2025 SE REALIZA INSTALACIÓN DE CORRESPONSAL, SE INSTALAN EQUIPOS CON PRUEBAS EXITOSAS, SE CAPACITA Y SE EVALÚA AL CLIENTE, SE INSTALA PUBLICIDAD COMPLETA, CB QUEDA OPERATIVO. USUARIO SOMOS BANCOLOMBIA ACTIVO</t>
  </si>
  <si>
    <t>254MMD4W7955</t>
  </si>
  <si>
    <t>TA-25-1187999</t>
  </si>
  <si>
    <t>BARRIO LA CEIBA CUCUTA 7</t>
  </si>
  <si>
    <t>FO-25-1646780</t>
  </si>
  <si>
    <t>26-09-2025 SE REALIZA LLAMADA AL NUMERO DE LA LISTA SE HABLA CON LA SEÑORA ISABEL QUIEN INDICA QUE NO LE HA LLEGADO CORREO, COLOCO LA PALABRA WOMPI EN EL BUSCADOR SIN EMBARGO NO LE SALE NINGUN RESULTADO DE COMPLETA TU REGISTRO 08-10 SE REALIZA LLAMADA AL CLIENTE, SE HABLA CON  ISABEL CRISTINA ROMANI ALARCON  SE VALIDA DIRECCIÓN OK, CANAL OK, DISPONIBILIDAD TOTAL,  9/10/2025 SE REALIZA INSTALACIÓN DE CORRESPONSAL, SE INSTALAN EQUIPOS CON PRUEBAS EXITOSAS, SE CAPACITA Y SE EVALÚA AL CLIENTE, SE INSTALA PUBLICIDAD COMPLETA, CB QUEDA OPERATIVO. USUARIO SOMOS BANCOLOMBIA ACTIVO</t>
  </si>
  <si>
    <t>254MMD4W8460</t>
  </si>
  <si>
    <t>NARANJO AFANADOR RUBEN JESUS</t>
  </si>
  <si>
    <t>TA-25-1188001</t>
  </si>
  <si>
    <t>BARRIO UBATE VILLA SAN DIEGO DE UBATE</t>
  </si>
  <si>
    <t>FO-25-1668330</t>
  </si>
  <si>
    <t>25-09 SE REALIZA LLAMADA AL NUMERO DE LA LISTA, SE CONFIRMA EL CORREO CON EL CLIENTE QUIEN INDICA QUE ESTA ERRADA, EL CORREO CORRECTO ES: KENEDY.RODRIGUEZ93@GMAIL.COM 08-10-2025 SE REALIZA LLAMADA A LOS NUMEROS DE LA LISTA SE HABLA CON EL SEÑOR KENNEDY RODRIGUEZ GONZALEZ, SE PROGRAMA VISITA PARA EL DIA: 10/10/2025 10/10/2025 RESUMEN DEL CASO: SE REALIZA APERTURA WOMPI DONDE AL LLEGAR AL COMERCIO CLIENTE CONFIRMA NO HA RECIBIDO CORREO DE COMPLETA TU REGISTRO AL VALIDAR EL CORREO REGISTRADO EN EL DATÁFONO REGISTRA KENNEDY.RODRIGUEZ@GMAIL.COM Y EL CORREO  CORRECTO ES KENEDY.RODRIGUEZ93@GMAIL.COM POR LO QUE NO LLEGA EL CORREO DE ACTIVACIOND EN CREDENCIALES  SERIAL: 254UMX4709 TICKET N° (471547), | EN NUEVA COMUNICACIÓN CON EL USUARIO INDICA QUE YA TIENE EL CORREO DE WOMPI, ALTURA DEL AVISO 2.50 | 30/10/2025 SE REALIZA INSTALACIÓN DE CORRESPONSAL, SE INSTALAN EQUIPOS CON PRUEBAS EXITOSAS, SE CAPACITA Y SE EVALÚA AL CLIENTE, SE INSTALA PUBLICIDAD COMPLETA, CB QUEDA OPERATIVO. USUARIO SOMOS BANCOLOMBIA ACTIVO</t>
  </si>
  <si>
    <t>254KMD4W4709</t>
  </si>
  <si>
    <t>TA-25-1188002</t>
  </si>
  <si>
    <t>BARRIO LA PALMA VALLE DE SAN JOSE</t>
  </si>
  <si>
    <t>FO-25-1646791</t>
  </si>
  <si>
    <t>25-09 SE REALIZA LLAMADA AL NUMERO DE LA LISTA SE HABLA CON LA SEÑORA LAURA QUIEN AL CONFIRMAR EL CORREO ELECTRONICO ME INDICA QUE ESTA ERRADO, POR TAL MOTIVO NO LE HA LLEGADO EL CORREO DE WOMPI, EL CORREO CORRECTO ES:JUANDA092927@GMAIL.COM 08-10-2025 SE REALIZA LLAMADA A LOS NUMEROS DE LA LISTA SE HABLA CON LA SEÑORA LAURA GALVIZ, SE PROGRAMA VISITA PARA EL DIA: 09/10/2025 09-10 RESUMEN DEL CASO: CLIENTE INDICA QUE NO LE A LLEGADO CORREO CON LAS CREDENCIALES, SE REALIZA PRUEBAS A CORREO CLIENTE JUANDA092927@GMAIL.COM, EXITOSA, SE INTENTA REGISTRO A WOMPI POR MEDIO DEL LINK Y NO DEJA ESCRIBIR. SERIAL: 254MMD4W8934 TICKET N° (471133) | 28/10/2025 EN NUEVA COMUNICACIÓN CON LA USUARIA IDNICA QUE AUN NO TIENE EL CORREO POR PARTE WOMPI | 30-10 SE REALIZA INSTALACIÓN DE CORRESPONSAL, SE INSTALAN EQUIPOS CON PRUEBAS EXITOSAS, SE CAPACITA Y SE EVALÚA AL CLIENTE, SE INSTALA PUBLICIDAD COMPLETA, CB QUEDA OPERATIVO. USUARIO SOMOS BANCOLOMBIA INACTIVO, SE CAPACITA CON EL DE PRUEBA POR CORREO ERRADO</t>
  </si>
  <si>
    <t>254MMD4W8934</t>
  </si>
  <si>
    <t>GONZALEZ ESTUPIÑAN YEISON WALTER ANTONIO</t>
  </si>
  <si>
    <t>TA-25-1153136</t>
  </si>
  <si>
    <t>BARRIO CORR SANTA FE BUESACO</t>
  </si>
  <si>
    <t>FO-25-1587865</t>
  </si>
  <si>
    <t>25-09 EN COMUNICACIÓN VIA WHATSAPP, SE HABLA CON LA SRA NATHALIA FERNANDA MEDINA MONTENEGRO SE VALIDA DIRECCIÓN OK, CANAL OK, DISPONIBILIDAD TOTAL, USUARIO Y CONTRASEÑA WOMPI OK, LLAMAR EL DÍA LA INSTALACIÓN PARA CONFIRMAR VISITA, AVISO EXTERIOR ALTURA APROX 2 METROS 30/09/2025 SE HABLA CON LA CLIENTE Y SE DEBE ESPERAR VALIDAR EL TRANSPORTE EL DIA DE MAÑANA O EL JUEVES YA QUE PARA EL CORREGIMIENTO NO SALE TRANSPORTE TODOS LOS DIAS, SOLO CIERTOS DIAS 02/10/2025 SE REALIZA INSTALACIÓN DE CORRESPONSAL, SE INSTALAN EQUIPOS CON PRUEBAS EXITOSAS, SE CAPACITA Y SE EVALÚA AL CLIENTE, SE INSTALA PUBLICIDAD COMPLETA, CB QUEDA OPERATIVO. USUARIO SOMOS BANCOLOMBIA ACTIVO</t>
  </si>
  <si>
    <t>254MMD4X2327</t>
  </si>
  <si>
    <t>PAZ MARTINEZ RICHARD HUMBERTO</t>
  </si>
  <si>
    <t>TA-25-1153144</t>
  </si>
  <si>
    <t>BARRIO ESMERALDA ZIPAQUIRA</t>
  </si>
  <si>
    <t>FO-25-1601318</t>
  </si>
  <si>
    <t>25-09 SE REALIZA LLAMADA AL CLIENTE, SE HABLA CON EL SR JAIRO JOSE VILLAMIL SOTELO  SE VALIDA DIRECCIÓN OK, CANAL OK, DISPONIBILIDAD TOTAL, USUARIO Y CONTRASEÑA WOMPI OK, LLAMAR EL DÍA LA INSTALACIÓN PARA CONFIRMAR VISITA, AVISO EXTERIOR ALTURA APROX 3 METROS  29-09 SE VISITA COMERCIO PARA REALIZAR LA INSTALACIÓN DEL CB BANCOLOMBIA WOMPI, EN EL PUNTO SE EVIDENCIA QUE EL CLIENTE NO TIENE INTERNET PROPIO SINO QUE SE AFERRA A UNA RED CERCANA, SE LE INDICA QUE EL EQUIPO AL SER INALÁMBRICO PIDE QUE LA SEÑAL SEA ESTABLE Y BUENA Y ADICIONAL A ELLO QUE EN LO POSIBLE SEA LA PROPIA DEL CLIENTE, TRATANDO DE VALIDAR EL EQUIPO NO DETECTA LA RED A LA QUE EL CLIENTE SE AFERRA POR LO QUE EL CLIENTE PIDE SE REPROGRAME LA VISITA PARA EL DÍA JUEVES 2 DE OCTUBRE FECHA EN LA QUE YA TENDRÁ SOLUCIONADO EL TEMA DEL SERVICIO DE INTERNET PARA INSTALAR EL CB BANCOLOMBIA, SE ESCALA CON EL COORDINADOR QUIEN DA EL AVAL PARA DICHA FECHA REPROGRAMAR. 01-10 SE REALIZA INSTALACIÓN DE CORRESPONSAL, SE INSTALAN EQUIPOS CON PRUEBAS EXITOSAS, SE CAPACITA Y SE EVALÚA AL CLIENTE, SE INSTALA PUBLICIDAD COMPLETA, CB QUEDA OPERATIVO. USUARIO SOMOS BANCOLOMBIA ACTIVO</t>
  </si>
  <si>
    <t>254KMD4W4684</t>
  </si>
  <si>
    <t>VEGA MANRIQUE JONATAN MAURICIO</t>
  </si>
  <si>
    <t>TA-25-1188006</t>
  </si>
  <si>
    <t>BARRIO OIBA SANTANDER OIBA</t>
  </si>
  <si>
    <t>FO-25-1646805</t>
  </si>
  <si>
    <t>25-09 EN COMUNICACIÓN VIA WHATSAPP, SE HABLA CON LA SRA KAREN PATRICIA GARCES FRANCO INDICA QUE NO HA EL CORREO CON LAS CREDENCIALES 08-10-2025 SE REALIZA LLAMADA A LOS NUMEROS DE LA LISTA SE HABLA CON LA SEÑOR KAREN, SE PROGRAMA VISITA PARA EL DIA: 14/10/2025 POR DISPONIBILIDAD DEL CLIENTE YA QUE NO SE ENCURNTRA EN LA CIUDAD 14-10 EN COMUNICACIÓN CON LA SEÑORITA KAREN , NOS INFORMA Q NOS ATIENDE MAÑANA 15 DE OCTUBRE DESPUÉS DE LAS 10 AM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</si>
  <si>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254MMD4W8928</t>
  </si>
  <si>
    <t>GELVEZ MOGOLLON JOSE ELISEO</t>
  </si>
  <si>
    <t>TA-25-1153053</t>
  </si>
  <si>
    <t>BARRIO CENTRO ARGELIA 2</t>
  </si>
  <si>
    <t>FO-25-1587680</t>
  </si>
  <si>
    <t>25-09 EN COMUNICACIÓN VIA WHATSAPP, SE HABLA CON LA SRA BLANCA NUBIA PERDOMO PERDOMO  SE VALIDA DIRECCIÓN OK, CANAL OK, DISPONIBILIDAD TOTAL, USUARIO Y CONTRASEÑA WOMPI OK, LLAMAR EL DÍA LA INSTALACIÓN PARA CONFIRMAR VISITA, AVISO EXTERIOR ALTURA ARPOX 2.50 METROS 06/10/2025 SE REALIZA INSTALACIÓN DE CORRESPONSAL, SE INSTALAN EQUIPOS CON PRUEBAS EXITOSAS, SE CAPACITA Y SE EVALÚA AL CLIENTE, SE INSTALA PUBLICIDAD COMPLETA, CB QUEDA OPERATIVO. USUARIO SOMOS BANCOLOMBIA ACTIVO</t>
  </si>
  <si>
    <t>254UMD4X8958</t>
  </si>
  <si>
    <t>FRANCO CAÑAVERAL YAMID RAUL</t>
  </si>
  <si>
    <t>TA-25-1188008</t>
  </si>
  <si>
    <t>BARRIO LAS ACACIAS PITALITO</t>
  </si>
  <si>
    <t>FO-25-1665614</t>
  </si>
  <si>
    <t>25-09 EN COMUNICACIÓN CON EL SR GILBERTO SANCHEZ CHANDILLO NOS INFORMA QUE AL  CORREO QUE ESTA EN LA LISTA PERDIÓ EL ACCESO, QUE SU NUEVO CORREO ES SBETO8965@GMAIL.COM 08-10-2025 SE REALIZA LLAMADA A LOS NUMEROS DE LA LISTA SE HABLA CON EL SEÑOR GILBERTO SANCHEZ CHANDILLO, SE PROGRAMA VISITA PARA EL DIA: 10/10/2025 10/10/2025 SE VISTA EL CB PARA IMPLEMENTACIÓN, PERO EL USUARIO INDICA QUE EL CORREO REGISTRADO LO PERDIÓ, POR LO QUE NO FUE POSIBLE ACCEDER Y ACTIVAR LAS CREDENCIALES, EL USUARIO INDICA QUE EL CORREO QUE TIENE ACTUALMENTE ES SBETO8965@GMAIL.COM.  TICKET DE ESCALAMIENTO:  471487 28/10/2025 EN NUEVA COMUNICACIÓN CON EL USUARIO INDIC QUE YA TIENE EL CORREO POR PARTE DE WOMPI, ALRURA DEL AVISO 2 MT  | 31/10/2025 SE REALIZA INSTALACIÓN DE CORRESPONSAL, SE INSTALAN EQUIPOS CON PRUEBAS EXITOSAS, SE CAPACITA Y SE EVALÚA AL CLIENTE, SE INSTALA PUBLICIDAD COMPLETA, CB QUEDA OPERATIVO. USUARIO SOMOS BANCOLOMBIA ACTIVO</t>
  </si>
  <si>
    <t>254UMD4X8596</t>
  </si>
  <si>
    <t>TA-25-1153056</t>
  </si>
  <si>
    <t>BARRIO LOS JAZMINES POPOYAN</t>
  </si>
  <si>
    <t>FO-25-1587695</t>
  </si>
  <si>
    <t>25-09 SE REALIZA LLAMADA AL CLIENTE, SE HABLA CON LA SRA  YUNI YULIETH BOLAÑOS ORDOÑEZ SE VALIDA DIRECCIÓN OK, CANAL OK, DISPONIBILIDAD TOTAL, USUARIO Y CONTRASEÑA WOMPI OK, LLAMAR EL DÍA LA INSTALACIÓN PARA CONFIRMAR VISITA, AVISO EXTERIOR ALTURA APROX 4 METROS 3/10/2025 LA APERTURA NO SE PUDO LLEVAR A CABO DADO QUE POR PROBLEMAS DE MOVILIDAD HACIA LA ZONA DEL CAUCA NO SE LOGRA LLEGAR, CLIENTE INDICA VISITAR EL DIA LUNES. 6/10/2025 SE REALIZA INSTALACIÓN DE CORRESPONSAL, SE INSTALAN EQUIPOS CON PRUEBAS EXITOSAS, SE CAPACITA Y SE EVALÚA AL CLIENTE, SE INSTALA PUBLICIDAD COMPLETA, CB QUEDA OPERATIVO. USUARIO SOMOS BANCOLOMBIA ACTIVO. AL LLEGAR AL SITIO SE ENCUENTRA QUE LA CASA ES UNA SOLA ESTRUCTURA Y CUENTA EN SU INTERIOR CON DOS LOCALES, LA FERRETERIA QUE ES EL LOCAL DONDE SE INSTALARA EL CORRESPONSAL Y A LA CUAL CORRESPONDE TODA LA INFORMACION SE COMUNICA CON EL INGRESO A LA VIVIENDA QUE ES DONDE ESTA LA NOMENCLATURA.</t>
  </si>
  <si>
    <t>254MMD4W8957</t>
  </si>
  <si>
    <t>GIMBUEL LASSO LUIS GERMAN</t>
  </si>
  <si>
    <t>TA-25-1153150</t>
  </si>
  <si>
    <t>BARRIO AV 30 AGOSTO C C LAS GARZAS  PEREIRA</t>
  </si>
  <si>
    <t>FO-25-1587905</t>
  </si>
  <si>
    <t>25-09 SE REALIZA LLAMADA AL CLIENTE, SE HABLA CON LA SRA ELIZABETH MORALES JURADO SE VALIDA DIRECCIÓN OK, CANAL OK, DISPONIBILIDAD TOTAL, USUARIO Y CONTRASEÑA WOMPI OK, LLAMAR EL DÍA LA INSTALACIÓN PARA CONFIRMAR VISITA, AVISO EXTERIOR ALTURA APROX 2 METROS 29/09/2025 EN COMUNICACIÓN CON LA SR ELIZABETH, INDICA QUE HOY NO NOS PUEDE ATENDER YA QUE COMO SON INTERRAPIDISIMO EN LA TARDE ESTÁN REPARTIENDO LA MERCANCÍA Y NO NOS PUEDE ATENDER, SE REPROGRAMA LA ACTIVIDAD 03/10/2025 SE REALIZA INSTALACIÓN DE CORRESPONSAL, SE INSTALAN EQUIPOS CON PRUEBAS EXITOSAS, SE CAPACITA Y SE EVALÚA AL CLIENTE, SE INSTALA PUBLICIDAD COMPLETA, CB QUEDA OPERATIVO. USUARIO SOMOS BANCOLOMBIA ACTIVO</t>
  </si>
  <si>
    <t>254UMD4X8945</t>
  </si>
  <si>
    <t>TA-25-1153060</t>
  </si>
  <si>
    <t>BARRIO CGT DE SOLEDAD MAGUI</t>
  </si>
  <si>
    <t>FO-25-1587713</t>
  </si>
  <si>
    <t xml:space="preserve">25-09 SE REALIZA LLAMADA AL CLIENTE, SE HABLA CON LA SR LUIS ARMANDO ANGULO CASTILLO SE VALIDA DIRECCIÓN OK, CANAL OK, DISPONIBILIDAD TOTAL, USUARIO Y CONTRASEÑA WOMPI OK, LLAMAR EL DÍA LA INSTALACIÓN PARA CONFIRMAR VISITA, AVISO EXTERIOR ALTURA APROX 2 METROS - COMUNICACIÓN POR WPP 06-10 POR DEMORAS Y LEJANIA DEL COMERCIO NO SE HA PODIDO LLEGAR, SE INTENTA COMUNICACIÓN CON EL USUARIO PERO LA SEÑAL ES MUY MALA. SE ESTARIA REALIZANDO INSTALACIÓN ENTRE EL 07 Y 08 DE OCTUBRE  8/10/2025 SE REALIZA INSTALACIÓN DE CORRESPONSAL, SE INSTALAN EQUIPOS CON PRUEBAS EXITOSAS, SE CAPACITA Y SE EVALÚA AL CLIENTE, SE INSTALA PUBLICIDAD COMPLETA, CB QUEDA OPERATIVO. USUARIO SOMOS BANCOLOMBIA ACTIVO. COMERCIO SIN AVISO COMERCIAL, PERO EL COMERCIO ESTA EN EL ESTABLECIMIENTO COMERCIAL Y PRESTA LA MISMA ACTIVIDAD ECONOMICA </t>
  </si>
  <si>
    <t>254MMD4X2355</t>
  </si>
  <si>
    <t>TA-25-1188010</t>
  </si>
  <si>
    <t>BARRIO CENTRO LA CRUZ 4</t>
  </si>
  <si>
    <t>FO-25-1646813</t>
  </si>
  <si>
    <t>25-09 SE REALIZA LLAMADA AL CLIENTE, SE HABLA CON LA SRA OMAR MAURICIO ORDOÑEZ IBARRA EL CUAL INDICA QUE EL CORREO REGISTRADO YA NO TIENE ACCESO POR QUE NO LE LLEGAN LOS CORREO, PIDE ACTULIZAR OMARMAURICIOORDONEZIBARRA@GMAIL.COM 08-10-2025 SE REALIZA LLAMADA A LOS NUMEROS DE LA LISTA SE HABLA CON EL SEÑOR OMAR MAURICIO ORDOÑEZ IBARRA, SE PROGRAMA VISITA PARA EL DIA: 09/10/2025 10/10/2025 SE REALIZA INSTALACIÓN DE CORRESPONSAL, SE INSTALAN EQUIPOS CON PRUEBAS EXITOSAS, SE CAPACITA Y SE EVALÚA AL CLIENTE, SE INSTALA PUBLICIDAD COMPLETA, CB QUEDA OPERATIVO. USUARIO SOMOS BANCOLOMBIA ACTIVO. COMERCIO SIN AVISO COMERCIAL, SIN EMBARGO SI ES EL MISMO OBJETIVO COMERCIAL, LA DIRECCION COINCIDE Y LA CÁMARA DE COMERCIO TAMBIÉN TIENE EL MISMO NOMBRE DE LISTA DE CHEQUEO.</t>
  </si>
  <si>
    <t>254MMD4X0806</t>
  </si>
  <si>
    <t>GUERRERO RAMIREZ OSCAR DARIO</t>
  </si>
  <si>
    <t>TA-25-1153160</t>
  </si>
  <si>
    <t>BARRIO CIUDAD BONITA SOLEDAD</t>
  </si>
  <si>
    <t>FO-25-1599814</t>
  </si>
  <si>
    <t>25-09 SE REALIZA LLAMADA AL CLIENTE, SE HABLA CON LA SR MISAEL MENESES VALLEJO SE VALIDA DIRECCIÓN OK, CANAL OK, DISPONIBILIDAD TOTAL, USUARIO Y CONTRASEÑA WOMPI OK, LLAMAR EL DÍA LA INSTALACIÓN PARA CONFIRMAR VISITA, AVISO EXTERIOR ALTURA APROX 2 METROS 08-10 SE VALIDA NUEVAMENTE CON WOMPI E INDICAN QUE LA ACTIVIDAD DEBE CONTINUAR APLAZADA POR TEMAS INTERNO 15/10/2025 INSTALACIÓN NO PROGRAMADA POR SOLICITUD DE WOMPI (TEMAS INTERNOS) |20-10 SE RECIBE CORREO POR PARTE DE WOMPI, DONDE INDICAN QUE LA ACTIVIDAD SE DEBE CANCELAR: AGRADECEMOS SU APOYO PARA CANCELAR LAS VEINTE (20) INSTALACIONES QUE SE TIENEN PENDIENTES POR TEMAS INTERNOS.</t>
  </si>
  <si>
    <t>254UMD4X8080</t>
  </si>
  <si>
    <t>PEÑALOZA GUTIERREZ RAFAEL GUSTAVO</t>
  </si>
  <si>
    <t>TA-25-1188011</t>
  </si>
  <si>
    <t>BARRIO SAN MATEO SOACHA 30</t>
  </si>
  <si>
    <t>FO-25-1646816</t>
  </si>
  <si>
    <t>25-09 SE REALIZA LLAMADA AL CLIENTE, SE HABLA CON LA SR CRISTHIAN FELIPE LASSO GUALDRON EL CUAL INDICA QUE AUN NO TIENE EL CORREO CON LAS CREDENCIALES POR PARTE DEL WOMPI  08-10-2025 SE REALIZA LLAMADA A LOS NUMEROS DE LA LISTA SE HABLA CON EL SEÑOR CRISTHIAN FELIPE LASSO GUALDRON, SE PROGRAMA VISITA PARA EL DIA: 09/10/2025 9/10/2025 SE REALIZA INSTALACIÓN DE CORRESPONSAL, SE INSTALAN EQUIPOS CON PRUEBAS EXITOSAS, SE CAPACITA Y SE EVALÚA AL CLIENTE, SE INSTALA PUBLICIDAD COMPLETA, CB QUEDA OPERATIVO. USUARIO SOMOS BANCOLOMBIA ACTIVO</t>
  </si>
  <si>
    <t>254KMD4W4675</t>
  </si>
  <si>
    <t>ORTIZ MARTINEZ STIVEN</t>
  </si>
  <si>
    <t>TA-25-1153175</t>
  </si>
  <si>
    <t>BARRIO FUNZA FUNZA</t>
  </si>
  <si>
    <t>FO-25-1599057</t>
  </si>
  <si>
    <t>25-09 SE REALIZA LLAMADA AL CLIENTE, SE HABLA CON LA SR MARIO ALEJANDRO QUEVEDO LOPEZ  SE VALIDA DIRECCIÓN OK, CANAL OK, DISPONIBILIDAD TOTAL, USUARIO Y CONTRASEÑA WOMPI OK, LLAMAR EL DÍA LA INSTALACIÓN PARA CONFIRMAR VISITA, AVISO EXTERIOR ALTURA APROX 4 METROS 29/09/2025SE REALIZA VISITA DE CAMPO CON EL FIN DE HACER APERTURA DE CB, AL MOMENTO DE INGRESAR CREDENCIALES A LA APP SE QUEDA CARGANDO Y SE SALE, POR LO ANTERIOR SE REALIZA RESTABLECIMIENTO DE CONTRASEÑA Y NUEVAMENTE INGRESAR CREDENCIALES LAS CUALES CARGAN CON ÉXITO PERO INGRESAN A OTRO MENÚ DIFERENTE DEL CB, SE REALIZA ESCALAMIENTO A SUPERVISOR QUIEN UTILIZA REPROGRAMACIÓN DE VISITA BAJO TICKET 468508. 08-10 SE VALIDA NUEVAMENTE CON WOMPI E INDICAN QUE LA ACTIVIDAD DEBE CONTINUAR APLAZADA POR TEMAS INTERNO |20-10 SE RECIBE CORREO POR PARTE DE WOMPI, DONDE INDICAN QUE LA ACTIVIDAD SE DEBE CANCELAR: AGRADECEMOS SU APOYO PARA CANCELAR LAS VEINTE (20) INSTALACIONES QUE SE TIENEN PENDIENTES POR TEMAS INTERNOS.</t>
  </si>
  <si>
    <t>254KMD4W4664</t>
  </si>
  <si>
    <t>LOZADA ROJAS CHRISTIAN ANDRES</t>
  </si>
  <si>
    <t>TA-25-1153167</t>
  </si>
  <si>
    <t>BARRIO PUEBLO NUEVO CUCUTA 2</t>
  </si>
  <si>
    <t>FO-25-1600898</t>
  </si>
  <si>
    <t>25-09 EN COMUNICACIÓN VIA WHATSAPP, SE HABLA CON LA SRA AYDE ARÉVALO GARCÍA SE VALIDA DIRECCIÓN OK, CANAL OK, DISPONIBILIDAD TOTAL, USUARIO Y CONTRASEÑA WOMPI OK, LLAMAR EL DÍA LA INSTALACIÓN PARA CONFIRMAR VISITA, AVISO EXTERIOR ALTURA ARPOX 1.70 METROS  29/09/2025 SE ESCALA CASO:  TENGO UN PROBLEMA AL INGRESAR A WOMPI. INGRESO EL USUARIO Y LA CONTRASEÑA CORRECTAMENTE, CARGA EL MENÚ, PERO A LOS POCOS SEGUNDOS ME SACA Y VUELVE A PEDIRME QUE INICIE SESIÓN. YA PROBÉ ACTUALIZANDO APP Y BORRANDO CACHÉ, PERO EL PROBLEMA PERSISTE. 08-10-2025 SE REALIZA LLAMADA A LOS NUMEROS DE LA LISTA SE HABLA CON LA SEÑORA AYDE ARÉVALO GARCÍA, SE PROGRAMA VISITA PARA EL DIA: 09/10/2025 // CONTACTO POR WHATSAPP 09-10  EN COMUNICACIÓN CON EL CLIENTE SE PROGRAMA VISITA CON LA SRA AYDE ARÉVALO GARCÍA 3204098047 PARA DESPUÉS DE LAS 14:00 POR DISPONIBILIDAD DEL COMERCIO PARA EL 10-10 10-10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</si>
  <si>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254MMD4W6947</t>
  </si>
  <si>
    <t>DURAN ACOSTA FRANK YONNY</t>
  </si>
  <si>
    <t>TA-25-1153078</t>
  </si>
  <si>
    <t>BARRIO AV LOS ESTUDIANTES BARBACOAS</t>
  </si>
  <si>
    <t>FO-25-1587732</t>
  </si>
  <si>
    <t>25-09 SE REALIZA LLAMADA AL CLIENTE, SE HABLA CON LA SRA MARCELA SOBRINA DEL SR CRISTIAN ANDRES BENALCAZAR CORTES SE VALIDA DIRECCIÓN OK, CANAL OK, DISPONIBILIDAD TOTAL, USUARIO Y CONTRASEÑA WOMPI OK, LLAMAR EL DÍA LA INSTALACIÓN PARA CONFIRMAR VISITA, AVISO EXTERIOR ALTURA APROX 3.50 METROS 06-10 POR DEMORAS Y LEJANIA DEL COMERCIO NO SE HA PODIDO LLEGAR, SE INTENTA COMUNICACIÓN CON EL USUARIO PERO LA SEÑAL ES MUY MALA. SE ESTARIA REALIZANDO INSTALACIÓN ENTRE EL 08 Y 09 DE OCTUBRE  9/10/2025 SE REALIZA INSTALACIÓN DE CORRESPONSAL, SE INSTALAN EQUIPOS CON PRUEBAS EXITOSAS, SE CAPACITA Y SE EVALÚA AL CLIENTE, SE INSTALA PUBLICIDAD COMPLETA, CB QUEDA OPERATIVO. USUARIO SOMOS BANCOLOMBIA ACTIVO</t>
  </si>
  <si>
    <t>254MMD4X2314</t>
  </si>
  <si>
    <t>TA-25-1186026</t>
  </si>
  <si>
    <t>DATAFONO ADICIONAL</t>
  </si>
  <si>
    <t>BARRIO MILAGROSA MEDELLIN 3</t>
  </si>
  <si>
    <t>FO-25-1643762</t>
  </si>
  <si>
    <t>8/10/2025 SE MONTA SOLICITUD POR SOLICITU DE WOMPI 8/10/2025 SE REALIZA INSTALACIÓN DE DAT ADICIONAL, PRUEBAS EXITOSAS, CB QUEDA OPERATIVO</t>
  </si>
  <si>
    <t>254MMD4X1571</t>
  </si>
  <si>
    <t>BARRIENTOS HERNANDEZ CRISTIAN HORACIO</t>
  </si>
  <si>
    <t>TA-25-1195645</t>
  </si>
  <si>
    <t>BARRIO DIANA TURBAY BOGOTA 10</t>
  </si>
  <si>
    <t>FO-25-1669829</t>
  </si>
  <si>
    <t>10-10 SE REALIZA LLAMADA AL CLIENTE, SE HABLA CON LA SR EDWARD ADELZO BRICEÑO MOSQUEDASE VALIDA DIRECCIÓN OK, CANAL OK, DISPONIBILIDAD TOTAL, USUARIO Y CONTRASEÑA WOMPI OK, LLAMAR EL DÍA LA INSTALACIÓN PARA CONFIRMAR VISITA, AVISO EXTERIOR ALTURA APROX 2 METROS- COMUNICACIÓN POR WPP 14-10 SE REALIZA INSTALACIÓN DE CORRESPONSAL, SE INSTALAN EQUIPOS CON PRUEBAS EXITOSAS, SE CAPACITA Y SE EVALÚA AL CLIENTE, SE INSTALA PUBLICIDAD COMPLETA, CB QUEDA OPERATIVO. USUARIO SOMOS BANCOLOMBIA ACTIVO</t>
  </si>
  <si>
    <t>254KMD4W4701</t>
  </si>
  <si>
    <t>ORTIZ YARA FRANKLYN ISRAEL</t>
  </si>
  <si>
    <t>TA-25-1195646</t>
  </si>
  <si>
    <t>BARRIO CRISTO REY ARAUCA 1</t>
  </si>
  <si>
    <t>FO-25-1669839</t>
  </si>
  <si>
    <t>10-10 SE REALIZA LLAMADA AL CLIENTE, SE HABLA CON LA SRA MARIA DORA SARMIENTO PIRATOBA  SE VALIDA DIRECCIÓN OK, CANAL OK, DISPONIBILIDAD TOTAL, USUARIO Y CONTRASEÑA WOMPI OK, LLAMAR EL DÍA LA INSTALACIÓN PARA CONFIRMAR VISITA, AVISO EXTERIOR ALTURA APROX 3 MT - COMUNICACIÓN POR WPP 17-10 SE REALIZA INSTALACIÓN DE CORRESPONSAL, SE INSTALAN EQUIPOS CON PRUEBAS EXITOSAS, SE CAPACITA Y SE EVALÚA AL CLIENTE, SE INSTALA PUBLICIDAD COMPLETA, CB QUEDA OPERATIVO. USUARIO SOMOS BANCOLOMBIA ACTIVO</t>
  </si>
  <si>
    <t>254UMD4X8152</t>
  </si>
  <si>
    <t>MARTINEZ FLOREZ DONIS ALBERTO</t>
  </si>
  <si>
    <t>TA-25-1195647</t>
  </si>
  <si>
    <t>BARRIO EL CENTRO SAN PABLO</t>
  </si>
  <si>
    <t>FO-25-1669846</t>
  </si>
  <si>
    <t>10-10 SE REALIZA LLAMADA AL CLIENTE, SE HABLA CON LA SR ALEXANDER PINEDA PEREZ SE VALIDA DIRECCIÓN OK, CANAL OK, DISPONIBILIDAD TOTAL, USUARIO Y CONTRASEÑA WOMPI OK, LLAMAR EL DÍA LA INSTALACIÓN PARA CONFIRMAR VISITA, AVISO EXTERIOR ALTURA APROX 3 METROS 15-10 EN COMUNICACIÓN CON EL SEÑOR ALEXANDER PINEDA EL NÚMERO DE CONTACTO 3143772073, COMENTA QUE NOS PUEDE ATENDER A PARTIR DEL DÍA 16 DE OCTUBRE DEL PRESENTE AÑO YA QUE TIENE DISPONIBILIDAD TOTAL A PARTIR DE ESE DÍA  16/10/2025 SE REALIZA INSTALACIÓN DE CORRESPONSAL, SE INSTALAN EQUIPOS CON PRUEBAS EXITOSAS, SE CAPACITA Y SE EVALÚA AL CLIENTE, SE INSTALA PUBLICIDAD COMPLETA, CB QUEDA OPERATIVO. USUARIO SOMOS BANCOLOMBIA ACTIVO</t>
  </si>
  <si>
    <t>254UMD4X8461</t>
  </si>
  <si>
    <t>TA-25-1195648</t>
  </si>
  <si>
    <t>BARRIO SABANAS DEL VALLE VALLEDUPAR</t>
  </si>
  <si>
    <t>FO-25-1740654</t>
  </si>
  <si>
    <t>10-10 SE REALIZA LLAMADA AL CLIENTE, SE HABLA CON LA SR JOAQUIN STEVEN ROJAS MERIÑO SE VALIDA DIRECCIÓN OK, CANAL OK, DISPONIBILIDAD TOTAL, USUARIO Y CONTRASEÑA WOMPI OK, LLAMAR EL DÍA LA INSTALACIÓN PARA CONFIRMAR VISITA, AVISO EXTERIOR ALTURA APROX 2 METROS - COMUNICACIÓN POR WPP 14-10  SE VISITA COMERCIO PERO SE ENCUENTRA CERRADO, SE PROCEDE A LLAMAR Y ATIENDE LA SEÑORA ISABEL GARCÍA, LA CUÁL MANIFIESTA QUE LE NOTIFICARON LA INSTALACIÓN PARA EL DÍA DE MAÑANA 15 DE OCTUBRE 2025POR LO CUAL ESTÁN DISPONIBLES  ESE DIA, SE GESTIONA ACTIVIDAD COMO NOVEDAD DE AGENDAMIENTO 20/10/2025 AUN TENEMOS AFECTACION POR PARTE DE AWS, ESTE COMPORTAMIENTO VA CONTINUAR HASTA QUE EL SERVICIO YA NO TENGA INTERMITENCIAS. 21/10/2025 SE REALIZA VISITA POR IMPLEMENTACIÓN DE CB ,NO ES POSIBLE INGRESAR CON USUARIO Y CONTRASEÑA AL EQUIPO SE ESCALA NOVEDAD COM WOMPI A LAS 9:50 AM SIENDO LA 1:22 PM NO SE TIENE AUN RESPUESTAS POR PARTE DE WOMPI,SE RETIRA DE SITIO Y SE RETIRA PUBLICADO Y EQUIPO (REPROGRAMAR)  | 27-10 SE REALIZA INSTALACIÓN DE CORRESPONSAL, SE INSTALAN EQUIPOS CON PRUEBAS EXITOSAS, SE CAPACITA Y SE EVALÚA AL CLIENTE, SE INSTALA PUBLICIDAD COMPLETA, CB QUEDA OPERATIVO. USUARIO SOMOS BANCOLOMBIA ACTIVO</t>
  </si>
  <si>
    <t>254KMD4W4971</t>
  </si>
  <si>
    <t>MAESTRE MENGUAL EDGAR ENRIQUE</t>
  </si>
  <si>
    <t>TA-25-1195649</t>
  </si>
  <si>
    <t>BARRIO LA ARGENTINA PIEDECUESTA PIEDECUESTA</t>
  </si>
  <si>
    <t>FO-25-1669862</t>
  </si>
  <si>
    <t>10-10 SE REALIZA LLAMADA AL CLIENTE, SE HABLA CON EL SR YOSSE SANTIAGO CAMACHO RUEDA SE VALIDA DIRECCIÓN OK, CANAL OK, DISPONIBILIDAD TOTAL, LLAMAR EL DÍA LA INSTALACIÓN PARA CONFIRMAR VISITA, AVISO EXTERIOR ALTURA APROX 2 METROS; CREDENCIALES: SI 15/10/2025 SE REALIZA INSTALACIÓN DE CORRESPONSAL, SE INSTALAN EQUIPOS CON PRUEBAS EXITOSAS, SE CAPACITA Y SE EVALÚA AL CLIENTE, SE INSTALA PUBLICIDAD COMPLETA, CB QUEDA OPERATIVO. USUARIO SOMOS BANCOLOMBIA ACTIVO</t>
  </si>
  <si>
    <t>254UMD4X8481</t>
  </si>
  <si>
    <t>TA-25-1246643</t>
  </si>
  <si>
    <t>BARRIO SAN ANTONIO ABREGO</t>
  </si>
  <si>
    <t>FO-25-1748410</t>
  </si>
  <si>
    <t>10-10 SE REALIZA LLAMADA AL CLIENTE, SE HABLA CON LA SRA ERIKA PAOLA LOPEZ GONZALEZ EL CUAL IDNICA QUE EL CORREO ESTA ERRADO, EL CORRECTO ES agropuntosanantonio@gmail.com | 28/10/2025 EN NUEVA COMUNICACIÓN CON EL USUARIO VIA WPP INDICA QUE YA TIENE EL CORREO POR PARTE DE WOMPI , ALTURA DEL AVISO 3 MT  || 30/10/2025 SE REALIZA INSTALACIÓN DE CORRESPONSAL, SE INSTALAN EQUIPOS CON PRUEBAS EXITOSAS, SE CAPACITA Y SE EVALÚA AL CLIENTE, SE INSTALA PUBLICIDAD COMPLETA, CB QUEDA OPERATIVO. USUARIO SOMOS BANCOLOMBIA ACTIVO</t>
  </si>
  <si>
    <t>254MMD4W6871</t>
  </si>
  <si>
    <t>MORA VEGA JEAMPIER</t>
  </si>
  <si>
    <t>TA-25-1195650</t>
  </si>
  <si>
    <t>BARRIO EL PROGRESO SAMANIEGO</t>
  </si>
  <si>
    <t>FO-25-1669870</t>
  </si>
  <si>
    <t>10-10 SE REALIZA LLAMADA AL CLIENTE, SE HABLA CON LA SRA JULIETH KAROLINA BURBANO DELGADO SE VALIDA DIRECCIÓN OK, CANAL OK, DISPONIBILIDAD TOTAL, USUARIO Y CONTRASEÑA WOMPI OK, LLAMAR EL DÍA LA INSTALACIÓN PARA CONFIRMAR VISITA, AVISO EXTERIOR ALTURA APROX 5 METROS - COMUNICACIÓN POR WPP 18-10 SE REALIZARA DESPLAZAMIENTO EL DIA 20 DE OCTUBRE YA QUE NO SE LOGRA CONSEGUIR TRANSPORTE ANTES. 20/10/2025 SE REALIZA INSTALACIÓN DE CORRESPONSAL, SE INSTALAN EQUIPOS CON PRUEBAS EXITOSAS, SE CAPACITA Y SE EVALÚA AL CLIENTE, SE INSTALA PUBLICIDAD COMPLETA, CB QUEDA OPERATIVO. USUARIO SOMOS BANCOLOMBIA ACTIVO</t>
  </si>
  <si>
    <t>254MMD4X2334</t>
  </si>
  <si>
    <t>CASTILLO HERRERA ALEX RICARDO</t>
  </si>
  <si>
    <t>TA-25-1195651</t>
  </si>
  <si>
    <t>BARRIO CENTRO VIANI 1</t>
  </si>
  <si>
    <t>FO-25-1669878</t>
  </si>
  <si>
    <t>10-10 SE REALIZA LLAMADA AL CLIENTE, SE HABLA CON LA SRA LUISA FERNANDA CRUZ BELTRAN  SE VALIDA DIRECCIÓN OK, CANAL OK, DISPONIBILIDAD TOTAL, USUARIO Y CONTRASEÑA WOMPI OK, LLAMAR EL DÍA LA INSTALACIÓN PARA CONFIRMAR VISITA, AVISO EXTERIOR ALTURA APROX 2.30 METROS - COMUNICACIÓN POR WPP 20/10/2025 SE REALIZA INSTALACIÓN DE CORRESPONSAL, SE INSTALAN EQUIPOS CON PRUEBAS EXITOSAS, SE CAPACITA Y SE EVALÚA AL CLIENTE, SE INSTALA PUBLICIDAD COMPLETA, CB QUEDA OPERATIVO. USUARIO SOMOS BANCOLOMBIA ACTIVO</t>
  </si>
  <si>
    <t>254KMD4W4703</t>
  </si>
  <si>
    <t>TA-25-1246644</t>
  </si>
  <si>
    <t>BARRIO SENDEROS DE LA ITALIA PALMIRA</t>
  </si>
  <si>
    <t>FO-25-1748412</t>
  </si>
  <si>
    <t>10-10 SE REALIZA LLAMADA AL CLIENTE, SE HABLA CON LA SRA LINA YAMILE RAMIREZ TABORDA LA CUAL INDICA QUE TIENE INCONVENIENTE CON EL CORREO REGISTRADO YA QUE EL CELULAR DONDE LO TIENE SE LE DAÑO Y NO LO PUEDE ABRIR EN OTRO LUGAR POR QUE NO SE SABE LA CONTRASEÑA, INFORMA OTRO CORREO Lassodaniela90@gmail.com. COMUNICACIÓN POR WPP | 28/10/2025 SE ESTABLECE COMUNICACIÓN CON LA USUARIA LA CUAL INDICA QUE YA TIENE EL CORREO POR PARTE DE WOMPI - NO INDICA ALTURA DEL AVISO  | 30/10/2025 SE REALIZA INSTALACIÓN DE CORRESPONSAL, SE INSTALAN EQUIPOS CON PRUEBAS EXITOSAS, SE CAPACITA Y SE EVALÚA AL CLIENTE, SE INSTALA PUBLICIDAD COMPLETA, CB QUEDA OPERATIVO. USUARIO SOMOS BANCOLOMBIA ACTIVO</t>
  </si>
  <si>
    <t>254UMD4X7557</t>
  </si>
  <si>
    <t>TA-25-1195652</t>
  </si>
  <si>
    <t>BARRIO GUAYACANES MANIZALES 2</t>
  </si>
  <si>
    <t>FO-25-1669886</t>
  </si>
  <si>
    <t>10-10 SE REALIZA LLAMADA AL CLIENTE, SE HABLA CON LA SR RICARDO CORREDOR BERNAL NZALEZ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t>
  </si>
  <si>
    <t>254UMD4X8967</t>
  </si>
  <si>
    <t>AGUIRRE HENAO RAUL EDUARDO</t>
  </si>
  <si>
    <t>TA-25-1195653</t>
  </si>
  <si>
    <t>BARRIO CENTRO BELEN DE UMBRIA 4</t>
  </si>
  <si>
    <t>FO-25-1669894</t>
  </si>
  <si>
    <t>10-10 SE REALIZA LLAMADA AL CLIENTE, SE HABLA CON LA SRA MARIA AURORA CARDONA GUTIERREZ  SE VALIDA DIRECCIÓN OK, CANAL OK, DISPONIBILIDAD TOTAL, USUARIO Y CONTRASEÑA WOMPI OK, LLAMAR EL DÍA LA INSTALACIÓN PARA CONFIRMAR VISITA, AVISO EXTERIOR ALTURA APROX 2 METROS - COMUICACIÓN POR WPP 14/10/2025 SE REALIZA INSTALACIÓN DE CORRESPONSAL, SE INSTALAN EQUIPOS CON PRUEBAS EXITOSAS, SE CAPACITA Y SE EVALÚA AL CLIENTE, SE INSTALA PUBLICIDAD COMPLETA, CB QUEDA OPERATIVO. USUARIO SOMOS BANCOLOMBIA ACTIVO</t>
  </si>
  <si>
    <t>254MMD4X0178</t>
  </si>
  <si>
    <t>TA-25-1195654</t>
  </si>
  <si>
    <t>BARRIO OLIVOS SOACHA</t>
  </si>
  <si>
    <t>FO-25-1669901</t>
  </si>
  <si>
    <t>10-10 SE REALIZA LLAMADA AL CLIENTE, SE HABLA CON LA SRA ERIKA PAOLA LOPEZ GONZALEZ SE VALIDA DIRECCIÓN OK, CANAL OK, DISPONIBILIDAD TOTAL, USUARIO Y CONTRASEÑA WOMPI OK, LLAMAR EL DÍA LA INSTALACIÓN PARA CONFIRMAR VISITA, AVISO EXTERIOR ALTURA APROX 50 DE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</si>
  <si>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254KMD4W4680</t>
  </si>
  <si>
    <t>BUSTOS MORA DIEGO MANUEL</t>
  </si>
  <si>
    <t>TA-25-1195655</t>
  </si>
  <si>
    <t>BARRIO CENTRO HUECO MEDELLIN</t>
  </si>
  <si>
    <t>FO-25-1669909</t>
  </si>
  <si>
    <t>10-10 SE REALIZA LLAMADA AL CLIENTE, SE HABLA CON LA SR SANTIAGO ACEVEDO AGUILAR SE VALIDA DIRECCIÓN OK, CANAL OK, DISPONIBILIDAD TOTAL, USUARIO Y CONTRASEÑA WOMPI OK, LLAMAR EL DÍA LA INSTALACIÓN PARA CONFIRMAR VISITA, AVISO EXTERIOR ALTURA: NO INDICA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</si>
  <si>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254MMD4W7755</t>
  </si>
  <si>
    <t>TA-25-1195656</t>
  </si>
  <si>
    <t>BARRIO BIJAO EL BAGRE 6</t>
  </si>
  <si>
    <t>FO-25-1669915</t>
  </si>
  <si>
    <t>10-10 SE REALIZA LLAMADA AL CLIENTE, SE HABLA CON LA SR ADOLFO RAFAEL ALVAREZ ZAMBRANO   SE VALIDA DIRECCIÓN OK, CANAL OK, DISPONIBILIDAD TOTAL, USUARIO Y CONTRASEÑA WOMPI OK, LLAMAR EL DÍA LA INSTALACIÓN PARA CONFIRMAR VISITA, AVISO EXTERIOR ALTURA APROX 2.20 METROS - COMUICACIÓN POR WPP 15-10 SE REALIZÓ LLAMADA DE VALIDACIÓN (3167787084) Y EL SEÑOR ADOLFO ÁLVAREZ INFORMA "SE ME PRESENTO UN INCONVENIENTE EL DÍA DE HOY Y NO PUEDO ESTAR, LE  PIDO EL FAVOR QUE LO PROGRAMEMOS PARA EL DÍA DE MAÑANA". 16-10 SE REALIZA INSTALACIÓN DE CORRESPONSAL, SE INSTALAN EQUIPOS CON PRUEBAS EXITOSAS, SE CAPACITA Y SE EVALÚA AL CLIENTE, SE INSTALA PUBLICIDAD COMPLETA, CB QUEDA OPERATIVO. USUARIO SOMOS BANCOLOMBIA ACTIVO</t>
  </si>
  <si>
    <t>254UMD4X8507</t>
  </si>
  <si>
    <t>CALDERA SALCEDO CARLOS JULIO</t>
  </si>
  <si>
    <t>TA-25-1195657</t>
  </si>
  <si>
    <t>BARRIO VILLA ADRIANA VALLEDUPAR</t>
  </si>
  <si>
    <t>FO-25-1669923</t>
  </si>
  <si>
    <t>10-10 SE REALIZA LLAMADA AL CLIENTE, SE HABLA CON LA SRA DORIS PAIVA VAQUERO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t>
  </si>
  <si>
    <t>254KMD4W4843</t>
  </si>
  <si>
    <t>BENITEZ CARVAJAL ALVARO JAVIER</t>
  </si>
  <si>
    <t>TA-25-1246647</t>
  </si>
  <si>
    <t>BARRIO LA PALMITA VILLA DEL ROSARIO 4</t>
  </si>
  <si>
    <t>FO-25-1748417</t>
  </si>
  <si>
    <t xml:space="preserve">10-10 SE REALIZA LLAMADA AL CLIENTE, SE HABLA CON LA SRA ANGIE STEFANIA NARVAEZ DIAZ, INDICA NO TENER LAS CREDENCIALES DE ACCESO WOMPI. CORREO CORRECTO (COMUNICACION POR WPP) | 28/10/2025 EN NUEVA COMUNICACIÓN CON EL USUARIO INDICA QUE YA TIENE EL CORREO POR PARTE DE WOMPI. NO INDICA ALTURA DEL AVISO 31-10 SE REALIZA INSTALACIÓN DE CORRESPONSAL, SE INSTALAN EQUIPOS CON PRUEBAS EXITOSAS, SE CAPACITA Y SE EVALÚA AL CLIENTE, SE INSTALA PUBLICIDAD COMPLETA, CB QUEDA OPERATIVO. USUARIO SOMOS BANCOLOMBIA ACTIVO </t>
  </si>
  <si>
    <t>254MMD4W7840</t>
  </si>
  <si>
    <t>PACHECO BUITRAGO JAVIER ALONSO</t>
  </si>
  <si>
    <t>TA-25-1195658</t>
  </si>
  <si>
    <t>BARRIO EL CARMEN AGUSTIN CODAZZI 2</t>
  </si>
  <si>
    <t>FO-25-1669930</t>
  </si>
  <si>
    <t>10-10 SE REALIZA LLAMADA AL CLIENTE, SE HABLA CON LA SR JULIO CESAR VILLADA TORRES SE VALIDA DIRECCIÓN OK, CANAL OK, DISPONIBILIDAD TOTAL, USUARIO Y CONTRASEÑA WOMPI OK, LLAMAR EL DÍA LA INSTALACIÓN PARA CONFIRMAR VISITA, AVISO EXTERIOR ALTURA APROX 2 METROS - COMUNICACIÓN POR WPP 15/10/2025BUENAS SE LLAMA PARA LA INSTALACIÓN DEL CORRESPONSAL Y ATIENDE LA SEÑORA GINA AGAME E INFORMA QUE EN EL PUEBLO NO HABRÁ FLUIDO ELÉCTRICO DURANTE TODO EL DÍA POR LO CUAL PIDE REAGENDAR LA INSTALACIÓN PARA OTRO DÍA CON EL CUAL YA CUENTEN CON LA ENERGÍA | 21-10 SE REALIZA INSTALACIÓN DE CORRESPONSAL, SE INSTALAN EQUIPOS CON PRUEBAS EXITOSAS, SE CAPACITA Y SE EVALÚA AL CLIENTE, SE INSTALA PUBLICIDAD COMPLETA, CB QUEDA OPERATIVO. USUARIO SOMOS BANCOLOMBIA ACTIVO</t>
  </si>
  <si>
    <t>254KMD4W5034</t>
  </si>
  <si>
    <t>TA-25-1195660</t>
  </si>
  <si>
    <t>BARRIO SANTA BARBARA YOTOCO</t>
  </si>
  <si>
    <t>FO-25-1669937</t>
  </si>
  <si>
    <t>10-10 SE REALIZA LLAMADA AL CLIENTE, SE HABLA CON LA SRA EUNICE GRIJALBA GOMEZ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</si>
  <si>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254UMD4X7672</t>
  </si>
  <si>
    <t>TORRES GARCIA JENDRY JOSE</t>
  </si>
  <si>
    <t>TA-25-1195663</t>
  </si>
  <si>
    <t>BARRIO LAS AMERICAS IBAGUE</t>
  </si>
  <si>
    <t>FO-25-1669946</t>
  </si>
  <si>
    <t>10-10 SE REALIZA LLAMADA AL CLIENTE, SE HABLA CON LA SRA LADY CATHERINE OLIVEROS LUGO  SE VALIDA DIRECCIÓN OK, CANAL OK, DISPONIBILIDAD TOTAL, USUARIO Y CONTRASEÑA WOMPI OK, LLAMAR EL DÍA LA INSTALACIÓN PARA CONFIRMAR VISITA, AVISO EXTERIOR ALTURA APROX 3 METROS - COMUNICACIÓN POR WPP 15/10/2025 SE REALIZA INSTALACIÓN DE CORRESPONSAL, SE INSTALAN EQUIPOS CON PRUEBAS EXITOSAS, SE CAPACITA Y SE EVALÚA AL CLIENTE, SE INSTALA PUBLICIDAD COMPLETA, CB QUEDA OPERATIVO. USUARIO SOMOS BANCOLOMBIA ACTIVO</t>
  </si>
  <si>
    <t>254MMD4W9493</t>
  </si>
  <si>
    <t>VARGAS HERRERA JHON JAIRO</t>
  </si>
  <si>
    <t>TA-25-1195666</t>
  </si>
  <si>
    <t>BARRIO CANAIMA NEIVA 9</t>
  </si>
  <si>
    <t>FO-25-1669956</t>
  </si>
  <si>
    <t>10-10 SE REALIZA LLAMADA AL CLIENTE, SE HABLA CON LA SR JHON FREDDY ABELLA HERRAN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t>
  </si>
  <si>
    <t>254UMD4X8585</t>
  </si>
  <si>
    <t>DIAZ VARGAS JONATHAN MIGUEL</t>
  </si>
  <si>
    <t>TA-25-1195668</t>
  </si>
  <si>
    <t>BARRIO MARROQUIN I CALI I</t>
  </si>
  <si>
    <t>FO-25-1669964</t>
  </si>
  <si>
    <t>10-10 SE REALIZA LLAMADA AL CLIENTE, SE HABLA CON LA SRA  YASMIN GONZALEZ MUÑOZ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t>
  </si>
  <si>
    <t>254UMD4X7643</t>
  </si>
  <si>
    <t>PAREDES CASTILLO DIEGO</t>
  </si>
  <si>
    <t>TA-25-1195670</t>
  </si>
  <si>
    <t>BARRIO VERGEL BOGOTA 2</t>
  </si>
  <si>
    <t>FO-25-1669971</t>
  </si>
  <si>
    <t>10-10 SE REALIZA LLAMADA AL CLIENTE, SE HABLA CON LA SRA YEINER ELIAN CARRERO BAUTISTA SE VALIDA DIRECCIÓN OK, CANAL OK, DISPONIBILIDAD TOTAL, LLAMAR EL DÍA LA INSTALACIÓN PARA CONFIRMAR VISITA, AVISO EXTERIOR ALTURA APROX 2 METROS; CREDENCIALES: SI (CONTACTO POR WPP) 14/10/2025 SE REALIZA INSTALACIÓN DE CORRESPONSAL, SE INSTALAN EQUIPOS CON PRUEBAS EXITOSAS, SE CAPACITA Y SE EVALÚA AL CLIENTE, SE INSTALA PUBLICIDAD COMPLETA, CB QUEDA OPERATIVO. USUARIO SOMOS BANCOLOMBIA ACTIVO</t>
  </si>
  <si>
    <t>254KMD4W4688</t>
  </si>
  <si>
    <t>ARIAS QUILINDO JULIAN</t>
  </si>
  <si>
    <t>TA-25-1195672</t>
  </si>
  <si>
    <t>BARRIO 7 DE AGOSTO PUERTO RICO 1</t>
  </si>
  <si>
    <t>FO-25-1669980</t>
  </si>
  <si>
    <t>10-10 SE REALIZA LLAMADA AL CLIENTE, SE HABLA CON LA SRA DANNA LICZETH ROCHA CARDENAS SE VALIDA DIRECCIÓN OK, CANAL OK, DISPONIBILIDAD TOTAL, LLAMAR EL DÍA LA INSTALACIÓN PARA CONFIRMAR VISITA, AVISO EXTERIOR ALTURA APROX 2 METROS; CREDENCIALES: SI (COMUNICACION POR WPP) 21-10 SE REALIZA INSTALACIÓN DE CORRESPONSAL, SE INSTALAN EQUIPOS CON PRUEBAS EXITOSAS, SE CAPACITA Y SE EVALÚA AL CLIENTE, SE INSTALA PUBLICIDAD COMPLETA, CB QUEDA OPERATIVO. USUARIO SOMOS BANCOLOMBIA ACTIVO</t>
  </si>
  <si>
    <t>254MMD4X0473</t>
  </si>
  <si>
    <t>BERMUDEZ SANCHEZ JOSE NEYBER</t>
  </si>
  <si>
    <t>TA-25-1246649</t>
  </si>
  <si>
    <t>BARRIO LOS MUISCAS TUNJA 10</t>
  </si>
  <si>
    <t>FO-25-1748419</t>
  </si>
  <si>
    <t>10-10 SE REALIZA LLAMADA AL CLIENTE, SE HABLA CON LA SRA ANA SOFIA PIRATOBA RUIZ, INDICA NO TENER LAS CREDENCIALES DE ACCESO WOMPI. CORREO CORRECTO // 28-10 SE REALIZA LLAMADA AL CLIENTE, SE HABLA CON LA SRA ANA SOFIA PIRATOBA RUIZ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t>
  </si>
  <si>
    <t>254KMD4W6153</t>
  </si>
  <si>
    <t>ALVARADO MORENO CRISTHIAN</t>
  </si>
  <si>
    <t>TA-25-1195674</t>
  </si>
  <si>
    <t>BARRIO LA PLAZUELA QUINCHIA</t>
  </si>
  <si>
    <t>FO-25-1669988</t>
  </si>
  <si>
    <t>11-10 SE REALIZA LLAMADA AL CLIENTE, SE HABLA CON LA SRA VIVIANA ALEXANDRA MOSQUERA SANCHEZ SE VALIDA DIRECCIÓN OK, CANAL OK, DISPONIBILIDAD TOTAL, LLAMAR EL DÍA LA INSTALACIÓN PARA CONFIRMAR VISITA, AVISO EXTERIOR ALTURA APROX 2.5 METROS; CREDENCIALES: SI (COMUNICACION POR WPP) 15/10/2025 SE REALIZA INSTALACIÓN DE CORRESPONSAL, SE INSTALAN EQUIPOS CON PRUEBAS EXITOSAS, SE CAPACITA Y SE EVALÚA AL CLIENTE, SE INSTALA PUBLICIDAD COMPLETA, CB QUEDA OPERATIVO. USUARIO SOMOS BANCOLOMBIA ACTIVO</t>
  </si>
  <si>
    <t>254MMD4X0132</t>
  </si>
  <si>
    <t>TA-25-1195676</t>
  </si>
  <si>
    <t>BARRIO BELALCAZAR ETAPA 1 JAMUNDÍ</t>
  </si>
  <si>
    <t>FO-25-1669996</t>
  </si>
  <si>
    <t>11-10 SE REALIZA LLAMADA AL CLIENTE, SE HABLA CON LA SRA LUZ DARY CALLE SE VALIDA DIRECCIÓN OK, CANAL OK, DISPONIBILIDAD TOTAL, LLAMAR EL DÍA LA INSTALACIÓN PARA CONFIRMAR VISITA, AVISO EXTERIOR ALTURA APROX 2 METROS; CREDENCIALES: SI (COMUNICACION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</si>
  <si>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254UMD4X7656</t>
  </si>
  <si>
    <t>TA-25-1246650</t>
  </si>
  <si>
    <t>BARRIO CENTRO AGUAZUL 3</t>
  </si>
  <si>
    <t>FO-25-1748421</t>
  </si>
  <si>
    <t>10-10 SE REALIZA LLAMADA AL CLIENTE, SE HABLA CON LA SRA MARYI LIZETH RINCON DELGADO, INDICA NO TENER LAS CREDENCIALES DE ACCESO WOMPI. CORREO CORRECTO // 28-10 SE REALIZA LLAMADA AL CLIENTE, SE HABLA CON LA SRA  MARYI LIZETH RINCON DELGADO   SE VALIDA DIRECCIÓN OK, CANAL OK, DISPONIBILIDAD TOTAL, USUARIO Y CONTRASEÑA WOMPI OK, LLAMAR EL DÍA LA INSTALACIÓN PARA CONFIRMAR VISITA, AVISO EXTERIOR ALTURA APROX 3 METROS | 30/10/2025 SE REALIZA INSTALACIÓN DE CORRESPONSAL, SE INSTALAN EQUIPOS CON PRUEBAS EXITOSAS, SE CAPACITA Y SE EVALÚA AL CLIENTE, SE INSTALA PUBLICIDAD COMPLETA, CB QUEDA OPERATIVO. USUARIO SOMOS BANCOLOMBIA ACTIVO. NO SE REALIZA PRUEBA DE TRANSFERENCIA NO SE CUENTA CON TARJETA</t>
  </si>
  <si>
    <t>254UMD4X6958</t>
  </si>
  <si>
    <t>BERNAL ELAICA EDGAR ALEXIS</t>
  </si>
  <si>
    <t>TA-25-1195677</t>
  </si>
  <si>
    <t>BARRIO CHARALA CHARALA 1</t>
  </si>
  <si>
    <t>FO-25-1670001</t>
  </si>
  <si>
    <t>10-10 SE REALIZA LLAMADA AL CLIENTE, SE HABLA CON LA SRA TERESA LEON GOMEZ SE VALIDA DIRECCIÓN OK, CANAL OK, DISPONIBILIDAD TOTAL, LLAMAR EL DÍA LA INSTALACIÓN PARA CONFIRMAR VISITA, AVISO EXTERIOR ALTURA APROX 2 METROS; CREDENCIALES: SI 14-10 EN COMUNICACION CON CLIENTE AL.NUMERO 3106872155, NOS INFORMA Q NOS ATIENDE EL DIA 16 DE OCTUBRE A LAS 8 AM 16-10 EN COMUNICACIÓN CON LA SEÑORA TERESA NUEVAMENTE PARA CONFIRMA CREDECIALES MANIFIESTA Q NO LE HAN LLEGADO, SE HABLÓ CON LA SEÑORA TERESA AL NÚMERO  310 6872155 QUIEN INDICÓ QUE EL CORREO ELECTRÓNICO REGISTRADO EN LA LISTA DE CRECIMIENTO SEGÚN LA DESCRIPCIÓN DEL CORREO GIRATAPAPALERIA29@GMAIL.COM NO LE PERTENECE. LA CLIENTE CONFIRMA QUE DICHO CORREO NO ES CORRECTO Y SOLICITA LA ACTUALIZACIÓN  DEL MISMO PARA PODER RECIBIR LAS CREDENCIALES CORRESPONDIENTES  CORREO GIRATAPAPELERIA29@GMAIL.COM  INFORMADO POR EL CLIENTE // 28-10 SE REALIZA LLAMADA AL CLIENTE, SE HABLA CON LA SRA TERESA LEON GOMEZ   SE VALIDA DIRECCIÓN OK, CANAL OK, DISPONIBILIDAD TOTAL, USUARIO Y CONTRASEÑA WOMPI OK, LLAMAR EL DÍA LA INSTALACIÓN PARA CONFIRMAR VISITA, AVISO EXTERIOR ALTURA APROX 2-3 METROS | 30/10/2025 SE REALIZA INSTALACIÓN DE CORRESPONSAL, SE INSTALAN EQUIPOS CON PRUEBAS EXITOSAS, SE CAPACITA Y SE EVALÚA AL CLIENTE, SE INSTALA PUBLICIDAD COMPLETA, CB QUEDA OPERATIVO. USUARIO SOMOS BANCOLOMBIA NO, SE CAPACITA CON EL DE PRUEBA| SOMOS BANCOLOMBIA NO SE PUDO DEJAR FUNCIONANDO YA QUE NO SE HA ACTUALIZADO LA CORRECCIÓN DEL CORREO ELECTRÓNICO DEL CLIENTE EL CUAL DEBE ESPERAR MÍNIMO DOS DÍAS PARA QUE PUEDA VOLVERSE A COMUNICAR CON LA LÍNEA 01 8000 Y LE PUEDAN DAR ACCESO A DICHA PLATAFORMA - COMERCIO SIN AVISO PUBLICITARIO, SIN EMBARGO SI ES EL MISMO OBJETIVO COMERCIAL, LA DIRECCION COINCIDE Y LA CÁMARA DE COMERCIO TAMBIEN TIENE EL MISMO NOMBRE DE LISTA DE CHEQUEO.</t>
  </si>
  <si>
    <t>254UMD4X8144</t>
  </si>
  <si>
    <t>TA-25-1246651</t>
  </si>
  <si>
    <t>BARRIO EL CARMEN CÁCERES</t>
  </si>
  <si>
    <t>FO-25-1748424</t>
  </si>
  <si>
    <t>10-10 SE REALIZA LLAMADA AL CLIENTE, SE HABLA CON LA SRA PAOLA ANDREA ISAZA VASQUEZ, INDICA NO TENER LAS CREDENCIALES DE ACCESO WOMPI. CORREO CORRECTO // 28-10 SE REALIZA LLAMADA AL CLIENTE, SE HABLA CON LA SRA  PAOLA ANDREA ISAZA VASQUEZ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t>
  </si>
  <si>
    <t>254MMD4W7764</t>
  </si>
  <si>
    <t>MARTINEZ TOVAR OSCAR DAVID</t>
  </si>
  <si>
    <t>TA-25-1195678</t>
  </si>
  <si>
    <t>BARRIO LA UNION CALI 5</t>
  </si>
  <si>
    <t>FO-25-1670007</t>
  </si>
  <si>
    <t>10-10 SE REALIZA LLAMADA AL CLIENTE, SE HABLA CON LA SRA LUISA FERNANDA ROJAS GARCIA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t>
  </si>
  <si>
    <t>254UMD4X7673</t>
  </si>
  <si>
    <t>BOLAÑOS TABORDA JORGE ENRIQUE</t>
  </si>
  <si>
    <t>TA-25-1195679</t>
  </si>
  <si>
    <t>BARRIO CIUDAD VERDE SOACHA 11</t>
  </si>
  <si>
    <t>FO-25-1670017</t>
  </si>
  <si>
    <t>10-10 SE REALIZA LLAMADA AL CLIENTE, SE HABLA CON LA SRA DILMA CASTILLO MURCIA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t>
  </si>
  <si>
    <t>254MMD4X2266</t>
  </si>
  <si>
    <t>TA-25-1195680</t>
  </si>
  <si>
    <t>BARRIO EL AMPARO (KENNEDY) BOGOTA</t>
  </si>
  <si>
    <t>FO-25-1670025</t>
  </si>
  <si>
    <t>10-10 SE REALIZA LLAMADA AL CLIENTE, SE HABLA CON LA SRA NORELYS CAROLINA BOLAÑOS PEREZ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</si>
  <si>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254MMD4X2264</t>
  </si>
  <si>
    <t>TA-25-1195681</t>
  </si>
  <si>
    <t>BARRIO LA PISTA PUEBLO BELLO</t>
  </si>
  <si>
    <t>FO-25-1670036</t>
  </si>
  <si>
    <t>11-10 SE REALIZA LLAMADA AL CLIENTE, SE HABLA CON EL SR DANIEL GUERRA MESA SE VALIDA DIRECCIÓN OK, CANAL OK, DISPONIBILIDAD TOTAL, LLAMAR EL DÍA LA INSTALACIÓN PARA CONFIRMAR VISITA, AVISO EXTERIOR ALTURA APROX 2 METROS; CREDENCIALES: SI (COMUNICACION POR WPP: 3178615673) 15/10/2025 SE REALIZA INSTALACIÓN DE CORRESPONSAL, SE INSTALAN EQUIPOS CON PRUEBAS EXITOSAS, SE CAPACITA Y SE EVALÚA AL CLIENTE, SE INSTALA PUBLICIDAD COMPLETA, CB QUEDA OPERATIVO. USUARIO SOMOS BANCOLOMBIA ACTIVO</t>
  </si>
  <si>
    <t>254KMD4W5023</t>
  </si>
  <si>
    <t>TA-25-1246652</t>
  </si>
  <si>
    <t>BARRIO VENTILADOR FLORENCIA</t>
  </si>
  <si>
    <t>FO-25-1748426</t>
  </si>
  <si>
    <t>10-10 SE REALIZA LLAMADA AL CLIENTE, SE HABLA CON LA SRA JANICE ZULENNY CORREA GUTIERREZ, INDICA NO TENER LAS CREDENCIALES DE ACCESO WOMPI. CORREO CORRECTO // 28-10 SE REALIZA LLAMADA AL CLIENTE, SE HABLA CON LA SRA  JANICE ZULENNY CORREA GUTIERREZ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t>
  </si>
  <si>
    <t>254MMD4X0477</t>
  </si>
  <si>
    <t>TA-25-1195682</t>
  </si>
  <si>
    <t>BARRIO CENTRO EL DONCELLO 3</t>
  </si>
  <si>
    <t>FO-25-1670046</t>
  </si>
  <si>
    <t>10-10 SE REALIZA LLAMADA AL CLIENTE, SE HABLA CON LA SRA MARYURY RODRIGUEZ TAPIEROS SE VALIDA DIRECCIÓN OK, CANAL OK, DISPONIBILIDAD TOTAL, LLAMAR EL DÍA LA INSTALACIÓN PARA CONFIRMAR VISITA, AVISO EXTERIOR ALTURA APROX 2 METROS; CREDENCIALES: SI. COMUNICACION POR WPP 16/10/2025 SE REALIZA INSTALACIÓN DE CORRESPONSAL, SE INSTALAN EQUIPOS CON PRUEBAS EXITOSAS, SE CAPACITA Y SE EVALÚA AL CLIENTE, SE INSTALA PUBLICIDAD COMPLETA, CB QUEDA OPERATIVO. USUARIO SOMOS BANCOLOMBIA ACTIVO</t>
  </si>
  <si>
    <t>254MMD4X0661</t>
  </si>
  <si>
    <t>TA-25-1195683</t>
  </si>
  <si>
    <t>BARRIO MARANDU BOGOTA 3</t>
  </si>
  <si>
    <t>FO-25-1670053</t>
  </si>
  <si>
    <t>10-10 SE REALIZA LLAMADA AL CLIENTE, SE HABLA CON EL SR DIDIMO ALBEIRO PAEZ AVENDAÑO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t>
  </si>
  <si>
    <t>254MMD4X2534</t>
  </si>
  <si>
    <t>TA-25-1195684</t>
  </si>
  <si>
    <t>BARRIO SANTA HELENA DEL OPON</t>
  </si>
  <si>
    <t>FO-25-1670064</t>
  </si>
  <si>
    <t>10-10 SE REALIZA LLAMADA AL CLIENTE, SE HABLA CON LA SRA DAMARIS ARCINIEGAS BELTRAN SE VALIDA DIRECCIÓN OK, CANAL OK, DISPONIBILIDAD TOTAL, LLAMAR EL DÍA LA INSTALACIÓN PARA CONFIRMAR VISITA, AVISO EXTERIOR ALTURA APROX 2.5 METROS; CREDENCIALES: SI 15-10 EN COMUNICACION CON CLIENTE AL NUMERO 3112895868 NOS CONTESTA LA SEÑOEA DAMARIS INFORMADOLE QUE DEBIDO AL DESPLAZAMIENTO QUE ES UNA ACTIVIDAD LEGANA NO SE ALCANZA A LLEGAR EL DIA DE HOY SE LE INFORMA Q SE LE ESTARA VISITANDO EL DIA DE 16 DE OCTUBRE  EN EL TRANSCURSO DEL DIA , DEBIDO A Q E SUNA ZONA DE DIFICIL LLEGADA Y POCO TRANSPORTE , CLIENTE NOS INFORMA Q NO HAY NINGUN PROBLEMA 16-10 SE REALIZA INSTALACIÓN DE CORRESPONSAL, SE INSTALAN EQUIPOS CON PRUEBAS EXITOSAS, SE CAPACITA Y SE EVALÚA AL CLIENTE, SE INSTALA PUBLICIDAD COMPLETA, CB QUEDA OPERATIVO. USUARIO SOMOS BANCOLOMBIA ACTIVO</t>
  </si>
  <si>
    <t>254UMD4X8477</t>
  </si>
  <si>
    <t>TA-25-1195686</t>
  </si>
  <si>
    <t>BARRIO LA AMERICA MEDELLIN</t>
  </si>
  <si>
    <t>FO-25-1670073</t>
  </si>
  <si>
    <t>10-10 SE REALIZA LLAMADA AL CLIENTE, SE HABLA CON LA SRA MARIA DEL SOCORRO RESTREPO SUAREZ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t>
  </si>
  <si>
    <t>254MMD4W7717</t>
  </si>
  <si>
    <t>BADEL ACUÑA LUIS ALBERTO</t>
  </si>
  <si>
    <t>TA-25-1195687</t>
  </si>
  <si>
    <t>BARRIO LA FLORESTA SAN JUAN DE URABA 1</t>
  </si>
  <si>
    <t>FO-25-1670080</t>
  </si>
  <si>
    <t>10-10 SE REALIZA LLAMADA AL CLIENTE, SE HABLA CON EL SR HERNANDO DE JESUS BUELVAS MORALES SE VALIDA DIRECCIÓN OK, CANAL OK, DISPONIBILIDAD TOTAL, LLAMAR EL DÍA LA INSTALACIÓN PARA CONFIRMAR VISITA, AVISO EXTERIOR ALTURA APROX 2 METROS; CREDENCIALES: SI. COMUNICACION POR WPP 14-10 SE REALIZA INSTALACIÓN DE CORRESPONSAL, SE INSTALAN EQUIPOS CON PRUEBAS EXITOSAS, SE CAPACITA Y SE EVALÚA AL CLIENTE, SE INSTALA PUBLICIDAD COMPLETA, CB QUEDA OPERATIVO. USUARIO SOMOS BANCOLOMBIA ACTIVO</t>
  </si>
  <si>
    <t>254UMD4X8478</t>
  </si>
  <si>
    <t>TA-25-1195688</t>
  </si>
  <si>
    <t>BARRIO CORR DE INDIA ZABALETA  SAN ANDRES DE TUMACO</t>
  </si>
  <si>
    <t>FO-25-1744040</t>
  </si>
  <si>
    <t>11-10 SE REALIZA LLAMADA AL CLIENTE, SE HABLA CON LA SRA MARIELA RINCON (3226337074) SE VALIDA DIRECCIÓN OK, CANAL OK, DISPONIBILIDAD TOTAL, LLAMAR EL DÍA LA INSTALACIÓN PARA CONFIRMAR VISITA, AVISO EXTERIOR ALTURA APROX 2 METROS; CREDENCIALES: SI 21/10/2025 SE REALIZA DESPLAZAMIENTO HASTA EL SITIO PERO AL LLEGAR EL CLIENTE INFORMA QUE NO LE HA LLEGADO NINGÚN CORREO CON LAS CREDENCIALES DEBIDO A QUE EL CORREO ESTÁ ERRÓNEO PERO QUE EL YA SOLICITÓ CAMBIO DE CORREO CUANDO LO CONTACTARON, QUE EL CORREO CORRECTO ES ADRIANJOSEG086@GMAIL.COM PARA QUE POR FAVOR LE HAGAN LA CORRECCIÓN NUEVAMENTE PORQUE YA LLEVA TIEMPO ESPERANDO EL CB POR LO CUAL SE ESCALA LA NOVEDAD Y INFORMAN QUE NO SE PUEDE REALIZAR LA APERTURA HASTA QUE SE REALICE LA CORRECCIÓN DE DICHO CORREO. | 29-10 SE REALIZA INSTALACIÓN DE CORRESPONSAL, SE INSTALAN EQUIPOS CON PRUEBAS EXITOSAS, SE CAPACITA Y SE EVALÚA AL CLIENTE, SE INSTALA PUBLICIDAD COMPLETA, CB QUEDA OPERATIVO. USUARIO SOMOS BANCOLOMBIA ACTIVO</t>
  </si>
  <si>
    <t>254MMD4X2358</t>
  </si>
  <si>
    <t>TA-25-1195689</t>
  </si>
  <si>
    <t>BARRIO LA SABANA LOS PATIOS 6</t>
  </si>
  <si>
    <t>FO-25-1670096</t>
  </si>
  <si>
    <t>10-10 SE REALIZA LLAMADA AL CLIENTE, SE HABLA CON LA SRA RAQUEL MONTERO SE VALIDA DIRECCIÓN OK, CANAL OK, DISPONIBILIDAD TOTAL, LLAMAR EL DÍA LA INSTALACIÓN PARA CONFIRMAR VISITA, AVISO EXTERIOR ALTURA APROX 2.5 METROS; CREDENCIALES: SI (COMUNICACION POR WPP) 14-10 SE REALIZA INSTALACIÓN DE CORRESPONSAL, SE INSTALAN EQUIPOS CON PRUEBAS EXITOSAS, SE CAPACITA Y SE EVALÚA AL CLIENTE, SE INSTALA PUBLICIDAD COMPLETA, CB QUEDA OPERATIVO. USUARIO SOMOS BANCOLOMBIA ACTIVO</t>
  </si>
  <si>
    <t>254MMD4W8481</t>
  </si>
  <si>
    <t>TA-25-1195690</t>
  </si>
  <si>
    <t>BARRIO BELEN MEDELLIN 19</t>
  </si>
  <si>
    <t>FO-25-1670108</t>
  </si>
  <si>
    <t>10-10 SE REALIZA LLAMADA AL CLIENTE, SE HABLA CON EL SR JAMES ALBERTO BELTRAN BETANCUR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t>
  </si>
  <si>
    <t>254MMD4X1559</t>
  </si>
  <si>
    <t>TA-25-1195691</t>
  </si>
  <si>
    <t>BARRIO CENTRO GAMA 3</t>
  </si>
  <si>
    <t>FO-25-1670121</t>
  </si>
  <si>
    <t>10-10 SE REALIZA LLAMADA AL CLIENTE, SE HABLA CON EL SR ELKIN ALFONSO RAMIREZ RODRIGUEZ SE VALIDA DIRECCIÓN OK, CANAL OK, DISPONIBILIDAD TOTAL, USUARIO Y CONTRASEÑA WOMPI OK, LLAMAR EL DÍA LA INSTALACIÓN PARA CONFIRMAR VISITA, AVISO EXTERIOR ALTURA APROX 2-3 METROS 20-10 SE REALIZA INSTALACIÓN DE CORRESPONSAL, SE INSTALAN EQUIPOS CON PRUEBAS EXITOSAS, SE CAPACITA Y SE EVALÚA AL CLIENTE, SE INSTALA PUBLICIDAD COMPLETA, CB QUEDA OPERATIVO. USUARIO SOMOS BANCOLOMBIA ACTIVO</t>
  </si>
  <si>
    <t>254MMD4X2516</t>
  </si>
  <si>
    <t>ALARCON AREVALO JOHAN STIVEN</t>
  </si>
  <si>
    <t>TA-25-1195692</t>
  </si>
  <si>
    <t>BARRIO FATIMA TAMINANGO 2</t>
  </si>
  <si>
    <t>FO-25-1670133</t>
  </si>
  <si>
    <t>10-10 SE REALIZA LLAMADA AL CLIENTE, SE HABLA CON LA SRA HILLARY NAYID ROSALES BOLAÑOS SE VALIDA DIRECCIÓN OK, CANAL OK, DISPONIBILIDAD TOTAL, LLAMAR EL DÍA LA INSTALACIÓN PARA CONFIRMAR VISITA, AVISO EXTERIOR ALTURA APROX 2 METROS; CREDENCIALES: SI. COMUNICACION POR WPP15/10/2025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</si>
  <si>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254MMD4X2357</t>
  </si>
  <si>
    <t>TA-25-1195694</t>
  </si>
  <si>
    <t>BARRIO AV SIMON BOLIVAR DOSQUEBRADAS</t>
  </si>
  <si>
    <t>FO-25-1670143</t>
  </si>
  <si>
    <t>10-10 SE REALIZA LLAMADA AL CLIENTE, SE HABLA CON LA SRA DIANA PATRICIA HERNANDEZ ARENAS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t>
  </si>
  <si>
    <t>254MMD4X0165</t>
  </si>
  <si>
    <t>LOAIZA LOPEZ JHON FREDDY</t>
  </si>
  <si>
    <t>TA-25-1195695</t>
  </si>
  <si>
    <t>BARRIO CENTRO SASAIMA 4</t>
  </si>
  <si>
    <t>FO-25-1670158</t>
  </si>
  <si>
    <t>10-10 SE REALIZA LLAMADA AL CLIENTE, SE HABLA CON LA SRA JULIETH LETTI VARGAS BARRANTES SE VALIDA DIRECCIÓN OK, CANAL OK, DISPONIBILIDAD TOTAL, USUARIO Y CONTRASEÑA WOMPI OK, LLAMAR EL DÍA LA INSTALACIÓN PARA CONFIRMAR VISITA, AVISO EXTERIOR ALTURA APROX 2 METROS; CREDENCIALES: SI 14/10/2025 SE REALIZA INSTALACIÓN DE CORRESPONSAL, SE INSTALAN EQUIPOS CON PRUEBAS EXITOSAS, SE CAPACITA Y SE EVALÚA AL CLIENTE, SE INSTALA PUBLICIDAD COMPLETA, CB QUEDA OPERATIVO. USUARIO SOMOS BANCOLOMBIA ACTIVO</t>
  </si>
  <si>
    <t>254MMD4X2507</t>
  </si>
  <si>
    <t>GOMEZ VEGA DAVID SNEYDER</t>
  </si>
  <si>
    <t>TA-25-1195696</t>
  </si>
  <si>
    <t>BARRIO POBLADO 1 CALI 3</t>
  </si>
  <si>
    <t>FO-25-1670167</t>
  </si>
  <si>
    <t>10-10 SE REALIZA LLAMADA AL CLIENTE, SE HABLA CON LA  ESPOSA DEL SR JUAN PABLO RAMIREZ GUERRERO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t>
  </si>
  <si>
    <t>254UMD4X7523</t>
  </si>
  <si>
    <t>TA-25-1195698</t>
  </si>
  <si>
    <t>BARRIO ARAUCA PALESTINA 3</t>
  </si>
  <si>
    <t>FO-25-1670177</t>
  </si>
  <si>
    <t>10-10 SE REALIZA LLAMADA AL CLIENTE, SE HABLA CON LA SRA MARIA GLADIS ORTIZ VALENCIA SE VALIDA DIRECCIÓN OK, CANAL OK, DISPONIBILIDAD TOTAL, USUARIO Y CONTRASEÑA WOMPI OK, LLAMAR EL DÍA LA INSTALACIÓN PARA CONFIRMAR VISITA, AVISO EXTERIOR ALTURA APROX 2,50-3 METROS 15-10 NO SE PUEDE REALIZAR DESPLAZAMIENTO EL DIA DE HOY POR PROBLEMAS DE TRANSPORTE HACIA EL CORREGIMIENTO DE ARAUCA , SE REALIZARA DESPLZAMIENTO EL DIA DE MAÑANA 16/10/2025 SE REALIZA INSTALACIÓN DE CORRESPONSAL, SE INSTALAN EQUIPOS CON PRUEBAS EXITOSAS, SE CAPACITA Y SE EVALÚA AL CLIENTE, SE INSTALA PUBLICIDAD COMPLETA, CB QUEDA OPERATIVO. USUARIO SOMOS BANCOLOMBIA ACTIVO</t>
  </si>
  <si>
    <t>254UMD4X8893</t>
  </si>
  <si>
    <t>TA-25-1195699</t>
  </si>
  <si>
    <t>BARRIO VERGEL CALI</t>
  </si>
  <si>
    <t>FO-25-1670187</t>
  </si>
  <si>
    <t>10-10 SE REALIZA LLAMADA AL CLIENTE, SE HABLA CON LA SRA VALERIA LOBOA RODRIGUEZ SE VALIDA DIRECCIÓN OK, CANAL OK, DISPONIBILIDAD TOTAL, USUARIO Y CONTRASEÑA WOMPI OK, LLAMAR EL DÍA LA INSTALACIÓN PARA CONFIRMAR VISITA, AVISO EXTERIOR ALTURA APROX 1,70 METROS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</si>
  <si>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254UMD4X7604</t>
  </si>
  <si>
    <t>TA-25-1195700</t>
  </si>
  <si>
    <t>BARRIO MARROQUIN II CALI  2</t>
  </si>
  <si>
    <t>FO-25-1670198</t>
  </si>
  <si>
    <t>10-10 SE REALIZA LLAMADA AL CLIENTE, SE HABLA CON EL SR DAVID LONDOÑO TORRESSE VALIDA DIRECCIÓN OK, CANAL OK, DISPONIBILIDAD TOTAL, USUARIO Y CONTRASEÑA WOMPI OK, LLAMAR EL DÍA LA INSTALACIÓN PARA CONFIRMAR VISITA, AVISO EXTERIOR ALTURA APROX 2 METROS 14-10 SE REALIZA INSTALACIÓN DE CORRESPONSAL, SE INSTALAN EQUIPOS CON PRUEBAS EXITOSAS, SE CAPACITA Y SE EVALÚA AL CLIENTE, SE INSTALA PUBLICIDAD COMPLETA, CB QUEDA OPERATIVO. USUARIO SOMOS BANCOLOMBIA ACTIVO</t>
  </si>
  <si>
    <t>254UMD4X7665</t>
  </si>
  <si>
    <t>TA-25-1195701</t>
  </si>
  <si>
    <t>BARRIO VILLA GLADYS BOGOTA</t>
  </si>
  <si>
    <t>FO-25-1670208</t>
  </si>
  <si>
    <t>10-10 SE REALIZA LLAMADA AL CLIENTE, SE HABLA CON LA SRA ROSA MERCEDES ROJAS SANABRIA SE VALIDA DIRECCIÓN OK, CANAL OK, DISPONIBILIDAD TOTAL, USUARIO Y CONTRASEÑA WOMPI OK, LLAMAR EL DÍA LA INSTALACIÓN PARA CONFIRMAR VISITA, AVISO EXTERIOR ALTURA APROX 2 METROS 14/10/2025SE REALIZA INSTALACIÓN DE CORRESPONSAL, SE INSTALAN EQUIPOS CON PRUEBAS EXITOSAS, SE CAPACITA Y SE EVALÚA AL CLIENTE, SE INSTALA PUBLICIDAD COMPLETA, CB QUEDA OPERATIVO. USUARIO SOMOS BANCOLOMBIA ACTIVO</t>
  </si>
  <si>
    <t>254MMD4X2527</t>
  </si>
  <si>
    <t>TA-25-1195702</t>
  </si>
  <si>
    <t>BARRIO RINCON DEL BOSQUE POPAYAN</t>
  </si>
  <si>
    <t>FO-25-1670217</t>
  </si>
  <si>
    <t>10-10 SE REALIZA LLAMADA AL CLIENTE, SE HABLA CON EL SR WILLIAM ANDRES HERNANDEZ MAMIAN SE VALIDA DIRECCIÓN OK, CANAL OK, DISPONIBILIDAD TOTAL, USUARIO Y CONTRASEÑA WOMPI OK, LLAMAR EL DÍA LA INSTALACIÓN PARA CONFIRMAR VISITA, AVISO EXTERIOR ALTURA APROX 2 METROS 21/10/2025 SE REALIZA INSTALACIÓN DE CORRESPONSAL, SE INSTALAN EQUIPOS CON PRUEBAS EXITOSAS, SE CAPACITA Y SE EVALÚA AL CLIENTE, SE INSTALA PUBLICIDAD COMPLETA, CB QUEDA OPERATIVO. USUARIO SOMOS BANCOLOMBIA ACTIVO</t>
  </si>
  <si>
    <t>254MMD4W8415</t>
  </si>
  <si>
    <t>TA-25-1195703</t>
  </si>
  <si>
    <t>BARRIO TIERRA LINDA LOS PATIOS 7</t>
  </si>
  <si>
    <t>FO-25-1670229</t>
  </si>
  <si>
    <t>10-10 SE REALIZA LLAMADA AL CLIENTE, SE HABLA CON EL SR FRANK ALEXANDER CONTRERAS GAFARO SE VALIDA DIRECCIÓN OK, CANAL OK, DISPONIBILIDAD TOTAL, USUARIO Y CONTRASEÑA WOMPI OK, LLAMAR EL DÍA LA INSTALACIÓN PARA CONFIRMAR VISITA, AVISO EXTERIOR ALTURA APROX 2 METROS 15-10 SE REALIZA INSTALACIÓN DE CORRESPONSAL, SE INSTALAN EQUIPOS CON PRUEBAS EXITOSAS, SE CAPACITA Y SE EVALÚA AL CLIENTE, SE INSTALA PUBLICIDAD COMPLETA, CB QUEDA OPERATIVO. USUARIO SOMOS BANCOLOMBIA ACTIVO</t>
  </si>
  <si>
    <t>254MMD4W8476</t>
  </si>
  <si>
    <t>TA-25-1195704</t>
  </si>
  <si>
    <t>BARRIO GAINAT BOJACA</t>
  </si>
  <si>
    <t>FO-25-1670242</t>
  </si>
  <si>
    <t>10-10 SE REALIZA LLAMADA AL CLIENTE, SE HABLA CON LA SRA JEIMY YULIED ACOSTA MESA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t>
  </si>
  <si>
    <t>254MMD4X2535</t>
  </si>
  <si>
    <t>TA-25-1195705</t>
  </si>
  <si>
    <t>BARRIO SAN JOSE RIOFRIO</t>
  </si>
  <si>
    <t>FO-25-1670253</t>
  </si>
  <si>
    <t>11-10 SE REALIZA LLAMADA AL CLIENTE, SE HABLA CON LA SRA LICETH STEFANIA POSADA GIRALDO, SE VALIDA DIRECCIÓN OK, CANAL OK, DISPONIBILIDAD TOTAL, USUARIO Y CONTRASEÑA WOMPI OK, LLAMAR EL DÍA LA INSTALACIÓN PARA CONFIRMAR VISITA, AVISO EXTERIOR ALTURA APROX 2 METROS (COMUNICACION POR WPP) 15-10 SE REALIZA INSTALACIÓN DE CORRESPONSAL, SE INSTALAN EQUIPOS CON PRUEBAS EXITOSAS, SE CAPACITA Y SE EVALÚA AL CLIENTE, SE INSTALA PUBLICIDAD COMPLETA, CB QUEDA OPERATIVO. USUARIO SOMOS BANCOLOMBIA ACTIVO</t>
  </si>
  <si>
    <t>254UMD4X7669</t>
  </si>
  <si>
    <t>TA-25-1195706</t>
  </si>
  <si>
    <t>BARRIO LA ASUNCION ROLDANILLO 1</t>
  </si>
  <si>
    <t>FO-25-1670262</t>
  </si>
  <si>
    <t>11-10 SE REALIZA LLAMADA AL CLIENTE, SE HABLA CON EL SRBRAYAN STIVEN FORERO GALVIS, SE VALIDA DIRECCIÓN OK, CANAL OK, DISPONIBILIDAD TOTAL, USUARIO Y CONTRASEÑA WOMPI OK, LLAMAR EL DÍA LA INSTALACIÓN PARA CONFIRMAR VISITA, AVISO EXTERIOR ALTURA APROX 2 METROS (COMUNICACION POR WPP) 21/10/2025 SE REALIZA INSTALACIÓN DE CORRESPONSAL, SE INSTALAN EQUIPOS CON PRUEBAS EXITOSAS, SE CAPACITA Y SE EVALÚA AL CLIENTE, SE INSTALA PUBLICIDAD COMPLETA, CB QUEDA OPERATIVO. USUARIO SOMOS BANCOLOMBIA ACTIVO</t>
  </si>
  <si>
    <t>254MMD4X0193</t>
  </si>
  <si>
    <t>TA-25-1195707</t>
  </si>
  <si>
    <t>BARRIO VIVEROS MANIZALES</t>
  </si>
  <si>
    <t>FO-25-1670271</t>
  </si>
  <si>
    <t>10-10 SE REALIZA LLAMADA AL CLIENTE, SE HABLA CON LA SRA SANDRA MILENA GRAJALES GONZALEZ SE VALIDA DIRECCIÓN OK, CANAL OK, DISPONIBILIDAD TOTAL, USUARIO Y CONTRASEÑA WOMPI OK, LLAMAR EL DÍA LA INSTALACIÓN PARA CONFIRMAR VISITA, AVISO EXTERIOR ALTURA APROX 12,50 METROS  15/10/2025 SE REALIZA INSTALACIÓN DE CORRESPONSAL, SE INSTALAN EQUIPOS CON PRUEBAS EXITOSAS, SE CAPACITA Y SE EVALÚA AL CLIENTE, SE INSTALA PUBLICIDAD COMPLETA, CB QUEDA OPERATIVO. USUARIO SOMOS BANCOLOMBIA ACTIVO</t>
  </si>
  <si>
    <t>254UMD4X8847</t>
  </si>
  <si>
    <t>TA-25-1195708</t>
  </si>
  <si>
    <t>BARRIO RANCHO GRANDE MONTERIA 7</t>
  </si>
  <si>
    <t>FO-25-1670279</t>
  </si>
  <si>
    <t>10-10 SE REALIZA LLAMADA AL CLIENTE, SE HABLA CON LA SRA DIOSELINA DIAZ HERRERASE VALIDA DIRECCIÓN OK, CANAL OK, DISPONIBILIDAD TOTAL, USUARIO Y CONTRASEÑA WOMPI OK, LLAMAR EL DÍA LA INSTALACIÓN PARA CONFIRMAR VISITA, AVISO EXTERIOR ALTURA APROX 1.80 METROS - COMUNICACIÓN POR WPP 14/10/2025 SE REALIZA INSTALACIÓN DE CORRESPONSAL, SE INSTALAN EQUIPOS CON PRUEBAS EXITOSAS, SE CAPACITA Y SE EVALÚA AL CLIENTE, SE INSTALA PUBLICIDAD COMPLETA, CB QUEDA OPERATIVO. USUARIO SOMOS BANCOLOMBIA ACTIVO</t>
  </si>
  <si>
    <t>254UMD4X8140</t>
  </si>
  <si>
    <t>CASSIANI PEREZ RAUL RAMIRO</t>
  </si>
  <si>
    <t>TA-25-1195709</t>
  </si>
  <si>
    <t>BARRIO JERUSALEN PLANETA RICA 1</t>
  </si>
  <si>
    <t>FO-25-1670288</t>
  </si>
  <si>
    <t>10-10 SE REALIZA LLAMADA AL CLIENTE, SE HABLA CON LA SRA NIDIA ROSA CUARTAS DUQUE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t>
  </si>
  <si>
    <t>254UMD4X8480</t>
  </si>
  <si>
    <t>TA-25-1195710</t>
  </si>
  <si>
    <t>BARRIO TEJARES DE LA LOMA DOSQUEBRADAS</t>
  </si>
  <si>
    <t>FO-25-1670300</t>
  </si>
  <si>
    <t>10-10 SE REALIZA LLAMADA AL CLIENTE, SE HABLA CON LA SRA MARIA DEL PILAR VALENCIA OSPINA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</si>
  <si>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254MMD4X0209</t>
  </si>
  <si>
    <t>TA-25-1195711</t>
  </si>
  <si>
    <t>BARR SAN AGUSTIN ENTRADA ISTMINA CHOCO ISTMINA</t>
  </si>
  <si>
    <t>FO-25-1670307</t>
  </si>
  <si>
    <t>10-10 SE REALIZA LLAMADA AL CLIENTE, SE HABLA CON LA SR EDGAR MAURICIO BENITEZ RIVAS SE VALIDA DIRECCIÓN OK, CANAL OK, DISPONIBILIDAD TOTAL, USUARIO Y CONTRASEÑA WOMPI OK, LLAMAR EL DÍA LA INSTALACIÓN PARA CONFIRMAR VISITA, AVISO EXTERIOR ALTURA APROX 2 METROS - COMUNICACIÓN POR WPP 17/10/2025 SE REALIZA INSTALACIÓN DE CORRESPONSAL, SE INSTALAN EQUIPOS CON PRUEBAS EXITOSAS, SE CAPACITA Y SE EVALÚA AL CLIENTE, SE INSTALA PUBLICIDAD COMPLETA, CB QUEDA OPERATIVO. USUARIO SOMOS BANCOLOMBIA ACTIVO</t>
  </si>
  <si>
    <t>254MMD4X1562</t>
  </si>
  <si>
    <t>ROBLEDO DIAZ ANDRES FELIPE</t>
  </si>
  <si>
    <t>TA-25-1195712</t>
  </si>
  <si>
    <t>BARRIO VILLA HERMOSA MANIZALES 4</t>
  </si>
  <si>
    <t>FO-25-1670316</t>
  </si>
  <si>
    <t>10-10 SE REALIZA LLAMADA AL CLIENTE, SE HABLA CON LA SRA MARIA NUBIOLA RAMIREZ JARAMILLO SE VALIDA DIRECCIÓN OK, CANAL OK, DISPONIBILIDAD TOTAL, USUARIO Y CONTRASEÑA WOMPI OK, LLAMAR EL DÍA LA INSTALACIÓN PARA CONFIRMAR VISITA, AVISO EXTERIOR ALTURA APROX: NO INDICA ALTURA - COMUNICACIÓN POR WPP 15-10 SE REALIZA INSTALACIÓN DE CORRESPONSAL, SE INSTALAN EQUIPOS CON PRUEBAS EXITOSAS, SE CAPACITA Y SE EVALÚA AL CLIENTE, SE INSTALA PUBLICIDAD COMPLETA, CB QUEDA OPERATIVO. USUARIO SOMOS BANCOLOMBIA ACTIVO</t>
  </si>
  <si>
    <t>254UMD4X8848</t>
  </si>
  <si>
    <t>TA-25-1195713</t>
  </si>
  <si>
    <t>BARRIO MANUELA BELTRAN CALI 4</t>
  </si>
  <si>
    <t>FO-25-1670324</t>
  </si>
  <si>
    <t>10-10 SE REALIZA LLAMADA AL CLIENTE, SE HABLA CON LA SRA INGRID TATIANA SANDOVAL SERNA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t>
  </si>
  <si>
    <t>254UMD4X7637</t>
  </si>
  <si>
    <t>TA-25-1195714</t>
  </si>
  <si>
    <t>BARRIO SAN ANTONIO SUR BOGOTA 2</t>
  </si>
  <si>
    <t>FO-25-1670333</t>
  </si>
  <si>
    <t>10-10 SE REALIZA LLAMADA AL CLIENTE, SE HABLA CON LA SRA ESTER SOLINA GIL SANCHEZ  SE VALIDA DIRECCIÓN OK, CANAL OK, DISPONIBILIDAD TOTAL, USUARIO Y CONTRASEÑA WOMPI OK, LLAMAR EL DÍA LA INSTALACIÓN PARA CONFIRMAR VISITA, AVISO EXTERIOR ALTURA APROX 3 METROS  14/10/2025 SE REALIZA INSTALACIÓN DE CORRESPONSAL, SE INSTALAN EQUIPOS CON PRUEBAS EXITOSAS, SE CAPACITA Y SE EVALÚA AL CLIENTE, SE INSTALA PUBLICIDAD COMPLETA, CB QUEDA OPERATIVO. USUARIO SOMOS BANCOLOMBIA ACTIVO</t>
  </si>
  <si>
    <t>254MMD4X2523</t>
  </si>
  <si>
    <t>TA-25-1195715</t>
  </si>
  <si>
    <t>BARRIO CENTRO ANDALUCIA 8</t>
  </si>
  <si>
    <t>FO-25-1670341</t>
  </si>
  <si>
    <t>10-10 SE REALIZA LLAMADA AL CLIENTE, SE HABLA CON LA SRA YAMILETH DOMINGUEZ VELASCO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t>
  </si>
  <si>
    <t>254UMD4X7660</t>
  </si>
  <si>
    <t>TA-25-1246653</t>
  </si>
  <si>
    <t>BARRIO COMUNEROS CUCUTA 14</t>
  </si>
  <si>
    <t>FO-25-1748429</t>
  </si>
  <si>
    <t>21-10 SE REALIZA LLAMADA AL CLIENTE, SE HABLA CON LA SRA CARMEN ESTHER BAUTISTA FERRER , EL CUAL INDICA QUE EL CORREO ESTA CORRECTO PERO NO LE HA LLEGADO NADA DE WOMPI -COMUNICACIÓN POR WPP | 28-10 EN NUEVA COMUNICACIÓN CON LA SRA CARMEN LA CUAL INDICA QUE YA TIENE EL CORREO DE WOMPI  | 30-10 SE REALIZA INSTALACIÓN DE CORRESPONSAL, SE INSTALAN EQUIPOS CON PRUEBAS EXITOSAS, SE CAPACITA Y SE EVALÚA AL CLIENTE, SE INSTALA PUBLICIDAD COMPLETA, CB QUEDA OPERATIVO. USUARIO SOMOS BANCOLOMBIA ACTIVO</t>
  </si>
  <si>
    <t>254MMD4X1943</t>
  </si>
  <si>
    <t>TA-25-1246656</t>
  </si>
  <si>
    <t>BARRIO PUENTE NACIONAL PUENTE NACIONAL 1</t>
  </si>
  <si>
    <t>FO-25-1748432</t>
  </si>
  <si>
    <t>21-10 SE REALIZA LLAMADA AL CLIENTE, SE HABLA CON EL SR JHON ALEXANDER GAMBA PEÑA  EL CUAL INDICA QUE EL CORREO ESTA CORRECTO PERO NO LE HA LLEGADO NADA DE WOMPI -COMUNICACIÓN POR WPP | 28-10 SE ESTABLECE NUEVA COMUNICACIÓN CON EL USUARIO EL CUAL INDICA QUE YA TIENE EL CORRREO POR PARTE DE WOMPI, ALTURA DEL AVISO 2.20 | 30/10/2025 SE REALIZA INSTALACIÓN DE CORRESPONSAL, SE INSTALAN EQUIPOS CON PRUEBAS EXITOSAS, SE CAPACITA Y SE EVALÚA AL CLIENTE, SE INSTALA PUBLICIDAD COMPLETA, CB QUEDA OPERATIVO. USUARIO SOMOS BANCOLOMBIA ACTIVO</t>
  </si>
  <si>
    <t>254KMD4W6127</t>
  </si>
  <si>
    <t>TA-25-1227893</t>
  </si>
  <si>
    <t>BARRIO SAN JOSE DE LOS CAMPANOS CARTAGENA DE INDIAS 6</t>
  </si>
  <si>
    <t>FO-25-1716178</t>
  </si>
  <si>
    <t>21-10 SE REALIZA LLAMADA AL CLIENTE, SE HABLA CON LA SRA JISSELA MENECES JIMENEZ  SE VALIDA DIRECCIÓN OK, CANAL OK, DISPONIBILIDAD TOTAL, USUARIO Y CONTRASEÑA WOMPI OK, LLAMAR EL DÍA LA INSTALACIÓN PARA CONFIRMAR VISITA, AVISO EXTERIOR ALTURA APROX 2.30 METROS - COMUNICACIÓN POR WPP 23/10/2025 SE REALIZA INSTALACIÓN DE CORRESPONSAL, SE INSTALAN EQUIPOS CON PRUEBAS EXITOSAS, SE CAPACITA Y SE EVALÚA AL CLIENTE, SE INSTALA PUBLICIDAD COMPLETA, CB QUEDA OPERATIVO. USUARIO SOMOS BANCOLOMBIA ACTIVO</t>
  </si>
  <si>
    <t>254UMD4X5956</t>
  </si>
  <si>
    <t>MARTINEZ SALGUEDO ANDRES AUGUSTO</t>
  </si>
  <si>
    <t>TA-25-1227895</t>
  </si>
  <si>
    <t>BARRIO OLAYA SEC RAFAEL NUÑEZ CARTAGENA DE INDIAS</t>
  </si>
  <si>
    <t>FO-25-1716179</t>
  </si>
  <si>
    <t>21-10 SE REALIZA LLAMADA AL CLIENTE, SE HABLA CON LA SRA ERIKA PAOLA LOPEZ GONZALEZ SE VALIDA DIRECCIÓN OK, CANAL OK, DISPONIBILIDAD TOTAL, USUARIO Y CONTRASEÑA WOMPI OK, LLAMAR EL DÍA LA INSTALACIÓN PARA CONFIRMAR VISITA, AVISO EXTERIOR ALTURA : NO INDICA ALTURA  23/10/2025 SE REALIZA INSTALACIÓN DE CORRESPONSAL, SE INSTALAN EQUIPOS CON PRUEBAS EXITOSAS, SE CAPACITA Y SE EVALÚA AL CLIENTE, SE INSTALA PUBLICIDAD COMPLETA, CB QUEDA OPERATIVO. USUARIO SOMOS BANCOLOMBIA ACTIVO</t>
  </si>
  <si>
    <t>254UMD4X5951</t>
  </si>
  <si>
    <t>TA-25-1227897</t>
  </si>
  <si>
    <t>BARRIO LA PLAYITA FRAILES DOSQUEBRADAS</t>
  </si>
  <si>
    <t>FO-25-1716181</t>
  </si>
  <si>
    <t>21-10 SE REALIZA LLAMADA AL CLIENTE, SE HABLA CON LA SR BRAYAN STEVEN DUQUE POSADASE VALIDA DIRECCIÓN OK, CANAL OK, DISPONIBILIDAD TOTAL, USUARIO Y CONTRASEÑA WOMPI OK, LLAMAR EL DÍA LA INSTALACIÓN PARA CONFIRMAR VISITA, AVISO EXTERIOR ALTURA APROX 2 METROS - COMUNICACIÓN POR WPP 23/10/2025 SE REALIZA INSTALACIÓN DE CORRESPONSAL, SE INSTALAN EQUIPOS CON PRUEBAS EXITOSAS, SE CAPACITA Y SE EVALÚA AL CLIENTE, SE INSTALA PUBLICIDAD COMPLETA, CB QUEDA OPERATIVO. USUARIO SOMOS BANCOLOMBIA ACTIVO</t>
  </si>
  <si>
    <t>254MMD4X0201</t>
  </si>
  <si>
    <t>TA-25-1227898</t>
  </si>
  <si>
    <t>BARRIO LIJACA BOGOTA 2</t>
  </si>
  <si>
    <t>FO-25-1716183</t>
  </si>
  <si>
    <t>21-10 SE REALIZA LLAMADA AL CLIENTE, SE HABLA CON LA SRA  MIRTA ALEJANDRA PEÑA ROMERO  SE VALIDA DIRECCIÓN OK, CANAL OK, DISPONIBILIDAD TOTAL, USUARIO Y CONTRASEÑA WOMPI OK, LLAMAR EL DÍA LA INSTALACIÓN PARA CONFIRMAR VISITA, AVISO EXTERIOR ALTURA APROX 5 METROS  -COMUNICACIÓN POR WPP | 24/10/2025 SE REALIZA INSTALACIÓN DE CORRESPONSAL, SE INSTALAN EQUIPOS CON PRUEBAS EXITOSAS, SE CAPACITA Y SE EVALÚA AL CLIENTE, SE INSTALA PUBLICIDAD COMPLETA, CB QUEDA OPERATIVO. USUARIO SOMOS BANCOLOMBIA ACTIVO</t>
  </si>
  <si>
    <t>254MMD4X2536</t>
  </si>
  <si>
    <t>TA-25-1227899</t>
  </si>
  <si>
    <t>BARRIO COLINAS MANIZALES 1</t>
  </si>
  <si>
    <t>FO-25-1716185</t>
  </si>
  <si>
    <t>21-10 SE REALIZA LLAMADA AL CLIENTE, SE HABLA CON LA SRA OLGA CRISTINA PEREZ CASTRO SE VALIDA DIRECCIÓN OK, CANAL OK, DISPONIBILIDAD TOTAL, USUARIO Y CONTRASEÑA WOMPI OK, LLAMAR EL DÍA LA INSTALACIÓN PARA CONFIRMAR VISITA, AVISO EXTERIOR ALTURA APROX 2.15 METROS - COMUNICACIÓN POR WPP 23/10/2025 SE REALIZA INSTALACIÓN DE CORRESPONSAL, SE INSTALAN EQUIPOS CON PRUEBAS EXITOSAS, SE CAPACITA Y SE EVALÚA AL CLIENTE, SE INSTALA PUBLICIDAD COMPLETA, CB QUEDA OPERATIVO. USUARIO SOMOS BANCOLOMBIA ACTIVO</t>
  </si>
  <si>
    <t>254UMD4X8902</t>
  </si>
  <si>
    <t>TA-25-1227900</t>
  </si>
  <si>
    <t>BARRIO BELEN NOGAL MEDELLIN</t>
  </si>
  <si>
    <t>FO-25-1716187</t>
  </si>
  <si>
    <t>21-10 SE REALIZA LLAMADA AL CLIENTE, SE HABLA CON EL SR RAFAEL ALCIDES GUTIERREZ PEREZ SE VALIDA DIRECCIÓN OK, CANAL OK, DISPONIBILIDAD TOTAL, USUARIO Y CONTRASEÑA WOMPI OK, LLAMAR EL DÍA LA INSTALACIÓN PARA CONFIRMAR VISITA, AVISO EXTERIOR ALTURA APROX 2.20  METROS - COMUNICACIÓN POR WPP | 23-10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 | COMERCIO SIN AVISO PUBLICITARIO, SIN EMBARGO SI ES EL MISMO OBJETIVO COMERCIAL, LA DIRECCION COINCIDE Y LA CÁMARA DE COMERCIO TAMBIEN TIENE EL MISMO NOMBRE DE LISTA DE CHEQUEO.</t>
  </si>
  <si>
    <t>254MMD4X1581</t>
  </si>
  <si>
    <t>TA-25-1227901</t>
  </si>
  <si>
    <t>BARRIO EL POBLADO MOSQUERA 5</t>
  </si>
  <si>
    <t>FO-25-1716191</t>
  </si>
  <si>
    <t>21-10 SE REALIZA LLAMADA AL CLIENTE, SE HABLA CON EL SR DIEGO ALEJANDRO MORA SALDAÑA SE VALIDA DIRECCIÓN OK, CANAL OK, DISPONIBILIDAD TOTAL, USUARIO Y CONTRASEÑA WOMPI OK, LLAMAR EL DÍA LA INSTALACIÓN PARA CONFIRMAR VISITA, AVISO EXTERIOR ALTURA : NO INDICA ALTURA - COMUNICACIÓN POR WPP | 24/10/2025 SE REALIZA INSTALACIÓN DE CORRESPONSAL, SE INSTALAN EQUIPOS, SE CAPACITA Y SE EVALÚA AL CLIENTE, SE INSTALA PUBLICIDAD COMPLETA, CB QUEDA OPERATIVO. USUARIO SOMOS BANCOLOMBIA ACTIVO. SE VALIDA CAÍDA A NIVEL NACIONAL DE OPERACIONES DE BANCOLOMBIA  POR TAL MOTIVO NO ES POSIBLE REALIZAR TRANSACCIÓN DE PRUEBA EFECTIVAS SE LE INFORMA AL CLIENTE DEL FALLO | SE REALIZA COMUNIACION CON EL USUARIO EL CUAL INDICA QUE YA EL DATAFONO LE PERMITE REALIZAR TX</t>
  </si>
  <si>
    <t>254MMD4X2520</t>
  </si>
  <si>
    <t>TA-25-1227902</t>
  </si>
  <si>
    <t>BARRIO LA VICTORIA NORTE BOGOTA</t>
  </si>
  <si>
    <t>FO-25-1716193</t>
  </si>
  <si>
    <t>21-10 SE REALIZA LLAMADA AL CLIENTE, SE HABLA CON LA SRA ZAIDA XIMENA TELLEZ AVILA SE VALIDA DIRECCIÓN OK, CANAL OK, DISPONIBILIDAD TOTAL, USUARIO Y CONTRASEÑA WOMPI OK, LLAMAR EL DÍA LA INSTALACIÓN PARA CONFIRMAR VISITA, AVISO EXTERIOR ALTURA APROX 2.50 METROS - COMUNICACIÓN POR WPP |24/10/2025 SE REALIZA INSTALACIÓN DE CORRESPONSAL, SE INSTALAN EQUIPOS CON PRUEBAS EXITOSAS, SE CAPACITA Y SE EVALÚA AL CLIENTE, SE INSTALA PUBLICIDAD COMPLETA, CB QUEDA OPERATIVO. USUARIO SOMOS BANCOLOMBIA ACTIVO</t>
  </si>
  <si>
    <t>254MMD4X2532</t>
  </si>
  <si>
    <t>TA-25-1227903</t>
  </si>
  <si>
    <t>BARRIO VILLA DEL PRADO CALI 3</t>
  </si>
  <si>
    <t>FO-25-1716197</t>
  </si>
  <si>
    <t>21-10 SE REALIZA LLAMADA AL CLIENTE, SE HABLA CON EL SR JAVIER DARIO BONILLA HURTADO SE VALIDA DIRECCIÓN OK, CANAL OK, DISPONIBILIDAD TOTAL, USUARIO Y CONTRASEÑA WOMPI OK, LLAMAR EL DÍA LA INSTALACIÓN PARA CONFIRMAR VISITA, AVISO EXTERIOR ALTURA APROX 2.40 METROS - COMUNICACIÓN POR WPP | 23-10 SE REALIZA INSTALACIÓN DE CORRESPONSAL, SE INSTALAN EQUIPOS CON PRUEBAS EXITOSAS, SE CAPACITA Y SE EVALÚA AL CLIENTE, SE INSTALA PUBLICIDAD COMPLETA, CB QUEDA OPERATIVO. USUARIO SOMOS BANCOLOMBIA ACTIVO</t>
  </si>
  <si>
    <t>254UMD4X7646</t>
  </si>
  <si>
    <t>TA-25-1227904</t>
  </si>
  <si>
    <t>BARRIO BOSA SANTAFE BOGOTA 4</t>
  </si>
  <si>
    <t>FO-25-1716199</t>
  </si>
  <si>
    <t>21-10 SE REALIZA LLAMADA AL CLIENTE, SE HABLA CON LA SRA EDNA KATERINE POLANCO DELGADO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t>
  </si>
  <si>
    <t>254MMD4X2362</t>
  </si>
  <si>
    <t>TA-25-1246661</t>
  </si>
  <si>
    <t>BARRIO SABANA GRANDE BOGOTA 1</t>
  </si>
  <si>
    <t>FO-25-1748441</t>
  </si>
  <si>
    <t>21-10 SE REALIZA LLAMADA AL CLIENTE, SE HABLA CON EL SR WILMAR MOGOLLON GALEANO, INDICA QUE NO TIENE LAS CREDENCIALES DE ACCESO (CORREO CORRECTO) // 28-10 SE REALIZA LLAMADA AL CLIENTE, SE HABLA CON LA ESPOSA DEL  WILMAR MOGOLLON GALEANO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PRUEBAS CON UNA CONSULTA DE SALDO NO SE PUEDEN HACER RETIRO NI CONSIGNACIÓN</t>
  </si>
  <si>
    <t>254MMD4X2522</t>
  </si>
  <si>
    <t>TA-25-1227905</t>
  </si>
  <si>
    <t>BARRIO ANGANOY PASTO 2</t>
  </si>
  <si>
    <t>FO-25-1716202</t>
  </si>
  <si>
    <t>21-10 SE REALIZA LLAMADA AL CLIENTE, SE HABLA CON EL SR EVER FERNANDO VALLEJO INSANDARA,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t>
  </si>
  <si>
    <t>254MMD4X1628</t>
  </si>
  <si>
    <t>REMICIO AMADO JOHN HEBER</t>
  </si>
  <si>
    <t>TA-25-1227907</t>
  </si>
  <si>
    <t>BARRIO BOSA BRASIL BOGOTA 9</t>
  </si>
  <si>
    <t>FO-25-1716205</t>
  </si>
  <si>
    <t>21-10 SE HABLA CON LA SRA JULIETA BARRERA HERRERA, SE VALIDA DIRECCIÓN OK, CANAL OK, DISPONIBILIDAD TOTAL, USUARIO Y CONTRASEÑA WOMPI OK, LLAMAR EL DÍA LA INSTALACIÓN PARA CONFIRMAR VISITA. AVISO EXTERIOR A 2 METROS APROX DE ALTURA (COMUNICACIÓN POR WPP) | 24/10/2025 SE REALIZA INSTALACIÓN DE CORRESPONSAL, SE INSTALA EQUIPO CON PRUEBAS EXITOSAS, SE CAPACITA Y SE EVALÚA AL CLIENTE, SE INSTALA PUBLICIDAD COMPLETA, CB QUEDA OPERATIVO. USUARIO SOMOS BANCOLOMBIA ACTIVO | SE REALIZA COMUNIACION CON EL USUARIO EL CUAL INDICA QUE YA EL DATAFONO LE PERMITE REALIZAR TX</t>
  </si>
  <si>
    <t>254MMD4X2528</t>
  </si>
  <si>
    <t>TA-25-1227909</t>
  </si>
  <si>
    <t>BARRIO ALTO DE LA FLORES ENVIGADO</t>
  </si>
  <si>
    <t>FO-25-1716209</t>
  </si>
  <si>
    <t>21-10 SE HABLA CON LA SRA MARIA DEL CONSUELO MONSALVE MONTOYA, SE VALIDA DIRECCIÓN OK, CANAL OK, DISPONIBILIDAD TOTAL, USUARIO Y CONTRASEÑA WOMPI OK, LLAMAR EL DÍA LA INSTALACIÓN PARA CONFIRMAR VISITA. AVISO EXTERIOR A 2.5 METROS APROX DE ALTURA (COMUNICACIÓN POR WPP) 23/10/2025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t>
  </si>
  <si>
    <t>254MMD4X1560</t>
  </si>
  <si>
    <t>TA-25-1228092</t>
  </si>
  <si>
    <t>BARRIO JUANA RANGEL CUCUTA</t>
  </si>
  <si>
    <t>FO-25-1716657</t>
  </si>
  <si>
    <t>22-10 SE HABLA CON EL SR CRISTIAN SEBASTIAN GALINDO SANCHEZ, SE VALIDA DIRECCIÓN OK, CANAL OK, DISPONIBILIDAD TOTAL, USUARIO Y CONTRASEÑA WOMPI OK, LLAMAR EL DÍA LA INSTALACIÓN PARA CONFIRMAR VISITA. AVISO EXTERIOR A 2 METROS APROX DE ALTURA (COMUNICACIÓN POR WPP) | 23/10/2025 SE REALIZA INSTALACIÓN DE CORRESPONSAL, SE INSTALA EQUIPO CON PRUEBAS EXITOSAS, SE CAPACITA Y SE EVALÚA AL CLIENTE, SE INSTALA PUBLICIDAD COMPLETA, CB QUEDA OPERATIVO. USUARIO SOMOS BANCOLOMBIA ACTIVO</t>
  </si>
  <si>
    <t>254MMD4X1955</t>
  </si>
  <si>
    <t>TA-25-1227910</t>
  </si>
  <si>
    <t>BARRIO CENTRO SASAIMA 5</t>
  </si>
  <si>
    <t>FO-25-1716211</t>
  </si>
  <si>
    <t>21-10 SE HABLA CON LA SRA DIANA MARIA DELGADO ALGECIRA,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t>
  </si>
  <si>
    <t>254UMD4X7016</t>
  </si>
  <si>
    <t>TA-25-1227911</t>
  </si>
  <si>
    <t>BARRIO VILLA PAOLA FUNZA 2</t>
  </si>
  <si>
    <t>FO-25-1716215</t>
  </si>
  <si>
    <t>21-10 SE REALIZA LLAMADA AL CLIENTE, SE HABLA CON LA SRA SARA LILIANA LOZANO LEON, SE VALIDA DIRECCIÓN OK, CANAL OK, DISPONIBILIDAD TOTAL, USUARIO Y CONTRASEÑA WOMPI OK, LLAMAR EL DÍA LA INSTALACIÓN PARA CONFIRMAR VISITA. AVISO EXTERIOR A 2 METROS APROX DE ALTURA | 24/10/2025 SE REALIZA INSTALACIÓN DE CORRESPONSAL, SE INSTALAN EQUIPOS CON PRUEBAS EXITOSAS, SE CAPACITA Y SE EVALÚA AL CLIENTE, SE INSTALA PUBLICIDAD COMPLETA, CB QUEDA OPERATIVO. USUARIO SOMOS BANCOLOMBIA ACTIVO</t>
  </si>
  <si>
    <t>254UMD4X6082</t>
  </si>
  <si>
    <t>TA-25-1227912</t>
  </si>
  <si>
    <t>BARRIO LA ASUNCION MANIZALES 2</t>
  </si>
  <si>
    <t>FO-25-1716217</t>
  </si>
  <si>
    <t>21-10 SE HABLA CON EL SR LUIS CARLOS OLARTE CRUZ,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t>
  </si>
  <si>
    <t>254UMD4X8878</t>
  </si>
  <si>
    <t>TA-25-1227913</t>
  </si>
  <si>
    <t>BARRIO CRR DEL DIVINO NIÑO BARBACOAS</t>
  </si>
  <si>
    <t>FO-25-1716221</t>
  </si>
  <si>
    <t>21-10 SE HABLA CON EL SR GUSTAVO GUILLERMO BERMEO, SE VALIDA DIRECCIÓN OK, CANAL OK, DISPONIBILIDAD TOTAL, USUARIO Y CONTRASEÑA WOMPI OK, LLAMAR EL DÍA LA INSTALACIÓN PARA CONFIRMAR VISITA. AVISO EXTERIOR A 4 METROS APROX DE ALTURA (COMUNICACION POR WPP)  | 30-10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</si>
  <si>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254MMD4X2310</t>
  </si>
  <si>
    <t>TA-25-1227914</t>
  </si>
  <si>
    <t>BARRIO LAS AMERICAS CUCUTA 2</t>
  </si>
  <si>
    <t>FO-25-1716223</t>
  </si>
  <si>
    <t>21-10 SE REALIZA LLAMADA AL CLIENTE, SE HABLA CON LA SRA KAREN MARGARITA RAMIREZ COLMENARES,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t>
  </si>
  <si>
    <t>254MMD4X1577</t>
  </si>
  <si>
    <t>TA-25-1227915</t>
  </si>
  <si>
    <t>BARRIO MANZANILLO DEL MAR  LO CARTAGENA DE INDIAS</t>
  </si>
  <si>
    <t>FO-25-1716227</t>
  </si>
  <si>
    <t>21-10 SE HABLA CON EL SR EDWIN LUNA LOPEZ, SE VALIDA DIRECCIÓN OK, CANAL OK, DISPONIBILIDAD TOTAL, USUARIO Y CONTRASEÑA WOMPI OK, LLAMAR EL DÍA LA INSTALACIÓN PARA CONFIRMAR VISITA. AVISO EXTERIOR A 2.5 METROS APROX DE ALTURA (COMUNICACIÓN POR WPP) | 24/10/2025 SE REALIZA INSTALACIÓN DE CORRESPONSAL, SE INSTALAN EQUIPOS, SE CAPACITA Y SE EVALÚA AL CLIENTE, SE INSTALA PUBLICIDAD COMPLETA, CB QUEDA OPERATIVO. USUARIO SOMOS BANCOLOMBIA ACTIVO. SE INTENTA REALIZAR PRUEBAS Y SALE ERROR POR CAÍDA MASIVA DE LA LINEA DE BANCOLOMBIA | SE REALIZA COMUNIACION CON EL USUARIO EL CUAL INDICA QUE YA EL DATAFONO LE PERMITE REALIZAR TX</t>
  </si>
  <si>
    <t>254UMD4X5950</t>
  </si>
  <si>
    <t>TA-25-1227916</t>
  </si>
  <si>
    <t>BARRIO SAN PEDRO CARTAGENA DE INDIAS 1</t>
  </si>
  <si>
    <t>FO-25-1716231</t>
  </si>
  <si>
    <t>21-10 SE REALIZA LLAMADA AL CLIENTE, SE HABLA CON LA SRA DEISY PAOLA RUEDA MORALES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t>
  </si>
  <si>
    <t>254UMD4X5947</t>
  </si>
  <si>
    <t>TA-25-1227918</t>
  </si>
  <si>
    <t>BARRIO LA MAQUEA SANTA FE DE ANTIOQUIA 1</t>
  </si>
  <si>
    <t>FO-25-1716233</t>
  </si>
  <si>
    <t>21-10 SE HABLA CON LA SRA ERIKA MARYURIS VASQUEZ, SE VALIDA DIRECCIÓN OK, CANAL OK, DISPONIBILIDAD TOTAL, USUARIO Y CONTRASEÑA WOMPI OK, LLAMAR EL DÍA LA INSTALACIÓN PARA CONFIRMAR VISITA. AVISO EXTERIOR A 2.5 METROS APROX DE ALTURA (COMUNICACIÓN POR WPP) | 24/10/2025 SE REALIZA INSTALACIÓN DE CORRESPONSAL, SE INSTALAN EQUIPOS CON PRUEBAS EXITOSAS, SE CAPACITA Y SE EVALÚA AL CLIENTE, SE INSTALA PUBLICIDAD COMPLETA, CB QUEDA OPERATIVO. USUARIO SOMOS BANCOLOMBIA ACTIVO</t>
  </si>
  <si>
    <t>254MMD4X1558</t>
  </si>
  <si>
    <t>QUINTERO SANCHEZ JUAN SEBASTIAN</t>
  </si>
  <si>
    <t>TA-25-1227919</t>
  </si>
  <si>
    <t>BARRIO SAN FERNANDO FUSAGASUGA 2</t>
  </si>
  <si>
    <t>FO-25-1716236</t>
  </si>
  <si>
    <t>21-10 SE REALIZA LLAMADA AL CLIENTE, SE HABLA CON LA SRA ROCIO CATALINA CHACON LEON,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t>
  </si>
  <si>
    <t>254UMD4X6998</t>
  </si>
  <si>
    <t>TA-25-1227920</t>
  </si>
  <si>
    <t>BARRIO LLANITOS DE GUARALA CALARCA</t>
  </si>
  <si>
    <t>FO-25-1716237</t>
  </si>
  <si>
    <t>21-10 SE REALIZA LLAMADA AL CLIENTE, SE HABLA CON LA SRA DIANA PATRICIA CASTELLANOS HENAO  SE VALIDA DIRECCIÓN OK, CANAL OK, DISPONIBILIDAD TOTAL, USUARIO Y CONTRASEÑA WOMPI OK, LLAMAR EL DÍA LA INSTALACIÓN PARA CONFIRMAR VISITA, AVISO EXTERIOR ALTURA APROX 4-5 METROS 23/10/2025 23-10 SE REALIZA INSTALACIÓN DE CORRESPONSAL, SE INSTALAN EQUIPOS CON PRUEBAS EXITOSAS, SE CAPACITA Y SE EVALÚA AL CLIENTE, SE INSTALA PUBLICIDAD COMPLETA, CB QUEDA OPERATIVO. USUARIO SOMOS BANCOLOMBIA ACTIVO</t>
  </si>
  <si>
    <t>254KMD4W5010</t>
  </si>
  <si>
    <t>SANCHEZ SOLORZANO JUAN SEBASTIAN</t>
  </si>
  <si>
    <t>TA-25-1227921</t>
  </si>
  <si>
    <t>BARRIO LA UNION NECOCLI</t>
  </si>
  <si>
    <t>FO-25-1716239</t>
  </si>
  <si>
    <t>21-10 SE REALIZA LLAMADA AL CLIENTE, SE HABLA CON EL SR PEDRO LUIS MEJIA OQUENDO  SE VALIDA DIRECCIÓN OK, CANAL OK, DISPONIBILIDAD TOTAL, USUARIO Y CONTRASEÑA WOMPI OK, LLAMAR EL DÍA LA INSTALACIÓN PARA CONFIRMAR VISITA, AVISO EXTERIOR ALTURA APROX 2 METROS 23/10/2025 VISITAMOS SITIO ENCONTRANDO QUE AL FRENTE HAY UN CB 43457 PTM NECOCLI ALMACEN BENAIA. SE RELACIONAN COORDENADAS TOMADAS DE APLICACIÓN. | ENTIDAD NO APRUEBA INSTALACIÓN</t>
  </si>
  <si>
    <t>254UMD4X8168</t>
  </si>
  <si>
    <t>SALDARRIAGA MIRANDA SANTIAGO</t>
  </si>
  <si>
    <t>TA-25-1227922</t>
  </si>
  <si>
    <t>BARRIO SAN NICOLAS CALI  15</t>
  </si>
  <si>
    <t>FO-25-1716241</t>
  </si>
  <si>
    <t>21-10 SE REALIZA LLAMADA AL CLIENTE, SE HABLA CON LA SRA VANESSA VALENCIA DUQUE  SE VALIDA DIRECCIÓN OK, CANAL OK, DISPONIBILIDAD TOTAL, USUARIO Y CONTRASEÑA WOMPI OK, LLAMAR EL DÍA LA INSTALACIÓN PARA CONFIRMAR VISITA, AVISO EXTERIOR ALTURA APROX 2 METROS 23/10/2025 SE REALIZA INSTALACIÓN DE CORRESPONSAL, SE INSTALAN EQUIPOS CON PRUEBAS EXITOSAS, SE CAPACITA Y SE EVALÚA AL CLIENTE, SE INSTALA PUBLICIDAD COMPLETA, CB QUEDA OPERATIVO. USUARIO SOMOS BANCOLOMBIA ACTIVO</t>
  </si>
  <si>
    <t>254UMD4X7674</t>
  </si>
  <si>
    <t>TA-25-1227923</t>
  </si>
  <si>
    <t>BARRIO CENTRO MONTENEGRO 12</t>
  </si>
  <si>
    <t>FO-25-1716243</t>
  </si>
  <si>
    <t>21-10 SE REALIZA LLAMADA AL CLIENTE, SE HABLA CON EL SR HUBER DE JESUS TONUZCO SERNA  SE VALIDA DIRECCIÓN OK, CANAL OK, DISPONIBILIDAD TOTAL, USUARIO Y CONTRASEÑA WOMPI OK, LLAMAR EL DÍA LA INSTALACIÓN PARA CONFIRMAR VISITA, AVISO EXTERIOR ALTURA APROX 2,50 METROS 24/10/2025 SE REALIZA INSTALACIÓN DE CORRESPONSAL, SE INSTALAN EQUIPOS, SE CAPACITA Y SE EVALÚA AL CLIENTE, SE INSTALA PUBLICIDAD COMPLETA, CB QUEDA OPERATIVO. USUARIO SOMOS BANCOLOMBIA ACTIVO. NO SE PUEDEN HACER PRUEBAS EXITOSAS  DE TRANSACCIÓN POR PROBLEMAS ACTUAL DE LA ENTIDAD. | SE REALIZA COMUNIACION CON EL USUARIO EL CUAL INDICA QUE YA EL DATAFONO LE PERMITE REALIZAR TX</t>
  </si>
  <si>
    <t>254KMD4W5009</t>
  </si>
  <si>
    <t>TA-25-1227924</t>
  </si>
  <si>
    <t>BARRIO MACHANGARA POPAYAN 3</t>
  </si>
  <si>
    <t>FO-25-1716246</t>
  </si>
  <si>
    <t>21-10 SE REALIZA LLAMADA AL CLIENTE, SE HABLA CON EL SR CRISTIAN ANDRES VIVAS OROZCO  SE VALIDA DIRECCIÓN OK, CANAL OK, DISPONIBILIDAD TOTAL, USUARIO Y CONTRASEÑA WOMPI OK, LLAMAR EL DÍA LA INSTALACIÓN PARA CONFIRMAR VISITA, AVISO EXTERIOR ALTURA APROX 2 METROS // CONTACTO POR WHATSAPP-CEL 3167687840 Y WHASAP 3217367436 | 27-10 POR NOVEDAD PRESENTADA CON EL SERIAL ASIGNADO PARA LA ACTIVIDAD SE REPROGRAMA ACTIVIDAD  | 29/10/2025 SE REALIZA INSTALACIÓN DE CORRESPONSAL, SE INSTALAN EQUIPOS CON PRUEBAS EXITOSAS, SE CAPACITA Y SE EVALÚA AL CLIENTE, SE INSTALA PUBLICIDAD COMPLETA, CB QUEDA OPERATIVO. USUARIO SOMOS BANCOLOMBIA ACTIVO</t>
  </si>
  <si>
    <t>254MMD4W8973</t>
  </si>
  <si>
    <t>TA-25-1246663</t>
  </si>
  <si>
    <t>BARRIO EL PILAR PASTO 4</t>
  </si>
  <si>
    <t>FO-25-1748444</t>
  </si>
  <si>
    <t>22-10-2025 SE REALIZA LLAMADA AL NUMERO DE LA LISTA SE HABLA CON LA SEÑORA LORENA, INDICA QUE DESPUES DE AMPLIAR EL ALMACENAMIENTO DEL CORREO SIGUE SIN RECIBIR EL CORREO DE WOMPI, REALIZA LA BUSQUEDA PERO NO LO TIENE// 28-10 SE REALIZA CONTACTO POR WHATSAPP AL CLIENTE, SE HABLA CON LA SR LORENA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t>
  </si>
  <si>
    <t>254MMD4X2330</t>
  </si>
  <si>
    <t>BRAVO MADROÑERO OSCAR ESTEBAN</t>
  </si>
  <si>
    <t>TA-25-1227926</t>
  </si>
  <si>
    <t>BARRIO EL JORDAN SAN CARLOS 1</t>
  </si>
  <si>
    <t>FO-25-1716248</t>
  </si>
  <si>
    <t>21-10 SE REALIZA LLAMADA AL CLIENTE, SE HABLA CON LA SRA NIDIA MABELY GARCES ARROYAVE  SE VALIDA DIRECCIÓN OK, CANAL OK, DISPONIBILIDAD TOTAL, USUARIO Y CONTRASEÑA WOMPI OK, LLAMAR EL DÍA LA INSTALACIÓN PARA CONFIRMAR VISITA, AVISO EXTERIOR ALTURA APROX 2 METROS | 23-10 SE REALIZA INSTALACIÓN DE CORRESPONSAL, SE INSTALAN EQUIPOS CON PRUEBAS EXITOSAS, SE CAPACITA Y SE EVALÚA AL CLIENTE, SE INSTALA PUBLICIDAD COMPLETA, CB QUEDA OPERATIVO. USUARIO SOMOS BANCOLOMBIA ACTIVO</t>
  </si>
  <si>
    <t>254MMD4X1572</t>
  </si>
  <si>
    <t>TA-25-1227929</t>
  </si>
  <si>
    <t>BARRIO EL JARDIN SAN ANDRES DE TUMACO 1</t>
  </si>
  <si>
    <t>FO-25-1716250</t>
  </si>
  <si>
    <t>22-10 SE REALIZA LLAMADA AL CLIENTE, SE HABLA CON LA SRA PAOLA ANDREA ACOSTA RIOS  SE VALIDA DIRECCIÓN OK, CANAL OK, DISPONIBILIDAD TOTAL, USUARIO Y CONTRASEÑA WOMPI OK, LLAMAR EL DÍA LA INSTALACIÓN PARA CONFIRMAR VISITA, AVISO EXTERIOR ALTURA APROX 2,50-3 METROS | 29/10/2025 SE REALIZA INSTALACIÓN DE CORRESPONSAL, SE INSTALAN EQUIPOS CON PRUEBAS EXITOSAS, SE CAPACITA Y SE EVALÚA AL CLIENTE, SE INSTALA PUBLICIDAD COMPLETA, CB QUEDA OPERATIVO. USUARIO SOMOS BANCOLOMBIA ACTIVO</t>
  </si>
  <si>
    <t>254MMD4X2322</t>
  </si>
  <si>
    <t>TA-25-1227930</t>
  </si>
  <si>
    <t>BARRIO SANTA FE I PASTO</t>
  </si>
  <si>
    <t>FO-25-1716253</t>
  </si>
  <si>
    <t>21-10 SE REALIZA LLAMADA AL CLIENTE, SE HABLA CON LA SRA JENNYFER LILIANA BENAVIDES CALDERON  SE VALIDA DIRECCIÓN OK, CANAL OK, DISPONIBILIDAD TOTAL, USUARIO Y CONTRASEÑA WOMPI OK, LLAMAR EL DÍA LA INSTALACIÓN PARA CONFIRMAR VISITA, AVISO EXTERIOR ALTURA APROX 3 METROS | 24/10/2025 SE REALIZA INSTALACIÓN DE CORRESPONSAL, SE INSTALAN EQUIPOS CON PRUEBAS EXITOSAS, SE CAPACITA Y SE EVALÚA AL CLIENTE, SE INSTALA PUBLICIDAD COMPLETA, CB QUEDA OPERATIVO. USUARIO SOMOS BANCOLOMBIA ACTIVO</t>
  </si>
  <si>
    <t>254MMD4X2315</t>
  </si>
  <si>
    <t>TA-25-1227931</t>
  </si>
  <si>
    <t>BARRIO SAN ANTONIO LA DORADA 1</t>
  </si>
  <si>
    <t>FO-25-1716255</t>
  </si>
  <si>
    <t>22-10 SE REALIZA LLAMADA AL CLIENTE, SE HABLA CON LA SRA VIANNY JINETH BEDOYA VIRGUEZ  SE VALIDA DIRECCIÓN OK, CANAL OK, DISPONIBILIDAD TOTAL, USUARIO Y CONTRASEÑA WOMPI OK, LLAMAR EL DÍA LA INSTALACIÓN PARA CONFIRMAR VISITA, AVISO EXTERIOR ALTURA APROX 2-3 METROS | 23-10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</si>
  <si>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254MMD4W9496</t>
  </si>
  <si>
    <t>TA-25-1233730</t>
  </si>
  <si>
    <t>BARRIO CENTRO GUAYATÁ</t>
  </si>
  <si>
    <t>FO-25-1724172</t>
  </si>
  <si>
    <t>23-10 SE REALIZA LLAMADA AL CLIENTE, SE HABLA CON LA SRA NIDIA ALCIRA MORENO PIÑEROSSE VALIDA DIRECCIÓN OK, CANAL OK, DISPONIBILIDAD TOTAL, USUARIO Y CONTRASEÑA WOMPI OK, LLAMAR EL DÍA LA INSTALACIÓN PARA CONFIRMAR VISITA, AVISO EXTERIOR ALTURA APROX 2 METROS - COMUNICACIÓN POR WPP | 27-10 SE REALIZA INSTALACIÓN DE CORRESPONSAL, SE INSTALAN EQUIPOS CON PRUEBAS EXITOSAS, SE CAPACITA Y SE EVALÚA AL CLIENTE, SE INSTALA PUBLICIDAD COMPLETA, CB QUEDA OPERATIVO. USUARIO SOMOS BANCOLOMBIA ACTIVO</t>
  </si>
  <si>
    <t>254KMD4W6159</t>
  </si>
  <si>
    <t>SOLER HOYOS CRISTIAN LEONARDO</t>
  </si>
  <si>
    <t>TA-25-1233731</t>
  </si>
  <si>
    <t>BARRIO BATARA PLAZA PEREIRA</t>
  </si>
  <si>
    <t>FO-25-1724175</t>
  </si>
  <si>
    <t>23-10 SE REALIZA LLAMADA AL CLIENTE, SE HABLA CON LA SRA NATALIA CARREÑO MONTOYA SE VALIDA DIRECCIÓN OK, CANAL OK, DISPONIBILIDAD TOTAL, USUARIO Y CONTRASEÑA WOMPI OK, LLAMAR EL DÍA LA INSTALACIÓN PARA CONFIRMAR VISITA, AVISO EXTERIOR ALTURA APROX 3 METROS - COMUNICACIÓN POR WPP | 27-10 SE REALIZA INSTALACIÓN DE CORRESPONSAL, SE INSTALAN EQUIPOS CON PRUEBAS EXITOSAS, SE CAPACITA Y SE EVALÚA AL CLIENTE, SE INSTALA PUBLICIDAD COMPLETA, CB QUEDA OPERATIVO. USUARIO SOMOS BANCOLOMBIA ACTIVO</t>
  </si>
  <si>
    <t>254MMD4X0188</t>
  </si>
  <si>
    <t>TA-25-1233732</t>
  </si>
  <si>
    <t>BARRIO GARCIA HERREROS CUCUTA 1</t>
  </si>
  <si>
    <t>FO-25-1724178</t>
  </si>
  <si>
    <t>23-10 SE REALIZA LLAMADA AL CLIENTE, SE HABLA CON LA SR JESUS ADRIAN PEÑARANDA PEREZ SE VALIDA DIRECCIÓN OK, CANAL OK, DISPONIBILIDAD TOTAL, USUARIO Y CONTRASEÑA WOMPI OK, LLAMAR EL DÍA LA INSTALACIÓN PARA CONFIRMAR VISITA, AVISO EXTERIOR ALTURA NO INDICA ALTURA | 27/10/2025 SE REALIZA INSTALACIÓN DE CORRESPONSAL, SE INSTALAN EQUIPOS CON PRUEBAS EXITOSAS, SE CAPACITA Y SE EVALÚA AL CLIENTE, SE INSTALA PUBLICIDAD COMPLETA, CB QUEDA OPERATIVO. USUARIO SOMOS BANCOLOMBIA ACTIVO</t>
  </si>
  <si>
    <t>254MMD4X1438</t>
  </si>
  <si>
    <t>TA-25-1233733</t>
  </si>
  <si>
    <t>BARRIO LA INDEPENDENCIA CALI 2</t>
  </si>
  <si>
    <t>FO-25-1724179</t>
  </si>
  <si>
    <t>23-10 SE REALIZA LLAMADA AL CLIENTE, SE HABLA CON LA SR JUAN MANUEL HERNANDEZ RAMIREZ SE VALIDA DIRECCIÓN OK, CANAL OK, DISPONIBILIDAD TOTAL, USUARIO Y CONTRASEÑA WOMPI OK, LLAMAR EL DÍA LA INSTALACIÓN PARA CONFIRMAR VISITA, AVISO EXTERIOR ALTURA: NO INDICA - COMUICACIÓN POR WPP  | 27/10/2025 SE REALIZA INSTALACIÓN DE CORRESPONSAL, SE INSTALAN EQUIPOS CON PRUEBAS EXITOSAS, SE CAPACITA Y SE EVALÚA AL CLIENTE, NO SE INSTALA PUBLICIDAD YA QUE EL USUARIO LA TENIA INSTALADA, CB QUEDA OPERATIVO. USUARIO SOMOS BANCOLOMBIA ACTIVO</t>
  </si>
  <si>
    <t>254KMD4W5114</t>
  </si>
  <si>
    <t>HERRERA MONAR GEOVANNY</t>
  </si>
  <si>
    <t>TA-25-1233734</t>
  </si>
  <si>
    <t>BARRIO BOSA BRASIL BOGOTA 8</t>
  </si>
  <si>
    <t>FO-25-1724182</t>
  </si>
  <si>
    <t>23-10 SE REALIZA LLAMADA AL CLIENTE, SE HABLA CON LA SR JOSE LUIS SOTELO RUEDA  SE VALIDA DIRECCIÓN OK, CANAL OK, DISPONIBILIDAD TOTAL, USUARIO Y CONTRASEÑA WOMPI OK, LLAMAR EL DÍA LA INSTALACIÓN PARA CONFIRMAR VISITA, AVISO EXTERIOR ALTURA APROX 2.80 METROS - COMUNICACIÓN POR WPP | 28/10/2025 SE REALIZA INSTALACIÓN DE CORRESPONSAL, SE INSTALAN EQUIPOS CON PRUEBAS EXITOSAS, SE CAPACITA Y SE EVALÚA AL CLIENTE, NO SE INSTALA PUBLICIDAD USUARIO YA LA TENIA INSTALADA, SE REGRESA A BODEGA, CB QUEDA OPERATIVO. USUARIO SOMOS BANCOLOMBIA ACTIVO</t>
  </si>
  <si>
    <t>254UMD4X7013</t>
  </si>
  <si>
    <t>TA-25-1246668</t>
  </si>
  <si>
    <t>BARRIO CENTRO MIRAFLORES 5</t>
  </si>
  <si>
    <t>FO-25-1748447</t>
  </si>
  <si>
    <t>23/10/2025 SE ESTABLECE COMUNICACIÓN CONNIDIA MAYERLIN VARGAS TENJO VIA WPP, EL CUAL INDICA QUE EL CORREO ESTA BIEN PERO NO LE HA LLEGADO CORREO PARA COMPLETAR REGISTRO POR PARTE DE WOMPI // 28-10 SE REALIZA LLAMADA AL CLIENTE, SE HABLA CON LA SRA  NIDIA MAYERLIN VARGAS TENJO   SE VALIDA DIRECCIÓN OK, CANAL OK, DISPONIBILIDAD TOTAL, USUARIO Y CONTRASEÑA WOMPI OK, LLAMAR EL DÍA LA INSTALACIÓN PARA CONFIRMAR VISITA, AVISO EXTERIOR ALTURA APROX 2 METROS | 30-10 SE ESTABLECE COMUNICACIÓN CON LA SEÑORA NIDIA MAYERLIN VARGAS AL NÚMERO DE CONTACTO 3227950796 SE LE INDICA QUE POR TEMAS DE TRASPORTE Y DESPLAZAMIENTOS HACIA LA ZONA NO ES POSIBLE REALIZAR VISITA EL DÍA DE HOY CLIENTE CONFIRMA LA DISPONIBILIDAD PARA EL DÍA DE MAÑANA EN AM CLIENTE CONFORME | 31/10/2025 SE REALIZA INSTALACIÓN DE CORRESPONSAL, SE INSTALAN EQUIPOS CON PRUEBAS EXITOSAS, SE CAPACITA Y SE EVALÚA AL CLIENTE, SE INSTALA PUBLICIDAD COMPLETA, CB QUEDA OPERATIVO. USUARIO SOMOS BANCOLOMBIA ACTIVO</t>
  </si>
  <si>
    <t>254MMD4W7964</t>
  </si>
  <si>
    <t>RODRIGUEZ MURCIA YERSON IVAN</t>
  </si>
  <si>
    <t>TA-25-1233735</t>
  </si>
  <si>
    <t>BARRIO CENTRO ORTEGA 12</t>
  </si>
  <si>
    <t>FO-25-1724184</t>
  </si>
  <si>
    <t>23-10 SE REALIZA LLAMADA AL CLIENTE, SE HABLA CON LA SRA LUZ MIRYAN DELGADO SUÁREZ SE VALIDA DIRECCIÓN OK, CANAL OK, DISPONIBILIDAD TOTAL, USUARIO Y CONTRASEÑA WOMPI OK, LLAMAR EL DÍA LA INSTALACIÓN PARA CONFIRMAR VISITA, AVISO EXTERIOR ALTURA: NO INDICA ALTURA - COMUNICACIÓN POR WPP | 27/10/2025 SE REALIZA INSTALACIÓN DE CORRESPONSAL, SE INSTALAN EQUIPOS CON PRUEBAS EXITOSAS, SE CAPACITA Y SE EVALÚA AL CLIENTE, SE INSTALA PUBLICIDAD COMPLETA, CB QUEDA OPERATIVO. USUARIO SOMOS BANCOLOMBIA ACTIVO. NO SE PUEDE ABRIR SOMOS BANCOLOMBIA Y CAPACITAR A LA SEÑORA LUZ DELGADO EN EL MISMO, POR PROBLEMAS DE LA PLATAFORMA. SE LLAMA A LA 018000953344 Y LE INDICA QUE EN UNA SEMANA PUEDE ABRIRLA CON AYUDA DE ELLOS.</t>
  </si>
  <si>
    <t>254MMD4W9486</t>
  </si>
  <si>
    <t>TA-25-1233736</t>
  </si>
  <si>
    <t>BARRIO BICENTENARIO YOPAL 1</t>
  </si>
  <si>
    <t>FO-25-1724186</t>
  </si>
  <si>
    <t>23-10 SE REALIZA LLAMADA AL CLIENTE, SE HABLA CON LA SRA NOHORA FUENTES CORDOBA  SE VALIDA DIRECCIÓN OK, CANAL OK, DISPONIBILIDAD TOTAL, USUARIO Y CONTRASEÑA WOMPI OK, LLAMAR EL DÍA LA INSTALACIÓN PARA CONFIRMAR VISITA, AVISO EXTERIOR ALTURA: NO INDICA ALTURA 28/10/2025 SE REALIZA INSTALACIÓN DE CORRESPONSAL, SE INSTALAN EQUIPOS CON PRUEBAS EXITOSAS, SE CAPACITA Y SE EVALÚA AL CLIENTE, SE INSTALA PUBLICIDAD COMPLETA, CB QUEDA OPERATIVO. USUARIO SOMOS BANCOLOMBIA ACTIVO. NO SE REALIZA PRUEBA DE TRANSFERENCIA NO SE CUENTA CON TARJETA.</t>
  </si>
  <si>
    <t>254UMD4X6968</t>
  </si>
  <si>
    <t>TA-25-1246672</t>
  </si>
  <si>
    <t xml:space="preserve">BARRIO TERRON COLORADO CALI 4 </t>
  </si>
  <si>
    <t>FO-25-1748449</t>
  </si>
  <si>
    <t>23-10 SE HABLA CON LA SRA MARLY YULIANA MUÑOZ MUÑOZ, INDICA QUE SU CORREO CORRECTO ES: CHISKATASCON@GMAIL.COM. FAVOR REALIZAR ENVIO DE CREDENCIALES |  28/10/2025 EN NUEVA COMUNICACIÓN CON EL USUARIO INDICA QUE YA TIENE EL CORREO POR PARTE DE WOMPI, NO INDICA ALTURA | 30/10/2025 SE REALIZA INSTALACIÓN DE CORRESPONSAL, SE INSTALAN EQUIPOS CON PRUEBAS EXITOSAS, SE CAPACITA Y SE EVALÚA AL CLIENTE, SE INSTALA PUBLICIDAD COMPLETA, CB QUEDA OPERATIVO. USUARIO SOMOS BANCOLOMBIA ACTIVO</t>
  </si>
  <si>
    <t>254KMD4W5111</t>
  </si>
  <si>
    <t>TA-25-1233738</t>
  </si>
  <si>
    <t>BARRIO CENTRO VALLEDUPAR 20</t>
  </si>
  <si>
    <t>FO-25-1724191</t>
  </si>
  <si>
    <t>23-10 SE REALIZA LLAMADA AL CLIENTE, SE HABLA CON EL SR RODOLFO RAFAEL SOLANO BRITO, SE VALIDA DIRECCIÓN OK, CANAL OK, DISPONIBILIDAD TOTAL, USUARIO Y CONTRASEÑA WOMPI OK, LLAMAR EL DÍA LA INSTALACIÓN PARA CONFIRMAR VISITA. AVISO EXTERIOR A 2 METROS DE ALTURA APROX | 27/10/2025 SE REALIZA INSTALACIÓN DE CORRESPONSAL, SE INSTALAN EQUIPOS CON PRUEBAS EXITOSAS, SE CAPACITA Y SE EVALÚA AL CLIENTE, SE INSTALA PUBLICIDAD COMPLETA, CB QUEDA OPERATIVO. USUARIO SOMOS BANCOLOMBIA ACTIVO</t>
  </si>
  <si>
    <t>254KMD4W5022</t>
  </si>
  <si>
    <t>TA-25-1233739</t>
  </si>
  <si>
    <t>BARRIO ITAGUI ITAGUI 32</t>
  </si>
  <si>
    <t>FO-25-1724194</t>
  </si>
  <si>
    <t>23-10 SE HABLA CON LA SRA EVELYN YULIANA PALACIO ZULUAGA, SE VALIDA DIRECCIÓN OK, CANAL OK, DISPONIBILIDAD TOTAL, USUARIO Y CONTRASEÑA WOMPI OK, LLAMAR EL DÍA LA INSTALACIÓN PARA CONFIRMAR VISITA. AVISO EXTERIOR A 1.5 METROS DE ALTURA APROX (COMUNICACION POR WPP) | 28/10/2025 SE REALIZA INSTALACIÓN DE CORRESPONSAL, SE INSTALAN EQUIPOS CON PRUEBAS EXITOSAS, SE CAPACITA Y SE EVALÚA AL CLIENTE, SE INSTALA PUBLICIDAD COMPLETA, CB QUEDA OPERATIVO. USUARIO SOMOS BANCOLOMBIA ACTIVO</t>
  </si>
  <si>
    <t>254MMD4X1561</t>
  </si>
  <si>
    <t>TA-25-1233741</t>
  </si>
  <si>
    <t>BARRIO PUEBLO NUEVO CURRULAO TURBO</t>
  </si>
  <si>
    <t>FO-25-1724196</t>
  </si>
  <si>
    <t>23-10 SE HABLA CON LA SRA LUISA FERNANDA VELOZA RIVAS, SE VALIDA DIRECCIÓN OK, CANAL OK, DISPONIBILIDAD TOTAL, USUARIO Y CONTRASEÑA WOMPI OK, LLAMAR EL DÍA LA INSTALACIÓN PARA CONFIRMAR VISITA. AVISO EXTERIOR A 2 METROS DE ALTURA APROX (COMUNICACION POR WPP)  | 28/10/2025 SE REALIZA INSTALACIÓN DE CORRESPONSAL, SE INSTALAN EQUIPOS CON PRUEBAS EXITOSAS, SE CAPACITA Y SE EVALÚA AL CLIENTE, SE INSTALA PUBLICIDAD COMPLETA, CB QUEDA OPERATIVO. USUARIO SOMOS BANCOLOMBIA ACTIVO</t>
  </si>
  <si>
    <t>254UMD4X8141</t>
  </si>
  <si>
    <t>TA-25-1246673</t>
  </si>
  <si>
    <t>BARRIO CENTRO RAMIRIQUI 3</t>
  </si>
  <si>
    <t>FO-25-1748452</t>
  </si>
  <si>
    <t>23/10/2025 SE ESTABLECE COMUNICACIÓN CON FARIDES RASEDA PÉREZ VIA WPP, EL CUAL INDICA QUE EL CORREO ESTA BIEN PERO NO LE HA LLEGADO CORREO PARA COMPLETAR REGISTRO POR PARTE DE WOMPI // 28-10 SE REALIZA CONTACTO POR WHATSAPP AL CLIENTE, SE HABLA CON EL SR FARIDES RASEDA PÉREZ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t>
  </si>
  <si>
    <t>254MMD4W8952</t>
  </si>
  <si>
    <t>FECHA ASIGNACION A LINEA COMUNICACIONES</t>
  </si>
  <si>
    <t>FECHA DEL CIERRE DEL TICKET (DD/MM/AAAA)</t>
  </si>
  <si>
    <t>GRUPO_FALLA</t>
  </si>
  <si>
    <t>CATEGORÍA</t>
  </si>
  <si>
    <t>FALLA</t>
  </si>
  <si>
    <t>OBSERVACION</t>
  </si>
  <si>
    <t>INVENTARIO ACTUAL DE ROLLOS</t>
  </si>
  <si>
    <t>DIAS DE ACTIVIDAD</t>
  </si>
  <si>
    <t xml:space="preserve">VALOR DIAS ACTIVIDAD </t>
  </si>
  <si>
    <t xml:space="preserve">  VALOR TOTAL  </t>
  </si>
  <si>
    <t>JHOMAR</t>
  </si>
  <si>
    <t>FO-25-1573859 | FO-25-1568169</t>
  </si>
  <si>
    <t>LECTURA</t>
  </si>
  <si>
    <t>NO LEE NINGUNA FACTURA</t>
  </si>
  <si>
    <t>SUCIEDAD EN LA CAMARA</t>
  </si>
  <si>
    <t>23/09/2025 SE EVIDENCIA QUE EL EQUIPO NO LEE FACTURAS EPM NI DEL FONDO NACIONAL DEL AHORRO, OTRAS SI, DATÁFONO ACTUALIZADO, SE ESCALA A WOMPI CON TICKET 467172.
01/10/2025 ELECTRÓNICO.
JESUS DAVID JUVINAO PEREZ (WOMPI COLOMBIA)
30 SEPT 2025, 8:58 A. M. GMT-5
HOLA BROLIN, ¿CÓMO ESTÁS?
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
MIENTRAS TANTO, COMO MEDIDA TEMPORAL Y RÁPIDA, LES RECOMENDAMOS REINICIAR EL DATÁFONO ANTES DE REALIZAR CADA LECTURA. ESTO PERMITE LIBERAR MEMORIA Y EVITAR QUE SE GENERE RUIDO EN LA CAPTURA DE LA IMAGEN, LO CUAL PUEDE PROVOCAR QUE EL ESCANEO SE VEA BORROSO O NO SE LEA CORRECTAMENTE. TAMBIÉN ES IMPORTANTE ASEGURARSE DE CONTAR CON UNA BUENA ILUMINACIÓN AL MOMENTO DE ES</t>
  </si>
  <si>
    <t>CARDONA MOLINA BROLIN STIVEN</t>
  </si>
  <si>
    <t>BARRIO REAL DE MINAS BUCARAMANGA 3</t>
  </si>
  <si>
    <t>FO-25-1604069</t>
  </si>
  <si>
    <t>CREDENCIALES DE ACCESO (USUARIO/CONTRASEÑA)</t>
  </si>
  <si>
    <t>INGRESO DE CREDENCIALES ERRADAS</t>
  </si>
  <si>
    <t>EL USUARIO NO RECUERDA LA CONTRASEÑA O EL USUARIO</t>
  </si>
  <si>
    <t>01/10/2025 EN COMUNICACIÓN TELEFÓNICA AL NÚMERO 3187878933 SE ESTABLECE COMUNICACIÓN CON LA SEÑORA MILENA JIMÉNEZ LO CUAL NOS INDICA QUE NO ES NECESARIO REALIZAR LA VISITA TÉCNICA DEBIDO A QUE YA ESTÁ FUNCIONANDO CORRECTAMENTE EL DATAFONO INDICA QUE LLAMO A LA LÍNEA PARA CANCELAR LA VISITA TÉCNICA</t>
  </si>
  <si>
    <t>SOPORTE_TELEFÓNICO</t>
  </si>
  <si>
    <t>DISTRIBUIDORA SAN MIGUEL O</t>
  </si>
  <si>
    <t>FO-25-1593834 | FO-25-1591064</t>
  </si>
  <si>
    <t>NAVEGACION LENTA</t>
  </si>
  <si>
    <t>USUARIO NO PUEDE NAVEGAR ENTRE PANTALLAS O LA APP NO ABRE SE QUEDA CARGANDO</t>
  </si>
  <si>
    <t>CACHE</t>
  </si>
  <si>
    <t>27/09/2025 SE LLEGA AL PUNTO, SE REPROGRAMA ACTIVIDAD YA QUE TOCA ESCALARLO CON WOMPI , SE EVIDENCIA QUE EL EQUIPO TRABAJA LENTO YA SEA CONECTADO CON EL WIFI DEL PUNTO O CON LA RED COMPARTIDA DEL TELÉFONO PERSONAL, SE REALIZA TRX DEPÓSITO Y EN SOMOS SALE COMO SI SE HUBIERA REALIZADO DOS VECES LA MISMA TRANSACCIÓN, SE PRUEBA UN RETIRO DE NEQUI Y EN EL DATÁFONO SALE RECHAZO, PERO AL REVISAR EN SOMOS SALE APROBADO.
01/10/2025 EN COMUNICACIÓN CON LA SR SE LE INDICA QUE WOMPI DICE QUE EL PROBLEMA NO ES DEL EQUIPO, NI DEL CANAL DE INTERNET DEL COMERCIO, EL PROBLEMA ES DEL APLICATIVO DE WOMPI Y QUE SE DEBE ESPERAR A LA ACTUALIZACIÓN DE LA APP</t>
  </si>
  <si>
    <t>H.J IMPRESORES</t>
  </si>
  <si>
    <t>FO-25-1604472</t>
  </si>
  <si>
    <t>CONEXIÓN</t>
  </si>
  <si>
    <t>CONEXIÓN DEFICIENTE WIFI</t>
  </si>
  <si>
    <t>WIFI</t>
  </si>
  <si>
    <t>01/10/2025 SE LLEGA AL COMERCIO CLIENTE ME MUESTRA VIDEOS DE QUE EL EQUIPO DURO 5 MINUTOS EN SACAR TIRILLA SE REVISA EL EQUIPO Y SE HACEN PRUEBAS TIRILLA SALE A LOS 5 SEGUNDO SE LE EXPLICA AL CLIENTE QUE PODRÍA SER QUE EN ESE MOMENTO EL INTERNET ESTABA LENTO QUEDA FUNCIONANDO CORRECTAMENTE</t>
  </si>
  <si>
    <t>CUERO RUIZ JHONNY</t>
  </si>
  <si>
    <t>MECELL</t>
  </si>
  <si>
    <t>FO-25-1604081</t>
  </si>
  <si>
    <t>01/10/2025 SE REALIZA VISITA A COMERCIO SE REALIZA ACTUALIZACIÓN DE SISTEMA OPERATIVO SE REALIZA BORRADO DE CACHÉ SE LE BRINDA ASESORÍA TÉCNICA A CLIENTE SOBRE EL CORRECTO USO DEL DATÁFONO</t>
  </si>
  <si>
    <t>CASTRILLON URREA LONDIER LEANDRO</t>
  </si>
  <si>
    <t>TA-25-1160168</t>
  </si>
  <si>
    <t>FOTOCOPIAS HELIO'S</t>
  </si>
  <si>
    <t>FO-25-1602438</t>
  </si>
  <si>
    <t>SOFTWARE</t>
  </si>
  <si>
    <t>APP ELIMINADA</t>
  </si>
  <si>
    <t>APP ELIMINADA POR EL CB</t>
  </si>
  <si>
    <t>01/10/2025 SE REALIZA CAMBIO DE QUIPO POR AUTORIZACION DE WOMPI</t>
  </si>
  <si>
    <t>TECNICELL CASI TODO</t>
  </si>
  <si>
    <t>FO-25-1591907 | FO-25-1588202</t>
  </si>
  <si>
    <t>IMPRESIÓN</t>
  </si>
  <si>
    <t>DAÑO FÍSICO DE LA IMPRESORA</t>
  </si>
  <si>
    <t>MALA MANIPULACIÓN DEL DATAFONO</t>
  </si>
  <si>
    <t>26/09/2025 INCIDENTE
CB: 67824
RESUMEN DEL CASO:
REPORTE TÉCNICO
RESUMEN DE ACTIVIDAD:
SE REALIZÓ ACTUALIZACIÓN DE VERSIÓN DEL SISTEMA OK 
SE PROCEDIÓ CON EL BORRADO DE CACHÉ DEL DISPOSITIVO.
SE CONECTÓ EL EQUIPO A DATOS MÓVILES.
SE EFECTUARON PRUEBAS FUNCIONALES EXITOSAS (CONECTIVIDAD, MENÚS, OPERACIONES, ETC.).
 INCIDENCIA DETECTADA:
AL MOMENTO DE ENVIAR LA IMPRESIÓN DEL RECIBO, EL EQUIPO SE REINICIÓ INESPERADAMENTE.
SE REALIZARON PRUEBAS CON VARIOS ROLLOS DE PAPEL TÉRMICO.
CLIENTE INDICA QUE EL EQUIPO DEJÓ DE IMPRIMIR COMPLETAMENTE.
AL INTENTAR IMPRIMIR NUEVAMENTE, LA IMPRESIÓN SALE EN BLANCO (ROLLO AVANZA PERO NO IMPRIME CONTENIDO).
? GESTIÓN REALIZADA:
SE BRINDÓ ASISTENCIA TELEFÓNICA AL CLIENTE PARA PRUEBAS Y VERIFICACIÓN DE FALLAS. SIN EXITO 
SE REALIZÓ VISITA TÉCNICA PRESENCIAL EN ESTA GESTIÓN.
.
SERIAL: 254MMD4W8169
TICKET 468198
01/10/2025 SE REALIZA CAMBIO DE DATAFONO POR DAÑO EN LA IMPRESORA, PRUEBAS OK</t>
  </si>
  <si>
    <t>MEDELLÍN</t>
  </si>
  <si>
    <t>MERCADO UNION 2</t>
  </si>
  <si>
    <t>FO-25-1608433</t>
  </si>
  <si>
    <t>01/10/2025 ANTES EL DATÁFONO ESTABA CON EL SISTEMA LENTO Y NO DEJABA INGRESAR EL USUARIO, APARTIR DE HOY AUNQUE SIGUE LENTO FUNCIONA CORRECTAMENTE.</t>
  </si>
  <si>
    <t>HENAO JARAMILLO JUAN JOSE</t>
  </si>
  <si>
    <t>DOCTORFARMA NORTE</t>
  </si>
  <si>
    <t>FO-25-1608456</t>
  </si>
  <si>
    <t>01/10/2025 SE REALIZA ACTUALIZACIÓN Y BORRADO DE CACHÉ YA QUE INFORMABA QUE NO LE DABA AYER EL ACCESO A LA APLICACIÓN, ADICIONAL EN OCASIONES BUSCA NÚMERO DE CONVENIO DE EPM Y NO SALE, PERO TODO YA ESTÁ FUNCIONANDO CORRECTAMENTE.</t>
  </si>
  <si>
    <t>RAMIREZ TABARES JUAN DIEGO</t>
  </si>
  <si>
    <t>ESTILO LIBRE PELUQUERIA UNISEX</t>
  </si>
  <si>
    <t>FO-25-1606542</t>
  </si>
  <si>
    <t>ROLLO MAL PUESTO</t>
  </si>
  <si>
    <t>01/10/2025 SE LLEGA AL COMERCIO CLIENTE INDICA QUE TIENE QUE CORTAR EL RECIBO CON TIJERAS YA QUE EL BAUCHER QUEDA ATASCADO SE LE EXPLICA LA MANERA CORRECTA DE CORTAR LA TIRILLA HACE PRUEVAS Y QUEDA OK SE LE EXPLICA COMO SE DEBE DE PONER EL EQUIPO PARA QUE LEA LOS CODIGOS DE BARRAS HACE PRUEBAS QUEDA OK EL DATAFONO QUEDA FUNCIONANDO CORRECTAMENTE</t>
  </si>
  <si>
    <t>BOGOTÁ</t>
  </si>
  <si>
    <t>DROGUERIA SU SALUD PRIMERO</t>
  </si>
  <si>
    <t>FO-25-1606282</t>
  </si>
  <si>
    <t>FALLAS EN CANAL DE COMUNICACIÓN DEL CLIENTE (INTERNET)</t>
  </si>
  <si>
    <t>01/10/2025 SE LLEGA COMERCIO SE REALIZAN VALIDACIONES DE WIFI DEL CLIENTE SE LE INFLA QUE EL MODNE ESTÁ A MUCHA DISTANCIA ADICIONAL ESTÁ CON MUCHOS OBSTÁCULOS METÁLICOS DEL COMERCIO SE LE REALIZAN PRUEBAS CERCA AL MÓDEM OK Y CON LOS DATOS MOVILES OK SE LE REALIZA ACTUALIZACIÓN  VERSIÓN Y PRUEBAS OK</t>
  </si>
  <si>
    <t>PORTAL DE CEVILLAR</t>
  </si>
  <si>
    <t>FO-25-1605140</t>
  </si>
  <si>
    <t>01/10/2025 SE REALIZA VISITA AL COMERCIO SE ENCUENTRA DATÁFONO CON PROBLEMAS DE LENTITUD POR INTERNET VERIFICO QUE  EL MÓDEM SE ENCUENTRA  RETIRADO DEL DATAFONO COMO A 5 METROS SE REALIZA UNA PRUEBA CERCA AL MÓDEM Y SALE PERFECTAMENTE SE LE DICE AL CLIENTE SI PUEDE RODAR EL MÓDEM LO CUAL ME MANIFIESTA QUE VA LLEMAR A SU PRESTADOR DE SERVICIO SE REALIZAN PRUEBAS Y EL CB QUEDA OPERATIVO</t>
  </si>
  <si>
    <t>SUPERMERCADO LOS HÉROES</t>
  </si>
  <si>
    <t>FO-25-1553187 | FO-25-1548594</t>
  </si>
  <si>
    <t>CONEXION AL DATAFONO</t>
  </si>
  <si>
    <t>MALA MANIPULACION DEL ESTABLECIMIENTO</t>
  </si>
  <si>
    <t>19/09/2025 SE LLEGA AL SITIO Y SE CONFIRMA EL BORRADO DE LA APP POR PARTE DEL CLIENTE.
SE PROCEDE A ESCALAR EL CASO COMO INCIDENTE.
CASO ESCALADO.
SE ENVÍA FORMATO DE ORDEN (FO) Y SE REPROGRAMA LA VISITA SEGÚN INDICACIONES DE WOMPI.
CB:69853
RESUMEN DEL CASO:
LA APP DE WOMPI FUE BORRADA DEL SISTEMA, NO APARECE HACIENDO TEM CALL
SERIAL:254MMD4X2815
ECALADO QUEREMOS CONTARLE QUE CREAMOS EL TICKET N° (466214),  PARA DAR SEGUIMIENTO A LA ATENCIÓN DE SU COMERCI
01/10/2025 SE LLAMA A LA LÍNEA DE CONTACTO 3106666976 CLIENTE CONFIRMA QUE EL SERVICIO FUNCIONA PERFECTAMENTE, COMPARTE BAUCHER VÍA WHATSAPP, SE CIERRA ORDEN EXITOSA</t>
  </si>
  <si>
    <t>HERNANDEZ GUARIN MIGUEL JULIAN</t>
  </si>
  <si>
    <t>BARRIO SOPETRAN SOPETRAN</t>
  </si>
  <si>
    <t>FO-25-1607193</t>
  </si>
  <si>
    <t>01/10/2025 SE REALIZA VERIFICACIÓN DE EQUIPO PRESENTA CONSUMÓ NORMAL DE BATERÍA, SE INDICA A USUARIO QUE EL CONSUMÓ ES NORMAL EN MOMENTOS QUE HACE MÁS USO DEL EQUIPO</t>
  </si>
  <si>
    <t>HERNANDEZ CHAVARRIA JUAN CAMILO</t>
  </si>
  <si>
    <t>TODO REPUESTOS HB SAS</t>
  </si>
  <si>
    <t>FO-25-1609208</t>
  </si>
  <si>
    <t>VERSIÓN DESACTUALIZADA</t>
  </si>
  <si>
    <t>VERSIÓN NO ACTUALIZADA</t>
  </si>
  <si>
    <t>01/10/2025 SE REALIZA VISITA A COMERCIO SE REALIZA ACTUALIZACIÓN DE APLICACION SE BORRA CACHE. SE REALIZAN PRUEBAS DE TRANSACCIÓN</t>
  </si>
  <si>
    <t>JAIMES VALERO NELSON RICARDO</t>
  </si>
  <si>
    <t>BARRIO HOLGUINES CALI 1</t>
  </si>
  <si>
    <t>FO-25-1604818</t>
  </si>
  <si>
    <t>01/10/2025 SE REALIZA ACTUALIZACIÓN DE APLICACIÓN WPI CON BORRADO DE CACHÉ Y REINICIO EL DISPOSITIVO SE REALIZAN PRUEBAS Y LOS DISPOSITIVOS QUEDAN OK</t>
  </si>
  <si>
    <t>ESCOBAR LENIS JUAN SEBASTIAN</t>
  </si>
  <si>
    <t>MOTO Z</t>
  </si>
  <si>
    <t>FO-25-1605133</t>
  </si>
  <si>
    <t>LECTOR DE TARJETAS</t>
  </si>
  <si>
    <t>NO LEE TARJETAS</t>
  </si>
  <si>
    <t>DAÑO DEL LECTOR DE TARJETAS</t>
  </si>
  <si>
    <t>01/10/2025 SE LLAMA A CLIENTE PARA CONFIRMAR VISITA Y SE HABLA CON EL SEÑOR ANDRES ZAPATA Y COMENTA QUE EL DATAFONO YA FUNCIONA CORRECTAMENTE</t>
  </si>
  <si>
    <t>VARIEDADES ROSSY CALI</t>
  </si>
  <si>
    <t>FO-25-1547354</t>
  </si>
  <si>
    <t>NO FUNCIONA EL USUARIO O CONTRASEÑA</t>
  </si>
  <si>
    <t>HAY UNA FALLA EN LA OPCIÓN DE OLVIDO DE CONTRASEÑA O USUARIO</t>
  </si>
  <si>
    <t>01/10/2025 CLIENTE TENÍA PROBLEMAS DE CREDENCIALES SE LE LLAMA EL DÍA DE HOY Y CONFIRMA QUE YA PUEDE INGRESAR A HACER TRANSACCIONES</t>
  </si>
  <si>
    <t>FO-25-1609730</t>
  </si>
  <si>
    <t>01/10/2025 EN COMUNICACIÓN CON LA SR LORENA SE LE INDICA QUE LA RESPUESTA AL CASO POR PARTE WOMPI ES QUE LA FALLA NO ES DEL EQUIPO, NI DEL CANAL DE INTERNET, ES UN TEMA DE APLICATIVO Y QUE VAN A MANDAR UNA NUEVA ACTUALIZACIÓN DE LA APP.</t>
  </si>
  <si>
    <t>DISTRIBUIDORA PRICIPE PIO</t>
  </si>
  <si>
    <t>FO-25-1574112 | FO-25-1540352</t>
  </si>
  <si>
    <t>23/09/2025 SE REALIZÓ VISITA AMBOS EQUIPOS SE ENCUENTRA ACTUALIZADO RED DE INTERNET ESTABLE NOS EXPRESAN QUE SE DEMORA MUCHO PARA ARROJAR LA IMPRESIÓN APARTE LOS CÓDIGOS DE BARRAS NO LOS LEE CONSTANTEMENTE ESTÁN ACTUALIZANDO Y BORRANDO CACHE LO QUE GENERALMENTE LES QUITA MUCHO TIEMPO, SE REALIZA PRUEBA POS OK, TICKET GENERADO EN PLATAFORMA 467156.
01/10/2025 SE CONTACTO AL CORRESPONSAL Y SE LE INFORMA LA RESPUESTA DE WOMPY
HOLA CARLOS, ¿CÓMO ESTÁS?
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
MIENTRAS TANTO, COMO MEDIDA TEMPORAL Y RÁPIDA, LES RECOMENDAMOS REINICIAR EL DATÁFONO ANTES DE REALIZAR CADA LECTURA. ESTO PERMITE LIBERAR MEMORIA Y EVITAR QUE SE GENERE RUIDO EN LA CAPTURA DE LA IMAGEN, LO</t>
  </si>
  <si>
    <t>CASTAÑEDA PALACIO CARLOS FELIPE</t>
  </si>
  <si>
    <t>SOLUCIONES Y TRANSPORTES ANDREA OROZCO SAS</t>
  </si>
  <si>
    <t>FO-25-1608447</t>
  </si>
  <si>
    <t>01/10/2025 SE LLEGA AL COMERCIO EL CUAL SE ENCUENTRA CERRADO, SE LLAMA USUARIO PARA VALIDAR ATENCION DE LA VISITA, INDICA QUE POR UNA CALAMIDAD DOMÉSTICA TUVO QUE SALIR Y NO SABE A QUE HORA LLEGUE EN DIA DE HOY, SE LE INDICA QUE EN CASO TAL DE SEGUIR PRESENTANDO FALLAS, LLAMAS PARA SOLICITAR VISITA NUEVAMENTE</t>
  </si>
  <si>
    <t>FABRICA DE CALZADO SHAMA</t>
  </si>
  <si>
    <t>FO-25-1606224</t>
  </si>
  <si>
    <t>01/10/2025 SE REALIZA VISITA AL COMERCIO SE ENCUENTRA DATÁFONO CON INCONVENIENTES CON INTERNET YA QUE EL CLIENTE CUENTA CON EL MÓDEM A 6 METROS DE DISTANCIA SE LE DICE AL CLIENTE QUE BUSQUE RODAR EL MÓDEM MÁS CERCA DEL DATAFONO PARA QUE SE LE MEJORE LA CONEXIÓN DE INTERNET SE REALIZAN PRUEBAS CERCA AL MÓDEM Y EL DATÁFONO TIENE MEJOR RESPUESTA SE REALIZAN PRUEBAS EXITOSAS Y EL CB QUEDA OPERATIVO</t>
  </si>
  <si>
    <t>BARRIO LUIS R CALVO SANTA MARTA 1</t>
  </si>
  <si>
    <t>FO-25-1606214</t>
  </si>
  <si>
    <t>ERROR INICIO DE SESIÓN</t>
  </si>
  <si>
    <t>01/10/2025 SE HACE GESTIÓN TELEFÓNICA PARA CONFIRMAR DIRECCIÓN Y ATENCIÓN POR PARTE DEL USUARIO, , EL USUARIO ELIAS RODRÍGUEZ INFORMA QUE YA EL DATÁFONO ESTÁ FUNCIONANDO Y YA LOGRO ACCEDER A LA CUENTA E INICIAR SESIÓN QUE NO ES NECESARIO QUE LE HAGAN A VISITA YA QUE EL INCONVENIENTE SE SOLUCIONÓ</t>
  </si>
  <si>
    <t>THOMAS  CAMPO SIGIFREDO SEGUNDO</t>
  </si>
  <si>
    <t>BARRIO LA FLORESTASECTOR LA PRADERA</t>
  </si>
  <si>
    <t>FO-25-1588462 | FO-25-1583341</t>
  </si>
  <si>
    <t>APARECEN ERRORES EN PANTALLA: HUBO UNA DESCONEXION DE LA RED</t>
  </si>
  <si>
    <t>26/09/2025 CLIENTE INSTALO NUEVO CANAL SOLO PARA EL EQUIPO EQUIPO SE CONECTA CORRECTAMENTE A LA RED 2.4 DEL MODEM Y NO NAVEGA CORRECTAMENTE SOLO NAVEGA CON CELULAR DE PUENTE ENTRE MODEM Y DATAFONO DE ESCALA A WOMPI LA SITUACIÓN EN EL PUNTO TICKET 468046
01/10/2025 SE LLAMA AL CLIENTE Y SE LE INFORMA QUE WOMPI YA NOS DIÓ UNA RESPUESTA CON RESPECTO AL CASO Y ES QUE IDENTIFICARON QUE EL PROBLEMA ERA CON EL APLICATIVO Y QUE EN LOS PRÓXIMOS DÍAS SE ESTARÁ LANZANDO UNA VERSIONA PARA SOLVENTAR ESTOS PROBLEMAS DE LENTITUD DE NAVEGACION</t>
  </si>
  <si>
    <t>ALVAREZ ARENAS VICTOR HUGO</t>
  </si>
  <si>
    <t>EMERTECNICAS EXPRESS</t>
  </si>
  <si>
    <t>FO-25-1589990 | FO-25-1585338</t>
  </si>
  <si>
    <t>26/09/2025 SE BORRA CACHE SE VERIFICA VERSIÓN Y SE DETECTA QUE SIGUE LA LENTITUD EN LA NAVEGACIÓN Y QUE SE CONGELA LA PANTALLA AÚN COMPARTIENDO DATOS YA QUE DÓNDE SE ESTÁ TAMBIÉN HAY MALA SEÑAL DE OPERADOR DE SE HACEN PRUEBAS CON CANAL Y SE EVIDENCIA MALA CONEXIÓN DEBIDO A LA CONGESTIÓN DE LA RED 2.4 POR LO QUE NO SE LOGRA DAR UNA DAR UNA SOLUCIÓN REAL AL USUARIO Y SE ESCALA A WOMPI TICKET 468095
01/10/2025 SE LLAMA AL CLIENTE Y SE LE INFORMA QUE WOMPI YA NOS DIÓ UNA RESPUESTA CON RESPECTO AL CASO Y ES QUE IDENTIFICARON QUE EL PROBLEMA ERA CON EL APLICATIVO Y QUE EN LOS PRÓXIMOS DÍAS SE ESTARÁ LANZANDO UNA VERSION PARA SOLVENTAR ESTOS PROBLEMAS DE LENTITUD DE NAVEGACION</t>
  </si>
  <si>
    <t>BARRIO AMARAL VILLAVICENCIO</t>
  </si>
  <si>
    <t>FO-25-1603471</t>
  </si>
  <si>
    <t>01/10/2025 SE REALIZA VISTA AL CB POR SOLICITUD DE INCIDENTE LA USUARIA HABÍA ELIMINADO LA APP, SE ESCALA EL CASO AL JEFE DE ZONA EL TICKET N° (469030), SE ESPERA UN TIEMPO PARA QUE ENVÍE LA APP AL DATÁFONO CARGAN LA APP Y SE REALIZAN LAS PRUEBAS TODO OK</t>
  </si>
  <si>
    <t>MOLINA CASTRO JAVIER ALBERTO</t>
  </si>
  <si>
    <t>TIENDA YULAHEN</t>
  </si>
  <si>
    <t>FO-25-1608423 | FO-25-1606842</t>
  </si>
  <si>
    <t>01/10/2025 APERTURA/INCIDENTE
CB: 78308
TA:2817862
RESUMEN DEL CASO:
*SE LLEGA AL PUNTO SE ENCUENTRA QUE EL PUNTO YA A TENIDO CUATROS CASOS POR LENTITUD DEBIDO A ESTO A TENIDO DESCUADRES POR Q A VECES SE DEMORA DEMACIADO EN ARROJAR LOS BAUCHER 10 A 15 MINUTOS EN ARROJAR UN BAUCHER Y LOS CLIENTES NO ESPERAN EN ESTOS MOMENTOS TIENEN UN DESCUADRE DE 1.900.000 EN LAS TA ANTERIORES A TENIDO SOPORTE TELEFÓNICOS VISITAS EN LAS QUE BORRAN CACHE OTRAS EN LAS QUE COMPARTEN DATOS DE CELULAR INCONVENIENTES PERSISTE 
TA DE VISITAS 2718616-2735905-2795512-2811590
SE ADJUNTAS PRUEBAS DE WIFI 
Y VÍDEO 
SERIAL : 254MMD4W7352
TICKET 469016
01/10/2025 SE LLAMA AL CLIENTE Y SE LE INFORMA QUE WOMPI YA DIÓ UNA RESPUESTA AL CASO EL CUAL FUE VALIDAMOS EL CASO Y CONFIRMAMOS QUE ESTE COMPORTAMIENTO YA FUE IDENTIFICADO PREVIAMENTE, POR LO CUAL NUESTRO EQUIPO DE DESARROLLO TRABAJÓ EN UN AJUSTE QUE ESTARÁ INCLUIDO EN LA PRÓXIMA ACTUALIZACIÓN DE LA APLICACIÓN.
ENTRE ESTA SEMANA Y LA SIGUIENTE SE ESTARÁ DESPLEGANDO UNA NUEVA</t>
  </si>
  <si>
    <t>BARRIO SAN CAYETANO MANIZALES 2</t>
  </si>
  <si>
    <t>FO-25-1608402</t>
  </si>
  <si>
    <t>01/10/2025 SE REALIZA LLAMADA AL CB Y SE ENCUENTRA QUE EL CB SE LE OLVIDE LA CONTRASEÑA, SE LE EXPLICA COMO RECUPERAR LA CONTRASEÑA, SE CREA UNA NUEVA CONTRASEÑA Y EL CLIENTE INGRESA SIN PROBLEMA REALIZA TRANSACCION EXITOSA.</t>
  </si>
  <si>
    <t>HENAO CARDONA DIEGO FERNANDO</t>
  </si>
  <si>
    <t>VARIEDADES DESTELLOS DE LUZ</t>
  </si>
  <si>
    <t>FO-25-1605920 | FO-25-1574838</t>
  </si>
  <si>
    <t>30/09/2025 SE VISITA CORRESPONSAL DATÁFONO SE ENCUENTRA ACTUALIZADO CB NOS EXPRESA QUE NO LEE FACTURA DE EPM, INDUSTRIA Y COMERCIO, Y PREDIAL, SE LIMPIA CÁMARA SE INTENTA INTENTAR NUEVAMENTE LEER FACTURAS EN DISTINTAS POSICIONES Y FACTURA DIGITAL Y NO LAS LEE. SE ESCALA A WOMPI CON TICKET 468870
01/10/2025 SE REALIZÓ GESTIÓN TELEFÓNICA SE LE INFORMA AL CORRESPONSAL LA SOLUCIÓN COMPARTIDA POR WOMPY 
GRACIAS POR EL DETALLE DE LA INFORMACIÓN Y POR COMPARTIRNOS LAS EVIDENCIAS,  VALIDAMOS EL CASO Y CONFIRMAMOS QUE ESTE COMPORTAMIENTO YA FUE IDENTIFICADO PREVIAMENTE, POR LO CUAL NUESTRO EQUIPO DE DESARROLLO TRABAJÓ EN UN AJUSTE QUE ESTARÁ INCLUIDO EN LA PRÓXIMA ACTUALIZACIÓN DE LA APLICACIÓN.
ENTRE ESTA SEMANA Y LA SIGUIENTE SE ESTARÁ DESPLEGANDO UNA NUEVA VERSIÓN PARA TODOS LOS CORRESPONSALES, LA CUAL CORRIGE ESTE TIPO DE DEMORAS EN LA GENERACIÓN DE LOS VOUCHERS Y EVITARÁ DESCUADRES COMO EL QUE SE PRESENTÓ EN EL PUNTO CON SERIAL 254MMD4W9791.
APENAS LA ACTUALIZACIÓN ESTÉ DISPONIBLE, TE ESTAREM</t>
  </si>
  <si>
    <t>COLMENA Y MISCELANEA PAULA CASTRO</t>
  </si>
  <si>
    <t>FO-25-1608441</t>
  </si>
  <si>
    <t>01/10/2025 SE LLAMA AL CLIENTE E INDICA QUE LA FALLA QUE PRESENTABA ERA POR QUE NO HABÍA A INTERNET EN EL BARRIO INDICA QUE EL DATAFONO FUNCIONA CORRECTAMENTE</t>
  </si>
  <si>
    <t>ALAIA STORE ACCESORIOS</t>
  </si>
  <si>
    <t>FO-25-1606960</t>
  </si>
  <si>
    <t>01/10/2025 SE ESTABLECE COMUNICACIÓN CON LA EL SEÑOR ISMAR VELÁZQUEZ SE LE INDICA COMO HACER EL BORRADO DE CACHE Y ACTUALIZACION APP SE REALIZAN PRUEBAS OK</t>
  </si>
  <si>
    <t>BARRIO EL LIMONAR NEIVA</t>
  </si>
  <si>
    <t>FO-25-1607156</t>
  </si>
  <si>
    <t>01/10/2025 SE REALIZA VISITA AL PUNTO, CLIENTE REPORTA LENTITUD EN EL FUNCIONAMIENTO DEL EQUIPO, SE REALIZA ACTUALIZACION DE APP POR TEM CALL, SE BORRA CACHE, SE REALIZAN PRUEBAS OK, CB OPERATIVO</t>
  </si>
  <si>
    <t>BARRIO ANAIME CAJAMARCA CAJAMARCA</t>
  </si>
  <si>
    <t>FO-25-1606221</t>
  </si>
  <si>
    <t>01/10/2025 SE DEJA NUEVAMENTE EL DATÁFONO CON LA APP DE WOMPI, PORQUE EL CLIENTE LO BORRO. SE HACEN LAS PRUEBAS DE TRANSACCIONES TODO OK</t>
  </si>
  <si>
    <t>BARRIO LA CABAÑA  2 FLORIDA</t>
  </si>
  <si>
    <t>FO-25-1602529</t>
  </si>
  <si>
    <t>PANTALLA</t>
  </si>
  <si>
    <t>TÁCTIL</t>
  </si>
  <si>
    <t>NO RESPONDE LA PANTALLA TÁCTIL</t>
  </si>
  <si>
    <t>01/10/2025 SE LLEGO AL CB Y SE ENCONTRÓ EL EQUIPO FUNCIONANDO DE FORMA CORRECTA Y EL TECLADO TACTIL TAMBIÉN, SE REALIZO VARIAS TRANSACCIONES  Y PRUEBAS Y TODO FUNCIONO OK</t>
  </si>
  <si>
    <t>ERIKA JAZMIN RIAÑO RODRIGUEZ</t>
  </si>
  <si>
    <t>FO-25-1605709 | FO-25-1598711</t>
  </si>
  <si>
    <t>30/09/2025 SE REALIZA VISITA POR LENTITUD DEL DATAFONO WOMPI SE REALIZAN VALIDACIONES ENCONTRANDO QUE EL DISPOSITIVO PRESENTA LENTITUD (INTERMITENTE) AL IMPRIMIR, SE REALIZAN PRUEBAS CON LA RED DEL USUARIO APROXIMADAMENTE A 3METROS Y A 9 METROS DEL MÓDEM MANTENIENDO ESTABILIDAD EN EL TES DE VELOCIDAD (94 MB), DISPOSITIVO PRESENTA (LÍNEAS) SOBRE LA PANTALLA, NO AFECTA FUNCIONAMIENTO DE TOUCH, NO SE LOGRA VERIFICAR SI SON RAYONES INTERNOS O DAÑO SOBRE LA PANTALLA
01/10/2025 SE VISITA COMERCIO POR SEGUIMIENTO DE CASO POR LENTITUD AL LLEGAR AL COMERCIO CLIENTE INDICA  QUE CUANDO N LAS INDICACIONES SUMINISTRADAS POR EL TÉCNICO DE BORRADO  DE CACHÉ CUANDO PRESENTA LENTITUD Y FUNCIONA DE MANERA CORRECTA,SE REALIN TRANSACCIONES DE PRUEBA OK Y SE DEJA CB OPERANDO SIN MÁS NOVEDAD</t>
  </si>
  <si>
    <t>GRANERO Y ABARROTES LA 30 DE ENCISO</t>
  </si>
  <si>
    <t>FO-25-1608463</t>
  </si>
  <si>
    <t>01/10/2025 SE HABLA CON LA SEÑORA ROSA, SE INDICA QUE BORRE CACHE DE LA APP, ACTUALICE Y VUELVA A TRANSACCIONAR</t>
  </si>
  <si>
    <t>MARTÍN ANDRÉS PARRA LEMUS</t>
  </si>
  <si>
    <t>FO-25-1559570 | FO-25-1557297</t>
  </si>
  <si>
    <t>RECHAZO GENERAL</t>
  </si>
  <si>
    <t>NO ESTA LLEGANDO LOS VOUCHERS QUE SE ESTAN ENVIANDO</t>
  </si>
  <si>
    <t>AFECTACION GENERALIZADA DE LOS SERVICIOS DE VOUCHER - ERROR EN LA APLICACION</t>
  </si>
  <si>
    <t>20/09/2025 SE REALIZÓ VISITA EN FRÍO YA QUE ES TIPOLOGÍA 1 CIUDAD BASE TUNJA POR NO FUE POSIBLE LA COMUNICACIÓN CON EL CLIENTE , SE  LA FALLA GENRADA POR EL USUARIO ES QUE NO SALE NOMBRE DEL COMERCIO EN EL VAUCHER (QUE ES PAPELERÍA LOS ÁNGELES TUNJA) LE SALE ES EL NOMBRE DEL DUEÑO DEL CORRESPONSAL , HE INDICA QUE POR FAVOR  LE ACTUALICEN LA INFORMACIÓN DEL NOMBRE PARA QUE SALGA EN EL VAUCHER , SE DEJA NOVEDAD EN ESCALAMIENTO CON LA RED WOMPI
02/10/2025 LA ORDEN SE ENCONTRABAN ESCALADA CON LA RED POR INFORMACIÓN ERRONIA EN LOS VACUHER CON EL NOMBRE DEL COMERCIO SE VALIDA EN COMUNICACION CON EL CLIENTE LA SEÑORA ROSA , SE LE INDICA QUE YA LA RED LE REALIZO LA ACTUALIZACIÓN DE LA INFORMACIÓN DEL NOMBRE DEL COMERCIO DONDE EL CLIENTE CONFIRMA QUE EL PROCESO FUE EXITOSO , CLIENTE COMPARTE TIRILLA DE PRUEBA E INDICA QUE EL EL PUNTO SE ENCUENTRA OPERATIVO , CLIENTE CONFORME , SE PROCEDE A CERRAR ORDEN</t>
  </si>
  <si>
    <t>VANEMART</t>
  </si>
  <si>
    <t>FO-25-1610929</t>
  </si>
  <si>
    <t>02/10/2025 SE LLEGA AL COMERCIO Y CLIENTE PRESENTABA LENTITUD A LA HORA DE IMPRIMIR EL RECIBO SE HACEN PRUEBAS Y EL RECIBO SALE BIEN SE LE EXPLICA QUE PUDO HABER SIDO UNA FALLA DEL WI-FI ? Y QUEDA FUNCIONANDO CORRECTAMENTE</t>
  </si>
  <si>
    <t>BARRIO BLAS DE LESO II CARTAGENA</t>
  </si>
  <si>
    <t>FO-25-1610921</t>
  </si>
  <si>
    <t>02/10/2025 CLIENTE TENÍA PROBLEMA CON EL USUARIO LA ESTABA COLOCANDO MAL SE LE EXPLICA EL INGRESO SE HACEN PRUEBAS TODO OK</t>
  </si>
  <si>
    <t>CANEDO HERRERA ALEXANDER</t>
  </si>
  <si>
    <t>DROGUERIA HEALTH FARMA DEL SUR</t>
  </si>
  <si>
    <t>FO-25-1611319</t>
  </si>
  <si>
    <t>02/10/2025 SE REALIZA ACTUALIZACIÓN DE EQUIPO Y POSTERIORMENTE BORRADO DE CACHE PARA MEJOR RENDIMIENTO DEL EQUIPO, SE INDICA A USUARIO FORMA CORRECTA DEL MANEJO DE LA CÁMARA PARA UNA MEJOR LECTURA DE LOS CÓDIGOS DE BARRAS</t>
  </si>
  <si>
    <t>BARRIO LA CENTRAL SOLEDAD 1</t>
  </si>
  <si>
    <t>FO-25-1611315</t>
  </si>
  <si>
    <t>02/10/2025 SE REALIZA VISITA AL COMERCIO SE ENCUENTRA DATÁFONO CON PROBLEMAS DE CONEXIÓN DE INTERNET LO CUAL VERIFICO QUE EL MÓDEM SE ENCUENTRA 6 METROS DE DISTANCIA EL CLIENTE CUENTA A LA MANO CON UN REPETIDOR LO CUAL SE INSTALA CERCA AL DATÁFONO LO CUAL MEJORA LA CONEXIÓN SE REALIZAN PRUEBAS EXITOSAS Y EL CB QUEDA OPERATIVO</t>
  </si>
  <si>
    <t>BARRIO LA FLORIDA PEREIRA</t>
  </si>
  <si>
    <t>FO-25-1613660</t>
  </si>
  <si>
    <t>02/10/2025 EN COMUNICACIÓN TELEFÓNICA CON LA SEÑORA ETELVINA AL NÚMERO 3218176547 INFORMA QUE BORRA APLICACIÓN SE ESCALA A WOMPI SE REESTABLECE APLICACIONES</t>
  </si>
  <si>
    <t>BARRIO URB VILLA NOVA MONTERIA</t>
  </si>
  <si>
    <t>FO-25-1613654</t>
  </si>
  <si>
    <t>DISPLAY BLANCO U OSCURO</t>
  </si>
  <si>
    <t>02/10/2025 SE VISITA SITIO, CB INDICA QUE DATAFONO  PRESENTABA PANTALLA BLANCA AL REALIZAR OPERACIONES, SE REALIZA BORRADO DE MEMORIA CACHE Y VERIFICA QUE SE ENCUENTRE ACTUALIZADO, SE REALIZA PRUEBA DE CONSULTA DE SALDO EXITOSA.
SE CIERRA ORDEN, Y SE DEJA BAJO OBSERVACIÓN.</t>
  </si>
  <si>
    <t>TALLER DE JOYERIA MARIA ISABEL</t>
  </si>
  <si>
    <t>FO-25-1612704</t>
  </si>
  <si>
    <t>02/10/2025 SE REALIZA VISITA AL CB POR SOLICITUD DE APP ELIMINADA, SE VERIFICA EL EQUIPO PARA CORROBORAR Y SE EVIDENCIA QUE NO ESTÁ EN EL EQUIPO LA APP SE ESCALA EL CASO CON EL JEFE DE ZONA BRINDANDO EL   TICKET N° (469416) SE ESPERA UN TIEMPO, NOS INFORMAN QUE YA FUE ENVIADA SE REALIZAN PRUEBAS Y TODO OK</t>
  </si>
  <si>
    <t>SOLUCIONES INFORMATICAS HERMES</t>
  </si>
  <si>
    <t>FO-25-1612026</t>
  </si>
  <si>
    <t>02/10/2025 SE REALIZÓ BORRADO DE CACHE EQUIPO FUNCIONA MÁS FLUIDO POS OK</t>
  </si>
  <si>
    <t>BARRIO CENTRO SINCELEJO</t>
  </si>
  <si>
    <t>FO-25-1609216</t>
  </si>
  <si>
    <t>02/10/2025 SE VISITA COMERCIO POR FALLA, SE REALIZA VALIDACIÓN, SE ACTUALIZA LA VERSIÓN, SE REALIZAN PRUEBAS CON DATOS MÓVILES, SE HACE BORRADO DE CACHE Y SE LE EXPLICA EL PROCEDIMIENTO, SE CONECTA A UN REPETIDOR Y QUEDA FUNCIONANDO, SE REALIZAN PRUEBAS OK.</t>
  </si>
  <si>
    <t>BARRIO YANACONAS POPAYAN</t>
  </si>
  <si>
    <t>FO-25-1604479</t>
  </si>
  <si>
    <t>02/10/2025 SE LLAMA AL CLIENTE INFORMA PRESENTA PROBLEMAS DE LENTITUD SE HACE EL PROCESO BORRADO MEMORIA CACHE SE HACEN PRUEBAS OK TELECARGA DRNA</t>
  </si>
  <si>
    <t>PAPELERÍA EL MUNDO PEQUE</t>
  </si>
  <si>
    <t>FO-25-1609642 | FO-25-1606561</t>
  </si>
  <si>
    <t>01/10/2025 SE REALIZA VISITA AL LLEGAR A COMERCIO SE ENCUENTRA CERRADO . SE REALIZA COMUNICACIÓN CON PERSONA ENCARGADA AL NUMERO 3203887435 INDICA QUE TUVO URGENCIA MEDIA EL CUAL LLEGA DESPUÉS DE LAS 12 DEL DIA. SE ESCALA CON COORDINADOR SE DEJA REGISTRO FOTOGRÁFICO
02/10/2025 SE VALIDA EL ESTADO DEL EQUIPO, SE BORRA CACHE Y SE VALIDAN ACTUALIZACIÓNES DEL EQUIPO</t>
  </si>
  <si>
    <t>ROZO ROZO WILLIAM ASDRUBAL</t>
  </si>
  <si>
    <t>TIENDA Y MISCELANEA LA 70</t>
  </si>
  <si>
    <t>FO-25-1587309</t>
  </si>
  <si>
    <t>02/10/2025 SE LLEGA AL PUNTO , CLIENTE INDICA DATAFONO ESTÁ OPERANDO NORMAL , SE REALIZA PRUEBAS OK</t>
  </si>
  <si>
    <t>TECHNOLOGY SHOPS</t>
  </si>
  <si>
    <t>FO-25-1557275 | FO-25-1542502</t>
  </si>
  <si>
    <t>VOUCHER</t>
  </si>
  <si>
    <t>AFECTACION GENERALIZADA DE LOS SERVICIOS DE VOUCHER</t>
  </si>
  <si>
    <t>26/09/2025 SE VISITA PUNTO EVIDENCIANDO QUE LA DIRECCIÓN QUE APARECE EN LA VAUCHER WOMPI NO CORRESPONDE CON LA DIRECCIÓN REAL DEL ESTABLECIMIENTO DIRECCIÓN CORRECTA CL5  36B - 140 UNIDAD 22 LC11 SE DEJA CASO ESCALADO A LA ENTIDAD PARA QUE REALICEN LAS CORRECCIONES CORRESPONDIENTES.
02/10/2025 SE ESTABLECE COMUNICACION CON EL SEÑOR SALOMÓN QUIEN NOS MANIFIESTA QUE EL ERROR YA FUE CORRIGIDO Y  LA DIRECCION SE ENCUENTRA BIEN, CLIENTE ENVIA PRUEBAS OK.</t>
  </si>
  <si>
    <t>BARRIO LA VIRGINIA ARMENIA</t>
  </si>
  <si>
    <t>FO-25-1600501</t>
  </si>
  <si>
    <t>02/10/2025 SE REALIZA VALIDACION CON EL CLIENTE Y SE ENCUENTRA NOVEDAD, QUE CADA QUE VA A INGRESAR SE LE BLOQUEA EL USUARIO, SE ESCALA CASO A WOMPI, REALIZAN REINSTALACION DE LA APLICACION, SE VALIDA CON EL CLIENTE Y CONFIRMA HASTA EL MOMENTO EL SERVICIO OPERATIVO, EL USUARIO INGRESANDO SIN NOVEDAD.</t>
  </si>
  <si>
    <t>CORZO BUSTO KEVIN ALEXIS</t>
  </si>
  <si>
    <t>BARRIO POBLADO CAMPESTRE CANDELARIA 3</t>
  </si>
  <si>
    <t>FO-25-1615852</t>
  </si>
  <si>
    <t>02/10/2025 SE LLEGA AL COMERCIO Y EL EQUIPO ESTA FUNCIONANDO BIEN CLIENTE INDICA QUE DEMORA MUCHO SACANDO TIRILLAS QUE SE QUEDA PEGADO A VECES NO SALE NI APROBADO LA TRANSACCIÓN SE HACEN PRUEBAS Y TODO OK SE LE INDICA QUE PUDO SER UNA FALLA EN EL INTERNET</t>
  </si>
  <si>
    <t>BARRIO SAN FRANCISCO SARDINATA</t>
  </si>
  <si>
    <t>FO-25-1614901</t>
  </si>
  <si>
    <t>ERROR LECTURA CODIGO DE BARRAS</t>
  </si>
  <si>
    <t>NO LEE CODIGOS DE BARRAS LARGOS</t>
  </si>
  <si>
    <t>02/10/2025 SE LLAMA AL 3123590148 Y SE HABLA CON EL SEÑOR MARCOLINO QUIEN NOS INFORMA QUE EN EL MOMENTO DE LA INSTALACIÓN DEL DATAFONO NO LE EXPLICARON CÓMO SE DEBIAN DE LEER LOS CÓDIGOS DE BARRAS, SE LE ENVIA POR WHATSAPP EL VÍDEO DE LA CORRECTA LECTURA DE BARRAS Y EL CLIENTE NOS INFORMA QUE YA EL DATAFONO ESTÁ LEYENDO LAS FACTURAS CORRECTAMENT, TODO OK.</t>
  </si>
  <si>
    <t>TORRES MANTILLA JOSE DANIEL</t>
  </si>
  <si>
    <t>BARRIO EL CENTRO LOURDES  2</t>
  </si>
  <si>
    <t>FO-25-1613843</t>
  </si>
  <si>
    <t>02/10/2025 SE REALIZA LLAMADA AL 321 4548535 Y SE HABLA CON LA SEÑORA NIDIA QUIEN NOS INFORMA QUE EL ASESOR QUE LE INSTALÓ EL DATAFONO LE DIÓ UN USUARIO Y UNA CLAVE QUE FUNCIONÓ SOLO UN DÍA, SE REALIZA VÍDEO LLAMADA Y SE LE INDICA COMO REALIZAR EL CAMBIO DE CLAVE, CLIENTE REALIZA PRUEBAS Y EL DATAFONO QUEDA OPERATIVO.</t>
  </si>
  <si>
    <t>DROGUERIA FARMACOMUNEROS</t>
  </si>
  <si>
    <t>FO-25-1614933</t>
  </si>
  <si>
    <t>02/10/2025 SE LLAMA AL 3027722428 Y SE HABLA CON EL SEÑOR JORGE QUIEN NOS INFORMA QUE EL DATAFONO NO CONECTA A WIFI, SE REALIZA VÍDEO LLAMADA Y SE LE INDICA COMO REALIZAR LA CONEXIÓN A WIFI ATRÁS VEZ DE LA RED PORTÁTIL DEL CELULAR, SE INGRESAN CREDENCIALES LAS CUALES NO FUNCIONAN, MUESTRA MENSAJE UPS ALGO SALIÓ MAL, SE LE INDICA COMO REALIZAR EL CAMBIO DE CLAVE, SE INGRESA AL MÓDULO DE CB Y SE REALIZAN PRUEBAS TODO OK.</t>
  </si>
  <si>
    <t>DANIEL ARTURO RODRIGUEZ MARTINEZ</t>
  </si>
  <si>
    <t>FO-25-1574621 | FO-25-1568160</t>
  </si>
  <si>
    <t>23/09/2025 INCIDENTE  TICKET N° (467270)
CB: 66600
RESUMEN DEL CASO:
SE VISITÓ CORRESPONSAL FACTURA DE GAS NATURAL  Y FACTURA DE  ENEL CODENSA ARROJA ERROR CON EL CODIGO DE COVENIO*
SERIAL: 254MMD4W9364
02/10/2025 SE REALIZA VISITA A COMERCIO SE REVISA EQUIPO SE CAPACITA A USUARIO DE CÓMO LEER CÓDIGOS DE BARRAS DE FORMA HORIZONTAL Y VERTICAL CORRECTAMENTE .SE REALIZAN PRUEBAS OK</t>
  </si>
  <si>
    <t>ASESORÍAS EN SEGUROS AMP</t>
  </si>
  <si>
    <t>FO-25-1613050</t>
  </si>
  <si>
    <t>CAPACITACIÓN</t>
  </si>
  <si>
    <t>MALA MANIPULACIÓN POS</t>
  </si>
  <si>
    <t>FALTA CAPACITACIÓN USUARIO CB</t>
  </si>
  <si>
    <t>02/10/2025 SE VERIFICÓ FALLA DE SISTEMA DE ANULACIÓN,EL SISTEMA SE ENCUENTRA FUNCIONANDO CORRECTAMENTE Y SE ENCUENTRA ACTUALIZANDO, SE LE EXPLICO AL CLIENTE QUE LA ANULACIÓN SE REALIZA SOLO EN LOS 30 MINUTOS QUE SE REALIZÓ MAL LA TX YA QUE EN EL SISTEMA DEL DATÁFONO EN MOVIMIENTOS ESA OPCIÓN DESAPARECE DESPUÉS DE PASADO EL TIEMPO DE REALIZADA LA TX, SE DEBE HACER LA SOLICITUD DE FORMA INMEDIATA, SE EJECUTAN PRUEBAS TX EXITOSAS QUEDA OPERATIVO.</t>
  </si>
  <si>
    <t>PAPELERIA VILLAL</t>
  </si>
  <si>
    <t>FO-25-1614935</t>
  </si>
  <si>
    <t>02/10/2025 SE LLAMA AL 3102332920 Y LA SEÑORA YESICA NOS INFORMA QUE EL DAÑO QUE PRESENTABA ERA POR EL PROVEEDOR DE SERVICIOS DE INTERNET, QUE YA SE LE RESTABLECIO Y EL DATAFONO ESTÁ FUNCIONANDO OPERATIVO.</t>
  </si>
  <si>
    <t>THE PAPER SHOP</t>
  </si>
  <si>
    <t>FO-25-1548992</t>
  </si>
  <si>
    <t>03/10/2025 SE REALIZO SOPORTE SOBRE LENTITUD BORRANDO CACHE Y ACTUALIZANDO LA APP SE REALIZA ESCALAMIENTO A WOMPI CON EL TICKET 466116 Y POR CORREO ELECTRONICO DONDE INDICAN QUE MIENTRAS SE TIENE LOS ACCESORIOS PARA REPOSICION CB PUEDE SEGUIR TRABAJANDO CON EL CARGADOR DE SU MOVIL PARA QUE EL CB NO DEJE DE OPERAR MIENTRAS LLEGAN LOS ACCESORIOS</t>
  </si>
  <si>
    <t>GALINDO ROJAS LUIS FELIPE</t>
  </si>
  <si>
    <t>MULTISERVICIOS EDUARDOÑO</t>
  </si>
  <si>
    <t>FO-25-1579660 | FO-25-1572509</t>
  </si>
  <si>
    <t>CACHE - WIFI</t>
  </si>
  <si>
    <t>24/09/2025 SE REALIZA VISITA POR LENTITUD DEL DATAFONO WOMPI SE INICIA VALIDACIONES ENCONTRANDO QUE EL DATÁFONO SE PUEDE DEMORAR HASTA 2 MINUTOS EN INICIAR SESIÓN, NOS UBICAMOS A 1 METRO APROXIMADAMENTE DEL MODEM DONDE LA FALLA PERSISTE PERO DE MANERA INTERMITENTE, NOS CONECTAMOS A LA RED DEL USUARIO VALIDANDO QUE SOLO SE ENCUENTRA CONECTADO A ESTA MI CELULAR Y EL DATÁFONO SE REALIZA UN TEST DE VELOCIDAD DONDE MARCA APROXIMADAMENTE 60MB PERO SE VUELVE A REALIZAR Y SOLO DA 13MB SE VALIDA CON APP WIFI ANALISER SATURACION DE CANALES Y ES EVIDENTE INCLUSO LOS SALTOS QUÉ DAN LOS AP A CANALES MENOS CONGESTIONADOS MOSTRANDO POR QUE EN OCASIÓN PARECE IR BIEN Y OTRAS NO, SE ESCALA CON EVIDENCIA RECOLECTADA A WOMPI (467591)
03/10/2025 RESPUESTA WOMPI: VALIDAMOS EL CASO Y CONFIRMAMOS QUE ESTE COMPORTAMIENTO YA FUE IDENTIFICADO PREVIAMENTE, POR LO CUAL NUESTRO EQUIPO DE DESARROLLO TRABAJÓ EN UN AJUSTE QUE ESTARÁ INCLUIDO EN LA PRÓXIMA ACTUALIZACIÓN DE LA APLICACIÓN.
ENTRE ESTA SEMANA Y LA SIGUIENTE SE ESTARÁ D</t>
  </si>
  <si>
    <t>OFFICE SYA SERVICES</t>
  </si>
  <si>
    <t>FO-25-1614905</t>
  </si>
  <si>
    <t>UNA MISMA TRX ESTA PRESENTANDO FALLAS</t>
  </si>
  <si>
    <t>AFECTACIÓN GENERALIZADA DE LOS SERVICIOS - CACHE</t>
  </si>
  <si>
    <t>03/10/2025 SE VALIDA BORRADO DE CACHÉ Y VERIFICACIÓN DE ACTUALIZACIÓNES, SE REALIZA PRUEBAS DE FUNCIONAMIENTO OK.</t>
  </si>
  <si>
    <t>BARRAGAN TAFUR EDWIN ESTEBAN</t>
  </si>
  <si>
    <t>BARRIO PUENTE FORTUL SALAZAR 1</t>
  </si>
  <si>
    <t>FO-25-1606227</t>
  </si>
  <si>
    <t>03/10/2025 SE REALIZA VÍDEO LLAMADA AL CLIENTE +57 311 5090786 Y SE HABLA CON EL SEÑOR EUGENIO A QUIEN SE LE INDICA REALIZAR EL CAMBIO DE CLAVE DESDE LA PLATAFORMA WEB DE WOMPI POR EL PC, SE REALIZA EL CAMBIO, SE INGRESA AL DATÁFONO, SE REALIZAN PRUEBAS OK. DATAFONO OPERATIVO.</t>
  </si>
  <si>
    <t>BARRIO CHAMBU</t>
  </si>
  <si>
    <t>FO-25-1613662</t>
  </si>
  <si>
    <t>03/10/2025 SE REALIZA VALIDACION CON EL CLIENTE,  DESPUES DEL ESCALAMIENTO GENERADO POR WOMPI, LA CLIENTE CONFIRMA QUE EL USUARIA LE ESTA FUNCIONANDO HASTA EL MOMENTO SIN NOVEDAD. SE CIERRA CASO</t>
  </si>
  <si>
    <t>VARIEDADES MONCIEL</t>
  </si>
  <si>
    <t>FO-25-1616809</t>
  </si>
  <si>
    <t>03/10/2025 SE CONTACTA A LA SEÑORITA JESSICA VELEZ LA CUAL INDICA QUE LA FALLA TERMINÓ QUE ESTA TRABAJANDO SIN PROBLEMAS, USUARIO CONFIRMA QUE NO ES NECESARIA VISITA, CB OPERATIVO SIN PROBLEMAS</t>
  </si>
  <si>
    <t>BARRIO LA CASTELLANA</t>
  </si>
  <si>
    <t>FO-25-1616991</t>
  </si>
  <si>
    <t>03/10/2025 SE LLEGA AL PUNTO SE ENCUENTRA CERRADO SE LLAMA AL CLIENTE EL CUAL INFORMA QUE EL EN ESTOS MOMENTOS NO NOS PUEDE ATENDER QUE EL VUELVE A LLAMAR DESPUÉS POR LO QUE SE CIERRA VISITA</t>
  </si>
  <si>
    <t>PAPELERIA Y VARIEDADES FUCSIA CHOCHO</t>
  </si>
  <si>
    <t>FO-25-1619285</t>
  </si>
  <si>
    <t>INFORMACIÓN DEL CB ERRADA</t>
  </si>
  <si>
    <t>HAY INFORMACIÓN ERRADA EN EL VOUCHER</t>
  </si>
  <si>
    <t>03/10/2025 SE COMUNICA VIA WHATSAPP CON ERIKA HERNANDEZ 3107439454 QUE EL CASO FUE ESCALADO, DEBIDO A QUE SE REQUIERE CAMBIO DE NOMBRE DEL CB. SIN EMBARGO, SE LE COMENTA QUE EL TÉRMINO SUCCO SON ABREVIATURAS QUÉ SE GENERAN POR DEFECTO.</t>
  </si>
  <si>
    <t>SANTOS GUZMAN CHRISTIAN FELIPE</t>
  </si>
  <si>
    <t>TIENDA BENAVIDES NELLY</t>
  </si>
  <si>
    <t>FO-25-1619278</t>
  </si>
  <si>
    <t>03/10/2025 SE ENCUENTRA QUE EL CB ELIMINO LA APP POR EQUIVOCACION, SE VALIDA SE ESCALA CON WOMPI Y REINSTALAN LA APP, SE VALIDA CON EL CLENTE Y YA CONFIRMO OPERATIVIDAD.</t>
  </si>
  <si>
    <t>INTERNET VICTOR</t>
  </si>
  <si>
    <t>FO-25-1619992</t>
  </si>
  <si>
    <t>03/10/2025 CLIENTE INDICA QUE EL DATAFONO ESTA ESTA FUNCIONANDO CORRECTAMENTE NO DEJA INGRESAR AL LOCAL NO SE INTERVIENE EQUIPOS</t>
  </si>
  <si>
    <t>MISCELÁNEA Y PAPELERÍA CARITO</t>
  </si>
  <si>
    <t>FO-25-1617956</t>
  </si>
  <si>
    <t>03/10/2025 SE REALIZA BORRADO DE CACHE CAMBIO DE RED SE PONE PAPELERÍA DATAFONO QUEDA OK</t>
  </si>
  <si>
    <t>GONZALEZ FANDIÑO SANTIAGO ERNESTO</t>
  </si>
  <si>
    <t>BARRIO CORREGIMIENTO EL LAURO CANDELARIA 1</t>
  </si>
  <si>
    <t>FO-25-1612707 | FO-25-1622985</t>
  </si>
  <si>
    <t>03/10/2025 SE LLEGA AL COMERCIO Y EL EQUIPO NO INGRESA SE CONECTA CON MIS DATOS E INGRESA E IMPRIME RECIBO SE CONECTA A LA RED DEL CLIENTE Y NO FUNCIONA EL EQUIPO NO IMPRIME RECIBO CLIENTE TIENE INTERNET DE OPERADOR LOCAL EL INTERNET FUNCIONA PERO EN EL DATAFONO NO FUNCIONA SE LE DICE QUE TOCA ESPERAR LA ACTUALIZACIÓN DEL APLICATIVO SI NO LE FUNCIONA LLAMAR PARA INFORMAR Y ESCALAR CON WOMPI A VER QUE SE DEBE DE HACER EN ESE CASO YA QUE NO HAY MAS OPERADORES DE INTERNET EN EL CORREGIMIENTO</t>
  </si>
  <si>
    <t>FRUTAS Y VERDURAS LA EXCELENCIA</t>
  </si>
  <si>
    <t>FO-25-1586100 | FO-25-1575189</t>
  </si>
  <si>
    <t>25/09/2025 SE VISITA COMERCIO CB BANCOLOMBIA WOMPI, CLIENTE MANIFIESTA QUE SIGUE TENIENDO LENTITUD EN EL SERVICIO, TAMBIÉN AL MOMENTO DE IMPRIMIR EN OCASIONES NO APARECE CON RAPIDEZ LA OPCIÓN DE COMPARTIR PARA YA SEA IMPRIMIR O ENVIAR POR SMS SE REALIZAN PRUEBAS COMPARTIENDO DATOS PROPIOS AL DATÁFONO Y LA COMUNICACIÓN ES UN POCO MÁS ESTABLE PERO AÚN ASÍ MUESTRA LA MISMA FALLA, SE EVIDENCIA TAMBIEN QUE LA LECTURA DE CÓDIGOS DE BARRAS LARGOS NO ES POSIBLE POR MÁS QUE SE POSICIONE DE DIFERENTES MANERAS EL CÓDIGO A LEER, SE TOMAN EVIDENCIAS Y SE ESCALA EL CASO AL COORDINADOR PARA QUE SEA DIRIGIDO A WOMPI. 
TICKET N° (467925),
03/10/2025 SE REALIZA COMUNICACIÓN CON LA SEÑORA GRISELDA ARANDA PARA VALIDAR RESPUESTA POR PARTE DE WOMPI CLIENTE INDICA QUE YA LE ESTÁ FUNCIONANDO DE MANERA CORRECTA EL DATAFONO</t>
  </si>
  <si>
    <t>MICAN PUBLICIDAD</t>
  </si>
  <si>
    <t>FO-25-1619270</t>
  </si>
  <si>
    <t>03/10/2025 SE REALIZA VISITA SE REVISA EQUIPO SE REALIZA BORRADO DE CACHE ACTUALIZACIÓN DE APLICACION WOMPI, SE EVIDENCIA LA RED WIFI MUY BAJA NO INGRESA APLICACIÓN, CON DATOS INGRESA PERFECTAMENTE. SE REALIZA TEST Y SE DEJA CONECTADO AL WIFI QUEDANDO FUNCIONAL</t>
  </si>
  <si>
    <t>BARRIO SAN CIPRIANO BOGOTA 4</t>
  </si>
  <si>
    <t>FO-25-1620556</t>
  </si>
  <si>
    <t>03/10/2025 SE REALIZA VISITA A COMERCIO, SE VALIDA EQUIPO OPERANDO CON LENTITUD, SE PROCEDE A REALIZAR ACTUALIZACIÓN Y BORRADO DE CACHE, SE CORRIGE TECLADO (ENGLISH), SE REALIZA PRUEBAS CON CLIENTES OPERANDO CON NORMALIDAD  A CONFORMIDAD DEL USUARIO.</t>
  </si>
  <si>
    <t>BARRIO SECTOR GALERIA MARINILLA</t>
  </si>
  <si>
    <t>FO-25-1616387</t>
  </si>
  <si>
    <t>03/10/2025 SE VÁLIDA MANIPULACIÓN DEL ROLLOS Y SE EVIDENCIA QUE EL ROLLO ESTÁBA AL REVÉS Y POR ESO NO IMPRIMÍA SE HACEN PRUEBAS OK</t>
  </si>
  <si>
    <t>MONTOYA VELEZ ANDRES FELIPE</t>
  </si>
  <si>
    <t>PAPELERIA Y VARIEDADES RIOS</t>
  </si>
  <si>
    <t>FO-25-1622016</t>
  </si>
  <si>
    <t>USUARIO CB</t>
  </si>
  <si>
    <t>03/10/2025 SE VALIDA QUE EL CB NO PRESENTA INCIDENTE SINO QUE EL REPRESENTANTE DEL SITIO REQUIERE QUE LE ACTUALICE. LA DIRECCIÓN PARA QUE NO HAYA BLOQUEO EN EL POS Y ADEMÁS DE ESO, LA DIRECCIÓN DEBE SER DIAGONAL 32 #34SUR-30. SE VALIDA QUE YA TIENE UN TRASLADO PROGRAMADO Y QUE DEBERÍA TENER HABILITADO EL POS EL DÍA EN LO POSIBLE. ORDEN DE TRASLADO 14048373. USUARIO ESTÁ A LA ESPERA DE QUE BANCO LE ACTIVE PUNTO, TRASLADO YA ESTÁ REALIZADO Y SE ESCALO A WOMPI PARA ACTUALIZAR LA DIRECCION EN VAUCHER SE CIERRA ORDEN</t>
  </si>
  <si>
    <t>MARIN PIEDRAHITA JIMMY ALEXIS</t>
  </si>
  <si>
    <t>BARRIO AUTIPISTA SUR - SECTOR MONTESACRO ITAGUI</t>
  </si>
  <si>
    <t>FO-25-1620308 | FO-25-1552884</t>
  </si>
  <si>
    <t>ERROR EN LA APLICACION</t>
  </si>
  <si>
    <t>03/10/2025 EL EQUIPO DE SOPORTE DE WOMPI CONFIRMÓ QUE EL PROBLEMA REPORTADO FUE IDENTIFICADO Y CORREGIDO EN UNA NUEVA VERSIÓN DE LA APLICACIÓN, LA CUAL ESTÁ EN PROCESO DE DESPLIEGUE ESTA SEMANA. SE SOLICITÓ AGENDAR UNA LLAMADA PARA REVISAR ESTA ACTUALIZACIÓN CON LA PERSONA ENCARGADA, POR LO QUE SE DA POR CERRADA LA TA MIENTRAS SE ESPERA LA VALIDACIÓN DEL FUNCIONAMIENTO EN LA NUEVA VERSIÓN.
04/10/2025 SE HACE CAMBIO EXITOSO DEL DATÁFONO, Y SE RETIRA EL DATÁFONO DE WOMPI ANTERIOR</t>
  </si>
  <si>
    <t>LUJOS Y FAROS L.A.C.</t>
  </si>
  <si>
    <t>FO-25-1618121</t>
  </si>
  <si>
    <t>03/10/2025 SE LLAMA AL 3138788930 Y SE HABLA CON LA SEÑORA SANDRA QUIEN NOS INFORMA LA INTERMITENCIA Y LENTITUD DEL DATAFONO, SE TODO SE DEBE A LA COMPAIBILIDAD DEL DATAFONO CON LA RED DEL COMERCIO, SE LE INDICA CONECTARSE A PUNTO DE ACCESO PORTÁTIL, SE REALIZAN PRUEBAS OK, DATAFONO OPERATIVO, SE DEJA INDICACIÓN COMUNICARSE CON EL PROVEEDOR DE INTERNET PARA QUE REALICEN LAS DEBIDAS CONFIGURACIÓNES EN EL ROUTER PARA MEJORAR LA COMPATIBILIDAD DE LA RED CON EL DATAFONO.</t>
  </si>
  <si>
    <t>VARIEDADES ISLU 03</t>
  </si>
  <si>
    <t>FO-25-1622027</t>
  </si>
  <si>
    <t>MEMORIA LLENA</t>
  </si>
  <si>
    <t>03/10/2025 SE REALIZA BORRADO DE CACHE Y SE LE EXPLICA AL CLIENTE REALIZARLO CONTINUAMENTE, SE EVIDENCIA QUE MEJORA MUCHO LA VELOCIDAD DEL DATAFONO REALIZANDO TRANSACCIONES DESPUÉS DE REALIZAR EL BORRADO DE CACHE.</t>
  </si>
  <si>
    <t>TODOCAR REPUESTOS</t>
  </si>
  <si>
    <t>FO-25-1625740</t>
  </si>
  <si>
    <t>04/10/2025 RED DESCONECTADA DEL DATAFONO, SE BORRA CACHÉ, SE DESCARGA ACTUALIZACIÓN, SE REINICIO, CLIENTE INGRESA NUEVAMENTE Y QUEDA OPERATIVO</t>
  </si>
  <si>
    <t>VARIEDADES FERLUS</t>
  </si>
  <si>
    <t>FO-25-1626012</t>
  </si>
  <si>
    <t>04/10/2025 SE LLAMA AL 3245594142 Y SE HABLA CON LA SEÑORA MARTHA QUIEN NOS INFORMA QUE EL DATAFONO EL DE HOY ESTÁ FUNCIONANDO CORRECTAMENTE.</t>
  </si>
  <si>
    <t>BARRIO MORASURCO PASTO</t>
  </si>
  <si>
    <t>FO-25-1616162</t>
  </si>
  <si>
    <t>04/10/2025 SE REALIZA ESCALAMIENTO A WOMPI POR QUE EL CLIENTE ELIMMINO LA APP, WOMOPI RESINSTALA LA APP, SE VALIDA CON EL CLIENTE E INDICA QUE YA SE RESTABLECIO LA APP Y YA PUDO INGRESAR A ELLA,  SE CIERRA CASO</t>
  </si>
  <si>
    <t>MERQUEPUEDES</t>
  </si>
  <si>
    <t>FO-25-1627070</t>
  </si>
  <si>
    <t>04/10/2025 SE BORRA MEMORIA CACHÉ, SE ACTUALIZA, SE REINICIA. EQUIPOS OPERATIVOS</t>
  </si>
  <si>
    <t>SCIROCO</t>
  </si>
  <si>
    <t>FO-25-1627011</t>
  </si>
  <si>
    <t>04/10/2025 SE HACE MANTENIMIENTO OK SE EVIDENCIA QUE LA FALLA ES DEL WIFI DEL CLIENTE QUE NO CONECTA POR RED WIFI. CLIENTE QUEDA OPERANDO CON DATOS MÓVILES PRUBAS OK. EQUIPO OPERATIVO</t>
  </si>
  <si>
    <t>DIAZ ZABALA FRANCIS DUBAN</t>
  </si>
  <si>
    <t>GLOFER. NET</t>
  </si>
  <si>
    <t>FO-25-1615874</t>
  </si>
  <si>
    <t>04/10/2025 SE VALIDA CON EL CLIENTE QUIEN INDICA QUE EL DATAFONO NO LE PERMITE IMPRIMIR SOLO LE PERMITE ENVIAR EL BOUCHER, SE VALIDA CON EL CLIENTE Y SE ENCUENTRA QUE EL ROLLO ESTA MAL PUESTO, SE CORRIGE POSISICION DEL ROLLO, EL CLIENTE REALIZA PRUEBAS DE UNA TRANSACCION Y EL DATAFONO IMPRIME SIN NOVEDAD, SE CIERRA CASO</t>
  </si>
  <si>
    <t>TIENDA SANZ</t>
  </si>
  <si>
    <t>FO-25-1623869</t>
  </si>
  <si>
    <t>04/10/2025 SE COMUNICA CON EL USUARIO PARA CONFIRMAR LA VISITA HE INDICA QUE EL MOMENTO NO SE ENCUENTRA EN EL COMERCIO YA QUE SE ENCUENTRA REALIZANDO UNAS DILIGENCIAS.</t>
  </si>
  <si>
    <t>ZAPATA LOPEZ EDWARD ASDRUBAL</t>
  </si>
  <si>
    <t>TIENDA MARIA JOSE 03</t>
  </si>
  <si>
    <t>FO-25-1573798 | FO-25-1568255</t>
  </si>
  <si>
    <t>23/09/2025 SE REALIZÓ REVISIÓN DE EQUIPO, EL DATAFONO TOMA LA LECTURA DE LAS FACTURAS DIGITALES, PERO PRESENTA INCONVENIENTES PARA LEER LAS FACTURAS FÍSICAS, SE ENSAYÓ CON FACTURA DE ENERGÍA (AFINIA) Y FACTURA DE GAS (SURTIGAS). SE ADJUNTAN EVIDENCIAS DEL PROCEDIMIENTO. PRUEBAS OK. SE ESCALA CASO A WOMPI CON TICKET NO 467137.
06/10/2025 BUENOS DÍAS,
ESTE CASO SE ENCUENTRA MAPEADO COMO UNA MEJORA TECNICA QUE ESTA LLEVANDO A CABO EL EQUIPO DE DESARROLLO, POR EL MOMENTO SE PUEDE RECOMENDAR QUE INTENTEN LA LECTURA CON BUENA ILUMINACIÓN, BUEN ENFOQUE E INTENTAR REINICIAR EL DISPOSITIVO PORQUE A VECES DE VARIOS INTENTOS SE BLOQUEA EL LECTOR.
APENAS TENGAMOS EL AJUSTE DESARROLLADO PARA MEJORAR LAS LECTURAS LO INFORMAREMOS OPORTUNAMENTE. POR TAL MOTIVO CERRAMOS EL TICKET.</t>
  </si>
  <si>
    <t>IDEAS CREATIVAS A.G</t>
  </si>
  <si>
    <t>FO-25-1576689 | FO-25-1573833</t>
  </si>
  <si>
    <t>24/09/2025 DATAFONO MUY LENTO, SE ACTUALIZA APLICACIÓN WOMPI VR 25.50.1-NEXT.0 SE MEJORA TEMA DE LENTITUD PERO LA FALLA DE NO LEER LOS CÓDIGOS DE BARRAS PERSISTE, SE REALIZAN PRUEBAS CON CÓDIGOS FISICOS Y DIGITALES Y PERSISTE LA FALLA, SE GENERA TICKERT NO 467434 DE ESCALAMIENTO A WOMPI
06/10/2025 SE ESCALA A WOMPI E INFORMAN
REALIZAMOS LA VALIDACIÓN CON LAS FACTURAS EN EL SISTEMA Y CONFIRMAMOS QUE LOS CÓDIGOS DE BARRAS SÍ ESTÁN APROBADOS Y SON LEÍDOS CORRECTAMENTE EN PRUEBAS PREVIAS (LO VERIFICAMOS EN LA IMAGEN QUE TE COMPATIMOS).
ADEMAS INDICAN QUE ESTE TIPO DE DATÁFONOS EN PARTICULAR SUELEN PRESENTAR PROBLEMAS RECURRENTES CON LA LECTURA DE CÓDIGOS DE BARRAS, TANTO IMPRESOS COMO DIGITALES. POR LO MISMO, EL INCONVENIENTE NO ESTARÍA RELACIONADO CON LAS FACTURAS EN SÍ, SINO CON EL LECTOR DEL DISPOSITIVO (SERIAL: 254MMD4X2942).
EN ESTE CASO, PERO VEMOS QUE LAS ULTIMAS TRANSACCIONES CON CODIGO DE BARRAS ESTAN SIENDO APROBADAS... INDICANDO QUE ES ALGO INTERMITENTE Y RELACIONADO AL HARDWARD DEL DA</t>
  </si>
  <si>
    <t>COGOLLO ROSSO CAMILO ANDRES</t>
  </si>
  <si>
    <t>FO-25-1623307</t>
  </si>
  <si>
    <t>06/10/2025 SE LLAMA AL 3102332920 Y LA SEÑORA YESICA NOS INFORMA QUE EL DAÑO QUE PRESENTABA ERA POR EL PROVEEDOR DE SERVICIOS DE INTERNET, QUE YA SE LE RESTABLECIO Y EL DATAFONO ESTÁ FUNCIONANDO OPERATIVO.</t>
  </si>
  <si>
    <t>BARRIO JAMUNDI - JAMUNDÍ</t>
  </si>
  <si>
    <t>FO-25-1629139</t>
  </si>
  <si>
    <t>06/10/2025 SE VISITÓ CORRESPONSAL Y EQUIPO  SE ENCONTRÓ OPERANDOCON PROBLEMAS DE CONEXIÓN, SE BORRA CACHE Y SE ACTUALIZA VERSIÓN. SE EXPLICA AL COMERCIO PASOS PARA SOLUCIONAR INCONVENIENTE Y QUEDA OPERANDO CORRECTAMENTE EL EQUIPO. CLIENTE REALIZA REUBICACION DEL PUNTO DE RED MÁS  CERCA DEL EQUIPO CON SU OPERADOR DE TELECOMMUNICATIONS</t>
  </si>
  <si>
    <t>BARRIO VILLA DEL ROSARIO VALLEDUPAR</t>
  </si>
  <si>
    <t>FO-25-1631218</t>
  </si>
  <si>
    <t>06/10/2025 SE REALIZA VISITA POR SOLICITUD DE CLIENTE LA CUAL NOS INDICA QUE EL DIA QUE SE LE INSTALO EL DATAFONO PRESENTA LENTITUD AL REALIZAR TRANSACCIONES Y ADICIONAL SE LE OLVIDO LA CONTRASEÑA,SE LLEGA A SITIO SE REALIZA RECUPERACIÓN DE CONTRASEÑA AL REALIZAR PRUEBAS SE NOTE LENTITUD AL REALIZAR TRANSACCIONES,SE REALIZAN BORRADO DE CACHÉ ACTUALIZACIÓN DE EQUIPO Y PERSISTE LA FALLA, SE REALIZAN PRUEBAS CON DATOS DE CLIENTE Y EL EQUUPO FUNCIONA PERFECTAMENTE AL IGUAL LO CONECTO A MI CELULAR Y TAMBIEN FUNCIONA PERFECTAMENTE,SE LE DAN INDICACONES A CLIENTE QUE REALICE GESTION TECNICA CON EL OPERADOR DE CLARO, YA QUE SE EVIDENCIA SATURACIÓN EN EL CANAL DOSNE SE ENCUENTRA LA RED Y ADICIONAL LA RED 2.4 Y 5G TIENEN EL MISMO NOMBRE LA CUAL PODRIA CAUSAR CONFLICTO DE REDES</t>
  </si>
  <si>
    <t>FO-25-1626453</t>
  </si>
  <si>
    <t>06/10/2025 SE LLAMA AL +57 311 5090786 Y SE HABLA CON EL SEÑOR EUGENIO Y NOS INFORMA QUE AL EQUIPO LA SEÑAL DE WIFI ACEVES SE LE VA, SE IDENTIFICA QUE EL CLIENTE MANEJA UN ROUTER DOBLE BANDA, SE LE INDICA QUE SE CONECTE CON UN PUNTO DE ACCESO DESDE EL CELULAR Y EL EQUIPO FUNCIONÓ OK, SE LE DEJA INDICACIÓN LLAMAR AL PROVEEDOR DE INTERNET PARA QUE LE CONFIGUREN EL ROUTER CON UNA SOLA BANDA, DATÁFONO OPERATIVO.</t>
  </si>
  <si>
    <t>MISCELENA MILE S</t>
  </si>
  <si>
    <t>FO-25-1601479 | FO-25-1546589</t>
  </si>
  <si>
    <t>29/09/2025 SE REALIZA VISITA AL PUNTO CLIENTE TENÍA PROBLEMA PARA LEER LOS RECIBOS SE LE EXPLICA COMO ES EL PROCESO SE ACTUALIZA EL EQUIPO SE HACEN PRUEBAS SE DEJA ESCALADO AL COORDINADOR EL TEMA CLIENTE LE SALE MENSAJE MOVIMIENTOS PENDIENTE POR REVISAR 469086
06/10/2025 SE REALIZA CONTACTO VIA WHATSAPP CON LA SRA ELENA AL 316 6209192 QUIEN CONFIRMA QUE YA NO LE APARECE LAS TRANSACCIONES PENDIENTES POR REVISAR SE REALIZA CIERRE DE CASO</t>
  </si>
  <si>
    <t>HERNANDEZ ROJAS JOSE MAURICIO</t>
  </si>
  <si>
    <t>DROGUERÍA PUNTO CLAVE</t>
  </si>
  <si>
    <t>FO-25-1569934 | FO-25-1568219</t>
  </si>
  <si>
    <t>23/09/2025 SE VISITA PUNTO Y COMERCIO MUY INCONFORME CON EL SERVICIO, SE ACTUALIZA APLICACIÓN, PERO LA FALLA PERSISTE ADEMÁS SE PRESENTA NOVEDAD EN EL PAGO DE FACTURAS EPM APARECE CONVENIO NO ENCONTRADO. SE HACE ESCALAMIENTO A WOMPI TICKET 467021. QUEDA ESCALADO EL CASO.
06/10/2025 RESPUESTA WOMPI ESCALAMIENTO
ESTE CASO SE ENCUENTRA MAPEADO COMO UNA MEJORA TECNICA QUE ESTA LLEVANDO A CABO EL EQUIPO DE DESARROLLO, POR EL MOMENTO SE PUEDE RECOMENDAR QUE INTENTEN LA LECTURA CON BUENA ILUMINACIÓN, BUEN ENFOQUE E INTENTAR RECINCIAR EL DISPOSITIVO PORQUE A VECES DE VARIOS INTENTOS SE BLOQUEA EL LECTOR. 
APENAS TENGAMOS EL AJUSTE DESARROLLADO PARA MEJORAR LAS LECTURAS LO INFORMAREMOS OPORTUNAMENTE
SE REALIZA CONTACTO CON LA SRA MARIA AL 3053060536 HE INDICA QUE YA ESTA OPERANDO BIEN EL DATAFONO SE CIERRA ORDEN</t>
  </si>
  <si>
    <t>CACHARRERIA Y VARIEDADES VALEN</t>
  </si>
  <si>
    <t>FO-25-1584746 | FO-25-1579362</t>
  </si>
  <si>
    <t>25/09/2025 SE VISITA CB Y SE VALIDA EL INCONVENIENTE. SE REALIZA ACTUALIZACIÓN, BORRADO DE CACHE, SE CONECTA A DIFERENTES REDES DE INTERNET 2.4 G, SE PRUEBA CON CONEXION DE DATOS DEL CELULAR PERO EL EQUIPO SIGUE LENTO. NO PERMITE HACER TRANSACCIONES SE DEMORA MUCHO PARA IMPRIMIR. ADICIONALMENTE QUEDO CON TRANSACCIONES PROCESANDO Y NO LAS REALIZÓ. SE ESCALA NOVEDAD CON WOMPI TICKET N° (467798)
06/10/2025 SEGUN RESPUESTA DE WOMPI BAJO TIECKET  #467798 NOS INDICAN: QUIERO INFORMARTE QUE HOY, DESDE LAS 12:30, SE PRESENTARON ALGUNAS LATENCIAS DEBIDO A UN DESPLIEGUE EN PRODUCCIÓN. ESTO AFECTÓ LAS TRANSACCIONES, Y COMO MENCIONÓ EL CORRESPONSAL, ALGUNAS QUEDARON EN ESTADO PENDIENTE.
ADICIONALMENTE, TE INFORMO QUE EL INCIDENTE QUE TE MENCIONÉ ESTA TARDE YA HA SIDO SOLUCIONADO.
POR TAL MOTIVO SE CIERRA.</t>
  </si>
  <si>
    <t>INTERNET Y PAPELERÍA LAUREN MARIANA</t>
  </si>
  <si>
    <t>FO-25-1605632 | FO-25-1600767</t>
  </si>
  <si>
    <t>30/09/2025 SE REALIZA VISITA A COMERCIO SE REALIZAN PRUEBAS SE EVIDENCIA NAVEGACIÓN LENTA SE REALIZA BORRADO CACHÉ VERSIÓN OK SE REALIZAN PRUEBAS CON WIFI PROPIO SE SIGUE EVIDENCIANDO NAVEGACIÓN LENTA   TICKET N° (468829)
06/10/2025 SEGÚN RESPUESTA DE WOMPI, PARA EL CASO #468829
INDICAN:
NUESTRO EQUIPO YA DESARROLLÓ UN AJUSTE PARA CORREGIR ESTA SITUACIÓN, EL CUAL ESTARÁ INCLUIDO EN LA PRÓXIMA ACTUALIZACIÓN DE LA APLICACIÓN. ESTA NUEVA VERSIÓN COMENZARÁ A DESPLEGARSE ENTRE ESTA SEMANA Y LA SIGUIENTE A TODOS LOS CORRESPONSALES, LO QUE PERMITIRÁ MEJORAR LOS TIEMPOS DE RESPUESTA Y ELIMINAR LAS DEMORAS QUE SE PRESENTAN ACTUALMENTE. 
POR TAL RAZÓN SE CIERRA ORDEN.</t>
  </si>
  <si>
    <t>MISELANEA Y PAPELERIA LUTTY</t>
  </si>
  <si>
    <t>FO-25-1634334</t>
  </si>
  <si>
    <t>06/10/2025 SE VISITA COMERCIO POR FALLA EN DATÁFONO NO ACCEDE CON LAS CREDENCIALES ASIGNADAS DE ONE PIECE Y SALE UPS TENEMOS UN ERROR SE PROCEDE A GENERAR BORRADO DE CACHÉ ACTUALIZACIÓN DE VERSIÓN SE REALIZA PROCESO PARA CAMBIO DE CONTRASEÑA DE FORMA EXITOSA SE REINICIA DATÁFONO SE PROCEDE A INGRESAR CON LAS CREDENCIALES REGISTRADAS Y CLIENTE ACCEDE SIN NOVEDAD SE REALIZA TRANSACCIÓN DE PRUEBA OKAY Y SE COMPLETA ACTIVIDAD SIN MÁS NOVEDAD</t>
  </si>
  <si>
    <t>MERKDOS</t>
  </si>
  <si>
    <t>FO-25-1633407</t>
  </si>
  <si>
    <t>ESTE USUARIO/CORREO NO SE ENCUENTRA REGISTRADO</t>
  </si>
  <si>
    <t>06/10/2025 SE LLAMA AL 3203440106 SE HABLA CON EL SEÑOR OVIDIO CON EL CUAL SE REALIZA UNA VIDEO LLAMADA Y SE LE INDICA COMO REALIZAR EL CAMBIO DE CLAVE DESDE EL DATÁFONO, EL CUAL NO DEJABA ARROJABA ERROR CORREO NO REGISTRADO, SE LE ENVÍA LINK PARA REALIZAR EL CAMBIO DESDE EL PC, SE REALIZA EL CAMBIO POR UNA CONTRASEÑA QUE NO ALLÁ UTILIZADO, EL CLIENTE PUEDE INGRESAR AL MÓDULO DE CB Y REALIZA PRUEBAS TODO OK, DATAFONO OPERATIVO.</t>
  </si>
  <si>
    <t>FACTORY MOTOS LH</t>
  </si>
  <si>
    <t>FO-25-1630831</t>
  </si>
  <si>
    <t>06/10/2025 SE REALIZA ACTUALIZACIÓN DE LA APLICACIÓN Y SE BRINDAN INDICACIONES DE FUNCIONAMIENTO EN LAS REDES QUE TIENEN O PUEDEN TENER. EL CLIENTE VA A VALIDAR CON LA NUEVA VERSIÓN Y QUIERE QUE TENGAN EN CUENTA QUE SOLICITÓ ROLLOS Y ADEMÁS DE ESO LE DIJERON AL MOMENTO DE RECIBIR EL DATÁFONO QUE EN DOS O TRES SEMANAS LE IBAN A ENTREGAR UN SOPORTE PARA EL DATÁFONO.</t>
  </si>
  <si>
    <t>TIENDA VIVERES DORIS</t>
  </si>
  <si>
    <t>FO-25-1632462</t>
  </si>
  <si>
    <t>AFECTACION GENERALIZADA DE LOS SERVICIOS DE VOUCHER - WIFI</t>
  </si>
  <si>
    <t>06/10/2025 SE VERIFICÓ FALLA DE LENTITUD DEL SISTEMA AL IMPRIMIR SE BORRO CACHE, SE LE EXPLICO AL CLIENTE COMO VERIFICAR LOS MOVIMIENTOS E IMPRIMIR DUPLICADOS EN EL MENÚ DEL DATAFONO, A SU VEZ COMO REALIZAR EL BORRADO DE CACHE SE EJECUTAN PRUEBAS TX EXITOSAS QUEDA OPERATIVO.</t>
  </si>
  <si>
    <t>BARRIO OBRERO AGUSTIN CODAZZI</t>
  </si>
  <si>
    <t>FO-25-1630057 | FO-25-1624700</t>
  </si>
  <si>
    <t>04/10/2025 BUENAS TARDES SE VISITA CB Y SE EVIDENCIA QUE NO SE PUEDE INGRESAR A LA PLATAFORMA WOMPI POR MEDIO DEL DATAFONO,  SE PROCEDE A HACER CAMBIO DE CONTRASEÑA OK PERO AUN ASÍ TAMPOCO DEJA INGRESAR.SALE ERROR "UPS ALGO SALIÓ MAL" SE ESCALA AL COORDINADOR JOSE MAURICIO.
ME HACE ENTREGA DE TICKET 469991 DE ESCALAMIENTO.
06/10/2025 BUENAS TARDES SE LLAMA AL USUARIO QUÉ SÉ VISITÓ EL DIA SÁBADO 04 Y SE LE INFORMA QUE REESTABLESCA LA CONTRASEÑA DE LA MISMA MANERA QUE SE HIZO EN LA VISITA TÉCNICA Y AHORA SI FUNCIONA.
ME INFORMA USUARIO QUE YA ESTÁ HACIENDO TRANSACCIONES CON EL DATAFONO. QUE TODO ESTÁ OK</t>
  </si>
  <si>
    <t>BARRIO LA NUEVA ESTANCIA YUMBO</t>
  </si>
  <si>
    <t>FO-25-1631216</t>
  </si>
  <si>
    <t>CANAL DE COMUNICACIÓN</t>
  </si>
  <si>
    <t>06/10/2025 SE LLEGO AL CB Y SE ENCONTRÓ EL EQUIPO OPERANDO DE FORMA CORRECTA, LA CLIENTE INDICO QUE HOY LE VOLVIERON A CAMBIAR EL MODEM Y EL CABLEADO Y A PARTIR DEL CAMBIO EL EQUIPO EMPEZÓ A TRABAJAR MEJOR</t>
  </si>
  <si>
    <t>ESTADERO Y RESTAURANTE MR. MICHEL</t>
  </si>
  <si>
    <t>FO-25-1629049</t>
  </si>
  <si>
    <t>06/10/2025 CLIENTE AFIRMA QUE SE PONE LENTO AL HACER LAS TRANSACCIONES,  SE LE HACE BORRADO DE MEMORIA,  Y SE LE INDICA QUE POR AHORA NO HAY CAMBIOS DE EQUIPOS QUE DEBE ESTAR HACIENDO EL BORRADO CONSTANTEMENTE PARA QUE TENGA UN MEJOR SERVICIO, SE HACEN PRUEBAS EN SITIOS Y TRABAJO MEJOR</t>
  </si>
  <si>
    <t>DE AVILA SIADES ALBERTO ENRIQUE</t>
  </si>
  <si>
    <t>BARRIO VERSALLES CALI    1</t>
  </si>
  <si>
    <t>FO-25-1600496</t>
  </si>
  <si>
    <t>06/10/2025 EQUIPO ESTA IMPRIMIENDO BIEN SE DEJA ACTUALIZADO Y FUNCIONANDO CORRECTAMENTE</t>
  </si>
  <si>
    <t>BARRIO CENTRO CAJAMARCA 10</t>
  </si>
  <si>
    <t>FO-25-1630833</t>
  </si>
  <si>
    <t>06/10/2025 SE ACTUALIZA LA VERSIÓN, BORRADO DE CACHE REINICIA EQUIPO, USUARIO INGRESA A LA APLICACIÓN APARECE LA OPCIÓN DE COMPARTIR E IMPRIMIR BAUCHER</t>
  </si>
  <si>
    <t>TORNI REPUESTOS LAS AMERICAS</t>
  </si>
  <si>
    <t>FO-25-1634133</t>
  </si>
  <si>
    <t>06/10/2025 SE VISITA COMERCIO, SE ENCUENTRA INTERMITENCIA EN CONEXIONES INTERNAS DE INTERNET DEL COMERCIO, SE REINICIA MODEM Y EQUIPO, SE HACEN PRUEBAS EXITOSA, CB OPERATIVO.</t>
  </si>
  <si>
    <t>PAPELERIA EXPLORA</t>
  </si>
  <si>
    <t>FO-25-1634644</t>
  </si>
  <si>
    <t>06/10/2025 SE REALIZA ACTUALIZACIÓN DE LA APLICACIÓN CON TEM CALL Y SE VALIDA UNA RED QUE PUEDA BRINDAR UN MEJOR FUNCIONAMIENTO.</t>
  </si>
  <si>
    <t>BARRIO SANTA BARBARA EL CERRITO</t>
  </si>
  <si>
    <t>FO-25-1633875</t>
  </si>
  <si>
    <t>06/10/2025 EN LA VISITA TÉCNICA SE REALIZÓ CON EL USUARIO EL CAMBIO DE LA CONTRASEÑA PARA INGRESAR A LA APP ,YA QUE EL USUARIO NO RECORDABA BIEN LA ANTERIOR Y EL DÍA DE HOY NO HABÍA PODIDO INGRESAR,AL CAMBIAR LA CONTRASEÑA PUDO INGRESAR CORRECTAMENTE Y REALIZAR NUEVAMENTE TRANSACCIONES OK, TAMBIÉN SE LE EXPLICÓ LA FORMA CORRECTA DE LEER LOS CÓDIGOS DE BARRAS,YA QUE EL USUARIO MANIFIESTA SE SIENTE MUY INCONFORME CON LA LENTITUD Y NEGLIGENCIA QUE PRESENTA EL DATÁFONO PARA LEER LOS CÓDIGOS DE BARRAS,EL SERVICIO QUEDÓ OPERATIVO.</t>
  </si>
  <si>
    <t>SANCHEZ URREGO ROBINSON DAVID</t>
  </si>
  <si>
    <t>BARRIO SAN FRANCISCO LA PAZ</t>
  </si>
  <si>
    <t>FO-25-1625934</t>
  </si>
  <si>
    <t>06/10/2025 BUENAS TARDES SE VISITA CB Y SE EVIDENCIA LENTITUD EN EL DATAFONO EN ALGUNOS MOMENTOS, SE VALIDA LA NAVEGACIÓN DEL INTERNET HACIENDO TEST DE VELOCIDAD Y PRESENTA CAIDAS DE MEGAS LO QUE HACE COLOCAR LENTO AL DATAFONO, SE LE RECOMIENDA AL USUARIO QUE HABLE CON EL PROVEEDOR DE INTERNET PARA QUE LE DEJE EL SERVICIO EN EL CANAL MENOS SATURADO YA QUE CUANDO LA RED SE ENCUENTRA BIEN EL DATAFONO HACE LAS TRANSACCIÓNES NORMAL, DE LAS CUALES SE SUBEN EVIDENCIAS EN LA APP</t>
  </si>
  <si>
    <t>BARRIO ROBLEDO BELLO HORIZONTE MEDELLIN 5</t>
  </si>
  <si>
    <t>FO-25-1606660 | FO-25-1604970</t>
  </si>
  <si>
    <t>30/09/2025 SE LLEGA AL CB 
SE HACEN PRUEBAS DE LLAMADA DE ACTUALIZACIÓN CON EL INTERNET DEL USUARIO Y NO APARECE LA APP
SE HACE POR MEDIO DE MIS DATOS PERO NO APRECE LA APP SE HACE REINICIO DE DATAFONO SE VUELVE HACER LLAMADA DE ACTUALIZACIÓN Y NO APARECE  SE ESCALA CON EL SUPERVISOR PARA LA VALIDACIÓN DE LA APP O CAMBIO DE EQUIPO
TICKET: 468904
06/10/2025 SE REALIZA GESTION TELEFONICA AL 3113069947 RESPONDE SR DANIEL QUIEN INDICA QUE LA APP YA SE ENCUENTRA INSTALADA YA QUE SE HABIA DESINTALADO Y ESTA LABORANDO DE MANERA NORMAL SE REALIZA CIERRE DE ORDEN</t>
  </si>
  <si>
    <t>MANRESA.COM</t>
  </si>
  <si>
    <t>FO-25-1609934 | FO-25-1606284</t>
  </si>
  <si>
    <t>01/10/2025 TICKET N° (469067)
SE VISITA CRRESPONSAL POR INCIDENTE WOMPI, SE VERIFICA EQUIPOS REALIZANDOMPRUEBAS CORRESPONDIENTES Y SE OBSERVA UNA SOBRESATURACION EN LOS CANALES DE BANDA WIFI 2.4GHZ ADEMAS LA RED USADA (MANRESA3103) MANEHA UNA VELOCIDAD DE CARGA Y DESCARGA BAJA CON LATENCIA ENCIMA DEL PROMEDIO. NO SE FINALIZA VISITAS
06/10/2025 RESPUESTA WOMPI
GRACIAS POR EL DETALLE DE LA INFORMACIÓN Y POR COMPARTIRNOS LAS EVIDENCIAS (IMAGENES Y PRUEBAS DE RED). VALIDAMOS EL CASO Y CONFIRMAMOS QUE ESTE COMPORTAMIENTO YA FUE IDENTIFICADO PREVIAMENTE, POR LO CUAL NUESTRO EQUIPO DE DESARROLLO TRABAJÓ EN UN AJUSTE QUE ESTARÁ INCLUIDO EN LA PRÓXIMA ACTUALIZACIÓN DE LA APLICACIÓN.
ENTRE ESTA SEMANA Y LA SIGUIENTE SE ESTARÁ DESPLEGANDO UNA NUEVA VERSIÓN PARA TODOS LOS CORRESPONSALES, LA CUAL CORRIGE ESTE TIPO DE DEMORAS EN LA GENERACIÓN DE LOS VOUCHERS Y EVITARÁ DESCUADRES COMO EL QUE SE PRESENTÓ EN EL PUNTO CON SERIAL 254MMD4X2625 - 254MMD4X3314.
APENAS LA ACTUALIZACIÓN ESTÉ DISPONIBLE, TE ESTAREMOS NO</t>
  </si>
  <si>
    <t>FO-25-1620006</t>
  </si>
  <si>
    <t>PANTALLA OSCURA O INTERMITENTE</t>
  </si>
  <si>
    <t>06/10/2025 SE VISITA SITIO, SE REINSTALA APLICACIÓN OK. SE REALIZAN PRUEBAS EXITOSAS.
SE DEJA OBSERVACIÓN POR POSIBLE FALLA EN PANTALLA.</t>
  </si>
  <si>
    <t>BARRIO CARIBE VERDE BARRANQUILLA 1</t>
  </si>
  <si>
    <t>FO-25-1615798 | FO-25-1611026</t>
  </si>
  <si>
    <t>02/10/2025 SE REALIZA VISITA AL COMERCIO SE ENCUENTRA DATÁFONO SIN LA APLICACIÓN DE WOMPI SE ESCALÓ EL CASO CON  TICKET N° (469411) LO CUAL INSTALARON NUEVAMENTE LA APLICACIÓN PERO POR TEMAS DE ACCESO AL CORREO YA QUE LA PERSONA ENCARGADA NO SE ENCUENTRA EN SITIO PARA PODER CAMBIAR LA CONTRASEÑA SE LE DICE ALA PERSONA QUE CUANDO LA PERSONA ENCARGADA ESTÉ SITIO LLAME NUEVAMENTE
07/10/2025 EN COMUNICACIÓN CON KAREN BEJARANO AL NÚMERO 3104194044 ME MANIFIESTA QUE NO HAY PODIDO INGRESAR AL DATÁFONO YA QUE NO PODIDO RESTABLECER LA CONTRASEÑA PORQUE TIENE UN INCONVENIENTE EN EL CORREO LE MANIFIESTO QUE SE SE COMUNIQUE A LA LÍNEA DE SOPORTE PARA REAGENDAR UNA VISITA</t>
  </si>
  <si>
    <t>PABLO ELIAS BALLESTEROS DAZA</t>
  </si>
  <si>
    <t>FO-25-1629578 | FO-25-1627008</t>
  </si>
  <si>
    <t>04/10/2025 SE REALIZA VISITA A CB PARA ATENDER INCIDENTE ATIENDE EL SEÑOR  PABLO ELIAS BALLESTEROS EL  CUAL INDICA QUE LE ESTA SALIENDO EN LOS BAUCHER EL NOMBRE DE EL Y QUIERE QUE LE SALGA A NOMBRE DEL COMERCIO "OK COMUNICACIONES.COM" COMO LO MUESTRA EN LA CAMARA DE COMERCIO,SE ADJUNTA CAMARA DE COMERCIO 
SERIAL: 254MMD4W9921
07/10/2025 SE REALIZA CIERRE DEL CASO POR REPUESTA ANTE EL REQUERIMIENTO CON WOMPI SOBRE EL NOMBRE QUE APARECE EN LOS BAUCHER ,WOMPI INDICA QUE NO SE PUEDE CAMBIAR YA QUE ES EL NOMBRE QUE REGISTRA EN EL BANCO Y EL CLIENTE DEBE REALIZAR EL CAMBIO PRIMERO CON EL BANCO</t>
  </si>
  <si>
    <t>BARRIO VILLAS DEL TEJAR CUCUTA.</t>
  </si>
  <si>
    <t>FO-25-1609773 | FO-25-1604032</t>
  </si>
  <si>
    <t>01/10/2025 EN COMUNICACIÓN CON EL CLIENTE ME INFORMA EL SR JEFFERSON QUINTERO QUE YA LE HABÍAN BRINDADO SOPORTE DE ACTUALIZACIÓN Y BORRADO DE CACHE PERO LA NOVEDAD PERSISTE, SE REALIZO ESCALAMIENTO PARA UNA PRONTA SOLUCIÓN DEL INCONVENIENTE
07/10/2025 SE  VISITA SE REALIZA SOPORTE POR LENTITUD Y CÓDIGO DE BARRAS, SE REALIZA ACTUALIZACIÓN NUEVAMENTE BORRADO DE CACHE Y PRUEBAS DE LECTURA DE FORMA HORIZONTAL Y VERTICAL QUEDANDO TODO OK</t>
  </si>
  <si>
    <t>BARRIO CENTRO BARANOA</t>
  </si>
  <si>
    <t>FO-25-1616835</t>
  </si>
  <si>
    <t>07/10/2025 SE REALIZA VISITA TÉCNICA, SE VALIDA OPERATIVIDAD DEL EQUIPO, CLIENTE INDICA QUE YA PUDO INGRESAR CON EL USUARIO Y LA CONTRASEÑA, SE REALIZAN PRUEBAS EXITOSAS, EQUIPO FUNCIONA CORRECTAMENTE, CB OPERATIVO.</t>
  </si>
  <si>
    <t>DE AGUAS MUÑOZ DAVID JOSE</t>
  </si>
  <si>
    <t>PAPELERIA CRESPITOS</t>
  </si>
  <si>
    <t>FO-25-1635170</t>
  </si>
  <si>
    <t>CONFIGURACIÓN GENERAL</t>
  </si>
  <si>
    <t>07/10/2025 SE REVISA EL EQUIPO SE PROCEDE A LA ACTUALIZACIÓN DEL SOFTWARE, VERIFICACIÓN DE LA IMPRESORA Y PRUEBAS DE RED EN LA CUAL SE OBSERVA UNA SATURACIÓN MEDIA DE LAS REDES(14 REDES EN EL PUNTO) SE INFORMA Y SE PRUEBA EL EQUIPO DANDO TIEMPO DE RESPUESTA CORRECTOS.</t>
  </si>
  <si>
    <t>BARRIO LAS NIEVES TUNJA</t>
  </si>
  <si>
    <t>FO-25-1635166</t>
  </si>
  <si>
    <t>07/10/2025 SE  REALIZA BORRADO DE CACHE DEL EQUIPO , SE REALIZA ACTUALIZACIÓN DE LA APLICACION ,SE VALIDA CONECTIVIDAD CON EL INTERNET DEL CLIENTE VIA WIFI  Y LA INTENSIDAD DE SEÑAL NO ESTA AL 100%  PERO EL EQUIPO DESPUÉS DEL BORRADO SE EVIDENCIA QUE EL EQUIPO TRABAJA MAS OPTIMO , DEJANDO PRUEBAS OK</t>
  </si>
  <si>
    <t>MERKA SANTA FE</t>
  </si>
  <si>
    <t>FO-25-1609227</t>
  </si>
  <si>
    <t>07/10/2025 SE REALIZA SOPORTE TELEFONICO CON LA SRA ANDREA AL 3156116633 INDICA QUE NO LE APARECE LA APP WOMPI SE HACE SOPORTE CON WOMPI DONDE ENVIAN LA APP REMOTAMENTE SE ESPERA INSTALACION SE REALIZA INGRESO Y PRUEBAS DE CB CORRESPONSAL QUEDA OPERATIVO SE CIERRA ORDEN</t>
  </si>
  <si>
    <t>MULTISERVICIOS Y DIVERSION</t>
  </si>
  <si>
    <t>FO-25-1638467</t>
  </si>
  <si>
    <t>07/10/2025 SE VISITA CORRESPONSAL Y SE PROCEDE A ACTUALIZAR VERSIÓN DATÁFONO Y BORRADO DE CACHÉ</t>
  </si>
  <si>
    <t>BARRIO SAMARKANDA FUNZA 2</t>
  </si>
  <si>
    <t>FO-25-1636353</t>
  </si>
  <si>
    <t>07/10/2025 SE REALIZA VISITA  A CORRESPONSAL PARA ATENDER  INCIDENTE REPORTADO POR CORRESPONSAL, AL REALIZAR VALIDACIONES ENCONTRAMOS QUE DATÁFONO DEMORA EN NAVEGAR ENTRE PANTALLAS O REALIZAR LA IMPRESIÓN DE LA TIRILLA, REALIZAMOS ACTUALIZACIÓN DE APP ADICIONAL BORRAMOS Y REINICIAMOS EL EQUIPO AL REALIZAR LAS PRUEBAS EVIDENCIMOS QUE EL DAÑO YA FUE SOLUCIONADO Y LAS PRUEBAS FUERON EXITOSAS SE BRINDA INFORMACIÓN AL CORRESPONSAL DE LOS PASOS REALIZADOS EN EL DATAFONO Y ELLOS LO PUEDEN HACER</t>
  </si>
  <si>
    <t>GALEANO SORIANO JUAN DAVID</t>
  </si>
  <si>
    <t>BARRIO EL UVO POPAYAN 2</t>
  </si>
  <si>
    <t>FO-25-1636350</t>
  </si>
  <si>
    <t>07/10/2025 SE INGRESA SE GENERA DESDE EL DATAFONO UN CÓDIGO AL CORREO DEL CLIENTE SE HACE NUEVA CONTRASEÑA PRUEBAS OK</t>
  </si>
  <si>
    <t>BARRIO CHUCHURUBI MONTERIA 4</t>
  </si>
  <si>
    <t>FO-25-1638437</t>
  </si>
  <si>
    <t>TRANSACCION ERROR</t>
  </si>
  <si>
    <t>AFECTACIÓN GENERALIZADA DE LOS SERVICIOS</t>
  </si>
  <si>
    <t>07/10/2025 SE REALIZA VISITA TÉCNICA Y SE CORRIGE MENSAJE DE TRANSACCIÓN PENDIENTE EN LA PANTALLA DEL DATÁFONO, LA SOLUCIÓN SE GENERA BAJO EL TICKET #470537 POR EL CUAL ENVÍAN UNA NUEVA VERSIÓN DE APP Y SE BORRA CACHE Y SE REINICIA EL EQUIPO, QUEDANDO ASÍ SOLUCIONADO EL INCONVENIENTE.</t>
  </si>
  <si>
    <t>SAN JERONIMO SAN JERONIMO</t>
  </si>
  <si>
    <t>FO-25-1633367</t>
  </si>
  <si>
    <t>07/10/2025 SE REALIZÓ VISITA SE EVIDENCIA QUE EL DATAFONO IMPRIME NORMALMENTE SE LES EXPLICA BORRADO DE CACHE MIENTRAS SE ACTUALIZA A NUEVA VERSIÓN</t>
  </si>
  <si>
    <t>BARRIO SANTA INES TUNJA 1</t>
  </si>
  <si>
    <t>FO-25-1639436</t>
  </si>
  <si>
    <t>07/10/2025 SE VISITA CB MANTENIMIENTO DE EQUIPO... CONFIGURACIÓN BORRADO CACHE Y ACTUALIZACIÓN CB , CONECTA EQUIPO A RED DE CELULAR FUNCIONA CORRECTAMENTE...FALLA CANAL DE INTERNET DE CLIENTE</t>
  </si>
  <si>
    <t>GONZALEZ GONZALEZ MARIO ALBERTO</t>
  </si>
  <si>
    <t>TRISVAL</t>
  </si>
  <si>
    <t>FO-25-1639739</t>
  </si>
  <si>
    <t>07/10/2025 SE VALIDA CON EL CLIENTE QUIEN INDICA QUE EL DATAFONO SE QUEDO PENSANDO Y NO LA DEJA INICIAR SESIÓN, SE PROCEDE A REALIZAR REINICIO DE EQUIPO, SE BORRA CACHE, SE LE INDICA VOLVER A CREAR LA CONTRASEÑA, EL CLIENTE REALIZA TODO EL PROCESO  Y PUEDE INGRESAR SIN PROBLEMA</t>
  </si>
  <si>
    <t>FRANK ALEXIS ORDOÑEZ TONUSCO</t>
  </si>
  <si>
    <t>FO-25-1635922</t>
  </si>
  <si>
    <t>07/10/2025 SE CONECTA EQUIPO NUEVAMENTE A A LQ RED SE REINICIA ROUTER SE HACEN PRUEBAS OK</t>
  </si>
  <si>
    <t>SAN FRANCISCO COPACABANA 1</t>
  </si>
  <si>
    <t>FO-25-1637461</t>
  </si>
  <si>
    <t>07/10/2025 SE EVIDENCIA QUE EL INTERNET DEL COMERCIO SOLO TENÍA CONFIGURADA LA RED 5G POR TAL MOTIVO NO LE DABA AL DATÁFONO, USUARIA LLAMA AL OPERADOR Y LE CONFIGURAN LA RED 2.4 Y YA FUNCIONA CORRECTAMENTE.</t>
  </si>
  <si>
    <t>AGROSUPER</t>
  </si>
  <si>
    <t>FO-25-1635916</t>
  </si>
  <si>
    <t>07/10/2025 SE LLEGA AL PUNTO CLIENTE INFORMA QUE YA SE PUDO CONECTAR AL WIFI Y NO NECESITA VISITA</t>
  </si>
  <si>
    <t>BARRIO CENTRO CALARCA 1</t>
  </si>
  <si>
    <t>FO-25-1636036</t>
  </si>
  <si>
    <t>07/10/2025 SE VALIDA CON EL CLIENTE QUIEN INDICA QUE SE QUEDO EL DATAFONO PROCESANDO , SE LE INDICA REINICIAR EL EQUIPO Y CONECTAR DE NUEVO A LA RED POR QUE AL PARECER SE HABIA DESCONECTADO, EL CLIENTE PROCEDE A CONECTAR DE NUEVO EL EQUIPO A A LA RED Y PUEDE REALIZAR TRANSACCIONES SI PROBLEMA.</t>
  </si>
  <si>
    <t>BARRIO PARQUE INDUSTRIAL SECTOR A PEREIRA</t>
  </si>
  <si>
    <t>FO-25-1638795</t>
  </si>
  <si>
    <t>07/10/2025 VISITAMOS COMERCIO PERO EL DATAFONO NO TIENE FALLA SE CAMBIO DE SEÑAL DE WIFI POR LOS DATOS DEL CELULAR DEL COMERCIO Y FUNCIONA SIN NOVEDAD LE INDICAMOS AL CLIENTE QUE EL MODEM ESTA EN 5G PARA EVITAR ESTE INCONVENIENTE LE INDICAMOS QUE LLAME AL PROVEEDOR DE SERVICIO PARA QUE LE CAMBIE POR 2.4G SE REALIZAN PRUEBAS OK.</t>
  </si>
  <si>
    <t>PUCHYS</t>
  </si>
  <si>
    <t>FO-25-1638484</t>
  </si>
  <si>
    <t>07/10/2025 SE LLAMA A LA SEÑORA ELIANA CRUZ, AL NÚMERO DE TELÉFONO 3115365180, ME INDICA QUE ESTÁ EN UNA CITA MÉDICA Y QUE NO ME PUEDE ATENDER EN LA TARDE DE HOY.</t>
  </si>
  <si>
    <t>MINIMARKET LA 17</t>
  </si>
  <si>
    <t>FO-25-1637288 | FO-25-1602524</t>
  </si>
  <si>
    <t>06/10/2025 EN COMUNICACIÓN CON LA SRA ANGIE RODRÍGUEZ SE REALIZÓ SOPORTE TELEFÓNICO SE ACTUALIZA DATÁFONO Y BORRADO DE CACHE PERO LA LENTITUD PERSISTE SE REALIZA ESCALAMIENTO A LA ESPERA DE RESPUESTA POR PARTE DE WOMPI PARA UNA SOLUCIÓN DE LA NOVEDAD
07/10/2025 SE VISITA COMERCIO, SE ACTUALIZA, SE  BORRA CACHE, SE REINICIA DATAFONO, SE BORRA APP, SE INSTALA, SE HACEN PRUEBAS EXITOSA, CB OPERATIVO.</t>
  </si>
  <si>
    <t>DROGUERIA Y COMERCIALIZADORA EL DIAMANTE DOS</t>
  </si>
  <si>
    <t>FO-25-1641327</t>
  </si>
  <si>
    <t>08/10/2025 SE ESTABLECE COMUNICACIÓN CON EL SEÑOR CRISTIAN AL NÚMERO 3174975891 SE LE INDICA COMO HACERLE BORRADO DE CACHE AL EQUIPO SE REALIZA PRUEBA OK SE PROCEDE A CERRAR ORDEN</t>
  </si>
  <si>
    <t>BARRERA ORTEGA MARLON STWAR</t>
  </si>
  <si>
    <t>BARRIO CHAGUALO 1  MEDELLIN</t>
  </si>
  <si>
    <t>FO-25-1641171</t>
  </si>
  <si>
    <t>08/10/2025 SE VISITA CB POR LENTITUD AL REVISAR SE ENCUENTRA SIN RED SE CONECTO A LOS DATOS DEL CELULAR Y FUNCIONÓ PERFECTAMENTE CON EL WIFI DEL COMERCIO NO SE REINICIO MÓDEM Y SE REALIZARON PRUEBAS Y VOLVIÓ A TENER CONEXIÓN OPERANDO CON EL WIFI DEL COMERCIO PRUEBAS OK</t>
  </si>
  <si>
    <t>PAREJA ECHAVARRIA JHON DAVID</t>
  </si>
  <si>
    <t>DROINCO SAS</t>
  </si>
  <si>
    <t>FO-25-1643473</t>
  </si>
  <si>
    <t>08/10/2025 SE ENSEÑO COMO LEER CORRECTAMENTE LOS CÓDIGOS DE BARRAS</t>
  </si>
  <si>
    <t>BARRIO URBANIZACION VILLA CAFE IBAGUE</t>
  </si>
  <si>
    <t>FO-25-1643299 | FO-25-1638470</t>
  </si>
  <si>
    <t>07/10/2025 SE REALIZA VALIDACIÓN DE LENTITUD EN DATÁFONO DEBIDO A INCONVENIENTES CON LA SEÑAL DE RED WIFI DEL CLIENTE. SE CONECTA A UNA RED DIFERENTE Y SE REALIZA PRUEBAS DE FUNCIONAMIENTO OK. PERO PERSISTE ERROR EN LENTITUD AL MOMENTO DE IMPRIMIR TRANSACCIONES. SE ESCALA CON TICKET N° (470698).
08/10/2025 SE VALIDA CONTACTO TELEFÓNICO 3162246786, SE LE INFORMA A LA SEÑORA LEIDY ROJAS QUE SE ENVIÓ ACTUALIZACIÓN REMOTA PARA MEJORAR LA LENTITUD DEL DATÁFONO.</t>
  </si>
  <si>
    <t>ITAGÜÍ</t>
  </si>
  <si>
    <t>DROGUERIA PHARMA FULL</t>
  </si>
  <si>
    <t>FO-25-1641753</t>
  </si>
  <si>
    <t>08/10/2025 SE REALIZÓ BORRADO DE CACHE SE REALIZA PRUEBA DATÁFONO FUNCIONANDO NORMALMENTE</t>
  </si>
  <si>
    <t>SU SALUD PHARMA</t>
  </si>
  <si>
    <t>FO-25-1638698</t>
  </si>
  <si>
    <t>EQUIPO</t>
  </si>
  <si>
    <t>DATAFONO NO ENCIENDE</t>
  </si>
  <si>
    <t>DAÑO EN LA FUENTE DE PODER</t>
  </si>
  <si>
    <t>08/10/2025 SE REALIZA VALIDACION CON EL CLIENTE, DADO SE LE ROBARON EL CARGADOR DEL DATAFONO, SE ESCALO A WOMPI QUIENES INDICARON QUE EL CLIENTE DEBE USAR EL CARGADOR DEL CELULAR PARA CARGAR EL DATAFONO MIENTRAS INGENICO SUMINISTRA ACCESORIOS COMO CARGARDOR YA QUE EN ESTE MOMENTO NO SE TIENE BACKUP DE ESTE PARA CAMBIO, SE LE INFORMA AL CLIENTE QUIEN ACCEDER A REALIZAR EL PROCESO DE ESTA MANERA MIENTRAS SE LE SUMINISTRA DE NUEVO EL ACCESORIO.</t>
  </si>
  <si>
    <t>MISCELANEA LAVANDERIA NEW \ STAR</t>
  </si>
  <si>
    <t>FO-25-1640900</t>
  </si>
  <si>
    <t>CACHE - FALLAS EN CANAL DE COMUNICACIÓN DEL CLIENTE (INTERNET)</t>
  </si>
  <si>
    <t>08/10/2025 SE REALIZA VISITA A COMERCIO SE REALIZA BORRADO DE CACHE Y ACTUALIZACIÓN SE REALIZAN PRUEBAS QUEDANDO FUNCIONAL Y OPERATIVO</t>
  </si>
  <si>
    <t>BARRIO CENTRAL II - CANDELARIA</t>
  </si>
  <si>
    <t>FO-25-1643900</t>
  </si>
  <si>
    <t>08/10/2025 SE LLEGA AL COMERCIO SE ACTUALIZA ACTULIZA DATAFONO SE EXPLICA LA MANERA DE LEER LOS RECIBOS SE HACEN PRUEBAS Y QUEDA FUNCIONANDO CORRECTAMENTE</t>
  </si>
  <si>
    <t>VARIEDADES JULY MANIZALES</t>
  </si>
  <si>
    <t>FO-25-1629041</t>
  </si>
  <si>
    <t>FALTA DE RODILLO</t>
  </si>
  <si>
    <t>08/10/2025 SE REALIZA VISITA SE CAMBIA EL EQUIPO WOMPI YA QUE USUARIO PERDIÓ EL RODILLO DE LA IMPRESORA Y NO LE PERMITE REALIZAR IMPRESIONES DE LAS TIRILLAS, SE CAMBIA FUENTE DE PODER, SE ACCEDE CON CREDENCIALES SE HACEN PRUEBAS SERVICIO OK</t>
  </si>
  <si>
    <t>PUNTO15 LIVI</t>
  </si>
  <si>
    <t>FO-25-1641175</t>
  </si>
  <si>
    <t>08/10/2025 SE REALIZA REVISIÓN DEL EQUIPO Y SE EVIDENCIA QUE LAS REDES WIFI SE ENCUENTRAN UNIFICADAA INÚTILIZANDO LAS REDES Y AFECTANDO LA CONEXIÓN CON EL EQUIPO SE LE INDICA A LILIANA FORERO QUE SE COMUNIQUE CON PROVEEDOR DE INTERNET PARA SOLICITAR SEPARACIÓN DE REDES</t>
  </si>
  <si>
    <t>BARRIO PARQUE OBRERO LOS ANGELES MEDELLIN</t>
  </si>
  <si>
    <t>FO-25-1643880</t>
  </si>
  <si>
    <t>08/10/2025 REPORTAN QUE EL DATAFONO NO LE LEE CÓDIGOS DE BARRAS, EN SITIO VALIDO LEYENDO VARIOS CÓDIGOS DE BARRAS DE LA MANERA INDICADA Y LOS LEE CORRECTAMENTE LOS OPERADORES NO ESTABAN LEYENDO DE FORMA CORRECTA E INDICADA LOS CÓDIGOS DE BARRAS PRUEBAS OK</t>
  </si>
  <si>
    <t>FO-25-1641197</t>
  </si>
  <si>
    <t>08/10/2025 EN LA VISITA TÉCNICA SE REALIZÓ LA PRUEBA CON LA CLIENTA LA CUAL PUDO INGRESAR CON NORMALIDAD A LA APLICACIÓN, LA CLIENTA MANIFESTÓ NO PODER HACER RECAUDO CON FACILIDAD POR EL TEMA DE LA LECTURA DE CODIGOS, SE REALIZARON LAS PRUEBAS INDICANDOLE LA MANERA CORRECTA DE LEER LOS CÓDIGOS QUEDANDO A GUSTO CON LA EXPLICACIÓN, EL SERVICIO QUEDÓ OPERATIVO SIN FALLAS.</t>
  </si>
  <si>
    <t>BARRIO CORREGIMIENTO LA REGINA CANDELARIA</t>
  </si>
  <si>
    <t>FO-25-1644155</t>
  </si>
  <si>
    <t>08/10/2025 CLIENTE NO PODIA INGRESAR EL USUARIO LO TENIA MAL SE LE MUESTRA CUAL ES EL USUARIO CORRECTO Y PUEDE INGRESAR SE HACEN PRUEBAS Y EL EQUIPO FUNCIONA CORRECTAMENTE</t>
  </si>
  <si>
    <t>B Y B TELEFONÍA CELULAR</t>
  </si>
  <si>
    <t>FO-25-1643290</t>
  </si>
  <si>
    <t>08/10/2025 SE REALIZA VISITA A CB SE REALIZÓ BORRADO DE CACHE ACTUALIZACIÓN DE APLICACIÓN WOMPI SE REALIZAN PRUEBAS QUEDANDO FUNCIONAL Y OPERATIVO</t>
  </si>
  <si>
    <t>BARRIO SAN BARTOLOME BOCHALEMA</t>
  </si>
  <si>
    <t>FO-25-1645326</t>
  </si>
  <si>
    <t>08/10/2025 SE LLAMA AL 3123763042 Y SE HABLA CON LA SEÑORA EMILSE CON LA CUAL SE REALIZAN PRUEBAS DE VELOCIDAD DEL INTERNET Y SE IDENTIFICA LENTITUD EN LA RED DEL COMERCIO, SE LE INDICA CONECTAR EL DATÁFONO A UN PUNTO DE ACCESO PORTÁTIL DE SU CELULAR Y REALIZA LA PRUEBA EN LA CUAL EVIDENCIA QUE LA TRANSACCIÓN SALE CON MÁS FLUIDEZ, SE LE INDICA REALIZAR PETICIÓN CON SU PROVEEDOR DE SERVICIOS PARA AUMENTAR SU VELOCIDAD DE ANCHO DE BANDA YA QUE EL CLIENTE CONECTA 9 EQUIPOS A SU RED WIFI, LOS CUALES SON 2 PC, 5 CELULARES Y 2 TELEVISORES, SE REALIZAN PRUEBAS AL DATAFONO CON LA RED WIFI DEL CELULAR Y FUNCIONA CORRECTAMENTE, EQUIPO OPERATIVO.</t>
  </si>
  <si>
    <t>MUNDO ABASTOS ENVIGADO</t>
  </si>
  <si>
    <t>FO-25-1647199</t>
  </si>
  <si>
    <t>08/10/2025 SE REALIZÓ ACTUALIZACIÓN DE VERSIÓN</t>
  </si>
  <si>
    <t>BARRIO EL DORADO MONTERIA 10</t>
  </si>
  <si>
    <t>FO-25-1643229</t>
  </si>
  <si>
    <t>08/10/2025 SE REALIZA VISITA TÉCNICA YA QUE EL USUARIO MANIFIESTA LENTITUD EN OPERACIONES CON EL DATÁFONO, SE PROCEDE A REALIZAR NUEVAMENTE ACTUALIZACIÓN DE APP, SE REALIZA BORRADO DE MEMORIA CACHÉ Y SE REINICIA EL EQUIPO, REALIZANDO PRUEBAS NUEVAMENTE Y DEJANDO EL CB EN OPERACIÓN DE FORMA NORMAL.</t>
  </si>
  <si>
    <t>LA CAPSULA DROGUERIA COLORES</t>
  </si>
  <si>
    <t>FO-25-1645350</t>
  </si>
  <si>
    <t>08/10/2025 SE REALIZA LA VALIDACIÓN DE CREDENCIALES Y SE VALIDA QUÉ ESTA OK SE HACEN PRUEBAS OK</t>
  </si>
  <si>
    <t>DROGUERÍA MEDICAL</t>
  </si>
  <si>
    <t>FO-25-1645055</t>
  </si>
  <si>
    <t>08/10/2025 SE REALIZA BORRADO DE CACHE Y ACTUALIZACIÓN DE VERSIÓN DATÁFONO WOMPI,
TRANSACCIONES DE PRUEBA O.K</t>
  </si>
  <si>
    <t>BARRIO TRONCAL DE OCCIDENTE SAMPUES 3</t>
  </si>
  <si>
    <t>FO-25-1638882</t>
  </si>
  <si>
    <t>08/10/2025 SE VISITA COMERCIO POR FALLA, SE REALIZA VALIDACIÓN, SE EVIDENCIA LENTITUD CON EL WIFI INTERNET LOCAL DEL PUEBLO, SE ACTUALIZA LA VERSIÓN, SE HACE BORRADO DE CACHE, SE REALIZAN PRUEBAS CON DATOS MÓVILES Y FUNCIONA CORRECTAMENTE, SE REALIZAN PRUEBAS OK.</t>
  </si>
  <si>
    <t>CALLE LARGA TRONCAL DE OCCIDENTE</t>
  </si>
  <si>
    <t>FO-25-1645038</t>
  </si>
  <si>
    <t>08/10/2025 SE VISITA COMERCIO POR FALLA, SE REALIZA VALIDACIÓN, SE EVIDENCIA LENTITUD CON EL WIFI, QUEDA CON LA VERSIÓN 26.0.2, SE HACE BORRADO DE CACHE, SE REALIZAN PRUEBAS CON DATOS MÓVILES Y FUNCIONA CORRECTAMENTE, SE REALIZAN PRUEBAS OK.</t>
  </si>
  <si>
    <t>PORVENIR DE CONFANDI</t>
  </si>
  <si>
    <t>FO-25-1643865</t>
  </si>
  <si>
    <t>08/10/2025 EN LA VISITA TÉCNICA SE REALIZÓ LA INSPECCIÓN GENERAL Y MANTENIMIENTO AL DATÁFONO, SE LE EXPLICÓ A LA USUARIA COMO REALIZAR CORRECTAMENTE LA LECTURA DE LOS CÓDIGOS DE BARRAS YA QUE LE ESTABA GENERANDO LENTITUD Y MOLESTIA,EL SERVICIO QUEDÓ OPERATIVO SIN FALLAS.</t>
  </si>
  <si>
    <t>DROGUERIA LA SEGUNDA DE MOTILONES</t>
  </si>
  <si>
    <t>FO-25-1644727 | FO-25-1557058</t>
  </si>
  <si>
    <t>08/10/2025 SE COMUNICA ELIAS GARCIA AL #3138648185 SE HACE GESTION TELEFONICA SE ATUALIZA VERSION Y SE BORRA CACHE, SE SIGUE PRESENTANDO FALLA DE LENTITUD DEL DATAFONO, CLIENTE EXIGE QUE LE CAMBIEN DATAFONO, SE ESCALA CASO CON COORDINADOR.
08/10/2025 SE VISITA COMERCIO, SE ACTUALIZA DATAFONO, SE HACEN PRUEBAS EXITOSA, CB OPERATIVO.</t>
  </si>
  <si>
    <t>JM PLUS MÁS+</t>
  </si>
  <si>
    <t>FO-25-1642648</t>
  </si>
  <si>
    <t>08/10/2025 SE VISITA COMERCIO Y SE EVIDENCIA QUE EL DATAFONO NO IMPRIME BAUCHER, SE BORRA CACHE SE ACTUALIZA APP, SE REALIZAN PRUEBAS TODO OK.</t>
  </si>
  <si>
    <t>BARRIO LA PAJUELA SINCELEJO 3</t>
  </si>
  <si>
    <t>FO-25-1645046</t>
  </si>
  <si>
    <t>08/10/2025 SE VISITA SITIO, SE VERIFICA INFORMACIÓN, SE REALIZA PRIMEROS AUXILIOS, NO SE EVIDENCIA FALLAS EL  COMENTA QUE LE CAMBIARON EL TAMAÑO DE LAS LETRAS Y LUEGO PUDIERON VOLVER A RESTABLECER EL TAMAÑO, EL CB SE ENCUENTRA FUNCIONANDO NORMALMENTE.</t>
  </si>
  <si>
    <t>FO-25-1643174</t>
  </si>
  <si>
    <t>08/10/2025 SE VALIDA ACTUALIZACIÓN DE LA APLICACIÓN CON EL CLIENTE PARA QUE SE ENCUENTRE EN LA ÚLTIMA VERSIÓN. SE VALIDA ESTO POR LLAMADA YA QUE NO ESTÁ EN EL SITIO PERO CUANDO SE LOGRA COMUNICACIÓN, ACEPTA QUE LE LLAMEN MÁS TARDE PARA RECIBIR INDICACIONES. EL CLIENTE SE COMUNICA DESPUÉS PARA REPORTAR QUE REALMENTE LE SIGUE CON LENTITUD.</t>
  </si>
  <si>
    <t>NUTRIPLUS VIT</t>
  </si>
  <si>
    <t>FO-25-1645590</t>
  </si>
  <si>
    <t>VARIAS TRXS ESTAN PRESENTANDO FALLAS</t>
  </si>
  <si>
    <t>08/10/2025 SE VALIDA ERROR EN MENÚ DE INICIO DE DATÁFONO NO APARECE CIERTAS OPCIONES DE TRANSACCIONES, SE PROCEDE A ACTUALIZAR DATÁFONO Y REALIZAR AJUSTE DE RESOLUCIÓN DE PANTALLA; SE REALIZA PRUEBAS DE FUNCIONAMIENTO OK.</t>
  </si>
  <si>
    <t>BARRIO VILLA DEL ROSARIO TUNJA</t>
  </si>
  <si>
    <t>FO-25-1647175</t>
  </si>
  <si>
    <t>08/10/2025 SE REALIZA INSPECCIÓN DE DATÁFONO, SE ACTUALIZA DATÁFONO POR MEDIO DE TEMP CALL, SE BORRA CACHE, PRUEBAS EXITOSAS IMPRESIÓN NORMAL</t>
  </si>
  <si>
    <t>BARRIO CENTRO CALI 40</t>
  </si>
  <si>
    <t>FO-25-1647204</t>
  </si>
  <si>
    <t>TAMAÑO FUENTE</t>
  </si>
  <si>
    <t>08/10/2025 SE REALIZA VALIDACIÓN CON EL CLIENTE QUIEN INDICA QUE DESPUÉS DE LA ACTUALIZACIÓN, LA PANTALLA QUEDO MUY GRANDE Y NO PUEDE VISUALIZAR TODOS LOS ICONOS, SE INGRESA A CONFIGURACIÓN Y SE REALIZA CAMBIO DE TAMAÑO DE PANTALLA A TAMAÑO PREDETERMINADO, YA EL CLIENTE PUEDE VISUALIZAR TODOS LOS ICONOS DE TRANSACCIONES SIN PROBLEMA, SE CIERRA CASO</t>
  </si>
  <si>
    <t>FO-25-1647779</t>
  </si>
  <si>
    <t>FALTA DE ROLLO</t>
  </si>
  <si>
    <t>08/10/2025 SE VISITA CB. SE ENCUENTRA DATAFONO SIN ROLLOS DE PAPEL, POR LO TANTO LA OPCIÓN IMPRIMIR RECIBO APARECE INACTIVA. SE INSTALA ROLLO NUEVO. SE REALIZAN PRUEBAS 
TX EXITOSAS. QUEDA OPERATIVO
CLIENTE PIDE SE LE ENVÍEN ROLLOS WOMPI, SE LE ESTÁN TERMINANDO, SE LE INDICA FORMA DE SOLICITAR</t>
  </si>
  <si>
    <t>TA-25-1186670</t>
  </si>
  <si>
    <t>SMART PLUS AE</t>
  </si>
  <si>
    <t>FO-25-1644227</t>
  </si>
  <si>
    <t>08/10/2025 SE CAMBIA DATÁFONO POR FALLAS REPORTADAS POR EL USUARIO, DESCONEXIÓN REPENTINA CON EL WIFI, LENTITUD EN EL SISTEMA, NO IMPRIME BAUCHER, AUTORIZA EL CAMBIO DE EQUIPO CENTRO DE GESTIÓN WOMPI</t>
  </si>
  <si>
    <t>TA-25-1187371</t>
  </si>
  <si>
    <t>FO-25-1645330</t>
  </si>
  <si>
    <t>08/10/2025 SE REALIZA VISITA PARA VALIDAR ERROR DE CONEXIÓN AUN DESPUÉS DE ACTUALIZAR SE VALIDA VERSIÓN 26.0.2 EL EQUIPO TRANSA CORRECTO HASTA LA TERCERA O QUINTA TRANSACCIÓN LUEGO DA ERROR DE CONEXIÓN Y NO DEJA SE CIERRA SESIÓN Y YA NO DEJA ABRIRLA NUEVAMENTE SE DEBE REINICIAR EL DATAFONO PARA QUE FUNCIONE INGRESANDO LAS MISMAS CREDENCIALES, SE HACE SOPORTE CON WOMPI SE DESINSTALA APLICACION Y SE VUELVE A REINSTALAR Y SE HACE SEGUIMIENTONY EMPIEZA A DEMORARSE LAS TRANSACCIONES Y VUELVE OTRA VEZ A DAR ERROR SE CIERRA SESIÓN Y NO INGRESA SOLO. FUNCIONA SI SE VUELVE A REINICIAR EL DATAFONO ADEMÁS DE NOTARSE LENTITUD SE ESCALA A WOMPI, CUANDO NO SALE LA TRANSACCIÓN SE REALIZA BORRADO DE CACHE Y STOP EN LA APP Y VUELVE A FUNCIONAR</t>
  </si>
  <si>
    <t>FO-25-1646717</t>
  </si>
  <si>
    <t>09/10/2025 SE REALIZA RECUPERACIÓN DE CONTRASEÑA, EL CLIENTE MANIFIESTA QUE DESDE QUE LE HICIERON LA MIGRACIÓN NO A PODIDO UTILIZAR EL EQUIPO WOMPI, SE CONECTA A  RED WIFI DEL COMERCIO NO ES FUNCIONAL, SE REALIZA CONEXIÓN CON DISPOSITIVO MÓVIL "CELULAR" FUNCIONANDO EQUIPO WOMPI SE LE RECOMIENDA AL CLIENTE SOLICITAR REVISIÓN POR PARTE DEL OPERADOR DE INTERNET YA QUE  NO PERMITE CONECTAR EQUIPO POR LA RED WIFI DEL CLIENTE</t>
  </si>
  <si>
    <t>BARRIO COLORADOS BUCARAMANGA</t>
  </si>
  <si>
    <t>FO-25-1645269</t>
  </si>
  <si>
    <t>09/10/2025 SE COMUNICA CON EL CLIENTE , SE LE INDICA COMO ACTUALIZAR APP  , COMO BORRAR CACHÉ , SE LE ENTREGA CONTRASEÑA DE USUARIO, SE LE INDICA COMO CAMBIAR CONTRASEÑA WIFI, PRUEBAS OK</t>
  </si>
  <si>
    <t>LOS NAVEGANTES NRO 2</t>
  </si>
  <si>
    <t>FO-25-1645445</t>
  </si>
  <si>
    <t>NO LEE CODIGOS DE BARRAS CORTOS</t>
  </si>
  <si>
    <t>09/10/2025 SE REALIZA VISITA SE EVIDENCIA QUE DATÁFONO LEÉ FACTURAS CON NORMALIDAD, SE LE EXPLICA AL USUARIO COMO REALIZAR LECTURA DE LAS FACTURAS SERVICIO OK</t>
  </si>
  <si>
    <t>FO-25-1646548</t>
  </si>
  <si>
    <t>09/10/2025 CLIENTE TIENE PROBLEMAS CON EL LECTOR DE BARRAS DICE QUE NO LEE LA MAYORIA DE RECIBOS QUE DE 10 RECIBOS LEE 6 DICE QUE NO LEE RECIBOS QUE ESTAN EN EL TELEFONO HAGO PRUEBAS Y SI ME FUNCIONA SI ME LEE RECIBOS EN TELEFONO Y FISICO SE LE EXPLICA QUE ES UNA CAMARA NO UN LACER EL EQUIPO ME FUNCIONO BIEN EL CLIENTE HACE PRUEBAS Y TAMBIÉN LE FUNCIONA BIEN SE HACEN PRUEBAS CON RECIBOS DE CLIENTES Y TODO QUEDA FUNCIONANDO CORRECTAMENTE</t>
  </si>
  <si>
    <t>PAPELERIA Y CACHARRERIA GRANADA</t>
  </si>
  <si>
    <t>FO-25-1647211</t>
  </si>
  <si>
    <t>09/10/2025 SE COMUNICA AL NÚMERO 3166664119, EL SEÑOR HAROLD DANIEL GUZMÁN INDICA HABER BORRADO LA APLICACIÓN DE WOMPI POR ERROR; SE LE BRINDA SOPORTE TELEFÓNICO INDICANDO COMO REALIZAR DESCARGA DE ACTUALIZACIÓN Y BORRADO DE CACHÉ. SE VALIDA FUNCIONAMIENTO DEL EQUIPO OK.</t>
  </si>
  <si>
    <t>BARRIO CAROLA MANIZALES</t>
  </si>
  <si>
    <t>FO-25-1646714</t>
  </si>
  <si>
    <t>09/10/2025 SE REALIZA LLAMADA CON USUARIO EL CUAL INDICA QUE YA SE ENCUENTRA EN BUEN ESTADO, Y TRABAJANDO CON NORMALIDAD SERVICIO OK</t>
  </si>
  <si>
    <t>YESOS Y COLORES</t>
  </si>
  <si>
    <t>FO-25-1647381</t>
  </si>
  <si>
    <t>09/10/2025 SE VISITA PUNTO Y SE REALIZA TEM CALL, BORRADO DE CACHE Y REINICIO, SE ESPERA 20 MIN Y SE REALIZAN PRUEBAS OK, NO SE REALENTIZA</t>
  </si>
  <si>
    <t>TECNICEL JC</t>
  </si>
  <si>
    <t>FO-25-1645288 | FO-25-1640620</t>
  </si>
  <si>
    <t>08/10/2025 SE VISITA PUNTO Y SE ENCUENTRA LOCAL CERRADO, EN COMUNICACIÓN CON EL USUARIO NOS INDICA QUE LOS MIÉRCOLES NO SE TRABAJA EN EL CB POR DESCANSO
09/10/2025 SE REALIZA VISITA TÉCNICA EN ATENCIÓN AL INCIDENTE REPORTADO POR EL CORRESPONSAL BANCOLOMBIA RELACIONADO CON EL DATÁFONO WOMPI. EL USUARIO CONFIRMA SU IDENTIFICACIÓN Y MANIFIESTA QUE EL DISPOSITIVO NO ESTÁ LEYENDO LAS FACTURAS CON CÓDIGO DE BARRAS.
DURANTE LA VALIDACIÓN, SE DETECTA QUE EL INCONVENIENTE SE DEBE A UNA MANIPULACIÓN INCORRECTA POR PARTE DEL CLIENTE AL MOMENTO DE ESCANEAR LOS CÓDIGOS. SE LE BRINDA ORIENTACIÓN SOBRE EL PROCEDIMIENTO ADECUADO PARA LA LECTURA DE CÓDIGOS DE BARRAS.
TRAS LA EXPLICACIÓN, SE REALIZA PRUEBA FUNCIONAL Y SE CONFIRMA QUE EL DATÁFONO QUEDA OPERATIVO.</t>
  </si>
  <si>
    <t>BARRIO CENTRO PALMIRA 8</t>
  </si>
  <si>
    <t>FO-25-1646722</t>
  </si>
  <si>
    <t>09/10/2025 EN LA VISITA TÉCNICA SE REALIZÓ BORRADO DE CACHÉ Y SE LE EXPLICÓ A LA USUARIA LA MANERA CORRECTA DE LEER LOS CÓDIGOS DE BARRAS, LA USUARIA MANIFIESTA INCONFORMIDAD CON LA LENTITUD QUE LE HA PRESENTADO EL DATÁFONO PARA HACER LAS OPERACIONES, LUEGO DE REVISAR LA VERSIÓN Y BORRADO DE CACHÉ SE REALIZARON PRUEBAS DEJANDO EL SERVICIO OPERATIVO SIN FALLAS.</t>
  </si>
  <si>
    <t>COPY EXPRESS CEDRITOS</t>
  </si>
  <si>
    <t>FO-25-1646712</t>
  </si>
  <si>
    <t>USUARIO NO PUEDE NAVEGAR ENTRE PANTALLAS O LA APP NO ABRE SE QUEDA CARGANDO - CONEXIÓN DEFICIENTE WIFI</t>
  </si>
  <si>
    <t>09/10/2025 SE VISITA COMERCIO POR LENTITUD EN NAVEGACIÓN Y DE APP DE WOMPI Y LENTITUD EN TRANSACCIONES , SE PROCEDE A VALIDAR VERSIÓN 26.0.2-NEXT.0 SE REALIZA BORRADO DE CACHÉ Y BORRADO DE RED WIFI , SE CONECTA NUEVAMENTE A RED , SE REINICIA EQUIPO Y SE INDICA A CLIENTE INGRESAR A LA APP SE REALIZAN DOS TRANSACCIONES DE PRUEBA Y LAS TRANSACCIONES MEJORARON CONSIDERABLEMENTE ,SE INDICA A CLIENTE PROCESOS E BORRADO DE CACHÉ Y SE FINALIZA ACTIVIDAD SIN MÁS NOVEDAD</t>
  </si>
  <si>
    <t>CAFETERIA Y CIGARRERIA EL CANEY</t>
  </si>
  <si>
    <t>FO-25-1647403</t>
  </si>
  <si>
    <t>09/10/2025 SE REALIZA VISITA A CB PARA ATENDER INCIDENTE SE REALIZA BORRADO DE MEMORIA CACHÉ Y ALMACENAMIENTO, SE REALIZAN PRUEBAS OK</t>
  </si>
  <si>
    <t>DROGUERIA MEJOR SALUD</t>
  </si>
  <si>
    <t>FO-25-1647975</t>
  </si>
  <si>
    <t>IDIOMA</t>
  </si>
  <si>
    <t>09/10/2025 SE VERIFICÓ FALLA DE TX SALE RECHAZO GENERAL, AL VERIFICAR LA TX FUNCIONA CORRECTAMENTE PERO PRESENTA UN MENSAJE DE TX REPRESADAS O PENDIENTES POR PROBAR, SE VERIFICO VERSIÓN DE LA APP SE ENCUENTRA ACTUALIZADA, SE BORRO CACHE SE REINICIO SISTEMA, SE PREINSTALO ACTUALIZACIÓN, PERO EL MENSAJE SIGUE APARECIENDO POR LO CUAL SE ESCALÓ NOVEDAD CON WOMPI EL CUAL VA REALIZAR UNA REINSTALACIÓN DE APP DE FORMA REMOTA, SE LE EXPLICO AL CLIENTE EL PROCESO DE BORRADO DE CACHE, SE EJECUTAN PRUEBAS TX EXITOSAS QUEDA OPERATIVO.</t>
  </si>
  <si>
    <t>EL CERO</t>
  </si>
  <si>
    <t>FO-25-1646726</t>
  </si>
  <si>
    <t>09/10/2025 SE REALIZA VISITA A CB PARA ATENDER INCIDENTE SE REALIZA RECORDAR CONTRASEÑA DE LAS CREDENCIALES Y CONECTARSE A LA NUEVA RED WIFI ,SE REALIZAN PRUEBAS OK</t>
  </si>
  <si>
    <t>BELLO SAN FELIX</t>
  </si>
  <si>
    <t>FO-25-1642916</t>
  </si>
  <si>
    <t>09/10/2025 SE VISITA CB POR QUE EN EL VOUCHER SALÍA INFORMACIÓN ANTERIOR PERO INFORMAN QUE YA EL DÍA DE HOY ESTA ACTUALIZADO OK SIN NOVEDAD</t>
  </si>
  <si>
    <t>PAPELERIA Y VARIEDADES IKERNATHAN</t>
  </si>
  <si>
    <t>FO-25-1647187</t>
  </si>
  <si>
    <t>09/10/2025 SE REALIZA VISITA TÉCNICA, SE VALIDA OPERATIVIDAD DEL EQUIPO, SE EVIDENCIA QUE EL EQUIPO LE BORRARON LA APP DE WOMPI, SE ESCALA CON EL COORDINADOR DE ZONA PARA QUE CREARA TICKET PARA QUE LA APP SEA INSTALADA EN LÍNEA, SE EVIDENCIA QUE LA APP FUE INSTALADA, SE REALIZAN PRUEBAS EXITOSAS, EQUIPO FUNCIONA CORRECTAMENTE, CB QUEDA OPERATIVO.</t>
  </si>
  <si>
    <t>BUNDAKU UN MUNDO DE REGALOS</t>
  </si>
  <si>
    <t>FO-25-1647182</t>
  </si>
  <si>
    <t>09/10/2025 INCIDENTE
CB:67888
RESUMEN DEL CASO:
EN COMUNICACIÓN CON LA LÍNEA 3042600005 CLIENTE INFORMA QUE YA INTENTO ACTUALIZAR LA APLICACIÓN PERO ESTÁ NO APARECE. CLIENTE BORRO LA APLICACIÓN POR ERROR. SE ESCALA CASO A COORDINADOR, JUNTO CON WOMPI SE SOLUCIONA LA ACTIVIDAD CLIENTE CONFIRMA FUNCIONAMIENTO Y ENVIA LA TIRILLA, TODO OK, SE ANEXA TICKET
SERIAL:254UMD4X8363
QUEREMOS CONTARLE QUE CREAMOS EL TICKET N° (471104),  PARA DAR SEGUIMIENTO A LA ATENCIÓN DE SU COMERCIO.</t>
  </si>
  <si>
    <t>BARRIO ROSITA VILLAVICENCIO 1</t>
  </si>
  <si>
    <t>FO-25-1647993</t>
  </si>
  <si>
    <t>09/10/2025 SE REALIZA ACTUALIZACIÓN DE VERSIÓN POR TEAMCALL, SE REALIZA BORRADO DE CACHE, SE REALIZA CONEXIÓN POR DATOS DEL CELULAR DEL CLIENTE Y EL DATAFONO FUNCIONA DE FORMA CORRECTA, SE INDICA AL CLIENTE QUE DEBE SOLICITAR REVISIÓN DEL SERVICIO DE INTERNET DEL COMERCIO, EN REPORTE DE WOMPI SE EVIDENCIA NOVEDADES EN EL FUNCIONAMIENTO DEL INTERNET DEL COMERCIO.</t>
  </si>
  <si>
    <t>MURCIA HERNANDEZ HARVEY IGNACIO</t>
  </si>
  <si>
    <t>GRANERO CARLOS MARIO RESTREPO</t>
  </si>
  <si>
    <t>FO-25-1647193</t>
  </si>
  <si>
    <t>09/10/2025 SE LLEGA SE DETECTA NO SALE TRANSACCIONES COMPLETAS SE BAJA TAMAÑO DE FUENTE SIGUE PRESENTANDO PROBLEMAS POR LO QUE SE SOLICITA REINSTALACIÓN DE VERSIÓN Y QUEDA OK</t>
  </si>
  <si>
    <t>SAN ROQUE SINCELEJO</t>
  </si>
  <si>
    <t>FO-25-1647196</t>
  </si>
  <si>
    <t>09/10/2025 SE VISITA COMERCIO POR FALLA, SE REALIZA VALIDACIÓN, SE EVIDENCIA LENTITUD CON EL WIFI, QUEDA CON LA VERSIÓN 26.0.2, SE HACE BORRADO DE CACHE Y SE LE EXPLICA EL PROCESO, SE REALIZAN PRUEBAS CON DATOS MÓVILES Y FUNCIONA CORRECTAMENTE, SE REALIZAN PRUEBAS OK.</t>
  </si>
  <si>
    <t>DROGUERÍA AZUCENA N2</t>
  </si>
  <si>
    <t>FO-25-1648509</t>
  </si>
  <si>
    <t>09/10/2025 SE VALIDA QUE HAY LENTITUD Y EL CLIENTE NO TIENE EL MODEM MUY CERCA. SE REALIZA ACTUALIZACIÓN DE APP A ÚLTIMA VERSIÓN Y LIMPIEZA DE CACHÉ. SE LE CAPACITA PARA INGRESAR A CONFIGURACIÓN YA QUE NO LO SABÍA Y SE REALIZA INGRESO AL MÓDEM POR MEDIO DE IP PARA REALIZAR SEPARACIÓN DE REDES Y SE DEJA UNA RED DE 2.4 GHZ CON UN NOMBRE Y LA DE 5 GHZ CON OTRO NOMBRE. SE LE INDICA QUE DEJE LA DE 2.4 SOLAMENTE PARA EL DATÁFONO PARA UN MEJOR FUNCIONAMIENTO Y SE LE RECOMIENDA USO DE REPETIDOR.</t>
  </si>
  <si>
    <t>MULTISERVICIOS DE LUJO. LJ</t>
  </si>
  <si>
    <t>FO-25-1647392</t>
  </si>
  <si>
    <t>09/10/2025 SE VISITA COMERCIO POR LENTITUD EN INTERFAZ DE APLICACIÓN DE WOMPI Y AL REALIZAR LAS TRANSACCIONES, SE PROCEDE A REALIZAR BORRADO DE CACHÉ, SE BORRA RED WIFI Y SE CONECTA NUEVAMENTE SE REVISA ACTUALIZACIÓN DE EQUIPO CUENTA CON ÚLTIMA VERSIÓN SUMINISTRADA POR WOMPI 26.0.2-NEXT-0 SE INDICA A CLIENTE PROCESO DE BORRADOR E CACHÉ Y SE REINICIA EQUIPO, CLIENTE ACCEDE CON CREDENCIALES SIN NOVEDAD REALIZAN TRANSACCIONES DE PRUEBA Y  MEJORA LA EXPERIENCIA EN LA NAVEGACIÓN Y TRANSACCIONES DEL DISPOSITIVO Y SE FINALIZA ACTIVIDAD SIN MÁS NOVEDAD</t>
  </si>
  <si>
    <t>AUTO SERVICIO LA CARPA AZUL J.A</t>
  </si>
  <si>
    <t>FO-25-1647784</t>
  </si>
  <si>
    <t>09/10/2025 SE REALIZA REVISIÓN DE LA CONEXIÓN SE PRUEBA COMPARTIENDO CON EL CEL SE HACEN PRUEBAS SE CONECTA CON OTRA RED DE WIFI Y MEJORA LA CONEXIÓN</t>
  </si>
  <si>
    <t>VARIEDADES F.I</t>
  </si>
  <si>
    <t>FO-25-1648923</t>
  </si>
  <si>
    <t>09/10/2025 SE REALIZA LLAMADA CON USUARIO YA QUE INDICA LENTITUD AL GENERAR MENSAJE DE COMPARTIR TIRILLA, EN LLAMADA SE LE INDICA COMO ACTUALIZAR EQUIPO Y BORRAR CACHE DE LA APP PARA LENTITUD Y SE LE EXPLICA LAS DEMORAS, SERVICIO OK Y EN FUNCIONAMIENTO</t>
  </si>
  <si>
    <t>BARRIO ALCALA DE BELLO BELLO</t>
  </si>
  <si>
    <t>FO-25-1648954</t>
  </si>
  <si>
    <t>09/10/2025 SE HACE VISITA TÉCNICA OK SE ACTUALIZA APLICACIÓN OK SE HACEN PRUEBAS EXITOSAS. SE EVIDENCIA LENTITUD EN EL APLICATIVO SE CONECTA A POR DATOS MÓVILES Y SE MOTA UNA MEJORÍA, CLIENTE MANIFIESTA QUE VA SEGUIR OPERANDO ASÍ. EQUIPOS OPERATIVOS</t>
  </si>
  <si>
    <t>BARRIO MUTIS II BUCARAMANGA</t>
  </si>
  <si>
    <t>FO-25-1647772</t>
  </si>
  <si>
    <t>09/10/2025 SE CONTACTA CLIENTE SE BRINDA SOPORTE TELÉFONO , SE REALIZA ACTUALIZACIÓN DE APP , BORRADO CACHÉ , PRUEBAS OK</t>
  </si>
  <si>
    <t>MARIO DE JESUS GIRALDO GOMEZ</t>
  </si>
  <si>
    <t>FO-25-1647989</t>
  </si>
  <si>
    <t>09/10/2025 SE REALIZA BORRADO DE CACHE SE ACTUALIZA POR LLAMADA TELL CAL SE HACEN PRUEBAS OK</t>
  </si>
  <si>
    <t>BARRIO CALLE REAL TURBACO 1</t>
  </si>
  <si>
    <t>FO-25-1643294</t>
  </si>
  <si>
    <t>FALLAS EN CANAL DE COMUNICACIÓN DEL CLIENTE (INTERNET) - CANAL DE COMUNICACIÓN</t>
  </si>
  <si>
    <t>09/10/2025 SE VALIDA NOVEDAD EL CLIENTE PRESENTA PROBLEMAS CON EL WIFI SE REALIZA PRUEBAS CON DATOS DE CELULAR Y SE EVIDENCIA QUE NO HAY DESCONEXIÓN SE LE RECOMIENDA AL CLIENTE LLAMAR AL PROVEEDOR PARA QUE LE BRINDEN SOPORTE</t>
  </si>
  <si>
    <t>TAVO SHOES</t>
  </si>
  <si>
    <t>FO-25-1649510</t>
  </si>
  <si>
    <t>09/10/2025 SE VERIFICÓ FALLA DE LENTITUD AL MOMENTO DE EJECUTAR TX NO PERMITE IMPRIMIR, SE REVISO VERSIÓN APP EL CUAL ESTA ACTUALIZADA, SE REALIZO BORRADO DE CACHE, SE LE EXPLICO AL CLIENTE COMO DEBE REALIZAR LA IMPRESIÓN DE VÁUCHER CUANDO NO APARECE LA OPCIÓN PERO APROBADA LA TX O CUANDO NO APARECE NINGUNO DE LAS DOS OPCIONES APROBADA Y COMPARTIR, REVISAR POR LA PLATAFORMA SOMOS SI LA TX SE EJECUTÓ SALIR DEL SISTEMA Y REALIZAR LA IMPRESIÓN DESDE LA OPCIÓN MOVIMIENTOS, SE EJECUTAN PRUEBAS TX EXITOSAS QUEDA OPERATIVO.</t>
  </si>
  <si>
    <t>FO-25-1649059</t>
  </si>
  <si>
    <t>09/10/2025 SE LLEGA A SITIO, SE LE EXPLICA A CLIENTE QUE DEBE SEGUIR REALIZANDO BORRADO DE CACHE, AL REALIZAR BORRADO DE CACHE DE EVIDENCIA MEJORÍA EN LENTITUD DEL DATAFONO.</t>
  </si>
  <si>
    <t>ALMACEN Y VARIEDADES PUPY GANGA</t>
  </si>
  <si>
    <t>FO-25-1649057</t>
  </si>
  <si>
    <t>09/10/2025 SE REALIZA VISITA CLIENTE DECÍA Q SE LE QUEDÓ PEGADO ,SE REALIZA BORRADO DE CACHE ,SE REALIZA ACTUALIZACIONES SE REINICIA DATAFONO ,SE HACEN PRUEBA Y TODO OK</t>
  </si>
  <si>
    <t>PORRAS CASTRO DARLON NASCK</t>
  </si>
  <si>
    <t>FO-25-1649050</t>
  </si>
  <si>
    <t>09/10/2025 SE VISITA COMERCIO, COMERCIO INDICA QUE QUIEN MANEJA EL DATAFONO NO SE ENCUENTRA, ES UNA PERSONA QUIEN TIENE UNA CABINA DENTRO DEL LOCAL Y NO VIENE YA HOY ..</t>
  </si>
  <si>
    <t>M-K LLUVIA DE HELADOS TAVO</t>
  </si>
  <si>
    <t>FO-25-1649507</t>
  </si>
  <si>
    <t>09/10/2025 SE HACE MANTENIMIENTO OK SE ACTUALIZA APP QUEDA EN LA VRS 26. SE LE EXPLICA AL CLIENTE QUE LA LENTITUD ES DEBIDO A UNA SATURACIÓN DE LA RED Y CLIENTE COMPRENDE Y MANIFIESTA QUÉ YA LO SABÍA QUE INCLUSO A TRABAJO CON DATOS MÓVILES Y SE NOTA LA MEJORÍA</t>
  </si>
  <si>
    <t>TIENDA Y VARIEDADES Y.L.V</t>
  </si>
  <si>
    <t>FO-25-1649502</t>
  </si>
  <si>
    <t>09/10/2025 ‎SE REALIZA LLAMADA A EL CB E INFORMA QUE EN OCASIONES , EN LAS TARDES SE PONE LENTO PERO QUE EN ESTE MOMENTO ESTA OPERANDO BIEN</t>
  </si>
  <si>
    <t>MERCADOS MONTOYA ESTRADA</t>
  </si>
  <si>
    <t>FO-25-1649942</t>
  </si>
  <si>
    <t>USUARIO NO PUEDE NAVEGAR ENTRE PANTALLAS O LA APP NO ABRE SE QUEDA CARGANDO - APARECEN ERRORES EN PANTALLA: HUBO UNA DESCONEXION DE LA RED</t>
  </si>
  <si>
    <t>FALLAS EN CANAL DE COMUNICACIÓN DEL CLIENTE (INTERNET) - CACHE</t>
  </si>
  <si>
    <t>09/10/2025 SE REALIZA BORRADO DE CACHE , SE HACE LLAMADO AL TEM CALL SE REINICIA EQUIPO NUEVAMENTE SE HACEN PRUEBAS OK</t>
  </si>
  <si>
    <t>BARRIO OLIVOS SEGUNDO SECTOR SOACHA</t>
  </si>
  <si>
    <t>FO-25-1649895</t>
  </si>
  <si>
    <t>09/10/2025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t>
  </si>
  <si>
    <t>FERROMATERIALES LA PLOMADA SAS</t>
  </si>
  <si>
    <t>FO-25-1650024</t>
  </si>
  <si>
    <t>09/10/2025 SE HACE MANTENIMIENTO OK SE LE EXPLICA AL CLIENTE COMO ES EL CORRECTO FUNCIONAMIENTO DEL LECTOR DE BARRAS. SE HACE PRUEBAS EXITOSAS SE EQUIPOS OPERATIVOS</t>
  </si>
  <si>
    <t>BARRIO LOS SANTOS LOS SANTOS</t>
  </si>
  <si>
    <t>FO-25-1643861</t>
  </si>
  <si>
    <t>09/10/2025 SE COMUNICA CON LA SEÑORA SANDRA , INDICA QUE NO LE LEE LOS RECIBOS DE LA LUZ , SE LE INDICA LA MANERA CORRECTAR DE LEER EL CODIGO DE BARRAS , Y LOGRA PAGAR LAS FACTURAS , SE LE SOLUCIONA EL INCOVENIENTE QUIENTE CONFERME ENVIA PRUEBAS , SE PROCEDE A CERRAR ORDEN</t>
  </si>
  <si>
    <t>FO-25-1644801</t>
  </si>
  <si>
    <t>09/10/2025 SE LLEGO AL CB Y SE ENCONTRÓ EL EQUIPO OPERATIVO Y FUNCIONANDO OK, SOLO QUE PRESENTA INTERMITENCIA EN ALGUNAS TRANSACCIONES AL MOMENTO DE IMPRIMIR EL RECIBO</t>
  </si>
  <si>
    <t>SUPERTIENDA JHOJAN</t>
  </si>
  <si>
    <t>FO-25-1650704</t>
  </si>
  <si>
    <t>09/10/2025 SE REALIZA CONFIGURACIÓN  DE WIFI PRUEBAS OK</t>
  </si>
  <si>
    <t>PEDREROS CONTRERAS MICHAEL STEVENS</t>
  </si>
  <si>
    <t>MERCADOS EXPRESO</t>
  </si>
  <si>
    <t>FO-25-1650825</t>
  </si>
  <si>
    <t>09/10/2025 SE REALIZA BORRADO DE CACHE SE ACTUALIZA LA APP</t>
  </si>
  <si>
    <t>VICTOR ALFONSO MACIAS USUGA</t>
  </si>
  <si>
    <t>FO-25-1650838</t>
  </si>
  <si>
    <t>09/10/2025 SE HACE SOPORTE TELEFÓNICO NOS ATIENDE EL SEÑOR EFRAIN QUIEN NOS COMUNICA CON LA SEÑORITA TATIANA QUÉ ES LA QUE OPERA EL DATAFONO Y NOS INDICA QUE EL DATAFONO SE PONE MUY LENTO A LA HORA DE IMPRIMIR SE LE EXPLICA QUE ES DEBIÓ A UNA SATURACIÓN DE LA RED 2.4GZ Y SE PRUEBA CONECTADO EL DATAFONO A LOS DATOS MÓVILES Y CLIENTE MANIFIESTA QUE TRANSA UN POCO MÁS FLUIDO. EQUIPOS OPERATIVOS</t>
  </si>
  <si>
    <t>DROGUERIA ESPECIAL CRS</t>
  </si>
  <si>
    <t>FO-25-1648323</t>
  </si>
  <si>
    <t>09/10/2025 SE VISITA COMERCIO SE REALIZÓ VALIDACIÓN DE CREDENCIALES OK, SE REALIZARON PRUEBAS ACTUALIZACIÓN EQUIPO Y BORRADO DE CACHÉ, SE REVISA POR WIFI ANALYZER CONEXIÓN COMERCIO WIFI,  CANALES DEL 1 AL 11 EN SATURACIÓN Y REUSO , SE REALIZÓ PRUEBAS  EQUIPO PIERDE EL FLUJO DE INTERNET SE REALIZÓ PRUEBAS AL MISMO TIEMPO CON OTRO DISPOSITIVO MÓVIL Y EL INTERNET DEL COMERCIO TRABAJA NORMAL SE REALIZO TESTS DE VELOCIDAD Y LA VELOCIDAD ES APROXIMADAMENTE DE 40 MEGAS SIMÉTRICAS, EL PING DA UNA RESPUESTA DE 33 MS, PARA QUE EL  DATAFONO ARRANQUE Y FUNCIONE TOCA DESACTIVAR WIFI Y VOLVERLO A CONECTAR Y ASÍ DE ESA MANERA FUNCIONÓ.</t>
  </si>
  <si>
    <t>BARRIO BAYADERA MEDELLIN 1</t>
  </si>
  <si>
    <t>FO-25-1652296</t>
  </si>
  <si>
    <t>09/10/2025 SE REALIZA DESCARGA PRO TEM CALL DE LA APP, SE DESCARGA CLIENTE INGRESA Y SE REALIZAN PRUEBAS OK</t>
  </si>
  <si>
    <t>TIENDA Y PANEDERIA LA FE</t>
  </si>
  <si>
    <t>FO-25-1652232</t>
  </si>
  <si>
    <t>09/10/2025 SE REALIZA VISITA TÉCNICA, SE VALIDA OPERATIVIDAD DEL EQUIPO, SE EVIDENCIA QUE EL EQUIPO ESTÁ LENTO Y NO AVANZA, SE BORRA CACHE SE ACTUALIZA LA APP DE WOMPI, SE REALIZAN PRUEBAS EXITOSAS, EQUIPO FUNCIONA CORRECTAMENTE, CB QUEDA OPERATIVO.</t>
  </si>
  <si>
    <t>BARRIO EL CASTILLO JAMUNDI</t>
  </si>
  <si>
    <t>FO-25-1647179</t>
  </si>
  <si>
    <t>09/10/2025 SE VISITO EL CB Y SE ENCONTRÓ EL EQUIPO FUNCIONANDO DE FORMA CORRECTA, LA CLIENTE INFORMA QUE HOY SE CONECTO A OTRO INTERNET PORQUE EL PRINCIPAL ESTÁ SIN SERVICIO Y ESTE INTERNET A PESAR DE QUE ESTA MAS LEJOS FUNCIONA MEJOR, LO UNICO LENTO ES CUAMDO SE VA A SACAR UN DUPLICADO, CB OPERANDO OK, PRUEBAS OK</t>
  </si>
  <si>
    <t>CENTRO COMPUTO COPIADO LUCAS</t>
  </si>
  <si>
    <t>FO-25-1652458</t>
  </si>
  <si>
    <t>CONEXIÓN DEFICIENTE WIFI - USUARIO NO PUEDE NAVEGAR ENTRE PANTALLAS O LA APP NO ABRE SE QUEDA CARGANDO</t>
  </si>
  <si>
    <t>10/10/2025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t>
  </si>
  <si>
    <t>BARRIO PUEBLITO CAFETERO PEREIRA</t>
  </si>
  <si>
    <t>FO-25-1654981</t>
  </si>
  <si>
    <t>09/10/2025 SE REALIZA VALIDACIÓN CON EL CLIENTE QUIEN INDICA QUE NO LA DEJA INGRESAR PUES LE SALE EL MENSAJE UPS ALGO SALIÓ MAL, SE REALIZA VALIDACIÓN CON EL CLIENTE Y SE LE PIDE RECTIFICAR LA CONTRASEÑA LA INGRESA Y EL SISTEMA INGRESA Y LE PERMITE OPERAR SIN PROBLEMA</t>
  </si>
  <si>
    <t>BARRIO CENTRO PEREIRA 52</t>
  </si>
  <si>
    <t>FO-25-1662252</t>
  </si>
  <si>
    <t>09/10/2025 SE HABLA CON LA CLIENTE QUIEN INDCA QUE NO LE ESTABA FUNCINANDO EL INICIO DE SESION CON USUARIO Y CONTRASEÑA PUES LE SALIA EL MANSAKE UPS ALGO SALIO MAL, PERO QUE ELLA APAGO EL EQUIPO, VOLVIO A INTENTAR Y YA PUEDO TRABAJR SIN PROBLEMA.</t>
  </si>
  <si>
    <t>FO-25-1654964</t>
  </si>
  <si>
    <t>09/10/2025 CLIENTE INDICA SE LE ROBARON EL CARGADOR DE LA BATERIA, SE ESCALA A WOMPI PERO EL WOMPI INDICA QUE EL CLIENTE DEBE CARGAR EL DATAFONO CON EL CARGADOR DEL CELULAR YA QUE POR AHORA NO SE CUENTA CON ESTE ACCESORIO PARA CAMBIO, SE LE INFORMA AL CLIENTE EN ESPERA DE QUE SE PUEDA DAR EL CAMBIO</t>
  </si>
  <si>
    <t>BARRIO ENGATIVA BOGOTA 1</t>
  </si>
  <si>
    <t>FO-25-1656499</t>
  </si>
  <si>
    <t>09/10/2025 SE REALIZA VISITA A COMERCIO, SE VALIDA EQUIPO OPERANDO CON LENTITUD, SE PROCEDE A REALIZAR ACTUALIZACIÓN Y BORRADO DE CACHE, SE CORRIGE TECLADO (ENGLISH), SE REALIZA PRUEBAS CON CLIENTES OPERANDO CON NORMALIDAD  A CONFORMIDAD DEL USUARIO.</t>
  </si>
  <si>
    <t>BARRIO VILLAHERMOSA MEDELLÍN</t>
  </si>
  <si>
    <t>FO-25-1655030</t>
  </si>
  <si>
    <t>10/10/2025 SE HACE SOPORTE TELEFÓNICO CON LA SEÑORA MARÍA QUIEN NOS MANIFIESTA QUE LA FALLA ES QUE NO A PODIDO HACER EL BORRADO DE CACHE PERO QUE ELLA NO SE ENCUENTRA EN EL COMERCIO NOS DA EL NÚMERO DE LA SERORITA XIMENA QUÉ ES LA QUE ESTÁ ATENDIENDO HOY EL CB Y SE LOGRA HACER BORRADO DE CACHE OK. PRUBAS OK</t>
  </si>
  <si>
    <t>BARRIO MARINILLA 2  MARINILLA</t>
  </si>
  <si>
    <t>FO-25-1649905</t>
  </si>
  <si>
    <t>09/10/2025 SE LLEGA AL COMERCIO Y SE IDENTIFICA QUE EL CANAL DEL COMERCIO SOLO MANEJA FRECUENCIA 5G LA CUAL EL DATÁFONO NO RECONOCE, SE LE INFORMA AL USUARIO QUE DEBE CONTACTAR AL PROVEEDOR DE INTERNET PARA QUE LE CONFIGURE EL WIFI CON LA FRECUENCIA 2.4G Y ASÍ PUEDA CONECTAR EL DATÁFONO A LA RED WIFI, DE MOMENTO EL USUARIO ESTÁ TRABAJANDO CON LOS DATOS COMPARTIDOS DEL CELULAR, TAMBIÉN MANIFIESTA TENER LENTITUD CON LAS TX, SERVICIOS QUEDAN FUNCIONANDO OK</t>
  </si>
  <si>
    <t>BARRIO LA CITA</t>
  </si>
  <si>
    <t>FO-25-1649935</t>
  </si>
  <si>
    <t>09/10/2025 SE LLEGA A LA DIRECCIÓN INDICADA Y SE EVIDENCIA QUE EL EQUIPO LE HAN MODIFICADO IDIOMA , TAMAÑAN DE TEXTO COMO DE LA INTERFAZ, SE REESTABLECEN PARÁMETROS, SE REALIZAN PRUEBAS DE VELOCIDAD DEL INTERNET DEL OPERADOR DANDO COMO RESULTADO 1MB DE SUBIDA Y 8 DE DESCARGA SE LE INDICA AL COMERCIO LOS RESULTADOS DE ESTAS PRUEBAS PARA VERIFICAR CON PROVEEDOR. SE CONECTA EQUIPO A RED DE MÓVIL , EQUIPO FUNCIONA DE MANERA MÁS FLUIDA. SE REALIZAN PRUEBAS ÉXITOSAS. COMERCIO MUESTRA DESCONTENTO POR TAMAÑO DE LETRA Y DE LA INTERFAZ INDICA QUE SE LE DIFICULTA OPERAR DE ESTA MANERA</t>
  </si>
  <si>
    <t>GARCIA PASTRANA KEVIN FERNANDO</t>
  </si>
  <si>
    <t>SAN VICENTE FERRER</t>
  </si>
  <si>
    <t>SAN VICENTE - ANTIOQUIA</t>
  </si>
  <si>
    <t>FO-25-1646752</t>
  </si>
  <si>
    <t>09/10/2025 EN COMUNICACIÓN CON EL SEÑOR DINERO AL NÚMERO 3128343550 SE LE INFORMA QUE EN EL MOMENTO NO HAY AUTORIZACIÓN POR PARTE DE WOMPI PARA EL CAMBIO DEL DATÁFONO SE LE INDICA SEGUIR COMUNICÁNDOSE A LA LÍNEA Y PREGUNTAR PARA CUANDO ESTÁ EL CAMBIO DEL DATÁFONO</t>
  </si>
  <si>
    <t>H.L COMUNICACIONES NEIVA</t>
  </si>
  <si>
    <t>FO-25-1662698</t>
  </si>
  <si>
    <t>10/10/2025 SE REALIZA VISITA AL PUNTO, CLIENTE INDICA QUE EL DAÑO QUE NO RECIBIA TARJETAS SE RESOLVIÓ, SE EVIDENCIÓ LENTITUD EN EL CANAL DE COMUNICACIÓN DEL CLIENTE, SE REALIZA BORRADO CACHE, ACTUALIZACIÓN APP , SE LE RECOMIENDA AL CLIENTE TENER UNA RED WIFI, DISPONIBLE SOLO PARA EL DATAFONO. PRUEBAS CB OK, CB OPERATIVO</t>
  </si>
  <si>
    <t>BARRIO PARQUE PRINCIPAL II EL SANTUARIO</t>
  </si>
  <si>
    <t>FO-25-1650007</t>
  </si>
  <si>
    <t>10/10/2025 SE LLAMA AL CLIENTE AL 3133904129 SE HABLA CON KELLY ZULUAGA Y SE INDICA COMO REALIZAR EL TELL CALL INDICANDO QUE QUEDÓ DE NUEVO INSTALADA LA APP EXITOSMANTE POR LO QUE SE CIERRA VISITA</t>
  </si>
  <si>
    <t>SURTISALUD PLUS</t>
  </si>
  <si>
    <t>FO-25-1661265</t>
  </si>
  <si>
    <t>10/10/2025 SE VISITA COMERCIO, SE ENCUENTRA COMERCIO CERRADO , SE INTENTA COMUNICACIÓN POR LLAMADA, NO CONTESTAN AL NÚMERO</t>
  </si>
  <si>
    <t>BARRIO ABBAS TURBAY FLORENICA</t>
  </si>
  <si>
    <t>FO-25-1652291</t>
  </si>
  <si>
    <t>CONEXIÓN DEFICIENTE WIFI - ROLLO MAL PUESTO</t>
  </si>
  <si>
    <t>WIFI - MALA MANIPULACIÓN DEL DATAFONO</t>
  </si>
  <si>
    <t>10/10/2025 SE REALIZA VISITA AL CB YA QUE INFORMO QUE TENÍA PROBLEMAS AL MOMENTO DE IMPRIMIR, SE REVISA EL EQUIPO Y SE EVIDENCIA QUE LA TAPA ESTABA MAL CERRADA, SE ORGANIZA EL ROLLO Y SE AJUSTA BIEN LA TAPA E IMPRIME BIEN, SE DEJA OPERATIVO</t>
  </si>
  <si>
    <t>BARRIO SANTA HELENITA BOGOTA 3</t>
  </si>
  <si>
    <t>FO-25-1647172</t>
  </si>
  <si>
    <t>09/10/2025 SE VISITA COMERCIO, SE REALIZAN LAS VÁLIDACIONES PERTINENTES DE DISPOSITIVOS CONECTADOS A LA RED SE REALIZA BORRADO DE CACHE Y QUEDA FUNCIONANDO DE MANERA CORRECTA</t>
  </si>
  <si>
    <t>BARRIO EL CENTRO SANTANDER DE QUILICHAO 1</t>
  </si>
  <si>
    <t>FO-25-1646551</t>
  </si>
  <si>
    <t>09/10/2025 SE VISITO EL CB Y SE ENCONTRÓ EL EQUIPO TRABAJANDO CON NORMALIDAD, PERO PRESENTA DEMORAS AL MOMENTO DE IMPRIMIR LOS RECIBOS, EL CLIENTE INDICA QUE ES MAS DEMORADO CUANDO TIENE FILA DE 10 O MAS CLIENTES, PRUEBAS OK EQUIPO OPERATIVO</t>
  </si>
  <si>
    <t>BARRIO CENTRO SAMACA 3</t>
  </si>
  <si>
    <t>FO-25-1649951</t>
  </si>
  <si>
    <t>10/10/2025 SE REALIZA VISITA AL COMERCIO, SE REALIZA BORRADO Y ACTUALIZACIÓN DE APLICACION, PRUEBAS OK.</t>
  </si>
  <si>
    <t>BARRIO BOCHICA SOACHA</t>
  </si>
  <si>
    <t>FO-25-1666047</t>
  </si>
  <si>
    <t>10/10/2025 SE REALIZA VALIDACIÓN POR LENTITUD Y FALLA EN IMPRESIÓN, SE DETECTA QUE LE RED ESTA UN TANTO SATURADA DE REACCIONAN PRUEBAS CONECTADO A DATOS COMPARTIDOS POR MÓVIL ESTOY FUNCIONA DE MUESTRA A CLIENTE Y SE EXPLICAN TIPS DE MANEJO SERVICIO ESTÁ OPERATIVO PRUEBAS CON CONSULTA DE SALDO NO HAY PARA HACER RETIRO NI CONSIGNACIÓN</t>
  </si>
  <si>
    <t>BARRIO GAITAN YUMBO</t>
  </si>
  <si>
    <t>FO-25-1661969</t>
  </si>
  <si>
    <t>ENCENDIDO</t>
  </si>
  <si>
    <t>LECTOR NO ENCIENTE</t>
  </si>
  <si>
    <t>DAÑO EN CABLEADO</t>
  </si>
  <si>
    <t>10/10/2025 SE REALIZA VALIDACIÓN CON EL CLIENTE Y SE ENCUENTRA QUE EL CARGADOR SE LE DAÑO LA CONEXIÓN DEL PUERTO TIPO C, SE LE INFORMA AL CLIENTE QUE EL EQUIPO LO DEBE CARGAR CON EL CARGADOR DEL CELULAR U OTRO CARGADOR YA QUE EN ESTE MOMENTO WOMPI NO TIENE ESTE ACCESORIO EN LISTA DE CAMBIO, EL CLIENTE ACCEDE E INDICA QUE ASÍ ESTA REALIZANDO EL CARGUE DEL EQUIPO PERO INDICA QUE REPORTO PARA QUE DESPUÉS NO LE VAYAN A COBRAR ESE CARGADOR</t>
  </si>
  <si>
    <t>BARRIO AMPARO CAÑIZARES BOGOTA</t>
  </si>
  <si>
    <t>FO-25-1665955</t>
  </si>
  <si>
    <t>10/10/2025 SE REALIZA VISITA DE CAMPO ENCONTRADO QUE EQUIPO NO IMPRIME LOS VAUCHER, SE REALIZA BORRADO DE CACHE, ACTUALIZACIÓN Y REINICIO DE EQUIPO, EVIDENCIADO QUE DATAFONO IMPRIME SIN NOVEDAD.</t>
  </si>
  <si>
    <t>BARRIO EL PORVENIR 3 RIONEGRO</t>
  </si>
  <si>
    <t>FO-25-1665877</t>
  </si>
  <si>
    <t>10/10/2025 SE LLAMA A LA SRA ELIZABETH Y INDICA QUE SE PONE DEMASIADO LENTO PARA BUSCAR LA OPCIÓN DE IMPRIMIR SE LE EXPLICA CÓMO BORRA CACHE INDICANDO QUE MEJORA LA NAVEGACIÓN POR LO QUE SE CIERRA ACTIVIDAD</t>
  </si>
  <si>
    <t>BARRIO CENTRO MANIZALES  25</t>
  </si>
  <si>
    <t>FO-25-1665887</t>
  </si>
  <si>
    <t>10/10/2025 SE REALIZA LLAMADA CON USUARIO EL CUAL INDICA QUE CUENTA CON PROBLEMAS DE LENTITUD A LA HORA DE IMPRIMIR TIRILLAS Y EN HACER OPERACIONES, SE LE INDICA COMO ACTUALIZAR LA APP DE WOMPI Y TAMBIÉN COMO BORRARLE CACHE, INDICA QUE EN ESTE MOMENTO LE FUNCIONA CORRECTAMENTE</t>
  </si>
  <si>
    <t>TITIRIBI III - ANTIOQUIA</t>
  </si>
  <si>
    <t>FO-25-1663858</t>
  </si>
  <si>
    <t>10/10/2025 SE REALIZA CONTACTO CON EL USUARIO ARNULFO OSORIO - 3226053760, SE REALIZA PROCESO DE TEM CALL PARA ACTUALIZAR EQUIPO, SE INSTALA LA APLICACIÓN DE WOMPI, USUARIO HACE PRUEBAS DE INGRESO Y ENTRA SIN PROBLEMAS; SE INDICA FORMA CORRECTA DEL BORRADO DE CACHÉ, CB QUEDA OPERATIVO</t>
  </si>
  <si>
    <t>DROGUERIA FEDERAL</t>
  </si>
  <si>
    <t>FO-25-1666579</t>
  </si>
  <si>
    <t>10/10/2025 SE LLAMA AL CLIENTE Y NOS COMENTA QUE SE REINICO EL EQUIPO Y YA FUNCIONÓ NORMAMENTE</t>
  </si>
  <si>
    <t>BARRIO GIRARDOT BUCARAMANGA BUCARAMANGA</t>
  </si>
  <si>
    <t>FO-25-1655312</t>
  </si>
  <si>
    <t>10/10/2025 SE ESTABLECE CONTACTO VÍA WHATSAPP AL NÚMERO 3183936916 CON EL SEÑOR ALVARO  GÓMEZ Y SE LE BRINDA SOPORTE BORRANDO CACHE, ACTUALIZANDO VERSIÓN Y REINICIANDO EQUIPO CLIENTE CONFIRMA QUE A PESAR DE EL CONECTAR EL EQUIPO CON ADAPTADOR TIPO C A LAN ES DEMASIADO AL LENTO REALIZAR LOS PROCESOS SE LE INDICA QUE EN CASO DE CUALQUIER OTRA INQUIETUD O FALLA QUE SE LE PUEDA PRESENTAR SE COMUNIQUE DE NUEVO</t>
  </si>
  <si>
    <t>REYES RAMIREZ DIEGO ALEXANDER</t>
  </si>
  <si>
    <t>BARRIO BERLIN TONA 2</t>
  </si>
  <si>
    <t>FO-25-1652236</t>
  </si>
  <si>
    <t>10/10/2025 CLIENTE MANIFIESTA QUE LE PRESENTA LENTITUD, SE LE INDICA AL CLIENTE QUE DEBE BORRARLE CACHE Y SE ACTUALIZA , CLIENTE HACE PRUEBA OK, SE PROCEDE A CERRAR ORDEN</t>
  </si>
  <si>
    <t>DROGUERIA LA MODERNA</t>
  </si>
  <si>
    <t>FO-25-1666603</t>
  </si>
  <si>
    <t>10/10/2025 SE VALIDA APP ELIMINADA POR EL CLIENTE, SE PROCEDE A REALIZAR DESCARGA DE ACTUALIZACIÓN Y BORRADO DE CACHE; SE REALIZA PRUEBAS DE FUNCIONAMIENTO OK.</t>
  </si>
  <si>
    <t>FO-25-1649946</t>
  </si>
  <si>
    <t>10/10/2025 SE REALIZA COMUNICACIÓN TELEFÓNICA CON EL CLIENTE, QUIEN INFORMA QUE YA HIZO BORRADO DE CACHE Y ACTUALIZACIÓN DE LA APP COMO LE INDICARON EN LA LINEA TELEFÓNICA. SE LE INFORMA QUE NO L EQUIPO DE WOMPI SE ENCUENTRA TRABAJANDO PARA DAR SOLUCIÓN A ESTE TIPO DE INCONVENIENTES MEDIANTE ACTUALIZACIÓNES DE LA APP</t>
  </si>
  <si>
    <t>BARRIO CENTRO TUQUERRES</t>
  </si>
  <si>
    <t>FO-25-1649505</t>
  </si>
  <si>
    <t>10/10/2025 SE REALIZA VALIDACIÓN CON EL CLIENTE QUIEN MANIFIESTA QUE EL DATAFONO  NO LE PERMITE INGRESAR CON SU CONTRASEÑA NORMALMENTE, SE LE INDICA REALIZAR CAMBIO DE CONTRASEÑA LA CLIENTE REALIZA LA LABOR Y YA CON LA NUEVA CONTRASEÑA LA DEJA INGRESAR.</t>
  </si>
  <si>
    <t>EDS LOS ANGELES</t>
  </si>
  <si>
    <t>FO-25-1650339</t>
  </si>
  <si>
    <t>10/10/2025 SE REALIZÓ REVISIÓN DE EQUIPO, BORRADO DE CACHE, SE VALIDO VERSIÓN OK, PRUEBAS OK.</t>
  </si>
  <si>
    <t>VARIEDADES PIEDRAS BLANCAS II</t>
  </si>
  <si>
    <t>FO-25-1667292</t>
  </si>
  <si>
    <t>INTENTO DE MANIPULACION</t>
  </si>
  <si>
    <t>10/10/2025 SE VERIFICAN SERVICIOS Y EL DATÁFONO ESTÁ FUNCIONANDO CORRECTAMENTE, SE IDENTIFICA QUE EL USUARIO NO SABE CÓMO LEER LAS FACTURAS SE LE EXPLICA CÓMO HACERLO DE MANERA CORRECTA Y EL USUARIO QUEDA SATISFECHO, SERVICIOS OK</t>
  </si>
  <si>
    <t>BARRIO EL GUAYABAL PIEDECUESTA</t>
  </si>
  <si>
    <t>FO-25-1652452</t>
  </si>
  <si>
    <t>10/10/2025 SE COMUNICA CON CLIENTE INFORMA QUE EL DATAFONO ESTA DEMASIADO LENTO AL REALIZAR TRANSACCIÓN, SE LE INDICA QUE BORRE CACHE ,ACTUALICE APLICACIÓN, PROCEDE HACER PRUEBA Y LE FUNCIONA CORRECTAMENTE, SE ADJUNTA PRUEBA SE CIERRA ORDEN</t>
  </si>
  <si>
    <t>BARRIO SAN ANTONIO BOGOTA 5</t>
  </si>
  <si>
    <t>FO-25-1667219</t>
  </si>
  <si>
    <t>11/10/2025 SE VISITA CORRESPONSAL BANCARIO POR FALLAS EN DATÁFONO SIN CONEXIÓN WIFI AL LLEGAR AL COMERCIO CLIENTE MANIFIESTA QUE EL DÍA 10/10/2035 PRESENTÓ MUCHA INTERMITENCIA CON SU RED WIFI LO CUAL LE GENERABA COMO BASTANTES DESCONEXIONES EN EL DATÁFONO , ADICIONALMENTE INDICA QUE EL DATÁFONO YA SE ENCUENTRA OPERANDO SIN NOVEDAD Y QUE SU OPERADOR DE INTERNET YA SOLUCIONO LA NOVEDAD PRESENTADA SE LE INDICA A CLIENTE PROCESO DE BORRADO DE CACHÉ Y ACTUALIZACIONES CLIENTE ACEPTA SE REALIZAN TRANSACCIONES DE PRUEBA OK Y SE FINALIZA ACTIVIDAD SIN MÁS NOVEDAD SE DEJA CB OPERANDO OK</t>
  </si>
  <si>
    <t>BARRIO CENTRO BARANOA 10</t>
  </si>
  <si>
    <t>FO-25-1666110</t>
  </si>
  <si>
    <t>11/10/2025 SE REALIZA VISITA TÉCNICA, SE VALIDA OPERATIVIDAD DEL EQUIPO, SE EVIDENCIA QUE EQUIPO FUNCIONA CORRECTAMENTE, SE REALIZAN PRUEBAS EXITOSAS, CB OPERATIVO, SE LE INDICA A EL CLIENTE COMO BORRAR CACHE Y ACTUALIZAR LA APP DE WOMPI.</t>
  </si>
  <si>
    <t>BARRIO SAN MATEO SOACHA 8</t>
  </si>
  <si>
    <t>FO-25-1666608</t>
  </si>
  <si>
    <t>11/10/2025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t>
  </si>
  <si>
    <t>DROGUERIA OPTISALUD JYM</t>
  </si>
  <si>
    <t>FO-25-1667246</t>
  </si>
  <si>
    <t>11/10/2025 SE REALIZA VISITA A CB SE REALIZA BORRADO CACHÉ SE CAMBIA IDIOMA APP SE LE INFORMA AL CLIENTE NO REALIZAR CAMBIO SE LE BRINDA ASESORÍA SOBRE EL CORRECTO USO DEL DATÁFONO</t>
  </si>
  <si>
    <t>BARRIO CIUDAD PORFIA VILLAVICENCIO 6</t>
  </si>
  <si>
    <t>FO-25-1667500</t>
  </si>
  <si>
    <t>11/10/2025 SE REALIZA VISITA A COMERCIO SE REALIZA BORRADO CACHÉ PRUEBAS OK SIN NOVEDAD</t>
  </si>
  <si>
    <t>FO-25-1667659</t>
  </si>
  <si>
    <t>11/10/2025 SE REALIZA MANTENIMIENTO SE ACTUALIZA Y SE BORRA CACHE PRUEBAS OK</t>
  </si>
  <si>
    <t>QHATU</t>
  </si>
  <si>
    <t>FO-25-1668266</t>
  </si>
  <si>
    <t>11/10/2025 SE VISITA CB. SE ENCUENTRA DATAFONO CON LENTITUD, CLIENTE INFORMA QUE NO LEE CODIGO DE BARRAS PERO SE REALIZA PRUEBA CON CÓDIGO DE BARRAS EN CELULAR Y SI LO LEE, INFORMAN QUE ES CON LOS RECIBOS IMPRESOS. SE LE INDICA MANERA CORRECTA DE ESCANEAR CÓDIGOS PARA QUE SI LOS LEA. SE ACTUALIZA DATAFONO YA QUE SE ENCUENTRA CON VERSIÓN 25.50.1. QUEDA CON VERSIÓN 26.0.2.
SE REALIZAN PRUEBAS TX EXITOSAS. QUEDA OPERATIVO</t>
  </si>
  <si>
    <t>TECHNICALCELL</t>
  </si>
  <si>
    <t>FO-25-1659929 | FO-25-1648185</t>
  </si>
  <si>
    <t>09/10/2025 PUNTO 35410 REPORTÓ QUE BORRÓ LA APP. SE LLEGA AL CB SE HACEN PRUEBAS DE LLAMADA DE ACTUALIZACIÓN CON EL INTERNET DEL USUARIO Y NO APARECE LA  APP. SE HACE POR MEDIO DE DATOS DEL TÉCNICO PERO NO APARECE LA APP, SE HACE REINICIO DE DATAFONO SE VUELVE HACER LLAMADA DE ACTUALIZACIÓN Y NO APARECE. SE ESCALA PARA LA VALIDACIÓN DE LA APP O CAMBIO DE EQUIPO.
POR FAVOR MARCAR TERMINAL PARA HABILITAR DESCARGA REMOTA DE ACTUALIZACIÓN PARA SOLUCIONAR EL DAÑO .
254MMD4W8128
TICKET: 471178
11/10/2025 WOMPI INFORMA: TE CONFIRMO QUE HEMOS INSTALADO LA APLICACION DE MANERA REMOTA PARA ESTE SERIAL. SE CONFIRMA QUE PUNTO YA CUENTA CON LA APP SEGUN INFORMACION DE PERSONAL TECNICO DE WOMPI..</t>
  </si>
  <si>
    <t>BARRIO BARANOA CENTRO BARANOA</t>
  </si>
  <si>
    <t>FO-25-1665933</t>
  </si>
  <si>
    <t>SUCIEDAD EN IMPRESORA</t>
  </si>
  <si>
    <t>11/10/2025 SE REALIZA VISITA TÉCNICA, SE VALIDA OPERATIVIDAD DEL EQUIPO, SE EVIDENCIA QUE EQUIPO FUNCIONA CORRECTAMENTE, SE REALIZAN PRUEBAS EXITOSAS, CB OPERATIVO, SE LE INDICA COMO BORRAR CACHE Y COMO ACTUALIZAR LA APP DE WOMPI.</t>
  </si>
  <si>
    <t>MAXI MERCADO BETANIA</t>
  </si>
  <si>
    <t>FO-25-1666583</t>
  </si>
  <si>
    <t>11/10/2025 SE REALIZA VISITA, SE CAPACITA COMERCIO EN PROCESO DE LECTURA DE CÓDIGOS DE BARRAS. SE REALIZAN PRUEBAS OK.</t>
  </si>
  <si>
    <t>BARRIO CENTRO 3 VILLA DE LEYVA</t>
  </si>
  <si>
    <t>FO-25-1666615</t>
  </si>
  <si>
    <t>11/10/2025 SE REALIZA LLAMADA CON LA SEÑORA SAMUEL SETINA AL NÚMERO TELEFÓNICO 3112945406 INDICA QUE DATAFONO SE ENCUENTRA FUNCIONANDO CORRECTAMENTE</t>
  </si>
  <si>
    <t>BARRIO PASEO CATALUÑA PIEDECUESTA</t>
  </si>
  <si>
    <t>FO-25-1667255</t>
  </si>
  <si>
    <t>11/10/2025 SE COMUNICA CON LA SEÑORITA LUCERO 3153717936 EL CUAL SE LE REALIZA TELECAM OK, BORRADO DE MEMORIA DE CACHE OK, CB OPERATIVO</t>
  </si>
  <si>
    <t>BARAJAS BERMUDEZ YAHIR MAURICIO</t>
  </si>
  <si>
    <t>VMOBIL</t>
  </si>
  <si>
    <t>FO-25-1668624</t>
  </si>
  <si>
    <t>11/10/2025 SE IDENTIFICA QUE EL DATÁFONO TIENE CONFLICTO CON LA RED WIFI DEL ESTABLECIMIENTO, SE ENSAYA CON DATOS MÓVILES Y LA RED WIFI DE OTRO LOCAL Y EL SERVICIO FUNCIONA CORRECTAMENTE</t>
  </si>
  <si>
    <t>DROGUERIA FARMA EXPRESS GIRARDOT</t>
  </si>
  <si>
    <t>FO-25-1669579</t>
  </si>
  <si>
    <t>11/10/2025 SE HACE PRESENCIA EN COMERCIO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RESULTADO:
SE CONFIRMÓ CON EL CLIENTE QUE EL SERVICIO FUNCIONA CORRECTAMENTE.
SE DEJA CONSTANCIA DE PRUEBA EXITOSA CONSULTA DE SALDO RETIRO Y DEPÓSITO</t>
  </si>
  <si>
    <t>FO-25-1671426</t>
  </si>
  <si>
    <t>11/10/2025 SE REALIZA COMUNICACIÓN CON EL SEÑOR PABLO ELIAS BALLESTEROS BPARA VALIDAR LA FALLA CLIENTE MANIFIESTA QUE LE SALE EN LOS BAUCHER EL NOMBRE DE EL Y QUE QUIERE CAMBIAR AL NOMBRE DEL COMERCIO SE LE INDICA QUE PRIMERO SE DEBE REALIZAR EL CAMBIO CON EL BANCO Y YA POR PARTE DE WOMPI SE ACTUALIZAR DE FORMA AUTOMÁTICA Y LO PODRÍA VISUALIZAR POR EL DATAFONO Y EN LOS BAUCHER .YA QUE POR PARTE DE WOMPI NO REALIZAN ESE CAMBIO</t>
  </si>
  <si>
    <t>DROGUERIA VIC MAR</t>
  </si>
  <si>
    <t>FO-25-1671548</t>
  </si>
  <si>
    <t>11/10/2025 SE REALIZA CONFIGURACIÓN DE WI-FI DE COMERCIO, SE REALIZAN PRUEBAS Y QUEDS OK, CLIENTE INFORMA NO TENER ROLLOS WOMPI POR LO CUAL ESTA UTILIZANDO LOS ROLLOS DE RBM. SE LE INFORMA A CLIENTE QUE DEBE LLAMAR YA QUE ESOS ROLLOS NO SE PUEDEN USAR EN EL DATAFONO WOMPI</t>
  </si>
  <si>
    <t>VARIEDADES EL BERNAL</t>
  </si>
  <si>
    <t>FO-25-1671642</t>
  </si>
  <si>
    <t>11/10/2025 SE LLAMÓ AL CLIENTE PARA CONFIRMAR FALLA DE LECTOR DE TARJETAS CLIENTE INFORMA QUE LA FALLA SOLO SE LE PRESENTÓ EL DÍA DE AYER PERO SE RESTABLECIÓ EL DÍA DE HOY TRABAJANDO SIN INCONVENIENTES LO QUE INFORMA ES QUE ESTÁ FALLANDO LA LECTURA DE CÓDIGO DE BARRAS DE FORMATO ANCHO PARA SEDENAR SE LO EXPLICÓ QUE EL PAGO POR EL MOMENTO TIENE QUE REALIZARLO DE FORMA MANUAL CON EL CÓDIGO DE CONVENIO SE LE EXPLICÓ EL BORRADO DE CACHÉ CLIENTE INFORMA QUE EL DATÁFONO SE ENCUENTRA OPERATIVO A LA HORA.</t>
  </si>
  <si>
    <t>BARRIO CENTRO CHINCHINA 10</t>
  </si>
  <si>
    <t>FO-25-1671668</t>
  </si>
  <si>
    <t>11/10/2025 SE HABLA CON EL CLIENTE QUIEN INDICA QUE EL DATAFONO SE LE ENLOQUECIO LA PANTALLA, SE VALIDA Y EL DATAFONO SE ENCUENTRA CONECTADO Y CARGANDO, SE LE INDICA AL CLIENTE QUE LO UTILIZE SIN ESTAR SIN ESTAR CARGANDO, EL CLIENTE REALIZA PRUEBAS, Y YA INDICA QUE ASI SI LO PUEDE TRABAJAR NORMAL, LO CARGARA SIN USARLO</t>
  </si>
  <si>
    <t>DROGUERÍA YAYALU #2</t>
  </si>
  <si>
    <t>FO-25-1674183</t>
  </si>
  <si>
    <t>12/10/2025 SE COMUNICA CON CLIENTE AL 3242033556 E INFORMA QUE EL EQUIPO YA NO ESTÁ BLOQUEADO PERO QUE TIENE MUCHAS LENTITUD, SE LE COMUNICA QUE ES POR UNA VERSIÓN CON FALLAS, Y SE LE GUÍA PARA REALIZAR TEM CALL, BORRADO DE CACHE Y REINICIO PARA MEJORAR LA NAVEGACIÓN DEL EQUIPO, SE CIERRA</t>
  </si>
  <si>
    <t>MACRO - PAPELERIA H.O SAN JOSE</t>
  </si>
  <si>
    <t>FO-25-1644094</t>
  </si>
  <si>
    <t>14/10/2025 CLIENTE INFORMA QUE LO MANIPULÓ PARA CAMBIAR EL TAMAÑO DE LA FUENTE LOS ICONOS SALÍAN MUY PEQUEÑOS LOS COLOCA GRANDE Y NO LE SALÍAN TODOS LOS ICONOS YA QUE LAS MUCHACHAS QUE TIENE TRABAJANDO NO VEN BIEN LOS ICONOS 
LO VOLVIÓ A MANIPULAR Y COLOCO LA FUENTE MÁS PEQUEÑA 
SE LE INFORMA QUE ASÍ ES EL TAMAÑO DE LOS ICONOS NO SE PUEDE CAMBIAR</t>
  </si>
  <si>
    <t>SION PELUQUERÍA Y VARIEDADES</t>
  </si>
  <si>
    <t>FO-25-1664596</t>
  </si>
  <si>
    <t>14/10/2025 SE REALIZA ESCALAMIENTO A WOMPI YA QUE EL CLIENTE NO LE ES POSIBLE EL INGRESO, SE ESCALA SE VALIDA CON EL CLIENTE ANTE RESPUESTA DE WOMPI Y YA PUDO INGRESAR EL DIA DE AYER</t>
  </si>
  <si>
    <t>BARRIO EL ROSAL PEREIRA</t>
  </si>
  <si>
    <t>FO-25-1666597</t>
  </si>
  <si>
    <t>14/10/2025 SE REALIZA VALIDACION Y ESCALAMIENTO CON WOMPI, QUIENES REALIZAN RESINTALACION DE LA APLICACION, SE HABLA CON EL CLIENTE PARA QUE PRUEBE EL INGRESO Y YA CONFIRMA QUE YA PUEDE INGRESAR SIN PROBLEMA,</t>
  </si>
  <si>
    <t>MEGA TIENDA</t>
  </si>
  <si>
    <t>FO-25-1669635</t>
  </si>
  <si>
    <t>14/10/2025 SE ESCALA WOMPI Y SE REALIZA REINSTALACION DE LA APLICACION POR PARTE DE WOMPI, SE VALIDA CON EL CLIENTE Y YA QUEDO INSTALADA Y YA PUDO INGRESAR</t>
  </si>
  <si>
    <t>VARIEDADES P.C</t>
  </si>
  <si>
    <t>FO-25-1669564</t>
  </si>
  <si>
    <t>14/10/2025 SE COMUNICA AL NÚMERO 3152832168, SE LE BRINDA SOPORTE TELEFÓNICO ALA SEÑORA PAOLA CUBILLOS INDICÁNDOLE QUE DEBE REALIZAR LA DESCARGA POR LA OPCIÓN DE TEM CALL; SE DESCARGA LA APLICACIÓN EXITOSAMENTE.</t>
  </si>
  <si>
    <t>DAVA VARIEDADES Y DETALLES</t>
  </si>
  <si>
    <t>FO-25-1674210</t>
  </si>
  <si>
    <t>TAPA DE IMPRESORA DESAJUSTADA</t>
  </si>
  <si>
    <t>14/10/2025 SE LLEGA AL CORRESPONSAL, SE HABLA CON LA SEÑORA LEIDY VALENCIA, ME INDICA QUE LA IMPRESORA ESTÁ MOLESTANDO, LE INDICO QUE LO MÁS PROBABLE ES QUE LO ESTÉ CERRANDO MAL. SE HACEN PRUEBAS DE TRANSACCIONES Y DE IMPRESORA TODO OK</t>
  </si>
  <si>
    <t>FO-25-1674818</t>
  </si>
  <si>
    <t>14/10/2025 SE REALIZA VISITA AL COMERCIO SE ENCUENTRA DATÁFONO CON APLICACIÓN BORRADA SE ESCALA CASO A WOMPI CON TICKET N° 471911 LO CUAL INSTALAN LA APLICACIÓN NUEVAMENTE SE REALIZAN PRUEBAS EXITOSAS Y EL CB QUEDA OPERATIVO</t>
  </si>
  <si>
    <t>BARRIO BERLIN TONA 1</t>
  </si>
  <si>
    <t>FO-25-1676247</t>
  </si>
  <si>
    <t>14/10/2025 SE ESTABLECE CONTACTO TELEFÓNICO Y VIA WHATSAPP CON LA USUARIA NELLY RODRÍGUEZ AL NÚMERO 3114238044 SE REALIZA PROCEDIMIENTO PARA BORRADO DE CACHE ACTUALIZACION DE APP Y REINICIO DE EQUIPO LO CUAL MEJORA UN POCO LA NAVEGACIÓN PARA PODER REALIZAR LAS RESPECTIVAS TRANSACCIONES SE ENTREGA SERVICIO OPERATIVO</t>
  </si>
  <si>
    <t>INVERSIONES MSJ SANTA MARIA</t>
  </si>
  <si>
    <t>FO-25-1665944</t>
  </si>
  <si>
    <t>14/10/2025 SE REALIZA VISITA AL COMERCIO SE ENCUENTRA DATÁFONO CON PROBLEMAS DE CONEXIÓN LO CUAL GENERA QUE EL DATÁFONO SE COLOQUE LENTO SE HACE PRUEBAS CON LOS DATOS DEL TELÉFONO LO CUAL MEJORA ALA FORMA DE REALIZAR LAS OPERACIONES SE REALIZAN PRUEBAS EXITOSAS Y EL CB QUEDA OPERATIVO</t>
  </si>
  <si>
    <t>BARRIO CORREGIMIENTO BERLIN TONA</t>
  </si>
  <si>
    <t>FO-25-1677034</t>
  </si>
  <si>
    <t>14/10/2025 SE ESTABLECE CONTACTO TELEFÓNICO Y VIA WHATSAPP AL NÚMERO +57 324 2542099 NOS INDICAN QUE EL EQUIPO NO LES PERMITE INGRESAR SE REALIZA PROCEDIMIENTO DE BORRADO DE CACHA ACTIALIZACION APL Y REINICIO DE EQUIPO NOS INDICA LA USUARIA QUE YA LES PERMITE EL INGRESO Y PUEDEN OPERAR CON NORMALIDAD SE PROCEDE CON EL CIERRE DEL REQUERIMIENTO</t>
  </si>
  <si>
    <t>BARRIO LA CUMBRE FLORIDABLANCA 3</t>
  </si>
  <si>
    <t>FO-25-1674215</t>
  </si>
  <si>
    <t>14/10/2025 EN COMUNICACIÓN CON CLIENTE INFORMA QUE LA APP DE WOMPI SE LE BORRÓ, SE PROCEDE A ESCALAR CASO PARA TELECARGA DEL APP, UNA VEZ INSTALADA LA APP, SE LE INDICA AL CLIENTE REALIZAR PRUEBAS EXITOSA, DATAFONO YA FUNCIONA SE PROCEDE A CERRAR ORDEN.</t>
  </si>
  <si>
    <t>GLORIA TERESA HERRERA CURREA</t>
  </si>
  <si>
    <t>FO-25-1579691 | FO-25-1575219</t>
  </si>
  <si>
    <t>24/09/2025 SE REALIZA VISITA DE CAMPO, SE ENCUENTRA RECHAZO EN  LAS TRANSACCIONES DE NEQUI, SE ESCALA EL CASO Y SE CREA EL TICKET N° (467564). CB SOLICITA EL QUE SE LE CAMBIÉ EL NOMBRE DE LA INTERFAZ DE INICIO DE LA APP, YA QUE LE PARECE EL NOMBRE COMPLETO DE LA SRA "GLORIA TERESA HERRERA CURREA" Y EN LA CÁMARA DE COMERCIO APARECE COMO GLORIATEX, LO SOLICITA POR RAZONES DE SEGURIDAD INDICA , TAMBIÉN SOLICITA EL ENVÍO DE BASE PARA EL DATÁFONO, POR RAZONES DE SEGURIDAD.
14/10/2025 SE REALIZA COMUNICACIÓN CON LA SEÑORA GLORIA TERESA HERRERA AL NÚMERO 3107732443 PARA CONFIRMAR RESPUESTA POR PARTE DE WOMPI YA SE ENCUENTRA LOS BAUCHER IMPRIMIENDO EL NOMBRE DEL COMERCIO YA SE ENCUENTRA OPERATIVO</t>
  </si>
  <si>
    <t>BARRIO LA FUENTE DUITAMA</t>
  </si>
  <si>
    <t>FO-25-1666096</t>
  </si>
  <si>
    <t>14/10/2025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SE CONFIRMÓ CON EL CLIENTE QUE EL SERVICIO FUNCIONA CORRECTAMENTE
SE DEJA CONSTANCIA DE TX PRUEBA EXITOSA.</t>
  </si>
  <si>
    <t>LA FRAGUA 2</t>
  </si>
  <si>
    <t>FO-25-1674193</t>
  </si>
  <si>
    <t>14/10/2025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</si>
  <si>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FO-25-1674212</t>
  </si>
  <si>
    <t>14/10/2025 SE REALIZA VISITA A COMERCIO, SE VALIDA EQUIPO OPERANDO CON LENTITUD, SE PROCEDE A REALIZAR ACTUALIZACIÓN Y BORRADO DE CACHE, SE REALIZA PRUEBAS CON CLIENTES OPERANDO CON NORMALIDAD  A CONFORMIDAD DEL USUARIO.</t>
  </si>
  <si>
    <t>MINIMARKET LA FORTUNA PARQUE CENTENARIO</t>
  </si>
  <si>
    <t>FO-25-1674217</t>
  </si>
  <si>
    <t>14/10/2025 SE REALIZA VISITA AL COMERCIO CORRESPONSAL WOMPI, SE VALIDA Y EL CLIENTE COMENTA QUE PRESENTA MUCHA LENTITUD EN EL MOMENTO DE REALIZAR CUALQUIER CLASE DE TRANSACCIÓN SE REALIZA LA RESPECTIVA LLAMADA DE LA TELECARGA LUEGO SE REALIZA BORRADO DE CACHÉ Y SE REALIZA CONEXIÓN POR MEDIO DE DATOS PARA HACER PRUEBAS PERTINENTES SE OBSERVA QUE MEJORA LA CONEXIÓN EL CLIENTE INDICA QUE EL DATÁFONO ESTÁ FUNCIONANDO BIEN CON LOS DATOS SE REALIZAN PRUEBAS DEJANDO LA CONEXIÓN ESTABLE Y CON EL INTERNET QUE TIENE EL CLIENTE</t>
  </si>
  <si>
    <t>DROGUERÍA SAN NICOLÁS UNO</t>
  </si>
  <si>
    <t>FO-25-1680414</t>
  </si>
  <si>
    <t>14/10/2025 SE REALIZA CONTACTO TELEFONIXO CON LA SEÑORA LILIANA LA CUAL SE LE DA SOPORTE Y EQUIPO QUEDS FUNCIONANDO OK</t>
  </si>
  <si>
    <t>DISTRIBUCIONES DE INMEDIATO</t>
  </si>
  <si>
    <t>FO-25-1667289</t>
  </si>
  <si>
    <t>14/10/2025 SE REALIZA ESCALAMIENTO A WOMPI QUIENES INDICA QUE YA EL CB ESTA TRANSANDO POR ENDE YA PUDO INGRESAR, SE HABLA CON EL CB QUIEN INDICA QUE YA LOGRO INGRESAR Y REALIZAR TRANSACCIONES</t>
  </si>
  <si>
    <t>DROGUERIA NUEVA VIDA LA 16 PLUS</t>
  </si>
  <si>
    <t>FO-25-1678925</t>
  </si>
  <si>
    <t>15/10/2025 SE CONTACTA TELEFÓNICAMENTE AL COMERCIO, LA SEÑORA MARÍA GARCÉS ME INFORMA QUE EL APLICATIVO YA LE APARECE EN EL DATAFONO, CONFIRMA QUE YA LE PERMITE REALIZAR TRANSACCIONES.</t>
  </si>
  <si>
    <t>BARRIO VILLAS DE QUILICHAO SANTANDER DE QUILICHAO</t>
  </si>
  <si>
    <t>FO-25-1677515</t>
  </si>
  <si>
    <t>15/10/2025 SE ESCALA A WOMPI, SE VALIDA INGRESO DEL CLIENTE Y YA PUEDE INGRESAR, SE HABLA CON EL CLIENTE Y YA PUEDE REALIZAR INGRESO, SE CIERRA TICKET</t>
  </si>
  <si>
    <t>RESPUESTOS GUIA Y MAQUINAS R G M</t>
  </si>
  <si>
    <t>FO-25-1650901 | FO-25-1647227</t>
  </si>
  <si>
    <t>09/10/2025 SE VISITA CB POR REPORTE DE LENTITUD AL MOMENTO DE LLEGAR ESTA OPERANDO SIN PROBLEMAS EL CLIENTE PREVIAMENTE REINICIO EL MÓDEM SE REALIZARON PRUEBAS OK TAMBIÉN SE BORRO CACHE Y SE BUSCARON ACTUALIZACIONES ESTA FUNCIONAL QUE SE ESCALA AVISO DE MOVIMIENTO PENDIENTE EN PANTALLA. TICKET N° (471135)
15/10/2025 SE REALIZA BORRADO DE CACHÉ, DETENCIÓN DE APP Y REINICIO. SE VALIDA QUE LA APP SE ENCUENTRE ACTUALIZADA Y SE LE BRINDA INFORMACIÓN AL CLIENTE.
POR MEDIO DEL TICKET ESCALADO, SE VALIDA REINSTALACIÓN DE APP Y EL MENSAJE DE MOVIMIENTO PENDIENTE YA NO APARECE. TODO QUEDA FUNCIONANDO CORRECTAMENTE.</t>
  </si>
  <si>
    <t>BARRIO VEREDA MANDIVA</t>
  </si>
  <si>
    <t>FO-25-1645968</t>
  </si>
  <si>
    <t>15/10/2025 SE ESCALA A WOMPI PERO DESPUES DE VALIADACION ENCONTRARON QUE EL DATAFONO YA ESTA OPERATIVO Y LA TRANSACCION QUE SE REPORTO SI QUEDO EN EL SISTEMA, AUTORIZAN EL CIERRE DEL TICKET.</t>
  </si>
  <si>
    <t>BARRIO VEREDA ACAPULCO</t>
  </si>
  <si>
    <t>FO-25-1666060</t>
  </si>
  <si>
    <t>15/10/2025 SE HACE PRESENCIA EN COMERCIO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RESULTADO:
SE CONFIRMÓ CON EL CLIENTE QUE EL SERVICIO FUNCIONA CORRECTAMENTE.
SE DEJA CONSTANCIA DE PRUEBA EXITOSA CONSULTA DE SALDO RETIRO Y DEPÓSITO</t>
  </si>
  <si>
    <t>BARRIO CENTRO PUERTO COLOMBIA 12</t>
  </si>
  <si>
    <t>FO-25-1680222</t>
  </si>
  <si>
    <t>15/10/2025 EN COMUNICACIÓN CON CECILIA VILLAMIZAR  AL NÚMERO 3006650113 ME MANIFIESTA QUE YA EL DATÁFONO ESTÁ FUNCIONANDO BIEN CON LAS FACTURAS DE CÓDIGO DE BARRAS YA QUE LE TOCÓ LIMPIAR BIEN LA CAMARA Y COLOCARLO EL RECIBO DONDE TENGA BUENA  ILUMINACIÓN LE COMUNICO QUE SI LA FALLA PERSISTE SE COMUNIQUE NUEVAMENTE ALA LÍNEA DE SOPORTE 018000953344</t>
  </si>
  <si>
    <t>BARRIO SIETE DE AGOSTO FLORENCIA 1</t>
  </si>
  <si>
    <t>FO-25-1681343</t>
  </si>
  <si>
    <t>15/10/2025 SE REALIZA VISITA AL CB Y SE EVIDENCIA LENTITUD EN LA RED DEL INTERNET DEL CLIENTE, SE LE INDICA HACER VALIDAR LA CONECTIVIDAD CON EL OPERADOR DE INTERNET, SE REALIZA BORRADO DE CACHE DEL DATÁFONO Y SE DEJA OPERATIVO.</t>
  </si>
  <si>
    <t>GAMA ALTA STORE</t>
  </si>
  <si>
    <t>FO-25-1683349</t>
  </si>
  <si>
    <t>15/10/2025 SE REALIZA VISITA AL CB POR SOLICITUD DE PANTALLA TRABADA, SE VERIFICA Y SE OBSERVA QUE LA FUENTE ESTÁ MUY GRANDE Y NO DEJA MOVER EL TÁCTIL EN LA APP WOMPI SE CONFIGURA DE NUEVO AL TAMAÑO PREDETERMINADO Y QUEDA FUNCIONANDO SE REALIZAN LAS PRUEBAS Y TODO OK</t>
  </si>
  <si>
    <t>FO-25-1665989</t>
  </si>
  <si>
    <t>15/10/2025 SE REALIZA SOPORTE TÉCNICO SE ACTUALIZA VERSIÓN QUEDA CON LA ACTUALIZADA SE BORRA CACHE Y SE HACEN PRUEBAS CLIENTE LLAMA A LA LINEA Y VALIDA EL MOVIMIENTO QUE ESTABA PENDIENTE CON EL RADICADO 14233449 DONDE LE INFORMAN QUE EL MOVIMIENTO NO INGRESO Y TODO SE ENCUENTRA OK SE HACE PRUEBA Y QUEDA OPERATIVO SE LE RECOMIENDA AL CLIENTE ACERCAR  MAS EL MÓDEM PARA QUE TRABAJE MEJOR EL DATAFONO</t>
  </si>
  <si>
    <t>DROGUERIA SANTA CATALINA VILLAVICENCIO</t>
  </si>
  <si>
    <t>FO-25-1674223</t>
  </si>
  <si>
    <t>TÁCTIL - USUARIO NO PUEDE NAVEGAR ENTRE PANTALLAS O LA APP NO ABRE SE QUEDA CARGANDO</t>
  </si>
  <si>
    <t>CACHE - NO RESPONDE LA PANTALLA TÁCTIL</t>
  </si>
  <si>
    <t>15/10/2025 SE REALIZA VISITA Y SE  HACE BORRADO DE CACHE, SE REALIZAN PRUEBAS Y COMERCIO QUEDA OPERANDO OK</t>
  </si>
  <si>
    <t>BARRIO SUBA BOGOTA 15</t>
  </si>
  <si>
    <t>FO-25-1682521</t>
  </si>
  <si>
    <t>15/10/2025 SE VISITA COMERCIO CB BANCOLOMBIA WOMPI, CLIENTE INFORMA QUE PRESENTABA FALLAS EN LA APP YA QUE NO MOSTRABA LA OPCIÓN PARA REALIZAR LA IMPRESORA LUEGO DE HACER ALGUNA TRX, INDICA QUE YA EL DÍA DE HOY SE ENCUENTRA FUNCIONANDO CORRECTAMENTE, SE VALIDA VERSIÓN DEL EQUIPO Y SE ENCUENTRA ACTUALIZADO.</t>
  </si>
  <si>
    <t>CENTRO MANIZALES 23</t>
  </si>
  <si>
    <t>FO-25-1684121</t>
  </si>
  <si>
    <t>15/10/2025 SE VALIDA CON EL CLIENTE , Y SE ENCUENTRA QUE NO LE PERMITE EL INGRESO, SE VALIDA Y SE LE INDICA REALIZAR CAMBIO DE CONTRASEÑA, SE REALIZA CAMBIO DE CONTRASEÑA Y SE INTENTA REALIZAR DE NUEVO EL INGRESO, EL CLIENTE YA REALIZO EL INGRESO EXITOSAMENTE, SE CIERRA CASO</t>
  </si>
  <si>
    <t>FARMALIFE INTEGRAL</t>
  </si>
  <si>
    <t>FO-25-1677032</t>
  </si>
  <si>
    <t>15/10/2025 SE VALIDA EQUIPO CON IDIOMA DIFERENTE SE CONFIGURA IDIOMA INGLÉS Y SE LE INFORMA AL CLIENTE QUE DEBE QUEDAR ASI PARA QUE LE TRABAJE MEJOR EL TECLADO EN PANTALLA SE ACTUALIZA VERSIÓN SE REALIZAN PRUEBAS Y TODO QUEDA OK</t>
  </si>
  <si>
    <t>FOTOCOPIAS TAMAYOS</t>
  </si>
  <si>
    <t>FO-25-1604974 | FO-25-1600503</t>
  </si>
  <si>
    <t>30/09/2025 SE REALIZA ACTUALIZACIÓN DE APP SE REALIZA BORRADO DE CACHE Y REINICIO PERO SIGUE SALIENDO TRANSACCIÓN PENDIENTE, SE ESCALA CASO CON WOMPI TICKET N° (468809).
15/10/2025 SE LLEGA A SITIO, SE REALIZA FORZAR DETENCIÓN DE APLICACIÓN, BORRADO DE CACHE Y REINICIO DE EQUIPO Y YA NO APARECE TRANSACCION PENDIENTE.</t>
  </si>
  <si>
    <t>BARRIO SANTA LUCIA CHIA</t>
  </si>
  <si>
    <t>FO-25-1678572</t>
  </si>
  <si>
    <t>15/10/2025 SE REALIZA LLAMADA DE SERVICIOEN EL CUAL SE LE INDICA A LA TITULAR DEL CB PARA QUE ACTUALICE TEM-CALL Y REINICIO DEL EQUIPO YA QUE SE HABÍA BORRADO LA APP DE WOMPI. SE SOLUCIONA EL FALLO Y LA TITULARE INDICA QUE EL INGRESO FUE NORMAL ADEMÁS DE PODER REALIZA TRANSACCIONES CON NORMALIDAD</t>
  </si>
  <si>
    <t>FO-25-1683354</t>
  </si>
  <si>
    <t>15/10/2025 SE LLEGA A SITIO, SE EVIDENCIA Q DATAFONO NO TIENE ROLLO POR LO CUAL NO PERMITÍA IMPRIMIR.</t>
  </si>
  <si>
    <t>PAPELERIA Y CAFE INTERNET MIKE WAZOWSKI</t>
  </si>
  <si>
    <t>FO-25-1683508</t>
  </si>
  <si>
    <t>15/10/2025 SE LLEGA A COMERCIO A REALIZA  MANTENIMIENTO, EN EL CUAL,   AL DATAFONO SE LE REALIZA BORRADO DE CACHE Y SE ACTUALIZA DATÁFONO POR SERVICIO  .. SE REALIZAN PRUEBA DE CONEXIÓN Y DE TRANSACCIONES. LAS CUALES SALEN OK OK</t>
  </si>
  <si>
    <t>NODOSERVIS</t>
  </si>
  <si>
    <t>FO-25-1646039</t>
  </si>
  <si>
    <t>16/10/2025 SE VALIDA PROCEDIMIENTO MEDIANTE RESPUESTA BRINDADO POR MEDIO DE TICKLER EN LA CUAL SE SUGIERE BORRAR CACHÉ Y FORZAR LA DETENCIÓN DE LA APLICACIÓN PARA DESPUÉS DAR REINICIO AL POS. DESPUÉS DE NO FUNCIONAR, SE PROCEDE VALIDANDO CON EL INGENIERO JESÚS, EL CUAL COLABORA CON LA REINSTALACIÓN DE LA APP Y ASÍ YA NO APARECE LA NOTIFICACIÓN DE 2 MOVIMIENTOS PENDIENTES Y SE LE INFORMA AL CB PARA YA TENER EN CUENTA QUE QUEDÓ SOLUCIONADO.</t>
  </si>
  <si>
    <t>BARRIO LA PEDREGOSA BUCARAMANGA 1</t>
  </si>
  <si>
    <t>FO-25-1593779 | FO-25-1590891</t>
  </si>
  <si>
    <t>27/09/2025 INCIDENTE
CB:55163
TA:2801806
RESUMEN DEL CASO 
VISITA TÉCNICA A COMERCIO – CLIENTE: FREDY FRANCO
SE REALIZA VISITA PRESENCIAL AL COMERCIO. DURANTE LA INTERVENCIÓN SE LLEVAN A CABO LAS SIGUIENTES ACCIONES:
BORRADO DE CACHÉ DE LA APLICACIÓN WOMPI.
ACTUALIZACIÓN DE LA APP A LA ÚLTIMA VERSIÓN DISPONIBLE.
CAMBIO DE CONTRASEÑA DE ACCESO.
PRUEBAS DE FUNCIONAMIENTO SATISFACTORIAS (OK).
SIN EMBARGO, DURANTE LA REVISIÓN, SE LOGRA IDENTIFICAR QUE EXISTEN TRES (3) TRANSACCIONES PENDIENTES CORRESPONDIENTES AL DÍA 25 DE SEPTIEMBRE DE 2025.
EL CLIENTE DESCONOCE EL MOTIVO POR EL CUAL DICHAS TRANSACCIONES PERMANECEN EN ESTADO PENDIENTE Y MANIFIESTA PREOCUPACIÓN RESPECTO AL POSIBLE IMPACTO QUE ESTO PUEDA GENERAR EN SUS CUENTAS.
DADO QUE LAS TRANSACCIONES TIENEN UN VALOR SUPERIOR A $1.000.000 COP, SOLICITAMOS DE MANERA URGENTE Y OPORTUNA SU REVISIÓN Y VALIDACIÓN, CON EL FIN DE EVITAR CUALQUIER TIPO DE DESCUADRE O AFECTACIÓN CONTABLE.
AGRADECEMOS SU PRONTA ATENCIÓN A ESTE CASO.
SERIAL:254</t>
  </si>
  <si>
    <t>BARRIO GALARZA IBAGUE</t>
  </si>
  <si>
    <t>FO-25-1636686 | FO-25-1630120</t>
  </si>
  <si>
    <t>06/10/2025 SE VALIDA FUNCIONAMIENTO DEL DATÁFONO, CLIENTE BORRÓ LA APLICACIÓN SE ESCALA PARA DESCARGA REMOTA PERO NO HAY RESPUESTA SE ESPERA PODER VALIDAR CON EL CLIENTE UNA VEZ NOS INFORMEN LA NOVEDAD. EL TICKET N° 470292
16/10/2025 SE REALIZA CAMBIO DE DATÁFONO POR DAÑO APP ELIMINADA POR EL CB, SE REALIZA PRUEBAS DE FUNCIONAMIENTO EXITOSAMENTE. SE RECIBE EQUIPO CON ACCESORIOS RETIRADOS.</t>
  </si>
  <si>
    <t>CENTRO EL TAMBO 4</t>
  </si>
  <si>
    <t>FO-25-1680228</t>
  </si>
  <si>
    <t>16/10/2025 SE REALIZA LLAMADA CON LA SEÑORA ESTELA SE PREGUNTA LA FALLA SE EVIDENCIA ESTABA PAGANDO UNA FACTURA NO TIENE CONVENIO CON  BANCOLOMBIA</t>
  </si>
  <si>
    <t>BARRIO VENECIA 11 BOGOTÁ</t>
  </si>
  <si>
    <t>FO-25-1687268</t>
  </si>
  <si>
    <t>16/10/2025 SE REALIZA LLAMADA A SEÑORA DIANA LOZADA SE LE INDICA REALIZAR EL PASO A PASO PARA DESCARGAR NUEVAMENTE APLICACIÓN WOMPI. 
SE REALIZA PRUEBAS QUEDANDO FUNCIONAL Y OPERATIVO.</t>
  </si>
  <si>
    <t>PAPELERIA AMBAR'S JF</t>
  </si>
  <si>
    <t>FO-25-1688584</t>
  </si>
  <si>
    <t>16/10/2025 SE REALIZA VISITA A COMERCIO, SE VALIDA EQUIPO OPERANDO CON LENTITUD, SE PROCEDE A REALIZAR ACTUALIZACIÓN Y BORRADO DE CACHE, SE CORRIGE TECLADO (ENGLISH), SE REALIZA PRUEBAS CON CLIENTES OPERANDO CON NORMALIDAD  A CONFORMIDAD DEL USUARIO.</t>
  </si>
  <si>
    <t>DROGUERIA SALMO 91</t>
  </si>
  <si>
    <t>FO-25-1686835</t>
  </si>
  <si>
    <t>16/10/2025 SE REALIZA RECUPERACIÓN DE LA CONTRASEÑA CLIENTE NO SE ACORDABA SE PUEDE ACCEDER CON LA CONTRASEÑA NUEVA CLIENTE ESTÁ BLOQUEADO POR NO COMPENSAR</t>
  </si>
  <si>
    <t>BARRIO SIMON BOLIVAR CALARCA</t>
  </si>
  <si>
    <t>FO-25-1671558</t>
  </si>
  <si>
    <t>FUENTE DE PODER</t>
  </si>
  <si>
    <t>16/10/2025 SE VISITA COMERCIO SE REALIZÓ VERIFICACIÓN Y CAMBIO DE DE DATAFONO POR BATERÍA MALA EQUIPO SE DESCARGA MUY RÁPIDAMENTE, SE REALIZÓ CAMBIO Y PRUEBAS OK.</t>
  </si>
  <si>
    <t>LA GOTICA.NET</t>
  </si>
  <si>
    <t>FO-25-1684759</t>
  </si>
  <si>
    <t>16/10/2025 EN VISITA TÉCNICA AL PUNTO SE ENCONTRÓ QUE AL MOMENTO DE INGRESAR EL USUARIO Y CONTRASEÑA SALÍA ERROR, SE VÁLIDA INFOMACIÓN SUMINISTRADA EN LA INSTALACION Y USUARIOS CREADOS ENCONTRADO QUE SE ESTABA INGRESADO ERA LA CLAVE DE LA PLATAFORMA SOMOS BANCOLOMBIA, POR ESTE MOTIVO EL EQUIPO NO ACEPTABA LAS CREDENCIALES, SE INGRESAN LAS CREDENCIALES CORRECTAS INGRESANDO CON NORMALIDAD Y REALIZANDO TRANSACCIONES EXITOSAS, SE REALIZAN PRUEBAS OK, CLIENTE CB VALIDA SALDO ANTES Y DESPUÉS DE INTERVENIR EL EQUIPO OK, CB SE DEJA OPERATIVO SIN NOVEDAD OK</t>
  </si>
  <si>
    <t>GONZALEZ FERRER JESUS ALEXANDER</t>
  </si>
  <si>
    <t>BARRIO CENTRO CHIQUINQUIRA 3</t>
  </si>
  <si>
    <t>FO-25-1688295</t>
  </si>
  <si>
    <t>16/10/2025 EN COMUNICACIÓN CON LA LÍNEA 3223051997 RESPONDE EL SEÑOR HENRY ROJAS, SE LE GUÍA EN EL PROCESO DE BORRADO DE CACHE Y ACTUALIZACIÓN DE LA APP. CLIENTE REALIZA EL PROCESO EXITOSAMENTE, SE LE EXPLICA QUE PRÓXIMAMENTE  VENDRÁN NUEVAS ACTUALIZACIONES MEJORANDO LA EXPERIENCIA CON EL SISTEMA, CLIENTE CONFORME.</t>
  </si>
  <si>
    <t>BARRIO EL CORTES SOGAMOSO</t>
  </si>
  <si>
    <t>FO-25-1688579</t>
  </si>
  <si>
    <t>17/10/2025 SE REALIZA VISITA AL COMERCIO, SE EVIDENCIA QUE EL EQUIPO ESTA BLOQUEADO Y NO RESPONDE, SE PROCEDE A DESCONECTAR BATERIA, SE REINICIA EQUIPO, SE ACTUALIZA APLICACION Y SE BORRA CACHE, SE HACEN PRUEBAS OK.</t>
  </si>
  <si>
    <t>V Y C MOVIL</t>
  </si>
  <si>
    <t>FO-25-1689300</t>
  </si>
  <si>
    <t>16/10/2025 SE REALIZA REVISIÓN GENERAL DEL EQUIPO SE BORRA CACHE SE VERIFICA IDIOMAS SE HACEN PRUEBAS QUEDA FUNCIONANDO OK</t>
  </si>
  <si>
    <t>CARLOS ANDRES RAMIREZ NARANJO</t>
  </si>
  <si>
    <t>FO-25-1689295</t>
  </si>
  <si>
    <t>16/10/2025 SE REVISA EL EQUIPO, LA SATURACIÓN DE REDES ES LEVE (17 REDES WIFI), SE VERIFICA ACTUALIZACIONES Y SE REALIZA BORRADO DE CACHE ADEMÁS SE SUPERVISA EL USO DEL EQUIPO QUE DA EL USUARIO Y SE CORRIGEN PUNTOS A MEJORAR</t>
  </si>
  <si>
    <t>BARRIO LORENZO DE ALDANA PASTO  1</t>
  </si>
  <si>
    <t>FO-25-1675441</t>
  </si>
  <si>
    <t>16/10/2025 SE REALIZA CAMBIO DE EQUIPO POR AUTORIZACIÓN DE RED WOMPI POR BORRADO DE APP POR COMERCIO Y NO SER POSIBLE INSTALACIÓN REMOTA SE CONFIGURA NUEVO EQUIPO SE INGRESA USUARIO Y CONTRASEÑA EXITOSAS CB QUEDA OPERATIVO</t>
  </si>
  <si>
    <t>MERCADO SAN ESTEBAN</t>
  </si>
  <si>
    <t>FO-25-1690590</t>
  </si>
  <si>
    <t>16/10/2025 SE REALIZA VISITA POR QUE INFORMARON DAÑO EN CARGADOR EN PUNTO SE CONFIRMA QUE CARGADOR ESTÁ EN BUEN ESTADO, SE DENOTA QUÉ EL ICONO DE LA APP WOMPI NO APARECE EN PANTALLA PRINCIPAL PERO LA APP SIGUE INSTALADA Y EL CLIENTE INGRESABA ATRAVEZ DE CONFIGURACIÓN Y APLICACIONES INSTALADAS, SE ESCALA Y SE DESINSTALA LA APP, LUEGO SE MANDA A REINSTALAR Y QUEDA FUNCIONANDO CORRECTAMENTE, SE EXPLICA A CLIENTE QUE PARA LA LENTITUD PUEDE COMPROBAR ACTUALIZACIÓNES POR EL TEM CALL Y BORRAR EL CACHE Y REINICIAR EL EQUIPO, EQUIPO Y PRUEBAS OK</t>
  </si>
  <si>
    <t>FO-25-1687264</t>
  </si>
  <si>
    <t>16/10/2025 EN COMUNICACIÓN CON EL SEÑOR DUBER SÁNCHEZ AL NÚMERO 3128343550 INDICA TENER LENTITUD CON EL SERVICIO, SE LE INDICA BORRAR CACHE Y REINICIAR EL DATÁFONO Y HACER PRUEBAS, SE VUELVE A LLAMAR EN 40 MIN Y EL SEÑOR DUBER SÁNCHEZ INFORMA QUE YA EL SERVICIO LE ESTÁ FUNCIONANDO CORRECTAMENTE</t>
  </si>
  <si>
    <t>BARRIO OLARTE BOGOTA 2</t>
  </si>
  <si>
    <t>FO-25-1690472</t>
  </si>
  <si>
    <t>16/10/2025 SE REALIZA LLAMADA AL NÚMERO 3214840222 NO HAY CONTACTO, TÉCNICO DE DESPENSA A DIRECCIÓN ENCONTRANDO CERRADO SE VALIDA EN OBSERVACIONES DICEN QUE ATIENDEN DE 1PM A 9 PM SE INTENTA CONTACTO NUEVAMENTE AL NÚMERO MÓVIL SIN ÉXITO SE ESCALA A COORDINADOR Y SE CIERRA ACTIVIDAD HASTA QUE EL CLIENTE VUELVA A CONTACTARSE Y ESTE DISPONIBLE</t>
  </si>
  <si>
    <t>BARRIO CALLE PRINCIPAL SALGAR</t>
  </si>
  <si>
    <t>FO-25-1693477</t>
  </si>
  <si>
    <t>16/10/2025 EN COMUNICACIÓN CON LA SEÑORA CAMILA CANO AL NÚMERO 3007539625 INDICA QUE TENÍA PROBLEMAS CON LA LECTURA DE FACTURAS CON CÓDIGO DE BARRAS Y LENTITUD, SE LE INDICA HACER BORRADO DE CACHÉ Y QUE EN 30 MIN ME VOLVERÍA A COMUNICAR CON ELLA PARA EVIDENCIAR EL ESTADO DEL SERVICIO, UNA VEZ PASADOS 40 MIN SE VUELVE A REALIZAR GESTIÓN TELEFÓNICA Y LA SEÑORA CAMILA INDICA QUE YA SE SOLUCIONÓ EL PROBLEMA, EN EL MOMENTO ESTÁ FUNCIONANDO CORRECTAMENTE</t>
  </si>
  <si>
    <t>TABACOS EL CENTAVO</t>
  </si>
  <si>
    <t>FO-25-1689314</t>
  </si>
  <si>
    <t>HORA Y FECHA</t>
  </si>
  <si>
    <t>16/10/2025 SE REALIZA VISITA, SE AJUSTAR CONFIGURACIÓN DE REGIÓN DEL DATAFONO. SE REALIZAN PRUEBAS OK</t>
  </si>
  <si>
    <t>MICROMERCADO EL HOGAR</t>
  </si>
  <si>
    <t>FO-25-1690476</t>
  </si>
  <si>
    <t>16/10/2025 DESPUÉS DE ESCALAR EL CASO CON WOMPI REGRESO NUEVAMENTE LA APP AL DATFFONO Y NUEVAMENTE PUEDE OPERAR EL DISPOSITIVO</t>
  </si>
  <si>
    <t>PEÑA DIAZ IVAN YESID</t>
  </si>
  <si>
    <t>BARRIO VILLANUEVA IV LA GUAJIRA</t>
  </si>
  <si>
    <t>FO-25-1685487</t>
  </si>
  <si>
    <t>16/10/2025 SE LLEGA A SITIO Y SE EVIDENCIA QUE AL INGRESAR AL DATAFONO CON EL USUARIO Y LA CONTRASEÑA, NO DEJABA INGRESAR Y SE DEVOLVIA A LA OPCION DE INGRESAR DATOS, SE RESTABLECE USUARIO Y CONTRASEÑA Y SIGUE PRESENTANDO LA FALLA, SE ESCALA EL CASO A WOMPI EL CUAL DA RESPUESTA DE QUE YA SE HABIA SOLUCIONADO EL PROBLEMA, NO SE TOMAN FOTOS DE PRUEBAS ANTES YA QUE NO DEJABA INGRESAR A LA APP DE WOMPI, SE REALIZAN PRUEBAS DEJANDO SERVICIO FUNCIONAL AL 100 %</t>
  </si>
  <si>
    <t>FO-25-1691925</t>
  </si>
  <si>
    <t>16/10/2025 SE REALIZA VALIDACION CON EL CLIENTE INDICA QUE POR BORRAR CACHE , BORRO LA APLICACION, SE REALIZA PROCESO DE ACTUALIZACION DE VERSION CON EL CLIENTE A TRAVES DE TEMCALL Y EL CLIENTE AL REALIZAR EL PROCESO, VALIDA LA DESCARGA DE LA APLICACICON NUEVAMENTE, YA CONFIRMA QUE PUEDE INGRESAR.</t>
  </si>
  <si>
    <t>FO-25-1694705</t>
  </si>
  <si>
    <t>17/10/2025 SE HABLA CON EL CLIENTE, SE LE SOLICITA REALIZAR LA CREACION DE UNA NUEVA CONTRASEÑA , EL USUARIO PROCEDE CON LA CREACION Y VALIDA INGRESO Y YA LE PERMITE EL INGRESO, SE CIERRA CASO</t>
  </si>
  <si>
    <t>BARRIO MARINILLA LA RAMADA MARINILLA</t>
  </si>
  <si>
    <t>FO-25-1690455</t>
  </si>
  <si>
    <t>16/10/2025 SE LLAMA AL 3113399519 Y SE HABLA CON EL SEÑOR HENRY SE LE PIDE CONECTAR LOS EQUIPOS WOMPI DIRECTO AL CELULAR EL CUAL INDICA QUE YA PUEDE TRABAJAR CON NORMALIDAD YA QUE CON EL WIFI DEL PUNTO NO QUERÍA TRABAJAR QUE EL YA LLAMARA SU PROVEEDOR DE INTERNET</t>
  </si>
  <si>
    <t>BARRIO CENTRO PAMPLONA 20</t>
  </si>
  <si>
    <t>FO-25-1690475</t>
  </si>
  <si>
    <t>16/10/2025 SE LLAMA AL 3107049558 Y SE HABLA CON LA SEÑORA LILIANA BECERRA QUIEN NOS INFORMA QUE EL DÍA HOY EL EQUIPO YA LE ESTÁ FUNCIONANDO BIEN LA APP LE APARECIÓ EN LA PANTALLA, DATAFONO OPERATIVO OK.</t>
  </si>
  <si>
    <t>FREDY DIGITAL FOTOGRAFIA Y VIDEO</t>
  </si>
  <si>
    <t>FO-25-1694701</t>
  </si>
  <si>
    <t>17/10/2025 SE REALIZA CONTACTO CON EL USUARIO FREDY GUTIÉRREZ - 3127441299 , SE REALIZA PROCESO DE TEM CALL PARA ACTUALIZAR EQUIPO, SE INSTALA LA APLICACIÓN DE WOMPI, USUARIO HACE PRUEBAS DE INGRESO Y ENTRA SIN PROBLEMAS; SE INDICA FORMA CORRECTA DEL BORRADO DE CACHÉ, CB QUEDA OPERATIVO</t>
  </si>
  <si>
    <t>H&amp;R PERROS Y BURGUER</t>
  </si>
  <si>
    <t>FO-25-1693471</t>
  </si>
  <si>
    <t>17/10/2025 SE LLEGA COMERCIO SE VALIDA CONSIENTE NI PERMITEN EL INGRESO SE ESPERA POR MÁS DE 30 MINUTOS EN SITIO NO PERMITEN YA QUE INDICAN NO TENER COMUNICACIÓN CON BANCOLOMBIA POR NINGÚN MEDIO INTENTAN MÚLTIPLES LLAMADAS NO LES RESPONDEN NI POR WHATSAPP TAMPOCO NO SE MANIPULA EQUIPOS  NI SE REALIZAN TRANSACCIONES DE PRUEBAS YA QUE NO SE INGRESA AL COMERCIO</t>
  </si>
  <si>
    <t>BARRIO SAN ALONSO BUCARAMANGA 2</t>
  </si>
  <si>
    <t>FO-25-1687669</t>
  </si>
  <si>
    <t>16/10/2025 SE REALIZA LA LLAMADA USE LE DA SOPORTE TELEFÓNICO PARA QUE REALICE CORRECTAMENTE LOS CÓDIGOS DE BARRAS SE ENVIA VIDEO Y SE VERIFICA QUE LO.PUDO LEER PERO INDICA QUE ES BASTANTE DEMORADO PARA QUE TOME LOS CÓDIGOS PERO DESPUÉS DE VARIOS INTENTOS FUE POSIBLE</t>
  </si>
  <si>
    <t>DROGUERÍA ESPAÑOLA</t>
  </si>
  <si>
    <t>FO-25-1646042</t>
  </si>
  <si>
    <t>17/10/2025 LLAMADA AL CLIENTE PARA SOPORTE TÉCNICO DEL DATÁFONO:
SE CONTACTA AL CLIENTE 3132843428 PASCUAL CHÁVEZ Y SE LE BRINDAN INSTRUCCIONES PARA REALIZAR UN BORRADO DE CACHÉ Y ACTUALIZAR LA APLICACIÓN. ADICIONALMENTE, SE VERIFICA LA CONEXIÓN A LA RED WI-FI. EL CLIENTE REALIZA LAS PRUEBAS CORRESPONDIENTES, Y EL DATÁFONO QUEDA OPERATIVO.
SE REALIZA EL SEGUIMIENTO SEGÚN LAS INDICACIONES PROPORCIONADAS POR LA RED WOMPI. SE VALIDA CON EL USUARIO EL CORRECTO FUNCIONAMIENTO DEL DISPOSITIVO, CONFIRMANDO QUE OPERA DENTRO DE LOS PARÁMETROS NORMALES Y EN LOS TIEMPOS ACORDADOS.
CASO CERRADO.</t>
  </si>
  <si>
    <t>DROGUERIA FARMA OSPINA PEREZ</t>
  </si>
  <si>
    <t>FO-25-1665999</t>
  </si>
  <si>
    <t>17/10/2025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*RESULTADO:*
SE CONFIRMÓ CON EL CLIENTE QUE EL SERVICIO FUNCIONA CORRECTAMENTE.
SE DEJA CONSTANCIA DE PRUEBA EXITOSA (TX DE SALDO).</t>
  </si>
  <si>
    <t>DROGUERÍA CENTAUROS 2</t>
  </si>
  <si>
    <t>FO-25-1667284</t>
  </si>
  <si>
    <t>16/10/2025 SE REALIZA LLAMADA DE SOPORTE TÉCNICO, SE HABLA CON LA SRA. AUDELY ROLDÁN 3144717424, SE REALIZA VALIDACIÓN DE VERSIÓN SE ENCUENTRA ACTUALIZADA, LA SRA. AUDELY INFORMA QUE EL DATAFONO LE ESTÁ TRABAJANDO CON NORMALIDAD, SE PROCEDE A REALIZAR EL CIERRE EXITOSO DE LA LLAMADA DE SOPORTE.</t>
  </si>
  <si>
    <t>VARIEDADES Y PAPELERÍA L&amp;L TAPIA</t>
  </si>
  <si>
    <t>FO-25-1667504</t>
  </si>
  <si>
    <t>16/10/2025 SE LLAMA AL CLIENTE CONTESTA SEÑORA ELVIRA INFORMA QUE EL DATAFONO ESTÁ FUNCIONANDO BIEN EN ESTOS MOMENTOS SE HACE BORRADO DE CACHE SE VERIFICA VERSIÓN Y ESTÁ ACTUALIZADO HACE PRUEBA Y ESTÁ OK</t>
  </si>
  <si>
    <t>LUBRILLANTAS LA PRIMERA</t>
  </si>
  <si>
    <t>FO-25-1668479</t>
  </si>
  <si>
    <t>17/10/2025 SE LLAMA AL CLIENTE Y SE LE INFORMA COMO REALIZAR UN BORRADOR DE CACHE, ACTUALIZAR LA APP, SE VERIFICA LA SEÑAL WIFI, EL CLIENTE REALIZA PRUEBAS Y EL DATAFONO QUEDA OPERATIVO.</t>
  </si>
  <si>
    <t>BARRIO SOACHA COMPARTIR SOACHA 9</t>
  </si>
  <si>
    <t>FO-25-1666104</t>
  </si>
  <si>
    <t>17/10/2025 SE EFECTUA GESTION TELEFONICA CON CLIENTE A LA LINEA 3202700616 ATIENDE  CLIENTE QUIEN MANIFIESTA QUE LA NOVEDAD QUE PRESENTABA EL DATAFONO ERA QUE NO LE PERMITIA LA CONEXION CON LA RED WIFI EL CUAL YA FUE SOLUCIONADO Y SE ENCUENTRA OPERANDO SIN NOVEDAD Y FINALIZA LLAMADA</t>
  </si>
  <si>
    <t>MARCADOS MI PUNTO</t>
  </si>
  <si>
    <t>FO-25-1698057</t>
  </si>
  <si>
    <t>17/10/2025 SE REALIZA REINICIO DE MODEM DE INTERNET SE HACEN PRUEBAS OK</t>
  </si>
  <si>
    <t>BARRIO DOCE DE OCTUBRE MEDELLIN 3</t>
  </si>
  <si>
    <t>FO-25-1683344</t>
  </si>
  <si>
    <t>17/10/2025 EN COMUNICACIÓN CON LA SEÑORA MARÍA AL NÚMERO 3106577756 INDICA QUE EL DÍA DE AYER EL DATÁFONO FUNCIONO CON NORMALIDAD, POSIBLE SOLUCIÓN DESPUÉS DE LA ACTUALIZACIÓN</t>
  </si>
  <si>
    <t>BARRIO SAN PEDRO HOBO 1</t>
  </si>
  <si>
    <t>FO-25-1691953</t>
  </si>
  <si>
    <t>17/10/2025 SE REALIZA VISITA AL PUNTO , SE REALIZA TEMCALL, SE PIDE VALIDAR CON TRANSACCIONES Y SI PERMITE LA IMPRESIÓN ,CLIENTE COMENTA QUE LA TARJETA EMPRESARIAL NO LE DEJA LEERLA, SE PIDE VALIDAR Y SE EVIDENCIA PASANDO LA TARJETA POR EL LADOS Q NO ES , SE ORIENTA Y SE REALIZA PRUEBAS PERMITIENDO LEER LA TARJETA EMPRESARIAL</t>
  </si>
  <si>
    <t>ALMACEN Y TALLER SOLO MOTOS</t>
  </si>
  <si>
    <t>FO-25-1691930</t>
  </si>
  <si>
    <t>17/10/2025 SE REALIZA PRUEBAS PERMITIENDO LA LECTURA, SE EXPLICA AL CLIENTE EL MANEJO Y LA FORMA CORRECTA PARA LEER LAS FACTURAS.</t>
  </si>
  <si>
    <t>FO-25-1697255</t>
  </si>
  <si>
    <t>17/10/2025 SE REALIZA VISITA A CB PARA ATENDER INCIDENTE WOMPI SE REALIZA CAMBIO DE CONEXIÓN WIFI YA QUE LA QUE TIENE EL CLIENTE ESTÁ DEMASIADO PÉSIMA LA COBERTURA,SE REALIZAN PRUEBAS OK Y SE LE EXPLICA COMO CONFIGURAR EL DATAFONO POR MEDIO DE WIFI</t>
  </si>
  <si>
    <t>BARRIO TURIN PEREIRA 2</t>
  </si>
  <si>
    <t>FO-25-1698704</t>
  </si>
  <si>
    <t>17/10/2025 SE ENCUENTRA QUE LA FUENTE DE CARGA DEL DATAFONO NO ESTA FUNCIONANDO AL CONECTARLA NO EMPIEZA A REALIZAR CARGA EL DATAFONO, EL CLIENTE ESTA CARGANDO EL DATAFONO CON EL CARGADOR DEL CELULAR, SE LE INDICA QUE DEBE CONTINUAR CARGÁNDOLO DE ESTA MANERA HASTA TANTO WOMPI NOS SUMINISTRE CARGADORES PARA ESTOS CAMBIOS</t>
  </si>
  <si>
    <t>FO-25-1699710</t>
  </si>
  <si>
    <t>17/10/2025 BUEN DIA CLIENTE INFORMA QUE BORRO ACCIDENTALMENTE LA APLICACIÓN POR LO QUE SE ESCALA NOVEDAD Y POR LA HORA NO HAY RESPUESTA PARA REALIZAR EL SOPORTE SE GENERA TIKET 473136 Y SE ESPERA RESPUESTA POR PARTE DE WOMPI Y SE RECIBE RESPUESTA EXITOSA SE VALIDA CON EL CLIENTE E INFORMA QUE YA LE APARECE LA APLICACION POR LO QUE SE ADJUNTAN EVIDENCIAS ENVIADAS POR EL CLIENTE Y TODO QUEDA OK</t>
  </si>
  <si>
    <t>BARRIO CENTRO SINCELEJO 12</t>
  </si>
  <si>
    <t>FO-25-1666076</t>
  </si>
  <si>
    <t>17/10/2025 EN COMUNICACIÓN CON LA SEÑORA MILENA PATRICIA HURTADO AL NÚMERO DE CONTACTO 3214951565, SE DESCARGÓ LA APP Y SE REALIZÓ LA ACTUALIZACIÓN CORRESPONDIENTE ( TEAM CALL ), SE BORRÓ LA CACHE DE LA APLICACIÓN.
SE REINICIO EL DISPOSITIVO, SE VERIFICO LA CONEXIÓN CON EL MÓDEM, ADEMÁS SE AJUSTÓ EL TAMAÑO DE LA FUENTE Y LA PANTALLA YA QUE NO LE SALÍAN LOS ICONOS COMPLETOS, SE REINICIÓ DISPOSITIVO PARA ASEGURAR LA CORRECTA  CONFIGURACIÓN. 
RESULTADO:
SE CONFIRMO CON EL CLIENTE QUE EL SERVICIO FUNCIONA CORRECTAMENTE, EL CLIENTE REALIZÓ UNA PRUEBA EXITOSA ( TX DE SALDO ).</t>
  </si>
  <si>
    <t>BARRIO SUBA LOS NARANJOS BOGOTA</t>
  </si>
  <si>
    <t>FO-25-1696520</t>
  </si>
  <si>
    <t>RODILLO ATASCADO</t>
  </si>
  <si>
    <t>18/10/2025 SE REVISA EQUIPO EN EL QUE SE EVIDENCIA DAÑO EN LA TAPA DE LA IMPRESORA, YA QUE ESTÁ NO CERRABA. SE HACE EL RESPECTIVO AJUSTE Y QUEDA FUNCIONANDO.</t>
  </si>
  <si>
    <t>BARRIO CENTRO BARANOA 8</t>
  </si>
  <si>
    <t>FO-25-1674202</t>
  </si>
  <si>
    <t>17/10/2025 17/10/2025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SE VALIDO QUE EL EQUIPO TIENE LA VERSION 26.0.3
RESULTADO:
SE CONFIRMÓ CON EL CLIENTE QUE EL SERVICIO FUNCIONA CORRECTAMENTE.</t>
  </si>
  <si>
    <t>BARRIO CALLE DEL ORO SUAREZ 1</t>
  </si>
  <si>
    <t>FO-25-1700384</t>
  </si>
  <si>
    <t>18/10/2025 SE HABLA CON EL CLIENTE QUIEN INDICA QUE LA OPCION DE IMPRIMIR NO LE APARECE EN EL DATAFONO, SE LE INDICA QYE POR FAVOR VALIDE QUE EL ROLLO SI ESTE BIEN PUESTO, EL CLIENTE REALIZA VALIDACION DEL ROLLO Y EFECTIVAMENTE ESTA MAL PUESTO, LO CORRIGE E INDICA QUE YA PUEDE IMPRIMIR CON NORMALIDAD.</t>
  </si>
  <si>
    <t>BULEVAR DE LAS MERCEDES</t>
  </si>
  <si>
    <t>FO-25-1699758</t>
  </si>
  <si>
    <t>18/10/2025 EN LA VISITA TÉCNICA SE REALIZÓ BORRADO DE CACHÉ REINCIO DE DATAFONO ,SE VALIDA LA VERSIÓN DEL DATÁFONO OK,SE LE EXPLICÓ A LA USUARIA LA MANERA CORRECTA DE LEER LOS CÓDIGOS DE BARRAS Y SE REALIZARON LAS PRUEBAS OK,CON UNA ENTIDAD EN ESPECIAL (GASES DE OCCIDENTE EL DATÁFONO LEE EL CÓDIGO PERO APARECE ERROR NO SE PUEDE OBTENER LA INFORMACIÓN DE EL CONVENIO)EL TEMA SE ESCALO,EN LO DEMAS GENERALMENTE EL DATÁFONO QUEDO OPERATIVO Y SIN FALLAS., SE LE INDICA AL CLIENTE REINICIAR EL DATAFONO CUANDO LE PRESENTE EL ERROR MIENTRAS WOMPI SOLUCIONA LA FALLA</t>
  </si>
  <si>
    <t>JAPONCELL</t>
  </si>
  <si>
    <t>FO-25-1699752</t>
  </si>
  <si>
    <t>18/10/2025 SE INGRESA SE CONECTA A  LA RED WIFI NUEVAMENTE SE HACEN PRUEBAS OK</t>
  </si>
  <si>
    <t>EL PUNTO DE LA MODA IBAGUE</t>
  </si>
  <si>
    <t>FO-25-1666018</t>
  </si>
  <si>
    <t>18/10/2025 SE COMUNICA AL NÚMERO 3162229737, LA SEÑORA FRANCINE AGUILAR INDICA PRESENTAR FALLAS EN LECTURA DE CÓDIGOS DE BARRA Y LENTITUD; SE LE BRINDA SOPORTE TELEFÓNICO PARA PODER DESCARGAR ACTUALIZACIÓN Y BORRADO DE CACHÉ; SE LE RECOMIENDA COLOCAR EL DATÁFONO HORIZONTAL CUANDO REALICE LECTURA DE CÓDIGOS. SE ACOMPAÑA AL CLIENTE EN TRANSACCIONES EXITOSAMENTE.</t>
  </si>
  <si>
    <t>BARRIO CENTRO SAN JOSE DEL FRAGUA 5</t>
  </si>
  <si>
    <t>FO-25-1667264</t>
  </si>
  <si>
    <t>18/10/2025 SE REALIZA GESTIÓN TELEFÓNICA CON LA CLIENTE ELIZABET BERMÚDEZ AL NÚMERO DE TELÉFONO 3208223119 QUIEN MANIFESTO QUE REALIZO EL PROCESO DE BORRADO DE CACHE Y REINICIO DE EQUIPO Y LE HA ESTADO TRABAJANDO BIEN REALIZANDO ESTE PROCESO, MANIFESTÓ QUE SI VOLVÍA A TENER ALGUNA NOVEDAD LLAMARIA A LÍNEA NUEVAMENTE, PERO QUE POR EL MOMENTO TODO ESTÁ FUNCIONANDO BIEN.</t>
  </si>
  <si>
    <t>BARRIO CENTRO SAN JOSE DEL FRAGUA</t>
  </si>
  <si>
    <t>FO-25-1674191</t>
  </si>
  <si>
    <t>18/10/2025 SE REALIZA GESTIÓN TELEFÓNICA CON LA CLIENTE NORA AL TELÉFONO 3108030350 QUIEN MANIFESTO QUE HA PRESENTADO LENTITUD EN EL EQUIPO, SE LE INDICO REALIZAR EL PROCESO DE BORRADO DE CACHE Y REINICIO DEL EQUIPO, DE IGUAL FORMA SE LE INDICO VALIDAR CON EL OPERADOR DE INTERNET QUE LA RED ESTE A 2.4 GHZ PARA QUE EL EQUIPO PUEDA TRABAJAR MEJOR Y QUE QUE CREE UNA NUEVA RED WIFI PARA EL DATÁFONO CON ESA FRECUENCIA, MANIFIESTA QUE EL DATÁFONO CON EL BORRADO DE CACHE Y REINICIO QUEDÓ TRABAJANDO MEJOR..</t>
  </si>
  <si>
    <t>BARRIO PAMPLONA PAMPLONA 2</t>
  </si>
  <si>
    <t>FO-25-1681437</t>
  </si>
  <si>
    <t>18/10/2025 SE CONTACTA TELEFÓNICAMENTE AL CLIENTE, LA SEÑORA LUZ HELENA CONFIRMA EL SERVICIO SE ENCUENTRA OPERATIVO, LA FALLA SE DEBÍA A UNA FALLA DEL OPERADOR DE INTERNET 
3156275752</t>
  </si>
  <si>
    <t>DROGUERIA ALEJANDRO PERALTA</t>
  </si>
  <si>
    <t>FO-25-1696542</t>
  </si>
  <si>
    <t>17/10/2025 SE VISITA COMERCIO, SE REALIZA ACTUALIZACION Y BORRADO DE CACHE, SE REINICIA SE HACEN PRUEBAS EXITOSA.</t>
  </si>
  <si>
    <t>DROGAS LA NUESTRA</t>
  </si>
  <si>
    <t>FO-25-1695497</t>
  </si>
  <si>
    <t>18/10/2025 SE REALIZA VISITA TÉCNICA PARA SOLUCIONAR PROBLEMAS DE TECLADO DE PANTALLA, SE REINICIO DATAFONO Y SE REALIZA BORRADO DE MEMORIA CACHÉ, DEJANDO EQUIPO NUEVAMENTE EN FUNCIÓN.</t>
  </si>
  <si>
    <t>ENTRERIOS ENTRERIOS</t>
  </si>
  <si>
    <t>FO-25-1695348</t>
  </si>
  <si>
    <t>18/10/2025 SE CONTACTA AL USUARIO HILDA ZAPATA - 3116356700 LA CUAL MANIFIESTA NO TENER EL BOTÓN PARA IMPRIMIR, SE LE INDICA FORMA CORRECTA PARA COLOCAR EL ROLLO, INDICA QUE APARECE EL BOTÓN NUEVAMENTE, CB QUEDA OPERATIVO TODO OK</t>
  </si>
  <si>
    <t>BARRIO COLOMBIA BARRANCABERMEJA 10</t>
  </si>
  <si>
    <t>FO-25-1685482</t>
  </si>
  <si>
    <t>17/10/2025 SE REALIZA VISITA AL COMERCIO SE VALIDA Y LA CLIENTE COMENTA QUE EL DATÁFONO ESTA CON LENTITUD Y NO ESTA LEYENDO CÓDIGOS DE BARRAS, SE HACE EL LLAMADO DE LA TELECARGA, BORRADO DE CACHÉ Y PRUEBAS DONDE SE EVIDENCIA LA MEJORIA PERO TARDA MUCHO EN LEER LOS CÓDIGOS SE BARRAS, SE HACEN PRUEBAS DEJANDO OPERATIVIDAD</t>
  </si>
  <si>
    <t>BARRIO CENTRO FLORENCIA 37</t>
  </si>
  <si>
    <t>FO-25-1686850</t>
  </si>
  <si>
    <t>18/10/2025 SE REALIZA GESTIÓN TELEFÓNICA CON EL CLIENTE VÍCTOR GÓMEZ AL TELÉFONO 3155671214 QUIÉN MANIFESTO TENER PROBLEMAS EN EL TÁCTIL A MOMENTO DE ESCRIBIR LOS NÚMEROS INDICA QUE AVECES LE TOMA LOS NÚMERO OTRAS NO, SE LE INDICÓ EL PROCESO DE ACTUALIZACIÓN DE LA APP, BORRADO DE CACHE Y CAMBIO DE IDIOMA A INGLÉS, SE REALIZARON PRUEBAS EN EL DATÁFONO QUIEN MANIFESTO QUE LE TRABAJO MEJOR EL DATÁFONO, INDICÓ QUE SI LE LLEGA A PRESENTAR ALGUNA NOVEDAD LLAMAR NUEVAMENTE PARA INDICAR ALGUNA NOVEDAD.</t>
  </si>
  <si>
    <t>BARRIO EL SOSIEGO MADRID MADRID</t>
  </si>
  <si>
    <t>FO-25-1699719</t>
  </si>
  <si>
    <t>18/10/2025 LA SEÑORA DIANA PEÑA INDICA QUE EL OPERADOR MOVISTAR MANEJA RED WIFI UNIFICADA 2.4GHZ/5GHZSE LE INDICA QUE SE COMUNIQUE CON SU OPERADOR Y SOLICITE LA SEPARACIÓN DE LAS REDES WIFI PARA MEJORAR CONEXIÓN Y SOLUCIÓNAR LAS FALLAS DE CONEXION</t>
  </si>
  <si>
    <t>BARRIO LA ULLOA RIVERA</t>
  </si>
  <si>
    <t>FO-25-1666625</t>
  </si>
  <si>
    <t>19/10/2025 SE LLAMA AL SEÑOR EDWIN FARFAN AL CELULAR 3114422505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
SE MARCA AL CLIENTE Y COMENTA QUE MEJORO BASTANTE SE ORIENTA REALIZAR EL BORRADO VARIAS VECES AL DÍA.</t>
  </si>
  <si>
    <t>MULTISERVICIOS ROBERT</t>
  </si>
  <si>
    <t>FO-25-1666605</t>
  </si>
  <si>
    <t>18/10/2025 EN VIDEOLLAMADA CON CLIENTE AL NÚMERO 3133938964 SE VERIFICA APP ACTUALIZADA, SE LE EXPLICA Y SE REALIZA BORRADO DE CACHE PARA QUE LO REALICE CONSTANTEMENTE YA QUE SE VERIFICA BIEN FUNCIONAMIENTO DESPUÉS DE REALIZARLO. 
SE LLAMA NUEVAMENTE 30 MINUTOS DESPUÉS Y CONFIRMA BUEN FUNCIONAMIENTO TODAVÍA.</t>
  </si>
  <si>
    <t>LA PIZZETA RESTAURANTE</t>
  </si>
  <si>
    <t>FO-25-1668341</t>
  </si>
  <si>
    <t>18/10/2025 EN VIDEOLLAMADA CON CLIENTE AL NÚMERO 3154207089 SE VERIFICA APP ACTUALIZADA, SE LE EXPLICA Y SE REALIZA BORRADO DE CACHE PARA QUE LO REALICE CONSTANTEMENTE YA QUE SE VERIFICA BIEN FUNCIONAMIENTO DESPUÉS DE REALIZARLO. 
SE LLAMA NUEVAMENTE 30 MINUTOS DESPUÉS Y CONFIRMA BUEN FUNCIONAMIENTO TODAVÍA.</t>
  </si>
  <si>
    <t>BARRIO CENTRO SAN LUIS 3</t>
  </si>
  <si>
    <t>FO-25-1668590</t>
  </si>
  <si>
    <t>19/10/2025 SE COMUNICA AL NÚMERO 3137057905, LA SEÑORA ANA CRUZ RECIBE SOPORTE TELEFÓNICO CON EL FIN DE VALIDAR LENTITUD; SE INDICA COMO REALIZAR VERIFICACIÓN DE ACTUALIZACIÓNES Y BORRADO DE CACHÉ. SE ACOMPAÑA AL CLIENTE EN VARIAS TRANSACCIONES PERO SE PRESENTA ERROR DE CONEXIÓN DEBIDO A PROVEEDOR DE INTERNET DEL CLIENTE, SE RECOMIENDA VALIDAR SERVICIO DE INTERNET. EQUIPO OPERATIVO.</t>
  </si>
  <si>
    <t>FO-25-1674206</t>
  </si>
  <si>
    <t>19/10/2025 SE LLAMA AL SEÑOR HERIBERTO LASPRIELLA  AL CELULAR 3115352508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
SE MARCA AL CLIENTE Y COMENTA QUE MEJORO BASTANTE SE ORIENTA REALIZAR EL BORRADO VARIAS VECES AL DÍA.</t>
  </si>
  <si>
    <t>BARRIO UNICENTRO COLOMBIA</t>
  </si>
  <si>
    <t>FO-25-1674581</t>
  </si>
  <si>
    <t>18/10/2025 EN VIDEOLLAMADA CON CLIENTE AL NÚMERO 3204834231 SE VERIFICA APP ACTUALIZADA, SE LE EXPLICA Y SE REALIZA BORRADO DE CACHE PARA QUE LO REALICE CONSTANTEMENTE YA QUE SE VERIFICA BIEN FUNCIONAMIENTO DESPUÉS DE REALIZARLO. 
SE LLAMA NUEVAMENTE 30 MINUTOS DESPUÉS Y CONFIRMA BUEN FUNCIONAMIENTO TODAVÍA.</t>
  </si>
  <si>
    <t>BARRIO BARANOA 2 BARANOA</t>
  </si>
  <si>
    <t>FO-25-1685484</t>
  </si>
  <si>
    <t>17/10/2025 17/10/2025 SE BORRÓ LA CACHÉ DE LA APLICACIÓN.
SE DESCARGÓ LA APP Y SE REALIZÓ LA ACTUALIZACIÓN CORRESPONDIENTE (TEAM CALL).
SE REINICIÓ EL DISPOSITIVO.
SE VERIFICÓ LA CONEXIÓN CON EL MÓDEM,
SE REALIZÓ UN SEGUNDO REINICIO PARA ASEGURAR LA CORRECTA CONFIGURACIÓN.
SE VALIDO QUE EL EQUIPO TIENE LA VERSION 26.0.3
RESULTADO:
SE CONFIRMÓ CON EL CLIENTE QUE EL SERVICIO FUNCIONA CORRECTAMENTE.</t>
  </si>
  <si>
    <t>BARRIO CENTRO SABANALARGA 20</t>
  </si>
  <si>
    <t>FO-25-1688576</t>
  </si>
  <si>
    <t>17/10/2025 17/10/2025 SE BORRÓ LA CACHÉ DE LA APLICACIÓN.
SE DESCARGÓ LA APP Y SE REALIZÓ LA ACTUALIZACIÓN CORRESPONDIENTE (TEAM CALL).
SE REINICIÓ EL DISPOSITIVO.
SE VERIFICÓ LA CONEXIÓN CON EL MÓDEM, 
SE VALIDO QUE EL EQUIPO TIENE LA VERSION 26.0.3
RESULTADO:
SE CONFIRMÓ CON EL CLIENTE QUE EL SERVICIO FUNCIONA CORRECTAMENTE.</t>
  </si>
  <si>
    <t>FO-25-1697452 | FO-25-1691955</t>
  </si>
  <si>
    <t>17/10/2025 SE REALIZA VISITA A CB SE REVISA EQUIPO BORRA CACHE SE ACTUALIZA SE REALIZAN PRUEBAS Y LA FALLA PERSISTE NO PERMITE RETIRO CON TARJETA. SE ESCALA CON COORDINADOR Y SE DEJA REGISTRO FOTOGRÁFICO SE ESCALA A WOMPI CON TICKET N° (472961)
18/10/2025 SE LLEGA A LA DIRECCIÓN INDICADA Y SE ENCUENTRA COMERCIO CERRADO SE INTENTA ESTABLECER COMUNICACIÓN AL NÚMERO 3245338102 PERO NO ES POSIBLE SE ESPERA 20 MINUTOS EN LUGAR PERO COMERCIO NO ABRE.</t>
  </si>
  <si>
    <t>FO-25-1692793</t>
  </si>
  <si>
    <t>18/10/2025 SE VALIDA QUE UN DATAFONO NO CUENTA CON PAPEL Y EL OTRO ESTA LENTO AL PROCESAR, SE REALIZA ACTUALIZACIÓN Y BORRADO DE CACHE EN AMBOS EQUIPOS Y QUEDAN OPERATIVOS</t>
  </si>
  <si>
    <t>BARRAGAN LAGOS JUAN MANUEL</t>
  </si>
  <si>
    <t>BARRIO LA ESMERALDA POPAYAN 7</t>
  </si>
  <si>
    <t>FO-25-1695357</t>
  </si>
  <si>
    <t>18/10/2025 EQUIPO PRESENTA LENTITUD PARA IMPRIMIR BOUCHER   SE REALIZA BORRADO MEMORIA CACHE PRUEBAS OK</t>
  </si>
  <si>
    <t>BARRIO EL BOSQUE SUBACHOQUE</t>
  </si>
  <si>
    <t>FO-25-1700339</t>
  </si>
  <si>
    <t>18/10/2025 SE REALIZA BORRADO DE CAHE, SE ACTUALIZA APP MEDIANTE TEM CALL Y SE REQLIZAN PRUEBAS DE WIFI CON EL DISPOSITIVO, MEJORANDO LA CONECTIVIDAD DEL EQUIPO</t>
  </si>
  <si>
    <t>EL TEMPLO DE LAS BARBERIAS</t>
  </si>
  <si>
    <t>FO-25-1703081</t>
  </si>
  <si>
    <t>19/10/2025 SE LLAMA AL CLIENTE Y SE LE INDICA COMO CONECTARLO COMPARTIENDO DATOS DEL CELULAR PARA VER SI ASÍ LO DEJABA INGRESAR USUARIO Y INDICANDO QUE YA FUNCIONA BIEN SE LE INDICA QUE NO LO DEJABA INGRESAR POR LA CONEXIÓN DEFICIENTE DEL CANAL</t>
  </si>
  <si>
    <t>FO-25-1704081</t>
  </si>
  <si>
    <t>19/10/2025 SE LLAMA A LA SEÑORA FLOR AL 3127739839 Y INDICA QUE REINICIA DO EL MODEM Y VOLVIENDO A INGRESAR LOGRO INICIAR SESIÓN EVIDENCIANDO PROBLEMAS DE CONEXION</t>
  </si>
  <si>
    <t>BARRIO MANANTIAL SOLEDAD 10</t>
  </si>
  <si>
    <t>FO-25-1703898</t>
  </si>
  <si>
    <t>19/10/2025 SE REALIZA VISITA TÉCNICA, SE EVIDENCIA QUE EL LECTOR DE BARRAS NO LEÍA LOS CÓDIGOS, SE LE INDICA A EL CLIENTE COMO BORRAR CACHE, CÓMO ACTUALIZAR LA APP DE WOMPI, SE REALIZAN PRUEBAS EXITOSAS, EQUIPO FUNCIONA CORRECTAMENTE, CB QUEDA OPERATIVO.</t>
  </si>
  <si>
    <t>BARRIO GRANCOLOMBIA VILLA DEL ROSARIO</t>
  </si>
  <si>
    <t>FO-25-1702965</t>
  </si>
  <si>
    <t>19/10/2025 SE REALIZO SOPORTE TELEFÓNICO SE ACTUALIZA DATÁFONO Y SE REALIZA BORRADO DE CACHE PRUEBAS OK</t>
  </si>
  <si>
    <t>BARRIO CENTRO COMERCIAL PASEO BOLIVAR MEDELLIN</t>
  </si>
  <si>
    <t>FO-25-1702255</t>
  </si>
  <si>
    <t>20/10/2025 SE ATIENDE MANTENIMIENTO OK SE BORRA CACHE SE LE ENSEÑA AL CLIENTE COMO HACER BORRADO Y DE DISMINUYE LA LETRA DEL TECLADO PARA EVITAR ERROR AL MOMENTO DE COLOCAR LA CLAVE</t>
  </si>
  <si>
    <t>BARRIO CENTRO VILLA DE LEYVA  8</t>
  </si>
  <si>
    <t>FO-25-1704456</t>
  </si>
  <si>
    <t>20/10/2025 COMUNICACION CON CLIENTE AL NÚMERO TELEFÓNICO 3204306363 INDICA QUE DATAFONO YA SE ENCUENTRA FUNCIONANDO CORRECTAMENTE Y NO REQUIERE VISITA TÉCNICA...CANCELA MANTENIMIENTO</t>
  </si>
  <si>
    <t>BARRIO PARQUE VALPARAISO</t>
  </si>
  <si>
    <t>FO-25-1704589</t>
  </si>
  <si>
    <t>20/10/2025 SE LE INDICA AL CLIENTE COMO BORRAR CACHE INDICANDO QUE MEJORA Y YA TRABAJA BIEN</t>
  </si>
  <si>
    <t>ANYLEY TEVNOLOGY</t>
  </si>
  <si>
    <t>FO-25-1703213</t>
  </si>
  <si>
    <t>20/10/2025 EN COMUNICACIÓN CON EL CLIENTE ME INFORMA LA SRA LEIDY QUE EL ERROR YA SE SOLUCIONÓ QUE EL DATAFONO SE ENCUENTRA FUNCIONANDO CON NORMALIDAD EL DÍA DE HOY</t>
  </si>
  <si>
    <t>BARRIO URB PRADOS DEL NORTE CUCUTA 2</t>
  </si>
  <si>
    <t>FO-25-1704461</t>
  </si>
  <si>
    <t>20/10/2025 EN COMUNICACIÓN CON EL SR EDGAR ME INFORMO QUE EL DÍA DE HOY EL DATAFONO SI LE CONECTO A INTERNET Y ESTÁ FUNCIONANDO CON NORMALIDAD</t>
  </si>
  <si>
    <t>FO-25-1703895</t>
  </si>
  <si>
    <t>20/10/2025 SE HABLA CON EL USUARIO Y CONFIRMA QUE POR TEM CALL NO DABA SE NECESITA SOPORTE DE WOMPI PARA INSTALACIÓN REMOTA SE CONFIRMA CON EL USUARIO QUE QUEDÓ OPERATIVO</t>
  </si>
  <si>
    <t>FO-25-1703169</t>
  </si>
  <si>
    <t>20/10/2025 EN COMUNICACIÓN CON CLIENTE INFORMA QUE LA APP WOMPI SE LE BORRÓ, SE PROCEDE A ESCALAR CASO Y REALIZAN LA TELECARGA DE LA APP, UNA VEZ DESCARGADA, SE LE INFORMA A CLIENTE REALIZAR PRUEBAS EXITOSA, SE PROCEDE A CERRAR ORDEN CB OPERATIVO.</t>
  </si>
  <si>
    <t>DROGUERIA ROSELI #2</t>
  </si>
  <si>
    <t>FO-25-1693193</t>
  </si>
  <si>
    <t>20/10/2025 SE ESCALO A WOMPI POR PROBLEMAS EN TRX CON TDC. TICKET 472977 A LA ESPERA DE RESPUESTA. WOMPI INFORMA: "LA RESPUESTA DE BANCO ES QUE LAS TRANSACCIONES FALLARON PORQUE EL PIN DE LA TARJETA ES INCORRECTO. ESTE MOTIVO ES EL MISMO QUE NOS APARECE EN WOMPI, LAS TRANSACCIONES QUEDARON DECLINADAS POR PIN INCORRECTO. PROCEDEMOS A CERRAR EL CASO."</t>
  </si>
  <si>
    <t>DROGUERÍA DROFAMILIA LA DOCE</t>
  </si>
  <si>
    <t>FO-25-1649939</t>
  </si>
  <si>
    <t>21/10/2025 USUARIO NO PUEDE ACCEDER A LA APLICACION WOMPI SE LLEGA SE INGRESA AL DATAFONO SE LE CREA NUEVA CONTRASEÑA SE HACEN PRUEBAS OK</t>
  </si>
  <si>
    <t>PAPELERIA Y MISCELÁNEA 3J</t>
  </si>
  <si>
    <t>FO-25-1704559</t>
  </si>
  <si>
    <t>21/10/2025 SE ESTABLECE CONTACTO TELEFÓNICO CON LA USUARIA AL NÚMERO 3188911283 QUIEN NOS INDICA QUE HABIA LLAMADO SIN PERCATARSE 1UE EL ROLLO DEL EQUIPO ESTABA MAL PUESTO AGRADECE LA ATENCIÓN E INDICA NO REQUERIR NINGÚN SERVICIO TÉCNICO</t>
  </si>
  <si>
    <t>FARMAVICTORIA DROGUERIA N 2</t>
  </si>
  <si>
    <t>FO-25-1707999</t>
  </si>
  <si>
    <t>NO FUNCIONA LA OPCION DE OLVIDO DE CONTRASEÑA O USUARIO</t>
  </si>
  <si>
    <t>21/10/2025 CLIENTE ESTABA ESCRIBIENDO MAL EL USUARIO SE LE INDICA CUAL ES SU USUARIO Y PUDE INGRESAR CORRECTAMENTE SE HACEN PRUEBAS Y TODO QUEDA OK</t>
  </si>
  <si>
    <t>AUTOSERVICIO TU HOGAR</t>
  </si>
  <si>
    <t>FO-25-1709174</t>
  </si>
  <si>
    <t>21/10/2025 EN COMUNICACIÓN CON LA SEÑORA JENNY PERDOMO AL NUMERO 3108800733, INDICA NO REQUIERE LA VISITA. LA FALLA POR INTERNET PROPIO YA MEJORO.</t>
  </si>
  <si>
    <t>FO-25-1707034</t>
  </si>
  <si>
    <t>21/10/2025 VISITAMOS COMERCIO CLIENTE PRESENTA FALLA CON LA CONEXIÓN DEL WIFI EL DATAFONO SE CONECTA A LA RED PERO NO FUNCIONA LE TOCA CONECTARSE A LOS DATOS MÓVILES PERO LE TOCA ESTAR COMPRANDO PAQUETES DE RECARGAS, REVISAMOS EL DATAFONO ENCONTRAMOS QUE TIENE LA LETRA MÁS GRANDE Y ESTA EN EL IDIOMA ESPAÑOL LO CONFIGURAMOS NUEVAMENTE AL TAMAÑO DE LETRA ORIGINAL Y AL IDIOMA INGLÉS BORRAMOS CACHE Y LO ACTUALIZAMOS PERO LA FALLA PERSISTE, LE INDICAMOS QUE SE COMUNIQUE CON EL OPERADOR DE SERVICIO YA QUE EVIDENCIAMOS TAMBIÉN QUE TIENE LAS BANDAS DE FRECUENCIA UNIFICADAS, LE DAN SOPORTE TELEFÓNICO SE LAS DIVIDEN PERO EN EL DATAFONO SOLO DETECTA UNA FRECUENCIA Y EN EL CELULAR DEL CLIENTE SE REFLEJAN LAS DOS BANDAS DIVIDIDAS, AL REALIZAR PRUEBAS CON EL DATÁFONO LA FALLA PERSISTE, LE INDICAMOS AL CLIENTE QUE SE CONECTE POR MEDIO DEL CELULAR A LA SEÑAL 2.4G Y LUEGO LE COMPARTIMOS AL DATÁFONO SEÑAL REALIZAMOS VARIAS PRUEBAS Y FUNCIONA  LE INDICAMOS AL CLIENTE QUE EL MODEN ESTA PRESENTANDO CONFLICTO CON LA SE</t>
  </si>
  <si>
    <t>BARRIO LAS COLINAS BOCHALEMA</t>
  </si>
  <si>
    <t>FO-25-1666565</t>
  </si>
  <si>
    <t>21/10/2025 SE REALIZA REUNIÓN CON WOMPI, A TRAVÉS DE TEAMS, PARA REVISAR JUNTO CON EL USUARIO UNA POSIBLE FALLA EN EL LECTOR DE TARJETAS EMPRESARIALES.
SIN EMBARGO, SEGÚN LA INFORMACIÓN SUMINISTRADA POR LA USUARIA, SRA MILEIBY, NO SE TRATA DE UNA FALLA DEL EQUIPO, SINO QUE EL DUEÑO DE LA TARJETA TUVO QUE SOLICITAR UNA REVISIÓN, YA QUE ESTA PRESENTA PROBLEMAS CON LA BANDA MAGNÉTICA.
DE ACUERDO CON LO CONVERSADO DURANTE LA SESIÓN, SE IDENTIFICA QUE LA FALLA CORRESPONDE A LA TARJETA Y NO AL EQUIPO WOMPI, POR LO TANTO, SE DESCARTA FALLA DEL LECTOR.
SE CONFIRMA FUNCIONAMIENTO CORRECTO DEL DISPOSITIVO Y SE PROCEDE CON EL CIERRE DEL CASO.</t>
  </si>
  <si>
    <t>TIENDA MINUTOS EL MONO</t>
  </si>
  <si>
    <t>FO-25-1709177</t>
  </si>
  <si>
    <t>21/10/2025 DURANTE LA VISITA TECNICA EN ATENCIÓN DE INCIDENTE DE INCIDENTE SE EVIDENCIA QUE APP FUE BORRADA POR EL COMERCIO SE REALIZAN EN REPETIDAS OCASIONES LA DESCARGA POR LA APP TEM CALL DE LA APP WOMPI SIN TENER RESPUESTA POSITIVA SE REALIZA ESCALAMIENTO A LA ENTIDAD DANDO COMO RESPUESTA  LA INSTALACIÓN DE LA APP SE REALIZAN PRUEBAS QUEDANDO SERVICIO OK SALDO OK</t>
  </si>
  <si>
    <t>TA-25-1218923</t>
  </si>
  <si>
    <t>EL CASTILLO DE LOS HELADOS DEL BOSQUE</t>
  </si>
  <si>
    <t>FO-25-1701837</t>
  </si>
  <si>
    <t>21/10/2025 SE ATIENDE MANTENIMIENTO OK SE CAMBIA DATÁFONO POR DX4000 POR UNOS DX4000 DE ESCRITORIO. PRUEBAS EXITOSAS</t>
  </si>
  <si>
    <t>CAFE ANTOJA2</t>
  </si>
  <si>
    <t>FO-25-1711975</t>
  </si>
  <si>
    <t>21/10/2025 SE LLAMAL AL CLIENTE AL 3015567127Y INDICA QUE REALIZÓ EL PROCESO DE TELL CALL Y LE FUNCIONÓ Y LE VOLVIÓ APARCERES EL APLICATIVO POR LO QUE SE CIERRA ACTIVIDADE</t>
  </si>
  <si>
    <t>QUINCALLERIA TÁCHIRA</t>
  </si>
  <si>
    <t>FO-25-1699040</t>
  </si>
  <si>
    <t>21/10/2025 SE LLAMA AL CLIENTE Y NOS INFORMA QUE DESDE EL DÍA 18/10 QUE SE REALIZO EL BORRADO DE CACHE Y ACTUALIZACION DE LA APP EL DATÁFONO LE QUEDÓ TRABAJANDO BIEN, TODO OK.</t>
  </si>
  <si>
    <t>BARRIO MADERA BELLO 2</t>
  </si>
  <si>
    <t>FO-25-1683943 | FO-25-1681658</t>
  </si>
  <si>
    <t>14/10/2025 SE ESCALA A WOMPI PARA CAMBIO DE EQUIPO PORQUE NO LEE NINGÚN CÓDIGO DE BARRAS, SE ESCALA CON TICKET N° (472178)
21/10/2025 WOMPI INFORMA: HEMOS VERIFICADO QUE EL DATÁFONO HA ESCANEADO CORRECTAMENTE VARIOS CÓDIGOS DE BARRAS, INCLUYENDO ALGUNOS DE GRAN LONGITUD. TE COMPARTO LA EVIDENCIA CORRESPONDIENTE. ADICIONALMENTE, TE CONFIRMAMOS QUE NO SE REALIZARÁ EL CAMBIO DE DATÁFONO, YA QUE ESTE NO RESOLVERÍA EL INCONVENIENTE CON LA LECTURA DE LOS CÓDIGOS. EL ORIGEN DEL PROBLEMA NO ESTÁ EN EL DISPOSITIVO, SINO EN UN TEMA TÉCNICO QUE NUESTRO EQUIPO DE DESARROLLO SE ENCUENTRA REVISANDO. EN RESUMEN, EL CAMBIO DEL DATÁFONO NO ES VIABLE, DADO QUE NO APORTARÍA UNA SOLUCIÓN AL CASO.
SE CIERRA TICKET SEGÚN INFORMACIÓN FACILITADA POR WOMPI.</t>
  </si>
  <si>
    <t>BARRIO PORVENIR SANTA MARTA 2</t>
  </si>
  <si>
    <t>FO-25-1617571 | FO-25-1614202</t>
  </si>
  <si>
    <t>02/10/2025 SE REALIZA LA VISITA, SE ENCUENTRA EL USUARIO CON LA DIRECCIÓN ERRADA EL USUARIO INFORMA QUE CUANDO TENÍA EL DATÁFONO DE REDEBAN APARECÍA LA DIRECCIÓN CORRECTA PERO AHORA CON EL DE WOMPI APARECE LA DIRRECCIÓN ANTERIOR SE PROCEDE A ACTUALIZAR LA APLICACIÓN PERO EL PROBLEMA PERSISTEA SE ESCALA EL CASO CON EL COORDINADOR A ESPERAS DE RESPUESTA DE WOMPI PARA ACTUALIZACIÓN DE INFORMACIÓN EN BAUCHER
21/10/2025 SE REALIZA CONTACTO POR WHATSAPP AL 3016209896 YA QUE NO RESPONDE LLAMADA PARA CONFIRMAR ACTUALIZACION DE DATOS CLIENTE INDICA QUE YA LE ACTUALIZARON LA DIRECCIÓN ENVIA VOUCHER DE EVIDENCIA Y SE CIERRA ORDEN</t>
  </si>
  <si>
    <t>FO-25-1711927</t>
  </si>
  <si>
    <t>21/10/2025 SE REALIZA GESTION TELEFONICA, CLIENTE INFORMA QUE LA FALLA YA SE SOLUCIONO YA QUE HABIA PUESTO MAL EL ROLLO.</t>
  </si>
  <si>
    <t>BARRIO CENTRO MONTERREY 4</t>
  </si>
  <si>
    <t>FO-25-1707504</t>
  </si>
  <si>
    <t>21/10/2025 EN COMUNICACIÓN CON LA ALEJANDRA VANEGAS AL NUMERO 3124186169, INDICA SE ENCUENTRA OPERATIVO EL SERVICIO, EL DIA DE HOY SE ENCUENTRA CON NORMALIDAD EL SERVICIO. SE ORIENTA PARA EL BORRADO DE CACHE Y REINICIO EN CASO DE PRESENTAR LENTITUD EN OPERACIONES</t>
  </si>
  <si>
    <t>BARRIO LA ESMERALDA POPAYAN 2</t>
  </si>
  <si>
    <t>FO-25-1646720</t>
  </si>
  <si>
    <t>21/10/2025 SE VALIDA Y SE REALIZA ESCALAMIENTO A WOMPI, DESPUES DE LA RESPUESTA SE VALIDA CON EL CLIENTE QUIEN SE ENCONTRABA POR FUERA DE LA CIUDAD Y CUANDO REGRESA AL VALIDAR YA INDICA QUE LE PERMITE EL INGRESO Y REALIZAR TTANSACCIONES POR LO CUAL SE CIERRA EL CASO</t>
  </si>
  <si>
    <t>BARRIO EL CENTRO OCAÑA 2</t>
  </si>
  <si>
    <t>FO-25-1665894</t>
  </si>
  <si>
    <t>22/10/2025 EN COMUNICACIÓN CON EL CLIENTE ME INFORMA LA SRA LILIANA PACHECO QUE EL ERROR YA SE SOLUCIONÓ QUE REINICIO EL DATAFONO Y YA LE DEJO INGRESAR CON NORMALIDAD QUE EL DÍA DE HOY ESTÁ LABORANDO SIN NOVEDAD</t>
  </si>
  <si>
    <t>FO-25-1666543</t>
  </si>
  <si>
    <t>21/10/2025 SE REALIZA ESCALAMIENTO A WOMPI Y SEGUN RESPUESTA Y VALIDACION CON USUARIO YA LAS TRANSACCIONES DE NEQUI LE ESTAN PERMITIENDO POR LO CUAL SE CIERRA CASO</t>
  </si>
  <si>
    <t>BARRIO EL BOSQUE  LA FLORIDA</t>
  </si>
  <si>
    <t>FO-25-1668347</t>
  </si>
  <si>
    <t>21/10/2025 SE HABLA CON EL CLIENTE Y  SE VALIDA PROBLEMAS DE CARGA EN EL DATAFONO EL CLIENTE INDICA QUE LO CARGA CON EL CARGADOR QUE LE LLEGO PERO CARGA MUY RAPIDO Y ASI MISMO SE DESCARGA, SE LE INDICA CARGAR CON EL CARGADOR DEL CELULAR YA QUE NO TENEMOS ESTE ACCESORIO AUN PARA CAMBIO SI SE REQUIERE, EL CLIENTE SEGUIRA CARGANDOLO CON EL CARGADOR DEL CELULAR HABER COMO SIGUE TRABAJANDO</t>
  </si>
  <si>
    <t>BARRIO VENECIA PEREIRA 2</t>
  </si>
  <si>
    <t>FO-25-1668440</t>
  </si>
  <si>
    <t>21/10/2025 SE REALIZA VALIDACION CON EL CLIENTE Y SE LE INFORMA QUE POR AHORA NO CONTAMOS EL CARGADO COMO ACCESORIO PARA CAMBIO SE ESTA EN ESPERA DE LA LLEGADA DE ESTE PARA PROCEDER CON LOS CAMBIOS, POR AHORA SE DEBE SEGUIR REALIZANDO LA LABOR DE CARGA CON EL CARGADOR DEL CELULAR</t>
  </si>
  <si>
    <t>BARRIO 8VA ETAPA ESPERANZA VILLAVICENCIO</t>
  </si>
  <si>
    <t>FO-25-1711692</t>
  </si>
  <si>
    <t>22/10/2025 SE REALIZA DESCARGA REMORA POR TELCALL SE CARGA ARCHIVOS SE ENTREGA ALA SEÑORA MARTHA FUENTE NÚMERO DE CONTACTO 3103815664 SE REALIZA VISITA TECNICA REINSTALAR APP SE REALIZA PRUEBAS BÁSICAS SIN NOVEDAS</t>
  </si>
  <si>
    <t>DERMA FEELING</t>
  </si>
  <si>
    <t>FO-25-1714576</t>
  </si>
  <si>
    <t>22/10/2025 SE LLEGA A PUNTO SE INDICA A CLIENTE QUE BORRE CACHÉ AL DATAFONO. SE DESCARGAN ACTUALIZACIONES RECIENTES, CLIENTE INGRESA NUEVAMENTE Y EL DATAFONO YA FUNCIONA CORRECTAMENTE</t>
  </si>
  <si>
    <t>FO-25-1674179</t>
  </si>
  <si>
    <t>22/10/2025 SE REALIZA VISITA SE EVIDENCIA QUE ROLLO NO AVANZA POR ROLLO MAL UBICADO SE UBICA DE FORMA CORRECTA SE HACEN PRUEBAS SERVICIO OK</t>
  </si>
  <si>
    <t>BARRIO VEREDA ALTO POMPEYA</t>
  </si>
  <si>
    <t>FO-25-1711691</t>
  </si>
  <si>
    <t>22/10/2025 SE REALIZA BORRADO DE CACHE SE REALIZA PRUEBAS BÁSICAS SE ENTREGA A LA SEÑORA SANDRA BOHORQUES SE REALIZA PRUEBAS OK</t>
  </si>
  <si>
    <t>Perchas.P</t>
  </si>
  <si>
    <t>FO-25-1712372</t>
  </si>
  <si>
    <t>22/10/2025 SE REALIZA VISITA AL COMERCIO LO CUAL SE ENCUENTRA DATÁFONO CON CANAL DE COMUNICACIÓN INTERMITENTE SE PRUEBA CON DATOS DEL CLIENTE LO CUAL ESTÁ COMPARTIENDO CON SU TELÉFONO Y SE PUEDEN REALIZAR PRUEBAS EXITOSAS SE LE DICE AL COMERCIO QUE SI PUEDE COLOCAR EL MÓDEM MÁS CERCA AL DATÁFONO PARA QUE TENGA MEJOR SEÑAL Y NO TENGA INTERMITENCIA AL MOMENTO DE HACER LAS OPERACIONES</t>
  </si>
  <si>
    <t>CIGARRERIA DEYKAR</t>
  </si>
  <si>
    <t>FO-25-1712526</t>
  </si>
  <si>
    <t>22/10/2025 SE REALIZA REVISIÓN DEL EQUIPO, SE USA LA APP DIAGNÓSTICO PARA CERTIFICAR EL USO DE LA IMPRESORA SALIENDO LA IMPRESIÓN CON NORMALIDAD, SE VÁLIDA CON TITULAR E INDICA QUE NO LE A AFECTADO ORAS ACCIONES SOLO LA IMPRESIÓN. SERVICIOS OK</t>
  </si>
  <si>
    <t>CORABASTOS BOGOTA CUNDINAMARCA</t>
  </si>
  <si>
    <t>FO-25-1712658</t>
  </si>
  <si>
    <t>22/10/2025 SE LLEGA A COMERCIO SE REALIZA REVISIÓN DE E DATAFONO .. CLIENTE INFORMA QUE YA EL DATAFONO SE ENCUENTRA FUNCIONANDO EN PERFECTAS CONDICIONES SE TOMA REGISTRO FOTOGRÁFICO NO SE MANIPULA DATAFONO</t>
  </si>
  <si>
    <t>BARRIO NUEVO COLON SOACHA 1</t>
  </si>
  <si>
    <t>FO-25-1712657</t>
  </si>
  <si>
    <t>22/10/2025 SE REALIZA VALIDACIÓN DE SERVICIO POR FALLA NO PERMITE ACCESO AL USUARIO WOMPI, SE REALIZA VALIDACIÓN DE PARÁMETROS DE CAMBIA IDIOMA DEL EQUIPO Y SE RESTABLECE CONTRASEÑA, SE VALIDA RED DE WIFI DE ENCUENTRA SATURADA SE INDICA A CLIENTE REALIZAR VALIDACIÓN DE RED SI ES NECESARIO CAMBIAR USUARIO Y CLAVE WIFI POR SATURACIÓN
SERVICIO OPERATIVO PRUEBAS OK PRUEBAS CON DATOS DEL MÓVIL DEL TÉCNICO</t>
  </si>
  <si>
    <t>FO-25-1713249</t>
  </si>
  <si>
    <t>22/10/2025 SE VERIFICA CONEXIÓN AL WIFI DEL DATÁFONO. SE CAPACITA A LA SEÑORA ANA CRUZ, EN EL MANEJO DE TRANSACCIONES Y MANEJO DEL DATÁFONO. SE HACEN LAS PRUEBAS DE TRANSACCIONES TODO OK</t>
  </si>
  <si>
    <t>BAUL DE LOS SENTIMIENTOS ANE</t>
  </si>
  <si>
    <t>FO-25-1713243</t>
  </si>
  <si>
    <t>22/10/2025 SE LE ENSEÑA AL CB COMO LEER CORRECTAMENTE LOS CÓDIGOS DE BARRAS Y SE REALIZÓ ACTUALIZACIÓN DE VERSIÓN</t>
  </si>
  <si>
    <t>AUTOSERVICIO MERQUE-ALKOSTO M.R</t>
  </si>
  <si>
    <t>FO-25-1713334</t>
  </si>
  <si>
    <t>22/10/2025 SE VISITA COMERCIO CB BANCOLOMBIA WOMPI, SE EVIDENCIA QUE LA RED DEL CLIENTE PRESENTA FALLAS DE LENTITUD EN EL SERVICIO, LO QUE ESTÁ GENERANDO GRAN DEMORA EN LA TRANSACCIONALIDAD DEL EQUIPO POR LO QUE AL CLIENTE LE TOCA CONECTAR EL EQUIPO A LOS DATOS DE SU CELULAR CON LA CUAL SI FUNCIONA CORRECTAMENTE Y EN LAS PRUEBAS CON LOS DATOS DEL TÉCNICO TAMBIÉN FUNCIONA CORRECTAMENTE, SE LE INDICA QUE DEBE SOLICITAR MANTENIMIENTO CON EL OPERADOR DE SU RED (CLARO), SE TOMAN EVIDENCIAS DE LA VISITA Y NOS RETIRAMOS.</t>
  </si>
  <si>
    <t>DISTRIBUIDORA THIMAR</t>
  </si>
  <si>
    <t>FO-25-1713285</t>
  </si>
  <si>
    <t>22/10/2025 SE REALIZA CAMBIO DE IDIOMA DATAFONO, SE REALIZA BORRADO DE CACHE, SE REALIZA ACTUALIZACIÓN POR TEAMCALL, PRUEBAS OK.</t>
  </si>
  <si>
    <t>PAPELERIA SOFIA.A</t>
  </si>
  <si>
    <t>FO-25-1714162</t>
  </si>
  <si>
    <t>22/10/2025 SE LLEGA A COMERCIO A REALIZAR MANTENIMIENTO  . AL CUAL SE REALIZA BORRADO DE CACHE SE ACTUALIZA SISTEMA.. ADICIONAL SE REALIZA PRUEBA CON CÓDIGO DE BARRA TANTO EN TELÉFONO COMO EN PAPELE . PRUEBA OK. .</t>
  </si>
  <si>
    <t>BARRIO LA CUMBRE MOSQUERA 1</t>
  </si>
  <si>
    <t>FO-25-1714549</t>
  </si>
  <si>
    <t>22/10/2025 INSTALACIÓN DE LA APP SE INGRESAN USUARIOS SE REALIZA PRUEBAS OK SE ENTREGA SERVICIO OPERATIVO</t>
  </si>
  <si>
    <t>FO-25-1717063</t>
  </si>
  <si>
    <t>22/10/2025 SE LLEGA AL PUNTO, YA EL CLIENTE HABÍA PODIDO INGRESAR CON SUS CREDENCIALES, SE REALIZAN PRUEBAS OK.</t>
  </si>
  <si>
    <t>BARRIO ARMENIA QUINDIO 1</t>
  </si>
  <si>
    <t>FO-25-1709483</t>
  </si>
  <si>
    <t>22/10/2025 SE VISITA COMERCIO SE REALIZÓ VALIDACIÓNES DE CREENCIALES, FUNCIONAMIENTO  OK PRUEBAS OK.</t>
  </si>
  <si>
    <t>CARNES Y VERDURAS BONANZA</t>
  </si>
  <si>
    <t>FO-25-1709480</t>
  </si>
  <si>
    <t>22/10/2025 SE LLEGA A COMERCIO SE ENCUENTRA CERRADO, SE LLAMA A CONTACTO INDICAN QUE SSALIEROON POR MOTIVOS PERSONALES PERO QUE EL EQUIPO YA ESTÁ FUNCIONANDO CON TOTAL NORMALIDAD DESDE DÍA DE AYER EN LA NOCHE VOLVIÓ A TRABAJAR SIN NOVEDAD ALGUNA.</t>
  </si>
  <si>
    <t>FO-25-1708331</t>
  </si>
  <si>
    <t>22/10/2025 SE REALIZA LLAMADA CON EL SEÑOR JOSE INFORMA EL DATAFONO YA CONECTO A LA RED Y OPERA OK</t>
  </si>
  <si>
    <t>FRUTI MARKET</t>
  </si>
  <si>
    <t>FO-25-1619998</t>
  </si>
  <si>
    <t>22/10/2025 SE REALIZA VALIDACION DE NUEVO CON EL CLIENTE SE CREA UNA NUEVA CONTRASEÑA, EL CLIENTE REALIZA EL PROCESO DE INGRESO, Y YA PUEDE INGRESAR DE NUEVO A AL APLICACION. SE CIERRA CASO</t>
  </si>
  <si>
    <t>BARRIO VILLA FANNY SAN ALBERTO 4</t>
  </si>
  <si>
    <t>FO-25-1716496</t>
  </si>
  <si>
    <t>22/10/2025 SE ESTABLECE COMUNICACIÓN CON EL SEÑOR VICTOR AL NÚMERO 3185211178 QUIEN INFORMA QUE LA APP DE WOMPI SE LE DESAPARECIO POR UNOS MINUTOS PERO LUEGO LE VOLVIÓ A SALIR QUE REINICIO EL EQUIPO Y LE SALIO LA APP NUEVAMENTE Y QUE ESTA OPERANDO SIN NOVEDAD ADICIONAL INFORMA QUE EL SE VOLVIÓ A COMUNICAR CON LA LÍNEA 018000953344 Y SOLICITO LA CANCELACIÓN DE LA VISITA POR QUE YA SE ME HABIA SOLUCIONADO EL INCONVENIENTE SE ADJUNTO IMÁGENES BRINDADAS POR EL CLIENTE</t>
  </si>
  <si>
    <t>DROGUERIA FARMATOTAL MAS FARMACIA MAS SALUD</t>
  </si>
  <si>
    <t>FO-25-1666072</t>
  </si>
  <si>
    <t>22/10/2025 SE ESTABLECE COMUNICACIÓN CON EL SEÑOR JONATHAN AL NÚMERO 3176496802 QUIEN INFORMA QUE EL EQUIPO ESTA OPERATIVO QUE LA NOVEDAD QUE PRESENTABA ERA DEBIO AL INTERNET QUE TENÍA QUE REALIZARON CAMBIO DE PROVEEDOR Y ESTA NAVEGANDO SIN PROBLEMAS ADICIONAL INFORMA QUE EL DIA POR MEDIO LE ESTA REALIZANDO BORRADO DE CACHE AL EQUIPO Y ASI A TRABAJO SIN INCONVENIENTES SE PROCEDE A CERRAR ORDEN DE TRABAJO</t>
  </si>
  <si>
    <t>BARRIO CENTRO MAINZALES</t>
  </si>
  <si>
    <t>FO-25-1718095</t>
  </si>
  <si>
    <t>22/10/2025 SE HABLA CON EL CLIENTE QUIEN INDICA QUE NO HA PODIDO INGRESAR A ALA APLICACION QUE HA INTENTADO PERO NO DEJA, SE LE INDICA REALIZAR REINCIO DEL ROUTER DEL INTERNET PARA VER QUE SUCEDE CUANDO EL CLIENTE CONFIRMA QUE REINCIO EL ROUTER INDICA QUE YA PUEDE INGRESAR, SE LE INDICA TAMBIEN QUE PRUEBE CON LOS DATOS DESDE EL CEL PARA VALIDAR QUE EL DATAFONO SI ESTA OPERATIVO Y TAMBIEN CONFIRMA QUE CON DATOS TAMBIEN FUNCIONA, SE CIERRA CASO</t>
  </si>
  <si>
    <t>BARRIO TORICES CARTAGENA DE INDIAS 1</t>
  </si>
  <si>
    <t>FO-25-1715074</t>
  </si>
  <si>
    <t>22/10/2025 SE LLAMA AL CLIENTE INFORMA QUE BORRO LA APP DE WOMPI SE ESCALA AL COORDINADOR CON EL NÚMERO DE TICKET  474054 SE RESUELVE CLIENTE INFORMA QUE YA TIENE LA APP NUEVAMENTE TODO OK</t>
  </si>
  <si>
    <t>BARRIO LA MARIA GORGONA CANDELARIA</t>
  </si>
  <si>
    <t>FO-25-1713246</t>
  </si>
  <si>
    <t>22/10/2025 SE LE EXPLICA EL PROCESO A EL CB QUE GIRE EL CODIGO PARA QUE TOME LAS FACTURAS LARGAS Y UNA DISTANCIA PRUDENTE.
SE REALIZA PRUEBAS OPERATIVAS SIN NOVEDAD.</t>
  </si>
  <si>
    <t>FO-25-1716469</t>
  </si>
  <si>
    <t>23/10/2025 SE LLEGA A COMERCIO SE VÁLIDA FALLA EN IMPRESORA , SE RETIRA ROLLO SE REINICIA EQUIPO SE CIERRA TAPA Y FUNCIONA PERFECTAMENTE SE REALIZAN PRUEBAS EXITOSA</t>
  </si>
  <si>
    <t>INFANTE SIERRA MANUEL FERNANDO</t>
  </si>
  <si>
    <t>FO-25-1712391</t>
  </si>
  <si>
    <t>22/10/2025 INSTALACIÓN DE APP WOMPI SE INGRESA USUARIOS OK SE REALIZA PRUEBAS OK SE ENTREGA SERVICIO OPERATIVO</t>
  </si>
  <si>
    <t>BARRIO 20 DE JULIO SABANA DE TORRES 2</t>
  </si>
  <si>
    <t>FO-25-1699396</t>
  </si>
  <si>
    <t>23/10/2025 SE COMUNICA CON LA SEÑORITA MARLY AL NÚMERO DE TELÉFONO 3173644362 , NOS SOLICITA QUE POR FAVOR CANCELAR SOPORTE DEBIDO QUE INCONVENIENTE YA FUE SOLUCIONADO</t>
  </si>
  <si>
    <t>BARRIO MAYUGA VIVE CUMARAL</t>
  </si>
  <si>
    <t>FO-25-1702438 | FO-25-1698105</t>
  </si>
  <si>
    <t>18/10/2025 SE REALIZA VISITA A COMERCIO SE VERIFICA VERSIÓN OK SE REALIZA BORRADO DE CACHÉ SE DEJA APP EN IDIOMA INGLÉS SE VERIFICA QUE CÓDIGO DE BARRAS LARGOS NO REALIZA LECTURA, SE COMPRUEBA CON CÓDIGO DE BARRAS CORTO PRUEBAS OK SIN NOVEDADES LECTURA INMEDIATA SE REALIZA ESCALAMIENTO TICKET: 473204
22/10/2025 SE REALIZA CONTACTO TELEFÓNICO CON LA SEÑORA JENNIFER BENÍTEZ SE LE INDICA QUE SE ESTUVO REALIZÁNDO VALIDACIÓN Y EL DATÁFONO CUENTA CON LA ÚLTIMA VERSIÓN DE LA APP, ADEMÁS DE ESO SE VISUALIZAN TRANSACCIONES RECIENTES CON LA LECTURA DE CÓDIGOS DE BARRAS</t>
  </si>
  <si>
    <t>BARRIO LOS ROSALES SOGAMOSO 1</t>
  </si>
  <si>
    <t>FO-25-1711858</t>
  </si>
  <si>
    <t>23/10/2025 SE ESTABLECE COMUNICACIÓN CON LA SEÑORA MARIA MONTAÑEZ AL NÚMERO DE 3208114814 CLIENTE MANIFIESTA QUE YA REALIZO LA RESPECTIVA SOLICITUD CON EL OPERADOR CLARO PARA QUE LE REVISEN EL INTERNET YA QUE LE ESTÁ PRESENTANDO FALLAS CON LAS REDES CLIENTE REALIZO CONEXIÓN DE WIFI CON LA RED DEL LOCAL VECINO ARROJANDO CONEXIÓN EXITOSA MANIFIESTA QUE NO VA A TRABAJAR CON EL DATAFONO WOMPI HASTA QUE CLARO LE BRINDE  LA SOLUCIÓN DEFINITIVA VISITA PROGRAMADA PARA EL DÍA 01/11/2025  INDICA QUE SI PRESENTA NOVEDADES  SE ESTARÁ COMUNICANDO NUEVAMENTE  DESPUÉS QUE LE REALICEN LAS CORRECCIONES DEL INTERNET.</t>
  </si>
  <si>
    <t>COMERCIALIZADORA Y DISTRIBUIDORA FERRE Y AGRO</t>
  </si>
  <si>
    <t>FO-25-1720067</t>
  </si>
  <si>
    <t>23/10/2025 SE VALIDA CON EL CB LA SEÑORA LILIANA INDICA QUE POR ERROR SE LE BORRO LA APP, SE LE INDICA REALIZAR EL PROCESO DE ACTUALIZACION DE LA APLICACION Y LA APP VUELVE A QUEDAR INSTALADA EL USUARIO CONFIRMA OPERATIVIDAD DEL SERVICIO.</t>
  </si>
  <si>
    <t>FO-25-1720561</t>
  </si>
  <si>
    <t>23/10/2025 SE ENCUENTRA DATÁFONO CON FALLO EL CUAL GENERA QUE ESTE NO RESPONDA LA PANTALLA, SE PROCEDE A DESCONECTAR LA PILA, SE DEJA REPOSAR AL EQUIPO 10 MINUTOS Y SE ENCIENDE YA DESPUÉS SE OBSERVA QUE TRABAJA CON NORMALIDAD. SE VERIFICA ACTUALIZACIÓNES Y BORRADO DE CACHE Y SE ESPERA EN EL PUNTO 10 MINUTOS PARA CERTIFICAR QUE EL EQUIPO FUNCIONE CON NORMALIDAD</t>
  </si>
  <si>
    <t>BARRIO ALTO DE LA CRUZ GIRARDOT 1</t>
  </si>
  <si>
    <t>FO-25-1718097</t>
  </si>
  <si>
    <t>23/10/2025 SE E REALIZA CONTRACTO TELÉFONO CON CLIENTE A NÚMERO REGISTRADO 3103033248 NOS CONTESTA EL SEÑOR JUAN MANUEL AL CUAL SE LE DAN INDICACIONES DE PROCEDIMIENTO DE BORRA CACHE DEL DATAFONO PARA UN MEJOR FUNCIONAMIENTO DEL MISMO. CLIENTE REALIZA EL BORRADO OK</t>
  </si>
  <si>
    <t>FARMACIA DROGUERIA DEL NORTE</t>
  </si>
  <si>
    <t>FO-25-1718543</t>
  </si>
  <si>
    <t>23/10/2025 SE LOGRA COMUNICACION CON EL SEÑOR CARLOS BOLAÑOS AL NUMERO 3127092056, SE CONFIRMA QUE DESPUES DE MEDIA HORA DE HABER REALIZADO BORRADO DE CACHE, ACTUALIZACION DE LA APLICACION Y REINICIO DEL EQUIPO ESTE YA NO PRESENTA LENTITUD Y EL TACTIL FUNCIONA CORRECTAMENTE,  SE PROCEDE A CERRAR EL CASO.</t>
  </si>
  <si>
    <t>DROGUERÍA LA CITA RD</t>
  </si>
  <si>
    <t>FO-25-1717972</t>
  </si>
  <si>
    <t>23/10/2025 SE REALIZA DESCARGA DE APP SE INGRESAN USUARIOS SE REALIZA PRUEBAS OK SE ENTREGA SERVICIO OPERATIVO</t>
  </si>
  <si>
    <t>BARRIO SUBA GAITANA BOGOTA 2</t>
  </si>
  <si>
    <t>FO-25-1718556</t>
  </si>
  <si>
    <t>23/10/2025 SE VISITA COMERCIO, SE VALIDA APP WOMPI DEL COMERCIO, LO BORRO POR ERROR, SE ESCALA CON EL COORDINADOR ME DA TICKET N° (474402) Y SE VUELVE A ACTUALIZAR APARECIENDO LA APP WOMPI, CLIENTE INGRESA OPERANDO CON NORMALIDAD SIN NOVEDAD.</t>
  </si>
  <si>
    <t>DROGUERIA SUPER ECONOMICA DEL LLANO 3</t>
  </si>
  <si>
    <t>FO-25-1718637</t>
  </si>
  <si>
    <t>23/10/2025 SE REALIZA PROCESO DE OLVIDÓ CONTRASEÑA, SE REALIZA BORRADO DE CACHE, SE ACTUALIZA VERSIÓN POR TEAMCALL, PRUEBAS OK, CLIENTE INDICA QUE NO OPERÓ EL CB POR QUÉ NO PODÍA INGRESAR A LA APLICACIÓN, NO TIENE VOUCHER ANTERIORES.</t>
  </si>
  <si>
    <t>TERRAZA A COMER MAKRO</t>
  </si>
  <si>
    <t>FO-25-1719103</t>
  </si>
  <si>
    <t>23/10/2025 SE REALIZÓ LLAMADA TELEFÓNICA AL NÚMERO 3182599377 SE HABLÓ CON LA SRA LINA CONTRERAS, MANIFIESTA QUE EL DÍA DE AYER SE LE SOLUCIONÓ EL INCONVENIENTE DE INGRESO DE CREDENCIALES, YA EL DÍA DE HOY A REALIZADO TRANSACCIÓN NORMALMENTE TODO OK</t>
  </si>
  <si>
    <t>FO-25-1719387</t>
  </si>
  <si>
    <t>OBSTRUCCION DEL LECTOR</t>
  </si>
  <si>
    <t>23/10/2025 SE REALIZA VISITA AL COMERCIO SE REVISA RANURA DEL LECTOR SE MIRA SE HACE LIMPIEZA SE BORRA CACHE SE HACEN PRUEBAS</t>
  </si>
  <si>
    <t>CHAPINERO SOGAMOSO BOYACA</t>
  </si>
  <si>
    <t>FO-25-1720799</t>
  </si>
  <si>
    <t>23/10/2025 EN COMUNICACION CON EL SEÑOR WILMAR CANTOR RODRÍGUEZ AL NÚMERO DE CONTACTO 3142976870 SE REALIZA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SE CONFIRMÓ CON EL CLIENTE QUE EL SERVICIO FUNCIONA CORRECTAMENTE PRUEBA EXITOSA CLIENTE COMPARTE EVIDENCIA.</t>
  </si>
  <si>
    <t>BARRIO SUCRE MONTERIA 2</t>
  </si>
  <si>
    <t>FO-25-1719022</t>
  </si>
  <si>
    <t>NO FUNCIONA EL USUARIO O CONTRASEÑA - MALA MANIPULACIÓN POS</t>
  </si>
  <si>
    <t>FALTA CAPACITACIÓN USUARIO CB - USUARIO CB</t>
  </si>
  <si>
    <t>23/10/2025 EN EL RESULTADO DE LA VISITA INDICA QUE SE ESCALÓ CASO WOMPI CON TICKET NO (474432), SOLUCIONADO EL INCONVENIENTE Y DEJANDO EL SERVICIO NUEVAMENTE</t>
  </si>
  <si>
    <t>BARRIO JUAN XIII PURISIMA DE LA CONCEPCION</t>
  </si>
  <si>
    <t>FO-25-1712023</t>
  </si>
  <si>
    <t>23/10/2025 SE REALIZA VISITA AL PUNTO ENCONTRADO QUE EL EQUIPO NO SE CONECTABA AL RED WIFI DEL CLIENTE, YA QUE SE CAMBIÓ DE PROVEEDOR DE INTERNET, SE PROCESE A ENTRAR A CONFIGURACIÓN DE LA RED DEL DATÁFONO, SE BORRA LA RED ANTIGUA, Y SE CONTACTA LA NUEVA RED SIN PROBLEMAS, ADICIONAL SE REALIZA BORRADO DE CACHÉ APP WOMPI POR LENTITUD, SOLUCIONANDO LA FALLA REPORTADA OK, SE REALIZAN PRUEBAS EXITOSAS OK, CLIENTE CB VALIDA SALDO ANTES Y DESPUÉS DEL MANTENIMIENTO OK, SE DEJA CB OPERATIVO SIN NOVEDAD.</t>
  </si>
  <si>
    <t>CENTRO LA GLORIA CESAR</t>
  </si>
  <si>
    <t>FO-25-1679656</t>
  </si>
  <si>
    <t>23/10/2025 SE REALIZA GESTIÓN TELEFÓNICA ATIENDE EL SR FRANK AFANADOR ,LE VALIDA FUNCIONANDO DE EQUIPO ,NOS INDICA WUE TIENE VERSIÓN 26.3 ,NOS INDICA QUE CON EL INTERNET DEL ESTABLECIMIENTO EL EQUIPO LRESENTA LENTITUD QUE EN OCACIONES LO CONECTA POR MEDIO DE DATOS DESDE SU CELULAR Y LE MEJORA LA NAVEGACIÓN, SE  BRINDAN INDICACIONES AL CLIENTE QUE DEBE COMUNICARSE CON EL OPERADOR DE ETHERNET PARA QUE LE REALICEN UN MANTENIMIENTO A SU SERVICIO PARA QUE EL EQUIPO LE QUEDE OPERATIVO</t>
  </si>
  <si>
    <t>BARRIO FATIMA PAIPA</t>
  </si>
  <si>
    <t>FO-25-1709171 | FO-25-1668622</t>
  </si>
  <si>
    <t>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
23/10/2025 EN COMUNICACIÓN CON LA SEÑORA LIDIA MONICA POVEDA RUEDA AL NÚMERO DE CONTACTO 3114930043 SE BRINDÓ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SE CONF</t>
  </si>
  <si>
    <t>SALSAMENTARIA CASA LOMA</t>
  </si>
  <si>
    <t>FO-25-1663860</t>
  </si>
  <si>
    <t>23/10/2025 SE REALIZA CORRECTO LOGUEO EN APLICACIÓN WOMPI, SE INDICA A USUARIO INGRESAR DE MANERA CORRECTA LAS CREDENCIALES</t>
  </si>
  <si>
    <t>EXIFARMA NORTE</t>
  </si>
  <si>
    <t>FO-25-1720277</t>
  </si>
  <si>
    <t>23/10/2025 SE REALIZA DESCARGA DE APP SE INGRESAN USUARIOS OK SERVICIO REALIZA PRUEBAS OK SE ENTREGA SERVICIO OPERATIVO</t>
  </si>
  <si>
    <t>CENTRO MOTAVITA BOYACA</t>
  </si>
  <si>
    <t>FO-25-1720276</t>
  </si>
  <si>
    <t>23/10/2025 ? REGISTRO DE LLAMADA
CLIENTE: YOLIMA BURGOS
TELÉFONO: 3143171016
MOTIVO DEL CONTACTO: CONFIRMAR SOPORTE DE WOMPI
DETALLE:
SE CONTACTA A LA CLIENTE PARA CONFIRMAR EL SOPORTE DE WOMPI.
LA CLIENTE MANIFIESTA QUE PRESENTA FALLAS CON EL OTRO OPERADOR TECNOLÓGICO.
SE IDENTIFICA QUE ESTÁ REALIZANDO TRANSACCIONES A TRAVÉS DE LAS DOS REDES QUE OPERAN CON BANCOLOMBIA.
LA CLIENTE INFORMA QUE EL DATÁFONO DE WOMPI SE ENCUENTRA OPERATIVO.
CONCLUSIÓN:
SE PROCEDE A CERRAR EL CASO, YA QUE LA CLIENTE CONFIRMA OPERACIÓN CORRECTA DEL SERVICIO WOMPI.</t>
  </si>
  <si>
    <t>LOCONET.COM</t>
  </si>
  <si>
    <t>FO-25-1720563</t>
  </si>
  <si>
    <t>23/10/2025 SE VISITA COMERCIO , SE EVIDENCIA QUE NO SE HABILITABA BOTON DE IMPRIMIR, SE REINICIO DISPOSITIVO, SELIMPIA TAPA PARTE INTERNA DE LA IMPRESORA SE INGRESA NUEVO ROLLO , SE REALISA PRUEBAS , PRUEBAS OK</t>
  </si>
  <si>
    <t>BARRIO CENTRO MANIZALES 13</t>
  </si>
  <si>
    <t>FO-25-1721928</t>
  </si>
  <si>
    <t>23/10/2025 SE VALIDA , SE ESCALA CON WOMPI, SE REALIZA REINSTALACION DE LA APLICACION, SE VALIDA CON EL CLIENTE EL INGRESO DE NUEVO Y YA PUEDE REALIZAR EL INGRESO A LA APLICACION DE FORMA SATISFACTORIA.</t>
  </si>
  <si>
    <t>VETERINARIA MYM</t>
  </si>
  <si>
    <t>FO-25-1722158</t>
  </si>
  <si>
    <t>23/10/2025 SE CONTACTA A LA CLIENTE AL NÚMERO 3107650136, SIENDO ATENDIDO POR LA SEÑORA MÓNICA CUADROS.
POR MEDIO DE VIDEOLLAMADA SE LE INDICA EL PROCEDIMIENTO PARA REALIZAR EL BORRADO DE MEMORIA Y LA ACTUALIZACIÓN DE LA APLICACIÓN, EVIDENCIANDO QUE TODO QUEDA EN CORRECTO FUNCIONAMIENTO.
DURANTE LA REVISIÓN SE IDENTIFICA QUE EL ROLLO DE PAPEL ESTABA MAL INSTALADO; SE LE EXPLICA LA FORMA CORRECTA DE COLOCARLO.
POSTERIORMENTE, LA CLIENTE REALIZA PRUEBAS Y SE CONFIRMA QUE EL DATÁFONO IMPRIME CORRECTAMENTE.</t>
  </si>
  <si>
    <t>GRISALES GUTIÉRREZ ANA CRISTINA</t>
  </si>
  <si>
    <t>FO-25-1723384</t>
  </si>
  <si>
    <t>23/10/2025 SE REALIZA VISITA TÉCNICA, AL LLEGAR AL COMERCIO LA CLIENTE PRESENTA CONFUSIÓN EN LA MODIFICACIÓN DEL VALOR EN PAGO DE FACTURAS Y LA OPCIÓN "CAMBIAR", SE LE EXPLICA EL PROCESO Y QUEDA OK, TAMBIÉN INDICA QUE EN OCASIONES NO LE APARECE EL TECLADO, AL REVISAR CONFIGURACIÓN DEL EQUIPO EL IDIOMA ESTÁ EN ESPAÑOL, SE LE EXPLICA QUE EL IDIOMA DEBE SER MODIFICADO A INGLÉS DEBIDO A QUE LA FALLA PUEDE PROVENIR DE AHÍ, LA CLIENTE PIDE QUE NO SE LE MODIFIQUE EL IDIOMA A PESAR DE QUE SE LE EXPLICA QUE EL IDIOMA DE LA APLICACIÓN WOMPI VA A SEGUIR SIENDO ESPAÑOL.</t>
  </si>
  <si>
    <t>MERCADOS EL ESPÍRITU SANTO</t>
  </si>
  <si>
    <t>FO-25-1721570 | FO-25-1714565</t>
  </si>
  <si>
    <t>22/10/2025 USUARIO REPORTÓ QUE DATAFONO IMPRIME A LA MITAD, AL LLEGAR A PUNTO ENCONTRAMOS QUE DATAFONO LE FALTA UN PEDAZO DE LA TAPA Y USUARIA DICE QUE VENÍA TRABAJANDO ASÍ PERO DESDE LA SEMANA PASADA EMPEZÓ A IMPRIMIR MAL. SE VA A SOLICITAR CAMBIO DE EQUIPO.
SERIAL: 254MMD4X3459
TICKET N° (474194)
23/10/2025 SE CAMBIA DATÁFONO DE MANERA EXITOSA DEBIDO A QUE LA TAPA DE LA IMPRESORA SUFRIÓ UN DAÑO, SE HIZO PRUEBAS Y EL DATÁFONO NUEVO ESTÁ EN BUENAS CONDICIONES.</t>
  </si>
  <si>
    <t>BARRIO EL TEJAR FUSAGASUGA</t>
  </si>
  <si>
    <t>FO-25-1720806</t>
  </si>
  <si>
    <t>23/10/2025 SE LLEGA A COMERCIO A REALIZAR MANTENIMIENTO DE DATÁFONO EL CUAL. SE BORRÓ APLICACIÓN DE WOMPI SE ESCALA CON SOPORTE Y SE DEJA INSTALA DE NUEVO</t>
  </si>
  <si>
    <t>BARRIO ALTO PRADO BARRANQUILLA 2</t>
  </si>
  <si>
    <t>FO-25-1720818</t>
  </si>
  <si>
    <t>23/10/2025 LA SEÑORA LINA TENÍA PROBLEMAS AL VALIDAR LAS CREDENCIALES, PORQUE SE CONECTABA AL WIFI DE LA EMPRESA PERO SE DESCONECTABA Y NO LA DEJABA INGRESAR , LUEGO SE CONECTO A ESA MISMA RED , LE VALIDADA LOS USUARIOS, PERO LA CONEXIÓN SE CAÍA Y GENERABA ERROR DE CONEXIÓN 
AL PARECER HAY UN FIREWALL , O UN TIPO DE ENCRIPTACION DE SEGURIDAD O UNA DUPLICACIÓN DE LA IP, TAMBIÉN SE EVIDENCIA QUE EL INTERNET ESTÁ INTERMITENTE , PERO NO HAY UNA PERSONA ENCARGADA DEL SISTEMA EN LA EMPRESA 
SE HACEN PRUEBAS CON LOS DATOS DE LA CAJERA , SE HACEN VARIAS TRASACCIONES Y EL DATAFONO TRABAJA PERFECTAMENTE</t>
  </si>
  <si>
    <t>FOTO VIDEO Y MARQUETERIA IMPACTO DIGITAL</t>
  </si>
  <si>
    <t>FO-25-1724236</t>
  </si>
  <si>
    <t>24/10/2025 SE BRINDA SOPORTE TELEFÓNICO Y SE LE BRINDAN INDICACIONES DE ACTUALIZACIÓN, UN BUEN CERRADO DE TAPA Y MANTENER EL POS CON PAPEL.</t>
  </si>
  <si>
    <t>FO-25-1719499 | FO-25-1726932</t>
  </si>
  <si>
    <t>24/10/2025 SE VALIDA QUE LA APLICACIÓN NO SE ENCUENTRA INSTALADA, SE INTENTO DESCARGAR DESDE LA OPCIÓN "TEM CALL" Y NO FUE POSIBLE DESCARGAR LA APLICACIÓN 
SE ESCALA EL CASO CON WOMPI. COMERCIO QUEDA OPERATIVO CON LA APLICACIÓN.</t>
  </si>
  <si>
    <t>CIBER LIGHT.COM</t>
  </si>
  <si>
    <t>FO-25-1722996</t>
  </si>
  <si>
    <t>24/10/2025 EN COMUNICACIÓN VÍA VÍDEOLAMADA CON EL CLIENTE EL SEÑOR JOSÉ GARCÍA AL NÚMERO +57 320 4828060, SE LE EVIDENCIA QUE EL ROLLO ESTÁ PUESTO DE MANERA INCORRECTA DENTRO DE LA IMPRESORA. SE LE INDICA LA FORMA CORRECTA DE PONERLO , SE HACEN PRUEBAS IMPRESIÓN EXITOSAS, ADICIONAL SE BORRA CACHE Y ACTUALIZA VR , CB OPERATIVO.</t>
  </si>
  <si>
    <t>CONFITERIA Y DISTRIBUICIONES SALDARRIGA</t>
  </si>
  <si>
    <t>FO-25-1722331</t>
  </si>
  <si>
    <t>24/10/2025 SE VALIDA SOPORTE TELEFÓNICO CON EL CB Y CONFIRMAN QUE EL POS YA FUNCIONA CORRECTAMENTE.</t>
  </si>
  <si>
    <t>CEAUTO VILLAVO</t>
  </si>
  <si>
    <t>FO-25-1720505 | FO-25-1717064</t>
  </si>
  <si>
    <t>22/10/2025 SE LLEGA AL COMERCIO SE ESPERA 30 MINUTOS SE CONTACTA Y NO HAY INFORMACIÓN SE VALIDA CON JEFE INMEDIATO Y SE PROCEDE A CERRAR EL CASO, PERSONA QUIEN ATIENDE SE LE INDICA QUE SI PERSISTE EL PROBLEMA DEBE LLAMAR A LA LINEA YA QUE EL DÍA DE HOY NO SE PUDO REALIZAR MANTENIMIENTO DEBIDO A QUE LA PERSONA NO SE ENCUENTRA
23/10/2025 SE REALIZA DESCARGA REMORA POR TEMCALL SE CARGA ARCHIVOS SE ENTREGA ALA SEÑORA MARÍA FERNANDA ROA  NÚMERO DE CONTACTO 3162379939 SE REALIZA VISITA TECNICA REINSTALAR APP SE REALIZA PRUEBAS BÁSICAS SIN NOVEDAD</t>
  </si>
  <si>
    <t>BARRIO VILLAS DE ALKALA SAN GIL</t>
  </si>
  <si>
    <t>FO-25-1649918</t>
  </si>
  <si>
    <t>23/10/2025 EN COMUNICACIÓN CON EL SEÑOR IVAN , INFORMA Q EL DATAFONO YA ESTA FUNCIONANDO OK , SE PROCEDE A CERRAR ORDEN</t>
  </si>
  <si>
    <t>COOTRANSGANADERA</t>
  </si>
  <si>
    <t>FO-25-1723387</t>
  </si>
  <si>
    <t>24/10/2025 SE REALIZA VISITA AL PUNTO, SE EVIDENCIA EQUIPO SE ENCUENTRA SIN COMUNICACIÓN. YA QUE SE ENCONTRABA CONFIGURADA UNA RED WIFI QUE QUEDABA MUY LEJOS Y POR ENDE NO TENIA COBERTURA SUFICIENTE PARA EL DATAFONO. SE REALIZA CONEXIÓN A UN RED WIFI MÁS CERCANA Y CON MEJOR CALIDAD . RE REALIZAN PRUEBAS DE CONEXIÓN OK, PRUEBAS DE TRANSACCIÓN FALLIDA (RECHAZO GENERAL) YA QUE BANCOLOMBIA SE ENCUENTRA CAÍDO .</t>
  </si>
  <si>
    <t>CARTAGENA DE INDIAS</t>
  </si>
  <si>
    <t>BARRIO MAMONAL II CARTAGENA</t>
  </si>
  <si>
    <t>FO-25-1728373 | FO-25-1721576</t>
  </si>
  <si>
    <t>24/10/2025 SE LLAMA AL CLIENTE SE LE INFORMA TODOS LOS PASOS BORRADOS DE CACHE SE VERIFICA VERSIÓN SE HACE TODO Y AÚN PERSISTE LA LENTITUD
24/10/2025 SE REALIZA REVISIÓN GENERAL DEL QUIPO SE BORRA CACHE SE MIRA CONEXIONES WIFI SE LE ENSEÑA AL CLIENTE BORRAR CACHE POR EL MOMENTO BANCOLOMBIA ESTÁ CAÍDO POR TAL MOTIVO AL HACER PRUEBAS SALE RECHAZADA</t>
  </si>
  <si>
    <t>GLOBOTEC SYSTEM</t>
  </si>
  <si>
    <t>FO-25-1723657</t>
  </si>
  <si>
    <t>24/10/2025 SE ESTABLECE COMUNICACIÓN CON LA SEÑORA YASMIN SANDOVAL AL NÚMERO DE CONTACTO 3124047515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EQUIPO OK ACTUALMENTE NO SE PUEDEN REALIZAR PRUEBAS EXITOSAS DEBIDO A QUE LA RED DEL SISTEMA BANCOLOMBIA SE ENCUENTRA CAÍDA, POR LO TANTO, NO ES POSIBLE LLEVAR A CABO DICHAS PRUEBAS.</t>
  </si>
  <si>
    <t>BARRIO URIBE YUMBO 1</t>
  </si>
  <si>
    <t>FO-25-1726134</t>
  </si>
  <si>
    <t>24/10/2025 SE VISITA CORRESPONSAL, SE PROCEDE A REALIZAR ACTUALIZACIÓN DE VERSIÓN DEL DATÁFONO. SE BORRA CACHÉ. EQUIPO EN BUEN ESTADO AL IGUAL QUE FUENTE DE PODER. NO SE PUEDE REALIZAR TRANSACCIONES DE PRUEBA DEBIDO A CAÍDA DEL BANCO A NIVEL NACIONAL. SE EXPLICA PROCESO DE BORRADO DE CACHÉ Y SE INDICA QUE NO SE DEBE OPERAR EQUIPO CUANDO SE ESTÁ CONECTADO. SE VALIDA CARGADOR ORIGINAL DEL EQUIPO Y EN BUEN ESTADO AL IGUAL QUE PUNTO DE CONEXIÓN ELÉCTRICO EN BUEN ESTADO.</t>
  </si>
  <si>
    <t>SURTIDORA Y LICORERA EL DORADO ALVAREZ</t>
  </si>
  <si>
    <t>FO-25-1724238</t>
  </si>
  <si>
    <t>CONVENIOS</t>
  </si>
  <si>
    <t>TRANSACCIÓN RECHAZADA</t>
  </si>
  <si>
    <t>ERROR DE CONFIGURACIÓN</t>
  </si>
  <si>
    <t>24/10/2025 PUNTO 67351 USUARIO REPORTÓ QUE QUEDA EN PANTALLA 1 MOVIMIENTO PENDIENTE POR REVISAR , 
SE HACE BORRADO DE CACHE Y DATOS SE ACTUALIZA , SE REINCIA Y CONTINÚA IGUAL. SE ESCALA PARA QUE NOS AYUDEN CORRIGIENDO.
SERIAL 254MMD4X0840
SE INSTALA REMONTAMENTE LA APP SE HACEN PRUEBAS OK</t>
  </si>
  <si>
    <t>BARRIO CENTRO FOMEQUE</t>
  </si>
  <si>
    <t>FO-25-1719414</t>
  </si>
  <si>
    <t>24/10/2025 SE REALIZA VISITA TÉCNICA, SE VÁLIDA EL DATÁFONO, SE ENSAYA LA LECTURA DE CÓDIGOS DE BARRAS, SE ENCUENTRA FUNCIONANDO, EL PROBLEMA SURGE CON EL TIPO DE RECIBO YA QUE EL DATÁFONO NO LEE NINGÚN RECIBO DEL ACUEDUCTO DE FOMEQUE, INDICAN QUE ANTIGUAMENTE SI PODÍAN PAGAR ESE RECIBO DESDE EL CORRESPONSAL, NO SE REALIZA PRUEBAS EFECTIVAS POR CAÍDA EN BANCOLOMBIA</t>
  </si>
  <si>
    <t>MICHELI LOPEZ MIGUEL ANGEL</t>
  </si>
  <si>
    <t>BARRIO CENTRO CHIQUINQUIRA 11</t>
  </si>
  <si>
    <t>FO-25-1718093</t>
  </si>
  <si>
    <t>24/10/2025 SE REALIZA VISITA AL COMERCIO POR SOLICITUD DE LA ENTIDAD, SE EVIDENCIA QUE EL EQUIPO ESTA TRABAJANDO DE FORMA ADECUADA, SE LE EXPLICA AL CLIENTE COMO ES LA FORMA ADECUADA PARA MANIPULAR EL EQUIPO Y LEER LOS RECIBOS, SE LE INDICA AL CLIENTE QUE EN CASO QUE LE PRESENTE FALLA EL EQUIPO CON ALGUN RECIBO SE COMUNIQUE NUEVAMENTE, CLIENTE MANIFIESTA QUE NECESITA QUE EL EQUIPO TOME LOS RECIBOS MAS RAPIDO PORQUE PIERDE TIEMPO, SIN PRUEBAS DE TRANSACCION EXITOSAS POR FALLA EN LA RED BANCOLOMBIA.</t>
  </si>
  <si>
    <t>BARRIO CC GLOBO CENTRO - CARTAGENA DE INDIAS</t>
  </si>
  <si>
    <t>FO-25-1726138</t>
  </si>
  <si>
    <t>DAÑO EN EL EQUIPO</t>
  </si>
  <si>
    <t>24/10/2025 SE LLAMA AL CLIENTE INFORMA QUE EL LOCAL TUBO UN PERCANCE Y SE LE INCENDIO Y EL EQUIPO QUEDÓ EN CENIZAS EL LOCAL ESTÁ CERRADO SE LE INFORMA AL CLIENTE QUE CUANDO YA ESTÉ NUEVAMENTE EL LOCAL FUNCIONANDO HAGA NUEVAMENTE LA SOLICITUD PARA REPONER EL EQUIPO</t>
  </si>
  <si>
    <t>BARRIO CENTRO VILLETA 9</t>
  </si>
  <si>
    <t>FO-25-1730018</t>
  </si>
  <si>
    <t>24/10/2025 SE VISITA COMERCIO, SE REALIZA ACTUALIZACIÓN, BORRADO DE CACHE, SE REALIZAN PRUEBAS CON CLIENTES OPERANDO CON NORMALIDAD A CONFORMIDAD DEL USUARIO.</t>
  </si>
  <si>
    <t>BARRIO TOROBAJO PASTO 1</t>
  </si>
  <si>
    <t>FO-25-1726136</t>
  </si>
  <si>
    <t>24/10/2025 SE VISITA CB. CLIENTE INFORMA QUE EL DATAFONO NO FUNCIONA LENTO, NO LEE ALGUNOS CÓDIGOS DE BARRAS Y ALGUNAS VECES NO IMPRIME RECIBO. SE BORRA CHACHE Y SE REINICIA DISPOSITIVO. SE REALIZA BORRADO DE CACHE Y SE EVIDENCIA SUCIEDAD EN LA CÁMARA. SE EXPLICA LA FORMA QUE DEBE ESCANEAR LOS CÓDIGOS DE BARRAS. QUEDA OPERATIVO</t>
  </si>
  <si>
    <t>GRANERO MIXTO PA LLEVAR</t>
  </si>
  <si>
    <t>FO-25-1726628</t>
  </si>
  <si>
    <t>24/10/2025 EN COMUNICACIÓN CON EL SEÑOR BERNARDO NOS MANIFIESTA QUÉ YA LA FALLA SE SOLUCIONO, ESTÁBA PRESENTADORA QUÉ NO LE ESTABA SALIDO LAS TRXS NI LOS COMPROBANTE DE ESTAS, SE LE INDICA QUE HABÍA UNA FALLA EN EL SERVIDOR DEL BANCO Y POR ESO ERA QUE NO LE ESTABA SALIDO LOS MOVIMIENTOS. CLIENTE COMFIMA ESTAR OPERADO OK</t>
  </si>
  <si>
    <t>BARRIO BUENAVISTA MONTERIA 8</t>
  </si>
  <si>
    <t>FO-25-1726627</t>
  </si>
  <si>
    <t>24/10/2025 SE VISITA SITIO, COMERCIO MANIFIESTA QUE YA LE PERMITE INGRESAR CON USUARIO Y CONTRASEÑA, INDICA PROBLEMAS CON CONEXIÓN DEL INTERNET EL DÍA DE AYER, NO SE MANIPULA EQUIPO.</t>
  </si>
  <si>
    <t>BARRIO SERRAMONTE VILLAVICENCIO</t>
  </si>
  <si>
    <t>FO-25-1729573</t>
  </si>
  <si>
    <t>24/10/2025 SE REALIZA VISITA AL CB POR SOLICITUD DE CREDENCIALES, SE REALIZA LA ACTUALIZACIÓN DE LA APP Y SE INGRESA ALA APP NORMALMENTE SE HACEN PRUEBAS Y TODO OK</t>
  </si>
  <si>
    <t>BARRIO CENTRO VETAS 1</t>
  </si>
  <si>
    <t>FO-25-1708660</t>
  </si>
  <si>
    <t>24/10/2025 SE ESTABLECE COMUNICACIÓN CON LA SEÑORA DIANA AL NÚMERO 3126667568 VIA WHATSAPP SE REALIZA BORRADO DE CACHE Y ACTUALIZACIÓN DE VERSIÓN SE REALIZAN PRUEBAS EXITOSAS SE REALIZAN PRUEBAS CON LOS DATOS DEL CLIENTE EXITOSA AL CONECTAR EL EQUIPO A LA RED WIFI SE OBSERVA QUE PRESENTA FALLAS SE LE INDICA AL CLIENTE QUE SE DEBE COMUNICAR CON EL PROVEEDOR DE RED PARA QUE LE CAMBIEN EL MÓDEM POR UNO DE MAS POTENCIA O LE HAGAN LIMPIEZA DE IPS A DICHO EQUIPO 
DATÁFONO OPERATIVO SE PROCEDE A CERRAR ORDEN</t>
  </si>
  <si>
    <t>LA CABALGATA CONSTRUPINTURAS S. A. S</t>
  </si>
  <si>
    <t>FO-25-1727951</t>
  </si>
  <si>
    <t>24/10/2025 SE VALIDA SOPORTE TELEFÓNICO Y DESPUÉS DEL CAMBIO DE CONTRASEÑA, LE FUNCIONA CORRECTAMENTE EL INGRESO EN EL POS.</t>
  </si>
  <si>
    <t>RIOS CASTRILLON JUAN SEBASTIAN</t>
  </si>
  <si>
    <t>FO-25-1727730</t>
  </si>
  <si>
    <t>24/10/2025 SE CONTACTA A LA SEÑORA TERESA PABON AL NÚMERO 3123979128 SE REALIZA BORRADO DE CACHE Y ACTUALIZACION DE VERSIÓN, NO ES POSIBLE REALIZAR PRUEBAS DEBIDO A QUE EL SERVIDOR  DE LA RED WOMPI NO SE HA RESTABLECIDO EN ESPERA QUE SE RESTABLEZCA Y HACER DICHAS PRUEBAS.
EN COMUNICACIÓN CON ADMINISTRADORA TERESA PABÓN AL CELULAR 3123979128, SE REALIZA PRUEBAS EXITOSA, SE REALIZARA SEGUIMIENTO HASTA LAS 3:00 PM PARA VALIDAR QUE TODO ESTÁ OPERATIVO.
SE CONTACTA NUEVAMENTE A LA ADMINISTRADORA TERESA PABÓN AL CELULAR 3123979128, SE HACE SEGUIMIENTO Y SE EVIDENCIA QUE LA RED WIFI, A LA QUE ESTÁ CONECTADO EL DATÁFONO MUESTRA UNA RED DUALBAND, 2.4/5G, SE LE RECOMIENDA A LA ADMINISTRADORA COMUNICARSE CON EL OPERADOR Y SOLICITAR QUE DESACTIVE LA RED DUALBAND Y INDEPENDIZAR LA 2.4G DE LA 5G, SE PROCEDE A CERRAR ORDEN.</t>
  </si>
  <si>
    <t>BARRIO SAN ANTONIO NORTE DUITAMA</t>
  </si>
  <si>
    <t>FO-25-1709316 | FO-25-1666021</t>
  </si>
  <si>
    <t>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
24/10/2025 SE ESTABLECE COMUNICACIÓN CON LA SEÑORA SANDRA PATRICIA PEREZ DIAZ AL NÚMERO DE CONTACTO 3118607301 SE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t>
  </si>
  <si>
    <t>VILLA DE LEYVA - BOYACA</t>
  </si>
  <si>
    <t>FO-25-1714427</t>
  </si>
  <si>
    <t>24/10/2025 SE REALIZA VISITA AL COMERCIO POR SOLICITUD DE LA RED, SE VALIDA QUE EL EQUIPO ESTA FUNCIONANDO CORRECTAMENTE, EL CLIENTE MANIFIESTA QUE EL RECIBO DE BARRAS QUE PRESENTA FALLAS ES UNO ESPESIFICO Y NO CUENTA CON UNO A LA MANO PARA HACER PRUEBAS CORRESPONDIENTES, SE LE EXPLICA AL CLIENTE COMO REALIZAR LA TOMA DE LOS RECIBOS PARA EVITAR QUE NO LO LEA, CLIENTE MANIFIESTA INCONFORMISMO, SE CIERRA ORDEN.</t>
  </si>
  <si>
    <t>BARRIO LOS ARRAYANES SOGAMOSO</t>
  </si>
  <si>
    <t>FO-25-1721581</t>
  </si>
  <si>
    <t>24/10/2025 SE ESTABLECE COMUNICACIÓN CON LA SEÑORA MARIA HELENA BARRERA ROJAS AL NÚMERO DE CONTACTO 3204885605 SE LE BRINDO SOPORTE TELEFONICO SE BORRÓ LA CACHÉ DE LA APLICACIÓN SE DESCARGÓ LA APP Y SE REALIZÓ LA ACTUALIZACIÓN CORRESPONDIENTE (TEM CALL) SE REINICIÓ EL DISPOSITIVO SE VERIFICÓ LA CONEXIÓN CON EL MÓDEM Y TAMBIÉN CON LOS DATOS MÓVILES SE REALIZÓ UN SEGUNDO REINICIO PARA ASEGURAR LA CORRECTA CONFIGURACIÓN
SE CONFIRMÓ CON EL CLIENTE QUE EL SERVICIO FUNCIONA CORRECTAMENTE PRUEBA EXITOSA CLIENTE COMPARTE EVIDENCIA</t>
  </si>
  <si>
    <t>FO-25-1724244</t>
  </si>
  <si>
    <t>24/10/2025 EL DÍA DE AYER SI VISITA CB Y EL SEÑOR WILLIAM NO ME PUEDE ATENDER YA QUE SE ENCUENTRA DE SALIDA. PIDE SE LO VISITA EL DÍA DE HOY. SE REALIZA COMUNICACIÓN PARA VISITARLO HOY Y EL CLIENTE INFORMA QUE NO VA A ESTAR EL DÍA DE HOY EN LA TARDE. PIDE SE LO ATIENDA EL DÍA DE MAÑANA AM YA QUE LA PRÓXIMA SEMANA SALE DE VIAJE</t>
  </si>
  <si>
    <t>FRESH HELADO HELADERIA Y COMIDAS RAPIDAS</t>
  </si>
  <si>
    <t>FO-25-1724108 | FO-25-1720881</t>
  </si>
  <si>
    <t>23/10/2025 SE REALIZA VISITA AL PUNTO, SE EVIDENCIA EQUIPO PRESENTA DAÑO EN LA TAPA IMPRESORA, LO CUAL HACE QUE EL EQUIPO NO DE LA OPCIÓN DE IMPRIMIR EL VOUCHER  , SE ESCALA CAMBIO  DE EQUIPO CON COORDINADOR.
24/10/2025 SE REALIZA VISITA AL PUNTO QUE HABÍA QUEDADO ESCALADO PARA CAMBIO , SE REALIZA EL CAMBIO POR EL NUEVO EQUIPO , SE REALIZAN PRUEBAS OK CAMBIO REALIZADO CON ÉXITO .</t>
  </si>
  <si>
    <t>BARRIO NARIÑO SANTANDER DE QUILICHAO</t>
  </si>
  <si>
    <t>FO-25-1731827</t>
  </si>
  <si>
    <t>25/10/2025 SE HABLA CON EL CLIENTE , SE VALIDA POR VIDEO LLAMADA Y SE ENCUENTRA QUE EL RODILLO EN EL DATAFONO ESTABA MAL PUESTO Y POR ESO NO LE HABILITABA LA OPCION DE IMPRIMIR, SE VALIDA PUESTA CORRECTA DE RODILLO Y EL CLIENTE YA PUEDE IMPRIMIR LOS VOUCHERS</t>
  </si>
  <si>
    <t>BARRIO BORRERO AYERBE DAGUA</t>
  </si>
  <si>
    <t>FO-25-1731199</t>
  </si>
  <si>
    <t>25/10/2025 SE VALIDA CON EL CLIENTE SE LE PIDE REALIZAR CAMBIO DE CONTRASEÑA , EL CLIENTE REALIZA EL CAMBIO Y PROCEDE A IMGRESAR A AL APLICACION Y YA PUDO REALIZAR UNA TRANSACCION</t>
  </si>
  <si>
    <t>TIENDA LA PALMERA MUNDO NUEVO</t>
  </si>
  <si>
    <t>FO-25-1732500</t>
  </si>
  <si>
    <t>25/10/2025 VISITAMOS COMERCIO EL DATÁFONO TIENE LA FALLA CUANDO INTENTA IMPRIMIR LA TRX NO LE PERMITE, APARECE OPACA LA IMAGEN DE IMPRIMIR, LA SOLUCIÓN QUE REALIZAMOS ES ABRIR LA TAPA DE LA IMPRESORA MOVER LA IMPRESORA TÉRMICA GENERANDO QUÉ SE AJUSTE EN SU POSICIÓN, DESCONECTAMOS Y CONECTAMOS NUEVAMENTE LA BATERÍA CUANDO LUEGO DE ENCENDER EL DATÁFONO NOS DIRIGIMOS A MOVIMIENTOS EL ICONO DE IMPRIMIR YA ESTA HABILITADO, REALIZAMOS PRUEBAS OK.</t>
  </si>
  <si>
    <t>BARRIO VILLAS DE DON JUAN 2-2 GIRÓN</t>
  </si>
  <si>
    <t>FO-25-1732754</t>
  </si>
  <si>
    <t>25/10/2025 INCIDENTE
SOPORTE TELEFÓNICO 
SE REALIZA VIDEOLLAMADA AL COMERCIO. DURANTE LA INTERVENCIÓN SE LLEVAN A CABO LAS SIGUIENTES ACCIONES:
BORRADO DE CACHÉ DE LA APLICACIÓN WOMPI.
ACTUALIZACIÓN DE LA APP A LA ÚLTIMA VERSIÓN DISPONIBLE.
PRUEBAS DE FUNCIONAMIENTO SATISFACTORIAS OK</t>
  </si>
  <si>
    <t>BARRIO BOCHICA VILLAVICENCIO 1</t>
  </si>
  <si>
    <t>FO-25-1731540</t>
  </si>
  <si>
    <t>26/10/2025 SE REALIZA BORRADO DE CACHE Y ACTUALIZACIÓN DE VERSION, PRUEBAS OK</t>
  </si>
  <si>
    <t>FO-25-1731196</t>
  </si>
  <si>
    <t>25/10/2025 SE HABLA CON EL CLIENTE Y SE VALIDA CONECTIVIDAD EN EL DATAFONO ,  NO PERMITE EL INGRESO , SE REALIZA CAMBIO DE CLAVE, EL CLIENTE PRUEBA CON SUS DATOS DEL CELULAR Y SI LE PERMITE EL INGRESO, ESCALA CON EL PROVEEDOR DEL INTERNET, LE REALIZAN UNA REVISIÓN EL CLIENTE PRUEBA DE NUEVO EL INGRESO Y YA LE PERMITIÓ INGRESAR Y TRANSAR</t>
  </si>
  <si>
    <t>FO-25-1733194</t>
  </si>
  <si>
    <t>27/10/2025 SE ESCALA EL CASO A WOMPI YA QUE EL CLIENTE POR ERROR ELIMINO LA APP, SE REISNTALA APLICACION Y EL CLIENTE CONFIRMA OPERATIVIDAD</t>
  </si>
  <si>
    <t>FO-25-1730995</t>
  </si>
  <si>
    <t>27/10/2025 SE REALIZA ESCALAMIENTO CON WOMPI , SE SOLICITA AL CLIENTE QUE REALIZA CREACION DE NUEVA CONTRASEÑA E INTENTE EL INGRESO,  EL CLIENTE INTENTA INICIO Y YA LE PERMITE , CLIENTE PUEDE REALIZAR PRUEBAS.</t>
  </si>
  <si>
    <t>MINIMERCADO VICTORIA</t>
  </si>
  <si>
    <t>FO-25-1735977</t>
  </si>
  <si>
    <t>27/10/2025 SE REALIZA CAMBIO DE DATAFONO POR LECTOR DE CHIP MALO SE HACEN PRUEBAS OK</t>
  </si>
  <si>
    <t>VARIEDADES TILO</t>
  </si>
  <si>
    <t>FO-25-1735448</t>
  </si>
  <si>
    <t>27/10/2025 SE LLEGA A PUNTO Y SE EVIDENCIA QUE EL CB ELIMINÓ LA APP, SE INTENTA EN VARIAS OCASIONES DESCARGAR ATRAVEZ DEL TEM CALL SIN ÉXITO, SE ESCALA PARA REALIZAR LA INSTALACIÓN REMOTA, PRUEBAS OK</t>
  </si>
  <si>
    <t>PROVEEDORA COMERCIAL PROCOMER</t>
  </si>
  <si>
    <t>FO-25-1734272</t>
  </si>
  <si>
    <t>27/10/2025 SE VALIDA CON EL CLIENTE SE ENCUENTRA QUE EL DATAFONO NO QUIERE CONECTAR CON EL WIFI, SE LE PIDE AL CLIENTE REINCIAR EL ROUTER Y PROCEDER A CONECTAR DE NUEVO EL DATAFONO A LA RED , EL CLIENTE REALIZA LA LABOR Y YA PUEDE CONECTARSE EL CLIENTE INGRESA A LA APP DE FORMA CORRECTA Y REALIZA PRUEBAS</t>
  </si>
  <si>
    <t>ARRIO CENTRO SILVANIA 5</t>
  </si>
  <si>
    <t>FO-25-1737067</t>
  </si>
  <si>
    <t>27/10/2025 SE REALIZA VISITA DE CAMPO ENCONTRADO QUE DESINTALARON AL APP DEL EQUIPO, SE REALIZA PROCESO DE ACTUALIZACIÓN Y REINICIO LUEGO DE UN MOMENTO SIGUE CON LA MISMA FALLA, POR LO CUAL  SE HACE ESCALAMIENTO CON NÚMERO DE TICKET 475135,   LUEGO DE 60 MIN EN SITIO YA APARECEN LAS APP, SE INGRESA USUARIO CONTRASEÑA OK, PRUEBAS Y CUPO OK.</t>
  </si>
  <si>
    <t>BARRIO FUENTE HIGUERA 2S TUNJA</t>
  </si>
  <si>
    <t>FO-25-1734275</t>
  </si>
  <si>
    <t>27/10/2025 SE ESTABLECE COMUNICACIÓN CON EL SEÑOR ALEJANDRO PARRA AL NÚMERO DE CONTACTO 3175420513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SE CONFIRMÓ CON EL CLIENTE QUE EL SERVICIO FUNCIONA CORRECTAMENTE PRUEBA EXITOSA COMPARTE EVIDENCIA CLIENTE CONFORME.</t>
  </si>
  <si>
    <t>JULIAN ANDRES DIAZ TORRES</t>
  </si>
  <si>
    <t>FO-25-1734343 | FO-25-1732505</t>
  </si>
  <si>
    <t>25/10/2025 SE REALIZA CONTACTO CON EL SEÑOR JULIÁN ANDRÉS DÍAZ AL NÚMERO 3115324076 PARA CONFIRMAR FALLA ,SE EVIDENCIA QUE BORRÓ LA APP WOMPI CUANDO INTENTO BORRAR LA MEMORIA CACHÉ ,SE INTENTA REALIZAR DESCARGA DE LA APP DESDE EL TEM CALL PERO NO SÉ DESCARGA,SE REALIZA REPORTE CON WOMPI CON EL TICKET :474963
27/10/2025 SE REALIZA COMUNICACIÓN CON EL SEÑOR JULIÁN ANDRÉS DÍAZ AL NÚMERO 3115324076 PARA CONFIRMAR RESPUESTA POR PARTE DE WOMPI CLIENTE INDICA QUE YA LE VOLVIÓ APARECER LA APP WOMPI YA SE ENCUENTRA OPERATIVO</t>
  </si>
  <si>
    <t>DROGUERIA FUNDADORES</t>
  </si>
  <si>
    <t>FO-25-1700542 | FO-25-1684376 | FO-25-1650711</t>
  </si>
  <si>
    <t>09/10/2025 SE LLEGA AL PUNTO SE ENCUENTRA QUE ESTÁ NAVEGANDO LENTO SE BORRA CACHE SE ESPERA UN RATO DESPUÉS DE VARIAS TRANSACCIONES VUELVE A PONERSE LENTO SE FUERZA CERRADO DE APLICACIÓN Y SE LIMPIA CACHE POR INDICACIONES DE WOMPI SE VUELVE A ESPERAR UN RATO PERO SE VUELVE A DETECTAR QUE EL PROGRAMA EMPIEZA A GENERAR LENTITUD COMO SI EL PROGRAMA ESTUVIERA SATURADO POR LO QUE SE ESCALA PUNTO TICKET 471326
17/10/2025 CLIENTE INDICA QUE EL EQUIPO YA ESTA ACTUALIZADO A LA ULTIMA VESION Y REALIZA BORRADO DE CACHE, ADICIONAL INDICA QUE EN OCACCIONES AL MOMENTO REALIZAR EL MOVIMIENTO EL EQUIPO SE REINICIA Y YA HA TENIDO INCONVENIENTES DE DESCUADRE
27/10/2025 WOMPI RESPONDE EL TIQUET GENERADO EL SÁBADO QUE YA ESTABA RESUELTO SE LLAMA AL CLIENTE EL CUAL CONFIRMA QUE EL EQUIPO QUEDÓ BIEN</t>
  </si>
  <si>
    <t>BARRIO CENTRO PUERRES</t>
  </si>
  <si>
    <t>FO-25-1728451</t>
  </si>
  <si>
    <t>27/10/2025 SE LLEGA A CORRESPONSAL SE VERIFICA FALLA EN LECTOR DE BARRAS CORTOS NO LEEN NINGÚN CONVENIO SE REALIZA ACTUALIZACION DE APP SE BORRA CACHE SE REINICIA EQUIPO SE REALIZA PRUEBAS DE FUNCIONAMIENTO CON CÓDIGO DE BARRAS EXITOSOS SE LE EXPLICO A CLIENTE FORMA CORRECTA DE LEER CÓDIGO DE BARRAS EN FACTURAS PRUEBAS DE FUNCIONAMIENTO EXITOSAS CB QUEDA OPERATIVO</t>
  </si>
  <si>
    <t>BARRIO I TRISTE MEDELLIN - ANTIOQUIA</t>
  </si>
  <si>
    <t>FO-25-1679790 | FO-25-1666084</t>
  </si>
  <si>
    <t>10/10/2025 SE REVISA EQUIPO Y ENCUENTRA LENTITUD SE REALIZA BORRADO DE CACHE Y SE RESTABLECIÓ LA LECTITUD UN POCO, SE REVISA EL TEMA DE BATERÍA Y SE ESTÁ DESCARGANDO UN POCO RÁPIDO EN 10 MINUTOS BAJO DE 35% A 25% CUANDO SE ESTÁ UTILIZANDO, LUEGO DE 19% PASO A 14% EN 2 MINUTOS 
USUARIO REPORTA QUE LA BATERIA NO DURA NADA, TECNICO VISITA PUNTO Y ENCUENTRA QUE EFECTIVAMENTE LA BATERÍA PARECE ESTAR DETERIORADA, EL EQUIPO BAJA DE CARGA MUY RAPIDO. USUARIO INDICA QUE DEBE MANTENERLO CONECTADO, Y EL EQUIPO SE RECALIENTA MUCHO.
SE ESCALA PARA SOLICITAR APROBACION DE CAMBIO DE DATAFONO O DE BATERIA.
AL MOVERLO SE DESCARGA RAÍDO. SE ADJUNTAN IMAGENES CON CANTIDAD DE CARGA Y HORA EN LA QUE SE TOMO LA FOTO ESTA EN PANTALLA DE DATAFONO.
SERIAL: 254MMD4X2570
TICKET N° (471576)
27/10/2025 SE REALIZA CAMBIO DE POS YA QUE TIENE DAÑOS EN LA BATERÍA Y ADEMÁS DE ESO, HAN REPORTADO QUE NO TOMA ACTUALIZACIONES Y LA LENTITUD QUE PRESENTA ES MUCHA. NO SÉ DEJAN PRUEBAS DE TIRILLA YA QUE HABÍA INCIDENTE NEQUI Y BANCOLOMB</t>
  </si>
  <si>
    <t>ALMACÉN DE ROPA ARISE STORE</t>
  </si>
  <si>
    <t>FO-25-1738359</t>
  </si>
  <si>
    <t>27/10/2025 SE ESTABLECE COMUNICACIÓN CON LA SEÑORA MARIBEL AL NÚMERO 3163996000 QUIEN INFORMA QUE NO HABÍA VALIDADO QUE EL EQUIPO TUVIERA ROLLOS AL VALIDAR QUE NO TENIA EL MISMO PROCEDIO A INSTALAR EL ROLLOS Y EL EQUIPO LE ESTA IMPRIMIENDO 
POR TAL MOTIVO SE PROCEDE A CERRAR ORDEN</t>
  </si>
  <si>
    <t>BARRIO 20 DE JULIO PAZ DE ARIPORO</t>
  </si>
  <si>
    <t>FO-25-1730909</t>
  </si>
  <si>
    <t>27/10/2025 EN COMUNICACIÓN CON LA SEÑORA CLEMENCIA RODRIGUEZ AL NUMERO 3134654715, SE ESCALA A WOMPI POR APP ELIMINADA, ENVIAN DESCARGA REMOTA. SE REALIZA PRUEBA OK. CLIENTE OPERATIVO EL SERVICIO</t>
  </si>
  <si>
    <t>BARRIO CENTRO EL PAUJIL</t>
  </si>
  <si>
    <t>FO-25-1735980</t>
  </si>
  <si>
    <t>27/10/2025 SE REALIZA GESTIÓN CON LA CLIENTE QUIEN INDICÓ QUE LA APP FUE ELIMINADA POR ERROR REALIZANDO EL BORRADO DE CACHE, SE LE INDICÓ REALIZAR LA DESCARGA REMOTA PERO NO FUE POSIBLE, SE LE ENVÍO AL COORDINADOR DE LA ZONA LA TERMINAL Y CÓDIGO ÚNICO DEL CB PARA ENVIAR LA SOLICITUD A WOMPI PARA LA DESCARGA REMOTA DE LA APP CON EL TIQUET EL TICKET N° (475224), CLIENTE SE COMUNICA CONMIGO INDICANDO QUE LA APP YA LE APARECE EN EL DATÁFONO, REALIZÓ EL INGRESO E INDICO QUE TODO ESTÁ FUNCIONANDO CON NORMALIDAD, SE DEJA OPERATIVO.</t>
  </si>
  <si>
    <t>BARRIO SAN CARLOS BOYACÁ</t>
  </si>
  <si>
    <t>FO-25-1733801 | FO-25-1729881</t>
  </si>
  <si>
    <t>25/10/2025 INCIDENTE
TA:2931543 
CB: 29391
RESUMEN DEL CASO: 
EN COMUNICACIÓN CON LA LÍNEA 3115219336 CLIENTE INFORMA QUE YA INTENTO ACTUALIZAR LA APLICACIÓN PERO ESTÁ NO APARECE. CLIENTE BORRO LA APLICACIÓN POR ERROR
SERIAL: 254MMD4W6787
ME COLABORAN POR FAVOR
QUEREMOS CONTARLE QUE CREAMOS EL TICKET N° (474947),  PARA DAR SEGUIMIENTO A LA ATENCIÓN DE SU COMERCIO.
27/10/2025 SE REALIZA SOPORTE TELEFONICO, SE ESCALA CASO A WOMPI QUIENES INFORMAN HACER PRUEBAS, PRUEBA EXITOSA CLIENTE INFORMA QUE EL SERVICIO FUNCIONA ADECUADAMENTE.</t>
  </si>
  <si>
    <t>FO-25-1739793</t>
  </si>
  <si>
    <t>28/10/2025 SE LLEGA A COMERCIO, VERIFICO APP ELIMINADA, SE PROCEDE A ACTUALIZAR DATAFONO, SE REALIZAN PRUEBAS OKAY SIN NOVEDAD</t>
  </si>
  <si>
    <t>BARRIO MARCOS LOPERA REPELON</t>
  </si>
  <si>
    <t>FO-25-1742026</t>
  </si>
  <si>
    <t>28/10/2025 SE REALIZA VISITA AL COMERCIO SE ENCUENTRA DATÁFONO CON CANAL DE COMUNICACIÓN CON INTERMITENCIA SE LE DICE AL CLIENTE QUE RUEDE EL MÓDEM PARA QUE ESTÉ MÁS CERCA AL DATÁFONO Y NO TENGA INTERMITENCIA SE PRUEBA COMPARTIENDO DATOS DEL CLIENTE AL DATÁFONO SE ACTUALIZA A VERSIÓN 26.0.3 SE REALIZAN PRUEBAS EXITOSAS Y EL CB QUEDA OPERATIVO</t>
  </si>
  <si>
    <t>BARRIO CITARA GUACHUCAL</t>
  </si>
  <si>
    <t>FO-25-1740147</t>
  </si>
  <si>
    <t>28/10/2025 SE LLEGA A CORRESPONSAL SE VERIFICA FALLA EN LECTOR CÓDIGO DE BARRAS SE REALIZA ACTUALIZACION DE VERSION SE BORRA CACHE SE REALIZA PRUEBAS DE FUNCIONAMIENTO EXITOSAS SE EXPLICA A CB FORMA CORRECTA DE LEER CÓDIGO BARRAS CB QUÉ OPERATIVO</t>
  </si>
  <si>
    <t>BARRIO CENTRO GUASCA 2</t>
  </si>
  <si>
    <t>FO-25-1740797</t>
  </si>
  <si>
    <t>28/10/2025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t>
  </si>
  <si>
    <t>BARRIO LAS DELICIAS VILLANUEVA</t>
  </si>
  <si>
    <t>FO-25-1697857</t>
  </si>
  <si>
    <t>27/10/2025 SE REALIZA COMUNICACION SRA YEILISBETH OVALLE SIERRA AL NUMERO : 3017507531, LA CUAL NOM ENVIA VIDEO  DONDE SE OBSERVA QUE NO PUEDE INGRESAR A MODO CORRESPOSAL,SE REALIZAN ESCALAMIENTO A WOMPI LA CUAL NOS REALIZAN UN AJUSTE Y NOS CONFIRMAN QUE EL EQUIPO QUEDÓ OPERATIVO, CLIENTE NUEVAMENTE VALIDA Y LOGRA INGRESAR Y TRANSAR CON NORMALIDAD</t>
  </si>
  <si>
    <t>SERVICIOS DIGITALES ADN</t>
  </si>
  <si>
    <t>FO-25-1704212 | FO-25-1695375</t>
  </si>
  <si>
    <t>28/10/2025 SE VISITÓ ESTABLECIMIENTO, SE ENCONTRÓ DATÁFONO CON ERROR ( TIPO 11 ) TERMINAL ESTÁ BLOQUEADA. SE ESCALA CON COORDINACIÓN Y ESTE INFORMA QUE NO HAY REPARACIÓN PARA DAÑO Y QUE TERMINAL DEBE SER REEMPLAZADA. SE REPROGRAMA PARA CUANDO ESTÉ DISPONIBLE EL CAMBIO DEL EQUIPO. SE ESCALA EL TICKET N° (473081)
28/10/2025 SE REALIZA VISITA TÉCNICA EL COMERCIO EN DONDE SE CAMBIA DISPOSITIVO, SE REALIZAN PRUEBAS Y EL DISPOSITIVO ESTÁ BLOQUEADO POR NO  COMPENSAR, SE DEJA DISPOSITIVO, OK EN BUEN ESTADO Y CON PRUEBAS OK, EL CLIENTE INFORMA QUE TIENE EL DISPOSITIVO BLOQUEADO POR NO COMPENSAR</t>
  </si>
  <si>
    <t>BARRIO PAR PRINCIPAL GUASCA  GUASCA</t>
  </si>
  <si>
    <t>FO-25-1737488</t>
  </si>
  <si>
    <t>28/10/2025 DURANTE LA VISITA TECNICA EN ATENCIÓN DE INCIDENTE REPORTADO POR CORRESPONSAL BANCARIO SE EVIDENCIMOS QUE EL DAÑO REPORTADO FUE PERDIDA DE LA RED EL CUAL SE SOLUCIONO REINICIANDO EL MÓDEM Y VOLVIENDO A CONECTAR EL DATAFONO A LA RED DEL CLIENTE SE REALIZA ACTUALIZACIÓN Y BORRADOR DE CACHE QUEDANDO DATÁFONO FUNCIONAL Y OPERATIVO SIN ANOMALÍAS A CONFORMIDAD DE CORRESPONSAL BANCARIO</t>
  </si>
  <si>
    <t>DROGUERIA FARMA PERALTA PLUS</t>
  </si>
  <si>
    <t>FO-25-1674208</t>
  </si>
  <si>
    <t>28/10/2025 ? REPORTE TÉCNICO
RESUMEN DE ACTIVIDAD:
SE REALIZÓ ACTUALIZACIÓN DE VERSIÓN DEL SISTEMA EN TERMINAL.
SE PROCEDIÓ CON EL BORRADO DE CACHÉ DEL DISPOSITIVO.
SE CONECTÓ EL EQUIPO A DATOS MÓVILES.
SE EFECTUARON PRUEBAS 
 INCIDENCIA DETECTADA:
CLIENTE INFORMA QUE YA TRABAJA MEJOR CON LOS DATOS, CB OPERATIVO.
? GESTIÓN REALIZADA:
SE BRINDÓ ASISTENCIA TELEFÓNICA AL CLIENTE PARA PRUEBAS Y VERIFICACIÓN DE FALLAS.
NO SE REALIZÓ VISITA TÉCNICA PRESENCIAL EN ESTA GESTIÓN.</t>
  </si>
  <si>
    <t>BARRIO MONTE DE AJOS OIBA</t>
  </si>
  <si>
    <t>FO-25-1720801</t>
  </si>
  <si>
    <t>28/10/2025 SE REALIZA VISITA AL COMERCIO CORRESPONSAL WOMPI, SE REALIZA CAMBIO DE DATÁFONO POR PROBLEMAS EN EL DISPLAY DEL EQUIPO SE PUEDE VALIDAR Y SE HACE EL RETIRO DEL MISMO JUNTO CON SUS ACCESORIOS, BATERÍA, 3 CLAVIJAS, CABLE TIPO C PARA CARGAR, PROTECTOR CON SU RESPECTIVA CAJA, SE SE LE INGRESAN LAS CREDENCIALES AL EQUIPO NUEVO SE LE DEMUESTRA AL CLIENTE QUE EL EQUIPO ESTÁ EN PERFECTAS CONDICIONES SE HACEN LAS RESPECTIVAS PRUEBAS DEJANDO DATÁFONO OPERATIVO</t>
  </si>
  <si>
    <t>BARRIO LA SANTA SAN PELAYO</t>
  </si>
  <si>
    <t>FO-25-1737618</t>
  </si>
  <si>
    <t>28/10/2025 SE REALIZA VISITA TÉCNICA Y SE ENCUENTRA APP ELIMINADA DEL DATAFONO POR EL CLIENTE, SE ESCALA CASO BAJO EL TICKET 475607 WOMPI , SE LOGRA SOLUCIONARLO INCIDENTE REALIZANDOCE LA DESCARGA DE LA APP NUEVAMENTE Y DEJANDO FUNCIONANDO EL CB CORRECTAMENTE, SE REALIZA PRUEBA DE FUNCIONALIDAD OK.</t>
  </si>
  <si>
    <t>FO-25-1735453</t>
  </si>
  <si>
    <t>28/10/2025 EN COMUNICACION CON EL USUARIO AL NÚMERO CELULAR 3123198483 SE BRINDA SOPORTE POR GESTIÓN TELÉFONICA REALIZANDO BORRADO DE CACHE Y ACTUALIZACIÓN DE LA APLICACIÓN WOMPI DONDE SE EVIDENCIA QUE POR LA RED WIFI MANIFIESTA UN POCO DE LENTITUD , SE PROCEDE A CONECTAR EL EQUIPO A LOS DATOS MOVILES  DEL USUARIO Y LA RESPUESTA EN TRANSACCIÓN ES MAS RAPIDA Y EXITOSA , CLIENTE COMPARTE BAUCHE DE PRUEBA SE PROCEDE A CERRAR ORDEN</t>
  </si>
  <si>
    <t>MERK SOFI LA LIBERTAD</t>
  </si>
  <si>
    <t>FO-25-1739749</t>
  </si>
  <si>
    <t>28/10/2025 SE REALIZÓ LLAMADA TELEFÓNICA AL NÚMERO 3104123565 SE HABLÓ CON LA SRA FANNY SE LE INDICA COMO REALIZAR EL CAMBIO DE HORA PARA REINICIO, SE REALIZA CAMBIO DE ZONA HORARIA TODO OK</t>
  </si>
  <si>
    <t>BARCELONA - QUINDIO</t>
  </si>
  <si>
    <t>FO-25-1738086</t>
  </si>
  <si>
    <t>28/10/2025 SE VISITA COMERCIO SE VÁLIDA QUE CB DESINTALO APP WOMPI, SE REALIZÓ ESCALAMIENTO PARA RE INSTALACION DE APP. SE REINSTALA APP POR PARTE DE WOMPI Y SE PRUEBA SERVICIO</t>
  </si>
  <si>
    <t>CUCUTILLA - NORTE DE SANTANDER</t>
  </si>
  <si>
    <t>FO-25-1732499</t>
  </si>
  <si>
    <t>29/10/2025 SE CONTACTA TELEFÓNICAMENTE AL COMERCIO, EL SEÑOR JOSÉ ANTOLINEZ ME INFORMA QUE NO SE ENCUENTRA EN EL MUNICIPIO DE CUCUTILLA, SOLICITA QUE SE LE CONTACTE NUEVAMENTE EL DÍA 31/10. SE REAGENDA POR SOLICITUD DEL CLIENTE.
3144096147</t>
  </si>
  <si>
    <t>BARRIO SECTOR EL REFUGIO CHOACHI</t>
  </si>
  <si>
    <t>FO-25-1740294</t>
  </si>
  <si>
    <t>DATAFONO SE REINICIA</t>
  </si>
  <si>
    <t>29/10/2025 SE REALIZA SOPORTE TÉLEFONICO, LA TITULAR REALIZA APAGADO DEL DATAFONO POR CERCA DE UNA HORA Y REINICIO SEGUIDO. NOS INDICA QUE SALE CORRECTO EL FUNCIONAMIENTO DEL EQUIPO</t>
  </si>
  <si>
    <t>SOLUCIONES INTEGRALES JM</t>
  </si>
  <si>
    <t>FO-25-1684345 | FO-25-1662092</t>
  </si>
  <si>
    <t>10/10/2025 SE LLEGA COMERCIO SE VALIDA EQUIPO ALERTADO CLIENTE INFORMA QUE DESPUÉS DE PONER LA TARJETA PARA UN RETIRO SE ATASCO Y AL SALIR DEJO UN MENSAJE EN LA PANTALLA LA TERMINAL ESTA BLOQUEADA SE ESCALA CASO GENERANDO EL TICEKT 471521
29/10/2025 SE REALIZA VISITA A CB PARA ATENDER INCIDENTE SE REALIZA CAMBIO DE DATAFONO POR FALLA EN LECTOR DE TARJETA ,SE REALIZAN PRUEBAS OK</t>
  </si>
  <si>
    <t>BARRIO ORTEZAL BOGOTA 1</t>
  </si>
  <si>
    <t>FO-25-1746315</t>
  </si>
  <si>
    <t>29/10/2025 SE REALIZA VISITA A CB PARA ATENDER INCIDENTE SE REALIZA CAMBIO DE RED WIFI COMPARTIENDO DESDE CELULAR Y NOS DA CONEXIÓN DE MANERA CORRECTA INGRESANDO CON LAS CREDENCIALES ,SE CAMBIA CONTRASEÑA Y SE REALIZAN PRUEBAS OK</t>
  </si>
  <si>
    <t>FO-25-1743063</t>
  </si>
  <si>
    <t>29/10/2025 SE COMUNICA CON CLIENTE E INFORMA QUE ELIMINO LA APP WOMPI AL INTENTAR REALIZAR EL BORRADO DEL CACHE, SE INTENTAN VARIAS VECES LA DESCARGA ATRAVEZ DEL TEM CALL SIN ÉXITO SE ESCALA CASO CON EQUIPO WOMPI PARA DESCARGA REMOTA, INFORMAN QUE YA SE REALIZA Y SE VALIDA CON USUARIO QUE LA APP YA ESTÉ DESCARGADA, TODO OK</t>
  </si>
  <si>
    <t>FO-25-1735774</t>
  </si>
  <si>
    <t>29/10/2025 SE LLAMA A LA SEÑORA MARISELA GONZÁLEZ  AL CELULAR 3204834231, CLIENTE INDICA QUE A VECES CUANDO INGRESA LAS CREDENCIALES SE QUEDA PENSANDO Y NO INGRESA , SE LE ENSEÑA POR VIDEOLLAMADA CAMBIAR DE RED WIFI DEL COMERCIO A LA RED DE DATOS DEL CELULAR , SE LE EXPLICA EL POR QUE DE ESTA LENTITUD, SE BORRA CACHE , SE REINICIA DATAFONO CON LA CONEXIÓN A LOS DATOS DEL CELULAR , CLIENTE INGRESA CREDENCIALES Y PERMITE EL INGRESO.</t>
  </si>
  <si>
    <t>ENCOMIENDAS Y ENVÍOS SAN DIEGO</t>
  </si>
  <si>
    <t>FO-25-1749093</t>
  </si>
  <si>
    <t>29/10/2025 SE LLEGA AL SITIO Y SE REALIZA LIMPIEZA DEL LECTOR DE BARRAS SE EXPLICA AL USUARIO COMO SE REALIZA CORRECTAMENTE LA LECTURA,</t>
  </si>
  <si>
    <t>FARMA PLUS MOLINA</t>
  </si>
  <si>
    <t>FO-25-1747960 | FO-25-1601952 | FO-25-1547349</t>
  </si>
  <si>
    <t>29/09/2025 SE VISITA COMERCIO, NO SE PUEDE ACCEDER AL MENU DE CORRESPONSAL, SE REALIZA CAMBIO DE CONTRASEÑA, BORRADO DE CACHE Y ACTUALIZACIÓN DE LA APP. PROBLEMA PERSISTE
28/10/2025 SE REALIZÓ VISITA AL COMERCIO Y SE REALIZAN PRUEBAS CON EL COMPAÑERO JONATHAN SALAZAR, CAMBIANDO EQUIPO WOMPII Y PERSISTE DAÑO, SE REALIZA ELIMINACIÓN DE USUARIOS Y SE CREAN NUEVAMENTE PERO PERSISTE EL DAÑO, SE LE PIDE UN NUEVO CORREO AL CLIENTE Y NO LO DEJA INGRESAR, DAÑO PERSISTE
29/10/2025 SE REALIZA REUNION DE SOPORTE CON WOMPI DEBIDO A QUE CUANDO EL CB INGRESA USUARIO Y CONTRASEÑA NO DEJA INGRESAR NI SIQUIERA INTENTA EL CARGUE SE VALIDA CON WOMPI QUE EL ERROR SE DEBE A UN ERROR INTERNO DE LA BASE DE DATOS Y EL USUARIO CREADO SE REALIZA TODO EL PROCESO DE SOPORTE Y EL CORRESPONSAL QUEDA FUNCIONANDO CORRECTAMENTE SE REALIZA PRUEBAS CON EL SR AZHAEL Y ENVIA EVIDENCIA SE CIERRA ORDEN</t>
  </si>
  <si>
    <t>BARRIO VILLA ELISA PEREIRA</t>
  </si>
  <si>
    <t>FO-25-1706919 | FO-25-1703180</t>
  </si>
  <si>
    <t>20/10/2025 SE LLEGA AL PUNTO, EL EQUIPO TIENE DAÑO EN EL LECTOR DE TARJETAS, PRESENTA OBSTRUCCIÓN, SE ESCALA CON WOMPI PARA CAMBIAR EL EQUIPO.
29/10/2025 SE VISITA COMERCIO SE IDENTIFICA DATÁFONO CON OBSTRUCCIÓN EN LECTOR DE TARJETAS SE REALIZA CAMBIO DE DATÁFONO SE REALIZA PRUEBAS OK</t>
  </si>
  <si>
    <t>FO-25-1693839 | FO-25-1684757</t>
  </si>
  <si>
    <t>USUARIO NO PUEDE NAVEGAR ENTRE PANTALLAS O LA APP NO ABRE SE QUEDA CARGANDO - TÁCTIL</t>
  </si>
  <si>
    <t>16/10/2025 SE EVIDENCIA LENTITUD CON EL EQUIPO DESPUÉS DE HACER VARIAS TRX, DE LE INDICA AL CLIENTE QUE POR EL MOMENTO DEBE ACTUALIZAR,BORRAR CACHE Y REINICIAR EL EQUIPO YA QUE WOMPI ESTÁ TRABAJANDO EN LA NOVEDAD QUE SE ESTA PRESENTANDO. A PARTE DE LO ANTERIOR SE EVIDENCIA UN SOBRECALENTAMIENTO EN LA PANTALLA DEL DATAFONO, EL CLIENTE MANIFIESTA QUE INCLUSO LLEGA A QUEMARSE LOS DEDOS, EN EL MOMENTO DE LA VISITA Y DESPUÉS DE VARIOS MINUTOS SIN OPERAR EL DATAFONO SIGUE CALIENTE SOBRETODO EN LA PARTE INFERIOR DE LA PANTALLA, LA BATERÍA NO ESTÁ CALIENTE, SE ESCALA EL CASO CON WOMPI A LA ESPERA DE RESPUESTA.
29/10/2025 SE VISITA CORRESPONSAL, SE REEMPLAZA DATÁFONO POR DAÑO. TRANSACCIONES DE PRUEBA EXITOSAS.</t>
  </si>
  <si>
    <t>BARRIO VILLA OLIMPICA GALAPA 4</t>
  </si>
  <si>
    <t>FO-25-1749354</t>
  </si>
  <si>
    <t>29/10/2025 CLIENTE MANIFIESTA QUE YA SOLUCIONÓ EL INCONVENIENTE CON EL USUARIO Y LE TRABAJA PERFECTAMENTE. SE REALIZAN PRUEBAS DE CORRECTO FUNCIONAMIENTO</t>
  </si>
  <si>
    <t>VILLACOB VILLACOB ELKIN EDUARDO</t>
  </si>
  <si>
    <t>COFFE HALL</t>
  </si>
  <si>
    <t>FO-25-1750653</t>
  </si>
  <si>
    <t>30/10/2025 SE REALIZA LLAMADA AL COMERCIO ME INFORMA LA SRA ELIANETH QUE REINICIO EL.MODEM PRINCIPAL DEL COMERCIO Y EL DATAFONO VOLVIÓ A FUNCIONAR,EL DÍA DE HOY SE ENCUENTRA LABORANDO CON NORMALIDAD</t>
  </si>
  <si>
    <t>BARRIO CENTRO VILLA CARO</t>
  </si>
  <si>
    <t>FO-25-1747588</t>
  </si>
  <si>
    <t>29/10/2025 SE REALIZÓ LLAMADA TELEFÓNICA POR VIDEO LLAMADA  WHATSAPP AL NÚMERO 3112486523 SE HABLÓ CON LA SRA MAYERLI, SE REALIZA PROCESO DE  DESCARGAR DE APLICATIVO  Y NO SE DESCARGAR, SE TOMA EVIDENCIA Y SE PROCEDE A REALIZAR ESCALAMIENTO CON EL COORDINADOR DE LA ZONA.
SERIAL:254MMD4X1433
QUEREMOS CONTARLE QUE CREAMOS EL TICKET N° (475985),  PARA DAR SEGUIMIENTO A LA ATENCIÓN DE SU COMERCIO.
SE DEVUELVE LLAMADA TELEFÓNICA AL CLIENTE PARA VALIDAR SI YA LE APARECE LA APP Y CONFIRMA QUE SI, REALIZA INGRESO DE USUARIOS, REALIZA PRUEBAS EXITOSAS</t>
  </si>
  <si>
    <t>FO-25-1721585 | FO-25-1714964</t>
  </si>
  <si>
    <t>22/10/2025 SE LLEGA A COMERCIO PARA REALIZAR MANTENIMIENTO DE DATAFONO . EN EL CUAL SE EVIDENCIA QUE EL CHIP DE LECTURA DE TARJETA SE ENCUENTRA DAÑADO NO RECONOCE NINGUNA TARJETA SE ESCALA CON COORDINADOR DE ZONA Y SOPORTE WOMPI .
29/10/2025 SE LLEGA A LA DIRECCIÓN INDICADA Y SE REALIZA CAMBIO DE DATÁFONO DX4000 DE PLACA 254MMD4W9729 POR MISMA REFERENCIA DE PLACA 254UMD4X7011, SE REALIZAN PRUEBAS DE LECTOR DE CHIPS EXITOSA , CREDENCIALES OK, CUPO OK.</t>
  </si>
  <si>
    <t>FO-25-1667042 | FO-25-1664608</t>
  </si>
  <si>
    <t>10/10/2025 SE VERIFICÓ FALLA DE SISTEMA DONDE AL CLIENTE LE PIDE CAMBIAR LA CONTRASEÑA TODOS LOS DÍAS AL INICIAR LA JORNADA LABORAL, EL CASO QUE PRESENTA EL CLIENTE ES QUE AL TERMINAR LA JORNADA TERMINA CON UN USUARIO Y CONTRASEÑA PERO AL SIGUIENTE DÍA AL INICIAR CON EL USUARIO LA CONTRASEÑA LE SALE ERROR ASÍ LO COLOQUE BIEN LO CUAL LE TOCA CAMBIAR NUEVAMENTE CONTRASEÑA PARA PODER INICIAR Y REALIZAR TX, SE VERIFICÓ VERSIÓN ACTUALIZACIÓN DE SISTEMA, BORRADO DE CACHÉ, IDIOMA DEL DATÁFONO, TODO SE ENCUENTRA OPERATIVO, SE REALIZÓ CAMBIO DE CLAVE DESDE CELULAR Y DESDE DATÁFONO EN LA APLICACIÓN DE WOMPI SE CAMBIÓ LA HORA DEL DATÁFONO DE FORMA MANUAL PARA VERIFICAR FALLA, A LO CUAL PERSISTE AL CAMBIAR LA JORNADA LABORAL O FECHA DEL DÍA SIGUIENTE, SE ESCALA NOVEDAD CON TICKET # 471558 PARA VERIFICACIÓN Y SOLUCIÓN AL CLIENTE, SE EJECUTAN PRUEBAS TX EXITOSAS QUEDA OPERATIVO.
29/10/2025 SE VALIDA CON EL CLIENTE Y DESPUES DEL ULTIMO CAMBIO DE CONTRASEÑA EL CLIENTE HA PODIDO INGRESAR SIN ESTAR CAMBIA</t>
  </si>
  <si>
    <t>CIUDADELA BARRANQUILLA - ATLANTICO</t>
  </si>
  <si>
    <t>FO-25-1750638</t>
  </si>
  <si>
    <t>30/10/2025 .SE  HABLA CON SANDRA MILENA BOLAÑOS CEL +57 300 5995377 INDICA QUE NO TIENEN APP WOMPI EN EL EQUIPO, SE SOLICITA SERIAL, Y SE MANDA A CREAR TICKET 475995, DONDE REALIZAN EL PROCESO DE CARGUE APP, SE CONFIRMA NUEVAMENTE CON CLIENTE Y CONFIRMA QUE YA SE ENCUENTRA OPERATIVO</t>
  </si>
  <si>
    <t>CENTRO DE COPIADO DC</t>
  </si>
  <si>
    <t>FO-25-1750624 | FO-25-1753623</t>
  </si>
  <si>
    <t>29/10/2025 EN COMUNICACIÓN CON LA SRA DORA INFORMA QUE COLOCO CANAL WIFI 5G PARA EL DATAFONO SE LE INFORMA QUE ESTA RED ES MUY ALTA QUE PREFERIBLEMENTE SE DEBE TRABAJAR EN UNA RED 2.4 SE LE RECOMIENDA CAMBIAR LA RED PARA QUE EL FUNCIONAMIENTO DE LA APP SEA MAS ÓPTIMO REPROGRAMADO SOPORTE TELEFÓNICO  SE REALIZA BORRADO DE CACHE Y REINICIO Y QUEDO OPERANDO OK PRUEBAS OK</t>
  </si>
  <si>
    <t>BARRIO CINCUENTENARIO - BELEN DE LOS ANDAQUIES</t>
  </si>
  <si>
    <t>FO-25-1735769</t>
  </si>
  <si>
    <t>30/10/2025 SE LLEGA AL CB Y CB SE ENCUENTRA TRABAJANDO CON NORMALIDAD, SE REALIZAN VALIDACIONES DEL INTERNET Y EL INTERNET DEL CLIENTE PRESENTA LENTITUD, SE LE INDICA AL CLIENTE HACER REVISAR EL INTERNET PARA QUE PUEDA OPERAR CON NORMALIDAD EN EL DATÁFONO, SE LE HACEN LAS RECOMENDACIONES PARA EL BUEN FUNCIONAMIENTO DEL EQUIPO, SE REALIZA BORRADO DE CACHE, REINICIO DE EQUIPO Y QUEDA TRABAJANDO CON NORMALIDAD.</t>
  </si>
  <si>
    <t>DROGUERIA ALTOS DE VERSALLES</t>
  </si>
  <si>
    <t>FO-25-1690467</t>
  </si>
  <si>
    <t>30/10/2025 AL LLEGAR AL SITIO, SE DETECTA RECALENTAMIENTO Y DESCARGA DE BATERÍA EN EL EQUIPO.
SE PROCEDE CON EL CAMBIO DEL EQUIPO AFECTADO Y LA ACTUALIZACIÓN DE VERSIÓN SEGÚN INDICACIONES DEL TEAM CALL.
POSTERIORMENTE, SE REALIZA EL INGRESO DE USUARIOS DE FORMA EXITOSA.
SE EJECUTAN PRUEBAS FUNCIONALES DE CONSULTA DE SALDO, RETIRO Y CONSIGNACIÓN, LAS CUALES FINALIZAN SATISFACTORIAMENTE.
RESULTADO: EQUIPO OPERATIVO Y PRUEBAS EXITOSAS.</t>
  </si>
  <si>
    <t>REPRESENTACIONES MUNDO ESTETICA SAS</t>
  </si>
  <si>
    <t>FO-25-1753035</t>
  </si>
  <si>
    <t>30/10/2025 SE VISITA CORRESPONSAL Y LA SEÑORA BEATRIZ SALDAREIAGA INFORMA QUE EL DATÁFONO ESTÁ FUNCIONANDO CORRECTAMENTE. REPORTO MALA IMPRESIÓN PERO HOY ESTÁ FUNCIONANDO CORRECTAMENTE.PIDE CERRAR CASO. NO SE MANIPULA EQUIPO. CLIENTE ENTREGA COMPROBANTE</t>
  </si>
  <si>
    <t>MINIMERCADO VILLA REGINA</t>
  </si>
  <si>
    <t>FO-25-1752836</t>
  </si>
  <si>
    <t>30/10/2025 SE LLEGA A SITIO SE VERIFICA CARGADOR Y SE ENCONTRABA MAL CONECTADO, SE VERIFICA Y CARGA NORMALMENTE EL DATAFONO.</t>
  </si>
  <si>
    <t>TIENDA PUNTO 100</t>
  </si>
  <si>
    <t>FO-25-1752490</t>
  </si>
  <si>
    <t>30/10/2025 SE REALIZA UN PRIMER CONTACTO CON CLIENTE A NÚMERO REGISTRADO 3196796365 DAVID GUÍO PARA VALIDAR FALLA DEL DATAFONO CLIENTE INDICA QUE NO LE TOMA EL WIFI DEL COMERCIO.  SE LE INDICA QUE SE REALIZA DESPLAZAMIENTO A COMERCIO..  AL MOMENTO CLIENTE DEVUELVE LA LLAMADA E INDICA QUE YA SOLUCIONÓ LA FALLA QUE NO ES NECESARIA LA VISITA</t>
  </si>
  <si>
    <t>BARRIO SAN VICENTE IPIALES 1</t>
  </si>
  <si>
    <t>FO-25-1749100</t>
  </si>
  <si>
    <t>30/10/2025 EL CLIENTE ELIMINO LA APP POR ERROR, SE ESCALA A WOMPI SE REINSTALA APP Y SE CORRIJE PROBLEMA EL CLIENTE PUEDE INGRESAR DE NUEVO A LA APLICACION</t>
  </si>
  <si>
    <t>CENTRO DE SERVICIOS MÉNDEZ HERMANOS</t>
  </si>
  <si>
    <t>FO-25-1748335</t>
  </si>
  <si>
    <t>30/10/2025 SE COMUNICA AL NÚMERO 3003468650, LA SEÑORA CAROLINA HOYOS RECIBE SOPORTE TELEFÓNICO PARA REALIZAR DESCARGA DE APLICACIÓN Y BORRADO DE CACHÉ, SE VALIDA FUNCIONAMIENTO CORRECTO DE APP INSTALADA.</t>
  </si>
  <si>
    <t>BARRIO FRAILES DOSQUEBRADAS 3</t>
  </si>
  <si>
    <t>FO-25-1753872</t>
  </si>
  <si>
    <t>30/10/2025 VISITAMOS COMERCIO EL CLIENTE NOS CUENTA QUE EL DATÁFONO INICIÓ ATILTILAR POR UN RATO LUEGO SALÍAN UNAS LÍNEAS AL RATO LA PANTALLA CAMBIÓ A VERDE, SE INTENTÓ APAGAR PERO NO DEJA SE DESCONECTA LA BATERÍA Y CONTINUA IGUAL, SOLICITAMOS CAMBIO DE DATAFONO CON WOMPI LO AUTORIZAN INICIAMOS CON LAS CREDENCIALES DEL CLIENTE EN EL NUEVO DATÁFONO Y REALIZAMOS PRUEBAS OK.</t>
  </si>
  <si>
    <t>BARRIO LA COLOMBINA PALMIRA</t>
  </si>
  <si>
    <t>FO-25-1747422 | FO-25-1741762</t>
  </si>
  <si>
    <t>CONVENIO CON PROBLEMAS</t>
  </si>
  <si>
    <t>28/10/2025 EN LA VISITA TÉCNICA SE REALIZÓ EL BORRADO DE CACHÉ,SE REALIZAN DIFERENTES PRUEBAS ENCONTRANDO EL DATÁFONO OPERATIVO,PERO LA FACTURA DE GASES DE OCCIDENTE NO PERMITE PAGAR,NI CON CÓDIGO DE CONVENIOS NI CON CÓDIGO DE BARRAS,SE ESCALÓ CON EL COORDINADOR, COORDINADOR ESCALÓ A WOMPI,SE REPROGRAMA LA VISITA.
30/10/2025 SE REALIZA ESCALAMIENTO A WOMPI, VALIDAN LOS PROCESOSE INDICAN QUE EL CB YA PUEDE TRANSAR CON CODIGO DE BARRAS SE VALIDAN TRANSACCIONES CON CODIGO DE BARRAS , SE CIERRA CASO</t>
  </si>
  <si>
    <t>BARRIO LA ARBOLEDA POPAYAN</t>
  </si>
  <si>
    <t>FO-25-1738705</t>
  </si>
  <si>
    <t>30/10/2025 SE INGRESA SE HACEN PRUEBAS CON EL CLIENTE DE COMO ENFOCAR CON EL DATAFONO LA FACTURA SE HACEN PRUEBAS OK</t>
  </si>
  <si>
    <t>BARRIO CENTRO 6</t>
  </si>
  <si>
    <t>FO-25-1737424</t>
  </si>
  <si>
    <t>30/10/2025 SE REALIZA ESCALAMIENTO A WOMPI, REALIZAN REINSTALACION DE LA APP Y VALIDACION DE NUEVA CONTRASEÑA,  SE PROCEDE A REALIZAR PRUEBAS Y EL CLIENTE PUEDE INGRESAR CON NORMALIDAD SE CIERRA CASO</t>
  </si>
  <si>
    <t>BARRIO VIA CIRCUMBALAR VILLA DE LEYVA</t>
  </si>
  <si>
    <t>FO-25-1754480</t>
  </si>
  <si>
    <t>30/10/2025 SE VISITA CB MANTENIMIENTO DE EQUIPO... CAPACITACIÓN MANEJO POS PRUEBAS EXITOSAS</t>
  </si>
  <si>
    <t>BARRIO LA PAMPA FUSAGASUGA</t>
  </si>
  <si>
    <t>FO-25-1755553</t>
  </si>
  <si>
    <t>30/10/2025 SE REALIZA VISITA DE CAMPO ENCONTRADO  QUE COMERCIO ESTA CERRADO SE REALIZA COMUNICACIÓN A LA LÍNEA 3168839632 DONDE NOS INFORMA LA SRTA  DIANA QUE ESTÁN ALMORZANDO  Y SE DEMORA APROXIMADAMENTE 1 HORA, POR LO ANTERIOR SE INFORMA A SUPERVISOR DE NOVEDAD QUIEN AUTORIZA CIERRE DE SOLICITUD.</t>
  </si>
  <si>
    <t>DISTRIBUIDORA DE BELLEZA PETIT FRANCE</t>
  </si>
  <si>
    <t>FO-25-1730474 | FO-25-1728089 | FO-25-1728145</t>
  </si>
  <si>
    <t>24/10/2025 SE REALIZAN VARIOS INTENTOS A NÚMERO 3203334439 PARA CONTACTAR CLIENTE NO CONTESTA
30/10/2025 SE REALIZA COMUNICACIÓN CON LA SEÑORA PAOLA CAPERA AL NÚMERO 3203334439 INFORMANDO QUE YA LE APARECIÓ NUEVAMENTE LA APP WOMPI Y SE ENCUENTRA OPERANDO DE MANERA CORRECTA
30/10/2025 SE REALIZA COMUNICACIÓN CON LA SEÑORA PAOLA CAPERA AL NÚMERO 3203334439 INDICANDO QUE YA TIENE LA APP DE WOMPI Y SE ENCUENTRA OPERANDO DE MANERA NORMAL</t>
  </si>
  <si>
    <t>DROGUERIA FARMAZUL YOPAL</t>
  </si>
  <si>
    <t>FO-25-1760833</t>
  </si>
  <si>
    <t>30/10/2025 EN COMUNICACIÓN CON ARGENIS GUTIERREZ AL NUMERO 3208206084 SE REALIZA GESTIÓN, SE VALIDA INTERNET DEL CLIENTE CON UN TEST Y EL DATAFONO ARROJA CONEXIÓN INESTABLE, POR LO QUE NO PERMITE INGRESAR AL MENÚ TRANSACCIONAL, SE LE INDICA A LA SEÑORA QUE CONECTE A LOS DATOS DE SU CELULAR, Y NOS CONFIRMA QUE FUNCIONA CORRECTAMENTE, SE LE HACE LA SUGERENCIA AL USUARIO QUE VALIDE LA RED CON EL OPERADOR DE INTERNET.</t>
  </si>
  <si>
    <t>TIENDA MARTIN GLASS LICORS</t>
  </si>
  <si>
    <t>FO-25-1760203</t>
  </si>
  <si>
    <t>30/10/2025 SE VALIDA CON CB Y POR ERROR ELIMINO LA APP, SE ESCALA CON WOMPI PARA REINSTALACION DE APP SE REINSTALA Y EL CLIENTE VALIDA OPERATIVIDAD PRUEBAS OK</t>
  </si>
  <si>
    <t>BARRIO CARMEN SABANALARGA</t>
  </si>
  <si>
    <t>FO-25-1755548</t>
  </si>
  <si>
    <t>30/10/2025 CLIENTE ESTABA HACIENDO MAL EL PROCEDIMIENTO DE LA LECTURA DE LOS CÓDIGOS DE BARRAS, SE LE EXPLICA COMO REALIZARLO, SE HACEN PRUEBAS Y TODO QUEDA OKA</t>
  </si>
  <si>
    <t>BARRIO LA FE REPELON</t>
  </si>
  <si>
    <t>FO-25-1751417</t>
  </si>
  <si>
    <t>30/10/2025 CLIENTE TENÍA PROBLEMAS PARA INGRESAR CON SU CONTRASEÑA, LE DA LA OPCIÓN RESTABLECER CONTRASEÑA , SE VALIDA CÓDIGO OTP, SE CREA UNA NUEVA CONTRASEÑA, Y ENTRA BIEN, SE HACEN PRUEBAS Y FUNCIONA PERFECTAMENTE</t>
  </si>
  <si>
    <t>BARRIO UNION AGUACHICA 1</t>
  </si>
  <si>
    <t>FO-25-1759763 | FO-25-1743064</t>
  </si>
  <si>
    <t>30/10/2025 SE VISITA CB Y SE ENCUENTRA SIN LA APP WOMPI, SE TRATA DE INSTALAR POR TEM CALL PERO NO SE LOGRA INSTALAR, SE INFORMA LA NOVEDAD AL COORDINADOR KEVIN CORZO Y ME DA  TICKET N° (476076
30/10/2025 BUENAS TARDES SE LLAMA AL CLIENTE YA QUE EL COORDINADOR REPORTA QUE YA LE INSTALARON LA APP Y EL CLIENTE CONFIRMA QUE YA TODO ESTÁ OK Y QUE LO DEJA HACER TRANSACCIONES.
ME ENVIA UNA FOTO VIA WHATSAAP COMO EVIDENCIA</t>
  </si>
  <si>
    <t>FO-25-1683506</t>
  </si>
  <si>
    <t>WIFI - CACHE</t>
  </si>
  <si>
    <t>30/10/2025 SE VALIDA CON EL CLIENTE INDICA QUE DATAFONO ESTA FUNCIONANDO QUE SE TORNA LENTO CADA CIERTO TIEMPO PERO EN ESTE MOMENTO ESTA OPERATIVO</t>
  </si>
  <si>
    <t>DROGUERÍA COLSALUD</t>
  </si>
  <si>
    <t>FO-25-1754279</t>
  </si>
  <si>
    <t>30/10/2025 SE LLEGA A SITIO, SE REALIZA VERIFICACIÓN DE LECTOR DE BARRAS, FUNCIONA CORRECTAMENTE, SE LE EXPLICA AL CLIENTE QUE DEBE TOMAR EL DATAFONO EN POSICIÓN HORIZONTAL IGUAL QUE EL CODIGO DE BARRAS. SE VERIFICA APP ACTUALIZADA.</t>
  </si>
  <si>
    <t>BARRIO SANTA HELENA BOJACA 1</t>
  </si>
  <si>
    <t>FO-25-1753251 | FO-25-1738937</t>
  </si>
  <si>
    <t>29/10/2025 SÍ LLEGA AL COMERCIO SE VALÍA CON CLIENTE Y VI QUE TENER FALLO AL MOMENTO DE LEER LAS FACTURAS DEL AGUA PARA EL PAGO DE RECIBO SIN EMBARGO NO SE CUENTA CON AUTORIZACIÓN PARA INGRESO AL COMERCIO SE ESPERAN POR MÁS DE 40 MINUTOS ESCALA CON COORDINADOR. NO PERMITE MANIPULACIÓN DEL DATÁFONO TAMPOCO FIRMAN VISITA
30/10/2025 SE LLEGA A LA DIRECCIÓN INDICADA Y  SE ENCUENTRA A COMERCIO CERRADO, SE INTENTA ESTABLECER COMUNICACIÓN AL NÚMERO 3185118466 PRIMER INTENTO FALLIDO , SEGUNDO INTENTO SE LOGRA ESTABLECER COMUNICACIÓN SR JOSÉ MACANA  INDICA QUE NO SE ENCUENTRA EN EL LUGAR , QUE NO PUEDE ATENDER.</t>
  </si>
  <si>
    <t>BARRIO EL SEMBRADOR PALMIRA 3</t>
  </si>
  <si>
    <t>FO-25-1708004 | FO-25-1703896</t>
  </si>
  <si>
    <t>20/10/2025 LA VISITA TÉCNICA REALIZADA AL COMERCIO SE LLEGA AL SITIO SE INFORMA EL MOTIVO DE LA VISITA SE VALIDAN PERMISOS SE INGRESA AL SITIO Y SE VALIDAN CREDENCIALES E INTENTA INGRESAR A LA APLICACIÓN WOMPI NO DEJA EH SE INTENTA CAMBIAR CONTRASEÑA SE PONE EN ESPERA Y EL SERVICIO NO FUNCIONA POR LO CUAL NO SE PUDO CAMBIAR LA CONTRASEÑA SE CREE QUE DEBIDO A LAS FALLAS DE LOS SERVICIOS QUE HEMOS TENIDO ÚLTIMAMENTE HOY EN DÍA Y SE REPROGRAMARÁ Y SE ESTARÁ BALIDANDO CON EL COMERCIO UNA VEZ LOS SERVICIOS SE HALLAN SE HAYAN REINTEGRADO PARA EL CAMBIO DE CONTRASEÑA
30/10/2025 SE VALIDA CON EL CLIENTE QUIENES ESTAN RELAIZANDO EL PROCESO DE INGRESO BIEN PERO NO LE PERMITE EL INGRESO, SE VALIDA CON CAMBIO DE CONTRASEÑA SI LO PERMITE PERO SIGUE SIN PODER INGRESAR, SE ESCALA A WOMPI REALIZAR UNA VALIDACION Y SOLICITAN CAMBIO DE CONTRASEÑA DE NUEVO, SE REALIZAR VALIDAN INGRESO NO LE PERMITE, SE CAMBIA CONEXION A DATOS DEL CLIENTE Y YA PUDIERON INGRESAR AL DATAFONO</t>
  </si>
  <si>
    <t>FO-25-1668587</t>
  </si>
  <si>
    <t>30/10/2025 SE VISITA SITIO, SE CAMBIA EQUIPO DX4000 POR DAÑO EN PANTALLA, DISPLAY INTERMITENTE.
SE INSTALA NUEVO EQUIPO  OK. CB BLOQUEADO POR ENTIDAD SE SOLICITA DESBLOQUEO PARA REALIZAR PRUEBAS. OK.</t>
  </si>
  <si>
    <t>BARRIO LA CONCORDIA BUCARAMANGA 7</t>
  </si>
  <si>
    <t>FO-25-1666034</t>
  </si>
  <si>
    <t>30/10/2025 INCIDENTE
CB:55163
TA:2801806
RESUMEN DEL CASO 
VISITA TÉCNICA A COMERCIO – CLIENTE: 
SE REALIZA SOPORTE TELEFÓNICO AL COMERCIO. DURANTE LA INTERVENCIÓN SE LLEVAN A CABO LAS SIGUIENTES ACCIONES:
BORRADO DE CACHÉ DE LA APLICACIÓN WOMPI.
ACTUALIZACIÓN DE LA APP A LA ÚLTIMA VERSIÓN DISPONIBLE.
PRUEBAS DE FUNCIONAMIENTO SATISFACTORIAS OK</t>
  </si>
  <si>
    <t>FO-25-1755228 | FO-25-1748101</t>
  </si>
  <si>
    <t>30/10/2025 SE REALIZA REVISIÓN DEL DATÁFONO EN EL CUAL SE EVIDENCIA QUE NO SE ENCUENTRA LA APP DE WOMPI ADEMÁS LA SEÑORA ADRIANA INDICA QUE HUBO UN CRUCE EN LA ASIGNACIÓN DE USUARIO ENTRE EL CORRESPONSAL DE ELLA Y EL DEL ESPOSO.
SE PROCEDE A REALIZAR ACTUALIZACIÓN TEMCALL LA CUAL NO FUNCIONA PARA DESCARGAR LA APP WOMPI SE ESCALA PROCESO GENERANDO TICKET N° 476038 .
30/10/2025 ME COMUNICO CON LA SEÑORITA ADRIANA VÍA TELEFONICA, INFORMA QUE PRESENTA FALLA AL INGRESAR SU CONTRASEÑA PARA EL INGRESO ALA APP WOMPI , SE REALIZA VERIFICACIÓN DE CONTRASEÑA POR MEDIO DE DE APP CAMBIANDO LA CONTRASEÑA CON ÉXITO REALIZANDO PRUEBA DE TRANSACCIÓN CON ÉXITO</t>
  </si>
  <si>
    <t>MERCACOMPLEX</t>
  </si>
  <si>
    <t>FO-25-1758880</t>
  </si>
  <si>
    <t>30/10/2025 SE INDICA A USUARIO FORMA CORRECTA DE USO DEL LENTE PARA LEER LOA CÓDIGOS DE BARRAS</t>
  </si>
  <si>
    <t>BARRIO SAN MIGUEL BUCARAMANGA</t>
  </si>
  <si>
    <t>FO-25-1752841</t>
  </si>
  <si>
    <t>31/10/2025 SE VISITA COMERCIO , SE INSTALA RODILLO MAL PUESTO , SE REALIZA PRUEBAS OK</t>
  </si>
  <si>
    <t>BARRIO CENTRO VILLETA 3</t>
  </si>
  <si>
    <t>FO-25-1726923 | FO-25-1720433</t>
  </si>
  <si>
    <t>BLOQUEO POR PIN</t>
  </si>
  <si>
    <t>23/10/2025 SE REALIZA VISITA TÉCNICA YA QUE EL CLIENTE PUSO PATRÓN DE BLOQUEO AL EQUIPO Y ESTE DESPUÉS DE DOS HORAS NO PERMITIÓ ACCEDER MÁS, SE TOMAN EVIDENCIAS FOTOGRÁFICAS DEL BLOQUEO NO HAY VOUCHER FÍSICOS SOLO UNA FOTO DE UN CELULAR, SE ANEXAN ESTÁS PRUEBAS Y SE ESCALA A CENTRO DE GESTIÓN PARA POSIBLE CAMBIO DE EQUIPO, ESCALAMIENTO A LAS 16:49 EN ESPERA DEL TICKET , 17:17 ENTREGAN TICKET 474604, PIDEN ESCALAR CON LÍNEA YA QUE PARA ELLOS ESE SOPORTE SE LES SALE DE LAS MANOS DE ESCALA CON JHONATAN SALAZAR CONFIRMANDO QUE NO HAY SOLUCIÓN SE DEBE GENERAR CAMBIO DE EQUIPO DE EXPLICA A CLIENTE Y SE RETIRA EL TÉCNICO DE SITIO
31/10/2025 CAMBIO DE QUIPO POR BLOQUEO DE PANTALLA LE PUSIERON PATRÓN DE SEGURIDAD SE REALIZAN PRUEBAS OK SE ENTREGA SERVICIO OPERATIVO</t>
  </si>
  <si>
    <t>BARRIO CASCO ANTIGUO FLORIDABLANCA 5</t>
  </si>
  <si>
    <t>FO-25-1728170 | FO-25-1701186 | FO-25-1649920</t>
  </si>
  <si>
    <t>18/10/2025 SE LOGRA ESTABLECER CONTACTO VIA  WHATSAPP AL NÚMERO 3118265813 CLIENTA NOS INDICA QUE YA LE REALIZARON PROCESO DE BORRADO DE CACHE , ACTUALIZACIÓN DE APP,Y REINICIO DE DATAFONO SE REALIZA NUEVAMENTE EL PROCESO Y LA FALLA CONTINUA LUEGO DE REALIZAR EL RESPECTIVO PROCESO SE LE INDICA AL USUARIO QUE ESTA FALLA ESTA PENDIENTE DE SOLUCIONAR MEDIANTE PROXIMAS ACTUALIZACIÓNES CLIENTA NOS INDICA QUE AUN PRESENTA FALLAS CON EL CARGADOR DEL EQUIPO Y SOBRECALENTAMIENTO EN ESPECIAL AL REALIZAR RETIROS SALE MUY CALIENTE LA TARJETA SE LE INDICA QUE PRÓXIMAMENTE ESTARAN REALIZANDO ACTUALIZACIÓNES PARA CORREGIR ESTAS FALLAS DE NAVEGACIÓN Y LENTITUD
23/10/2025 EN COMUNICACIÓN CON LA SEÑORA ROCÍO PINTO, AL TELÉFONO 3118265813, SE CONFIRMA QUE EL CARGADOR DEL EQUIPO WOMPI PRESENTA FALLAS, YA QUE NO PERMITE REALIZAR LA CARGA DEL DISPOSITIVO. SE RECOMIENDA CONTINUAR TRABAJANDO TEMPORALMENTE CON EL CARGADOR DEL MÓVIL DE LA USUARIA, MIENTRAS LA RED CONFIRMA EL CAMBIO DE ACCESORIOS DE ESTE TIPO (CARGADORES Y B</t>
  </si>
  <si>
    <t>DROGUERIA CUBEROS NIÑO</t>
  </si>
  <si>
    <t>FO-25-1754483</t>
  </si>
  <si>
    <t>31/10/2025 SE REALIZA VISITA, COMERCIO HABÍA DEJADO CAER EL DATAFONO Y SE LE HABÍA EXTRAVIADO EL RODILLO DE LA IMPRESORA. AL MOMENTO DE LA VISITA INFORMA QUE YA LO ENCONTRÓ Y EL SERVICIO SE ENCUENTRA OPERATIVO. SE REALIZAN PRUEBAS OK.</t>
  </si>
  <si>
    <t>BARRIO RECREO VILLAVICENCIO 1</t>
  </si>
  <si>
    <t>FO-25-1760200</t>
  </si>
  <si>
    <t>31/10/2025 SE REALIZA VISITA Y SE REALIZA AJUSTE DE ROLLOS DE LA IMPRESORA</t>
  </si>
  <si>
    <t>BARRIO CRISTO REY MEDELLIN 2</t>
  </si>
  <si>
    <t>FO-25-1761357</t>
  </si>
  <si>
    <t>31/10/2025 CLIENTE HABÍA REPORTADO PROBLEMAS DE IMPRESIÓN PERO INDICA QUE HOY AMANECIÓ IMPRIMIENDO BIEN SE LE LIMPIA SENSOR DE PAPELERÍA AÚN ASÍ SE HACEN PRUEBAS TODO OK</t>
  </si>
  <si>
    <t>BARRIO LAS MERCEDES BOGOTA 2</t>
  </si>
  <si>
    <t>FO-25-1761240</t>
  </si>
  <si>
    <t>31/10/2025 SE VISITA COMERCIO, CLIENTE INDICA QUE YA HOY EL POS FUNCIONA DE MANERA CORRECTA</t>
  </si>
  <si>
    <t>LAURELES- LORENA</t>
  </si>
  <si>
    <t>FO-25-1764100</t>
  </si>
  <si>
    <t>31/10/2025 SE VISITA PUNTO SE ENCUENTRA QUE EL DATAFONO NO TENÍA ROLLOS SE PONE ROLLO SE HACEN PRUEBAS Y QUEDÓ OK</t>
  </si>
  <si>
    <t>BARRIO LA PEPITA 2</t>
  </si>
  <si>
    <t>FO-25-1755559</t>
  </si>
  <si>
    <t>31/10/2025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t>
  </si>
  <si>
    <t>BARRIO CIUDAD VERDE SOGAMOSO</t>
  </si>
  <si>
    <t>FO-25-1753884</t>
  </si>
  <si>
    <t>31/10/2025 SE LOGRA COMUNICACION CON EL CLIENTE, SE REALIZA BORRADO DE CACHE, SE ACTUALIZA APLICACION, SE REINICIA EQUIPO, SE HACEN VALIDACIONES CON OTRA RED DISTINTA, SE CONFIRMA DESPUES DE MEDIA HORA QUE EL DATAFONO SE ENCUENTRA TRABAJANDO DE FORMA NORMAL Y NO NECESITA VISITA, SE CIERRA LA ORDEN.</t>
  </si>
  <si>
    <t>BARRIO TRAPICHES VILLA DEL ROSARIO</t>
  </si>
  <si>
    <t>FO-25-1755918</t>
  </si>
  <si>
    <t>31/10/2025 SE LLAMA AL CLIENTE EL CUAL NOS INFORMA QUE ELIMINO LA APP DE WOMPI POR EQUIVOCACION, SE ESCALA CON EL COORDINADOR DE ZONA EL CUAL NOS INFORMA QUE LA APP YA FUE INSTALADA EL CLIENTE REALIZA PRUEBAS Y EL EQUIPO QUEDA FUNCIONANDO OPERATIVO.</t>
  </si>
  <si>
    <t>VARIEDADES Y PAPELERÍA PANORAMICO</t>
  </si>
  <si>
    <t>FO-25-1762276</t>
  </si>
  <si>
    <t>31/10/2025 SE VALIDA CON EL CLIENTE, SE PRESENTA PROBLEMAS CON EL INGRESO, SE VALIDA INGRESO Y SE LE INDICA CAMBIO DE CONTRASEÑA, EL CLIENTE VALIDA Y YA PUEDE REALIZAR EL INGRESO</t>
  </si>
  <si>
    <t>BARRIO ZIPAQUIRÁ ZIPAQUIRÁ</t>
  </si>
  <si>
    <t>FO-25-1761238</t>
  </si>
  <si>
    <t>31/10/2025 SE VISITA COMERCIO CB BANCOLOMBIA WOMPI, SE EVIDENCIA QUE LA APP DE WOMPI FUE BORRADA POR EQUIVOCACION, SE ESCALA EL CASO CON EL TICKET N° (476490), SE DA ESPERA DE 15 MIN Y LA APP NUEVAMENTE FUNCIONA, SE REALIZAN PRUEBAS OK, NO UPS.</t>
  </si>
  <si>
    <t>BARRIO CENTRO SASAIMA 2</t>
  </si>
  <si>
    <t>FO-25-1761859</t>
  </si>
  <si>
    <t>31/10/2025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t>
  </si>
  <si>
    <t>LA GUIPA</t>
  </si>
  <si>
    <t>FO-25-1760218</t>
  </si>
  <si>
    <t>31/10/2025 EN LLAMADA CON EL SEÑOR HUGO URRUTIA AL NÚMERO 3188276024 INFORMA QUE EL DATAFONO YA SE ENCUENTRA TRABAJANDO NORMALMENTE.</t>
  </si>
  <si>
    <t>DESCRIPCIÓN</t>
  </si>
  <si>
    <t>CAUSAL ESTADO</t>
  </si>
  <si>
    <t>CANTIDAD DE ROLLOS</t>
  </si>
  <si>
    <t>FO-25-1593539</t>
  </si>
  <si>
    <t>EJECUTADO_EXITOSO</t>
  </si>
  <si>
    <t>EJECUTADO EXITOSO</t>
  </si>
  <si>
    <t>27/09/2025 SE ESCALA AL COORDINADOR DE ZONA PARA ENTREGA DE ROLLOS EN SITIO | 30/09/2025 SE REALIZA VISITA TÉCNICA PARA ENTREGA DE  56 ROLLOS PARA DATÁFONO, NO SE INTERVIENE TERMINAL Y LA ENTREGA SE REALIZA SIN NOVEDAD.</t>
  </si>
  <si>
    <t>TÉCNICO DE CAMPO</t>
  </si>
  <si>
    <t>BARRIO VILLA MADY SINCELEJO</t>
  </si>
  <si>
    <t>FO-25-1593528</t>
  </si>
  <si>
    <t>27/09/2025 SE ESCALA AL COORDINADOR DE ZONA PARA ENTREGA DE ROLLOS EN SITIO | 30/09/2025 SE VISITA COMERCIO Y SE HACE ENTREGA DE 32 ROLLOS A LA SEÑORA DURLY GÓMEZ.</t>
  </si>
  <si>
    <t>BARRIO COMUNEROS CUCUTA 13</t>
  </si>
  <si>
    <t>FO-25-1599059</t>
  </si>
  <si>
    <t>29/09/2025 SE ESCALA AL COORDINADOR DE ZONA PARA ENTREGA DE ROLLOS EN SITIO | 30/09/2025 SE REALIZA ENTREGA DE 32 ROLLOS WOMPI OK</t>
  </si>
  <si>
    <t>FO-25-1601892</t>
  </si>
  <si>
    <t>30/09/2025 SE ESCALA AL COORDINADOR DE ZONA PARA ENTREGA DE ROLLOS EN SITIO | 30/09/2025 SE REALIZA ENTREGA DE 64 ROLLOS WOMPI OK</t>
  </si>
  <si>
    <t>FO-25-1602539</t>
  </si>
  <si>
    <t>30/09/2025 SE ESCALA AL COORDINADOR DE ZONA PARA ENTREGA DE ROLLOS EN SITIO | 30/09/2025 SE HACE ENTREGA DE 16 ROLLOS WOMPI EN DIRECCIÓN INDICADA</t>
  </si>
  <si>
    <t>DROGUERIA CENTRAL PLUS SAS</t>
  </si>
  <si>
    <t>FO-25-1602738</t>
  </si>
  <si>
    <t>30/09/2025 SE ESCALA AL COORDINADOR DE ZONA PARA ENTREGA DE ROLLOS EN SITIO | 30/09/2025 SE VISITA COMERCIO Y SE ENTREGAN 48 ROLLOS OK.</t>
  </si>
  <si>
    <t>BARRIO LAGOS 1 FLORIDABLANCA</t>
  </si>
  <si>
    <t>FO-25-1607025</t>
  </si>
  <si>
    <t>30/09/2025 SE ESCALA AL COORDINADOR DE ZONA PARA ENTREGA DE ROLLOS EN SITIO | 01/10/2025 ENTREGA DE 16 ROLLOS PARA DATAFONO</t>
  </si>
  <si>
    <t>BARRIO LA GRANJA MONTEBELLO</t>
  </si>
  <si>
    <t>FO-25-1585680</t>
  </si>
  <si>
    <t>25/09/2025 SE ESCALA AL COORDINADOR DE ZONA PARA ENTREGA DE ROLLOS EN SITIO | 30/09/2025 SE ENVÍAS 16 ROLLOS WOMPI POR FLOTA MONTEBELLO. SE CONFIRMÓ RECEPCIÓN CON USUARIO SEÑOR NELSON CUERVO</t>
  </si>
  <si>
    <t>ENVÍO</t>
  </si>
  <si>
    <t>DROGUERIA MARIANA GM</t>
  </si>
  <si>
    <t>FO-25-1580825</t>
  </si>
  <si>
    <t>25/09/2025 SE ESCALA AL COORDINADOR DE ZONA PARA ENTREGA DE ROLLOS EN SITIO | 01/10/2025 SE REALIZA ENTREGA DE 48 ROLLOS POR EL OPERADOR LOGISTICO VELOCES CON LA GUIA V4001596065</t>
  </si>
  <si>
    <t>FO-25-1587437</t>
  </si>
  <si>
    <t>26/09/2025 SE ESCALA AL COORDINADOR DE ZONA PARA ENTREGA DE ROLLOS EN SITIO | 01/10/2025 SE REALIZA ENTREGA DE 56 ROLLOS POR EL OPERADOR LOGISTICO VELOCES CON LA GUIA V4001603496</t>
  </si>
  <si>
    <t>BARRIO CAMPO VALDES MEDELLIN 2</t>
  </si>
  <si>
    <t>FO-25-1588697</t>
  </si>
  <si>
    <t>26/09/2025 SE ESCALA AL COORDINADOR DE ZONA PARA ENTREGA DE ROLLOS EN SITIO | 01/10/2025 SE REALIZA ENTREGA DE 56 ROLLOS POR EL OPERADOR LOGISTICO VELOCES CON LA GUIA V4001603497</t>
  </si>
  <si>
    <t>BETANCUR AGUIRRE EDGAR AUGUSTO</t>
  </si>
  <si>
    <t>AUTOSERVICIO EL CARACOL TM</t>
  </si>
  <si>
    <t>FO-25-1588690</t>
  </si>
  <si>
    <t>26/09/2025 SE ESCALA AL COORDINADOR DE ZONA PARA ENTREGA DE ROLLOS EN SITIO | 01/10/2025 SE REALIZA ENTREGA DE 64 ROLLOS POR EL OPERADOR LOGISTICO VELOCES CON LA GUIA V4001603498</t>
  </si>
  <si>
    <t>DROGUERÍA FARMATON</t>
  </si>
  <si>
    <t>FO-25-1588684</t>
  </si>
  <si>
    <t>26/09/2025 SE ESCALA AL COORDINADOR DE ZONA PARA ENTREGA DE ROLLOS EN SITIO | 01/10/2025 SE REALIZA ENTREGA DE 56 ROLLOS POR EL OPERADOR LOGISTICO VELOCES CON LA GUIA V4001603499</t>
  </si>
  <si>
    <t>BARRIO ROBLEDO AURES MEDELLIN</t>
  </si>
  <si>
    <t>FO-25-1588682</t>
  </si>
  <si>
    <t>26/09/2025 SE ESCALA AL COORDINADOR DE ZONA PARA ENTREGA DE ROLLOS EN SITIO | 01/10/2025 SE REALIZA ENTREGA DE 64 ROLLOS POR EL OPERADOR LOGISTICO VELOCES CON LA GUIA V4001603500</t>
  </si>
  <si>
    <t>PAPELERÍA Y VARIEDADES MD</t>
  </si>
  <si>
    <t>FO-25-1593543</t>
  </si>
  <si>
    <t>27/09/2025 SE ESCALA AL COORDINADOR DE ZONA PARA ENTREGA DE ROLLOS EN SITIO | 01/10/2025 SE REALIZA ENTREGA DE 64 ROLLOS POR EL OPERADOR LOGISTICO VELOCES CON LA GUIA V4001606782</t>
  </si>
  <si>
    <t>GRANERO LAS 2 FF</t>
  </si>
  <si>
    <t>FO-25-1595795</t>
  </si>
  <si>
    <t>29/09/2025 SE ESCALA AL COORDINADOR DE ZONA PARA ENTREGA DE ROLLOS EN SITIO | 01/10/2025 SE REALIZA ENTREGA DE 64 ROLLOS POR EL OPERADOR LOGISTICO VELOCES CON LA GUIA V4001612403</t>
  </si>
  <si>
    <t>BARRIO ROBLEDO AURES 3 MEDELLIN 3</t>
  </si>
  <si>
    <t>FO-25-1594296</t>
  </si>
  <si>
    <t>01/10/2025 SE REALIZA ENTREGA DE 64 ROLLOS POR EL OPERADOR LOGISTICO VELOCES CON LA GUIA V4001606783</t>
  </si>
  <si>
    <t>BARRIO CAMPOS VALDES MEDELLIN</t>
  </si>
  <si>
    <t>FO-25-1589950</t>
  </si>
  <si>
    <t>26/09/2025 SE ESCALA AL COORDINADOR DE ZONA PARA ENTREGA DE ROLLOS EN SITIO | 01/10/2025 SE REALIZA ENTREGA DE 48 ROLLOS POR EL OPERADOR LOGISTICO VELOCES CON LA GUIA V4001603502</t>
  </si>
  <si>
    <t>BARRIO MANRIQUE CENTRAL 4 MEDELLÍN</t>
  </si>
  <si>
    <t>FO-25-1589971</t>
  </si>
  <si>
    <t>26/09/2025 SE ESCALA AL COORDINADOR DE ZONA PARA ENTREGA DE ROLLOS EN SITIO | 01/10/2025 SE REALIZA ENTREGA DE 64 ROLLOS POR EL OPERADOR LOGISTICO VELOCES CON LA GUIA V4001603501</t>
  </si>
  <si>
    <t>DIAMOND PETS</t>
  </si>
  <si>
    <t>FO-25-1594300</t>
  </si>
  <si>
    <t>01/10/2025 SE REALIZA ENTREGA DE 32 ROLLOS POR EL OPERADOR LOGISTICO VELOCES CON LA GUIA V4001606784</t>
  </si>
  <si>
    <t>BARRIO ESCOBAR LA ESTRELLA</t>
  </si>
  <si>
    <t>FO-25-1596998</t>
  </si>
  <si>
    <t>29/09/2025 SE ESCALA AL COORDINADOR DE ZONA PARA ENTREGA DE ROLLOS EN SITIO | 01/10/2025 SE REALIZA ENTREGA DE 64 ROLLOS POR EL OPERADOR LOGISTICO VELOCES CON LA GUIA V4001612404</t>
  </si>
  <si>
    <t>BARRIO ROBLEDO MEDELLIN 17</t>
  </si>
  <si>
    <t>FO-25-1589942</t>
  </si>
  <si>
    <t>26/09/2025 SE ESCALA AL COORDINADOR DE ZONA PARA ENTREGA DE ROLLOS EN SITIO | 01/10/2025 SE REALIZA ENTREGA DE 64 ROLLOS POR EL OPERADOR LOGISTICO VELOCES CON LA GUIA V4001603503</t>
  </si>
  <si>
    <t>FO-25-1592691</t>
  </si>
  <si>
    <t>27/09/2025 SE ESCALA AL COORDINADOR DE ZONA PARA ENTREGA DE ROLLOS EN SITIO | 01/10/2025 SE REALIZA ENTREGA DE 16 ROLLOS POR EL OPERADOR LOGISTICO VELOCES CON LA GUIA V4001606780</t>
  </si>
  <si>
    <t>FO-25-1594302</t>
  </si>
  <si>
    <t>01/10/2025 SE REALIZA ENTREGA DE 24 ROLLOS POR EL OPERADOR LOGISTICO VELOCES CON LA GUIA V4001606785</t>
  </si>
  <si>
    <t>BARRIO CONQUISTADORES MEDELLIN 4</t>
  </si>
  <si>
    <t>FO-25-1597011</t>
  </si>
  <si>
    <t>29/09/2025 SE ESCALA AL COORDINADOR DE ZONA PARA ENTREGA DE ROLLOS EN SITIO | 01/10/2025 SE REALIZA ENTREGA DE 40 ROLLOS POR EL OPERADOR LOGISTICO VELOCES CON LA GUIA V4001612406</t>
  </si>
  <si>
    <t>MINIMERCADO PLAZOLETA</t>
  </si>
  <si>
    <t>FO-25-1596360</t>
  </si>
  <si>
    <t>29/09/2025 SE ESCALA AL COORDINADOR DE ZONA PARA ENTREGA DE ROLLOS EN SITIO | 01/10/2025 SE REALIZA ENTREGA DE 64 ROLLOS POR EL OPERADOR LOGISTICO VELOCES CON LA GUIA V4001612409</t>
  </si>
  <si>
    <t>BARRIO CAICEDO MEDELLIN 13</t>
  </si>
  <si>
    <t>FO-25-1597001</t>
  </si>
  <si>
    <t>29/09/2025 SE ESCALA AL COORDINADOR DE ZONA PARA ENTREGA DE ROLLOS EN SITIO | 01/10/2025 SE REALIZA ENTREGA DE 24 ROLLOS POR EL OPERADOR LOGISTICO VELOCES CON LA GUIA V4001612399</t>
  </si>
  <si>
    <t>FO-25-1596997</t>
  </si>
  <si>
    <t>29/09/2025 SE ESCALA AL COORDINADOR DE ZONA PARA ENTREGA DE ROLLOS EN SITIO | 01/10/2025 SE REALIZA ENTREGA DE 64 ROLLOS POR EL OPERADOR LOGISTICO VELOCES CON LA GUIA V4001612410</t>
  </si>
  <si>
    <t>BARRIO MANRIQUE JARDIN MEDELLIN 2</t>
  </si>
  <si>
    <t>FO-25-1597015</t>
  </si>
  <si>
    <t>29/09/2025 SE ESCALA AL COORDINADOR DE ZONA PARA ENTREGA DE ROLLOS EN SITIO | 01/10/2025 SE REALIZA ENTREGA DE 56 ROLLOS POR EL OPERADOR LOGISTICO VELOCES CON LA GUIA V4001612407</t>
  </si>
  <si>
    <t>FO-25-1596369</t>
  </si>
  <si>
    <t>29/09/2025 SE ESCALA AL COORDINADOR DE ZONA PARA ENTREGA DE ROLLOS EN SITIO | 01/10/2025 SE REALIZA ENTREGA DE 40 ROLLOS POR EL OPERADOR LOGISTICO VELOCES CON LA GUIA V4001612408</t>
  </si>
  <si>
    <t>FO-25-1595787</t>
  </si>
  <si>
    <t>29/09/2025 SE ESCALA AL COORDINADOR DE ZONA PARA ENTREGA DE ROLLOS EN SITIO | 01/10/2025 SE REALIZA ENTREGA DE 40 ROLLOS POR EL OPERADOR LOGISTICO VELOCES CON LA GUIA V4001612401</t>
  </si>
  <si>
    <t>BARRIO YARUMITO 2 ITAGUI</t>
  </si>
  <si>
    <t>FO-25-1595791</t>
  </si>
  <si>
    <t>29/09/2025 SE ESCALA AL COORDINADOR DE ZONA PARA ENTREGA DE ROLLOS EN SITIO | 01/10/2025 SE REALIZA ENTREGA DE 48 ROLLOS POR EL OPERADOR LOGISTICO VELOCES CON LA GUIA V4001612402</t>
  </si>
  <si>
    <t>RG TECHNOLOGIES</t>
  </si>
  <si>
    <t>FO-25-1598254</t>
  </si>
  <si>
    <t>29/09/2025 SE ESCALA AL COORDINADOR DE ZONA PARA ENTREGA DE ROLLOS EN SITIO | 01/10/2025 SE REALIZA ENTREGA DE 56 ROLLOS POR EL OPERADOR LOGISTICO VELOCES CON LA GUIA V4001612413</t>
  </si>
  <si>
    <t>MERCADOS LA RAZA</t>
  </si>
  <si>
    <t>FO-25-1597420</t>
  </si>
  <si>
    <t>29/09/2025 SE ESCALA AL COORDINADOR DE ZONA PARA ENTREGA DE ROLLOS EN SITIO | 01/10/2025 SE REALIZA ENTREGA DE 64 ROLLOS POR EL OPERADOR LOGISTICO VELOCES CON LA GUIA V4001612411</t>
  </si>
  <si>
    <t>BARRIO CARLOS E RESTREPO MEDELLIN</t>
  </si>
  <si>
    <t>FO-25-1597922</t>
  </si>
  <si>
    <t>29/09/2025 SE ESCALA AL COORDINADOR DE ZONA PARA ENTREGA DE ROLLOS EN SITIO | 01/10/2025 SE REALIZA ENTREGA DE 64 ROLLOS POR EL OPERADOR LOGISTICO VELOCES CON LA GUIA V4001612412</t>
  </si>
  <si>
    <t>COPY PLOTTER</t>
  </si>
  <si>
    <t>FO-25-1602544</t>
  </si>
  <si>
    <t>30/09/2025 SE ESCALA AL COORDINADOR DE ZONA PARA ENTREGA DE ROLLOS EN SITIO | 01/10/2025 SE HACE ENTREGA DE 64 ROLLOS WOMPI EN DIRECCIÓN INDICADA</t>
  </si>
  <si>
    <t>BARRIO ROBLEDO PAJARITO MEDELLIN</t>
  </si>
  <si>
    <t>FO-25-1602534</t>
  </si>
  <si>
    <t>30/09/2025 SE ESCALA AL COORDINADOR DE ZONA PARA ENTREGA DE ROLLOS EN SITIO | 01/10/2025 SE ENTREGAN 56 ROLLOS WOMPI</t>
  </si>
  <si>
    <t>BARRIO SAN NICOLAS CALI 6</t>
  </si>
  <si>
    <t>FO-25-1606641</t>
  </si>
  <si>
    <t>30/09/2025 SE ESCALA AL COORDINADOR DE ZONA PARA ENTREGA DE ROLLOS EN SITIO | 01/10/2025 SE ENTREGAN 24 ROLLOS A MAURICIO ROJAS</t>
  </si>
  <si>
    <t>COMUNICACIONES STIVEN</t>
  </si>
  <si>
    <t>FO-25-1598486</t>
  </si>
  <si>
    <t>29/09/2025 SE ESCALA AL COORDINADOR DE ZONA PARA ENTREGA DE ROLLOS EN SITIO | 01/10/2025 SE REALIZA ENTREGA DE 48 ROLLOS WOMPI EN EL COMERCIO</t>
  </si>
  <si>
    <t>BARRIO GRANADA BUCARAMANGA</t>
  </si>
  <si>
    <t>FO-25-1604356</t>
  </si>
  <si>
    <t>30/09/2025 SE ESCALA AL COORDINADOR DE ZONA PARA ENTREGA DE ROLLOS EN SITIO | 01/10/2025 SE VISITA COMERCIO SE REALIZA LA ENTREGA DE 48 ROLLOS WOMPI CB OPERATIVO</t>
  </si>
  <si>
    <t>BARRIO ALFONSO BONILLA ARAGON CALI  5</t>
  </si>
  <si>
    <t>FO-25-1604537</t>
  </si>
  <si>
    <t>30/09/2025 SE ESCALA AL COORDINADOR DE ZONA PARA ENTREGA DE ROLLOS EN SITIO | 01/10/2025 SE VISITA EL COMERCIO Y REALIZA ENTREGA DE 48 ROLLOS WOMPI, NO SE INTERVIENE EQUIPOS</t>
  </si>
  <si>
    <t>FO-25-1598651</t>
  </si>
  <si>
    <t>29/09/2025 SE ESCALA AL COORDINADOR DE ZONA PARA ENTREGA DE ROLLOS EN SITIO | 01/10/2025 SE REALIZA ENTREGA DE 56 ROLLOS PARA WOMPI.</t>
  </si>
  <si>
    <t>DISRECARGAS.NET</t>
  </si>
  <si>
    <t>FO-25-1604597</t>
  </si>
  <si>
    <t>30/09/2025 SE ESCALA AL COORDINADOR DE ZONA PARA ENTREGA DE ROLLOS EN SITIO | 01/10/2025 SE REALIZA ENTREGA DE 48 ROLLOS WOMPI POR SOLICITUD DEL CLIENTE.</t>
  </si>
  <si>
    <t>MARQUEZ HOYOS JEYSON DANIEL</t>
  </si>
  <si>
    <t>DIGISERVICIOS LOS PANCHES</t>
  </si>
  <si>
    <t>FO-25-1606639</t>
  </si>
  <si>
    <t>30/09/2025 SE ESCALA AL COORDINADOR DE ZONA PARA ENTREGA DE ROLLOS EN SITIO | 01/10/2025 SE REALIZA ENTREGA DE 24 ROLLOS WOMPI POR SOLICITUD DEL CLIENTE.</t>
  </si>
  <si>
    <t>BARRIO LAGOS 2 FLORIDABLANCA 1</t>
  </si>
  <si>
    <t>FO-25-1604952</t>
  </si>
  <si>
    <t>BUCARAMANGA ALARCON</t>
  </si>
  <si>
    <t>FO-25-1604945</t>
  </si>
  <si>
    <t>30/09/2025 SE ESCALA AL COORDINADOR DE ZONA PARA ENTREGA DE ROLLOS EN SITIO | 01/10/2025 SE VISITA COMERCIO SE REALIZA LA ENTREGA DE 32 ROLLOS WOMPI CB OPERATIVO</t>
  </si>
  <si>
    <t>CENTRO DE COPIAS LA FLAK</t>
  </si>
  <si>
    <t>FO-25-1604940</t>
  </si>
  <si>
    <t>30/09/2025 SE ESCALA AL COORDINADOR DE ZONA PARA ENTREGA DE ROLLOS EN SITIO | 01/10/2025 SE REALIZA ENTREGA DE 16 ROLLOS A CORRESPONSAL.</t>
  </si>
  <si>
    <t>LIBRERIA JUAN KAMILO TINOCO LO</t>
  </si>
  <si>
    <t>FO-25-1604942</t>
  </si>
  <si>
    <t>30/09/2025 SE ESCALA AL COORDINADOR DE ZONA PARA ENTREGA DE ROLLOS EN SITIO | 01/10/2025 SE REALIZÓ VISITA AL COMERCIO Y SE HIZO ENTREGA DE 16 ROLLOS TODO OK</t>
  </si>
  <si>
    <t>BARRIO VILLAS DE SAN PABLO BARRANQUILLA 1</t>
  </si>
  <si>
    <t>FO-25-1605034</t>
  </si>
  <si>
    <t>30/09/2025 SE ESCALA AL COORDINADOR DE ZONA PARA ENTREGA DE ROLLOS EN SITIO | 01/10/2025 SE REALIZA VISITA SE ENTREGA 40 ROLLOS</t>
  </si>
  <si>
    <t>BARRIO VILLA LOMA BOGOTA</t>
  </si>
  <si>
    <t>FO-25-1604375</t>
  </si>
  <si>
    <t>30/09/2025 SE ESCALA AL COORDINADOR DE ZONA PARA ENTREGA DE ROLLOS EN SITIO | 01/10/2025 ENTREGA DE ROLLOS EJECUTADO OK</t>
  </si>
  <si>
    <t>BARRIO SECTOR DE MERCAR ARMENIA</t>
  </si>
  <si>
    <t>FO-25-1599793</t>
  </si>
  <si>
    <t>29/09/2025 SE REALIZA ENVIO DE ROLLOS CON GUIA | 01/10/2025 SE VISITA COMERCIO SE REALIZÓ ENTREGA DE 24 ROLLOS WOMPI</t>
  </si>
  <si>
    <t>FO-25-1606062</t>
  </si>
  <si>
    <t>30/09/2025 SE ESCALA AL COORDINADOR DE ZONA PARA ENTREGA DE ROLLOS EN SITIO | 01/10/2025 SE ENTREGAN 40 ROLLOS DE LA RED WOMPI EXITOSOS</t>
  </si>
  <si>
    <t>BARRIO CIUDAD PORFIA VILLAVICENCIO 5</t>
  </si>
  <si>
    <t>FO-25-1606116</t>
  </si>
  <si>
    <t>30/09/2025 SE ESCALA AL COORDINADOR DE ZONA PARA ENTREGA DE ROLLOS EN SITIO | 01/10/2025 SE REALIZA ENTREGA EN SITIO DE 56 ROLLOS</t>
  </si>
  <si>
    <t>CIBER DIMAS-CELL</t>
  </si>
  <si>
    <t>FO-25-1606645</t>
  </si>
  <si>
    <t>30/09/2025 SE ESCALA AL COORDINADOR DE ZONA PARA ENTREGA DE ROLLOS EN SITIO | 01/10/2025 SE REALIZA VISITA SE ENTREGA 40 ROLLOS. SE LE TOMA FOTO A UNA TIRILLA DE HACE DOS DÍAS YA QUE TIENEN 2 DÍAS QUE NO ABREN EL NEGOCIO</t>
  </si>
  <si>
    <t>BARRIO SANTA RITA BOGOTA 5</t>
  </si>
  <si>
    <t>FO-25-1590840 | FO-25-1600036</t>
  </si>
  <si>
    <t>26/09/2025 SE ESCALA AL COORDINADOR DE ZONA PARA ENTREGA DE ROLLOS EN SITIO | 29/09/2025 SE REALIZA VISITA AL LLEGAR A CB SE ENCUENTRA CERRADO | 01/10/2025 SE REALIZA LA ENTREGA DE 40 ROLLOS WPMI</t>
  </si>
  <si>
    <t>BARRIO VILLA LA TORRE BOGOTA 3</t>
  </si>
  <si>
    <t>FO-25-1604371</t>
  </si>
  <si>
    <t>30/09/2025 SE ESCALA AL COORDINADOR DE ZONA PARA ENTREGA DE ROLLOS EN SITIO | 01/10/2025 ENTREGA DE 64 ROLLOS EJECUTADO OK</t>
  </si>
  <si>
    <t>ALARCON AREVALO JOHAN STIVEN | JAIMES VALERO NELSON RICARDO</t>
  </si>
  <si>
    <t>COMUNICACIONES Y SERVICIOS</t>
  </si>
  <si>
    <t>FO-25-1589944</t>
  </si>
  <si>
    <t>26/09/2025 SE ESCALA AL COORDINADOR DE ZONA PARA ENTREGA DE ROLLOS EN SITIO | 01/10/2025 SE REALIZA ENTREGA DE 56 ROLLOS PARA EL CORRESPONSAL</t>
  </si>
  <si>
    <t>SURTIABASTOS SAN CAYETANO</t>
  </si>
  <si>
    <t>FO-25-1584964</t>
  </si>
  <si>
    <t>25/09/2025 SE ESCALA AL COORDINADOR DE ZONA PARA ENTREGA DE ROLLOS EN SITIO | 01/10/2025 SE ENTREGAN 64 ROLLOS EN EL COMERCIO NO SE MANIPULAN EQUIPOS</t>
  </si>
  <si>
    <t>PAPELERIA E INTERNET P S</t>
  </si>
  <si>
    <t>FO-25-1598490</t>
  </si>
  <si>
    <t>29/09/2025 SE ESCALA AL COORDINADOR DE ZONA PARA ENTREGA DE ROLLOS EN SITIO | 01/10/2025 SE REALIZA ENTREGA DE 40 WOMPI A CORRESPONSAL.</t>
  </si>
  <si>
    <t>FO-25-1594147</t>
  </si>
  <si>
    <t>27/09/2025 SE ESCALA AL COORDINADOR DE ZONA PARA ENTREGA DE ROLLOS EN SITIO | 01/10/2025 SE VISITA COMERCIO SE REALIZÓ ENTREGA DE 40 ROLLOS WOMPI</t>
  </si>
  <si>
    <t>BARRIO JARDINES ARMENIA</t>
  </si>
  <si>
    <t>FO-25-1594144</t>
  </si>
  <si>
    <t>27/09/2025 SE ESCALA AL COORDINADOR DE ZONA PARA ENTREGA DE ROLLOS EN SITIO | 01/10/2025 SE VISITA COMERCIO SE REALIZÓ ENTREGA DE 32 ROLLOS WOMPI</t>
  </si>
  <si>
    <t>EL MUNDO Y SUS PAPELES</t>
  </si>
  <si>
    <t>FO-25-1606632</t>
  </si>
  <si>
    <t>30/09/2025 SE ESCALA AL COORDINADOR DE ZONA PARA ENTREGA DE ROLLOS EN SITIO | 01/10/2025 SE ENTREGAN 40 ROLLOS A ALEJANDRO LONDOÑO</t>
  </si>
  <si>
    <t>DON QUIJOTE PAPELERIA, JOYERIA Y ACCESORIOS</t>
  </si>
  <si>
    <t>FO-25-1601677</t>
  </si>
  <si>
    <t>30/09/2025 SE ESCALA AL COORDINADOR DE ZONA PARA ENTREGA DE ROLLOS EN SITIO | 01/10/2025 SE REALIZA LA ENTREGA LA ENTREGA DE 40 ROLLOS WOMPI</t>
  </si>
  <si>
    <t>BARRIO EL PROGRESO BOGOTA 1</t>
  </si>
  <si>
    <t>FO-25-1603437</t>
  </si>
  <si>
    <t>30/09/2025 SE ESCALA AL COORDINADOR DE ZONA PARA ENTREGA DE ROLLOS EN SITIO | 01/10/2025 SE ENTREGAN  ROLLOS SIN MANIPULACIÓN DEL DATAFONO SIN NOVEDAD</t>
  </si>
  <si>
    <t>FO-25-1608340</t>
  </si>
  <si>
    <t>01/10/2025 SE ESCALA AL COORDINADOR DE ZONA PARA ENTREGA DE ROLLOS EN SITIO | 01/10/2025 SE REALIZÓ VISITA AL COMERCIO Y SE HIZO ENTREGA DE 32 ROLLOS WOMPI</t>
  </si>
  <si>
    <t>DROGUERIA Y VARIEDADES BIOFARMA</t>
  </si>
  <si>
    <t>FO-25-1582506</t>
  </si>
  <si>
    <t>25/09/2025 SE ESCALA AL COORDINADOR DE ZONA PARA ENTREGA DE ROLLOS EN SITIO | 01/10/2025 SE ENTREGAN 64 ROLLOS</t>
  </si>
  <si>
    <t>DISTRIBUIDORA LA 30TJ</t>
  </si>
  <si>
    <t>FO-25-1604939</t>
  </si>
  <si>
    <t>30/09/2025 SE ESCALA AL COORDINADOR DE ZONA PARA ENTREGA DE ROLLOS EN SITIO | 01/10/2025 SE REALIZA ENTREGA DE 32</t>
  </si>
  <si>
    <t>BARRIO CIUDAD JARDIN VILLAVICENCIO</t>
  </si>
  <si>
    <t>FO-25-1597915</t>
  </si>
  <si>
    <t>29/09/2025 SE ESCALA AL COORDINADOR DE ZONA PARA ENTREGA DE ROLLOS EN SITIO | 01/10/2025 SE VISITA CB Y SE REALIZA ENTREGA DE 64 ROLLOS DE PAPEL TERMICO PARA DATÁFONO WOMPI</t>
  </si>
  <si>
    <t>SALSAMENTARIA PA'LA TE</t>
  </si>
  <si>
    <t>FO-25-1578621</t>
  </si>
  <si>
    <t>24/09/2025 SE ESCALA AL COORDINADOR DE ZONA PARA ENTREGA DE ROLLOS EN SITIO | 01/10/2025 SE ENTREGAN 24 ROLLOS</t>
  </si>
  <si>
    <t>GOMEZ FERRARO JOHANA</t>
  </si>
  <si>
    <t>S C COMUNICACIONES M A</t>
  </si>
  <si>
    <t>FO-25-1606064</t>
  </si>
  <si>
    <t>30/09/2025 SE ESCALA AL COORDINADOR DE ZONA PARA ENTREGA DE ROLLOS EN SITIO | 01/10/2025 SE VISITA COMERCIO, SE ENTREGAN 32 ROLLOS WOMPI</t>
  </si>
  <si>
    <t>BARRIO LA GAITA CARTAGENA DE INDIAS</t>
  </si>
  <si>
    <t>FO-25-1584972</t>
  </si>
  <si>
    <t>25/09/2025 SE ESCALA AL COORDINADOR DE ZONA PARA ENTREGA DE ROLLOS EN SITIO | 01/10/2025 SE ENTREGAN 40 ROLLOS</t>
  </si>
  <si>
    <t>FO-25-1589959</t>
  </si>
  <si>
    <t>26/09/2025 SE ESCALA AL COORDINADOR DE ZONA PARA ENTREGA DE ROLLOS EN SITIO | 01/10/2025 SE REALIZA ENTREGA DE 64 ROLLOS PARA EL CORRESPONSAL</t>
  </si>
  <si>
    <t>DROGUERIA LA YE ASTILLEROS</t>
  </si>
  <si>
    <t>FO-25-1601055</t>
  </si>
  <si>
    <t>29/09/2025 SE REALIZA ENVIO DE ROLLOS CON GUIA | 01/10/2025 SE ENTREGAN 8 ROLLOS OK</t>
  </si>
  <si>
    <t>BARRIO PROVIVIENDA YOPAL 8</t>
  </si>
  <si>
    <t>FO-25-1606115</t>
  </si>
  <si>
    <t>30/09/2025 SE ESCALA AL COORDINADOR DE ZONA PARA ENTREGA DE ROLLOS EN SITIO | 01/10/2025 SE VISITA COMERCIO, SE ENTREGAN 32 ROLLOS OK</t>
  </si>
  <si>
    <t>MAYER´S CONFECCIONES</t>
  </si>
  <si>
    <t>FO-25-1608823</t>
  </si>
  <si>
    <t>01/10/2025 SE ESCALA AL COORDINADOR DE ZONA PARA ENTREGA DE ROLLOS EN SITIO | 01/10/2025 SE REALIZA VISITA SE ENTREGAN 32 ROLLOS WOMPI</t>
  </si>
  <si>
    <t>FO-25-1601957</t>
  </si>
  <si>
    <t>30/09/2025 SE ESCALA AL COORDINADOR DE ZONA PARA ENTREGA DE ROLLOS EN SITIO | 01/10/2025 SE REALIZA ENTREGA DE 64 ROLLOS WOMPI EN SITIO ENTREGA EXITOSA</t>
  </si>
  <si>
    <t>BARRIO VEREDA LA TRINIDAD DUITAMA</t>
  </si>
  <si>
    <t>FO-25-1608159</t>
  </si>
  <si>
    <t>01/10/2025 SE ESCALA AL COORDINADOR DE ZONA PARA ENTREGA DE ROLLOS EN SITIO | 01/10/2025 SE REALIZA ENTREGA DE 24 ROLLOS CON VISITA.</t>
  </si>
  <si>
    <t>LUXUS TRAVEL AGENCY</t>
  </si>
  <si>
    <t>FO-25-1605719</t>
  </si>
  <si>
    <t>30/09/2025 SE ESCALA AL COORDINADOR DE ZONA PARA ENTREGA DE ROLLOS EN SITIO | 01/10/2025 SE VISITA CORRESPONSAL Y SE ENCONTRÓ CERRADO. ENTREGAN 8 ROLLOS EN COMERCIO DEL FRENTE AUTORIZADO POR EL CB</t>
  </si>
  <si>
    <t>BARRIO MONTECARLOS VILLAVICENCIO</t>
  </si>
  <si>
    <t>FO-25-1601041</t>
  </si>
  <si>
    <t>29/09/2025 SE ESCALA AL COORDINADOR DE ZONA PARA ENTREGA DE ROLLOS EN SITIO | 01/10/2025 SE REALIZA VISITA AL CB POR SOLICITUD DE 48 ROLLOS, SE ENTREGAN SIN NOVEDAD TODO OK</t>
  </si>
  <si>
    <t>FO-25-1600412</t>
  </si>
  <si>
    <t>29/09/2025 SE ESCALA AL COORDINADOR DE ZONA PARA ENTREGA DE ROLLOS EN SITIO | 01/10/2025 SE REALIZA ENTREGA DE 48 ROLLOS WOMPI A CORRESPONSAL.</t>
  </si>
  <si>
    <t>FO-25-1604813</t>
  </si>
  <si>
    <t>30/09/2025 SE REALIZA ENVIO DE ROLLOS CON GUIA | 01/10/2025 SE ENTREGA 24 ROLLOS CON VISITA</t>
  </si>
  <si>
    <t>BARRIO CENTRO CAJAMARCA 6</t>
  </si>
  <si>
    <t>FO-25-1604810</t>
  </si>
  <si>
    <t>30/09/2025 SE REALIZA ENVIO DE ROLLOS CON GUIA | 01/10/2025 SE ENTREGA 64 ROLLOS CON VISITA</t>
  </si>
  <si>
    <t>BARRIO CENTRO X - POPAYÁN</t>
  </si>
  <si>
    <t>FO-25-1602586</t>
  </si>
  <si>
    <t>30/09/2025 SE ESCALA AL COORDINADOR DE ZONA PARA ENTREGA DE ROLLOS EN SITIO | 01/10/2025 SE INGRESA Y SE ENTREGAN 64 ROLLOS DE WOMPI</t>
  </si>
  <si>
    <t>VARIEDADES INNOVA C&amp;A</t>
  </si>
  <si>
    <t>FO-25-1605056</t>
  </si>
  <si>
    <t>30/09/2025 SE ESCALA AL COORDINADOR DE ZONA PARA ENTREGA DE ROLLOS EN SITIO | 01/10/2025 SE ENTREGAN 64 ROLLOS.</t>
  </si>
  <si>
    <t>INZANDARA MENDEZ JAIME ALEXANDER</t>
  </si>
  <si>
    <t>BARRIO LA PRADERA MONTERIA 1</t>
  </si>
  <si>
    <t>FO-25-1600577</t>
  </si>
  <si>
    <t>29/09/2025 SE ESCALA AL COORDINADOR DE ZONA PARA ENTREGA DE ROLLOS EN SITIO | 01/10/2025 SE REALIZA ENTREGA DE 48 ROLLOS A CORRESPONSAL WOMPI.</t>
  </si>
  <si>
    <t>BARRIO COMUNEROS I CALI</t>
  </si>
  <si>
    <t>FO-25-1604596</t>
  </si>
  <si>
    <t>30/09/2025 SE ESCALA AL COORDINADOR DE ZONA PARA ENTREGA DE ROLLOS EN SITIO | 01/10/2025 SE REALIZA ENTREGA DE 48 ROLLOS WOMPI CON VISITA, NO SE INTERVIENE EQUIPOS</t>
  </si>
  <si>
    <t>BARRIO JARDIN 6</t>
  </si>
  <si>
    <t>FO-25-1604950</t>
  </si>
  <si>
    <t>30/09/2025 SE ESCALA AL COORDINADOR DE ZONA PARA ENTREGA DE ROLLOS EN SITIO | 01/10/2025 SE REALIZA ENTREGA DE 64 ROLLOS WOMPI POR SOLICITUD DEL CLIENTE.</t>
  </si>
  <si>
    <t>FO-25-1605224</t>
  </si>
  <si>
    <t>30/09/2025 SE ESCALA AL COORDINADOR DE ZONA PARA ENTREGA DE ROLLOS EN SITIO | 01/10/2025 SE REALIZA ENTREGA DE 56 ROLLOS WOMPI EN EL COMERCIO</t>
  </si>
  <si>
    <t>BARRIO RESTREPO IBAGUE 5</t>
  </si>
  <si>
    <t>FO-25-1605716</t>
  </si>
  <si>
    <t>DROGUERÍA JEKA</t>
  </si>
  <si>
    <t>FO-25-1606646</t>
  </si>
  <si>
    <t>30/09/2025 SE ESCALA AL COORDINADOR DE ZONA PARA ENTREGA DE ROLLOS EN SITIO | 01/10/2025 SE REALIZA VISITA SE ENTREGA 24 ROLLOS EN DIRECCIÓN DIFERENTE POR SOLICITUD DEL CLIENTE</t>
  </si>
  <si>
    <t>BARRIO LA CEIBA MONTERIA 1</t>
  </si>
  <si>
    <t>FO-25-1606880</t>
  </si>
  <si>
    <t>30/09/2025 SE ESCALA AL COORDINADOR DE ZONA PARA ENTREGA DE ROLLOS EN SITIO | 01/10/2025 SE REALIZA ENTREGA DE 24 ROLLOS A CORRESPONSAL WOMPI.</t>
  </si>
  <si>
    <t>DISNATURAL POPAYAN</t>
  </si>
  <si>
    <t>FO-25-1609112</t>
  </si>
  <si>
    <t>01/10/2025 SE ESCALA AL COORDINADOR DE ZONA PARA ENTREGA DE ROLLOS EN SITIO | 01/10/2025 SE INGRESA Y SE ENTREGAN 16 ROLLOS DE WOMPI</t>
  </si>
  <si>
    <t>BARRIO SANTA RITA TUNJA 3</t>
  </si>
  <si>
    <t>FO-25-1609719</t>
  </si>
  <si>
    <t>01/10/2025 SE ESCALA AL COORDINADOR DE ZONA PARA ENTREGA DE ROLLOS EN SITIO | 01/10/2025 SE REALIZA ENTREGA DE 16 ROLLOS WOMPI CON VISITA</t>
  </si>
  <si>
    <t>SERVICIOS Y SUMINISTROS BAUTISTA</t>
  </si>
  <si>
    <t>FO-25-1610458</t>
  </si>
  <si>
    <t>01/10/2025 SE ESCALA AL COORDINADOR DE ZONA PARA ENTREGA DE ROLLOS EN SITIO | 01/10/2025 SE REALIZÓ VISITA AL COMERCIO Y SE HIZO ENTREGA DE 48 ROLLOS WOMPII TODO OK</t>
  </si>
  <si>
    <t>DROGUERIA WILLY JHON</t>
  </si>
  <si>
    <t>FO-25-1610757</t>
  </si>
  <si>
    <t>01/10/2025 SE ESCALA AL COORDINADOR DE ZONA PARA ENTREGA DE ROLLOS EN SITIO | 01/10/2025 SE REALIZÓ VISITA AL COMERCIO Y SE HIZO ENTREGA DE 24 ROLLOS TODO OK</t>
  </si>
  <si>
    <t>FO-25-1607876</t>
  </si>
  <si>
    <t>01/10/2025 SE ESCALA AL COORDINADOR DE ZONA PARA ENTREGA DE ROLLOS EN SITIO | 01/10/2025 SE REALIZA VISITA SE ENTREGAN 64 ROLLOS WOMPI</t>
  </si>
  <si>
    <t>BARRIO SANTA HELENITA 2 BOGOTA</t>
  </si>
  <si>
    <t>FO-25-1607880</t>
  </si>
  <si>
    <t>01/10/2025 SE ESCALA AL COORDINADOR DE ZONA PARA ENTREGA DE ROLLOS EN SITIO | 01/10/2025 SE REALIZA VISITA SE ENTREGAN 56 ROLLOS WOMPI</t>
  </si>
  <si>
    <t>BARRIO LA PRADERA VILLA DEL ROSARIO</t>
  </si>
  <si>
    <t>FO-25-1604547</t>
  </si>
  <si>
    <t>30/09/2025 SE ESCALA AL COORDINADOR DE ZONA PARA ENTREGA DE ROLLOS EN SITIO | 01/10/2025 SE REALIZA VISITA, SE ENTREGAN 8 ROLLOS</t>
  </si>
  <si>
    <t>SERVICIOS TECNICELL</t>
  </si>
  <si>
    <t>FO-25-1597426</t>
  </si>
  <si>
    <t>29/09/2025 SE ESCALA AL COORDINADOR DE ZONA PARA ENTREGA DE ROLLOS EN SITIO | 01/10/2025 SE REALIZA ENTREGA DE 32 ROLLOS WOMPI CON VISITA, NO SE INTERVIENE EQUIPOS</t>
  </si>
  <si>
    <t>DROGUERIA CHEYLA LA FLORESTA</t>
  </si>
  <si>
    <t>FO-25-1593530</t>
  </si>
  <si>
    <t>27/09/2025 SE ESCALA AL COORDINADOR DE ZONA PARA ENTREGA DE ROLLOS EN SITIO | 02/10/2025 SE REALIZA ENTREGA DE 16 ROLLOS WOMPI OK</t>
  </si>
  <si>
    <t>MINIMARKET Y VARIEDADES GERONIMO</t>
  </si>
  <si>
    <t>FO-25-1592820</t>
  </si>
  <si>
    <t>EJECUTADO_CANCELADO</t>
  </si>
  <si>
    <t>CB CERRADO - DESOCUPADO</t>
  </si>
  <si>
    <t>27/09/2025 SE ESCALA AL COORDINADOR DE ZONA PARA ENTREGA DE ROLLOS EN SITIO | 01/10/2025 NO SÉ ENTREGA PORQUE ESTÁ CERRADO EL LOCAL</t>
  </si>
  <si>
    <t>FO-25-1601015</t>
  </si>
  <si>
    <t>29/09/2025 SE ESCALA AL COORDINADOR DE ZONA PARA ENTREGA DE ROLLOS EN SITIO | 02/10/2025 SE ENTREGAN 48 ROLLOS A AMPARO REYES</t>
  </si>
  <si>
    <t>FO-25-1600397</t>
  </si>
  <si>
    <t>29/09/2025 SE ESCALA AL COORDINADOR DE ZONA PARA ENTREGA DE ROLLOS EN SITIO | 02/10/2025 SE ENTREGAN 32 ROLLOS EN EL COMERCIO NO SE MANIPULAN EQUIPOS</t>
  </si>
  <si>
    <t>BARRIO PIEDRA DE BOLIVAR CARTAGENA DE INDIAS 1</t>
  </si>
  <si>
    <t>FO-25-1604353</t>
  </si>
  <si>
    <t>30/09/2025 SE ESCALA AL COORDINADOR DE ZONA PARA ENTREGA DE ROLLOS EN SITIO | 02/10/2025 SE ENTREGAN 64 ROLLOS</t>
  </si>
  <si>
    <t>FO-25-1605527</t>
  </si>
  <si>
    <t>FO-25-1609214</t>
  </si>
  <si>
    <t>01/10/2025 SE ESCALA AL COORDINADOR DE ZONA PARA ENTREGA DE ROLLOS EN SITIO | 02/10/2025 SE REALIZA ENTREGA DE 64 ROLLOS WOMPI CON VISITA</t>
  </si>
  <si>
    <t>DISTRILICORES COPA</t>
  </si>
  <si>
    <t>FO-25-1608826</t>
  </si>
  <si>
    <t>01/10/2025 SE ESCALA AL COORDINADOR DE ZONA PARA ENTREGA DE ROLLOS EN SITIO | 02/10/2025 SE LLEGÓ A CB SE ENCONTRÓ CERRADO SE INTENTA CONTACTAR POR MEDIO DE WHATSAPP Y LÍNEA TELEFÓNICA SIN RESPUESTA NO SE LOGRA DEJAR ROLLOS CON COMERCIOS VECINOS SE ESPERO 30 MINUTOS NO LLEGA NADIE</t>
  </si>
  <si>
    <t>FO-25-1610166</t>
  </si>
  <si>
    <t>01/10/2025 SE ESCALA AL COORDINADOR DE ZONA PARA ENTREGA DE ROLLOS EN SITIO | 02/10/2025 SE VISITA COMERCIO Y SE ENTREGAN 48 ROLLOS OK.</t>
  </si>
  <si>
    <t>TIENDA MIXTA LA JARDINERA</t>
  </si>
  <si>
    <t>FO-25-1608828</t>
  </si>
  <si>
    <t>01/10/2025 SE ESCALA AL COORDINADOR DE ZONA PARA ENTREGA DE ROLLOS EN SITIO | 02/10/2025 SE ENTREGARON 24 ROLLOS EL CORRESPONSAL SE ENCONTRÓ CERRADO CLIENTE PIDE DEJAR DON EL VECINO</t>
  </si>
  <si>
    <t>BARRIO BOSTON BARRANQUILLA 7</t>
  </si>
  <si>
    <t>FO-25-1609731</t>
  </si>
  <si>
    <t>01/10/2025 SE ESCALA AL COORDINADOR DE ZONA PARA ENTREGA DE ROLLOS EN SITIO | 02/10/2025 SE REALIZA VISITA SE ENTREGA 24 ROLLOS</t>
  </si>
  <si>
    <t>DROGUERIA PROSOCIAL</t>
  </si>
  <si>
    <t>FO-25-1610900</t>
  </si>
  <si>
    <t>01/10/2025 SE ESCALA AL COORDINADOR DE ZONA PARA ENTREGA DE ROLLOS EN SITIO | 02/10/2025 SE REALIZA ENTREGA DE 16 ROLLOS WOMPI POR SOLICITUD DEL CLIENTE.</t>
  </si>
  <si>
    <t>MY TECNOCOMUNICACIONES</t>
  </si>
  <si>
    <t>FO-25-1610170</t>
  </si>
  <si>
    <t>01/10/2025 SE ESCALA AL COORDINADOR DE ZONA PARA ENTREGA DE ROLLOS EN SITIO | 02/10/2025 SE ENTREGAN 48 ROLLOS A YEINNER MARIN</t>
  </si>
  <si>
    <t>VARIEDADES LAS TRES B</t>
  </si>
  <si>
    <t>FO-25-1610941</t>
  </si>
  <si>
    <t>01/10/2025 SE ESCALA AL COORDINADOR DE ZONA PARA ENTREGA DE ROLLOS EN SITIO | 02/10/2025 SE REALIZA ENTREGA DE 48 ROLLOS WOMPI POR SOLICITUD DEL CLIENTE.</t>
  </si>
  <si>
    <t>BARRIO CENTRO SINCELEJO 14</t>
  </si>
  <si>
    <t>FO-25-1612499</t>
  </si>
  <si>
    <t>01/10/2025 SE ESCALA AL COORDINADOR DE ZONA PARA ENTREGA DE ROLLOS EN SITIO | 02/10/2025 SE VISITA SITIO SE VERIFICA INFORMACIÓN SE REALIZA ENTREGA DE 16 ROLLOS, NO SE MANIPULA EQUIPOS. FIRMA QUIEN RECIBE LOS ROLLOS.</t>
  </si>
  <si>
    <t>COMERCIALIZADORA KALUTEX</t>
  </si>
  <si>
    <t>FO-25-1612504</t>
  </si>
  <si>
    <t>01/10/2025 SE ESCALA AL COORDINADOR DE ZONA PARA ENTREGA DE ROLLOS EN SITIO | 02/10/2025 SE REALIZA ENTREGA DE 16 ROLLOS WOMPI</t>
  </si>
  <si>
    <t>BARRIO MERCADO NUEVO SINCELEJO 1</t>
  </si>
  <si>
    <t>FO-25-1612532</t>
  </si>
  <si>
    <t>01/10/2025 SE ESCALA AL COORDINADOR DE ZONA PARA ENTREGA DE ROLLOS EN SITIO | 02/10/2025 SE VISITA SITIO SE VERIFICA INFORMACIÓN SE REALIZA ENTREGA DE ROLLOS, NO SE MANIPULA EQUIPOS. FIRMA QUIEN RECIBE LOS ROLLOS.</t>
  </si>
  <si>
    <t>FO-25-1594152</t>
  </si>
  <si>
    <t>27/09/2025 NADA | 02/10/2025 SE ENTREGAN 32 ROLLOS EN BUEN ESTADO Y SE REALIZA VISITA TÉCNICA</t>
  </si>
  <si>
    <t>BARRIO MERCADO PUBLICO</t>
  </si>
  <si>
    <t>FO-25-1612519</t>
  </si>
  <si>
    <t>01/10/2025 SE ESCALA AL COORDINADOR DE ZONA PARA ENTREGA DE ROLLOS EN SITIO | 02/10/2025 SE VISITA SITIO SE VERIFICA INFORMACIÓN SE REALIZA ENTREGA DE 40 ROLLOS, NO SE MANIPULA EQUIPOS. FIRMA QUIEN RECIBE LOS ROLLOS.</t>
  </si>
  <si>
    <t>CLEAN NATURAL</t>
  </si>
  <si>
    <t>FO-25-1609468</t>
  </si>
  <si>
    <t>01/10/2025 SE ESCALA AL COORDINADOR DE ZONA PARA ENTREGA DE ROLLOS EN SITIO | 02/10/2025 SE HACE ENTREGA DE 24 ROLLOS</t>
  </si>
  <si>
    <t>BARRIO POPULAR TUNJA 5</t>
  </si>
  <si>
    <t>FO-25-1612730</t>
  </si>
  <si>
    <t>01/10/2025 SE ESCALA AL COORDINADOR DE ZONA PARA ENTREGA DE ROLLOS EN SITIO | 02/10/2025 SE REALIZA ENTREGA DE 16 ROLLOS WOMPI CON VISITA</t>
  </si>
  <si>
    <t>FO-25-1609473</t>
  </si>
  <si>
    <t>01/10/2025 SE ESCALA AL COORDINADOR DE ZONA PARA ENTREGA DE ROLLOS EN SITIO | 02/10/2025 SE VISITA COMERCIO CB BANCOLOMBIA WOMPI, SE ENTREGAN 64 ROLLOS DE PAPEL SOLICITADOS PARA EL DATÁFONO, NO UPS, NO SE MANIPULAN EQUIPOS.</t>
  </si>
  <si>
    <t>BARRIO LA RELIQUIA VILLAVICENCIO 1</t>
  </si>
  <si>
    <t>FO-25-1612852</t>
  </si>
  <si>
    <t>01/10/2025 SE ESCALA AL COORDINADOR DE ZONA PARA ENTREGA DE ROLLOS EN SITIO | 02/10/2025 SE REALIZA ENTREGA DE 56 ROLLOS WOMPI</t>
  </si>
  <si>
    <t>DROGUERÍA MEDIÑHARMA JD</t>
  </si>
  <si>
    <t>FO-25-1609737</t>
  </si>
  <si>
    <t>01/10/2025 SE ESCALA AL COORDINADOR DE ZONA PARA ENTREGA DE ROLLOS EN SITIO | 02/10/2025 SE REALIZA VISITA SE ENTREGA 56 ROLLOS</t>
  </si>
  <si>
    <t>MISCELANEA Y PAPELERIA PACARA</t>
  </si>
  <si>
    <t>FO-25-1604363</t>
  </si>
  <si>
    <t>30/09/2025 SE ESCALA AL COORDINADOR DE ZONA PARA ENTREGA DE ROLLOS EN SITIO | 02/10/2025 SE LLAMA EL CLIENTE NO CONTESTA SE LLEGA AL COMERCIO Y SE ENCUENTRA CERRADO SE VUELVE A LLAMAR AL CLIENTE Y NO CONTESTA SE CANCELA VISITA DEBIDO A ESO</t>
  </si>
  <si>
    <t>LA ROCA .COM</t>
  </si>
  <si>
    <t>FO-25-1604972</t>
  </si>
  <si>
    <t>30/09/2025 SE ESCALA AL COORDINADOR DE ZONA PARA ENTREGA DE ROLLOS EN SITIO | 02/10/2025 SE REALIZA VISTA AL CB POR SOLICITUD DE 48 ROLLOS, SE ENTREGAN SIN NOVEDAD TODO OK</t>
  </si>
  <si>
    <t>BARRIO ARGENTINA MANIZALES</t>
  </si>
  <si>
    <t>FO-25-1596366</t>
  </si>
  <si>
    <t>FO-25-1610788</t>
  </si>
  <si>
    <t>01/10/2025 SE ESCALA AL COORDINADOR DE ZONA PARA ENTREGA DE ROLLOS EN SITIO | 02/10/2025 SE REALIZA VISITA SE ENTREGA 64 ROLLOS</t>
  </si>
  <si>
    <t>BARRIO ASTURIAS BUCARAMANGA</t>
  </si>
  <si>
    <t>FO-25-1612515</t>
  </si>
  <si>
    <t>01/10/2025 SE ESCALA AL COORDINADOR DE ZONA PARA ENTREGA DE ROLLOS EN SITIO | 02/10/2025 SE REALIZA VISITA AL COMERCIO SE ENTREGAN 32 ROLLOS WOMPI</t>
  </si>
  <si>
    <t>BARRIO GARCES BOGOTA 1</t>
  </si>
  <si>
    <t>FO-25-1612726</t>
  </si>
  <si>
    <t>INTERPHARMA DROGUERIA</t>
  </si>
  <si>
    <t>FO-25-1612792</t>
  </si>
  <si>
    <t>MOTOTRASPORTAMOS S.A.S _AGENCIA FUNZA</t>
  </si>
  <si>
    <t>FO-25-1604366</t>
  </si>
  <si>
    <t>30/09/2025 SE ESCALA AL COORDINADOR DE ZONA PARA ENTREGA DE ROLLOS EN SITIO | 02/10/2025 SE REALIZA LA ENTREGA DE 24 ROLLOS</t>
  </si>
  <si>
    <t>BARRIO CENTRO PAMPLONA 14</t>
  </si>
  <si>
    <t>FO-25-1604808</t>
  </si>
  <si>
    <t>30/09/2025 SE REALIZA ENVIO DE ROLLOS CON GUIA | 02/10/2025 SE REALIZÓ VISITA AL COMERCIO Y SE HIZO ENTREGA DE 16 ROLLOS WOMPI TODO OK</t>
  </si>
  <si>
    <t>TIENDA EDITH ROJAS</t>
  </si>
  <si>
    <t>FO-25-1595797</t>
  </si>
  <si>
    <t>29/09/2025 SE ESCALA AL COORDINADOR DE ZONA PARA ENTREGA DE ROLLOS EN SITIO | 02/10/2025 SE REALIZÓ LA ENTREGA DE PAPELERÍA SOLICITADA NO SE MANIPULA CB CLIENTE INFORMA QUE SE ENCUENTRA OPERATIVO</t>
  </si>
  <si>
    <t>DROGUERIA GUARIN LA MEJOR</t>
  </si>
  <si>
    <t>FO-25-1603043</t>
  </si>
  <si>
    <t>30/09/2025 SE ESCALA AL COORDINADOR DE ZONA PARA ENTREGA DE ROLLOS EN SITIO | 02/10/2025 SE VISITA COMERCIO SE REALIZÓ ENTREGA DE 64 ROLLOS WOMPI</t>
  </si>
  <si>
    <t>BARRIO CENTRO ARMENIA 19</t>
  </si>
  <si>
    <t>FO-25-1605079</t>
  </si>
  <si>
    <t>30/09/2025 SE ESCALA AL COORDINADOR DE ZONA PARA ENTREGA DE ROLLOS EN SITIO | 02/10/2025 SE VISITA COMERCIO SE REALIZÓ ENTREGA DE 56 ROLLOS WOMPI</t>
  </si>
  <si>
    <t>EL PUNTO DE LAS MÁQUINAS DE LA NOVENA</t>
  </si>
  <si>
    <t>FO-25-1607055</t>
  </si>
  <si>
    <t>30/09/2025 SE ESCALA AL COORDINADOR DE ZONA PARA ENTREGA DE ROLLOS EN SITIO | 02/10/2025 SE REALIZA VISITA, SE ENTREGAN 16 ROLLOS</t>
  </si>
  <si>
    <t>FO-25-1613713</t>
  </si>
  <si>
    <t>02/10/2025 SE ESCALA AL COORDINADOR DE ZONA PARA ENTREGA DE ROLLOS EN SITIO | 02/10/2025 SE REALIZA VISITA SE ENTREGAN 8 ROLLOS WOMPI</t>
  </si>
  <si>
    <t>PAPELERIA EL POBLADO II</t>
  </si>
  <si>
    <t>FO-25-1612522</t>
  </si>
  <si>
    <t>01/10/2025 SE ESCALA AL COORDINADOR DE ZONA PARA ENTREGA DE ROLLOS EN SITIO | 02/10/2025 SE VISITA COMERCIO SE REALIZA ENTREGA DE 64 ROLLOS DE PAPEL PARA DATÁFONO WOMPI</t>
  </si>
  <si>
    <t>BARRIO CHAPINERO CUCUTA 11</t>
  </si>
  <si>
    <t>FO-25-1614630</t>
  </si>
  <si>
    <t>02/10/2025 SE ESCALA AL COORDINADOR DE ZONA PARA ENTREGA DE ROLLOS EN SITIO | 02/10/2025 SE REALIZA ENTREGA DE 16 ROLLOS WOMPI</t>
  </si>
  <si>
    <t>BARRIO VEREDA CHOCOITA SECTOR TRES ESQUINAS GIRON</t>
  </si>
  <si>
    <t>FO-25-1598048</t>
  </si>
  <si>
    <t>29/09/2025 SE REALIZA ENVIO DE ROLLOS CON GUIA | 30/09/2025 SE REALIZA ENVIO DE ROLLOS POR EMPRESA DE TRANSPORTE INTERRAPIDISIMO, SE VALIDA INFORMACIÓN, SE CONFIRMA CON COORDINADOR SOBRE EL CAMBIO DE TRANSPORTE.</t>
  </si>
  <si>
    <t>FO-25-1601058</t>
  </si>
  <si>
    <t>29/09/2025 SE REALIZA ENVIO DE ROLLOS CON GUIA | 02/10/2025 SE REALIZA ENVÍO DE 56 ROLLOS</t>
  </si>
  <si>
    <t>SANTOS GONZALEZ JOHAN FABIAN</t>
  </si>
  <si>
    <t>BARRIO CENTRO NORTE BUESACO</t>
  </si>
  <si>
    <t>FO-25-1601061</t>
  </si>
  <si>
    <t>29/09/2025 SE REALIZA ENVIO DE ROLLOS CON GUIA | 30/09/2025 SE REALIZA ENVÍO DE 40 ROLLOS  WOMPI POR MEDIO DE TRANSPORTADORA INTERRAPIDISIMO, ENVÍO DE ROLLOS OK</t>
  </si>
  <si>
    <t>FO-25-1613710</t>
  </si>
  <si>
    <t>02/10/2025 SE ESCALA AL COORDINADOR DE ZONA PARA ENTREGA DE ROLLOS EN SITIO | 02/10/2025 SE REALIZA VISITA A COMERCIO Y SE ENTREGAN 64 ROLLOS, NO SE MANIPULA EQUIPOS</t>
  </si>
  <si>
    <t>ANDALUCIA PAPERS EU</t>
  </si>
  <si>
    <t>FO-25-1615068</t>
  </si>
  <si>
    <t>02/10/2025 SE ESCALA AL COORDINADOR DE ZONA PARA ENTREGA DE ROLLOS EN SITIO | 02/10/2025 DURANTE LA VISITA TECNICA SE REALIZA ENTREGA DE 16 ROLLOS PARA DATÁFONO NO SE MANIPULAN EQUIPOS SIN NOVEDAD EN ENTREGA</t>
  </si>
  <si>
    <t>CAFETERIA HADDE</t>
  </si>
  <si>
    <t>FO-25-1615178</t>
  </si>
  <si>
    <t>02/10/2025 SE ESCALA AL COORDINADOR DE ZONA PARA ENTREGA DE ROLLOS EN SITIO | 02/10/2025 SE VISITA COMERCIO, SE ENTREGAN 24 ROLLOS WOMPI</t>
  </si>
  <si>
    <t>DROGUERÍA LUZ E</t>
  </si>
  <si>
    <t>FO-25-1613693</t>
  </si>
  <si>
    <t>02/10/2025 SE ESCALA AL COORDINADOR DE ZONA PARA ENTREGA DE ROLLOS EN SITIO | 02/10/2025 DURANTE LA VISITA TECNICA SE REALIZA ENTREGA DE 56 ROLLOS PARA DATÁFONO NO SE MANIPULAN EQUIPOS SIN NOVEDAD EN ENTREGA</t>
  </si>
  <si>
    <t>BARRIO SAN GREGORIO VILLAVICENCIO</t>
  </si>
  <si>
    <t>FO-25-1604378</t>
  </si>
  <si>
    <t>30/09/2025 SE ESCALA AL COORDINADOR DE ZONA PARA ENTREGA DE ROLLOS EN SITIO | 02/10/2025 SE REALIZA VISITA AL CB POR SOLICITUD DE ROLLOS, SE ENTREGAN SIN NOVEDAD TODO OK</t>
  </si>
  <si>
    <t>BARRIO CENTRO PAMPLONA 22</t>
  </si>
  <si>
    <t>FO-25-1609105</t>
  </si>
  <si>
    <t>01/10/2025 SE REALIZA ENVIO DE ROLLOS CON GUIA | 02/10/2025 SE REALIZÓ VISITA AL COMERCIO Y SE ENTREGA 24 ROLLOS WOMPI CON VISITA, YA QUE ESTAMOS EN LA ZONA DEL MUNICIPIO DE PAMPLONA</t>
  </si>
  <si>
    <t>VIATLAS</t>
  </si>
  <si>
    <t>FO-25-1615522</t>
  </si>
  <si>
    <t>02/10/2025 SE ESCALA AL COORDINADOR DE ZONA PARA ENTREGA DE ROLLOS EN SITIO | 02/10/2025 SÍ EN LA VISITA TÉCNICA REALIZADA AL COMERCIO SE LLEGA AL SITIO SE INFORMA EL MOTIVO DE LA VISITA SE ENTREGAN 24 HORARIOS TÉRMICOS AL CLIENTE EL QUE RECIBE ROLLOS</t>
  </si>
  <si>
    <t>MINI FRUVERS LA BONANZA</t>
  </si>
  <si>
    <t>FO-25-1614744</t>
  </si>
  <si>
    <t>02/10/2025 SE ESCALA AL COORDINADOR DE ZONA PARA ENTREGA DE ROLLOS EN SITIO | 02/10/2025 SE REALIZA ENTREGA DE 16 ROLLOS WOMPI CON VISITA</t>
  </si>
  <si>
    <t>BENAVIDES ARANGO RAFAEL JOSE</t>
  </si>
  <si>
    <t>TIENDA LUBRICANTES BETEL</t>
  </si>
  <si>
    <t>FO-25-1612526</t>
  </si>
  <si>
    <t>01/10/2025 SE ESCALA AL COORDINADOR DE ZONA PARA ENTREGA DE ROLLOS EN SITIO | 02/10/2025 SE REALIZA ENTREGA DE 40 ROLLOS A CORRESPONSAL WOMPI.</t>
  </si>
  <si>
    <t>FO-25-1582627</t>
  </si>
  <si>
    <t>02/10/2025 SE INGRESA Y SE ENTREGAN 8 ROLLOS DE WOMPI</t>
  </si>
  <si>
    <t>BARRIO CENTRO PAMPLONA 16</t>
  </si>
  <si>
    <t>FO-25-1609101</t>
  </si>
  <si>
    <t>01/10/2025 SE REALIZA ENVIO DE ROLLOS CON GUIA | 02/10/2025 SE REALIZÓ VISITA AL COMERCIO Y SE ENTREGA 64 ROLLOS WOMPI CON VISITA, YA QUE ESTAMOS EN LA ZONA DEL MUNICIPIO DE PAMPLONA</t>
  </si>
  <si>
    <t>BARRIO ESPERANZA SEPTIMA ETAPA VILLAVICENCIO</t>
  </si>
  <si>
    <t>FO-25-1610586</t>
  </si>
  <si>
    <t>01/10/2025 SE ESCALA AL COORDINADOR DE ZONA PARA ENTREGA DE ROLLOS EN SITIO | 02/10/2025 SE REALIZA VISTA AL CB POR SOLICITUD DE 48 ROLLOS, SE ENTREGAN SIN NOVEDAD TODO OK</t>
  </si>
  <si>
    <t>BARRIO JAMUNDI JAMUNDI  1</t>
  </si>
  <si>
    <t>FO-25-1610974</t>
  </si>
  <si>
    <t>01/10/2025 EXITOSA | 02/10/2025 COMERCIO INDICA QUE LE ENTREGUE LOS ROLLOS DESPUÉS DE LAS 3 PM | 02/10/2025 SE ENTREGAN 32 ROLLOS EN BUEN ESTADO</t>
  </si>
  <si>
    <t>FO-25-1613698</t>
  </si>
  <si>
    <t>02/10/2025 SE ESCALA AL COORDINADOR DE ZONA PARA ENTREGA DE ROLLOS EN SITIO | 02/10/2025 SE REALIZA VISITA AL COMERCIO SE HACE ENTREGA DE 16 ROLLOS DE WOMPI</t>
  </si>
  <si>
    <t>EL PARAISO MONTERIA 3</t>
  </si>
  <si>
    <t>FO-25-1612396</t>
  </si>
  <si>
    <t>01/10/2025 SE ESCALA AL COORDINADOR DE ZONA PARA ENTREGA DE ROLLOS EN SITIO | 02/10/2025 SE REALIZA ENTREGA DE 48 ROLLOS A CORRESPONSAL WOMPI.</t>
  </si>
  <si>
    <t>MARIA ALEJANDRA LOPEZ BASTIDAS</t>
  </si>
  <si>
    <t>FO-25-1615391</t>
  </si>
  <si>
    <t>02/10/2025 SE ESCALA AL COORDINADOR DE ZONA PARA ENTREGA DE ROLLOS EN SITIO | 02/10/2025 SE REALIZA ENTREGA DE 24 ROLLOS ,NO SE MANIPULAN EQUIPOS</t>
  </si>
  <si>
    <t>FO-25-1607871</t>
  </si>
  <si>
    <t>01/10/2025 SE ESCALA AL COORDINADOR DE ZONA PARA ENTREGA DE ROLLOS EN SITIO | 02/10/2025 SE REALIZA VISITA SE ENTREGA 48 ROLLOS</t>
  </si>
  <si>
    <t>FO-25-1607883</t>
  </si>
  <si>
    <t>01/10/2025 SE ESCALA AL COORDINADOR DE ZONA PARA ENTREGA DE ROLLOS EN SITIO | 02/10/2025 EN LA VISITA TÉCNICA REALIZADA AL COMERCIO SE LLEGA AL SITIO SE INFORMA EL MOTIVO DE LA VISITA SE ENTREGAN 64 ROLLOS TÉRMICOS AL CLIENTE EL CLIENTE RECIBE ROLLOS</t>
  </si>
  <si>
    <t>FO-25-1615398</t>
  </si>
  <si>
    <t>CLL URIBE URIBE AMAGA</t>
  </si>
  <si>
    <t>FO-25-1604814</t>
  </si>
  <si>
    <t>30/09/2025 VISITA OK | 02/10/2025 SE REALIZA LA ENTREGA DE 8 ROLLOS DE WOMPI OK</t>
  </si>
  <si>
    <t>FO-25-1604805</t>
  </si>
  <si>
    <t>30/09/2025 SE REALIZA ENVIO DE ROLLOS CON GUIA | 02/10/2025 SE REALIZA ENTREGA DE ROLLOS EN VISITA</t>
  </si>
  <si>
    <t>BARRIO GUARNE GUARNE 1</t>
  </si>
  <si>
    <t>FO-25-1601057</t>
  </si>
  <si>
    <t>29/09/2025 SE REALIZA ENVIO DE ROLLOS CON GUIA | 02/10/2025 ENTREGA DE ROLLOS CON VISITA TÉCNICA OK</t>
  </si>
  <si>
    <t>BARRIO EL BULEVAR SOPETRAN</t>
  </si>
  <si>
    <t>FO-25-1597146</t>
  </si>
  <si>
    <t>29/09/2025 SE REALIZA ENVIO DE ROLLOS CON GUIA | 02/10/2025 SE REALIZA ENTREGA DE ROLLOS EN VISITA</t>
  </si>
  <si>
    <t>PAPELERIA Y DETALLES BLESSED</t>
  </si>
  <si>
    <t>FO-25-1613712</t>
  </si>
  <si>
    <t>02/10/2025 SE ESCALA AL COORDINADOR DE ZONA PARA ENTREGA DE ROLLOS EN SITIO | 02/10/2025 SE REALIZA ENTREGA DE 32 ROLLOS PARA DATÁFONO A SATISFACCIÓN DEL CLIENTE</t>
  </si>
  <si>
    <t>BARRIO ALCAZARES SANTA MARTA 3</t>
  </si>
  <si>
    <t>FO-25-1613911</t>
  </si>
  <si>
    <t>02/10/2025 SE ESCALA AL COORDINADOR DE ZONA PARA ENTREGA DE ROLLOS EN SITIO | 02/10/2025 SE REALIZA ENTREGA DE 16 ROLLOS PARA PAR DATÁFONO A SATISFACCIÓN DEL CLIENTE</t>
  </si>
  <si>
    <t>PIKIÑA COMERCIALIZADORA</t>
  </si>
  <si>
    <t>FO-25-1612731</t>
  </si>
  <si>
    <t>01/10/2025 SE ESCALA AL COORDINADOR DE ZONA PARA ENTREGA DE ROLLOS EN SITIO | 02/10/2025 SE INGRESA Y SE ENTREGA 16 ROLLOS DE WOMPI</t>
  </si>
  <si>
    <t>MAGDA ELIZABETH ZABALETA GALINDO</t>
  </si>
  <si>
    <t>FO-25-1588037 | FO-25-1596595</t>
  </si>
  <si>
    <t>26/09/2025 SE ESCALA AL COORDINADOR DE ZONA PARA ENTREGA DE ROLLOS EN SITIO | 27/09/2025 COMERCIO SE ENCUENTRA CERRADO SE COMUNICA CON EL CLIENTE DICE QUE SE ENCUENTRA EN CITA MEDICA Y HOY NO PUEDE</t>
  </si>
  <si>
    <t/>
  </si>
  <si>
    <t>LA TIENDA DE LUZ MARY NORTE</t>
  </si>
  <si>
    <t>FO-25-1604714</t>
  </si>
  <si>
    <t>30/09/2025 SE ESCALA AL COORDINADOR DE ZONA PARA ENTREGA DE ROLLOS EN SITIO | 02/10/2025 SE INGRESA Y SE ENTREGAN 32 ROLLOS DE WOMPI</t>
  </si>
  <si>
    <t>BARRAGAN LAGOS JUAN MANUEL | GONZALEZ FANDIÑO SANTIAGO ERNESTO</t>
  </si>
  <si>
    <t>CAUCA POPAYAN 1</t>
  </si>
  <si>
    <t>FO-25-1606996</t>
  </si>
  <si>
    <t>30/09/2025 SE ESCALA AL COORDINADOR DE ZONA PARA ENTREGA DE ROLLOS EN SITIO | 02/10/2025 SE INGRESA Y SE ENTREGAN 16 ROLLOS DE WOMPI</t>
  </si>
  <si>
    <t>BOTELLO FERNANDEZ GROUP</t>
  </si>
  <si>
    <t>FO-25-1614737</t>
  </si>
  <si>
    <t>02/10/2025 SE ESCALA AL COORDINADOR DE ZONA PARA ENTREGA DE ROLLOS EN SITIO | 02/10/2025 SE REALIZA VISITA, SE ENTREGAN 16 ROLLOS</t>
  </si>
  <si>
    <t>FO-25-1617565</t>
  </si>
  <si>
    <t>PETICIÓN RED</t>
  </si>
  <si>
    <t>02/10/2025 SE ESCALA AL COORDINADOR DE ZONA PARA ENTREGA DE ROLLOS EN SITIO | 03/10/2025 SE LLEGA AL PUNTO , SE EVIDENCIA CORRESPONSAL DEL GRUPO AVAL , NO SE REALIZA ENTREGA DE ROLLOS .</t>
  </si>
  <si>
    <t>BARRIO SAN FRANCISCO BUCARAMANGA  19</t>
  </si>
  <si>
    <t>FO-25-1617062</t>
  </si>
  <si>
    <t>02/10/2025 SE ESCALA AL COORDINADOR DE ZONA PARA ENTREGA DE ROLLOS EN SITIO | 03/10/2025 SE REALIZA VISITA A COMERCIO Y SE ENTREGAN 16 ROLLOS</t>
  </si>
  <si>
    <t>CAFÉ DE PASO WANDA</t>
  </si>
  <si>
    <t>FO-25-1610456</t>
  </si>
  <si>
    <t>01/10/2025 SE ESCALA AL COORDINADOR DE ZONA PARA ENTREGA DE ROLLOS EN SITIO | 03/10/2025 SE HACE ENTREGA DE 16 ROLLOS WOMPI EN DIRECCIÓN INDICADA</t>
  </si>
  <si>
    <t>FO-25-1617570</t>
  </si>
  <si>
    <t>02/10/2025 SE ESCALA AL COORDINADOR DE ZONA PARA ENTREGA DE ROLLOS EN SITIO | 03/10/2025 SE REALIZA ENTREGA DE 64 ROLLOS WOMPI POR SOLICITUD DEL CLIENTE.</t>
  </si>
  <si>
    <t>BARRIO CENTRO BUCARAMANGA 70</t>
  </si>
  <si>
    <t>FO-25-1615382</t>
  </si>
  <si>
    <t>02/10/2025 SE ESCALA AL COORDINADOR DE ZONA PARA ENTREGA DE ROLLOS EN SITIO | 03/10/2025 SE HACE PRESENCIA EN COMERCIO SE REALIZA ENTREGA DE 16 ROLLOS</t>
  </si>
  <si>
    <t>BARRIO RESTREPO BOGOTA  9</t>
  </si>
  <si>
    <t>FO-25-1615674</t>
  </si>
  <si>
    <t>02/10/2025 SE ESCALA AL COORDINADOR DE ZONA PARA ENTREGA DE ROLLOS EN SITIO | 03/10/2025 ENTREGA DE 24 ROLLOS EJECUTADO OK</t>
  </si>
  <si>
    <t>MULTISERVICIOS 10.5</t>
  </si>
  <si>
    <t>FO-25-1617547</t>
  </si>
  <si>
    <t>02/10/2025 SE ESCALA AL COORDINADOR DE ZONA PARA ENTREGA DE ROLLOS EN SITIO | 03/10/2025 SE REALIZA ENTREGA DE 64 ROLLOS A CORRESPONSAL WOMPI.</t>
  </si>
  <si>
    <t>BARRIO EL BOSQUE FLORIDABLANCA</t>
  </si>
  <si>
    <t>FO-25-1617142</t>
  </si>
  <si>
    <t>02/10/2025 SE ESCALA AL COORDINADOR DE ZONA PARA ENTREGA DE ROLLOS EN SITIO | 03/10/2025 ENTREGA DE 24 ROLLOS PARA DATAFONO</t>
  </si>
  <si>
    <t>DULCE EMI</t>
  </si>
  <si>
    <t>FO-25-1613901</t>
  </si>
  <si>
    <t>02/10/2025 SE ESCALA AL COORDINADOR DE ZONA PARA ENTREGA DE ROLLOS EN SITIO | 03/10/2025 SE REALIZA ENTREGA DE 16 ROLLO A CORRESPONSAL WOMPI.</t>
  </si>
  <si>
    <t>FO-25-1617573</t>
  </si>
  <si>
    <t>02/10/2025 SE ESCALA AL COORDINADOR DE ZONA PARA ENTREGA DE ROLLOS EN SITIO | 03/10/2025 SE REALIZÓ LA VISTA AL CB POR SOLICITUD DE 48 ROLLOS, SE ENTREGAN SIN NOVEDAD TODO OK</t>
  </si>
  <si>
    <t>SUPERTIENDA SU AMIGA</t>
  </si>
  <si>
    <t>FO-25-1617576</t>
  </si>
  <si>
    <t>02/10/2025 SE ESCALA AL COORDINADOR DE ZONA PARA ENTREGA DE ROLLOS EN SITIO | 03/10/2025 SE REALIZA ENTREGA DE 64 ROLLOS WOMPI NO SE MANIPULA DATAFONO</t>
  </si>
  <si>
    <t>FZ BELLEZA PERFECTA LU</t>
  </si>
  <si>
    <t>FO-25-1602896</t>
  </si>
  <si>
    <t>30/09/2025 SE ESCALA AL COORDINADOR DE ZONA PARA ENTREGA DE ROLLOS EN SITIO | 03/10/2025 SE REALIZA ENTREGA DE 32 ROLLOS POR EL OPERADOR LOGISTICO VELOCES CON LA GUIA V4001617656</t>
  </si>
  <si>
    <t>FO-25-1593537</t>
  </si>
  <si>
    <t>27/09/2025 SE ESCALA AL COORDINADOR DE ZONA PARA ENTREGA DE ROLLOS EN SITIO | 03/10/2025 SE REALIZA ENTREGA DE 64 ROLLOS POR EL OPERADOR LOGISTICO VELOCES CON LA GUIA V4001606781</t>
  </si>
  <si>
    <t>CONQUISTADORES MEDELLIN - ANTIOQUIA</t>
  </si>
  <si>
    <t>FO-25-1604552</t>
  </si>
  <si>
    <t>30/09/2025 SE ESCALA AL COORDINADOR DE ZONA PARA ENTREGA DE ROLLOS EN SITIO | 03/10/2025 SE REALIZA ENTREGA DE 64 ROLLOS POR EL OPERADOR LOGISTICO VELOCES CON LA GUIA V4001617660</t>
  </si>
  <si>
    <t>FO-25-1613700</t>
  </si>
  <si>
    <t>02/10/2025 SE ESCALA AL COORDINADOR DE ZONA PARA ENTREGA DE ROLLOS EN SITIO | 03/10/2025 SE REALIZA ENTREGA DE 8 ROLLOS A CORRESPONSAL WOMPI</t>
  </si>
  <si>
    <t>MINIMERCADO J.J TIMIZA</t>
  </si>
  <si>
    <t>FO-25-1614628</t>
  </si>
  <si>
    <t>02/10/2025 SE ESCALA AL COORDINADOR DE ZONA PARA ENTREGA DE ROLLOS EN SITIO | 03/10/2025 SE HACE ENTREGA DE 16 ROLLOS</t>
  </si>
  <si>
    <t>BARRIO SUCRE MONTERIA 1</t>
  </si>
  <si>
    <t>FO-25-1615383</t>
  </si>
  <si>
    <t>02/10/2025 SE ESCALA AL COORDINADOR DE ZONA PARA ENTREGA DE ROLLOS EN SITIO | 03/10/2025 SE REALIZA ENTREGA DE 32 ROLLOS A CORRESPONSAL WOMPI</t>
  </si>
  <si>
    <t>KOPITOS</t>
  </si>
  <si>
    <t>FO-25-1616588</t>
  </si>
  <si>
    <t>02/10/2025 SE ESCALA AL COORDINADOR DE ZONA PARA ENTREGA DE ROLLOS EN SITIO | 03/10/2025 SE REALIZA VISITA AL CB POR SOLICITUD DE 48 ROLLOS, SE ENTREGAN SIN NOVEDAD TODO OK</t>
  </si>
  <si>
    <t>DROGUERIA H Y M LO MEJOR EN SALUD</t>
  </si>
  <si>
    <t>FO-25-1617066</t>
  </si>
  <si>
    <t>02/10/2025 SE ESCALA AL COORDINADOR DE ZONA PARA ENTREGA DE ROLLOS EN SITIO | 03/10/2025 SE ENTREGAN 16 ROLLOS EN EL COMERCIO NO SE MANIPULAN EQUIPOS</t>
  </si>
  <si>
    <t>LA TIENDA DE TATIS</t>
  </si>
  <si>
    <t>FO-25-1617561</t>
  </si>
  <si>
    <t>02/10/2025 SE ESCALA AL COORDINADOR DE ZONA PARA ENTREGA DE ROLLOS EN SITIO | 03/10/2025 SE REALIZA ENTREGA DE 56 ROLLOS WOMPI NO SE MANIPULA DATAFONO</t>
  </si>
  <si>
    <t>MISCELANEA MI SIRENITA</t>
  </si>
  <si>
    <t>FO-25-1617568</t>
  </si>
  <si>
    <t>02/10/2025 SE ESCALA AL COORDINADOR DE ZONA PARA ENTREGA DE ROLLOS EN SITIO | 03/10/2025 SE VISITA CORRESPONSAL Y SE REALIZA ENTREGA DE 56 ROLLOS</t>
  </si>
  <si>
    <t>LUZ MAGNOLIA MONTOYA GIL</t>
  </si>
  <si>
    <t>FO-25-1617578</t>
  </si>
  <si>
    <t>02/10/2025 SE ESCALA AL COORDINADOR DE ZONA PARA ENTREGA DE ROLLOS EN SITIO | 03/10/2025 SE REALIZA ENTREGA DE 32 ROLLOS WOMPI</t>
  </si>
  <si>
    <t>DROGUERÍAS BIOEXPRES Y MINI MARKET</t>
  </si>
  <si>
    <t>FO-25-1601016</t>
  </si>
  <si>
    <t>29/09/2025 SE ESCALA AL COORDINADOR DE ZONA PARA ENTREGA DE ROLLOS EN SITIO | 03/10/2025 SE REALIZA ENTREGA DE 64 ROLLOS PARA EL CORRESPONSAL</t>
  </si>
  <si>
    <t>BARRIO PALMERAS CARTAGENA DE INDIAS 2</t>
  </si>
  <si>
    <t>FO-25-1601011</t>
  </si>
  <si>
    <t>29/09/2025 SE ESCALA AL COORDINADOR DE ZONA PARA ENTREGA DE ROLLOS EN SITIO | 03/10/2025 SE ENTREGAN 64 ROLLOS</t>
  </si>
  <si>
    <t>MISCELANEA BONANZA MANIZALEZ</t>
  </si>
  <si>
    <t>FO-25-1615400</t>
  </si>
  <si>
    <t>SUNNY DAYS</t>
  </si>
  <si>
    <t>FO-25-1612517</t>
  </si>
  <si>
    <t>01/10/2025 SE ESCALA AL COORDINADOR DE ZONA PARA ENTREGA DE ROLLOS EN SITIO | 03/10/2025 SE REALIZA ENTREGA DE 24 ROLLOS WOMPI POR SOLICITUD DEL CLIENTE.</t>
  </si>
  <si>
    <t>DROGUERIA PHARMAX</t>
  </si>
  <si>
    <t>FO-25-1612786</t>
  </si>
  <si>
    <t>01/10/2025 SE ESCALA AL COORDINADOR DE ZONA PARA ENTREGA DE ROLLOS EN SITIO | 03/10/2025 SE ENTREGAN 8 ROLLOS</t>
  </si>
  <si>
    <t>MIL ILUSIONES</t>
  </si>
  <si>
    <t>FO-25-1619789</t>
  </si>
  <si>
    <t>03/10/2025 SE ESCALA AL COORDINADOR DE ZONA PARA ENTREGA DE ROLLOS EN SITIO | 04/10/2025 SE ENTREGO 16 ROLLOS CON EXITO</t>
  </si>
  <si>
    <t>BARRIO VIVEROS IBAGUE 2</t>
  </si>
  <si>
    <t>FO-25-1612851</t>
  </si>
  <si>
    <t>01/10/2025 SE ESCALA AL COORDINADOR DE ZONA PARA ENTREGA DE ROLLOS EN SITIO | 03/10/2025 SE HACE LA ENTREGA DE 16 ROLLOS WOMPI EN DIRECCIÓN INDICADA</t>
  </si>
  <si>
    <t>FO-25-1617152</t>
  </si>
  <si>
    <t>02/10/2025 SE ESCALA AL COORDINADOR DE ZONA PARA ENTREGA DE ROLLOS EN SITIO | 03/10/2025 SE REALIZA ENTREGA DE 64 ROLLOS WOMPI OK</t>
  </si>
  <si>
    <t>BARRIO CARRIZAL BARRANQUILLA 10</t>
  </si>
  <si>
    <t>FO-25-1615373</t>
  </si>
  <si>
    <t>02/10/2025 SE ESCALA AL COORDINADOR DE ZONA PARA ENTREGA DE ROLLOS EN SITIO | 03/10/2025 SE ENTREGAN 32 ROLLOS</t>
  </si>
  <si>
    <t>BARRIO EL CABLE - MANIZALEZ</t>
  </si>
  <si>
    <t>FO-25-1615484</t>
  </si>
  <si>
    <t>02/10/2025 SE ESCALA AL COORDINADOR DE ZONA PARA ENTREGA DE ROLLOS EN SITIO | 03/10/2025 SE ENTREGAN 32 ROLLOS EN EL COMERCIO NO SE MANIPULAN EQUIPOS</t>
  </si>
  <si>
    <t>TIENDA TALISMAN 2</t>
  </si>
  <si>
    <t>FO-25-1617554</t>
  </si>
  <si>
    <t>02/10/2025 SE ESCALA AL COORDINADOR DE ZONA PARA ENTREGA DE ROLLOS EN SITIO | 03/10/2025 SE HACE ENTREGA DE 48 ROLLOS WOMPI, CARRERA 32 31 45 SAN ROQUE</t>
  </si>
  <si>
    <t>CAFETERIA CIGARRERIA J G</t>
  </si>
  <si>
    <t>FO-25-1617552</t>
  </si>
  <si>
    <t>02/10/2025 SE ESCALA AL COORDINADOR DE ZONA PARA ENTREGA DE ROLLOS EN SITIO | 03/10/2025 SE ENTREGAN 24 ROLLOS WOMPI</t>
  </si>
  <si>
    <t>ORTEGA TORRES JUAN SEBASTIAN</t>
  </si>
  <si>
    <t>PAPELERIA J Y M</t>
  </si>
  <si>
    <t>FO-25-1617548</t>
  </si>
  <si>
    <t>02/10/2025 SE ESCALA AL COORDINADOR DE ZONA PARA ENTREGA DE ROLLOS EN SITIO | 03/10/2025 SE REALIZA LA ENTREGA DE 32 ROLLOS WOMPI</t>
  </si>
  <si>
    <t>BARRIO RICAURTER PARTE BAJA IBAGUE</t>
  </si>
  <si>
    <t>FO-25-1617450</t>
  </si>
  <si>
    <t>02/10/2025 SE ESCALA AL COORDINADOR DE ZONA PARA ENTREGA DE ROLLOS EN SITIO | 03/10/2025 SE REALIZA ENTREGA DE 24 ROLLOS WOMPI POR SOLICITUD DEL CLIENTE.</t>
  </si>
  <si>
    <t>DISTRI ASEO DIAMANTE</t>
  </si>
  <si>
    <t>FO-25-1617447</t>
  </si>
  <si>
    <t>02/10/2025 SE ESCALA AL COORDINADOR DE ZONA PARA ENTREGA DE ROLLOS EN SITIO | 03/10/2025 SE REALIZA VISITA A COMERCIO SE ENTREGAN 32 ROLLOS WOMPI</t>
  </si>
  <si>
    <t>DETALLES Y PAPELERIA LATINA M.E</t>
  </si>
  <si>
    <t>FO-25-1617906</t>
  </si>
  <si>
    <t>02/10/2025 SE ESCALA AL COORDINADOR DE ZONA PARA ENTREGA DE ROLLOS EN SITIO | 03/10/2025 SE REALIZA ENTREGA DE 48 ROLLOS AL COMERCIO</t>
  </si>
  <si>
    <t>DETALLITOS STOP</t>
  </si>
  <si>
    <t>FO-25-1589939</t>
  </si>
  <si>
    <t>26/09/2025 SE ESCALA AL COORDINADOR DE ZONA PARA ENTREGA DE ROLLOS EN SITIO | 03/10/2025 SE REALIZA ENTREGA DE 40 ROLLOS POR EL OPERADOR LOGISTICO VELOCES CON LA GUIA V4001603504</t>
  </si>
  <si>
    <t>BARRIO BOSQUE CARTAGENA DE INDIAS 2</t>
  </si>
  <si>
    <t>FO-25-1599160</t>
  </si>
  <si>
    <t>29/09/2025 SE ESCALA AL COORDINADOR DE ZONA PARA ENTREGA DE ROLLOS EN SITIO | 03/10/2025 SE ENTREGAN 24 ROLLOS</t>
  </si>
  <si>
    <t>BARRIO EL PEÑON CALI</t>
  </si>
  <si>
    <t>FO-25-1604947</t>
  </si>
  <si>
    <t>30/09/2025 SE ESCALA AL COORDINADOR DE ZONA PARA ENTREGA DE ROLLOS EN SITIO | 03/10/2025 LA VISITA TÉCNICA REALIZADA AL COMERCIO SE LLEGA AL SITIO SE INFORMA EL MOTIVO DE LA VISITA SE ENTREGA 40 ROLLOS TÉRMICOS AL CLIENTE EL CLIENTE RECIBE ROLLOS</t>
  </si>
  <si>
    <t>FO-25-1606643</t>
  </si>
  <si>
    <t>30/09/2025 SE ESCALA AL COORDINADOR DE ZONA PARA ENTREGA DE ROLLOS EN SITIO | 03/10/2025 ENTREGA DE 48 ROLLOS OK</t>
  </si>
  <si>
    <t>BARRIO SANTA ANA MOSQUERA</t>
  </si>
  <si>
    <t>FO-25-1610173</t>
  </si>
  <si>
    <t>01/10/2025 SE ESCALA AL COORDINADOR DE ZONA PARA ENTREGA DE ROLLOS EN SITIO | 03/10/2025 DURANTE LA VISITA TECNICA PARA REALIZA ENTREGA DE 48 ROLLOS PARA DATÁFONO CORRESPONSAL SE ENCUENTRA CERRADO SE LLAMA AL CELULAR EL CUAL CLIENTE INDICA POR LLAMADA LA ENTREGA DE ROLLOS EN UN DIRECCIÓN ALEDAÑA AL CORRESPONSAL</t>
  </si>
  <si>
    <t>BARRIO EL REMANSO MOSQUERA  1</t>
  </si>
  <si>
    <t>FO-25-1610163</t>
  </si>
  <si>
    <t>01/10/2025 SE ESCALA AL COORDINADOR DE ZONA PARA ENTREGA DE ROLLOS EN SITIO | 03/10/2025 DURANTE LA VISITA TECNICA SE REALIZA ENTREGA DE 40 ROLLOS PARA DATÁFONO NO SE MANIPULAN EQUIPOS</t>
  </si>
  <si>
    <t>FO-25-1617930</t>
  </si>
  <si>
    <t>02/10/2025 SE ESCALA AL COORDINADOR DE ZONA PARA ENTREGA DE ROLLOS EN SITIO | 03/10/2025 SE HACE ENTREGA DE 32 ROLLOS WOMPI EN LA CARRERA 6A SUR 90 56</t>
  </si>
  <si>
    <t>FO-25-1617577</t>
  </si>
  <si>
    <t>02/10/2025 SE ESCALA AL COORDINADOR DE ZONA PARA ENTREGA DE ROLLOS EN SITIO | 03/10/2025 SE REALIZA ENTREGA DE 16 ROLLOS EN DIRECCIÓN INDICADA POR LA USUARIA</t>
  </si>
  <si>
    <t>FO-25-1614627</t>
  </si>
  <si>
    <t>02/10/2025 SE ESCALA AL COORDINADOR DE ZONA PARA ENTREGA DE ROLLOS EN SITIO | 03/10/2025 SE REALIZA VISTA AL CB POR SOLICITUD DE ROLLOS, SE ENTREGAN SIN NOVEDAD TODO OK</t>
  </si>
  <si>
    <t>BARRIO VALPARAISO IBAGUE</t>
  </si>
  <si>
    <t>FO-25-1615388</t>
  </si>
  <si>
    <t>FARMACIA DROGUERÍA SOLUMEK</t>
  </si>
  <si>
    <t>FO-25-1616289</t>
  </si>
  <si>
    <t>02/10/2025 SE ESCALA AL COORDINADOR DE ZONA PARA ENTREGA DE ROLLOS EN SITIO | 03/10/2025 SE VISITA COMERCIO Y SE ENTREGAN 32 ROLLOS OK.</t>
  </si>
  <si>
    <t>TIENDA WEB.COM</t>
  </si>
  <si>
    <t>FO-25-1615633</t>
  </si>
  <si>
    <t>BARRIO TERRON COLORADO CALI 1</t>
  </si>
  <si>
    <t>FO-25-1591798</t>
  </si>
  <si>
    <t>27/09/2025 SE ESCALA AL COORDINADOR DE ZONA PARA ENTREGA DE ROLLOS EN SITIO | 03/10/2025 LA VISITA TÉCNICA REALIZADA AL COMERCIO SE LLEGA AL SITIO SE INFORMA EL MOTIVO DE LA VISITA SE ENTREGAN 64 ROLLOS TÉRMICOS AL GENTE EL CLIENTE RECIBE ROLLOS</t>
  </si>
  <si>
    <t>BARRIO RESTREPO IBAGUE</t>
  </si>
  <si>
    <t>FO-25-1612381</t>
  </si>
  <si>
    <t>BARRIO LOS ALMENDROS SOLEDAD  6</t>
  </si>
  <si>
    <t>FO-25-1617058</t>
  </si>
  <si>
    <t>02/10/2025 SE ESCALA AL COORDINADOR DE ZONA PARA ENTREGA DE ROLLOS EN SITIO | 03/10/2025 SE HACE ENTREGA DE 16 ROLLOS WOMPI CALLE 81 21 32 LOS ALMENDROS</t>
  </si>
  <si>
    <t>SURTIREPUESTOS HL SAS</t>
  </si>
  <si>
    <t>FO-25-1618006</t>
  </si>
  <si>
    <t>02/10/2025 SE ESCALA AL COORDINADOR DE ZONA PARA ENTREGA DE ROLLOS EN SITIO | 03/10/2025 SE REALIZA VISITA A COMERCIO SE ENTREGAN 16 ROLLOS WOMPI</t>
  </si>
  <si>
    <t>GEEK ZONE</t>
  </si>
  <si>
    <t>FO-25-1619611</t>
  </si>
  <si>
    <t>03/10/2025 SE ESCALA AL COORDINADOR DE ZONA PARA ENTREGA DE ROLLOS EN SITIO | 03/10/2025 SE VISITA COMERCIO, SE ENTREGAN 16 ROLLOS WOMPI</t>
  </si>
  <si>
    <t>BARRIO ALCAZARES BOGOTA</t>
  </si>
  <si>
    <t>FO-25-1619620</t>
  </si>
  <si>
    <t>03/10/2025 SE ESCALA AL COORDINADOR DE ZONA PARA ENTREGA DE ROLLOS EN SITIO | 03/10/2025 SE VISITA COMERCIO, SE ENTREGAN 48 ROLLOS WOMPI</t>
  </si>
  <si>
    <t>NILDROGUERIAS SECTOR LA CAMPIÑA</t>
  </si>
  <si>
    <t>FO-25-1618004</t>
  </si>
  <si>
    <t>02/10/2025 SE ESCALA AL COORDINADOR DE ZONA PARA ENTREGA DE ROLLOS EN SITIO | 03/10/2025 SE REALIZA LA ENTREGA DE 24 ROLLOS WOMPI EN DIRECCIÓN INDICADA</t>
  </si>
  <si>
    <t>CELUMUNDO CENTRO</t>
  </si>
  <si>
    <t>FO-25-1619634</t>
  </si>
  <si>
    <t>03/10/2025 SE ESCALA AL COORDINADOR DE ZONA PARA ENTREGA DE ROLLOS EN SITIO | 03/10/2025 SE REALIZA ENTREGA EN SITIO DE 32 ROLLOS WOMPI RECIBE PAPELERIA ROSARIO ORJUELA</t>
  </si>
  <si>
    <t>FO-25-1619577</t>
  </si>
  <si>
    <t>03/10/2025 SE ESCALA AL COORDINADOR DE ZONA PARA ENTREGA DE ROLLOS EN SITIO | 03/10/2025 SE VISITA COMERCIO, SE ENTREGAN 32 ROLLOS WOMPI</t>
  </si>
  <si>
    <t>MERCA KAREN</t>
  </si>
  <si>
    <t>FO-25-1604619</t>
  </si>
  <si>
    <t>30/09/2025 SE ESCALA AL COORDINADOR DE ZONA PARA ENTREGA DE ROLLOS EN SITIO | 03/10/2025 SE REALIZA ENTREGA DE 16 ROLLOS WOMPI OK</t>
  </si>
  <si>
    <t>VARIEDADES QUE DETALLAZO</t>
  </si>
  <si>
    <t>FO-25-1617572</t>
  </si>
  <si>
    <t>02/10/2025 SE ESCALA AL COORDINADOR DE ZONA PARA ENTREGA DE ROLLOS EN SITIO | 03/10/2025 SE REALIZA ENTREGA DE 48 ROLLOS WOMPI POR SOLICITUD DEL CLIENTE.</t>
  </si>
  <si>
    <t>PAPELERIA LA GRAN FAMILIA B Y S</t>
  </si>
  <si>
    <t>FO-25-1601681</t>
  </si>
  <si>
    <t>30/09/2025 SE ESCALA AL COORDINADOR DE ZONA PARA ENTREGA DE ROLLOS EN SITIO | 03/10/2025 SE ENTREGAN 40 ROLLOS</t>
  </si>
  <si>
    <t>FO-25-1610803</t>
  </si>
  <si>
    <t>01/10/2025 SE ESCALA AL COORDINADOR DE ZONA PARA ENTREGA DE ROLLOS EN SITIO | 03/10/2025 SE REALIZA ENTREGA DE 32 ROLLOS WOMPI NO SE MANIPULA DATAFONO</t>
  </si>
  <si>
    <t>BARRIO VILLA SAJONIA MOSQUERA</t>
  </si>
  <si>
    <t>FO-25-1623707</t>
  </si>
  <si>
    <t>03/10/2025 SE ESCALA AL COORDINADOR DE ZONA PARA ENTREGA DE ROLLOS EN SITIO | 03/10/2025 DURANTE LA VISITA TECNICA SE REALIZA ENTREGA DE 48 ROLLOS PARA DATÁFONO NO SE MANIPULAN EQUIPOS</t>
  </si>
  <si>
    <t>LUFER TIENDA</t>
  </si>
  <si>
    <t>FO-25-1623081</t>
  </si>
  <si>
    <t>03/10/2025 SE ESCALA AL COORDINADOR DE ZONA PARA ENTREGA DE ROLLOS EN SITIO | 03/10/2025 SE ENTREGAN 40 ROLLOS</t>
  </si>
  <si>
    <t>DROGUERÍA MI FARMA C</t>
  </si>
  <si>
    <t>FO-25-1615079</t>
  </si>
  <si>
    <t>BARRIO CENTRO MOSQUERA 2</t>
  </si>
  <si>
    <t>FO-25-1615394</t>
  </si>
  <si>
    <t>02/10/2025 SE ESCALA AL COORDINADOR DE ZONA PARA ENTREGA DE ROLLOS EN SITIO | 03/10/2025 DURANTE LA VISITA TECNICA SE REALIZA ENTREGA DE 32 ROLLOS PARA DATÁFONO NO SE MANIPULAN EQUIPOS</t>
  </si>
  <si>
    <t>BARRIO POPULAR TUNJA 6</t>
  </si>
  <si>
    <t>FO-25-1621151</t>
  </si>
  <si>
    <t>03/10/2025 SE ESCALA AL COORDINADOR DE ZONA PARA ENTREGA DE ROLLOS EN SITIO | 03/10/2025 SE REALIZA ENTREGA EN SITIO DE 16 ROLLOS WOMPI RECIBE PAPELERIA SERGIO ANDRES VEGA</t>
  </si>
  <si>
    <t>BARRIO LOS NARANJOS BOGOTA</t>
  </si>
  <si>
    <t>FO-25-1614601</t>
  </si>
  <si>
    <t>02/10/2025 SE ESCALA AL COORDINADOR DE ZONA PARA ENTREGA DE ROLLOS EN SITIO | 03/10/2025 SE REALIZA LA ENTREGA DE 16 ROLLOS WOMPI</t>
  </si>
  <si>
    <t>FO-25-1615372</t>
  </si>
  <si>
    <t>SOLUCIONES EFICAZ AMYON SAS</t>
  </si>
  <si>
    <t>FO-25-1609343</t>
  </si>
  <si>
    <t>01/10/2025 SE ESCALA AL COORDINADOR DE ZONA PARA ENTREGA DE ROLLOS EN SITIO | 03/10/2025 SE ENTREGAN 32 ROLLOS</t>
  </si>
  <si>
    <t>INTERNET Y PAPELERIA KEVYSAN</t>
  </si>
  <si>
    <t>FO-25-1619609</t>
  </si>
  <si>
    <t>03/10/2025 SE ESCALA AL COORDINADOR DE ZONA PARA ENTREGA DE ROLLOS EN SITIO | 03/10/2025 SE REALIZA ENTREGA DE 16 ROLLOS WOMPI OK</t>
  </si>
  <si>
    <t>SAN FRANCISCO SANTANDER</t>
  </si>
  <si>
    <t>FO-25-1620843</t>
  </si>
  <si>
    <t>03/10/2025 SE ESCALA AL COORDINADOR DE ZONA PARA ENTREGA DE ROLLOS EN SITIO | 03/10/2025 SE REALIZA ENTREGA DE 40 ROLLOS CON VISITA NO SE MANIPULA TERMINAL</t>
  </si>
  <si>
    <t>BARRIO LA PAZ FLORIDABLANCA 4</t>
  </si>
  <si>
    <t>FO-25-1622075</t>
  </si>
  <si>
    <t>03/10/2025 SE ESCALA AL COORDINADOR DE ZONA PARA ENTREGA DE ROLLOS EN SITIO | 03/10/2025 SE REALIZA ENTREGA 24 ROLLOS WOMPI CON VISITA.</t>
  </si>
  <si>
    <t>TIENDA MIXTA QUINTA ESQUINA</t>
  </si>
  <si>
    <t>FO-25-1619571</t>
  </si>
  <si>
    <t>03/10/2025 SE ESCALA AL COORDINADOR DE ZONA PARA ENTREGA DE ROLLOS EN SITIO | 03/10/2025 SE VISITA COMERCIO Y SE ENTREGAN 16 ROLLOS OK</t>
  </si>
  <si>
    <t>BARRIO JORDAN TUNJA</t>
  </si>
  <si>
    <t>FO-25-1622056</t>
  </si>
  <si>
    <t>03/10/2025 SE ESCALA AL COORDINADOR DE ZONA PARA ENTREGA DE ROLLOS EN SITIO | 03/10/2025 SE REALIZA ENTREGA EN SITIO DE 40 ROLLOS WOMPI RECIBE PAPELERIA  YOLANDA CEPEDA</t>
  </si>
  <si>
    <t>VARIEDADES JACKY GOMEZ</t>
  </si>
  <si>
    <t>FO-25-1617050</t>
  </si>
  <si>
    <t>BARRIO SANTA MONICA PASTO</t>
  </si>
  <si>
    <t>FO-25-1612523</t>
  </si>
  <si>
    <t>01/10/2025 SE ESCALA AL COORDINADOR DE ZONA PARA ENTREGA DE ROLLOS EN SITIO | 03/10/2025 SE REALIZA ENTREGA DE 64 ROLLOS WOMPI NO SE MANIPULA DATAFONO</t>
  </si>
  <si>
    <t>DROGUERIA Y VARIEDADES JIRET SHALOM</t>
  </si>
  <si>
    <t>FO-25-1619637</t>
  </si>
  <si>
    <t>03/10/2025 SE ESCALA AL COORDINADOR DE ZONA PARA ENTREGA DE ROLLOS EN SITIO | 03/10/2025 SE REALIZA VISITA, SE ENTREGAN 24 ROLLOS PP</t>
  </si>
  <si>
    <t>FO-25-1614599</t>
  </si>
  <si>
    <t>02/10/2025 SE ESCALA AL COORDINADOR.  DE ZONA PARA ENTREGA DE ROLLOS EN SITIO | 03/10/2025 SE VISITA COMERCIO CB BANCOLOMBIA WOMPI, SE ENTREGAN ROLLOS DE PAPELERÍA SOLICITADOS PARA EL DATAFONO, NO UPS, NO SE MANIPULAN EQUIPOS.</t>
  </si>
  <si>
    <t>FARMACIA NATURISTA Y HOMEOPATICA NATURSALUD</t>
  </si>
  <si>
    <t>FO-25-1599072</t>
  </si>
  <si>
    <t>29/09/2025 SE REALIZA ENVIO DE ROLLOS CON GUIA | 04/10/2025 SE REALIZA ENVIO DE 64 ROLLOS, CON LA GUIA 2235596128 SERVIENTREGA. SE CONFIRMA ENTREGA EXITOSA POR PARTE DE LA TRANSPORTADORA</t>
  </si>
  <si>
    <t>BARRIO CENTRO 8 PAIPA</t>
  </si>
  <si>
    <t>FO-25-1597150</t>
  </si>
  <si>
    <t>29/09/2025 SE REALIZA ENVIO DE ROLLOS CON GUIA | 04/10/2025 SE REALIZA ENVIO DE 40 ROLLOS, CON LA GUIA 2235596129 SERVIENTREGA. SE CONFIRMA ENTREGA EXITOSA POR PARTE DE LA TRANSPORTADORA</t>
  </si>
  <si>
    <t>CABARCAS BENJUMEA MILENA MARIA</t>
  </si>
  <si>
    <t>PIENDAMO II - CAUCA</t>
  </si>
  <si>
    <t>FO-25-1604811</t>
  </si>
  <si>
    <t>30/09/2025 SE REALIZA ENVIO DE ROLLOS CON GUIA | 02/10/2025 SE ENVIAN 8 ROLLOS WOMPI POR INTERRAPIDISIMO</t>
  </si>
  <si>
    <t>BARRIO CENTRO PIENDAMO 5</t>
  </si>
  <si>
    <t>FO-25-1604802</t>
  </si>
  <si>
    <t>30/09/2025 SE REALIZA ENVIO DE ROLLOS CON GUIA | 02/10/2025 SE ENVIA 24 ROLLOS WOMPI</t>
  </si>
  <si>
    <t>BARRIO GUARNE GUARNE</t>
  </si>
  <si>
    <t>FO-25-1606919</t>
  </si>
  <si>
    <t>30/09/2025 SE REALIZA ENVIO DE ROLLOS CON GUIA | 04/10/2025 SE CONFIRMA ENTREGA EXITOSA</t>
  </si>
  <si>
    <t>BARRIO MARINILLA ANTIOQUIA</t>
  </si>
  <si>
    <t>FO-25-1609968</t>
  </si>
  <si>
    <t>01/10/2025 SE REALIZA ENVIO DE ROLLOS CON GUIA | 03/10/2025 DEBIDO A INCONVENIENTES CON LOS MO DE LA TA BODEGA NO VISUALIZABA ACTIVIDAD | 04/10/2025 SE REALIZA ENVIO DE  ROLLOS, CON LA GUIA 6345301355986 SERVIENTREGA. SE CONFIRMA ENTREGA EXITOSA POR PARTE DE LA TRANSPORTADORA</t>
  </si>
  <si>
    <t>TIENDA PROGRESO DEL MAÑANA</t>
  </si>
  <si>
    <t>FO-25-1623517</t>
  </si>
  <si>
    <t>03/10/2025 SE ESCALA AL COORDINADOR DE ZONA PARA ENTREGA DE ROLLOS EN SITIO | 04/10/2025 SE INGRESA Y SE ENTREGAN 16 ROLLOS DE WOMPI</t>
  </si>
  <si>
    <t>BARRIO LA PAZ FLORIDABLANCA</t>
  </si>
  <si>
    <t>FO-25-1626790</t>
  </si>
  <si>
    <t>03/10/2025 SE ESCALA AL COORDINADOR DE ZONA PARA ENTREGA DE ROLLOS EN SITIO | 04/10/2025 ENTREGA DE 40 ROLLOS PARA DATAFONO</t>
  </si>
  <si>
    <t>BARRIO LEON XIII SECTOR 3 SOACHA</t>
  </si>
  <si>
    <t>FO-25-1626748</t>
  </si>
  <si>
    <t>03/10/2025 SE ESCALA AL COORDINADOR DE ZONA PARA ENTREGA DE ROLLOS EN SITIO | 04/10/2025 SE REALIZA ENTREGA DE 32 ROLLOS WOMPI NO SE MANIPULA TERMINAL</t>
  </si>
  <si>
    <t>BARRIO CARIBE VERDE BARRANQUILLA 3</t>
  </si>
  <si>
    <t>FO-25-1623796</t>
  </si>
  <si>
    <t>03/10/2025 SE ESCALA AL COORDINADOR DE ZONA PARA ENTREGA DE ROLLOS EN SITIO | 04/10/2025 SE REALIZA VISITA SE ENTREGA 56 ROLLOS</t>
  </si>
  <si>
    <t>BARRIO BOMBONA 3 PASTO</t>
  </si>
  <si>
    <t>FO-25-1623070</t>
  </si>
  <si>
    <t>03/10/2025 SE ESCALA AL COORDINADOR DE ZONA PARA ENTREGA DE ROLLOS EN SITIO | 04/10/2025 SE REALIZA ENTREGA DE 64 ROLLOS WOMPI NO SE MANIPULA DATAFONO</t>
  </si>
  <si>
    <t>TIENDA ESCOBAR M</t>
  </si>
  <si>
    <t>FO-25-1620831</t>
  </si>
  <si>
    <t>03/10/2025 SE ESCALA AL COORDINADOR DE ZONA PARA ENTREGA DE ROLLOS EN SITIO | 04/10/2025 SE VISITA CB. SE REALIZA ENTREGA DE 24 ROLLOS. CLIENTE INFORMA QUE EL CB FUNCIONA CORRECTAMENTE. NO SÉ MANIPULA DATAFONO</t>
  </si>
  <si>
    <t>FO-25-1623514</t>
  </si>
  <si>
    <t>03/10/2025 SE ESCALA AL COORDINADOR DE ZONA PARA ENTREGA DE ROLLOS EN SITIO | 04/10/2025 SE INGRESA Y SE ENTREGAN 64 ROLLOS DE WOMPI</t>
  </si>
  <si>
    <t>BARRIO 5 ESTRELLAS BELLO 1</t>
  </si>
  <si>
    <t>FO-25-1610942</t>
  </si>
  <si>
    <t>01/10/2025 SE ESCALA AL COORDINADOR DE ZONA PARA ENTREGA DE ROLLOS EN SITIO | 04/10/2025 SE ENTREGAN 64 ROLLOS WOMPI</t>
  </si>
  <si>
    <t>BARRIO VEREDA PANTANILLO ENVIGADO</t>
  </si>
  <si>
    <t>FO-25-1577029</t>
  </si>
  <si>
    <t>24/09/2025 SE ESCALA AL COORDINADOR DE ZONA PARA ENTREGA DE ROLLOS EN SITIO | 04/10/2025 ENTREGA DE 24 ROLLOS EN SITIO OK</t>
  </si>
  <si>
    <t>FO-25-1615516</t>
  </si>
  <si>
    <t>02/10/2025 SE ESCALA AL COORDINADOR DE ZONA PARA ENTREGA DE ROLLOS EN SITIO | 04/10/2025 SE ENTREGAN 16 ROLLOS WOMPI</t>
  </si>
  <si>
    <t>BARRIO TIBABUYES UNIVERSAL BOGOTA</t>
  </si>
  <si>
    <t>FO-25-1620817</t>
  </si>
  <si>
    <t>03/10/2025 SE ESCALA AL COORDINADOR DE ZONA PARA ENTREGA DE ROLLOS EN SITIO | 04/10/2025 SE VISITA COMERCIO CB BANCOLOMBIA WOMPI, SE ENTREGAN ROLLOS DE PAPELERÍA SOLICITADOS PARA EL DATAFONO, NO UPS, NO SE MANIPULAN EQUIPOS.</t>
  </si>
  <si>
    <t>AGROPOSADA SANTA ELENA</t>
  </si>
  <si>
    <t>FO-25-1617060</t>
  </si>
  <si>
    <t>02/10/2025 SE ESCALA AL COORDINADOR DE ZONA PARA ENTREGA DE ROLLOS EN SITIO | 04/10/2025 ENTREGA DE 32 ROLLOS EN SITIO</t>
  </si>
  <si>
    <t>DROGUERIA FARMA BLUE PLUS</t>
  </si>
  <si>
    <t>FO-25-1612533</t>
  </si>
  <si>
    <t>01/10/2025 SE ESCALA AL COORDINADOR DE ZONA PARA ENTREGA DE ROLLOS EN SITIO | 04/10/2025 SE REALIZA ENTREGA DE 48 ROLLOS WOMPI OK</t>
  </si>
  <si>
    <t>BARRIO CENTRO MONTERIA 55</t>
  </si>
  <si>
    <t>FO-25-1620856</t>
  </si>
  <si>
    <t>03/10/2025 SE ESCALA AL COORDINADOR DE ZONA PARA ENTREGA DE ROLLOS EN SITIO | 04/10/2025 SE REALIZA ENTREGA DE 32 ROLLOS A CORRESPONSAL WOMPI</t>
  </si>
  <si>
    <t>COMERCIALIZADORA Y DISTRIBUIDORA EDUARDO CORTINA</t>
  </si>
  <si>
    <t>FO-25-1620835</t>
  </si>
  <si>
    <t>03/10/2025 SE ESCALA AL COORDINADOR DE ZONA PARA ENTREGA DE ROLLOS EN SITIO | 04/10/2025 SE REALIZA VISITA SE ENTREGA 32 ROLLOS</t>
  </si>
  <si>
    <t>INFINITY MISCELANEA</t>
  </si>
  <si>
    <t>FO-25-1562523</t>
  </si>
  <si>
    <t>22/09/2025 SE ESCALA AL COORDINADOR DE ZONA PARA ENTREGA DE ROLLOS EN SITIO | 04/10/2025 ENTREGA DE 16 ROLLOS EN SITIO</t>
  </si>
  <si>
    <t>TIENDA NUEVO MILENIO JA</t>
  </si>
  <si>
    <t>FO-25-1626537</t>
  </si>
  <si>
    <t>03/10/2025 SE ESCALA AL COORDINADOR DE ZONA PARA ENTREGA DE ROLLOS EN SITIO | 04/10/2025 SE REALIZA ENTREGA DE 64 ROLLOS A CORRESPONSAL WOMPI</t>
  </si>
  <si>
    <t>FO-25-1625863</t>
  </si>
  <si>
    <t>03/10/2025 SE ESCALA AL COORDINADOR DE ZONA PARA ENTREGA DE ROLLOS EN SITIO | 04/10/2025 SE REALIZA ENTREGA DE 64 ROLLOS A CORRESPONSAL WOMPI.</t>
  </si>
  <si>
    <t>BARRIO LLERAS YUMBO 1</t>
  </si>
  <si>
    <t>FO-25-1620777</t>
  </si>
  <si>
    <t>03/10/2025 SE ESCALA AL COORDINADOR DE ZONA PARA ENTREGA DE ROLLOS EN SITIO | 04/10/2025 SE VISITA CORRESPONSAL Y SE ENTREGAN 32 ROLLOS</t>
  </si>
  <si>
    <t>BARRIO CENTRO MONTERIA 41</t>
  </si>
  <si>
    <t>FO-25-1623073</t>
  </si>
  <si>
    <t>03/10/2025 SE ESCALA AL COORDINADOR DE ZONA PARA ENTREGA DE ROLLOS EN SITIO | 04/10/2025 SE REALIZA ENTREGA DE 16 ROLLOS EN CORRESPONSAL WOMPI</t>
  </si>
  <si>
    <t>HEALTH TECHNOLOGIES INC</t>
  </si>
  <si>
    <t>FO-25-1620880</t>
  </si>
  <si>
    <t>03/10/2025 SE ESCALA AL COORDINADOR DE ZONA PARA ENTREGA DE ROLLOS EN SITIO | 04/10/2025 SE VISITA COMERCIO Y SE ENTREGAN 16 ROLLOS OK.</t>
  </si>
  <si>
    <t>PINTICOS BABY KIDS</t>
  </si>
  <si>
    <t>FO-25-1626751</t>
  </si>
  <si>
    <t>03/10/2025 SE ESCALA AL COORDINADOR DE ZONA PARA ENTREGA DE ROLLOS EN SITIO | 04/10/2025 SE HACE ENTREGA DE 64 ROLLOS WOMPI, CALLE 22B 31 149 HIPÓDROMO</t>
  </si>
  <si>
    <t>FO-25-1626318</t>
  </si>
  <si>
    <t>03/10/2025 SE ESCALA AL COORDINADOR DE ZONA PARA ENTREGA DE ROLLOS EN SITIO | 04/10/2025 SE REALIZA VISITA AL PUNTO, SE EVIDENCIA COMERCIÓ SE ENCUENTRA CERRADO SE INTENTA COMUNICACIÓN AL NÚMERO INDICAD EN LA ORDEN PERO NO HAY RESPUESTA.</t>
  </si>
  <si>
    <t>AUTOSERVICIO MATHI</t>
  </si>
  <si>
    <t>FO-25-1626319</t>
  </si>
  <si>
    <t>03/10/2025 SE ESCALA AL COORDINADOR DE ZONA PARA ENTREGA DE ROLLOS EN SITIO | 04/10/2025 SE REALIZA ENTREGA EN SITIO DE 16 ROLLOS WOMPI</t>
  </si>
  <si>
    <t>BARRIO PORTALES EL LLANO VILLAVICENCIO</t>
  </si>
  <si>
    <t>FO-25-1622048</t>
  </si>
  <si>
    <t>03/10/2025 SE ESCALA AL COORDINADOR DE ZONA PARA ENTREGA DE ROLLOS EN SITIO | 04/10/2025 SE REALIZA ENTREGA EN SITIO DE 24 ROLLOS WOMPI OK SIN NOVEDAD</t>
  </si>
  <si>
    <t>BARRIO SANTA RITA BOGOTA 3</t>
  </si>
  <si>
    <t>FO-25-1619638</t>
  </si>
  <si>
    <t>FO-25-1620824</t>
  </si>
  <si>
    <t>03/10/2025 SE ESCALA AL COORDINADOR DE ZONA PARA ENTREGA DE ROLLOS EN SITIO | 04/10/2025 SE REALIZA ENTREGA DE 32 ROLLOS WOMPI CON VISITA, NO SE INTERVIENE EQUIPOS</t>
  </si>
  <si>
    <t>NORTUREX</t>
  </si>
  <si>
    <t>FO-25-1622010</t>
  </si>
  <si>
    <t>03/10/2025 SE ESCALA AL COORDINADOR DE ZONA PARA ENTREGA DE ROLLOS EN SITIO | 04/10/2025 SE VISITA COMERCIO Y SE ENTREGAN 8 ROLLOS OK.</t>
  </si>
  <si>
    <t>BARRIO PORTALES DEL NORTE BOGOTA</t>
  </si>
  <si>
    <t>FO-25-1619631</t>
  </si>
  <si>
    <t>03/10/2025 SE ESCALA AL COORDINADOR DE ZONA PARA ENTREGA DE ROLLOS EN SITIO | 04/10/2025 SE REALIZA VISITA A COMERCIO SE ENTREGAN 24 ROLLOS WOMPI</t>
  </si>
  <si>
    <t>MULTISERVICIOS JYM LA LA 7°</t>
  </si>
  <si>
    <t>FO-25-1622622</t>
  </si>
  <si>
    <t>03/10/2025 SE ESCALA AL COORDINADOR DE ZONA PARA ENTREGA DE ROLLOS EN SITIO | 04/10/2025 SE ENTREGAN ROLLOS</t>
  </si>
  <si>
    <t>SERVÍTODO JYT</t>
  </si>
  <si>
    <t>FO-25-1623783</t>
  </si>
  <si>
    <t>03/10/2025 SE ESCALA AL COORDINADOR DE ZONA PARA ENTREGA DE ROLLOS EN SITIO | 04/10/2025 SE REALIZA ENTREGA EN SITIO DE 16 ROLLOS WOMPI OK SIN NOVEDAD</t>
  </si>
  <si>
    <t>PAPELERIA LA 42</t>
  </si>
  <si>
    <t>FO-25-1622021 | FO-25-1626423</t>
  </si>
  <si>
    <t>04/10/2025 SE REALIZA VISITA DE CAMPO ENCONTRADO QUE COMERCIO ESTA CERRADO SE REALIZA COMUNICACIÓN A LA LÍNEA 3002683028 NO HAY RESPUESTA, SE INFORMA A SUPERVISOR QUE ES SEGUNDA VISITA Y AUTORIZA CIERRE DE LA MISMA</t>
  </si>
  <si>
    <t>BARRIO VILLA FLOR II PASTO</t>
  </si>
  <si>
    <t>FO-25-1619608</t>
  </si>
  <si>
    <t>GARCIA PASTRANA KEVIN FERNANDO | LOZADA ROJAS CHRISTIAN ANDRES</t>
  </si>
  <si>
    <t>BARRIO CARLOS RAMIRES PARIS CUCUTA</t>
  </si>
  <si>
    <t>FO-25-1617445</t>
  </si>
  <si>
    <t>02/10/2025 SE ESCALA AL COORDINADOR DE ZONA PARA ENTREGA DE ROLLOS EN SITIO | 04/10/2025 SE REALIZA ENTREGA DE 32 ROLLOS WOMPI</t>
  </si>
  <si>
    <t>DROGUERIA LA MAGISTRAL PLUS</t>
  </si>
  <si>
    <t>FO-25-1617443</t>
  </si>
  <si>
    <t>02/10/2025 SE ESCALA AL COORDINADOR DE ZONA PARA ENTREGA DE ROLLOS EN SITIO | 04/10/2025 SE ENTREGAN 16 ROLLOS</t>
  </si>
  <si>
    <t>BARRIO KENNEDY PEREIRA</t>
  </si>
  <si>
    <t>FO-25-1619566</t>
  </si>
  <si>
    <t>03/10/2025 SE ESCALA AL COORDINADOR DE ZONA PARA ENTREGA DE ROLLOS EN SITIO | 04/10/2025 SE VISITA COMERCIO SE REALIZA ENTREGA DE 40 ROLLOS DE PAPEL PARA DATÁFONO WOMPI</t>
  </si>
  <si>
    <t>BARRIO EL RECREO VILLAVICENCIO 1</t>
  </si>
  <si>
    <t>FO-25-1625871</t>
  </si>
  <si>
    <t>03/10/2025 SE ESCALA AL COORDINADOR DE ZONA PARA ENTREGA DE ROLLOS EN SITIO | 04/10/2025 SE REALIZA ENTREGA EN SITIO DE 32 ROLLOS</t>
  </si>
  <si>
    <t>PAPELERIA Y MISCELANEA MAKANEY</t>
  </si>
  <si>
    <t>FO-25-1626627</t>
  </si>
  <si>
    <t>SUPERTIENDA LOS PAISAS</t>
  </si>
  <si>
    <t>FO-25-1601012</t>
  </si>
  <si>
    <t>29/09/2025 SE ESCALA AL COORDINADOR DE ZONA PARA ENTREGA DE ROLLOS EN SITIO | 04/10/2025 SE REALIZA ENTREGA DE 32 ROLLOS WOMPI NO SE MANIPULA DATAFONO</t>
  </si>
  <si>
    <t>BARRIO CRISTO REY SAN PELAYO 1</t>
  </si>
  <si>
    <t>FO-25-1614633</t>
  </si>
  <si>
    <t>02/10/2025 SE ESCALA AL COORDINADOR DE ZONA PARA ENTREGA DE ROLLOS EN SITIO | 04/10/2025 SE REALIZA ENTREGA DE 16 ROLLOS WOMPI EN EL PUNTO SIN NOVEDAD.</t>
  </si>
  <si>
    <t>BARRIO VILLA CAROLINA ARMENIA 1</t>
  </si>
  <si>
    <t>FO-25-1594141</t>
  </si>
  <si>
    <t>27/09/2025 SE ESCALA AL COORDINADOR DE ZONA PARA ENTREGA DE ROLLOS EN SITIO | 04/10/2025 SE VISITA COMERCIO SE REALIZÓ ENTREGA DE 32 ROLLOS WOMPI</t>
  </si>
  <si>
    <t>MINEVIS ESTHER OROZCO NIEBLES</t>
  </si>
  <si>
    <t>FO-25-1619642</t>
  </si>
  <si>
    <t>03/10/2025 SE ESCALA AL COORDINADOR DE ZONA PARA ENTREGA DE ROLLOS EN SITIO | 04/10/2025 SE HACE ENTREGA DE 24 ROLLOS WOMPI, CARRERA 21 48 28 LOCAL 2</t>
  </si>
  <si>
    <t>TIENDA Y MISCELÁNEA EL PORTALÓN</t>
  </si>
  <si>
    <t>FO-25-1626314</t>
  </si>
  <si>
    <t>03/10/2025 SE ESCALA AL COORDINADOR DE ZONA PARA ENTREGA DE ROLLOS EN SITIO | 04/10/2025 SE ENTREGAN 40 ROLLOS</t>
  </si>
  <si>
    <t>BARRIO CENTRO EDIFICIO MARA CARTAGENA DE  INDIAS</t>
  </si>
  <si>
    <t>FO-25-1616589</t>
  </si>
  <si>
    <t>BARRIO GETSEMANI CARTAGENA DE INDIAS 1</t>
  </si>
  <si>
    <t>FO-25-1622079</t>
  </si>
  <si>
    <t>03/10/2025 SE ESCALA AL COORDINADOR DE ZONA PARA ENTREGA DE ROLLOS EN SITIO | 04/10/2025 SE ENTREGAN 64 ROLLOS</t>
  </si>
  <si>
    <t>BARRIO EL PROGRESO SINCELEJO  3</t>
  </si>
  <si>
    <t>FO-25-1626294</t>
  </si>
  <si>
    <t>03/10/2025 SE ESCALA AL COORDINADOR DE ZONA PARA ENTREGA DE ROLLOS EN SITIO | 04/10/2025 SE VISITA COMERCIO Y SE HACE ENTREGA DE 64 ROLLOS A LA SEÑORA LUARI LÓPEZ.</t>
  </si>
  <si>
    <t>BARRIO PARQUE PRINCIPAL AMAGÁ AMAGÁ</t>
  </si>
  <si>
    <t>FO-25-1605993</t>
  </si>
  <si>
    <t>30/09/2025 SE REALIZA ENVIO DE ROLLOS CON GUIA | 03/10/2025 DEBIDO A INCONVENIENTES CON LOS MO DE LA TA BODEGA NO VISUALIZABA ACTIVIDAD | 06/10/2025 SE CONFIRMA ENTREGA EXITOSA POR PARTE DE LA TRANSPORTADORA MANDAR Y SERVIR CON LA GUIA 6345301355969</t>
  </si>
  <si>
    <t>AMAGA III</t>
  </si>
  <si>
    <t>FO-25-1610973</t>
  </si>
  <si>
    <t>01/10/2025 SE REALIZA ENVIO DE ROLLOS CON GUIA | 03/10/2025 DEBIDO A INCONVENIENTES CON LOS MO DE LA TA BODEGA NO VISUALIZABA ACTIVIDAD | 06/10/2025 SE CONFIRMA ENTREGA EXITOSA POR PARTE DE LA TRANSPORTADORA MANDAR Y SERVIR CON LA GUIA 6345301355975</t>
  </si>
  <si>
    <t>BARRIO AMGAGA AMAGA</t>
  </si>
  <si>
    <t>FO-25-1609964</t>
  </si>
  <si>
    <t>01/10/2025 SE REALIZA ENVIO DE ROLLOS CON GUIA | 03/10/2025 DEBIDO A INCONVENIENTES CON LOS MO DE LA TA BODEGA NO VISUALIZABA ACTIVIDAD | 06/10/2025 SE CONFIRMA ENTREGA EXITOSA POR PARTE DE LA TRANSPORTADORA MANDAR Y SERVIR CON LA GUIA 6345301355979</t>
  </si>
  <si>
    <t>MAXITINTAS</t>
  </si>
  <si>
    <t>FO-25-1607001</t>
  </si>
  <si>
    <t>30/09/2025 SE ESCALA AL COORDINADOR DE ZONA PARA ENTREGA DE ROLLOS EN SITIO | 06/10/2025 SE VISITA COMERCIO SE REALIZÓ ENTREGA DE 24 ROLLOS WOMPI</t>
  </si>
  <si>
    <t>BARRIO MANRIQUE MEDELLIN 11</t>
  </si>
  <si>
    <t>FO-25-1598495</t>
  </si>
  <si>
    <t>29/09/2025 SE ESCALA AL COORDINADOR DE ZONA PARA ENTREGA DE ROLLOS EN SITIO | 07/10/2025 SE REALIZA ENTREGA DE 40 ROLLOS POR EL OPERADOR LOGISTICO VELOCES CON LA GUIA V4001617634</t>
  </si>
  <si>
    <t>SILVER ESTAMPACION DIGITAL</t>
  </si>
  <si>
    <t>FO-25-1598480</t>
  </si>
  <si>
    <t>29/09/2025 SE ESCALA AL COORDINADOR DE ZONA PARA ENTREGA DE ROLLOS EN SITIO | 07/10/2025 SE REALIZA ENTREGA DE 8 ROLLOS POR EL OPERADOR LOGISTICO VELOCES CON LA GUIA V4001617635</t>
  </si>
  <si>
    <t>BARRIO LAURELES IV MEDELLIN</t>
  </si>
  <si>
    <t>FO-25-1599006</t>
  </si>
  <si>
    <t>06/10/2025 SE REALIZA ENTREGA DE 64 ROLLOS POR EL OPERADOR LOGISTICO VELOCES CON LA GUIA V4001617637</t>
  </si>
  <si>
    <t>COPY JUANPIDNY</t>
  </si>
  <si>
    <t>FO-25-1626316</t>
  </si>
  <si>
    <t>03/10/2025 SE ESCALA AL COORDINADOR DE ZONA PARA ENTREGA DE ROLLOS EN SITIO | 06/10/2025 SE REALIZÓ VISITA AL COMERCIO Y SE HIZO ENTREGA DE 24 ROLLOS TODO OK</t>
  </si>
  <si>
    <t>FO-25-1598827</t>
  </si>
  <si>
    <t>29/09/2025 SE ESCALA AL COORDINADOR DE ZONA PARA ENTREGA DE ROLLOS EN SITIO | 06/10/2025 SE REALIZA ENTREGA DE 10 ROLLOS POR EL OPERADOR LOGISTICO VELOCES CON LA GUIA V4001617638</t>
  </si>
  <si>
    <t>AUTOSERVICIO EL MAS BARATO</t>
  </si>
  <si>
    <t>FO-25-1598644</t>
  </si>
  <si>
    <t>29/09/2025 SE ESCALA AL COORDINADOR DE ZONA PARA ENTREGA DE ROLLOS EN SITIO | 06/10/2025 SE REALIZA ENTREGA DE 64 ROLLOS POR EL OPERADOR LOGISTICO VELOCES CON LA GUIA V4001617639</t>
  </si>
  <si>
    <t>FO-25-1599065</t>
  </si>
  <si>
    <t>29/09/2025 SE ESCALA AL COORDINADOR DE ZONA PARA ENTREGA DE ROLLOS EN SITIO | 06/10/2025 SE REALIZA ENTREGA DE 64 ROLLOS POR EL OPERADOR LOGISTICO VELOCES CON LA GUIA V4001617640</t>
  </si>
  <si>
    <t>BARRIO BUENOS AIRES BAJO ARMENIA</t>
  </si>
  <si>
    <t>FO-25-1613723</t>
  </si>
  <si>
    <t>02/10/2025 SE ESCALA AL COORDINADOR DE ZONA PARA ENTREGA DE ROLLOS EN SITIO | 06/10/2025 SE VISITA COMERCIO SE REALIZÓ ENTREGA DE 40 ROLLOS WOMPI</t>
  </si>
  <si>
    <t>BARRIO BELLO PARIS MEDELLIN</t>
  </si>
  <si>
    <t>FO-25-1599161</t>
  </si>
  <si>
    <t>29/09/2025 SE ESCALA AL COORDINADOR DE ZONA PARA ENTREGA DE ROLLOS EN SITIO | 06/10/2025 SE REALIZA ENTREGA DE 64 ROLLOS POR EL OPERADOR LOGISTICO VELOCES CON LA GUIA V4001617641</t>
  </si>
  <si>
    <t>LO POWERFULL</t>
  </si>
  <si>
    <t>FO-25-1599159</t>
  </si>
  <si>
    <t>29/09/2025 SE ESCALA AL COORDINADOR DE ZONA PARA ENTREGA DE ROLLOS EN SITIO | 06/10/2025 SE REALIZA ENTREGA DE 64 ROLLOS POR EL OPERADOR LOGISTICO VELOCES CON LA GUIA V4001617642</t>
  </si>
  <si>
    <t>BARRIO URAPANES TUNJA</t>
  </si>
  <si>
    <t>FO-25-1626292</t>
  </si>
  <si>
    <t>03/10/2025 SE ESCALA AL COORDINADOR DE ZONA PARA ENTREGA DE ROLLOS EN SITIO | 06/10/2025 SE REALIZA ENTREGA DE 56 ROLLOS CON VISITA.</t>
  </si>
  <si>
    <t>IMPERMAX S.J S.A,S</t>
  </si>
  <si>
    <t>FO-25-1599274</t>
  </si>
  <si>
    <t>29/09/2025 SE ESCALA AL COORDINADOR DE ZONA PARA ENTREGA DE ROLLOS EN SITIO | 06/10/2025 SE REALIZA ENTREGA DE 40 ROLLOS POR EL OPERADOR LOGISTICO VELOCES CON LA GUIA V4001617644</t>
  </si>
  <si>
    <t>JULIAN HIDALGO PANESO</t>
  </si>
  <si>
    <t>FO-25-1599410</t>
  </si>
  <si>
    <t>29/09/2025 SE ESCALA AL COORDINADOR DE ZONA PARA ENTREGA DE ROLLOS EN SITIO | 06/10/2025 SE REALIZA ENTREGA DE 40 ROLLOS POR EL OPERADOR LOGISTICO VELOCES CON LA GUIA V4001617646</t>
  </si>
  <si>
    <t>PRADOS NET DUARTE</t>
  </si>
  <si>
    <t>FO-25-1630956</t>
  </si>
  <si>
    <t>05/10/2025 SE ESCALA AL COORDINADOR DE ZONA PARA ENTREGA DE ROLLOS EN SITIO | 06/10/2025 SE REALIZA ENTREGA DE 48 ROLLOS WOMPI OK</t>
  </si>
  <si>
    <t>BARRIO MANRIQUE MEDELLIN 23</t>
  </si>
  <si>
    <t>FO-25-1599368</t>
  </si>
  <si>
    <t>29/09/2025 SE ESCALA AL COORDINADOR DE ZONA PARA ENTREGA DE ROLLOS EN SITIO | 06/10/2025 SE REALIZA ENTREGA DE 64 ROLLOS POR EL OPERADOR LOGISTICO VELOCES CON LA GUIA V4001617645</t>
  </si>
  <si>
    <t>BARRIO ROBLEDO MEDELLIN  23</t>
  </si>
  <si>
    <t>FO-25-1600578</t>
  </si>
  <si>
    <t>29/09/2025 SE ESCALA AL COORDINADOR DE ZONA PARA ENTREGA DE ROLLOS EN SITIO | 06/10/2025 SE REALIZA ENTREGA DE 32 ROLLOS POR EL OPERADOR LOGISTICO VELOCES CON LA GUIA V4001617647</t>
  </si>
  <si>
    <t>BARRIO PAISAJE DE LAS FLORES JAMUNDI 2</t>
  </si>
  <si>
    <t>FO-25-1622407</t>
  </si>
  <si>
    <t>03/10/2025 SE REALIZA ENVIO DE ROLLOS CON GUIA | 06/10/2025 SE REALIZA ENVIO DE 24 ROLLOS, CON LA GUIA 2185553814 SERVIENTREGA. SE CONFIRMA ENTREGA EXITOSA POR PARTE DE LA TRANSPORTADORA</t>
  </si>
  <si>
    <t>BARRIO CENTRO DUITAMA 2</t>
  </si>
  <si>
    <t>FO-25-1622266</t>
  </si>
  <si>
    <t>03/10/2025 SE REALIZA ENVIO DE ROLLOS CON GUIA | 06/10/2025 SE REALIZA ENVIO DE 24 ROLLOS, CON LA GUIA 2235596135 SERVIENTREGA. SE CONFIRMA ENTREGA EXITOSA POR PARTE DE LA TRANSPORTADORA</t>
  </si>
  <si>
    <t>RICO PERDOMO ALAHY XIMENA</t>
  </si>
  <si>
    <t>BARRIO CENTRO V SOGAMOSO</t>
  </si>
  <si>
    <t>FO-25-1622293</t>
  </si>
  <si>
    <t>03/10/2025 SE REALIZA ENVIO DE ROLLOS CON GUIA | 06/10/2025 SE REALIZA ENVIO DE 64 ROLLOS, CON LA GUIA 2235596136 SERVIENTREGA. SE CONFIRMA ENTREGA EXITOSA POR PARTE DE LA TRANSPORTADORA</t>
  </si>
  <si>
    <t>BARRIO NAPOLEON TOLEDO</t>
  </si>
  <si>
    <t>FO-25-1626182</t>
  </si>
  <si>
    <t>03/10/2025 SE CONFIRMA ENVIO CON LA SEÑORA  NIDIA OCHOA | 06/10/2025 SE REALIZA ENVIO DE 40 ROLLOS, CON LA GUIA 2187690731 SERVIENTREGA. SE CONFIRMA ENTREGA EXITOSA POR PARTE DE LA TRANSPORTADORA</t>
  </si>
  <si>
    <t>BARRIO CENTRO SAN GIL 6</t>
  </si>
  <si>
    <t>FO-25-1622257</t>
  </si>
  <si>
    <t>03/10/2025 SE REALIZA ENVIO DE ROLLOS CON GUIA | 06/10/2025 SE REALIZA ENVIO DE 64 ROLLOS, CON LA GUIA 2187690728 SERVIENTREGA. SE CONFIRMA ENTREGA EXITOSA POR PARTE DE LA TRANSPORTADORA</t>
  </si>
  <si>
    <t>BARRIO GRANIZAL II MEDELLÍN</t>
  </si>
  <si>
    <t>FO-25-1598654</t>
  </si>
  <si>
    <t>29/09/2025 SE ESCALA AL COORDINADOR DE ZONA PARA ENTREGA DE ROLLOS EN SITIO | 06/10/2025 SE REALIZA ENTREGA DE 64 ROLLOS POR EL OPERADOR LOGISTICO VELOCES CON LA GUIA V4001617636</t>
  </si>
  <si>
    <t>DROGUERIA BENEVENTO</t>
  </si>
  <si>
    <t>FO-25-1601686</t>
  </si>
  <si>
    <t>30/09/2025 SE ESCALA AL COORDINADOR DE ZONA PARA ENTREGA DE ROLLOS EN SITIO | 06/10/2025 SE REALIZA ENTREGA DE 16 ROLLOS POR EL OPERADOR LOGISTICO VELOCES CON LA GUIA V4001617650</t>
  </si>
  <si>
    <t>AUTOSERVICIO EL BOSQUE JM</t>
  </si>
  <si>
    <t>FO-25-1601013</t>
  </si>
  <si>
    <t>29/09/2025 SE ESCALA AL COORDINADOR DE ZONA PARA ENTREGA DE ROLLOS EN SITIO | 06/10/2025 SE REALIZA ENTREGA DE 64 ROLLOS POR EL OPERADOR LOGISTICO VELOCES CON LA GUIA V4001617649</t>
  </si>
  <si>
    <t>BARRIO SANTA CRUZ MEDELLIN 14</t>
  </si>
  <si>
    <t>FO-25-1603442</t>
  </si>
  <si>
    <t>30/09/2025 SE ESCALA AL COORDINADOR DE ZONA PARA ENTREGA DE ROLLOS EN SITIO | 06/10/2025 SE REALIZA ENTREGA DE 32 ROLLOS POR EL OPERADOR LOGISTICO VELOCES CON LA GUIA V4001617651</t>
  </si>
  <si>
    <t>BARRIO BELEN 2 MEDELLIN</t>
  </si>
  <si>
    <t>FO-25-1603430</t>
  </si>
  <si>
    <t>30/09/2025 SE ESCALA AL COORDINADOR DE ZONA PARA ENTREGA DE ROLLOS EN SITIO | 06/10/2025 SE REALIZA ENTREGA DE 64 ROLLOS POR EL OPERADOR LOGISTICO VELOCES CON LA GUIA V4001617652</t>
  </si>
  <si>
    <t>BARRIO MANRIQUE ORIENTAL MEDELLIN 3</t>
  </si>
  <si>
    <t>FO-25-1602531</t>
  </si>
  <si>
    <t>30/09/2025 SE ESCALA AL COORDINADOR DE ZONA PARA ENTREGA DE ROLLOS EN SITIO | 06/10/2025 SE REALIZA ENTREGA DE 64 ROLLOS POR EL OPERADOR LOGISTICO VELOCES CON LA GUIA V4001617653</t>
  </si>
  <si>
    <t>BARRIO SABANETA SABANETA 9</t>
  </si>
  <si>
    <t>FO-25-1602527</t>
  </si>
  <si>
    <t>30/09/2025 SE ESCALA AL COORDINADOR DE ZONA PARA ENTREGA DE ROLLOS EN SITIO | 06/10/2025 SE REALIZA ENTREGA DE 32 ROLLOS POR EL OPERADOR LOGISTICO VELOCES CON LA GUIA V4001617654</t>
  </si>
  <si>
    <t>PLAZA ENVIGADO - ANTIOQUIA</t>
  </si>
  <si>
    <t>FO-25-1602899</t>
  </si>
  <si>
    <t>30/09/2025 SE ESCALA AL COORDINADOR DE ZONA PARA ENTREGA DE ROLLOS EN SITIO | 06/10/2025 SE REALIZA ENTREGA DE 64 ROLLOS POR EL OPERADOR LOGISTICO VELOCES CON LA GUIA V4001617655</t>
  </si>
  <si>
    <t>GRANERO PUNTO UNO</t>
  </si>
  <si>
    <t>FO-25-1604379</t>
  </si>
  <si>
    <t>30/09/2025 SE ESCALA AL COORDINADOR DE ZONA PARA ENTREGA DE ROLLOS EN SITIO | 06/10/2025 SE REALIZA ENTREGA DE 48 ROLLOS POR EL OPERADOR LOGISTICO VELOCES CON LA GUIA V4001617657</t>
  </si>
  <si>
    <t>BARRIO CASTILLA MEDELLIN 11</t>
  </si>
  <si>
    <t>FO-25-1604361</t>
  </si>
  <si>
    <t>30/09/2025 SE ESCALA AL COORDINADOR DE ZONA PARA ENTREGA DE ROLLOS EN SITIO | 06/10/2025 SE REALIZA ENTREGA DE 40 ROLLOS POR EL OPERADOR LOGISTICO VELOCES CON LA GUIA V4001617658</t>
  </si>
  <si>
    <t>FO-25-1604540</t>
  </si>
  <si>
    <t>30/09/2025 SE ESCALA AL COORDINADOR DE ZONA PARA ENTREGA DE ROLLOS EN SITIO | 06/10/2025 SE REALIZA ENTREGA DE 32 ROLLOS POR EL OPERADOR LOGISTICO VELOCES CON LA GUIA V4001617661</t>
  </si>
  <si>
    <t>GRANERO CARLI</t>
  </si>
  <si>
    <t>FO-25-1604936</t>
  </si>
  <si>
    <t>30/09/2025 SE ESCALA AL COORDINADOR DE ZONA PARA ENTREGA DE ROLLOS EN SITIO | 06/10/2025 SE REALIZA ENTREGA DE 56 ROLLOS POR EL OPERADOR LOGISTICO VELOCES CON LA GUIA V4001617662</t>
  </si>
  <si>
    <t>MARIEN AMEZQUITA VELASQUEZ</t>
  </si>
  <si>
    <t>FO-25-1605054</t>
  </si>
  <si>
    <t>30/09/2025 SE ESCALA AL COORDINADOR DE ZONA PARA ENTREGA DE ROLLOS EN SITIO | 06/10/2025 SE REALIZA ENTREGA DE 40 ROLLOS POR EL OPERADOR LOGISTICO VELOCES CON LA GUIA V4001617663</t>
  </si>
  <si>
    <t>INVERSIONES QUIMICOS INVERQUIL</t>
  </si>
  <si>
    <t>FO-25-1605526</t>
  </si>
  <si>
    <t>30/09/2025 SE ESCALA AL COORDINADOR DE ZONA PARA ENTREGA DE ROLLOS EN SITIO | 06/10/2025 SE REALIZA ENTREGA DE 24 ROLLOS POR EL OPERADOR LOGISTICO VELOCES CON LA GUIA V4001621897</t>
  </si>
  <si>
    <t>VARIEDADES SANTACRUZ LA 49</t>
  </si>
  <si>
    <t>FO-25-1606061</t>
  </si>
  <si>
    <t>30/09/2025 SE ESCALA AL COORDINADOR DE ZONA PARA ENTREGA DE ROLLOS EN SITIO | 06/10/2025 SE REALIZA ENTREGA DE 48 ROLLOS POR EL OPERADOR LOGISTICO VELOCES CON LA GUIA V4001621898</t>
  </si>
  <si>
    <t>CAFE INTERNET HELADOSNET</t>
  </si>
  <si>
    <t>FO-25-1606054</t>
  </si>
  <si>
    <t>30/09/2025 SE ESCALA AL COORDINADOR DE ZONA PARA ENTREGA DE ROLLOS EN SITIO | 06/10/2025 SE REALIZA ENTREGA DE 64 ROLLOS POR EL OPERADOR LOGISTICO VELOCES CON LA GUIA V4001621899</t>
  </si>
  <si>
    <t>MERCADOS HH</t>
  </si>
  <si>
    <t>FO-25-1606626</t>
  </si>
  <si>
    <t>30/09/2025 SE ESCALA AL COORDINADOR DE ZONA PARA ENTREGA DE ROLLOS EN SITIO | 06/10/2025 SE REALIZA ENTREGA DE 56 ROLLOS POR EL OPERADOR LOGISTICO VELOCES CON LA GUIA V4001621900</t>
  </si>
  <si>
    <t>BARRIO NIQUIA BELLO 6</t>
  </si>
  <si>
    <t>FO-25-1607878</t>
  </si>
  <si>
    <t>01/10/2025 SE ESCALA AL COORDINADOR DE ZONA PARA ENTREGA DE ROLLOS EN SITIO | 06/10/2025 SE REALIZA ENTREGA DE 40 ROLLOS POR EL OPERADOR LOGISTICO VELOCES CON LA GUIA V4001621901</t>
  </si>
  <si>
    <t>BARRIO LA MARUCHENGA - BELLO</t>
  </si>
  <si>
    <t>FO-25-1607874</t>
  </si>
  <si>
    <t>01/10/2025 SE ESCALA AL COORDINADOR DE ZONA PARA ENTREGA DE ROLLOS EN SITIO | 06/10/2025 SE REALIZA ENTREGA DE 40 ROLLOS POR EL OPERADOR LOGISTICO VELOCES CON LA GUIA V4001621902</t>
  </si>
  <si>
    <t>TIENDA EMM</t>
  </si>
  <si>
    <t>FO-25-1607873</t>
  </si>
  <si>
    <t>01/10/2025 SE ESCALA AL COORDINADOR DE ZONA PARA ENTREGA DE ROLLOS EN SITIO | 06/10/2025 SE REALIZA ENTREGA DE 56 ROLLOS POR EL OPERADOR LOGISTICO VELOCES CON LA GUIA V4001621903</t>
  </si>
  <si>
    <t>DROGUERIA C.M.A</t>
  </si>
  <si>
    <t>FO-25-1607106</t>
  </si>
  <si>
    <t>30/09/2025 SE ESCALA AL COORDINADOR DE ZONA PARA ENTREGA DE ROLLOS EN SITIO | 06/10/2025 SE REALIZA ENTREGA DE 56 ROLLOS POR EL OPERADOR LOGISTICO VELOCES CON LA GUIA V4001621904</t>
  </si>
  <si>
    <t>MADERAS EL ZORRILLO N 2</t>
  </si>
  <si>
    <t>FO-25-1608231</t>
  </si>
  <si>
    <t>01/10/2025 SE ESCALA AL COORDINADOR DE ZONA PARA ENTREGA DE ROLLOS EN SITIO | 06/10/2025 SE REALIZA ENTREGA DE 24 ROLLOS POR EL OPERADOR LOGISTICO VELOCES CON LA GUIA V4001621905</t>
  </si>
  <si>
    <t>BARRIO BELLEN MEDELLIN</t>
  </si>
  <si>
    <t>FO-25-1610328</t>
  </si>
  <si>
    <t>01/10/2025 SE ESCALA AL COORDINADOR DE ZONA PARA ENTREGA DE ROLLOS EN SITIO | 06/10/2025 SE REALIZA ENTREGA DE 40 ROLLOS POR EL OPERADOR LOGISTICO VELOCES CON LA GUIA V4001626419</t>
  </si>
  <si>
    <t>FO-25-1612530</t>
  </si>
  <si>
    <t>01/10/2025 SE ESCALA AL COORDINADOR DE ZONA PARA ENTREGA DE ROLLOS EN SITIO | 06/10/2025 SE REALIZA ENTREGA DE 40 ROLLOS POR EL OPERADOR LOGISTICO VELOCES CON LA GUIA V4001626420</t>
  </si>
  <si>
    <t>FO-25-1612518</t>
  </si>
  <si>
    <t>01/10/2025 SE ESCALA AL COORDINADOR DE ZONA PARA ENTREGA DE ROLLOS EN SITIO | 06/10/2025 SE REALIZA ENTREGA DE 64 ROLLOS POR EL OPERADOR LOGISTICO VELOCES CON LA GUIA V4001626421</t>
  </si>
  <si>
    <t>MINIMERCADO LA 60</t>
  </si>
  <si>
    <t>FO-25-1612795</t>
  </si>
  <si>
    <t>01/10/2025 SE ESCALA AL COORDINADOR DE ZONA PARA ENTREGA DE ROLLOS EN SITIO | 06/10/2025 SE REALIZA ENTREGA DE 16 ROLLOS POR EL OPERADOR LOGISTICO VELOCES CON LA GUIA V4001626422</t>
  </si>
  <si>
    <t>TIENDA DE BELLEZA Y BARBERIA LAS CABAÑAS</t>
  </si>
  <si>
    <t>FO-25-1613695</t>
  </si>
  <si>
    <t>02/10/2025 SE ESCALA AL COORDINADOR DE ZONA PARA ENTREGA DE ROLLOS EN SITIO | 06/10/2025 SE REALIZA ENTREGA DE 24 ROLLOS POR EL OPERADOR LOGISTICO VELOCES CON LA GUIA V4001626423</t>
  </si>
  <si>
    <t>BARRIO MARCHEZ TOSCANA MEDELLÍN</t>
  </si>
  <si>
    <t>FO-25-1613690</t>
  </si>
  <si>
    <t>02/10/2025 SE ESCALA AL COORDINADOR DE ZONA PARA ENTREGA DE ROLLOS EN SITIO | 06/10/2025 SE REALIZA ENTREGA DE 32 ROLLOS POR EL OPERADOR LOGISTICO VELOCES CON LA GUIA V4001626424</t>
  </si>
  <si>
    <t>BARRIO TRINIDAD 4 MEDELLIN</t>
  </si>
  <si>
    <t>FO-25-1614751</t>
  </si>
  <si>
    <t>02/10/2025 SE ESCALA AL COORDINADOR DE ZONA PARA ENTREGA DE ROLLOS EN SITIO | 06/10/2025 SE REALIZA ENTREGA DE 16 ROLLOS POR EL OPERADOR LOGISTICO VELOCES CON LA GUIA V4001626433</t>
  </si>
  <si>
    <t>BARRIO LA AMERICA MEDELLIN 6</t>
  </si>
  <si>
    <t>FO-25-1615076</t>
  </si>
  <si>
    <t>02/10/2025 SE ESCALA AL COORDINADOR DE ZONA PARA ENTREGA DE ROLLOS EN SITIO | 06/10/2025 SE REALIZA ENTREGA DE 24 ROLLOS POR EL OPERADOR LOGISTICO VELOCES CON LA GUIA V4001626434</t>
  </si>
  <si>
    <t>BARRIO CENTRO MEDELLIN 90</t>
  </si>
  <si>
    <t>FO-25-1615638</t>
  </si>
  <si>
    <t>02/10/2025 SE ESCALA AL COORDINADOR DE ZONA PARA ENTREGA DE ROLLOS EN SITIO | 06/10/2025 SE REALIZA ENTREGA DE 64 ROLLOS POR EL OPERADOR LOGISTICO VELOCES CON LA GUIA V4001626436</t>
  </si>
  <si>
    <t>BARRIO FRANCISCO ANTONIO ZEA 2</t>
  </si>
  <si>
    <t>FO-25-1615185</t>
  </si>
  <si>
    <t>02/10/2025 SE ESCALA AL COORDINADOR DE ZONA PARA ENTREGA DE ROLLOS EN SITIO | 06/10/2025 SE REALIZA ENTREGA DE 40 ROLLOS POR EL OPERADOR LOGISTICO VELOCES CON LA GUIA V4001626435</t>
  </si>
  <si>
    <t>PERFUMERÍA Y VARIEDADES ALTAGRACIA</t>
  </si>
  <si>
    <t>FO-25-1630971</t>
  </si>
  <si>
    <t>05/10/2025 SE ESCALA AL COORDINADOR DE ZONA PARA ENTREGA DE ROLLOS EN SITIO | 06/10/2025 SE REALIZÓ VISITA AL COMERCIO Y SE ENCUENTRA CERRADO SE REALIZÓ LLAMADA TELEFÓNICA Y CLIENTE MANIFIESTA QUE LE ENTREGUEMOS EN EL COMERCIO DEL LADO, SE ENTREGAN 8 ROLLOS WOMPI TODO OK</t>
  </si>
  <si>
    <t>BARRIO VEREDA PUENTE DE BOYACA VENTAQUEMADA 1</t>
  </si>
  <si>
    <t>FO-25-1631631</t>
  </si>
  <si>
    <t>05/10/2025 SE REALIZA ENVIO DE ROLLOS CON GUIA | 06/10/2025 SE REALIZA ENTREGA DE 64 ROLLOS CON VISITA</t>
  </si>
  <si>
    <t>M@CHEL@ PAPELERIA</t>
  </si>
  <si>
    <t>FO-25-1626092</t>
  </si>
  <si>
    <t>03/10/2025 SE ESCALA AL COORDINADOR DE ZONA PARA ENTREGA DE ROLLOS EN SITIO | 06/10/2025 SE VISITA COMERCIO SE REALIZÓ ENTREGA DE 64 ROLLOS WOMPI</t>
  </si>
  <si>
    <t>DROGUERÍA MINI MARKET SAN LORENZO</t>
  </si>
  <si>
    <t>FO-25-1630962</t>
  </si>
  <si>
    <t>05/10/2025 SE ESCALA AL COORDINADOR DE ZONA PARA ENTREGA DE ROLLOS EN SITIO | 06/10/2025 SE REALIZA ENTREGA DE 16 ROLLOS CON VISITA.</t>
  </si>
  <si>
    <t>DISTRIBUIDORA COCORA</t>
  </si>
  <si>
    <t>FO-25-1623529</t>
  </si>
  <si>
    <t>03/10/2025 SE ESCALA AL COORDINADOR DE ZONA PARA ENTREGA DE ROLLOS EN SITIO | 06/10/2025 SE VISITA COMERCIO SE REALIZÓ ENTREGA DE 32 ROLLOS WOMPI</t>
  </si>
  <si>
    <t>FO-25-1623789</t>
  </si>
  <si>
    <t>03/10/2025 SE ESCALA AL COORDINADOR DE ZONA PARA ENTREGA DE ROLLOS EN SITIO | 06/10/2025 SE ENTREGA ROLLOS OK 24 UNIDADES</t>
  </si>
  <si>
    <t>CACHARRERÍA Y VARIEDADES CATA</t>
  </si>
  <si>
    <t>FO-25-1612520</t>
  </si>
  <si>
    <t>01/10/2025 SE ESCALA AL COORDINADOR DE ZONA PARA ENTREGA DE ROLLOS EN SITIO | 06/10/2025 SE HACE LA ENTREGA DE 24 ROLLOS WOMPI EN DIRECCIÓN INDICADA</t>
  </si>
  <si>
    <t>BARRIO PARQUE PRINCIPAL MEDELLIN</t>
  </si>
  <si>
    <t>FO-25-1577022</t>
  </si>
  <si>
    <t>24/09/2025 VISITA TÉCNICO | 07/10/2025 ACTIVIDAD PRESENTE NOVEDAD PARA PARTE DE VELOCES POR LO CUAL SE ENTREGA CON VISITA TECNICA | 06/10/2025 SE HABLA CON LA TITULAR E INDICA QUE PORFAVOR DEJARLOS EN LA PANADERÍA CON PAOLA QUE ELLA AL LLEGAR LOS RECLAMA</t>
  </si>
  <si>
    <t>BARRIO LA FERIA PIEDECUESTA</t>
  </si>
  <si>
    <t>FO-25-1626193</t>
  </si>
  <si>
    <t>03/10/2025 SE CONFIRMA ENVIO CON LA SEÑORA MIREYA CARDENAS | 07/10/2025 SE REALIZA ENVIO DE 48 ROLLOS, CON LA GUIA 2187690729 SERVIENTREGA. SE CONFIRMA ENTREGA EXITOSA POR PARTE DEL USUARIO</t>
  </si>
  <si>
    <t>BARRIO SAN AGUSTIN PAMPLONA 3</t>
  </si>
  <si>
    <t>FO-25-1622286</t>
  </si>
  <si>
    <t>03/10/2025 SE REALIZA ENVIO DE ROLLOS CON GUIA | 07/10/2025 SE REALIZA ENVIO DE 24 ROLLOS, CON LA GUIA 2187690730 SERVIENTREGA. SE CONFIRMA ENTREGA EXITOSA POR PARTE DE LA TRANSPORTADORA</t>
  </si>
  <si>
    <t>BARRIO SEMILLITAS MARINILLA</t>
  </si>
  <si>
    <t>FO-25-1622301</t>
  </si>
  <si>
    <t>03/10/2025 SE REALIZA ENVIO DE ROLLOS CON GUIA | 03/10/2025 DEBIDO A INCONVENIENTES CON LOS MO DE LA TA BODEGA NO VISUALIZABA ACTIVIDAD | 07/10/2025 SE CONFIRMA ENTREGA EXITOSA POR PARTE DE LA TRANSPORTADORA MANDAR Y SERVIR CON LA GUIA 6345301356975</t>
  </si>
  <si>
    <t>BARRIO BICENTENARIO CARTAGENA DE INDIAS 3</t>
  </si>
  <si>
    <t>FO-25-1612509</t>
  </si>
  <si>
    <t>01/10/2025 SE ESCALA AL COORDINADOR DE ZONA PARA ENTREGA DE ROLLOS EN SITIO | 06/10/2025 SE ENTREGAN 16 ROLLOS</t>
  </si>
  <si>
    <t>DROGUERIA AVENIDA</t>
  </si>
  <si>
    <t>FO-25-1612404</t>
  </si>
  <si>
    <t>01/10/2025 SE ESCALA AL COORDINADOR DE ZONA PARA ENTREGA DE ROLLOS EN SITIO | 06/10/2025 SE VISITA COMERCIO, SE ENTREGAN 32 ROLLOS OK</t>
  </si>
  <si>
    <t>OFIMCEL</t>
  </si>
  <si>
    <t>FO-25-1612516</t>
  </si>
  <si>
    <t>01/10/2025 SE ESCALA AL COORDINADOR DE ZONA PARA ENTREGA DE ROLLOS EN SITIO | 06/10/2025 SE ENTREGAN 56 ROLLOS</t>
  </si>
  <si>
    <t>BARRIO CARIBABARE YOPAL 1</t>
  </si>
  <si>
    <t>FO-25-1615397</t>
  </si>
  <si>
    <t>02/10/2025 SE ESCALA AL COORDINADOR DE ZONA PARA ENTREGA DE ROLLOS EN SITIO | 06/10/2025 SE VISITA COMERCIO. SE ENTREGAN 32 ROLLOS OK</t>
  </si>
  <si>
    <t>CENTRAL DE AMORTIGUADORES Y SUMINISTROS CAS</t>
  </si>
  <si>
    <t>FO-25-1613908</t>
  </si>
  <si>
    <t>02/10/2025 SE ESCALA AL COORDINADOR DE ZONA PARA ENTREGA DE ROLLOS EN SITIO | 06/10/2025 SE VISITA COMERCIO, SE ENTREGAN 16 ROLLOS OK</t>
  </si>
  <si>
    <t>BARRIO FLORIDA BLANCA YOPAL</t>
  </si>
  <si>
    <t>FO-25-1613709</t>
  </si>
  <si>
    <t>02/10/2025 SE ESCALA AL COORDINADOR DE ZONA PARA ENTREGA DE ROLLOS EN SITIO | 06/10/2025 SE VISITA COMERCIO, SE ENTREGAN 64 ROLLOS OK</t>
  </si>
  <si>
    <t>YOPAL LAGUITO</t>
  </si>
  <si>
    <t>FO-25-1613701</t>
  </si>
  <si>
    <t>02/10/2025 SE ESCALA AL COORDINADOR DE ZONA PARA ENTREGA DE ROLLOS EN SITIO | 06/10/2025 S3 VISITA COMERCIO, SE ENTREGAN 40 ROLLOS OK</t>
  </si>
  <si>
    <t>BARRIO CORREGIMIENTO DE PLAMITAS</t>
  </si>
  <si>
    <t>FO-25-1614752</t>
  </si>
  <si>
    <t>02/10/2025 VISITA TÉCNICO | 06/10/2025 SE REALIZA L ENTREGA DE 16 ROLLOS DE WOMPI OK</t>
  </si>
  <si>
    <t>TIENDA LOS DOS TIOS</t>
  </si>
  <si>
    <t>FO-25-1623526</t>
  </si>
  <si>
    <t>03/10/2025 SE ESCALA AL COORDINADOR DE ZONA PARA ENTREGA DE ROLLOS EN SITIO | 06/10/2025 SE VISITA COMERCIO SE REALIZÓ ENTREGA DE 24 ROLLOS WOMPI</t>
  </si>
  <si>
    <t>CONFITERÍA DAYS</t>
  </si>
  <si>
    <t>FO-25-1617550</t>
  </si>
  <si>
    <t>02/10/2025 SE ESCALA AL COORDINADOR DE ZONA PARA ENTREGA DE ROLLOS EN SITIO | 06/10/2025 SE ENTREGAN 64 ROLLOS CLIENTE ESTÁ BLOQUEADO POR ESO SALE RECHAZO GENERAL</t>
  </si>
  <si>
    <t>FO-25-1617333</t>
  </si>
  <si>
    <t>02/10/2025 SE ESCALA AL COORDINADOR DE ZONA PARA ENTREGA DE ROLLOS EN SITIO | 06/10/2025 SE REALIZA ENTREGA DE 64 ROLLOS WOMPI POR SOLICITUD DEL CLIENTE.</t>
  </si>
  <si>
    <t>BARRIO URBANIZACION DEL BARRIO CASABLANCA ARMENIA</t>
  </si>
  <si>
    <t>FO-25-1626084</t>
  </si>
  <si>
    <t>03/10/2025 SE ESCALA AL COORDINADOR DE ZONA PARA ENTREGA DE ROLLOS EN SITIO | 06/10/2025 SE VISITA COMERCIO SE REALIZÓ ENTREGA DE 40 ROLLOS WOMPI</t>
  </si>
  <si>
    <t>DROGUERIA LUZ FARMA</t>
  </si>
  <si>
    <t>FO-25-1619615</t>
  </si>
  <si>
    <t>03/10/2025 SE ESCALA AL COORDINADOR DE ZONA PARA ENTREGA DE ROLLOS EN SITIO | 06/10/2025 SE REALIZA ENTREGA DE ROLLOS</t>
  </si>
  <si>
    <t>SUPERMERCADO JUNTOS SOMOS GIGANTES</t>
  </si>
  <si>
    <t>FO-25-1619629</t>
  </si>
  <si>
    <t>03/10/2025 SE ESCALA AL COORDINADOR DE ZONA PARA ENTREGA DE ROLLOS EN SITIO | 06/10/2025 SE ENTREGAN 32 ROLLOS EN BUEN ESTADO</t>
  </si>
  <si>
    <t>BARRIO LLANO VERDE ACACIAS</t>
  </si>
  <si>
    <t>FO-25-1668321</t>
  </si>
  <si>
    <t>10/10/2025 DATOS ACTUALIZADOS. SE REALIZA ENVIO DE ROLLOS CON GUIA | 16/10/2025 SE LLAMA AL USUARIO PERO NO CONTESTA | 17/10/2025 SE REALIZA ENVIO DE 16 ROLLOS, CON LA GUIA 2235596209 SERVIENTREGA. SE CONFIRMA ENTREGA EXITOSA POR PARTE DE LA TRANSPORTADORA</t>
  </si>
  <si>
    <t>ISABELLITAS SAS</t>
  </si>
  <si>
    <t>FO-25-1620875</t>
  </si>
  <si>
    <t>03/10/2025 SE ESCALA AL COORDINADOR DE ZONA PARA ENTREGA DE ROLLOS EN SITIO | 06/10/2025 SE ENTREGA ROLLOS OK</t>
  </si>
  <si>
    <t>TORO CARDONA ELIZABETH</t>
  </si>
  <si>
    <t>VETERINARIA LOS CONSENTIDOS DE LA CASA</t>
  </si>
  <si>
    <t>FO-25-1625835</t>
  </si>
  <si>
    <t>03/10/2025 SE ESCALA AL COORDINADOR DE ZONA PARA ENTREGA DE ROLLOS EN SITIO | 07/10/2025 SE REALIZA ENTREGA DE 32 ROLLOS POR EL OPERADOR LOGISTICO CABIFY CON LA GUIA CRE023019</t>
  </si>
  <si>
    <t>BARRIO LOS COLORES MEDELLIN 9</t>
  </si>
  <si>
    <t>FO-25-1626315</t>
  </si>
  <si>
    <t>03/10/2025 SE ESCALA AL COORDINADOR DE ZONA PARA ENTREGA DE ROLLOS EN SITIO | 07/10/2025 SE REALIZA ENTREGA DE 48 ROLLOS POR EL OPERADOR LOGISTICO CABIFY CON LA GUIA CRE023020</t>
  </si>
  <si>
    <t>PAPELAPIZ CON ESTILO</t>
  </si>
  <si>
    <t>FO-25-1620902</t>
  </si>
  <si>
    <t>03/10/2025 SE ESCALA AL COORDINADOR DE ZONA PARA ENTREGA DE ROLLOS EN SITIO | 07/10/2025 SE REALIZA ENTREGA DE 64 ROLLOS POR EL OPERADOR LOGISTICO CABIFY CON LA GUIA CRE023024</t>
  </si>
  <si>
    <t>IMPORTADOS JUANES</t>
  </si>
  <si>
    <t>FO-25-1625862</t>
  </si>
  <si>
    <t>03/10/2025 SE ESCALA AL COORDINADOR DE ZONA PARA ENTREGA DE ROLLOS EN SITIO | 07/10/2025 SE REALIZA ENTREGA DE 16 ROLLOS POR EL OPERADOR LOGISTICO CABIFY CON LA GUIA CRE023025</t>
  </si>
  <si>
    <t>GEO ESTILO Y BELLEZA</t>
  </si>
  <si>
    <t>FO-25-1630979</t>
  </si>
  <si>
    <t>05/10/2025 SE ESCALA AL COORDINADOR DE ZONA PARA ENTREGA DE ROLLOS EN SITIO | 07/10/2025 SE REALIZA ENTREGA DE 40 ROLLOS POR EL OPERADOR LOGISTICO CABIFY CON LA GUIA CRE023027</t>
  </si>
  <si>
    <t>FO-25-1630995</t>
  </si>
  <si>
    <t>05/10/2025 SE ESCALA AL COORDINADOR DE ZONA PARA ENTREGA DE ROLLOS EN SITIO | 07/10/2025 SE REALIZA ENTREGA DE 64 ROLLOS POR EL OPERADOR LOGISTICO CABIFY CON LA GUIA CRE023021</t>
  </si>
  <si>
    <t>FO-25-1601965</t>
  </si>
  <si>
    <t>30/09/2025 SE REALIZA ENVIO DE ROLLOS CON GUIA | 07/10/2025 AYER 6/10 A LAS 12:26 SE LLAMA AL USUARIO PERO INFORMA QUE AUN NO LE HAN LLEGADO LOS ROLLOS | 07/10/2025 ADICIONAL EL ENVIO PRESENTA NOVEDAD POR EL MO DE LA PLANTILLA DE ENVIO, BODEGA NO VISUALIZABA ACTIVIDAD | 07/10/2025 SE REALIZA ENVIO DE 64 ROLLOS, CON LA GUIA 2235596126 SERVIENTREGA. SE CONFIRMA ENTREGA EXITOSA POR PARTE DE LA TRANSPORTADORA</t>
  </si>
  <si>
    <t>FO-25-1601056</t>
  </si>
  <si>
    <t>29/09/2025 SE REALIZA ENVIO DE ROLLOS CON GUIA | 06/10/2025 SE LLAMA AL USUARIO Y NOS CONFIRMA QUE AUN NO LE HAN LLEGADO LOS ROLLOS | 07/10/2025 SE REALIZA ENVIO DE 16 ROLLOS, CON LA GUIA 2235596127 SERVIENTREGA. SE CONFIRMA ENTREGA EXITOSA POR PARTE DE LA TRANSPORTADORA</t>
  </si>
  <si>
    <t>FO-25-1594112</t>
  </si>
  <si>
    <t>27/09/2025 SE REALIZA ENVIO DE ROLLOS CON GUIA | 07/10/2025 ACTIVIDAD CON NOVEDAD EN EL MO, BODEGA NO VISIALIZABA LA TAREA | 07/10/2025 SE REALIZA ENVIO DE 64 ROLLOS, CON LA GUIA 2235596130 SERVIENTREGA. SE CONFIRMA ENTREGA EXITOSA POR PARTE DE LA TRANSPORTADORA</t>
  </si>
  <si>
    <t>FARMACORONA</t>
  </si>
  <si>
    <t>FO-25-1626538</t>
  </si>
  <si>
    <t>03/10/2025 SE ESCALA AL COORDINADOR DE ZONA PARA ENTREGA DE ROLLOS EN SITIO | 06/10/2025 SE REALIZÓ VISITA AL COMERCIO Y SE HIZO ENTREGA DE 40 ROLLOS TODO OK</t>
  </si>
  <si>
    <t>FO-25-1637532</t>
  </si>
  <si>
    <t>06/10/2025 SE ESCALA AL COORDINADOR DE ZONA PARA ENTREGA DE ROLLOS EN SITIO | 07/10/2025 SE HACE PRESENCIA EN COMERCIO SE REALIZA ENTREGA DE 32 ROLLOS</t>
  </si>
  <si>
    <t>LINKDOTNET</t>
  </si>
  <si>
    <t>FO-25-1634716</t>
  </si>
  <si>
    <t>07/10/2025 SE VISITA COMERCIO SE REALIZÓ ENTREGA DE 32 ROLLOS  WOMPI</t>
  </si>
  <si>
    <t>TIENDAS KARI</t>
  </si>
  <si>
    <t>FO-25-1630989</t>
  </si>
  <si>
    <t>05/10/2025 SE ESCALA AL COORDINADOR DE ZONA PARA ENTREGA DE ROLLOS EN SITIO | 06/10/2025 EN LA VISITA TÉCNICA REALIZADA AL COMERCIO SE LLEGA AL SITIO SE INFORMA EL MOTIVO DE LA VISITA SE ENTREGAN 24 ROLLOS TÉRMICOS. EL CLIENTE EL CLIENTE RECIBO ROLLOS.</t>
  </si>
  <si>
    <t>SURTIBELLEZA NC</t>
  </si>
  <si>
    <t>FO-25-1630946</t>
  </si>
  <si>
    <t>05/10/2025 SE ESCALA AL COORDINADOR DE ZONA PARA ENTREGA DE ROLLOS EN SITIO | 06/10/2025 SE REALIZA ENTREGA DE 24 ROLLOS WOMPI</t>
  </si>
  <si>
    <t>BARRIO VEREDA KM 15 MONTERIA</t>
  </si>
  <si>
    <t>FO-25-1633965</t>
  </si>
  <si>
    <t>06/10/2025 SE ESCALA AL COORDINADOR DE ZONA PARA ENTREGA DE ROLLOS EN SITIO | 07/10/2025 SE REALIZA ENTREGA DE 48 ROLLOS A CORRESPONSAL WOMPI</t>
  </si>
  <si>
    <t>BARRIO PLAZA SATELITE BUCARAMANGA</t>
  </si>
  <si>
    <t>FO-25-1630965</t>
  </si>
  <si>
    <t>05/10/2025 SE ESCALA AL COORDINADOR DE ZONA PARA ENTREGA DE ROLLOS EN SITIO | 06/10/2025 SE REALIZA VISITA AL COMERCIO CB, SE HACE ENTREGA DE 16 ROLLOS WOMPI A LA SRA INES MONTOYA</t>
  </si>
  <si>
    <t>MIFARMACIA BOTICAS Y PERFUMER?A</t>
  </si>
  <si>
    <t>FO-25-1630943</t>
  </si>
  <si>
    <t>05/10/2025 SE ESCALA AL COORDINADOR DE ZONA PARA ENTREGA DE ROLLOS EN SITIO | 06/10/2025 SE REALIZÓ LA ENTREGA DE 16 ROLLOS NO SE MANIPULA CB CLIENTE INFORMA QUE SE ENCUENTRA OPERATIVO</t>
  </si>
  <si>
    <t>TALLER DE MECANICA Y SINCRONIZACIÓN ELECTRONICA EC</t>
  </si>
  <si>
    <t>FO-25-1630978</t>
  </si>
  <si>
    <t>05/10/2025 SE ESCALA AL COORDINADOR DE ZONA PARA ENTREGA DE ROLLOS EN SITIO | 06/10/2025 SE ENTREGAN 32 ROLLOS OK</t>
  </si>
  <si>
    <t>COMUNICATE DONDE B.I.M</t>
  </si>
  <si>
    <t>FO-25-1633958</t>
  </si>
  <si>
    <t>06/10/2025 SE ESCALA AL COORDINADOR DE ZONA PARA ENTREGA DE ROLLOS EN SITIO | 07/10/2025 SE ENTREGA 16 ROLLOS CON VISITA</t>
  </si>
  <si>
    <t>FO-25-1630960</t>
  </si>
  <si>
    <t>05/10/2025 SE ESCALA AL COORDINADOR DE ZONA PARA ENTREGA DE ROLLOS EN SITIO | 06/10/2025 SE REALIZA ENTREGA DE 64 ROLLOS</t>
  </si>
  <si>
    <t>BARRIO EL NORAL - COPACABANA</t>
  </si>
  <si>
    <t>FO-25-1633955</t>
  </si>
  <si>
    <t>06/10/2025 SE ESCALA AL COORDINADOR DE ZONA PARA ENTREGA DE ROLLOS EN SITIO | 07/10/2025 SE REALIZA ENTREGA OK DE 16 ROLLOS</t>
  </si>
  <si>
    <t>FO-25-1630986</t>
  </si>
  <si>
    <t>05/10/2025 SE ESCALA AL COORDINADOR DE ZONA PARA ENTREGA DE ROLLOS EN SITIO | 06/10/2025 SE REALIZA ENTREGA DE 16 ROLLOS WOMPI CON VISITA.</t>
  </si>
  <si>
    <t>DROGUERÍA EL PORTAL DE LA 170 CYF</t>
  </si>
  <si>
    <t>FO-25-1630947</t>
  </si>
  <si>
    <t>05/10/2025 SE ESCALA AL COORDINADOR DE ZONA PARA ENTREGA DE ROLLOS EN SITIO | 06/10/2025 SE REALIZA LA ENTREGA DE 48 WOMPI ROLLOS</t>
  </si>
  <si>
    <t>PAPELERIA LA ROCA GC</t>
  </si>
  <si>
    <t>FO-25-1633756</t>
  </si>
  <si>
    <t>06/10/2025 SE ESCALA AL COORDINADOR DE ZONA PARA ENTREGA DE ROLLOS EN SITIO | 07/10/2025 SE REALIZA ENTREGA DE 56 ROLLOS A CORRESPONSAL WOMPI</t>
  </si>
  <si>
    <t>BARRIO CASCO ANTIGUO FLORIDABLANCA 7</t>
  </si>
  <si>
    <t>FO-25-1630955</t>
  </si>
  <si>
    <t>05/10/2025 SE ESCALA AL COORDINADOR DE ZONA PARA ENTREGA DE ROLLOS EN SITIO | 06/10/2025 SE REALIZA ENTREGA DE 64 ROLLOS WOMPI CON VISITA.</t>
  </si>
  <si>
    <t>DROGUERIA ANUBIS</t>
  </si>
  <si>
    <t>FO-25-1630948</t>
  </si>
  <si>
    <t>05/10/2025 SE ESCALA AL COORDINADOR DE ZONA PARA ENTREGA DE ROLLOS EN SITIO | 06/10/2025 SE REALIZA LA ENTREGA DE 16 ROLLOS</t>
  </si>
  <si>
    <t>DISCOPIAS Y SERVICIOS SAS</t>
  </si>
  <si>
    <t>FO-25-1630992</t>
  </si>
  <si>
    <t>05/10/2025 SE ESCALA AL COORDINADOR DE ZONA PARA ENTREGA DE ROLLOS EN SITIO | 06/10/2025 SE VISITA COMERCIO, SE ENTREGAN 32 ROLLOS WOMPI</t>
  </si>
  <si>
    <t>COMUNICACIONES SOFÍA NET</t>
  </si>
  <si>
    <t>FO-25-1630966</t>
  </si>
  <si>
    <t>05/10/2025 SE ESCALA AL COORDINADOR DE ZONA PARA ENTREGA DE ROLLOS EN SITIO | 06/10/2025 SE REALIZA VISITA A COMERCIO SE ENTREGAN 24 ROLLOS WOMPI</t>
  </si>
  <si>
    <t>VARIEDADES MARY FLORENCIA</t>
  </si>
  <si>
    <t>FO-25-1634715</t>
  </si>
  <si>
    <t>06/10/2025 SE REALIZA ENTREGA DE 48 ROLLOS WOMPI EN SITIO ENTREGA EXITOSA</t>
  </si>
  <si>
    <t>BARRIO CARVAJAL BOGOTA  14</t>
  </si>
  <si>
    <t>FO-25-1630975</t>
  </si>
  <si>
    <t>05/10/2025 SE ESCALA AL COORDINADOR DE ZONA PARA ENTREGA DE ROLLOS EN SITIO | 06/10/2025 SE ENTREGAN ROLLOS</t>
  </si>
  <si>
    <t>PAPELERIA NARIÑO</t>
  </si>
  <si>
    <t>FO-25-1630988</t>
  </si>
  <si>
    <t>05/10/2025 SE ESCALA AL COORDINADOR DE ZONA PARA ENTREGA DE ROLLOS EN SITIO | 06/10/2025 SE REALIZA VISITA A COMERCIO SE ENTREGAN 32 ROLLOS WOMPI</t>
  </si>
  <si>
    <t>BARRIO 20 DE JULIO CANDELARIA</t>
  </si>
  <si>
    <t>FO-25-1622411</t>
  </si>
  <si>
    <t>03/10/2025 SE REALIZA ENVIO DE ROLLOS CON GUIA | 08/10/2025 SE REALIZA ENVIO DE 48 ROLLOS, CON LA GUIA 2185553815 SERVIENTREGA. SE CONFIRMA ENTREGA EXITOSA POR PARTE DEL USUARIO</t>
  </si>
  <si>
    <t>BARRIO URBANIZACION LA ALDEA CANDELARIA</t>
  </si>
  <si>
    <t>FO-25-1628936</t>
  </si>
  <si>
    <t>08/10/2025 SE REALIZA ENVIO DE ROLLOS CON GUIA | 08/10/2025 SE REALIZA ENVIO DE 64 ROLLOS, CON LA GUIA 2185553820 SERVIENTREGA. SE CONFIRMA ENTREGA EXITOSA POR PARTE DE LA TRANSPORTADORA</t>
  </si>
  <si>
    <t>EL MERCADITO DE SANTA ELENA</t>
  </si>
  <si>
    <t>FO-25-1577057</t>
  </si>
  <si>
    <t>24/09/2025 SE ESCALA AL COORDINADOR DE ZONA PARA ENTREGA DE ROLLOS EN SITIO | 07/10/2025 ENVIO POR VELOCES CON NOVEDAD INDICAN QUE NO TIENEN COBERTURA EN SANTA ELENA GUIA V4001593100 | 07/10/2025 SE LLEVÓ A CABO UNA VISITA TÉCNICA CON EL OBJETIVO DE REALIZAR LA ENTREGA DE 32 ROLLOS WOMPI AL CORRESPONSAL BANCOLOMBIA. LA ENTREGA FUE REALIZADA DE MANERA EXITOSA Y QUEDÓ BAJO LA RESPONSABILIDAD DEL ENCARGADO DEL PUNTO, QUIEN RECIBIÓ EL MATERIAL CONFORME Y SIN NOVEDADES.</t>
  </si>
  <si>
    <t>BARRIO ESPERANZA VILLAVICENCIO 3</t>
  </si>
  <si>
    <t>FO-25-1633731</t>
  </si>
  <si>
    <t>06/10/2025 SE ESCALA AL COORDINADOR DE ZONA PARA ENTREGA DE ROLLOS EN SITIO | 06/10/2025 SE REALIZA ENTREGA DE 56 ROLLOS AL COMERCIO</t>
  </si>
  <si>
    <t>DAYA.NET</t>
  </si>
  <si>
    <t>FO-25-1626080</t>
  </si>
  <si>
    <t>03/10/2025 SE ESCALA AL COORDINADOR DE ZONA PARA ENTREGA DE ROLLOS EN SITIO | 06/10/2025 SE INGRESA Y SE ENTREGAN 48 ROLLOS DE WOMPI</t>
  </si>
  <si>
    <t>BARRIO CIUDADELA REAL 2 MARINILLA</t>
  </si>
  <si>
    <t>FO-25-1626190</t>
  </si>
  <si>
    <t>03/10/2025 SE CONFIRMA ENVIO CON LA SEÑORA BIONEIS VERGARA | 08/10/2025 SE CONFIRMA ENTREGA EXITOSA POR PARTE DE LA TRANSPORTADORA MANDAR Y SERVIR CON LA GUIA 6345301357403</t>
  </si>
  <si>
    <t>BARRIO PARQUE - SAN JERÓNIMO</t>
  </si>
  <si>
    <t>FO-25-1624462</t>
  </si>
  <si>
    <t>03/10/2025 SE CONFIRMA ENVIO CON LA SEÑORA VANESSA AREIZHA | 08/10/2025 SE CONFIRMA ENTREGA EXITOSA POR PARTE DE LA TRANSPORTADORA MANDAR Y SERVIR CON LA GUIA 6345301357386</t>
  </si>
  <si>
    <t>HOGWARTS MISCELANEA EXPRESS</t>
  </si>
  <si>
    <t>FO-25-1630945</t>
  </si>
  <si>
    <t>HEYDI ESPERANZA SALAS GIL</t>
  </si>
  <si>
    <t>FO-25-1630957</t>
  </si>
  <si>
    <t>CENTRO USME BOGOTA</t>
  </si>
  <si>
    <t>FO-25-1630980</t>
  </si>
  <si>
    <t>BARRIO VILLA NELLY BOGOTA</t>
  </si>
  <si>
    <t>FO-25-1634904 | FO-25-1642442</t>
  </si>
  <si>
    <t>07/10/2025 SE REALIZA VISITA A COMERCIO SE ENTREGAN 32 ROLLOS WOMPI</t>
  </si>
  <si>
    <t>ALMACEN Y EMPACADORA DE GRANOS LA SUPER ECONÓMICO</t>
  </si>
  <si>
    <t>FO-25-1634955</t>
  </si>
  <si>
    <t>06/10/2025 SE ESCALA AL COORDINADOR DE ZONA PARA ENTREGA DE ROLLOS EN SITIO | 06/10/2025 SE VISITA COMERCIO PARA ENTREGA DE 32 ROLLOS WOMPI NO SE MANIPULA EQUIPO Y SE COMPLETA ENTREGA SIN NOVEDAD</t>
  </si>
  <si>
    <t>GONZALEZ FANDIÑO SANTIAGO ERNESTO | JAIMES VALERO NELSON RICARDO</t>
  </si>
  <si>
    <t>TECHNO WORD</t>
  </si>
  <si>
    <t>FO-25-1629355</t>
  </si>
  <si>
    <t>04/10/2025 SE ESCALA AL COORDINADOR DE ZONA PARA ENTREGA DE ROLLOS EN SITIO | 06/10/2025 SE REALIZA ENTREGA DE 16 ROLLOS WOMPI EN SITIO ENTREGA EXITOSA</t>
  </si>
  <si>
    <t>PLANETA MOVIL FLORENCIA</t>
  </si>
  <si>
    <t>FO-25-1629370</t>
  </si>
  <si>
    <t>MONTALLANTAS EL NEGRO OBER</t>
  </si>
  <si>
    <t>FO-25-1630985</t>
  </si>
  <si>
    <t>05/10/2025 SE ESCALA AL COORDINADOR DE ZONA PARA ENTREGA DE ROLLOS EN SITIO | 06/10/2025 SE REALIZA ENTREGA DE 24 ROLLOS WOMPI OK</t>
  </si>
  <si>
    <t>BARRIO DINDALITO BOGOTA 12</t>
  </si>
  <si>
    <t>FO-25-1635139</t>
  </si>
  <si>
    <t>06/10/2025 SE ESCALA AL COORDINADOR DE ZONA PARA ENTREGA DE ROLLOS EN SITIO | 06/10/2025 SE HACE ENTREGA DE 24 ROLLOS WOMPI</t>
  </si>
  <si>
    <t>FO-25-1626085</t>
  </si>
  <si>
    <t>03/10/2025 SE ESCALA AL COORDINADOR DE ZONA PARA ENTREGA DE ROLLOS EN SITIO | 06/10/2025 SE INGRESA Y SE ENTREGAN 56 ROLLOS DE WOMPI</t>
  </si>
  <si>
    <t>BARRIO MINUTO DE DIOS FLORENCIA 2</t>
  </si>
  <si>
    <t>FO-25-1629369</t>
  </si>
  <si>
    <t>04/10/2025 SE ESCALA AL COORDINADOR DE ZONA PARA ENTREGA DE ROLLOS EN SITIO | 06/10/2025 SE REALIZA ENTREGA DE 56 ROLLOS WOMPI EN SITIO ENTREGA EXITOSA</t>
  </si>
  <si>
    <t>PAPELERIA Y MISCELANEA PENCIL ART</t>
  </si>
  <si>
    <t>FO-25-1630959</t>
  </si>
  <si>
    <t>05/10/2025 SE ESCALA AL COORDINADOR DE ZONA PARA ENTREGA DE ROLLOS EN SITIO | 06/10/2025 SE REALIZA LA ENTREGA DE 24 ROLLOS WOMPI OK</t>
  </si>
  <si>
    <t>FO-25-1609967</t>
  </si>
  <si>
    <t>01/10/2025 SE REALIZA ENVIO DE ROLLOS CON GUIA | 03/10/2025 ENVIO POR MANDAR Y SERVIR CON NOVEDAD YA QUE ACTIVIDAD NO LA VISUALIZA BODEGA POR INCONVENIENTES CON EL MO | 08/10/2025 SE CONFIRMA ENTREGA EXITOSA POR PARTE DE LA TRANSPORTADORA MANDAR Y SERVIR CON LA GUIA 6345301355990</t>
  </si>
  <si>
    <t>TIENDA MIXTA VETAS</t>
  </si>
  <si>
    <t>FO-25-1633933</t>
  </si>
  <si>
    <t>06/10/2025 SE ESCALA AL COORDINADOR DE ZONA PARA ENTREGA DE ROLLOS EN SITIO | 06/10/2025 SE REALIZA VISITA, SE ENTREGAN 56 ROLLOS</t>
  </si>
  <si>
    <t>BARRIO PUERTAS DEL SOL NEIVA 1</t>
  </si>
  <si>
    <t>FO-25-1630976</t>
  </si>
  <si>
    <t>05/10/2025 SE ESCALA AL COORDINADOR DE ZONA PARA ENTREGA DE ROLLOS EN SITIO | 06/10/2025 SE LLEGA A SITIO, SE ENTREGAN 48 ROLLOS WOMPI</t>
  </si>
  <si>
    <t>BARRIO MARIA AUXILIADORA MARINILLA</t>
  </si>
  <si>
    <t>FO-25-1628940</t>
  </si>
  <si>
    <t>08/10/2025 SE REALIZA ENVIO DE ROLLOS CON GUIA | 08/10/2025 ACTIVIDAD SE CREA TARDE POR CAPACIDAD OPERATIVA DEL CG | 08/10/2025 SE CONFIRMA ENTREGA EXITOSA POR PARTE DE LA TRANSPORTADORA MANDAR Y SERVIR CON LA GUIA 6345301357930</t>
  </si>
  <si>
    <t>BARRIO EL LIBERTADOR TUNJA 2</t>
  </si>
  <si>
    <t>FO-25-1634908</t>
  </si>
  <si>
    <t>06/10/2025 SE ESCALA AL COORDINADOR DE ZONA PARA ENTREGA DE ROLLOS EN SITIO | 06/10/2025 SE REALIZA ENTREGA DE 32 ROLLOS CON VISITA.</t>
  </si>
  <si>
    <t>FO-25-1626201</t>
  </si>
  <si>
    <t>03/10/2025 SE CONFIRMA ENVIO CON LA SEÑORA CLARA CASTAÑO | 07/10/2025 SE LLAMA AL USUARIO Y CONFERMA QUE AUN NO LE HAN LLEGADO LOS ROLLO | 08/10/2025 SE CONFIRMA ENTREGA EXITOSA POR PARTE DE LA TRANSPORTADORA SERVIENTREGA CON LA GUIA 2205447211</t>
  </si>
  <si>
    <t>BARRIO URBANIZACION PRIMAVERA 1 VALLEDUPAR</t>
  </si>
  <si>
    <t>FO-25-1630951</t>
  </si>
  <si>
    <t>05/10/2025 SE ESCALA AL COORDINADOR DE ZONA PARA ENTREGA DE ROLLOS EN SITIO | 06/10/2025 SE REALIZA ENTREGA DE 56 ROLLOS WOMPI</t>
  </si>
  <si>
    <t>BARRIO LA CAMPIÑA SINCELEJO</t>
  </si>
  <si>
    <t>FO-25-1630977</t>
  </si>
  <si>
    <t>05/10/2025 SE ESCALA AL COORDINADOR DE ZONA PARA ENTREGA DE ROLLOS EN SITIO | 06/10/2025 SE VISITA COMERCIO Y SE HACE ENTREGA DE 64 ROLLOS A LA SEÑORA MARÍA TORRES.</t>
  </si>
  <si>
    <t>DROGUERIA DAVIDA</t>
  </si>
  <si>
    <t>FO-25-1634837</t>
  </si>
  <si>
    <t>06/10/2025 SE ESCALA AL COORDINADOR DE ZONA PARA ENTREGA DE ROLLOS EN SITIO | 07/10/2025 SE ENTREGAN 40 ROLLOS A LUZ MEZA</t>
  </si>
  <si>
    <t>FO-25-1623521</t>
  </si>
  <si>
    <t>03/10/2025 SE ESCALA AL COORDINADOR DE ZONA PARA ENTREGA DE ROLLOS EN SITIO | 07/10/2025 SE VISITA COMERCIO SE REALIZÓ ENTREGA DE 64 ROLLOS WOMPI</t>
  </si>
  <si>
    <t>MISCELANEA DE ANGELA</t>
  </si>
  <si>
    <t>FO-25-1613716</t>
  </si>
  <si>
    <t>02/10/2025 SE ESCALA AL COORDINADOR DE ZONA PARA ENTREGA DE ROLLOS EN SITIO | 07/10/2025 SE VISITA COMERCIO SE REALIZÓ ENTREGA DE 16 ROLLOS WOMPI</t>
  </si>
  <si>
    <t>BARRIO CENTRO TAMINANGO</t>
  </si>
  <si>
    <t>FO-25-1626186</t>
  </si>
  <si>
    <t>03/10/2025 SE CONFIRMA ENVIO CON LA SEÑORA LUCIA DIAZ | 07/10/2025 ENVIO POR INTERRAPIDISIMO NO SE REALIZA A TIEMPO POR PARTE DEL TECNICO | 07/10/2025 SE REALIZÓ EL ENVÍO DE PAPELERÍA SOLICITADA SE ENTREGA COPIA DE GUÍA AL CLIENTE PARA QUE RECLAME EN OFICINA.</t>
  </si>
  <si>
    <t>DISTRICAMPO</t>
  </si>
  <si>
    <t>FO-25-1626088</t>
  </si>
  <si>
    <t>03/10/2025 SE ESCALA AL COORDINADOR DE ZONA PARA ENTREGA DE ROLLOS EN SITIO | 07/10/2025 SE VISITA COMERCIO SE REALIZÓ ENTREGA DE 56 ROLLOS WOMPI</t>
  </si>
  <si>
    <t>BARRIO LA GRECIA III - ARMENIA</t>
  </si>
  <si>
    <t>FO-25-1626076</t>
  </si>
  <si>
    <t>BARRIO LEBRIJA LEBRIJA 2</t>
  </si>
  <si>
    <t>FO-25-1628938</t>
  </si>
  <si>
    <t>08/10/2025 SE REALIZA ENVIO DE ROLLOS CON GUIA | 08/10/2025 ENVIO SE CREO TARDE POR CAPACIDAD OPERATIVA DEL CG | 08/10/2025 SE LLAMO AL USUARIO PERO NO CONESTO | 08/10/2025 SE CONFIRMA ENTREGA EXITOSA POR PARTE DE LA TRANSPORTADORA SERVIENTREGA CON LA GUIA 2187690736</t>
  </si>
  <si>
    <t>FO-25-1624459</t>
  </si>
  <si>
    <t>03/10/2025 SE CONFIRMA ENVIO CON LA SEÑORA DOLLY RAMIREZ | 08/10/2025 USUARIO AUN NO RECIBE LOS ROLLOS, ENVIO EN DISTRIBUCION | 08/10/2025 SE CONFIRMA ENTREGA EXITOSA POR PARTE DE LA TRANSPORTADORA SERVIENTREGA CON LA GUIA 2205447210</t>
  </si>
  <si>
    <t>BARRIO VILLA FLOR YOPAL</t>
  </si>
  <si>
    <t>FO-25-1634909</t>
  </si>
  <si>
    <t>06/10/2025 SE ESCALA AL COORDINADOR DE ZONA PARA ENTREGA DE ROLLOS EN SITIO | 07/10/2025 SE VISITA COMERCIO, SE ENTREGAN 56 ROLLOS OK</t>
  </si>
  <si>
    <t>INTERNET VIDEO JUEGOS XXX</t>
  </si>
  <si>
    <t>FO-25-1635153</t>
  </si>
  <si>
    <t>06/10/2025 SE ESCALA AL COORDINADOR DE ZONA PARA ENTREGA DE ROLLOS EN SITIO | 07/10/2025 SE ENTREGA 48 ROLLOS CON VISITA</t>
  </si>
  <si>
    <t>BARRIO CENTRO RIONEGRO 4</t>
  </si>
  <si>
    <t>FO-25-1622291</t>
  </si>
  <si>
    <t>03/10/2025 SE REALIZA ENVIO DE ROLLOS CON GUIA | 03/10/2025 DEBIDO A INCONVENIENTES CON LOS MO DE LA TA BODEGA NO VISUALIZABA ACTIVIDAD | 08/10/2025 SE CONFIRMA ENTREGA EXITOSA POR PARTE DE LA TRANSPORTADORA MANDAR Y SERVIR CON LA GUIA 6345301356965</t>
  </si>
  <si>
    <t>FO-25-1635193</t>
  </si>
  <si>
    <t>06/10/2025 SE ESCALA AL COORDINADOR DE ZONA PARA ENTREGA DE ROLLOS EN SITIO | 07/10/2025 SE REALIZA ENTREGA EN SITIO DE 64 ROLLOS WOMPI RECIBE PAPELERIA BEATRIZ ECHEVERRÍA</t>
  </si>
  <si>
    <t>ZAMUDIO TECHNOLOGY</t>
  </si>
  <si>
    <t>FO-25-1636192</t>
  </si>
  <si>
    <t>07/10/2025 SE ESCALA AL COORDINADOR DE ZONA PARA ENTREGA DE ROLLOS EN SITIO | 07/10/2025 SE REALIZA ENTREGA DE 32 ROLLOS WOMPI</t>
  </si>
  <si>
    <t>BARRIO CLARETH IBAGUE</t>
  </si>
  <si>
    <t>FO-25-1634901</t>
  </si>
  <si>
    <t>06/10/2025 SE ESCALA AL COORDINADOR DE ZONA PARA ENTREGA DE ROLLOS EN SITIO | 07/10/2025 SE ENTREGA 8 ROLLOS CON VISITA</t>
  </si>
  <si>
    <t>BELLAVISTA MARINILLA - ANTIOQUIA</t>
  </si>
  <si>
    <t>FO-25-1622235</t>
  </si>
  <si>
    <t>03/10/2025 SE REALIZA ENVIO DE ROLLOS CON GUIA | 08/10/2025 SE CONFIRMA ENTREGA EXITOSA POR PARTE DE LA TRANSPORTADORA MANDAR Y SERVIR CON LA GUIA 6345301356936</t>
  </si>
  <si>
    <t>ANGELOPOLIS - ANTIOQUIA</t>
  </si>
  <si>
    <t>FO-25-1630003</t>
  </si>
  <si>
    <t>04/10/2025 SE REALIZA ENVIO DE ROLLOS CON GUIA | 08/10/2025 SE CONFIRMA ENTREGA EXITOSA POR PARTE DE LA TRANSPORTADORA MANDAR Y SERVIR CON LA GUIA 6345301357949</t>
  </si>
  <si>
    <t>FO-25-1631636</t>
  </si>
  <si>
    <t>05/10/2025 SE REALIZA ENVIO DE ROLLOS CON GUIA | 08/10/2025 SE CONFIRMA ENTREGA EXITOSA POR PARTE DE LA TRANSPORTADORA MANDAR Y SERVIR CON LA GUIA 6345301357999</t>
  </si>
  <si>
    <t>BARRIO SOPETRAN SOPETRAN 2</t>
  </si>
  <si>
    <t>FO-25-1631627</t>
  </si>
  <si>
    <t>05/10/2025 SE REALIZA ENVIO DE ROLLOS CON GUIA | 08/10/2025 SE CONFIRMA ENTREGA EXITOSA POR PARTE DE LA TRANSPORTADORA MANDAR Y SERVIR CON LA GUIA 6345301357998</t>
  </si>
  <si>
    <t>BARRIO CALLE PRINCIPAL 2</t>
  </si>
  <si>
    <t>FO-25-1629609</t>
  </si>
  <si>
    <t>04/10/2025 SE CONFIRMA ENVIO CON LA SEÑORA CAMILO PARRA | 08/10/2025 SE CONFIRMA ENTREGA EXITOSA POR PARTE DE LA TRANSPORTADORA MANDAR Y SERVIR CON LA GUIA 6345301357941</t>
  </si>
  <si>
    <t>DROGUERIA EL JARDIN MIRAFLORES</t>
  </si>
  <si>
    <t>FO-25-1633717</t>
  </si>
  <si>
    <t>06/10/2025 SE ESCALA AL COORDINADOR DE ZONA PARA ENTREGA DE ROLLOS EN SITIO | 07/10/2025 SE REALIZÓ LA ENTREGA DE PAPELERÍA SOLICITADA NO SE MANIPULA CB CLIENTE INFORMA QUE SE ENCUENTRA OPERATIVO</t>
  </si>
  <si>
    <t>ARRIO SAN MARCOS BOGOTA 1</t>
  </si>
  <si>
    <t>FO-25-1637077</t>
  </si>
  <si>
    <t>09/10/2025 SE ESCALA AL COORDINADOR DE ZONA PARA ENTREGA DE ROLLOS EN SITIO | 07/10/2025 SE VISITA COMERCIO CB BANCOLOMBIA WOMPI, SE ENTREGAN ROLLOS DE PAPELERÍA SOLICITADOS PARA EL DATAFONO, NO UPS, NO SE MANIPULAN EQUIPOS.</t>
  </si>
  <si>
    <t>FO-25-1636871</t>
  </si>
  <si>
    <t>09/10/2025 SE ESCALA AL COORDINADOR DE ZONA PARA ENTREGA DE ROLLOS EN SITIO | 07/10/2025 SE INGRESA SE ENTREGA 56ROLLOS RBM</t>
  </si>
  <si>
    <t>BARRIO LA FAENA BOGOTA 2</t>
  </si>
  <si>
    <t>FO-25-1637093</t>
  </si>
  <si>
    <t>BARRIO URBANIZACION LA VICTORIA MONTERIA</t>
  </si>
  <si>
    <t>FO-25-1630996</t>
  </si>
  <si>
    <t>05/10/2025 SE ESCALA AL COORDINADOR DE ZONA PARA ENTREGA DE ROLLOS EN SITIO | 07/10/2025 SE REALIZA ENTREGA DE 24 ROLLOS A CORRESPONSAL WOMPI</t>
  </si>
  <si>
    <t>BARRIO CATUMARE VILLAVICENCIO</t>
  </si>
  <si>
    <t>FO-25-1638246</t>
  </si>
  <si>
    <t>07/10/2025 SE ESCALA AL COORDINADOR DE ZONA PARA ENTREGA DE ROLLOS EN SITIO | 07/10/2025 SE VISITA CB Y SE REALIZA ENTREGA DE 48 ROLLOS DE PAPEL TERMICO PARA DATÁFONO WOMPI</t>
  </si>
  <si>
    <t>BARRIO ENGATIVA CENTRO BOGOTA 3</t>
  </si>
  <si>
    <t>FO-25-1637090</t>
  </si>
  <si>
    <t>GARZON RUIZ LUIS MIGUEL</t>
  </si>
  <si>
    <t>TIENDA EL TIMBRE EXPRES</t>
  </si>
  <si>
    <t>FO-25-1637086</t>
  </si>
  <si>
    <t>09/10/2025 SE ESCALA AL COORDINADOR DE ZONA PARA ENTREGA DE ROLLOS EN SITIO | 07/10/2025 SE REALIZÓ VISITA AL COMERCIO Y SE HIZO ENTREGA DE 16 ROLLOS WOMPI TODO OK</t>
  </si>
  <si>
    <t>JUAN CARLOS ORTIZ ORTEGA</t>
  </si>
  <si>
    <t>FO-25-1637545</t>
  </si>
  <si>
    <t>06/10/2025 SE ESCALA AL COORDINADOR DE ZONA PARA ENTREGA DE ROLLOS EN SITIO | 07/10/2025 SE REALIZÓ VISITA AL COMERCIO Y SE HIZO ENTREGA DE 16 ROLLOS WOMPI TODO OK</t>
  </si>
  <si>
    <t>FERRO ELÉCTRICOS HOYOS</t>
  </si>
  <si>
    <t>FO-25-1638278</t>
  </si>
  <si>
    <t>07/10/2025 SE ESCALA AL COORDINADOR DE ZONA PARA ENTREGA DE ROLLOS EN SITIO | 07/10/2025 SE ENTREGAN 48 ROLLOS A GLORIA HOYOS</t>
  </si>
  <si>
    <t>FO-25-1639220</t>
  </si>
  <si>
    <t>07/10/2025 SE ESCALA AL COORDINADOR DE ZONA PARA ENTREGA DE ROLLOS EN SITIO | 07/10/2025 SE REALIZA ENTREGA DE 64 ROLLOS</t>
  </si>
  <si>
    <t>TIENDA NATURISTA LA CASA NATURAL</t>
  </si>
  <si>
    <t>FO-25-1640958</t>
  </si>
  <si>
    <t>07/10/2025 SE ESCALA AL COORDINADOR DE ZONA PARA ENTREGA DE ROLLOS EN SITIO | 07/10/2025 SE VISITA CB Y SE REALIZA ENTREGA DE 32 ROLLOS DE PAPEL TERMICO PARA DATÁFONO WOMPI</t>
  </si>
  <si>
    <t>HEBER NET</t>
  </si>
  <si>
    <t>FO-25-1630968</t>
  </si>
  <si>
    <t>05/10/2025 SE ESCALA AL COORDINADOR DE ZONA PARA ENTREGA DE ROLLOS EN SITIO | 07/10/2025 SE REALIZA VISITA A COMERCIO SE ENTREGAN 32 ROLLOS WOMPI</t>
  </si>
  <si>
    <t>BARRIO CENTRO FLORENCIA  36</t>
  </si>
  <si>
    <t>FO-25-1640792</t>
  </si>
  <si>
    <t>07/10/2025 SE REALIZA ENTREGA DE 16 ROLLOS WOMPI EN SITIO ENTREGA EXITOSA</t>
  </si>
  <si>
    <t>BARRIO CENTRO LA CUMBRE  3</t>
  </si>
  <si>
    <t>FO-25-1622394</t>
  </si>
  <si>
    <t>03/10/2025 SE REALIZA ENVIO DE ROLLOS CON GUIA | 08/10/2025 SE REALIZA ENVIO DE 48 ROLLOS, CON LA GUIA 2185553813 SERVIENTREGA. SE CONFIRMA ENTREGA EXITOSA POR PARTE DE LA TRANSPORTADORA</t>
  </si>
  <si>
    <t>EL CERRITO SANTA BARBARA</t>
  </si>
  <si>
    <t>FO-25-1622297</t>
  </si>
  <si>
    <t>03/10/2025 SE REALIZA ENVIO DE ROLLOS CON GUIA | 08/10/2025 SE REALIZA ENVIO DE 64 ROLLOS, CON LA GUIA 2185553812 SERVIENTREGA. SE CONFIRMA ENTREGA EXITOSA POR PARTE DE LA TRANSPORTADORA</t>
  </si>
  <si>
    <t>BARRIO CAMPO ALEGRE LEBRIJA 1</t>
  </si>
  <si>
    <t>FO-25-1622398</t>
  </si>
  <si>
    <t>03/10/2025 SE REALIZA ENVIO DE ROLLOS CON GUIA | 08/10/2025 SE REALIZA ENVIO DE 32 ROLLOS, CON LA GUIA 2187690732 SERVIENTREGA. SE CONFIRMA ENTREGA EXITOSA POR PARTE DE LA TRANSPORTADORA</t>
  </si>
  <si>
    <t>BARRIO EL SOCORRO JAMUNDI</t>
  </si>
  <si>
    <t>FO-25-1622275</t>
  </si>
  <si>
    <t>03/10/2025 SE REALIZA ENVIO DE ROLLOS CON GUIA | 08/10/2025 SE REALIZA ENVIO DE 64 ROLLOS, CON LA GUIA 2185553811 SERVIENTREGA. SE CONFIRMA ENTREGA EXITOSA POR PARTE DE LA TRANSPORTADORA</t>
  </si>
  <si>
    <t>BARRIO CENTRO EL PROGRESO TOLEDO</t>
  </si>
  <si>
    <t>FO-25-1628932</t>
  </si>
  <si>
    <t>08/10/2025 SE REALIZA ENVIO DE ROLLOS CON GUIA | 08/10/2025 SE REALIZA ENVIO DE 48 ROLLOS, CON LA GUIA 2187690735 SERVIENTREGA. SE CONFIRMA ENTREGA EXITOSA POR PARTE DE LA TRANSPORTADORA</t>
  </si>
  <si>
    <t>BARRIO PABLO VI PATÍA</t>
  </si>
  <si>
    <t>FO-25-1629377</t>
  </si>
  <si>
    <t>04/10/2025 SE REALIZA ENVIO DE ROLLOS CON GUIA | 08/10/2025 SE REALIZA ENVIO DE 48 ROLLOS, CON LA GUIA 2185553822 SERVIENTREGA. SE CONFIRMA ENTREGA EXITOSA POR PARTE DE LA TRANSPORTADORA</t>
  </si>
  <si>
    <t>BARRIO CENTRO SAN JOSE DEL FRAGUA 9</t>
  </si>
  <si>
    <t>FO-25-1622218</t>
  </si>
  <si>
    <t>03/10/2025 SE REALIZA ENVIO DE ROLLOS CON GUIA | 08/10/2025 SE REALIZA ENVIO DE 32 ROLLOS, CON LA GUIA 2235596134 SERVIENTREGA. SE CONFIRMA ENTREGA EXITOSA POR PARTE DE LA TRANSPORTADORA</t>
  </si>
  <si>
    <t>BARRIO CHAPINERO EL CERRITO  4</t>
  </si>
  <si>
    <t>FO-25-1631641</t>
  </si>
  <si>
    <t>05/10/2025 SE REALIZA ENVIO DE ROLLOS CON GUIA | 06/10/2025 DEBIDO A PROBLEMAS CON EL MO DE LA TAREA BODEGA NO VISUALIZA ACTIVIDAD | 08/10/2025 SE REALIZA ENVIO DE 40 ROLLOS, CON LA GUIA 2185553829 SERVIENTREGA. SE CONFIRMA ENTREGA EXITOSA POR PARTE DE LA TRANSPORTADORA</t>
  </si>
  <si>
    <t>CENTRO II TOLEDO</t>
  </si>
  <si>
    <t>FO-25-1629373</t>
  </si>
  <si>
    <t>04/10/2025 SE REALIZA ENVIO DE ROLLOS CON GUIA | 08/10/2025 SE REALIZA ENVIO DE 8 ROLLOS, CON LA GUIA 2187690739 SERVIENTREGA. SE CONFIRMA ENTREGA EXITOSA POR PARTE DE LA TRANSPORTADORA</t>
  </si>
  <si>
    <t>BARRIO TOLEDO TOLEDO 1</t>
  </si>
  <si>
    <t>FO-25-1628930</t>
  </si>
  <si>
    <t>08/10/2025 SE CONFIRMA ENVIO CON LA SEÑORA JOSE ALEXANDER GONZALEZ | 08/10/2025 SE REALIZA ENVIO DE 32 ROLLOS, CON LA GUIA 2187690734 SERVIENTREGA. SE CONFIRMA ENTREGA EXITOSA POR PARTE DE LA TRANSPORTADORA</t>
  </si>
  <si>
    <t>BARRIO CENTRO BUCARAMANGA 64</t>
  </si>
  <si>
    <t>FO-25-1644593</t>
  </si>
  <si>
    <t>08/10/2025 SE ESCALA AL COORDINADOR DE ZONA PARA ENTREGA DE ROLLOS EN SITIO | 08/10/2025 SE VISITA COMERCIO SE ENTREGA ROLLOS #48</t>
  </si>
  <si>
    <t>FO-25-1642439</t>
  </si>
  <si>
    <t>07/10/2025 SE ESCALA AL COORDINADOR DE ZONA PARA ENTREGA DE ROLLOS EN SITIO | 08/10/2025 SE REALIZA ENTREGA DE 64 ROLLOS WOMPI</t>
  </si>
  <si>
    <t>FO-25-1614621</t>
  </si>
  <si>
    <t>02/10/2025 SE ESCALA AL COORDINADOR DE ZONA PARA ENTREGA DE ROLLOS EN SITIO | 08/10/2025 SE REALIZA ENTREGA DE 16 ROLLOS WOMOI A SATISFACCIÓN DEL CLIENTE</t>
  </si>
  <si>
    <t>BARRIO CENTRO PIENDAMO 4</t>
  </si>
  <si>
    <t>FO-25-1622401</t>
  </si>
  <si>
    <t>03/10/2025 SE CONFIRMA ENVIO CON LA SEÑORA CAROLINA MEDINA | 07/10/2025 SE ENVIAN 32 ROLLOS WOMPI POR INTERRAPIDISIMO</t>
  </si>
  <si>
    <t>BARRIO LAURELES MEDELLIN 8</t>
  </si>
  <si>
    <t>FO-25-1617065</t>
  </si>
  <si>
    <t>02/10/2025 SE ESCALA AL COORDINADOR DE ZONA PARA ENTREGA DE ROLLOS EN SITIO | 09/10/2025 SE REALIZA ENTREGA DE 40 ROLLOS POR EL OPERADOR LOGISTICO VELOCES CON LA GUIA V4001631129</t>
  </si>
  <si>
    <t>BARRIO MANRIQUE MEDELLIN 8</t>
  </si>
  <si>
    <t>FO-25-1617055</t>
  </si>
  <si>
    <t>02/10/2025 SE ESCALA AL COORDINADOR DE ZONA PARA ENTREGA DE ROLLOS EN SITIO | 09/10/2025 SE REALIZA ENTREGA DE 48 ROLLOS POR EL OPERADOR LOGISTICO VELOCES CON LA GUIA V4001631130</t>
  </si>
  <si>
    <t>MERCADO LA 42</t>
  </si>
  <si>
    <t>FO-25-1617053</t>
  </si>
  <si>
    <t>02/10/2025 SE ESCALA AL COORDINADOR DE ZONA PARA ENTREGA DE ROLLOS EN SITIO | 09/10/2025 SE REALIZA ENTREGA DE 40 ROLLOS POR EL OPERADOR LOGISTICO VELOCES CON LA GUIA V4001631131</t>
  </si>
  <si>
    <t>AUTOSERVICIO EL DIVINO NIÑO</t>
  </si>
  <si>
    <t>FO-25-1617564</t>
  </si>
  <si>
    <t>02/10/2025 SE ESCALA AL COORDINADOR DE ZONA PARA ENTREGA DE ROLLOS EN SITIO | 09/10/2025 SE REALIZA ENTREGA DE 48 ROLLOS POR EL OPERADOR LOGISTICO VELOCES CON LA GUIA V4001631132</t>
  </si>
  <si>
    <t>FO-25-1617559</t>
  </si>
  <si>
    <t>02/10/2025 SE ESCALA AL COORDINADOR DE ZONA PARA ENTREGA DE ROLLOS EN SITIO | 09/10/2025 SE REALIZA ENTREGA DE 64 ROLLOS POR EL OPERADOR LOGISTICO VELOCES CON LA GUIA V4001631133</t>
  </si>
  <si>
    <t>FO-25-1617557</t>
  </si>
  <si>
    <t>02/10/2025 SE ESCALA AL COORDINADOR DE ZONA PARA ENTREGA DE ROLLOS EN SITIO | 09/10/2025 SE REALIZA ENTREGA DE 40 ROLLOS POR EL OPERADOR LOGISTICO VELOCES CON LA GUIA V4001631134</t>
  </si>
  <si>
    <t>CHECHERES Y CHECHERES</t>
  </si>
  <si>
    <t>FO-25-1617553</t>
  </si>
  <si>
    <t>02/10/2025 SE ESCALA AL COORDINADOR DE ZONA PARA ENTREGA DE ROLLOS EN SITIO | 09/10/2025 SE REALIZA ENTREGA DE 64 ROLLOS POR EL OPERADOR LOGISTICO VELOCES CON LA GUIA V4001631135</t>
  </si>
  <si>
    <t>VARIEDADES Y TIENDA DE BELLEZA SIEMPRE BELLAS</t>
  </si>
  <si>
    <t>FO-25-1617549</t>
  </si>
  <si>
    <t>02/10/2025 SE ESCALA AL COORDINADOR DE ZONA PARA ENTREGA DE ROLLOS EN SITIO | 09/10/2025 SE REALIZA ENTREGA DE 40 ROLLOS POR EL OPERADOR LOGISTICO VELOCES CON LA GUIA V4001631136</t>
  </si>
  <si>
    <t>DROGUERIAS DOMO PHARMA</t>
  </si>
  <si>
    <t>FO-25-1617545</t>
  </si>
  <si>
    <t>02/10/2025 SE ESCALA AL COORDINADOR DE ZONA PARA ENTREGA DE ROLLOS EN SITIO | 09/10/2025 SE REALIZA ENTREGA DE 48 ROLLOS POR EL OPERADOR LOGISTICO VELOCES CON LA GUIA V4001631137</t>
  </si>
  <si>
    <t>CONTRERAS ROSSI LITZY YULIETH</t>
  </si>
  <si>
    <t>ACERCA SAS</t>
  </si>
  <si>
    <t>FO-25-1617922</t>
  </si>
  <si>
    <t>02/10/2025 SE ESCALA AL COORDINADOR DE ZONA PARA ENTREGA DE ROLLOS EN SITIO | 09/10/2025 SE REALIZA ENTREGA DE 24 ROLLOS POR EL OPERADOR LOGISTICO VELOCES CON LA GUIA V4001631139</t>
  </si>
  <si>
    <t>ALMACÉN HAMMER</t>
  </si>
  <si>
    <t>FO-25-1617543</t>
  </si>
  <si>
    <t>02/10/2025 SE ESCALA AL COORDINADOR DE ZONA PARA ENTREGA DE ROLLOS EN SITIO | 09/10/2025 SE REALIZA ENTREGA DE 64 ROLLOS POR EL OPERADOR LOGISTICO VELOCES CON LA GUIA V4001631138</t>
  </si>
  <si>
    <t>BARRIO TERRANOVA BELLO</t>
  </si>
  <si>
    <t>FO-25-1617915</t>
  </si>
  <si>
    <t>02/10/2025 SE ESCALA AL COORDINADOR DE ZONA PARA ENTREGA DE ROLLOS EN SITIO | 09/10/2025 SE REALIZA ENTREGA DE 64 ROLLOS POR EL OPERADOR LOGISTICO VELOCES CON LA GUIA V4001631140</t>
  </si>
  <si>
    <t>BARRIO PRADOS DE SABANETA</t>
  </si>
  <si>
    <t>FO-25-1617908</t>
  </si>
  <si>
    <t>02/10/2025 SE ESCALA AL COORDINADOR DE ZONA PARA ENTREGA DE ROLLOS EN SITIO | 09/10/2025 SE REALIZA ENTREGA DE 64 ROLLOS POR EL OPERADOR LOGISTICO VELOCES CON LA GUIA V4001631141</t>
  </si>
  <si>
    <t>FO-25-1617903</t>
  </si>
  <si>
    <t>02/10/2025 SE ESCALA AL COORDINADOR DE ZONA PARA ENTREGA DE ROLLOS EN SITIO | 09/10/2025 SE REALIZA ENTREGA DE 24 ROLLOS POR EL OPERADOR LOGISTICO VELOCES CON LA GUIA V4001631142</t>
  </si>
  <si>
    <t>BARRIO LA GABRIELA III - BELLO</t>
  </si>
  <si>
    <t>FO-25-1622087</t>
  </si>
  <si>
    <t>03/10/2025 SE ESCALA AL COORDINADOR DE ZONA PARA ENTREGA DE ROLLOS EN SITIO | 09/10/2025 SE REALIZA ENTREGA DE 64 ROLLOS POR EL OPERADOR LOGISTICO VELOCES CON LA GUIA V4001641365</t>
  </si>
  <si>
    <t>ZAMURAY MOTOS</t>
  </si>
  <si>
    <t>FO-25-1619612</t>
  </si>
  <si>
    <t>03/10/2025 SE ESCALA AL COORDINADOR DE ZONA PARA ENTREGA DE ROLLOS EN SITIO | 09/10/2025 SE REALIZA ENTREGA DE 48 ROLLOS POR EL OPERADOR LOGISTICO VELOCES CON LA GUIA V4001641366</t>
  </si>
  <si>
    <t>ALMACEN CACHETES</t>
  </si>
  <si>
    <t>FO-25-1619619</t>
  </si>
  <si>
    <t>03/10/2025 SE ESCALA AL COORDINADOR DE ZONA PARA ENTREGA DE ROLLOS EN SITIO | 09/10/2025 SE REALIZA ENTREGA DE 32 ROLLOS POR EL OPERADOR LOGISTICO VELOCES CON LA GUIA V4001641367</t>
  </si>
  <si>
    <t>BARRIO SANTA MARIA ITAGUI 8</t>
  </si>
  <si>
    <t>FO-25-1619622</t>
  </si>
  <si>
    <t>03/10/2025 SE ESCALA AL COORDINADOR DE ZONA PARA ENTREGA DE ROLLOS EN SITIO | 09/10/2025 SE REALIZA ENTREGA DE 64 ROLLOS POR EL OPERADOR LOGISTICO VELOCES CON LA GUIA V4001641368</t>
  </si>
  <si>
    <t>PRIMAX INDUSTRIALES</t>
  </si>
  <si>
    <t>FO-25-1619625</t>
  </si>
  <si>
    <t>03/10/2025 SE ESCALA AL COORDINADOR DE ZONA PARA ENTREGA DE ROLLOS EN SITIO | 09/10/2025 SE REALIZA ENTREGA DE 24 ROLLOS POR EL OPERADOR LOGISTICO VELOCES CON LA GUIA V4001641369</t>
  </si>
  <si>
    <t>HERBOLARIO TIENDA NATURISTA BAMBÚ Y CANELA</t>
  </si>
  <si>
    <t>FO-25-1619599</t>
  </si>
  <si>
    <t>03/10/2025 SE ESCALA AL COORDINADOR DE ZONA PARA ENTREGA DE ROLLOS EN SITIO | 09/10/2025 SE REALIZA ENTREGA DE 56 ROLLOS POR EL OPERADOR LOGISTICO VELOCES CON LA GUIA V4001641370</t>
  </si>
  <si>
    <t>BARRIO INTERLAKEN IBAGUE 6</t>
  </si>
  <si>
    <t>FO-25-1647130</t>
  </si>
  <si>
    <t>08/10/2025 SE ESCALA AL COORDINADOR DE ZONA PARA ENTREGA DE ROLLOS EN SITIO | 08/10/2025 SE REALIZA ENTREGA DE 24 ROLLOS WOMPI POR SOLICITUD DEL CLIENTE.</t>
  </si>
  <si>
    <t>DROGUERÍA SURTIMAX</t>
  </si>
  <si>
    <t>FO-25-1619590</t>
  </si>
  <si>
    <t>03/10/2025 SE ESCALA AL COORDINADOR DE ZONA PARA ENTREGA DE ROLLOS EN SITIO | 09/10/2025 SE REALIZA ENTREGA DE 48 ROLLOS POR EL OPERADOR LOGISTICO VELOCES CON LA GUIA V4001641371</t>
  </si>
  <si>
    <t>FO-25-1619570</t>
  </si>
  <si>
    <t>03/10/2025 SE ESCALA AL COORDINADOR DE ZONA PARA ENTREGA DE ROLLOS EN SITIO | 09/10/2025 SE REALIZA ENTREGA DE 64 ROLLOS POR EL OPERADOR LOGISTICO VELOCES CON LA GUIA V4001641372</t>
  </si>
  <si>
    <t>FIN POLLO SEDE 2 CALATRAVA</t>
  </si>
  <si>
    <t>FO-25-1620861</t>
  </si>
  <si>
    <t>03/10/2025 SE ESCALA AL COORDINADOR DE ZONA PARA ENTREGA DE ROLLOS EN SITIO | 09/10/2025 SE REALIZA ENTREGA DE 24 ROLLOS POR EL OPERADOR LOGISTICO VELOCES CON LA GUIA V4001641373</t>
  </si>
  <si>
    <t>FO-25-1620788</t>
  </si>
  <si>
    <t>09/10/2025 SE REALIZA ENTREGA DE 32 ROLLOS POR EL OPERADOR LOGISTICO VELOCES CON LA GUIA V4001641375</t>
  </si>
  <si>
    <t>REPUESTOS EL ENCANTO</t>
  </si>
  <si>
    <t>FO-25-1622083</t>
  </si>
  <si>
    <t>03/10/2025 SE ESCALA AL COORDINADOR DE ZONA PARA ENTREGA DE ROLLOS EN SITIO | 09/10/2025 SE REALIZA ENTREGA DE 48 ROLLOS POR EL OPERADOR LOGISTICO VELOCES CON LA GUIA V4001641376</t>
  </si>
  <si>
    <t>BARRIO LA PAZ</t>
  </si>
  <si>
    <t>FO-25-1622629</t>
  </si>
  <si>
    <t>03/10/2025 SE ESCALA AL COORDINADOR DE ZONA PARA ENTREGA DE ROLLOS EN SITIO | 09/10/2025 SE REALIZA ENTREGA DE 40 ROLLOS POR EL OPERADOR LOGISTICO VELOCES CON LA GUIA V4001641377</t>
  </si>
  <si>
    <t>ANDRESA INMACULADA DOS</t>
  </si>
  <si>
    <t>FO-25-1623078</t>
  </si>
  <si>
    <t>03/10/2025 SE ESCALA AL COORDINADOR DE ZONA PARA ENTREGA DE ROLLOS EN SITIO | 09/10/2025 SE REALIZA ENTREGA DE 24 ROLLOS POR EL OPERADOR LOGISTICO VELOCES CON LA GUIA V4001641378</t>
  </si>
  <si>
    <t>PAPELERÍA Y VARIEDADES EL GRAN MATHI MATHI</t>
  </si>
  <si>
    <t>FO-25-1645911</t>
  </si>
  <si>
    <t>08/10/2025 SE ESCALA AL COORDINADOR DE ZONA PARA ENTREGA DE ROLLOS EN SITIO | 08/10/2025 SE REALIZÓ VISITA AL COMERCIO Y SE ENCUENTRA CERRADO SE REALIZÓ LLAMADA TELEFÓNICA Y CLIENTE MANIFIESTA QUE LE DEJEMOS LOS ROLLOS EN EL COMERCIO DEL LADO, SE ENTREGAN 32 ROLLOS WOMPI TODO OK</t>
  </si>
  <si>
    <t>E&amp;M.COM PAPELERIA</t>
  </si>
  <si>
    <t>FO-25-1623697</t>
  </si>
  <si>
    <t>03/10/2025 SE ESCALA AL COORDINADOR DE ZONA PARA ENTREGA DE ROLLOS EN SITIO | 09/10/2025 SE REALIZA ENTREGA DE 48 ROLLOS POR EL OPERADOR LOGISTICO VELOCES CON LA GUIA V4001641379</t>
  </si>
  <si>
    <t>FERRETERIA CAJA DE HERRAMIENTAS</t>
  </si>
  <si>
    <t>FO-25-1623693</t>
  </si>
  <si>
    <t>03/10/2025 SE ESCALA AL COORDINADOR DE ZONA PARA ENTREGA DE ROLLOS EN SITIO | 09/10/2025 SE REALIZA ENTREGA DE 64 ROLLOS POR EL OPERADOR LOGISTICO VELOCES CON LA GUIA V4001641380</t>
  </si>
  <si>
    <t>PLOTTER CRISTO REY</t>
  </si>
  <si>
    <t>FO-25-1645560</t>
  </si>
  <si>
    <t>08/10/2025 SE ESCALA AL COORDINADOR DE ZONA PARA ENTREGA DE ROLLOS EN SITIO | 08/10/2025 SE VISITA CB. SE REALIZA ENTREGA DE 24 ROLLOS. CLIENTE PIDE SE LE DEJÉ LA PAPELERÍA CON EL VIGILANTE DEL EDIFICIO YA QUE SE ENCUENTRA POR FUERA DEL CB REALIZANDO DILIGENCIAS PERSONALES. POR TANTO NO SE PUEDE TOMAR FOTO DE LA TIRILLA</t>
  </si>
  <si>
    <t>CONFECCIONES Y DULCERIA GIRALU</t>
  </si>
  <si>
    <t>FO-25-1626753</t>
  </si>
  <si>
    <t>03/10/2025 SE ESCALA AL COORDINADOR DE ZONA PARA ENTREGA DE ROLLOS EN SITIO | 09/10/2025 SE REALIZA ENTREGA DE 64 ROLLOS POR EL OPERADOR LOGISTICO VELOCES CON LA GUIA V4001641382</t>
  </si>
  <si>
    <t>DISTRIALIMENTOS DE ANTIOQUIA</t>
  </si>
  <si>
    <t>FO-25-1626754</t>
  </si>
  <si>
    <t>03/10/2025 SE ESCALA AL COORDINADOR DE ZONA PARA ENTREGA DE ROLLOS EN SITIO | 09/10/2025 SE REALIZA ENTREGA DE 48 ROLLOS POR EL OPERADOR LOGISTICO VELOCES CON LA GUIA V4001641381</t>
  </si>
  <si>
    <t>LA ESMERALDA TUNJA 4</t>
  </si>
  <si>
    <t>FO-25-1645078</t>
  </si>
  <si>
    <t>08/10/2025 SE ESCALA AL COORDINADOR DE ZONA PARA ENTREGA DE ROLLOS EN SITIO | 09/10/2025 ENTREGA DE 48ROLLS CON VISITA SE USA 1 PARA LA COPIA YA QUE CLIENTE NO TENÍA ROLLOS</t>
  </si>
  <si>
    <t>FO-25-1630949</t>
  </si>
  <si>
    <t>05/10/2025 SE ESCALA AL COORDINADOR DE ZONA PARA ENTREGA DE ROLLOS EN SITIO | 09/10/2025 SE REALIZA ENTREGA DE 16 ROLLOS POR EL OPERADOR LOGISTICO VELOCES CON LA GUIA V4001641383</t>
  </si>
  <si>
    <t>FO-25-1630954</t>
  </si>
  <si>
    <t>05/10/2025 SE ESCALA AL COORDINADOR DE ZONA PARA ENTREGA DE ROLLOS EN SITIO | 09/10/2025 SE REALIZA ENTREGA DE 32 ROLLOS POR EL OPERADOR LOGISTICO VELOCES CON LA GUIA V4001641384</t>
  </si>
  <si>
    <t>BARRIO ENCISO MEDELLIN 3</t>
  </si>
  <si>
    <t>FO-25-1630958</t>
  </si>
  <si>
    <t>05/10/2025 SE ESCALA AL COORDINADOR DE ZONA PARA ENTREGA DE ROLLOS EN SITIO | 09/10/2025 SE REALIZA ENTREGA DE 40 ROLLOS POR EL OPERADOR LOGISTICO VELOCES CON LA GUIA V4001641385</t>
  </si>
  <si>
    <t>DROGERIA Y PAPELERIA LA PROSPERIDAD</t>
  </si>
  <si>
    <t>FO-25-1630969</t>
  </si>
  <si>
    <t>05/10/2025 SE ESCALA AL COORDINADOR DE ZONA PARA ENTREGA DE ROLLOS EN SITIO | 09/10/2025 SE REALIZA ENTREGA DE 48 ROLLOS POR EL OPERADOR LOGISTICO VELOCES CON LA GUIA V4001641386</t>
  </si>
  <si>
    <t>BARRIO QUITASOL BELLO</t>
  </si>
  <si>
    <t>FO-25-1630970</t>
  </si>
  <si>
    <t>05/10/2025 SE ESCALA AL COORDINADOR DE ZONA PARA ENTREGA DE ROLLOS EN SITIO | 09/10/2025 SE REALIZA ENTREGA DE 64 ROLLOS POR EL OPERADOR LOGISTICO VELOCES CON LA GUIA V4001641387</t>
  </si>
  <si>
    <t>DROGUERÍA Y PERFUMERÍA ANDRÉS</t>
  </si>
  <si>
    <t>FO-25-1645110</t>
  </si>
  <si>
    <t>08/10/2025 SE ESCALA AL COORDINADOR DE ZONA PARA ENTREGA DE ROLLOS EN SITIO | 08/10/2025 SE VISITA COMERCIO Y SE ENTREGAN 24 ROLLOS OK.</t>
  </si>
  <si>
    <t>EL BARATON DE GAITAN</t>
  </si>
  <si>
    <t>FO-25-1630983</t>
  </si>
  <si>
    <t>05/10/2025 SE ESCALA AL COORDINADOR DE ZONA PARA ENTREGA DE ROLLOS EN SITIO | 09/10/2025 SE REALIZA ENTREGA DE 56 ROLLOS POR EL OPERADOR LOGISTICO VELOCES CON LA GUIA V4001641388</t>
  </si>
  <si>
    <t>LA ESQUINA EL DESCANSO</t>
  </si>
  <si>
    <t>FO-25-1630987</t>
  </si>
  <si>
    <t>05/10/2025 SE ESCALA AL COORDINADOR DE ZONA PARA ENTREGA DE ROLLOS EN SITIO | 09/10/2025 SE REALIZA ENTREGA DE 32 ROLLOS POR EL OPERADOR LOGISTICO VELOCES CON LA GUIA V4001641389</t>
  </si>
  <si>
    <t>FO-25-1630990</t>
  </si>
  <si>
    <t>05/10/2025 SE ESCALA AL COORDINADOR DE ZONA PARA ENTREGA DE ROLLOS EN SITIO | 09/10/2025 SE REALIZA ENTREGA DE 48 ROLLOS POR EL OPERADOR LOGISTICO VELOCES CON LA GUIA V4001641390</t>
  </si>
  <si>
    <t>BARRIO NIQUIA CAMACOL 4 BELLO</t>
  </si>
  <si>
    <t>FO-25-1630994</t>
  </si>
  <si>
    <t>05/10/2025 SE ESCALA AL COORDINADOR DE ZONA PARA ENTREGA DE ROLLOS EN SITIO | 09/10/2025 SE REALIZA ENTREGA DE 48 ROLLOS POR EL OPERADOR LOGISTICO VELOCES CON LA GUIA V4001641391</t>
  </si>
  <si>
    <t>DISTRIBUCIONES Y CIGARRERÍA LA ROSA</t>
  </si>
  <si>
    <t>FO-25-1644485</t>
  </si>
  <si>
    <t>08/10/2025 SE ESCALA AL COORDINADOR DE ZONA PARA ENTREGA DE ROLLOS EN SITIO | 09/10/2025 SE ENTREGA 32 ROLLOS WOMPI SIN NOVEDAD</t>
  </si>
  <si>
    <t>BARRIO ROBLEDO MEDELLIN 27</t>
  </si>
  <si>
    <t>FO-25-1630998</t>
  </si>
  <si>
    <t>05/10/2025 SE ESCALA AL COORDINADOR DE ZONA PARA ENTREGA DE ROLLOS EN SITIO | 09/10/2025 SE REALIZA ENTREGA DE 16 ROLLOS POR EL OPERADOR LOGISTICO VELOCES CON LA GUIA V4001641392</t>
  </si>
  <si>
    <t>MASCOTA TIENDA SPA</t>
  </si>
  <si>
    <t>FO-25-1631000</t>
  </si>
  <si>
    <t>05/10/2025 SE ESCALA AL COORDINADOR DE ZONA PARA ENTREGA DE ROLLOS EN SITIO | 09/10/2025 SE REALIZA ENTREGA DE 32 ROLLOS POR EL OPERADOR LOGISTICO VELOCES CON LA GUIA V4001641394</t>
  </si>
  <si>
    <t>BARRIO RINCON DE PASTO PASTO 2</t>
  </si>
  <si>
    <t>FO-25-1643426</t>
  </si>
  <si>
    <t>07/10/2025 SE ESCALA AL COORDINADOR DE ZONA PARA ENTREGA DE ROLLOS EN SITIO | 08/10/2025 SE REALIZÓ LA ENTREGA DE PAPELERÍA SOLICITADA NO SE MANIPULA CB CLIENTE INFORMA QUE SE ENCUENTRA OPERATIVO</t>
  </si>
  <si>
    <t>FO-25-1643488</t>
  </si>
  <si>
    <t>07/10/2025 SE ESCALA AL COORDINADOR DE ZONA PARA ENTREGA DE ROLLOS EN SITIO | 08/10/2025 SE REALIZA ENTREGA DE 64 ROLLOS WOMPI EN SITIO ENTREGA EXITOSA</t>
  </si>
  <si>
    <t>BARRIO LAS AMERICAS FLORENCIA</t>
  </si>
  <si>
    <t>FO-25-1643484</t>
  </si>
  <si>
    <t>07/10/2025 SE ESCALA AL COORDINADOR DE ZONA PARA ENTREGA DE ROLLOS EN SITIO | 09/10/2025 SE REALIZA ENTREGA DE 64 ROLLOS WOMPI EN SITIO ENTREGA EXITOSA</t>
  </si>
  <si>
    <t>BARRIO BELLO HORIZONTE FLORENCIA 1</t>
  </si>
  <si>
    <t>FO-25-1643485</t>
  </si>
  <si>
    <t>BARRIO CENTRO FLORENCIA  32</t>
  </si>
  <si>
    <t>FO-25-1643487</t>
  </si>
  <si>
    <t>BARRIO TORASSO ALTO FLORENCIA</t>
  </si>
  <si>
    <t>FO-25-1643483</t>
  </si>
  <si>
    <t>ECOFARMAX</t>
  </si>
  <si>
    <t>FO-25-1643489</t>
  </si>
  <si>
    <t>BARRIO SANTA ANA TUNJA 3</t>
  </si>
  <si>
    <t>FO-25-1644513</t>
  </si>
  <si>
    <t>08/10/2025 SE ESCALA AL COORDINADOR DE ZONA PARA ENTREGA DE ROLLOS EN SITIO | 09/10/2025 ENTREGA EXITOSA DE 32 ROLLOS</t>
  </si>
  <si>
    <t>BARRIO LA TROCHA PALMIRA</t>
  </si>
  <si>
    <t>FO-25-1637534</t>
  </si>
  <si>
    <t>06/10/2025 SE ESCALA AL COORDINADOR DE ZONA PARA ENTREGA DE ROLLOS EN SITIO | 08/10/2025 EN LA VISITA TÉCNICA SE REALIZÓ LA ENTREGA DE 32 ROLLOS DE WOMPI PARA EL CB.</t>
  </si>
  <si>
    <t>VARIEDADES EL PUNTO CLAVE</t>
  </si>
  <si>
    <t>FO-25-1637537</t>
  </si>
  <si>
    <t>06/10/2025 SE ESCALA AL COORDINADOR DE ZONA PARA ENTREGA DE ROLLOS EN SITIO | 09/10/2025 SE REALIZA ENTREGA DE 32 ROLLOS ,NO SE MANIPULAN EQUIPOS</t>
  </si>
  <si>
    <t>MILENTI EL PUNTO DE LA BELLEZA</t>
  </si>
  <si>
    <t>FO-25-1634086</t>
  </si>
  <si>
    <t>06/10/2025 SE ESCALA AL COORDINADOR DE ZONA PARA ENTREGA DE ROLLOS EN SITIO | 08/10/2025 SE REALIZA ENTREGA DE 64 ROLLOS PARA EL CORRESPONSAL</t>
  </si>
  <si>
    <t>T V LA NEGRA</t>
  </si>
  <si>
    <t>FO-25-1634091</t>
  </si>
  <si>
    <t>06/10/2025 SE ESCALA AL COORDINADOR DE ZONA PARA ENTREGA DE ROLLOS EN SITIO | 08/10/2025 SE REALIZA ENTREGA DE 64 ROLLOS TÉRMICOS WOMPI SIN NOVEDAD.</t>
  </si>
  <si>
    <t>FO-25-1630002</t>
  </si>
  <si>
    <t>04/10/2025 SE REALIZA ENVIO DE ROLLOS CON GUIA | 09/10/2025 SE CONFIRMA ENTREGA EXITOSA POR PARTE DE LA TRANSPORTADORA MANDAR Y SERVIR CON LA GUIA 6345301357946</t>
  </si>
  <si>
    <t>BARRIO SAN FERNANDO SECTOR LA FLORIDA CARTAGENA DE INDIAS</t>
  </si>
  <si>
    <t>FO-25-1633983</t>
  </si>
  <si>
    <t>06/10/2025 SE ESCALA AL COORDINADOR DE ZONA PARA ENTREGA DE ROLLOS EN SITIO | 09/10/2025 SE ENTREGAN 16 ROLLOS</t>
  </si>
  <si>
    <t>BARRIO VEREDA EL COFRE CAJIBIO</t>
  </si>
  <si>
    <t>FO-25-1631609</t>
  </si>
  <si>
    <t>05/10/2025 SE REALIZA ENVIO DE ROLLOS CON GUIA | 07/10/2025 SE INGRESAN SE ENTREGAN ROLLOS WOMPI</t>
  </si>
  <si>
    <t>BARRIO CENTRO 41 - ARMENIA</t>
  </si>
  <si>
    <t>FO-25-1631603</t>
  </si>
  <si>
    <t>05/10/2025 SE ESCALA AL COORDINADOR DE ZONA PARA ENTREGA DE ROLLOS EN SITIO | 08/10/2025 SE VISITA COMERCIO SE REALIZÓ ENTREGA DE 48 ROLLOS WOMPI</t>
  </si>
  <si>
    <t>FARALLONES ARMENIA</t>
  </si>
  <si>
    <t>FO-25-1631600</t>
  </si>
  <si>
    <t>05/10/2025 SE ESCALA AL COORDINADOR DE ZONA PARA ENTREGA DE ROLLOS EN SITIO | 08/10/2025 SE VISITA COMERCIO SE REALIZÓ ENTREGA DE 32 ROLLOS WOMPI</t>
  </si>
  <si>
    <t>SURTIHOGAR EL COSECHERO</t>
  </si>
  <si>
    <t>FO-25-1631597</t>
  </si>
  <si>
    <t>05/10/2025 SE ESCALA AL COORDINADOR DE ZONA PARA ENTREGA DE ROLLOS EN SITIO | 08/10/2025 SE VISITA COMERCIO SE REALIZÓ ENTREGA DE 64 ROLLOS WOMPI</t>
  </si>
  <si>
    <t>FO-25-1637536</t>
  </si>
  <si>
    <t>06/10/2025 SE ESCALA AL COORDINADOR DE ZONA PARA ENTREGA DE ROLLOS EN SITIO | 09/10/2025 SE REALIZA ENTREGA DE 16 ROLLOS ,NO SE MANIPULAN EQUIPOS</t>
  </si>
  <si>
    <t>CONSTRUAHORRO</t>
  </si>
  <si>
    <t>FO-25-1634092</t>
  </si>
  <si>
    <t>06/10/2025 SE ESCALA AL COORDINADOR DE ZONA PARA ENTREGA DE ROLLOS EN SITIO | 09/10/2025 SE REALIZÓ VISITA TÉCNICA CON EL OBJETIVO DE ENTREGAR 24 ROLLOS WOMPI EN EL PUNTO ASIGNADO. LA ENTREGA SE LLEVÓ A CABO DE MANERA EXITOSA, CUMPLIENDO CON LOS REQUISITOS ESTABLECIDOS Y SIN PRESENTAR NOVEDADES DURANTE EL PROCESO</t>
  </si>
  <si>
    <t>BARRIO CENTRO SAN JUAN DE URABA 4</t>
  </si>
  <si>
    <t>FO-25-1631637</t>
  </si>
  <si>
    <t>05/10/2025 SE REALIZA ENVIO DE ROLLOS CON GUIA | 09/10/2025 SE CONFIRMA ENTREGA EXITOSA POR PARTE DE LA TRANSPORTADORA MANDAR Y SERVIR CON LA GUIA 6345301359042</t>
  </si>
  <si>
    <t>BARRIO CENTRO 2  IBAGUE</t>
  </si>
  <si>
    <t>FO-25-1630963</t>
  </si>
  <si>
    <t>05/10/2025 SE ESCALA AL COORDINADOR DE ZONA PARA ENTREGA DE ROLLOS EN SITIO | 07/10/2025 SE HACE LA ENTREGA  DE 64 ROLLOS EN DIRECCIÓN INDICADA</t>
  </si>
  <si>
    <t>MARY ISABEL STAND DIAZ</t>
  </si>
  <si>
    <t>FO-25-1630961</t>
  </si>
  <si>
    <t>05/10/2025 SE ESCALA AL COORDINADOR DE ZONA PARA ENTREGA DE ROLLOS EN SITIO | 08/10/2025 SE  REALIZA VISITA SE ENTREGA 24 ROLLOS</t>
  </si>
  <si>
    <t>FO-25-1635154</t>
  </si>
  <si>
    <t>06/10/2025 SE ESCALA AL COORDINADOR DE ZONA PARA ENTREGA DE ROLLOS EN SITIO | 07/10/2025 SE ENTREGA 32 ROLLOS CON VISITA</t>
  </si>
  <si>
    <t>BARRIO LA NEVADA VALLEDUPAR  4</t>
  </si>
  <si>
    <t>FO-25-1641524</t>
  </si>
  <si>
    <t>07/10/2025 SE ESCALA AL COORDINADOR DE ZONA PARA ENTREGA DE ROLLOS EN SITIO | 08/10/2025 SE REALIZA ENTREGA DE 24 ROLLOS EN DIRECCIÓN DE CB</t>
  </si>
  <si>
    <t>FO-25-1641455</t>
  </si>
  <si>
    <t>07/10/2025 SE ESCALA AL COORDINADOR DE ZONA PARA ENTREGA DE ROLLOS EN SITIO | 08/10/2025 SE HACE ENTREGA DE 48 ROLLOS WOMPI EN DIRECCIÓN INDICADA</t>
  </si>
  <si>
    <t>BARRIO BUGANVILES NEIVA</t>
  </si>
  <si>
    <t>FO-25-1641525</t>
  </si>
  <si>
    <t>07/10/2025 SE ESCALA AL COORDINADOR DE ZONA PARA ENTREGA DE ROLLOS EN SITIO | 08/10/2025 SE ENTREGA 56 ROLLOS WOMPI SIN NOVEDAD .</t>
  </si>
  <si>
    <t>BARRIO CENTRO ARMENIA 10</t>
  </si>
  <si>
    <t>FO-25-1634709</t>
  </si>
  <si>
    <t>08/10/2025 SE VISITA COMERCIO SE REALIZÓ ENTREGA DE 64 ROLLOS WOMPI</t>
  </si>
  <si>
    <t>BARRIO LA NORA VILLAVICENCIO</t>
  </si>
  <si>
    <t>FO-25-1642428</t>
  </si>
  <si>
    <t>07/10/2025 SE ESCALA AL COORDINADOR DE ZONA PARA ENTREGA DE ROLLOS EN SITIO | 08/10/2025 SE REALIZA ENTREGA EN SITIO DE 64 ROLLOS WOMPI</t>
  </si>
  <si>
    <t>MERCA FRUVER LA CANASTA Y Y</t>
  </si>
  <si>
    <t>FO-25-1642764</t>
  </si>
  <si>
    <t>07/10/2025 SE ESCALA AL COORDINADOR DE ZONA PARA ENTREGA DE ROLLOS EN SITIO | 08/10/2025 SE REALIZA ENTREGA EN SITIO DE 24 ROLLOS WOMPI</t>
  </si>
  <si>
    <t>OPERADOR TURISTICO FINCAS LLANO Y FOLCLOR</t>
  </si>
  <si>
    <t>FO-25-1642430</t>
  </si>
  <si>
    <t>LA SUPERTIENDA DE ULISES</t>
  </si>
  <si>
    <t>FO-25-1642424</t>
  </si>
  <si>
    <t>07/10/2025 SE ESCALA AL COORDINADOR DE ZONA PARA ENTREGA DE ROLLOS EN SITIO | 08/10/2025 SE REALIZA ENTREGA DE 32 ROLLOS WOMPI OK</t>
  </si>
  <si>
    <t>VARIEDADES Y FIESTA GC</t>
  </si>
  <si>
    <t>FO-25-1635138</t>
  </si>
  <si>
    <t>06/10/2025 SE ESCALA AL COORDINADOR DE ZONA PARA ENTREGA DE ROLLOS EN SITIO | 08/10/2025 SE REALIZA VISITA SE ENTREGA 64 ROLLOS</t>
  </si>
  <si>
    <t>BARRIO LAS AMERICAS ARMENIA 1</t>
  </si>
  <si>
    <t>FO-25-1642001</t>
  </si>
  <si>
    <t>07/10/2025 SE ESCALA AL COORDINADOR DE ZONA PARA ENTREGA DE ROLLOS EN SITIO | 08/10/2025 SE VISITA COMERCIO SE REALIZÓ ENTREGA DE 40 ROLLOS WOMPI</t>
  </si>
  <si>
    <t>FO-25-1640991</t>
  </si>
  <si>
    <t>07/10/2025 SE ESCALA AL COORDINADOR DE ZONA PARA ENTREGA DE ROLLOS EN SITIO | 08/10/2025 SE REALIZA LA ENTREGA DE 24 ROLLOS WOMPI SIN NOVEDAD EN LA RUTA</t>
  </si>
  <si>
    <t>BARRIO NUEVO MONTEVIDEO ARMENIA</t>
  </si>
  <si>
    <t>FO-25-1638282</t>
  </si>
  <si>
    <t>07/10/2025 SE ESCALA AL COORDINADOR DE ZONA PARA ENTREGA DE ROLLOS EN SITIO | 08/10/2025 VISITAMOS COMERCIO REALIZAMOS ENTREGA DE 32 ROLLOS.</t>
  </si>
  <si>
    <t>DROGUERÍA Y TIENDA NATURISTA SOMOS SALUD</t>
  </si>
  <si>
    <t>FO-25-1642972</t>
  </si>
  <si>
    <t>07/10/2025 EXITOSA | 08/10/2025 SE ENTREGAN 64 ROLLOS EN BUEN ESTADO</t>
  </si>
  <si>
    <t>VEREDA APIAY VILLAVICENCIO - META</t>
  </si>
  <si>
    <t>FO-25-1643280</t>
  </si>
  <si>
    <t>07/10/2025 SE ESCALA AL COORDINADOR DE ZONA PARA ENTREGA DE ROLLOS EN SITIO | 08/10/2025 SE REALIZA ENTREGA DE 56 ROLLOS SOLICITADOS POR EL COMERCIO</t>
  </si>
  <si>
    <t>TRAMITES, VUELTAS Y MANDADOS</t>
  </si>
  <si>
    <t>FO-25-1635987</t>
  </si>
  <si>
    <t>06/10/2025 ECITOSA | 08/10/2025 SE ENTREGAN 24 ROLLOS EN BUEN ESTADO</t>
  </si>
  <si>
    <t>BARRIO MUTUALIDAD BUCARAMANGA 1</t>
  </si>
  <si>
    <t>FO-25-1642435</t>
  </si>
  <si>
    <t>07/10/2025 SE ESCALA AL COORDINADOR DE ZONA PARA ENTREGA DE ROLLOS EN SITIO | 08/10/2025 SE REALIZA ENTREGA DE 8 ROLLOS A LA SRA MARINA QUINTERO</t>
  </si>
  <si>
    <t>MULTISERVICIOS DE TODITO</t>
  </si>
  <si>
    <t>FO-25-1640976</t>
  </si>
  <si>
    <t>07/10/2025 SE ESCALA AL COORDINADOR DE ZONA PARA ENTREGA DE ROLLOS EN SITIO | 08/10/2025 SE LLEGA AL PUNTO SE EVIDENCIA MARCAS COMPARTIDAS , SE CANCELA ENTREGA DE ROLLOS WOMPI</t>
  </si>
  <si>
    <t>UNIFARMA DE OCCIDENTE</t>
  </si>
  <si>
    <t>FO-25-1633738</t>
  </si>
  <si>
    <t>06/10/2025 EXITOSA | 08/10/2025 SE ENTREGAN 24 ROLLOS EN BUEN ESTADO</t>
  </si>
  <si>
    <t>BARRIO SECTOR LA RAMADA AUTOPISTA MARINILLA</t>
  </si>
  <si>
    <t>FO-25-1628996</t>
  </si>
  <si>
    <t>08/10/2025 SE REALIZA ENVIO DE ROLLOS CON GUIA | 09/10/2025 AUN NO HA LLEGADO | 09/10/2025 SE CONFIRMA ENTREGA EXITOSA POR PARTE DE LA TRANSPORTADORA MANDAR Y SERVIR CON LA GUIA 6345301357931</t>
  </si>
  <si>
    <t>SALSAMENTARIA METROPOL S</t>
  </si>
  <si>
    <t>FO-25-1637548</t>
  </si>
  <si>
    <t>06/10/2025 SE ESCALA AL COORDINADOR DE ZONA PARA ENTREGA DE ROLLOS EN SITIO | 08/10/2025 SE ENTREGA 16 ROLLOS SIN NOVEDAD</t>
  </si>
  <si>
    <t>FO-25-1631619</t>
  </si>
  <si>
    <t>05/10/2025 SE REALIZA ENVIO DE ROLLOS CON GUIA | 09/10/2025 SE CONFIRMA ENTREGA EXITOSA POR PARTE DE LA TRANSPORTADORA MANDAR Y SERVIR CON LA GUIA 6345301357979</t>
  </si>
  <si>
    <t>TIENDA DJC</t>
  </si>
  <si>
    <t>FO-25-1631629</t>
  </si>
  <si>
    <t>05/10/2025 SE REALIZA ENVIO DE ROLLOS CON GUIA | 09/10/2025 SE REALIZA ENVIO DE 16 ROLLOS, CON LA GUIA 2235596141 SERVIENTREGA. SE CONFIRMA ENTREGA EXITOSA POR PARTE DEL USUARIO</t>
  </si>
  <si>
    <t>BARRIO VILLA SAN PABLO CARIBE VERDE BARRANQUILLA</t>
  </si>
  <si>
    <t>FO-25-1630984</t>
  </si>
  <si>
    <t>05/10/2025 SE ESCALA AL COORDINADOR DE ZONA PARA ENTREGA DE ROLLOS EN SITIO | 08/10/2025 SE REALIZA VISITA SE ENTREGA 48 ROLLOS</t>
  </si>
  <si>
    <t>BARRIO LA PATRIA ARMENIA</t>
  </si>
  <si>
    <t>FO-25-1634712</t>
  </si>
  <si>
    <t>08/10/2025 VISITAMOS PUNTO PERO NO ES POSIBLE REALIZAR LA ENTREGAR DE LOS ROLLOS YA QUE EL COMERCIO SE TRASLADO DE DIRECCIÓN SE REALIZA ESCALAMIENTO Y NOS INDICAN QUE SE CANCELA LA ENTREGA.</t>
  </si>
  <si>
    <t>BARRIO MARTINEZ RICO FUNZA</t>
  </si>
  <si>
    <t>FO-25-1631630</t>
  </si>
  <si>
    <t>05/10/2025 SE REALIZA ENVIO DE ROLLOS CON GUIA | 09/10/2025 SE REALIZA ENVIO DE 16 ROLLOS, CON LA GUIA 2235596142 SERVIENTREGA. SE CONFIRMA ENTREGA EXITOSA POR PARTE DE LA TRANSPORTADORA</t>
  </si>
  <si>
    <t>BARRIO EL CARMEN OCAÑA</t>
  </si>
  <si>
    <t>FO-25-1629366</t>
  </si>
  <si>
    <t>04/10/2025 SE REALIZA ENVIO DE ROLLOS CON GUIA | 10/10/2025 SE REALIZA ENVIO DE 8 ROLLOS, CON LA GUIA 2187690737 SERVIENTREGA. SE CONFIRMA ENTREGA EXITOSA POR PARTE DE LA TRANSPORTADORA</t>
  </si>
  <si>
    <t>BARRIO CENTRO II - MADRID</t>
  </si>
  <si>
    <t>FO-25-1631623</t>
  </si>
  <si>
    <t>05/10/2025 SE REALIZA ENVIO DE ROLLOS CON GUIA | 10/10/2025 SE REALIZA ENVIO DE 64 ROLLOS, CON LA GUIA 2235596140 SERVIENTREGA. SE CONFIRMA ENTREGA EXITOSA POR PARTE DE LA TRANSPORTADORA</t>
  </si>
  <si>
    <t>FO-25-1643126</t>
  </si>
  <si>
    <t>07/10/2025 SE ESCALA AL COORDINADOR DE ZONA PARA ENTREGA DE ROLLOS EN SITIO | 09/10/2025 SE HACE ENTREGA DE 24 ROLLOS WOMPI EN LA CALLE 92 49C 258 ALTO PRADO</t>
  </si>
  <si>
    <t>BARRIO CENTRO SAN GIL 13</t>
  </si>
  <si>
    <t>FO-25-1631621</t>
  </si>
  <si>
    <t>05/10/2025 SE REALIZA ENVIO DE ROLLOS CON GUIA | 10/10/2025 SE REALIZA ENVIO DE 48 ROLLOS, CON LA GUIA 2187690741 SERVIENTREGA. SE CONFIRMA ENTREGA EXITOSA POR PARTE DE LA TRANSPORTADORA</t>
  </si>
  <si>
    <t>BARRIO C.C. GERONA  FUNZA</t>
  </si>
  <si>
    <t>FO-25-1631620</t>
  </si>
  <si>
    <t>05/10/2025 SE REALIZA ENVIO DE ROLLOS CON GUIA | 10/10/2025 SE REALIZA ENVIO DE 24 ROLLOS, CON LA GUIA 2235596139 SERVIENTREGA. SE CONFIRMA ENTREGA EXITOSA POR PARTE DE LA TRANSPORTADORA</t>
  </si>
  <si>
    <t>FO-25-1631618</t>
  </si>
  <si>
    <t>05/10/2025 SE REALIZA ENVIO DE ROLLOS CON GUIA | 10/10/2025 SE REALIZA ENVIO DE 64 ROLLOS, CON LA GUIA 2205447217 SERVIENTREGA. SE CONFIRMA ENTREGA EXITOSA POR PARTE DE LA TRANSPORTADORA</t>
  </si>
  <si>
    <t>GUERRERO PULIDO MARY DANELLY</t>
  </si>
  <si>
    <t>FO-25-1649782</t>
  </si>
  <si>
    <t>09/10/2025 SE ESCALA AL COORDINADOR DE ZONA PARA ENTREGA DE ROLLOS EN SITIO | 09/10/2025 SE VISITA COMERCIO SE HACE ENTREGA DE 32 ROLLOS</t>
  </si>
  <si>
    <t>DEPOSITO Y FERRETERIA LA HONDA</t>
  </si>
  <si>
    <t>FO-25-1637082</t>
  </si>
  <si>
    <t>09/10/2025 SE ESCALA AL COORDINADOR DE ZONA PARA ENTREGA DE ROLLOS EN SITIO | 09/10/2025 SE REALIZA ENTREGA EFECTIVA DE 64 ROLLOS</t>
  </si>
  <si>
    <t>BARRIO LOS NOGALES SOLEDAD</t>
  </si>
  <si>
    <t>FO-25-1637511</t>
  </si>
  <si>
    <t>06/10/2025 SE ESCALA AL COORDINADOR DE ZONA PARA ENTREGA DE ROLLOS EN SITIO | 08/10/2025 SE HACE ENTREGA DE 40 ROLLOS WOMPI EN LA CARRERA 12 76A 52</t>
  </si>
  <si>
    <t>BARRIO CENTRO MONTERIA  1OK</t>
  </si>
  <si>
    <t>FO-25-1642329</t>
  </si>
  <si>
    <t>07/10/2025 SE ESCALA AL COORDINADOR DE ZONA PARA ENTREGA DE ROLLOS EN SITIO | 08/10/2025 SE REALIZA VISITA PARA ENTREGA DE 8 ROLLOS A CORRESPONSAL WOMPI, LOCAL SE ENCUENTRA CERRADO, LOCALES ALREDEDOR INDICAN QUE EL DÍA DE HOY NO HAN REALIZADO APERTURA, NO SE LOGRA ESTABLECER COMUNICACIÓN CON EL CONTACTO ASOCIADO(LLAMADA A CORREO DE VOZ) SE PROCEDE A DEJAR LOS ROLLOS EN EL SIGUIENTE LOCAL(COMERCIALIZADORA Y RETROVENTAS LOS 3 DIAMANTES) SR. KAREN LEAL.</t>
  </si>
  <si>
    <t>ESTACION DE SERVICIO COROZAL JORGE SANCHEZ</t>
  </si>
  <si>
    <t>FO-25-1648626</t>
  </si>
  <si>
    <t>08/10/2025 SE ESCALA AL COORDINADOR DE ZONA PARA ENTREGA DE ROLLOS EN SITIO | 09/10/2025 SE REALIZA VISITA, SE ENTREGAN 56 ROLLOS</t>
  </si>
  <si>
    <t>BARRIO EL TREBOL MOSQUERA 2</t>
  </si>
  <si>
    <t>FO-25-1640957</t>
  </si>
  <si>
    <t>07/10/2025 SE ESCALA AL COORDINADOR DE ZONA PARA ENTREGA DE ROLLOS EN SITIO | 09/10/2025 SE LLEGA A LA DIRECCIÓN INDICADA Y SE ENTREGAN 24 ROLLOS WOMPI, SIN MANIPULAR EQUIPOS</t>
  </si>
  <si>
    <t>BARRIO HOGAR DEL SOL SOACHA SOACHA</t>
  </si>
  <si>
    <t>FO-25-1644512</t>
  </si>
  <si>
    <t>08/10/2025 SE ESCALA AL COORDINADOR DE ZONA PARA ENTREGA DE ROLLOS EN SITIO | 09/10/2025 DURANTE LA VISITA TECNICA SE REALIZA ENTREGA DE ROLLOS PARA DATÁFONO NO SE MANIPULAN EQUIPOS</t>
  </si>
  <si>
    <t>FO-25-1646948</t>
  </si>
  <si>
    <t>08/10/2025 SE ESCALA AL COORDINADOR DE ZONA PARA ENTREGA DE ROLLOS EN SITIO | 09/10/2025 SE ENTREGA 24 ROLLOS CON VISITA</t>
  </si>
  <si>
    <t>PRADO TAMINANGO 1</t>
  </si>
  <si>
    <t>FO-25-1631625</t>
  </si>
  <si>
    <t>05/10/2025 SE REALIZA ENVIO DE ROLLOS CON GUIA | 10/10/2025 GUIA SE ENCUENTRA EN DISTRIBUCION, SE LLAMA AL USUARIO Y CONFIRMA QUE NO LE HAN LLEGADO LOS ROLLOS | 10/10/2025 SE REALIZA ENVIO DE 56 ROLLOS, CON LA GUIA 2185553828 SERVIENTREGA. SE CONFIRMA ENTREGA EXITOSA POR PARTE DE LA TRANSPORTADORA</t>
  </si>
  <si>
    <t>BARRIO AVENIDA CIRCUNVALAR OCAÑA</t>
  </si>
  <si>
    <t>FO-25-1631606</t>
  </si>
  <si>
    <t>05/10/2025 SE REALIZA ENVIO DE ROLLOS CON GUIA | 10/10/2025 SE REALIZA ENVIO DE 64 ROLLOS, CON LA GUIA 2187690740 SERVIENTREGA. SE CONFIRMA ENTREGA EXITOSA POR PARTE DE LA TRANSPORTADORA</t>
  </si>
  <si>
    <t>FO-25-1631595</t>
  </si>
  <si>
    <t>05/10/2025 SE REALIZA ENVIO DE ROLLOS CON GUIA | 10/10/2025 SE REALIZA ENVIO DE 64 ROLLOS, CON LA GUIA 2235596137 SERVIENTREGA. SE CONFIRMA ENTREGA EXITOSA POR PARTE DE LA TRANSPORTADORA</t>
  </si>
  <si>
    <t>BARRIO SAN FERNANDO TUQUERRES 1</t>
  </si>
  <si>
    <t>FO-25-1631616</t>
  </si>
  <si>
    <t>05/10/2025 SE REALIZA ENVIO DE ROLLOS CON GUIA | 10/10/2025 SE REALIZA ENVIO DE 40 ROLLOS, CON LA GUIA 2185553827 SERVIENTREGA. SE CONFIRMA ENTREGA EXITOSA POR PARTE DE LA TRANSPORTADORA</t>
  </si>
  <si>
    <t>BARRIO ESQUINA MORELIA</t>
  </si>
  <si>
    <t>FO-25-1629361</t>
  </si>
  <si>
    <t>04/10/2025 SE REALIZA ENVIO DE ROLLOS CON GUIA | 10/10/2025 SE REALIZA ENVIO DE 16 ROLLOS, CON LA GUIA 2235596144 SERVIENTREGA. SE CONFIRMA ENTREGA EXITOSA POR PARTE DE LA TRANSPORTADORA</t>
  </si>
  <si>
    <t>FO-25-1629364</t>
  </si>
  <si>
    <t>04/10/2025 SE REALIZA ENVIO DE ROLLOS CON GUIA | 10/10/2025 SE REALIZA ENVIO DE 48 ROLLOS, CON LA GUIA 2185553821 SERVIENTREGA. SE CONFIRMA ENTREGA EXITOSA POR PARTE DE LA TRANSPORTADORA</t>
  </si>
  <si>
    <t>BARRIO CENTRO BUESACO 3</t>
  </si>
  <si>
    <t>FO-25-1629591</t>
  </si>
  <si>
    <t>04/10/2025 SE CONFIRMA ENVIO CON LA SEÑORA ANA NARVÁEZ | 10/10/2025 SE REALIZA ENVIO DE 16 ROLLOS, CON LA GUIA 2185553823 SERVIENTREGA. SE CONFIRMA ENTREGA EXITOSA POR PARTE DE LA TRANSPORTADORA</t>
  </si>
  <si>
    <t>BARRIO LA HOJARASCA JAMUNDI</t>
  </si>
  <si>
    <t>FO-25-1629592</t>
  </si>
  <si>
    <t>04/10/2025 SE REALIZA ENVIO DE ROLLOS CON GUIA | 10/10/2025 SE REALIZA ENVIO DE 40 ROLLOS, CON LA GUIA 2185553824 SERVIENTREGA. SE CONFIRMA ENTREGA EXITOSA POR PARTE DE LA TRANSPORTADORA</t>
  </si>
  <si>
    <t>BARRIO CENTRO SOGAMOSO 15</t>
  </si>
  <si>
    <t>FO-25-1629996</t>
  </si>
  <si>
    <t>04/10/2025 SE REALIZA ENVIO DE ROLLOS CON GUIA | 10/10/2025 SE REALIZA ENVIO DE 64 ROLLOS, CON LA GUIA 2235596148 SERVIENTREGA. SE CONFIRMA ENTREGA EXITOSA POR PARTE DE LA TRANSPORTADORA</t>
  </si>
  <si>
    <t>BARRIO CORREGIMIENTO SANTA ELENA EL CERRITO</t>
  </si>
  <si>
    <t>FO-25-1637443</t>
  </si>
  <si>
    <t>06/10/2025 SE VALIDAN DATOS CON CB, REALIZA ENVIO DE ROLLOS CON GUIA | 10/10/2025 SE REALIZA ENVIO DE 64 ROLLOS, CON LA GUIA 2185553836 SERVIENTREGA. SE CONFIRMA ENTREGA EXITOSA POR PARTE DE LA TRANSPORTADORA</t>
  </si>
  <si>
    <t>BARRIO  SERREZUELITA FUNZA</t>
  </si>
  <si>
    <t>FO-25-1629993</t>
  </si>
  <si>
    <t>04/10/2025 SE REALIZA ENVIO DE ROLLOS CON GUIA | 10/10/2025 SE REALIZA ENVIO DE 48 ROLLOS, CON LA GUIA 2235596146 SERVIENTREGA. SE CONFIRMA ENTREGA EXITOSA POR PARTE DE LA TRANSPORTADORA</t>
  </si>
  <si>
    <t>BARRIO SAN CARLOS MADRID 3</t>
  </si>
  <si>
    <t>FO-25-1637441</t>
  </si>
  <si>
    <t>06/10/2025 SE VALIDAN DATOS CON CB, REALIZA ENVIO DE ROLLOS CON GUIA | 10/10/2025 SE REALIZA ENVIO DE 64 ROLLOS, CON LA GUIA 2235596159 SERVIENTREGA. SE CONFIRMA ENTREGA EXITOSA POR PARTE DE LA TRANSPORTADORA</t>
  </si>
  <si>
    <t>BARRIO TERRANOVA III JAMUNDI</t>
  </si>
  <si>
    <t>FO-25-1631613</t>
  </si>
  <si>
    <t>05/10/2025 SE REALIZA ENVIO DE ROLLOS CON GUIA | 10/10/2025 SE REALIZA ENVIO DE 64 ROLLOS, CON LA GUIA 2185553826 SERVIENTREGA. SE CONFIRMA ENTREGA EXITOSA POR PARTE DE LA TRANSPORTADORA</t>
  </si>
  <si>
    <t>BARRIO CENTRO SOGAMOSO 13</t>
  </si>
  <si>
    <t>FO-25-1609109</t>
  </si>
  <si>
    <t>01/10/2025 SE REALIZA ENVIO DE ROLLOS CON GUIA | 08/10/2025 POR NOVEDAD DE MO EN SYTEX ACTIVIDAD NO SE LE VISUALIZA A BODEGA, | 10/10/2025 SE REALIZA ENVIO DE 48 ROLLOS, CON LA GUIA 2235596176 SERVIENTREGA. SE CONFIRMA ENTREGA EXITOSA POR PARTE DE LA TRANSPORTADORA</t>
  </si>
  <si>
    <t>TOLEDO - NORTE DE SANTANDER</t>
  </si>
  <si>
    <t>FO-25-1628928</t>
  </si>
  <si>
    <t>08/10/2025 SE CONFIRMA ENVIO CON LA SEÑORA AMPARO VILLAMIZAR | 10/10/2025 SE REALIZA ENVIO DE 32 ROLLOS, CON LA GUIA 2187690733 SERVIENTREGA. SE CONFIRMA ENTREGA EXITOSA POR PARTE DE LA TRANSPORTADORA</t>
  </si>
  <si>
    <t>DROGUERIA SANTA ELENA NO 2</t>
  </si>
  <si>
    <t>FO-25-1633760</t>
  </si>
  <si>
    <t>06/10/2025 SE ESCALA AL COORDINADOR DE ZONA PARA ENTREGA DE ROLLOS EN SITIO | 10/10/2025 SE REALIZA ENTREGA DE 56 ROLLOS POR EL OPERADOR LOGISTICO VELOCES CON LA GUIA V4001648381</t>
  </si>
  <si>
    <t>PAPELERÍA Y VARIEDADES BT</t>
  </si>
  <si>
    <t>FO-25-1634900</t>
  </si>
  <si>
    <t>06/10/2025 SE ESCALA AL COORDINADOR DE ZONA PARA ENTREGA DE ROLLOS EN SITIO | 10/10/2025 SE REALIZA ENTREGA DE 64 ROLLOS POR EL OPERADOR LOGISTICO VELOCES CON LA GUIA V4001648382</t>
  </si>
  <si>
    <t>DROGUERIA MEDICARE</t>
  </si>
  <si>
    <t>FO-25-1634977</t>
  </si>
  <si>
    <t>06/10/2025 SE ESCALA AL COORDINADOR DE ZONA PARA ENTREGA DE ROLLOS EN SITIO | 10/10/2025 SE REALIZA ENTREGA DE 32 ROLLOS POR EL OPERADOR LOGISTICO VELOCES CON LA GUIA V4001648384</t>
  </si>
  <si>
    <t>FO-25-1635994</t>
  </si>
  <si>
    <t>06/10/2025 SE ESCALA AL COORDINADOR DE ZONA PARA ENTREGA DE ROLLOS EN SITIO | 10/10/2025 SE REALIZA ENTREGA DE 64 ROLLOS POR EL OPERADOR LOGISTICO VELOCES CON LA GUIA V4001648385</t>
  </si>
  <si>
    <t>PAPELERÍA Y VARIEDADES LA VERDE ITAGUI</t>
  </si>
  <si>
    <t>FO-25-1636857</t>
  </si>
  <si>
    <t>09/10/2025 SE ESCALA AL COORDINADOR DE ZONA PARA ENTREGA DE ROLLOS EN SITIO | 10/10/2025 SE REALIZA ENTREGA DE 56 ROLLOS POR EL OPERADOR LOGISTICO VELOCES CON LA GUIA V4001648387</t>
  </si>
  <si>
    <t>LA PRADERA ITAGUI - ANTIOQUIA</t>
  </si>
  <si>
    <t>FO-25-1638254</t>
  </si>
  <si>
    <t>07/10/2025 SE ESCALA AL COORDINADOR DE ZONA PARA ENTREGA DE ROLLOS EN SITIO | 10/10/2025 SE REALIZA ENTREGA DE 32 ROLLOS POR EL OPERADOR LOGISTICO VELOCES CON LA GUIA V4001652258</t>
  </si>
  <si>
    <t>FO-25-1639661</t>
  </si>
  <si>
    <t>07/10/2025 SE ESCALA AL COORDINADOR DE ZONA PARA ENTREGA DE ROLLOS EN SITIO | 10/10/2025 SE REALIZA ENTREGA DE 32 ROLLOS POR EL OPERADOR LOGISTICO VELOCES CON LA GUIA V4001652260</t>
  </si>
  <si>
    <t>MUNDIAL DE GRANOS Y PANELA</t>
  </si>
  <si>
    <t>FO-25-1644591</t>
  </si>
  <si>
    <t>08/10/2025 SE ESCALA AL COORDINADOR DE ZONA PARA ENTREGA DE ROLLOS EN SITIO | 10/10/2025 SE REALIZA ENTREGA DE 64 ROLLOS POR EL OPERADOR LOGISTICO VELOCES CON LA GUIA V4001652259</t>
  </si>
  <si>
    <t>BARRIO VILA SOFIA MEDELLIN</t>
  </si>
  <si>
    <t>FO-25-1640913</t>
  </si>
  <si>
    <t>07/10/2025 SE ESCALA AL COORDINADOR DE ZONA PARA ENTREGA DE ROLLOS EN SITIO | 10/10/2025 SE REALIZA ENTREGA DE 32 ROLLOS POR EL OPERADOR LOGISTICO VELOCES CON LA GUIA V4001652262</t>
  </si>
  <si>
    <t>BARRIO CORREGIMIENTO PUERTO NUEVO SAN PELAYO</t>
  </si>
  <si>
    <t>FO-25-1631614</t>
  </si>
  <si>
    <t>05/10/2025 SE REALIZA ENVIO DE ROLLOS CON GUIA | 08/10/2025 ENVIO PRESENTA RETRASO YA QUE BODEGA NO TENIA CORRECTO LOS FILTROS Y NO VISUALIZABA ACTIVIDAD | 10/10/2025 SE REALIZA ENVIO DE 24 ROLLOS, CON LA GUIA 2265100386 SERVIENTREGA. SE CONFIRMA ENTREGA EXITOSA POR PARTE DE LA TRANSPORTADORA</t>
  </si>
  <si>
    <t>BARRIO BELALCAZAR MEDELLIN</t>
  </si>
  <si>
    <t>FO-25-1642431</t>
  </si>
  <si>
    <t>07/10/2025 SE ESCALA AL COORDINADOR DE ZONA PARA ENTREGA DE ROLLOS EN SITIO | 10/10/2025 SE REALIZA ENTREGA DE 64 ROLLOS POR EL OPERADOR LOGISTICO VELOCES CON LA GUIA V4001652263</t>
  </si>
  <si>
    <t>FO-25-1641527</t>
  </si>
  <si>
    <t>07/10/2025 SE ESCALA AL COORDINADOR DE ZONA PARA ENTREGA DE ROLLOS EN SITIO | 10/10/2025 SE REALIZA ENTREGA DE 24 ROLLOS POR EL OPERADOR LOGISTICO VELOCES CON LA GUIA V4001652264</t>
  </si>
  <si>
    <t>FO-25-1642426</t>
  </si>
  <si>
    <t>07/10/2025 SE ESCALA AL COORDINADOR DE ZONA PARA ENTREGA DE ROLLOS EN SITIO | 10/10/2025 SE REALIZA ENTREGA DE 48 ROLLOS POR EL OPERADOR LOGISTICO VELOCES CON LA GUIA V4001652266</t>
  </si>
  <si>
    <t>SALSAMENTARIA RINCÓN BLANCO</t>
  </si>
  <si>
    <t>FO-25-1644580</t>
  </si>
  <si>
    <t>08/10/2025 SE ESCALA AL COORDINADOR DE ZONA PARA ENTREGA DE ROLLOS EN SITIO | 10/10/2025 SE REALIZA ENTREGA DE 32 ROLLOS POR EL OPERADOR LOGISTICO VELOCES CON LA GUIA V4001652267</t>
  </si>
  <si>
    <t>BARRIO CAMPO VALDEZ MEDELLIN 2</t>
  </si>
  <si>
    <t>FO-25-1642305</t>
  </si>
  <si>
    <t>07/10/2025 SE ESCALA AL COORDINADOR DE ZONA PARA ENTREGA DE ROLLOS EN SITIO | 10/10/2025 SE REALIZA ENTREGA DE 64 ROLLOS POR EL OPERADOR LOGISTICO VELOCES CON LA GUIA V4001652268</t>
  </si>
  <si>
    <t>TORNIRACORES JARDÍN BOTÁNICO SAS</t>
  </si>
  <si>
    <t>FO-25-1642294</t>
  </si>
  <si>
    <t>07/10/2025 SE ESCALA AL COORDINADOR DE ZONA PARA ENTREGA DE ROLLOS EN SITIO | 10/10/2025 SE REALIZA ENTREGA DE 32 ROLLOS POR EL OPERADOR LOGISTICO VELOCES CON LA GUIA V4001652269</t>
  </si>
  <si>
    <t>PAPELERIA / CENTRO DE COPIADO Y TIENDA DE SENTIMIENTOS "DONDE LILI"</t>
  </si>
  <si>
    <t>FO-25-1644572</t>
  </si>
  <si>
    <t>08/10/2025 SE ESCALA AL COORDINADOR DE ZONA PARA ENTREGA DE ROLLOS EN SITIO | 10/10/2025 SE REALIZA ENTREGA DE 40 ROLLOS POR EL OPERADOR LOGISTICO VELOCES CON LA GUIA V4001652271</t>
  </si>
  <si>
    <t>FERRETERIA Y DEPOSITO LA YE</t>
  </si>
  <si>
    <t>FO-25-1642749</t>
  </si>
  <si>
    <t>07/10/2025 SE ESCALA AL COORDINADOR DE ZONA PARA ENTREGA DE ROLLOS EN SITIO | 10/10/2025 SE REALIZA ENTREGA DE 24 ROLLOS POR EL OPERADOR LOGISTICO VELOCES CON LA GUIA V4001652272</t>
  </si>
  <si>
    <t>FO-25-1642711</t>
  </si>
  <si>
    <t>07/10/2025 SE ESCALA AL COORDINADOR DE ZONA PARA ENTREGA DE ROLLOS EN SITIO | 10/10/2025 SE REALIZA ENTREGA DE 64 ROLLOS POR EL OPERADOR LOGISTICO VELOCES CON LA GUIA V4001652273</t>
  </si>
  <si>
    <t>BARRIO NOVAINA MEDELLIN</t>
  </si>
  <si>
    <t>FO-25-1645075</t>
  </si>
  <si>
    <t>08/10/2025 SE ESCALA AL COORDINADOR DE ZONA PARA ENTREGA DE ROLLOS EN SITIO | 10/10/2025 SE REALIZA ENTREGA DE 24 ROLLOS POR EL OPERADOR LOGISTICO VELOCES CON LA GUIA V4001654520</t>
  </si>
  <si>
    <t>BARRIO NARANJAL MEDELLIN</t>
  </si>
  <si>
    <t>FO-25-1648630</t>
  </si>
  <si>
    <t>08/10/2025 SE ESCALA AL COORDINADOR DE ZONA PARA ENTREGA DE ROLLOS EN SITIO | 10/10/2025 SE REALIZA ENTREGA DE 24 ROLLOS POR EL OPERADOR LOGISTICO VELOCES CON LA GUIA V4001654537</t>
  </si>
  <si>
    <t>FO-25-1637439</t>
  </si>
  <si>
    <t>06/10/2025 SE VALIDAN DATOS CON CB, REALIZA ENVIO DE ROLLOS CON GUIA | 09/10/2025 SE ENVIO TARDE POR CAPACIDAD OPERATIVA DE CG | 10/10/2025 SE CONFIRMA ENTREGA EXITOSA POR PARTE DE LA TRANSPORTADORA MANDAR Y SERVIR CON LA GUIA 6345301358977</t>
  </si>
  <si>
    <t>DROGUERIA NUEVO CORAZON</t>
  </si>
  <si>
    <t>FO-25-1642310</t>
  </si>
  <si>
    <t>07/10/2025 SE ESCALA AL COORDINADOR DE ZONA PARA ENTREGA DE ROLLOS EN SITIO | 08/10/2025 SE REALIZÓ LA ENTREGA DE PAPELERÍA SOLICITADA NO SE MANIPULA CB CLIENTE INFORMA QUE SE ENCUENTRA OPERATIVO.</t>
  </si>
  <si>
    <t>VIDA NATURAL STORE</t>
  </si>
  <si>
    <t>FO-25-1638272</t>
  </si>
  <si>
    <t>07/10/2025 SE ESCALA AL COORDINADOR DE ZONA PARA ENTREGA DE ROLLOS EN SITIO | 08/10/2025 LA ESTA TÉCNICA REALIZADA AL COMERCIO SE LLEGA AL SITIO SE INFORMA EL MOTIVO DE LA VISITA SE ENTREGAN 24 ROLLOS TÉCNICOS AL CLIENTE EL CLIENTE RECIBE  ROLLOS</t>
  </si>
  <si>
    <t>FO-25-1640956</t>
  </si>
  <si>
    <t>07/10/2025 SE ESCALA AL COORDINADOR DE ZONA PARA ENTREGA DE ROLLOS EN SITIO | 10/10/2025 LA VISITA TÉCNICA REALIZADA AL COMERCIO SE LLEGA AL SITIO SE INFORMA EL MOTIVO DE LA VISITA SE ENTREGAN 24 ROLLOS TÉRMICOS AL CLIENTE EL CLIENTE RECIBE ROLLOS.</t>
  </si>
  <si>
    <t>BARRIO PARQUES DE BOLIVAR ARMENIA 1</t>
  </si>
  <si>
    <t>FO-25-1638276</t>
  </si>
  <si>
    <t>07/10/2025 SE ESCALA AL COORDINADOR DE ZONA PARA ENTREGA DE ROLLOS EN SITIO | 08/10/2025 VISITAMOS COMERCIO REALIZAMOS ENTREGA DE 24 ROLLOS.</t>
  </si>
  <si>
    <t>RAPITIENDA AM Y M</t>
  </si>
  <si>
    <t>FO-25-1634907</t>
  </si>
  <si>
    <t>06/10/2025 EXITOSA | 08/10/2025 SE ENTREGA EN 24 ROLLOS EN BUEN ESTADO</t>
  </si>
  <si>
    <t>INVERSIONES Y DISTRIBUCIONES DEFTELCOM DEL CARIBE</t>
  </si>
  <si>
    <t>FO-25-1642432</t>
  </si>
  <si>
    <t>07/10/2025 SE ESCALA AL COORDINADOR DE ZONA PARA ENTREGA DE ROLLOS EN SITIO | 08/10/2025 SE HACE ENTREGA DE 16 ROLLOS WOMPI EN LA CALLE 17 39 30</t>
  </si>
  <si>
    <t>MONTERIA MANDALA</t>
  </si>
  <si>
    <t>FO-25-1643123</t>
  </si>
  <si>
    <t>07/10/2025 SE ESCALA AL COORDINADOR DE ZONA PARA ENTREGA DE ROLLOS EN SITIO | 08/10/2025 SE REALIZA ENTREGA DE 40 ROLLOS A CORRESPONSAL WOMPI</t>
  </si>
  <si>
    <t>DROGUERIA DIDIER 2</t>
  </si>
  <si>
    <t>FO-25-1636452</t>
  </si>
  <si>
    <t>06/10/2025 SE ESCALA AL COORDINADOR DE ZONA PARA ENTREGA DE ROLLOS EN SITIO | 10/10/2025 SE VISITA COMERCIO CB BANCOLOMBIA WOMPI, SE ENTREGAN ROLLOS DE PAPELERÍA SOLICITADOS PARA EL DATAFONO, NO UPS, NO SE MANIPULAN EQUIPOS.</t>
  </si>
  <si>
    <t>TIENDA DONDE DILIA</t>
  </si>
  <si>
    <t>FO-25-1638248</t>
  </si>
  <si>
    <t>07/10/2025 SE ESCALA AL COORDINADOR DE ZONA PARA ENTREGA DE ROLLOS EN SITIO | 08/10/2025 SE ENTREGA 16 ROLLOS SIN NOVEDAD</t>
  </si>
  <si>
    <t>BARRIO CENTRO BARRANQUILLA 53</t>
  </si>
  <si>
    <t>FO-25-1636455</t>
  </si>
  <si>
    <t>06/10/2025 SE ESCALA AL COORDINADOR DE ZONA PARA ENTREGA DE ROLLOS EN SITIO | 08/10/2025 SE HACE ENTREGA DE 24 ROLLOS WOMPI EN LA CALLE 34 40 40 LOCAL 119</t>
  </si>
  <si>
    <t>FARMA RED MAS</t>
  </si>
  <si>
    <t>FO-25-1648680</t>
  </si>
  <si>
    <t>08/10/2025 SE ESCALA AL COORDINADOR DE ZONA PARA ENTREGA DE ROLLOS EN SITIO | 09/10/2025 SE ENTREGA 40 ROLLOS CON VISITA</t>
  </si>
  <si>
    <t>BARRIO EL PROGRESO MERCADERES 3</t>
  </si>
  <si>
    <t>FO-25-1629357</t>
  </si>
  <si>
    <t>04/10/2025 SE CONFIRMA ENVIO CON LA SEÑORA HUGO CAICEDO MARTINEZ | 10/10/2025 ENVIO EN PROCESO AUN NO SE CONFIRMA ENTREGA | 07/10/2025 SE ENVIAN 32 ROLLOS WOMPI</t>
  </si>
  <si>
    <t>FO-25-1644582</t>
  </si>
  <si>
    <t>08/10/2025 SE ESCALA AL COORDINADOR DE ZONA PARA ENTREGA DE ROLLOS EN SITIO | 08/10/2025 SE REALIZA ENTREGA DE 64 ROLLOS WOMPI CON VISITA.</t>
  </si>
  <si>
    <t>FUERTES LIMPIEZA Y DESINFECCION</t>
  </si>
  <si>
    <t>FO-25-1644567</t>
  </si>
  <si>
    <t>08/10/2025 SE ESCALA AL COORDINADOR DE ZONA PARA ENTREGA DE ROLLOS EN SITIO | 09/10/2025 EN LA VISITA TÉCNICA REALIZADA AL COMERCIO SE LLEGA AL SITIO SE INFORMA EL MOTIVO DE LA VISITA SE ENTREGAN 16 ROLLOS TÉRMICOS AL CLIENTE EL CLIENTE RECIBE ROLLOS</t>
  </si>
  <si>
    <t>UNIFORMES MANAS</t>
  </si>
  <si>
    <t>FO-25-1640794</t>
  </si>
  <si>
    <t>08/10/2025 VISITAMOS COMERCIO REALIZAMOS ENTREGA DE 24 ROLLOS.</t>
  </si>
  <si>
    <t>FO-25-1654725</t>
  </si>
  <si>
    <t>09/10/2025 SE ESCALA AL COORDINADOR DE ZONA PARA ENTREGA DE ROLLOS EN SITIO | 10/10/2025 SE REALIZÓ LA ENTREGA DE PAPELERÍA SOLICITADA NO SE MANIPULA CB CLIENTE INFORMA QUE SE ENCUENTRA OPERATIVO.</t>
  </si>
  <si>
    <t>BARRIO CIUDAD PORFIA VILLAVICENCIO 3</t>
  </si>
  <si>
    <t>FO-25-1640915</t>
  </si>
  <si>
    <t>07/10/2025 SE ESCALA AL COORDINADOR DE ZONA PARA ENTREGA DE ROLLOS EN SITIO | 08/10/2025 SE VISITA CB Y SE REALIZA ENTREGA DE 40 ROLLOS DE PAPEL TERMICO PARA DATÁFONO WOMPI</t>
  </si>
  <si>
    <t>DROGUERIA CONSALUDMAS.W</t>
  </si>
  <si>
    <t>FO-25-1633947</t>
  </si>
  <si>
    <t>06/10/2025 SE ESCALA AL COORDINADOR DE ZONA PARA ENTREGA DE ROLLOS EN SITIO | 08/10/2025 SE REALIZA ENTREGA DE 8 ROLLOS WOMPI SIN NOVEDAD</t>
  </si>
  <si>
    <t>FO-25-1643311</t>
  </si>
  <si>
    <t>07/10/2025 SE ESCALA AL COORDINADOR DE ZONA PARA ENTREGA DE ROLLOS EN SITIO | 10/10/2025 ENTREGA DE 32 ROLLOS WOMPI OK NO SE MANIPULAN EQUIPOS</t>
  </si>
  <si>
    <t>TIENDA LA BOMBA JES</t>
  </si>
  <si>
    <t>FO-25-1642932</t>
  </si>
  <si>
    <t>07/10/2025 SE CONFIRMA DATOS CON USUARIO. SE REALIZA ENVIO DE ROLLOS CON GUIA | 08/10/2025 VISITAMOS COMERCIO REALIZAMOS ENTREGA DE 32 ROLLOS.</t>
  </si>
  <si>
    <t>DISTRIBUIDORA DIGITAL CALI</t>
  </si>
  <si>
    <t>FO-25-1643106</t>
  </si>
  <si>
    <t>07/10/2025 SE ESCALA AL COORDINADOR DE ZONA PARA ENTREGA DE ROLLOS EN SITIO | 08/10/2025 EN LA VISITA TÉCNICA REALIZADA AL COMERCIO SE LLEGA AL SITIO SE INFORMA EL MOTIVO DE LA VISITA SE ENTREGAN 40 ROLLOS TÉRMICOS AL GENTE RECIBE ROLLOS</t>
  </si>
  <si>
    <t>JOSE ANTONIO PAMPLONA JIMENEZ</t>
  </si>
  <si>
    <t>FO-25-1666902</t>
  </si>
  <si>
    <t>10/10/2025 ENTREGA DE 24 ROLLOS WOMPI NO SE MANIPULAN EQUIPOS</t>
  </si>
  <si>
    <t>PATITAS MARKET - PELUQUERIA</t>
  </si>
  <si>
    <t>FO-25-1643268</t>
  </si>
  <si>
    <t>07/10/2025 SE ESCALA AL COORDINADOR DE ZONA PARA ENTREGA DE ROLLOS EN SITIO | 08/10/2025 SE DEJAN 8 ROLLOS</t>
  </si>
  <si>
    <t>PAPELERIA FHL</t>
  </si>
  <si>
    <t>FO-25-1662982</t>
  </si>
  <si>
    <t>09/10/2025 SE ESCALA AL COORDINADOR DE ZONA PARA ENTREGA DE ROLLOS EN SITIO | 10/10/2025 SE VISITA COMERCIO CB BANCOLOMBIA WOMPI, SE ENTREGAN ROLLOS DE PAPELERÍA SOLICITADOS PARA EL DATAFONO, NO UPS, NO SE MANIPULAN EQUIPOS.</t>
  </si>
  <si>
    <t>BARROP LA FACHADA ARMENIA</t>
  </si>
  <si>
    <t>FO-25-1661166</t>
  </si>
  <si>
    <t>09/10/2025 SE CONFIRMAN DATOS, SE REALIZA ENVIO DE ROLLOS CON GUIA | 10/10/2025 SE VISITA COMERCIÓ SE REALIZÓ ENTREGA DE 48 ROLLOS WOMPI</t>
  </si>
  <si>
    <t>BARRIO PARQUE SAN PEDRO DE LOS MILAGROS 2</t>
  </si>
  <si>
    <t>FO-25-1637438</t>
  </si>
  <si>
    <t>06/10/2025 SE VALIDAN DATOS CON CB, REALIZA ENVIO DE ROLLOS CON GUIA | 10/10/2025 SE CONFIRMA ENTREGA EXITOSA POR PARTE DE LA TRANSPORTADORA MANDAR Y SERVIR CON LA GUIA 6345301358975</t>
  </si>
  <si>
    <t>LOS MUICAS TUNJA</t>
  </si>
  <si>
    <t>FO-25-1642327</t>
  </si>
  <si>
    <t>07/10/2025 SE ESCALA AL COORDINADOR DE ZONA PARA ENTREGA DE ROLLOS EN SITIO | 08/10/2025 ENTREGA DE 32 ROLLOS WOMPI CON VISITA EXITOSA</t>
  </si>
  <si>
    <t>TIENDA MICROSWEB</t>
  </si>
  <si>
    <t>FO-25-1640961</t>
  </si>
  <si>
    <t>07/10/2025 SE ESCALA AL COORDINADOR DE ZONA PARA ENTREGA DE ROLLOS EN SITIO | 08/10/2025 SE REALIZA VISITA AL PUNTO SE EVIDENCIA COMERCIO CERRADO.</t>
  </si>
  <si>
    <t>VARIEDADES Y MISCELANEA MH</t>
  </si>
  <si>
    <t>FO-25-1642425</t>
  </si>
  <si>
    <t>07/10/2025 SE ESCALA AL COORDINADOR DE ZONA PARA ENTREGA DE ROLLOS EN SITIO | 08/10/2025 SE HACE ENTREGA DE 24 ROLLOS WOMPI EN LA CALLE 41 13 69</t>
  </si>
  <si>
    <t>BARRIO SANTUARIO EL SANTUARIO 1</t>
  </si>
  <si>
    <t>FO-25-1643330</t>
  </si>
  <si>
    <t>07/10/2025 SE CONFIRMAN DATOS. SE REALIZA ENVIO DE ROLLOS CON GUIA | 10/10/2025 SE CONFIRMA ENTREGA EXITOSA POR PARTE DE LA TRANSPORTADORA MANDAR Y SERVIR CON LA GUIA 6345301360098</t>
  </si>
  <si>
    <t>BARRIO LA RAMADA MARINILLA</t>
  </si>
  <si>
    <t>FO-25-1640734</t>
  </si>
  <si>
    <t>07/10/2025 SE REALIZA ENVIO DE ROLLOS CON GUIA | 10/10/2025 SE CONFIRMA ENTREGA EXITOSA POR PARTE DE LA TRANSPORTADORA MANDAR Y SERVIR CON LA GUIA 6345301359322</t>
  </si>
  <si>
    <t>BARRIO PARQUE SAN PEDRO DE LOS MILAGROS 1</t>
  </si>
  <si>
    <t>FO-25-1640209</t>
  </si>
  <si>
    <t>07/10/2025 SE REALIZA ENVIO DE ROLLOS CON GUIA | 10/10/2025 SE CONFIRMA ENTREGA EXITOSA POR PARTE DE LA TRANSPORTADORA MANDAR Y SERVIR CON LA GUIA 6345301359316</t>
  </si>
  <si>
    <t>SERVIAMIGOS.COM</t>
  </si>
  <si>
    <t>FO-25-1630973</t>
  </si>
  <si>
    <t>05/10/2025 EXITOSA | 08/10/2025 SE ENTREGAN 24 ROLLOS EN BUEN ESTADO</t>
  </si>
  <si>
    <t>RAPIAGRO</t>
  </si>
  <si>
    <t>FO-25-1640199</t>
  </si>
  <si>
    <t>07/10/2025 SE REALIZA ENVIO DE ROLLOS CON GUIA | 10/10/2025 SE CONFIRMA ENTREGA EXITOSA POR PARTE DE LA TRANSPORTADORA MANDAR Y SERVIR CON LA GUIA 6345301359301</t>
  </si>
  <si>
    <t>BARRIO TITIRIBI TITIRIBI 1</t>
  </si>
  <si>
    <t>FO-25-1640203</t>
  </si>
  <si>
    <t>07/10/2025 SE REALIZA ENVIO DE ROLLOS CON GUIA | 10/10/2025 SE CONFIRMA ENTREGA EXITOSA POR PARTE DE LA TRANSPORTADORA MANDAR Y SERVIR CON LA GUIA 6345301359304</t>
  </si>
  <si>
    <t>ZONA INDUSTRIAL DON MATIAS</t>
  </si>
  <si>
    <t>FO-25-1631639</t>
  </si>
  <si>
    <t>05/10/2025 SE REALIZA ENVIO DE ROLLOS CON GUIA | 09/10/2025 EL ENVIO ESTA EN PROCESO | 10/10/2025 SE CONFIRMA ENTREGA EXITOSA POR PARTE DE LA TRANSPORTADORA MANDAR Y SERVIR CON LA GUIA 6345301358010</t>
  </si>
  <si>
    <t>BARRIO GAVIOTAS SOLEDAD</t>
  </si>
  <si>
    <t>FO-25-1634832</t>
  </si>
  <si>
    <t>06/10/2025 SE ESCALA AL COORDINADOR DE ZONA PARA ENTREGA DE ROLLOS EN SITIO | 08/10/2025 SE REALIZA VISITA SE ENTREGA 32 ROLLOS</t>
  </si>
  <si>
    <t>BARRIO LA ISABELA  ARMENIA</t>
  </si>
  <si>
    <t>FO-25-1635159</t>
  </si>
  <si>
    <t>06/10/2025 SE ESCALA AL COORDINADOR DE ZONA PARA ENTREGA DE ROLLOS EN SITIO | 09/10/2025 SE VISITA COMERCIO SE REALIZÓ ENTREGA DE 40 ROLLOS WOMPI</t>
  </si>
  <si>
    <t>CL PRINCIPAL SAN PEDRO</t>
  </si>
  <si>
    <t>FO-25-1629606</t>
  </si>
  <si>
    <t>04/10/2025 SE CONFIRMA ENVIO CON LA SEÑORA JHON AVENDAÑO | 10/10/2025 SE CONFIRMA ENTREGA EXITOSA POR PARTE DE LA TRANSPORTADORA MANDAR Y SERVIR CON LA GUIA 6345301357940</t>
  </si>
  <si>
    <t>ACCESORIOS DIGITALES GABY</t>
  </si>
  <si>
    <t>FO-25-1635156</t>
  </si>
  <si>
    <t>06/10/2025 SE ESCALA AL COORDINADOR DE ZONA PARA ENTREGA DE ROLLOS EN SITIO | 08/10/2025 SE HACE ENTREGA DE 16 ROLLOS WOMPI EN LA CALLE 108 13 10</t>
  </si>
  <si>
    <t>ELECTRO AIRES VCC</t>
  </si>
  <si>
    <t>FO-25-1635142</t>
  </si>
  <si>
    <t>BARRIO BARLOVENTO SINCELEJO</t>
  </si>
  <si>
    <t>FO-25-1635191</t>
  </si>
  <si>
    <t>06/10/2025 SE ESCALA AL COORDINADOR DE ZONA PARA ENTREGA DE ROLLOS EN SITIO | 09/10/2025 SE VISITA COMERCIO Y SE HACE ENTREGA DE 56 ROLLOS A LA SEÑORA CINDY HERNÁNDEZ.</t>
  </si>
  <si>
    <t>MULTIFARMA L H</t>
  </si>
  <si>
    <t>FO-25-1635985</t>
  </si>
  <si>
    <t>06/10/2025 SE ESCALA AL COORDINADOR DE ZONA PARA ENTREGA DE ROLLOS EN SITIO | 10/10/2025 SE REALIZA VISITA A CB SE ENTREGAN 64 ROLLOS WOMPI</t>
  </si>
  <si>
    <t>NUEVA DROGUERIA # 1</t>
  </si>
  <si>
    <t>FO-25-1637531</t>
  </si>
  <si>
    <t>06/10/2025 SE ESCALA AL COORDINADOR DE ZONA PARA ENTREGA DE ROLLOS EN SITIO | 10/10/2025 SE LLEGA A LA DIRECCIÓN INDICADA Y SE ENTREGAN 16 ROLLOS WOMPI SIN MANIPULAR EQUIPOS</t>
  </si>
  <si>
    <t>FO-25-1642437</t>
  </si>
  <si>
    <t>07/10/2025 SE ESCALA AL COORDINADOR DE ZONA PARA ENTREGA DE ROLLOS EN SITIO | 09/10/2025 SE VISITA COMERCIO Y SE HACE ENTREGA DE 64 ROLLOS A LA SEÑORA MARÍA ISABEL MARTINEZ.</t>
  </si>
  <si>
    <t>DROGUERIA Y MINIMARKEEN MEDIZAN</t>
  </si>
  <si>
    <t>FO-25-1639236</t>
  </si>
  <si>
    <t>07/10/2025 SE ESCALA AL COORDINADOR DE ZONA PARA ENTREGA DE ROLLOS EN SITIO | 10/10/2025 SE ENTREGAN 16 ROLLOS SIN MANIPULACIÓN DEL DATAFONO SIN NOVEDAD</t>
  </si>
  <si>
    <t>BARRIO CENTRO IX CALI</t>
  </si>
  <si>
    <t>FO-25-1639217</t>
  </si>
  <si>
    <t>07/10/2025 SE ESCALA AL COORDINADOR DE ZONA PARA ENTREGA DE ROLLOS EN SITIO | 09/10/2025 SE REALIZA ENTREGA 16 ROLLOS WOMPI CON VISITA, NO SE INTERVIENE EQUIPOS</t>
  </si>
  <si>
    <t>PANADERIA JAFET</t>
  </si>
  <si>
    <t>FO-25-1640951</t>
  </si>
  <si>
    <t>07/10/2025 SE ESCALA AL COORDINADOR DE ZONA PARA ENTREGA DE ROLLOS EN SITIO | 09/10/2025 SE VISITA COMERCIO Y SE HACE ENTREGA DE 56 ROLLOS A LA SEÑORA SABINA GENEY.</t>
  </si>
  <si>
    <t>BARRIO SANTA CLARA  CUCUTA</t>
  </si>
  <si>
    <t>FO-25-1641478</t>
  </si>
  <si>
    <t>07/10/2025 SE ESCALA AL COORDINADOR DE ZONA PARA ENTREGA DE ROLLOS EN SITIO | 08/10/2025 SE REALIZÓ VISITA AL COMERCIO Y SE HIZO ENTREGA DE 32 ROLLOS WOMPI TODO OK</t>
  </si>
  <si>
    <t>FO-25-1641463</t>
  </si>
  <si>
    <t>07/10/2025 SE ESCALA AL COORDINADOR DE ZONA PARA ENTREGA DE ROLLOS EN SITIO | 09/10/2025 SE REALIZA ENTREGA DE 56 ROLLOS WOMPI CON VISITA, NO SE INTERVIENE EQUIPOS</t>
  </si>
  <si>
    <t>SUPERTIENDA LA ECONOMÍA CENTRAL EL ENCANO</t>
  </si>
  <si>
    <t>FO-25-1642321</t>
  </si>
  <si>
    <t>07/10/2025 SE ESCALA AL COORDINADOR DE ZONA PARA ENTREGA DE ROLLOS EN SITIO | 09/10/2025 SE VISITA CB. SE REALIZA ENTREGA DE 64 ROLLOS. CLIENTE INFORMA QUE EL DATAFONO FUNCIONA CORRECTAMENTE, NO SE MANIPULA DATAFONO</t>
  </si>
  <si>
    <t>DEPOSITO DE MATERIALES FERROCASA</t>
  </si>
  <si>
    <t>FO-25-1663145</t>
  </si>
  <si>
    <t>09/10/2025 SE ESCALA AL COORDINADOR DE ZONA PARA ENTREGA DE ROLLOS EN SITIO | 10/10/2025 LA VISITA TÉCNICA REALIZADA AL COMERCIO SE LLEGA AL SITIO SE INFORMA EL MOTIVO DE LA VISITA SE ENTREGAN 64 ROLLOS TÉRMICOS AL CLIENTE EL CLIENTE RECIBE ROLLOS</t>
  </si>
  <si>
    <t>BARRIO SANTO DOMINGO BARRANQUILLA 4</t>
  </si>
  <si>
    <t>FO-25-1644578</t>
  </si>
  <si>
    <t>08/10/2025 SE ESCALA AL COORDINADOR DE ZONA PARA ENTREGA DE ROLLOS EN SITIO | 09/10/2025 SE HACE ENTREGA DE 48 ROLLOS WOMPI EN LA CARRERA 2 68 48 SANTO DOMINGO</t>
  </si>
  <si>
    <t>AGROQUÍMICOS S DE C</t>
  </si>
  <si>
    <t>FO-25-1644574</t>
  </si>
  <si>
    <t>08/10/2025 SE ESCALA AL COORDINADOR DE ZONA PARA ENTREGA DE ROLLOS EN SITIO | 10/10/2025 SE HACE ENTREGA DE 56 ROLLOS WOMPI EN LA CARRERA 15A 74 09</t>
  </si>
  <si>
    <t>STORE JEANS CA</t>
  </si>
  <si>
    <t>FO-25-1642712</t>
  </si>
  <si>
    <t>SIETE COPIAS</t>
  </si>
  <si>
    <t>FO-25-1642707</t>
  </si>
  <si>
    <t>07/10/2025 SE ESCALA AL COORDINADOR DE ZONA PARA ENTREGA DE ROLLOS EN SITIO | 10/10/2025 SE REALIZA ENTREGA DE 56 ROLLOS WOMPI EN EL CB SIN NOVEDAD.</t>
  </si>
  <si>
    <t>DROGUERIA CAMISALUD</t>
  </si>
  <si>
    <t>FO-25-1644569</t>
  </si>
  <si>
    <t>08/10/2025 SE ESCALA AL COORDINADOR DE ZONA PARA ENTREGA DE ROLLOS EN SITIO | 10/10/2025 SE VISITA COMERCIO CB BANCOLOMBIA WOMPI, SE ENTREGAN 16 ROLLOS DE PAPELERÍA SOLICITADOS PARA EL DATAFONO, NO UPS, NO SE MANIPULAN EQUIPOS.</t>
  </si>
  <si>
    <t>FO-25-1643083</t>
  </si>
  <si>
    <t>07/10/2025 SE ESCALA AL COORDINADOR DE ZONA PARA ENTREGA DE ROLLOS EN SITIO | 08/10/2025 SE VISITA COMERCIO Y SE ENTREGAN 56 ROLLOS OK</t>
  </si>
  <si>
    <t>SERVICIOS LA 70</t>
  </si>
  <si>
    <t>FO-25-1662985</t>
  </si>
  <si>
    <t>09/10/2025 SE ESCALA AL COORDINADOR DE ZONA PARA ENTREGA DE ROLLOS EN SITIO | 10/10/2025 SE REALIZA VISITA AL PUNTO SE ENTREGAN 32 ROLLOS DE PAPEL WOMPI CLIENTE RECIBE A SATISFACCIÓN</t>
  </si>
  <si>
    <t>BARRIO HOGARES SOACHA COMUNA 2 SOACHA</t>
  </si>
  <si>
    <t>FO-25-1644507</t>
  </si>
  <si>
    <t>08/10/2025 SE ESCALA AL COORDINADOR DE ZONA PARA ENTREGA DE ROLLOS EN SITIO | 09/10/2025 DURANTE LA VISITA TECNICA SE REALIZA ENTREGA DE 24 ROLLOS PARA DATÁFONO NO SE MANIPULAN EQUIPOS</t>
  </si>
  <si>
    <t>BARRIO EL COCUELO SINCELEJO</t>
  </si>
  <si>
    <t>FO-25-1644500</t>
  </si>
  <si>
    <t>08/10/2025 SE ESCALA AL COORDINADOR DE ZONA PARA ENTREGA DE ROLLOS EN SITIO | 09/10/2025 SE VISITA COMERCIO Y SE HACE ENTREGA DE 56 ROLLOS AL SEÑOR JESUS HERNÁNDEZ.</t>
  </si>
  <si>
    <t>BARRIO VILLA CATANGA SOLEDAD</t>
  </si>
  <si>
    <t>FO-25-1643418</t>
  </si>
  <si>
    <t>07/10/2025 SE ESCALA AL COORDINADOR DE ZONA PARA ENTREGA DE ROLLOS EN SITIO | 10/10/2025 SE HACE ENTREGA DE 64 ROLLOS WOMPI EN LA CARRERA 22 56 04 VILLA KATANGA</t>
  </si>
  <si>
    <t>COPYCOM CENTER</t>
  </si>
  <si>
    <t>FO-25-1645092</t>
  </si>
  <si>
    <t>08/10/2025 SE ESCALA AL COORDINADOR DE ZONA PARA ENTREGA DE ROLLOS EN SITIO | 10/10/2025 SE VISITA COMERCIO SE REALIZA ENTREGA DE 32 ROLLOS DE PAPEL PARA DATÁFONO WOMPI</t>
  </si>
  <si>
    <t>CUNDINAMARCA SOACHA 1</t>
  </si>
  <si>
    <t>FO-25-1638274</t>
  </si>
  <si>
    <t>07/10/2025 SE ESCALA AL COORDINADOR DE ZONA PARA ENTREGA DE ROLLOS EN SITIO | 10/10/2025 DURANTE LA VISITA TECNICA SE REALIZA ENTREGA DE 32 ROLLOS PARA DATÁFONO NO SE MANIPULAN EQUIPOS</t>
  </si>
  <si>
    <t>BARRIO GAITAN PARTE ALTA IBAGUE 4</t>
  </si>
  <si>
    <t>FO-25-1645792</t>
  </si>
  <si>
    <t>08/10/2025 SE ESCALA AL COORDINADOR DE ZONA PARA ENTREGA DE ROLLOS EN SITIO | 09/10/2025 SE ENTREGA 64 ROLLOS CON VISITA</t>
  </si>
  <si>
    <t>SUMINISTROS LIMAR SAS</t>
  </si>
  <si>
    <t>FO-25-1645893</t>
  </si>
  <si>
    <t>08/10/2025 SE ESCALA AL COORDINADOR DE ZONA PARA ENTREGA DE ROLLOS EN SITIO | 10/10/2025 SE REALIZA ENTREGA DE 24 ROLLOS A CORRESPONSAL WOMPI</t>
  </si>
  <si>
    <t>VARIEDADES JERONIMO J</t>
  </si>
  <si>
    <t>FO-25-1645785</t>
  </si>
  <si>
    <t>08/10/2025 SE ESCALA AL COORDINADOR DE ZONA PARA ENTREGA DE ROLLOS EN SITIO | 09/10/2025 SE HACE ENTREGA DE 64 ROLLOS WOMPI EN LA CALLE 118 26 11 LA PRADERA</t>
  </si>
  <si>
    <t>MERKA EXPRESS</t>
  </si>
  <si>
    <t>FO-25-1662963</t>
  </si>
  <si>
    <t>09/10/2025 SE ESCALA AL COORDINADOR DE ZONA PARA ENTREGA DE ROLLOS EN SITIO | 10/10/2025 SE REALIZA VISITA AL PUNTO SE ENTREGAN 32 ROLLOS PAPEL WOMPI, CLIENTE RECIBE A SATISFACCIÓN</t>
  </si>
  <si>
    <t>BARRIO CIUDADELA SIGLO XXI FLORENCIA</t>
  </si>
  <si>
    <t>FO-25-1648262</t>
  </si>
  <si>
    <t>08/10/2025 SE ESCALA AL COORDINADOR DE ZONA PARA ENTREGA DE ROLLOS EN SITIO | 09/10/2025 SE REALIZA ENTREGA DE 40 ROLLOS WOMPI EN SITIO ENTREGA EXITOSA</t>
  </si>
  <si>
    <t>C &amp; C CELULARES</t>
  </si>
  <si>
    <t>FO-25-1645912</t>
  </si>
  <si>
    <t>08/10/2025 SE ESCALA AL COORDINADOR DE ZONA PARA ENTREGA DE ROLLOS EN SITIO | 09/10/2025 SE ENTREGAN 64 ROLLOS A JENNY SUÁREZ</t>
  </si>
  <si>
    <t>FO-25-1646340</t>
  </si>
  <si>
    <t>08/10/2025 SE ESCALA AL COORDINADOR DE ZONA PARA ENTREGA DE ROLLOS EN SITIO | 09/10/2025 EN LA VISITA TÉCNICA SE REALIZÓ LA ENTREGA DE 48 ROLLOS DE WOMPI PARA EL CB.</t>
  </si>
  <si>
    <t>BARRIO LA PRADERA MONTERIA 6</t>
  </si>
  <si>
    <t>FO-25-1646017</t>
  </si>
  <si>
    <t>08/10/2025 SE ESCALA AL COORDINADOR DE ZONA PARA ENTREGA DE ROLLOS EN SITIO | 10/10/2025 SE REALIZA ENTREGA DE 64 ROLLOS A CORRESPONSAL WOMPI</t>
  </si>
  <si>
    <t>BARRIO EL SALADO IBAGUE TOLIMA</t>
  </si>
  <si>
    <t>FO-25-1646641</t>
  </si>
  <si>
    <t>08/10/2025 SE ESCALA AL COORDINADOR DE ZONA PARA ENTREGA DE ROLLOS EN SITIO | 09/10/2025 SE HACE LA ENTREGA DE 48 ROLLOS WOMPI EN DIRECCIÓN INDICADA</t>
  </si>
  <si>
    <t>BARRIO PARQUES DE LA ITALIA PALMIRA 2</t>
  </si>
  <si>
    <t>FO-25-1663972</t>
  </si>
  <si>
    <t>09/10/2025 SE ESCALA AL COORDINADOR DE ZONA PARA ENTREGA DE ROLLOS EN SITIO | 10/10/2025 EN LA VISITA TÉCNICA SE REALIZÓ LA ENTREGA DE 40 ROLLOS DE WOMPI PARA EL CB.</t>
  </si>
  <si>
    <t>DROGUERIA FAMISALUD PL</t>
  </si>
  <si>
    <t>FO-25-1663193</t>
  </si>
  <si>
    <t>09/10/2025 SE ESCALA AL COORDINADOR DE ZONA PARA ENTREGA DE ROLLOS EN SITIO | 10/10/2025 SE REALIZA ENTREGA DE 40 ROLLOS A CORRESPONSAL WOMPI</t>
  </si>
  <si>
    <t>BARRIO ROSA BLANCA 2  VILLAVICENCIO</t>
  </si>
  <si>
    <t>FO-25-1663191</t>
  </si>
  <si>
    <t>09/10/2025 SE ESCALA AL COORDINADOR DE ZONA PARA ENTREGA DE ROLLOS EN SITIO | 10/10/2025 SE REALIZA VISTA AL CB POR SOLICITUD DE ROLLOS, SE ENTREGAN SIN NOVEDAD TODO OK</t>
  </si>
  <si>
    <t>BARRIO VILLA MARCELA</t>
  </si>
  <si>
    <t>FO-25-1660845</t>
  </si>
  <si>
    <t>09/10/2025 SE ESCALA AL COORDINADOR DE ZONA PARA ENTREGA DE ROLLOS EN SITIO | 10/10/2025 DURANTE LA VISITA TECNICA PARA REALIZA ENTREGA DE ROLLOS PARA DATÁFONO CORRESPONSAL SE ENCUENTRA CERRADO SE LLAMA AL CELULAR EL CUAL CLIENTE INDICA POR LLAMADA LA ENTREGA DE ROLLOS EN UN DIRECCIÓN ALEDAÑA AL CORRESPONSAL</t>
  </si>
  <si>
    <t>BARRIO LA PRADERA MONTERIA 8</t>
  </si>
  <si>
    <t>FO-25-1658057</t>
  </si>
  <si>
    <t>09/10/2025 SE ESCALA AL COORDINADOR DE ZONA PARA ENTREGA DE ROLLOS EN SITIO | 10/10/2025 SE REALIZA ENTREGA DE 48 ROLLOS A CORRESPONSAL WOMPI</t>
  </si>
  <si>
    <t>FO-25-1658044</t>
  </si>
  <si>
    <t>09/10/2025 SE ESCALA AL COORDINADOR DE ZONA PARA ENTREGA DE ROLLOS EN SITIO | 10/10/2025 SE REALIZA ENTREGA DE 48 ROLLOS WOMPI PARA DATAFONO, EL CB ESTÁ CERRADO YA QUE DON VÍCTOR ESTÁ EN CITA MÉDICA SE ENTREGAN CON VECINA POR LO TANTO NO HAY FOTO DEL VOUCHER</t>
  </si>
  <si>
    <t>FO-25-1646941</t>
  </si>
  <si>
    <t>08/10/2025 SE ESCALA AL COORDINADOR DE ZONA PARA ENTREGA DE ROLLOS EN SITIO | 09/10/2025 SE VISITA COMERCIO, SE ENTREGAN 64 ROLLOS WOMPI</t>
  </si>
  <si>
    <t>PAPELERIA RENACER MANIZALES</t>
  </si>
  <si>
    <t>FO-25-1648587</t>
  </si>
  <si>
    <t>08/10/2025 SE ESCALA AL COORDINADOR DE ZONA PARA ENTREGA DE ROLLOS EN SITIO | 10/10/2025 SE ENTREGAN 32 ROLLOS EN EL COMERCIO NO SE MANIPULAN EQUIPOS</t>
  </si>
  <si>
    <t>PAPELERÍA Y VARIEDADES VILLA DE LOS RÍOS</t>
  </si>
  <si>
    <t>FO-25-1649773</t>
  </si>
  <si>
    <t>09/10/2025 SE ESCALA AL COORDINADOR DE ZONA PARA ENTREGA DE ROLLOS EN SITIO | 10/10/2025 SE REALIZÓ LA ENTREGA DE PAPELERÍA 48 ROLLOS WOMPI, NO SE MANIPULA CB CLIENTE INFORMA QUE SE ENCUENTRA OPERATIVO.</t>
  </si>
  <si>
    <t>BARRIO CAMILO TORRES 2 SECTOR SOACHA</t>
  </si>
  <si>
    <t>FO-25-1648585</t>
  </si>
  <si>
    <t>08/10/2025 SE ESCALA AL COORDINADOR DE ZONA PARA ENTREGA DE ROLLOS EN SITIO | 10/10/2025 DURANTE LA VISITA TECNICA SE REALIZA ENTREGA DE ROLLOS PARA DATÁFONO NO SE MANIPULAN EQUIPOS</t>
  </si>
  <si>
    <t>BOBINADOS ELECTRO SUR S.A.S</t>
  </si>
  <si>
    <t>FO-25-1652157</t>
  </si>
  <si>
    <t>09/10/2025 SE ESCALA AL COORDINADOR DE ZONA PARA ENTREGA DE ROLLOS EN SITIO | 10/10/2025 SE REALIZA ENTREGA DE ROLLOS EN EL LOCAL DE ENFRENTE YA QUE ES IMPOSIBLE CONTACTAR A USUARIO NI POR WPP Y LLAMADA SE LOGRA COMUNICACIÓN, SE INDICA A USUARIO</t>
  </si>
  <si>
    <t>BARRIO EL RIO SOLEDAD</t>
  </si>
  <si>
    <t>FO-25-1652054</t>
  </si>
  <si>
    <t>09/10/2025 SE ESCALA AL COORDINADOR DE ZONA PARA ENTREGA DE ROLLOS EN SITIO | 10/10/2025 LLUVIAS | 10/10/2025 SE REALIZA VISITA SE REALIZA ENTREGA DE 24 ROLLOS WOMPI</t>
  </si>
  <si>
    <t>BARRIO SAN CARLOS TUNJA</t>
  </si>
  <si>
    <t>FO-25-1651321</t>
  </si>
  <si>
    <t>09/10/2025 SE ESCALA AL COORDINADOR DE ZONA PARA ENTREGA DE ROLLOS EN SITIO | 09/10/2025 ENTREGA DE 16 ROLLOS CON VISITA WOMPI EXITOSA</t>
  </si>
  <si>
    <t>DROGUERIA ACEVEDO .COM</t>
  </si>
  <si>
    <t>FO-25-1648632</t>
  </si>
  <si>
    <t>08/10/2025 SE ESCALA AL COORDINADOR DE ZONA PARA ENTREGA DE ROLLOS EN SITIO | 09/10/2025 EN LA VISITA TÉCNICA REALIZADA AL COMERCIO SE LLEGA AL SITIO SE INFORMA EL MOTIVO DE LA VISITA SE ENTREGAN 64 ROLLOS TÉRMICOS AL CLIENTE EL CLIENTE RECIBE ROLLOS.</t>
  </si>
  <si>
    <t>EDWIN GUZMAN MALAGON</t>
  </si>
  <si>
    <t>FO-25-1646934</t>
  </si>
  <si>
    <t>08/10/2025 SE ESCALA AL COORDINADOR DE ZONA PARA ENTREGA DE ROLLOS EN SITIO | 10/10/2025 ENTREGA DE ROLLOS EJECUTADO OK</t>
  </si>
  <si>
    <t>BARRIO PORVENIR RIO MOSQUERA</t>
  </si>
  <si>
    <t>FO-25-1648615</t>
  </si>
  <si>
    <t>08/10/2025 SE ESCALA AL COORDINADOR DE ZONA PARA ENTREGA DE ROLLOS EN SITIO | 09/10/2025 SE LLEGA A ALA DIRECCIÓN INDICADA Y SE ENTREGAN 24 ROLLOS SIN MANIPULAR EQUIPOS</t>
  </si>
  <si>
    <t>BARRIO CALDAS FLORIDABLANCA</t>
  </si>
  <si>
    <t>FO-25-1647124</t>
  </si>
  <si>
    <t>08/10/2025 SE ESCALA AL COORDINADOR DE ZONA PARA ENTREGA DE ROLLOS EN SITIO | 09/10/2025 SE REALIZA ENTREGA DE 64 ROLLOS CON VISITA NO SE MANIPULA TERMINAL</t>
  </si>
  <si>
    <t>FO-25-1646940</t>
  </si>
  <si>
    <t>TIENDA MIXTA RESURGIR</t>
  </si>
  <si>
    <t>FO-25-1651955</t>
  </si>
  <si>
    <t>09/10/2025 SE ESCALA AL COORDINADOR DE ZONA PARA ENTREGA DE ROLLOS EN SITIO | 10/10/2025 SE REALIZA ENTREGA OK DE 64 ROLLOS</t>
  </si>
  <si>
    <t>PHONET. NET</t>
  </si>
  <si>
    <t>FO-25-1654738</t>
  </si>
  <si>
    <t>09/10/2025 SE ESCALA AL COORDINADOR DE ZONA PARA ENTREGA DE ROLLOS EN SITIO | 10/10/2025 SE REALIZA ENTREGA DE 24 ROLLOS WOMPI EN EL CB SIN NOVEDAD.</t>
  </si>
  <si>
    <t>LOURDES - NORTE DE SANTANDER</t>
  </si>
  <si>
    <t>FO-25-1649762</t>
  </si>
  <si>
    <t>09/10/2025 SE ESCALA AL COORDINADOR DE ZONA PARA ENTREGA DE ROLLOS EN SITIO | 10/10/2025 SE REALIZA VISITA, SE ENTREGAN 24 ROLLOS, DATAFONO NO SE ENCUENTRA EN LA DIRECCIÓN DE ENTREGA</t>
  </si>
  <si>
    <t>LUZ MELIDA LONDOÑO CANO</t>
  </si>
  <si>
    <t>FO-25-1663914</t>
  </si>
  <si>
    <t>09/10/2025 SE ESCALA AL COORDINADOR DE ZONA PARA ENTREGA DE ROLLOS EN SITIO | 11/10/2025 SE ENTREGAN  ROLLOS SIN MANIPULACIÓN DEL DATAFONO SIN NOVEDAD</t>
  </si>
  <si>
    <t>FLORIDABLANCA BRISAS DE LA FLORIDA</t>
  </si>
  <si>
    <t>FO-25-1663195</t>
  </si>
  <si>
    <t>09/10/2025 SE ESCALA AL COORDINADOR DE ZONA PARA ENTREGA DE ROLLOS EN SITIO | 11/10/2025 ENTREGA DE 40 ROLLOS PARA DATAFONO</t>
  </si>
  <si>
    <t>BARRIO CAGUAN NEIVA 5</t>
  </si>
  <si>
    <t>FO-25-1663197</t>
  </si>
  <si>
    <t>09/10/2025 SE ESCALA AL COORDINADOR DE ZONA PARA ENTREGA DE ROLLOS EN SITIO | 11/10/2025 SE ENTREGA 8 ROLLOS SIN NOVEDAD</t>
  </si>
  <si>
    <t>ELECTROLUJOS M &amp; D S.A.S</t>
  </si>
  <si>
    <t>FO-25-1662953</t>
  </si>
  <si>
    <t>09/10/2025 SE ESCALA AL COORDINADOR DE ZONA PARA ENTREGA DE ROLLOS EN SITIO | 11/10/2025 SE HACE ENTREGA DE 32 ROLLOS WOMPI EN LA CALLE 30 19 97 SAN JOSE</t>
  </si>
  <si>
    <t>BARRIO EL PROGRESO PEREIRA</t>
  </si>
  <si>
    <t>FO-25-1663927</t>
  </si>
  <si>
    <t>09/10/2025 SE ESCALA AL COORDINADOR DE ZONA PARA ENTREGA DE ROLLOS EN SITIO | 11/10/2025 SE VISITA COMERCIO SE REALIZA ENTREGA DE 40 ROLLOS DE PAPEL PARA DATÁFONO WOMPI</t>
  </si>
  <si>
    <t>BARRIO CENTRAL PALMIRA 2</t>
  </si>
  <si>
    <t>FO-25-1663929</t>
  </si>
  <si>
    <t>09/10/2025 SE ESCALA AL COORDINADOR DE ZONA PARA ENTREGA DE ROLLOS EN SITIO | 11/10/2025 EN LA VISITA TÉCNICA SE REALIZÓ LA ENTREGA DE 24 ROLLOS DE WOMPI PARA EL CB.</t>
  </si>
  <si>
    <t>LUJOS Y ACCESORIOS LAGUNA</t>
  </si>
  <si>
    <t>FO-25-1660878</t>
  </si>
  <si>
    <t>09/10/2025 SE ESCALA AL COORDINADOR DE ZONA PARA ENTREGA DE ROLLOS EN SITIO | 11/10/2025 SE REALIZA ENTREGA DE 40 ROLLOS WOMPI</t>
  </si>
  <si>
    <t>VEKIA</t>
  </si>
  <si>
    <t>FO-25-1663924</t>
  </si>
  <si>
    <t>09/10/2025 SE ESCALA AL COORDINADOR DE ZONA PARA ENTREGA DE ROLLOS EN SITIO | 11/10/2025 SE REALIZA ENTREGA DE 16 ROLLOS NO SE MANIPULAN TERMINALES</t>
  </si>
  <si>
    <t>BARRIO TAGANGA SANTA MARTA 2</t>
  </si>
  <si>
    <t>FO-25-1662589</t>
  </si>
  <si>
    <t>09/10/2025 SE ESCALA AL COORDINADOR DE ZONA PARA ENTREGA DE ROLLOS EN SITIO | 11/10/2025 SE REALIZA ENTREGA DE 16 ROLLOS PARA DATÁFONO A SATISFACCIÓN DEL CLIENTE</t>
  </si>
  <si>
    <t>SOTO LONDOÑO FREDY ALEXANDER</t>
  </si>
  <si>
    <t>RED Y COMUNICACIONES</t>
  </si>
  <si>
    <t>FO-25-1663949</t>
  </si>
  <si>
    <t>09/10/2025 SE ESCALA AL COORDINADOR DE ZONA PARA ENTREGA DE ROLLOS EN SITIO | 11/10/2025 SE TE ENTREGA DE 56 ROLLOS WOMPI POR SOLICITUD DEL.</t>
  </si>
  <si>
    <t>TRANSCRIPCOPIAS L.A</t>
  </si>
  <si>
    <t>FO-25-1642440</t>
  </si>
  <si>
    <t>07/10/2025 SE ESCALA AL COORDINADOR DE ZONA PARA ENTREGA DE ROLLOS EN SITIO | 11/10/2025 SE LLEGA AL SITIO Y SE ENCUENTRA CERRADO SE LLAMA AL CONTACTO Y NO HAY RESPUESTA NI POR WATHSAPP NO FUE POSIBLE ENTREGAR LOS ROLLOS</t>
  </si>
  <si>
    <t>FO-25-1644540</t>
  </si>
  <si>
    <t>08/10/2025 SE ESCALA AL COORDINADOR DE ZONA PARA ENTREGA DE ROLLOS EN SITIO | 11/10/2025 SE VISITA COMERCIO SE REALIZA ENTREGA DE 56 ROLLOS DE PAPEL PARA DATÁFONO WOMPI</t>
  </si>
  <si>
    <t>BARRIO ACAPULCO VILLAVICENCIO 1</t>
  </si>
  <si>
    <t>FO-25-1654912</t>
  </si>
  <si>
    <t>09/10/2025 SE ESCALA AL COORDINADOR DE ZONA PARA ENTREGA DE ROLLOS EN SITIO | 10/10/2025 SE VISITA CB Y SE REALIZA ENTREGA DE 24 ROLLOS DE PAPEL TERMICO PARA DATÁFONO WOMPI</t>
  </si>
  <si>
    <t>FO-25-1654982</t>
  </si>
  <si>
    <t>09/10/2025 SE ESCALA AL COORDINADOR DE ZONA PARA ENTREGA DE ROLLOS EN SITIO | 10/10/2025 SE VISITA CB Y SE REALIZA ENTREGA DE 40 ROLLOS DE PAPEL TERMICO PARA DATÁFONO WOMPI</t>
  </si>
  <si>
    <t>FO-25-1634839</t>
  </si>
  <si>
    <t>06/10/2025 SE ESCALA AL COORDINADOR DE ZONA PARA ENTREGA DE ROLLOS EN SITIO | 11/10/2025 SE ENTREGAN 32 ROLLOS</t>
  </si>
  <si>
    <t>IBC COMPUTADORES</t>
  </si>
  <si>
    <t>FO-25-1648604</t>
  </si>
  <si>
    <t>08/10/2025 SE ESCALA AL COORDINADOR DE ZONA PARA ENTREGA DE ROLLOS EN SITIO | 11/10/2025 SE REALIZA LA ENTREGA DE 16 ROLLOS WOMPI</t>
  </si>
  <si>
    <t>BARRIO SAN NICOLAS SOACHA  6</t>
  </si>
  <si>
    <t>FO-25-1663964</t>
  </si>
  <si>
    <t>09/10/2025 SE ESCALA AL COORDINADOR DE ZONA PARA ENTREGA DE ROLLOS EN SITIO | 11/10/2025 DURANTE LA VISITA TECNICA PARA REALIZA ENTREGA DE ROLLOS PARA DATÁFONO CORRESPONSAL SE ENCUENTRA CERRADO SE LLAMA AL CELULAR EL CUAL CLIENTE INDICA POR LLAMADA LA ENTREGA DE ROLLOS EN UN DIRECCIÓN ALEDAÑA AL CORRESPONSAL</t>
  </si>
  <si>
    <t>TIENDA LOS PAISAS LA 70N</t>
  </si>
  <si>
    <t>FO-25-1631598</t>
  </si>
  <si>
    <t>05/10/2025 SE ESCALA AL COORDINADOR DE ZONA PARA ENTREGA DE ROLLOS EN SITIO | 11/10/2025 SE ENTREGA 48 ROLLOS WOMPI</t>
  </si>
  <si>
    <t>BARRIO CUBA PEREIRA 4</t>
  </si>
  <si>
    <t>FO-25-1640933</t>
  </si>
  <si>
    <t>07/10/2025 SE ESCALA AL COORDINADOR DE ZONA PARA ENTREGA DE ROLLOS EN SITIO | 11/10/2025 SE VISITA COMERCIO SE REALIZA ENTREGA DE 40 ROLLOS DE PAPEL PARA DATÁFONO WOMPI</t>
  </si>
  <si>
    <t>FO-25-1640954</t>
  </si>
  <si>
    <t>07/10/2025 SE ESCALA AL COORDINADOR DE ZONA PARA ENTREGA DE ROLLOS EN SITIO | 11/10/2025 VISITAMOS COMERCIO REALIZAMOS ENTREGA DE 24 ROLLOS.</t>
  </si>
  <si>
    <t>FO-25-1644571</t>
  </si>
  <si>
    <t>08/10/2025 SE ESCALA AL COORDINADOR DE ZONA PARA ENTREGA DE ROLLOS EN SITIO | 11/10/2025 SE ENTREGAN  ROLLOS SIN MANIPULACIÓN DEL DATAFONO SIN NOVEDAD</t>
  </si>
  <si>
    <t>VADANCA 2</t>
  </si>
  <si>
    <t>FO-25-1639208</t>
  </si>
  <si>
    <t>07/10/2025 SE ESCALA AL COORDINADOR DE ZONA PARA ENTREGA DE ROLLOS EN SITIO | 11/10/2025 SE REALIZA LA ENTREGA DE 40 ROLLOS WOMPI</t>
  </si>
  <si>
    <t>CAFE INTERNET DELGADILLO</t>
  </si>
  <si>
    <t>FO-25-1643098</t>
  </si>
  <si>
    <t>07/10/2025 SE ESCALA AL COORDINADOR DE ZONA PARA ENTREGA DE ROLLOS EN SITIO | 11/10/2025 SE VISITA COMERCIO CB BANCOLOMBIA WOMPI, SE ENTREGAN ROLLOS DE PAPELERÍA SOLICITADOS PARA EL DATAFONO, NO UPS, NO SE MANIPULAN EQUIPOS.</t>
  </si>
  <si>
    <t>BARRIO CARIMAGUA BOGOTA 4</t>
  </si>
  <si>
    <t>FO-25-1637513</t>
  </si>
  <si>
    <t>06/10/2025 SE ESCALA AL COORDINADOR DE ZONA PARA ENTREGA DE ROLLOS EN SITIO | 11/10/2025 SE REALIZA ENTREGA DE 56 ROLLOS NO SE MANIPULAN TERMINALES</t>
  </si>
  <si>
    <t>NOVAFARMA JS</t>
  </si>
  <si>
    <t>FO-25-1649764</t>
  </si>
  <si>
    <t>09/10/2025 SE ESCALA AL COORDINADOR DE ZONA PARA ENTREGA DE ROLLOS EN SITIO | 11/10/2025 SE VISITA EL CB PARA ENTREGAR 32 ROLLOS, ENTREGA OK</t>
  </si>
  <si>
    <t>SUPERMERCADO 3 ESQUINAS</t>
  </si>
  <si>
    <t>FO-25-1620925</t>
  </si>
  <si>
    <t>03/10/2025 SE ESCALA AL COORDINADOR DE ZONA PARA ENTREGA DE ROLLOS EN SITIO | 10/10/2025 POR CAPACIDAD OPERATIVA AUN NO SE GESTIONA ACTIVIDAD | 11/10/2025 SE VISITA CORRESPONSAL Y SE REALIZA ENTREGA DE 16 ROLLOS</t>
  </si>
  <si>
    <t>BARRIO LAS PALMAS CALI</t>
  </si>
  <si>
    <t>FO-25-1637547</t>
  </si>
  <si>
    <t>06/10/2025 SE ESCALA AL COORDINADOR DE ZONA PARA ENTREGA DE ROLLOS EN SITIO | 11/10/2025 SE REALIZA ENTREGA DE 16 ROLLOS WOMPI CON VISITA, NO SE INTERVIENE EQUIPOS</t>
  </si>
  <si>
    <t>DROGUERIAA FARMASURPLUS</t>
  </si>
  <si>
    <t>FO-25-1646620</t>
  </si>
  <si>
    <t>08/10/2025 SE ESCALA AL COORDINADOR DE ZONA PARA ENTREGA DE ROLLOS EN SITIO | 11/10/2025 SE REALIZA ENTREGA DE 56 ROLLOS PARA DATÁFONO A SATISFACCIÓN DEL CLIENTE</t>
  </si>
  <si>
    <t>FO-25-1649765</t>
  </si>
  <si>
    <t>09/10/2025 SE ESCALA AL COORDINADOR DE ZONA PARA ENTREGA DE ROLLOS EN SITIO | 11/10/2025 SE VISITA EL CB PARA ENTREGAR 16 ROLLOS, ENTREGA OK</t>
  </si>
  <si>
    <t>ARTE E IMPORTACIONES MILE</t>
  </si>
  <si>
    <t>FO-25-1665783</t>
  </si>
  <si>
    <t>10/10/2025 SE ESCALA AL COORDINADOR DE ZONA PARA ENTREGA DE ROLLOS EN SITIO | 11/10/2025 SE HACE ENTREGA DE 40 ROLLOS EN DIRECCIÓN INDICADA</t>
  </si>
  <si>
    <t>CACHARRERIA Y VARIEDADES MUÑOZ</t>
  </si>
  <si>
    <t>FO-25-1665777</t>
  </si>
  <si>
    <t>10/10/2025 SE ESCALA AL COORDINADOR DE ZONA PARA ENTREGA DE ROLLOS EN SITIO | 11/10/2025 SE VISITA CORRESPONSAL Y SE REALIZA ENTREGA DE 64 ROLLOS</t>
  </si>
  <si>
    <t>LA TIENDA DE KALEHTÑO</t>
  </si>
  <si>
    <t>FO-25-1664563</t>
  </si>
  <si>
    <t>10/10/2025 SE ESCALA AL COORDINADOR DE ZONA PARA ENTREGA DE ROLLOS EN SITIO | 11/10/2025 SE HACE ENTREGA DE 16 ROLLOS</t>
  </si>
  <si>
    <t>MIS TRAVESURAS</t>
  </si>
  <si>
    <t>FO-25-1642434</t>
  </si>
  <si>
    <t>07/10/2025 SE ESCALA AL COORDINADOR DE ZONA PARA ENTREGA DE ROLLOS EN SITIO | 11/10/2025 SE VISITA CB PARA ENTREGA DE 48 ROLLOS TÉRMICOS WOMPI AL LLEGAR AL COMERCIO ESTE SE ENCUENTRA CERRADO SE EFECTÚA COMUNICACIÓN A LA LÍNEA 3104098587 CON ENTE NO CONTESTA SE PROCEDE A CERRAR ORDEN SIN MÁS NOVEDAD</t>
  </si>
  <si>
    <t>RIKIS MARKET</t>
  </si>
  <si>
    <t>FO-25-1667801</t>
  </si>
  <si>
    <t>10/10/2025 SE ESCALA AL COORDINADOR DE ZONA PARA ENTREGA DE ROLLOS EN SITIO | 11/10/2025 SE ENTREGAN 40 ROLLOS WOMPI</t>
  </si>
  <si>
    <t>FO-25-1667799</t>
  </si>
  <si>
    <t>10/10/2025 SE ESCALA AL COORDINADOR DE ZONA PARA ENTREGA DE ROLLOS EN SITIO | 11/10/2025 SE ENTREGAN 64 ROLLOS A JENNY SUÁREZ</t>
  </si>
  <si>
    <t>BARRIO CIUDAD VALENCIA FLORIDABLANCA 3</t>
  </si>
  <si>
    <t>FO-25-1666311</t>
  </si>
  <si>
    <t>10/10/2025 SE ESCALA AL COORDINADOR DE ZONA PARA ENTREGA DE ROLLOS EN SITIO | 11/10/2025 SE REALIZA ENTREGA DE 64 ROLLOS CON VISITA NO SE MANIPULA TERMINAL</t>
  </si>
  <si>
    <t>MISCELANEA MARIA PAULA</t>
  </si>
  <si>
    <t>FO-25-1665791</t>
  </si>
  <si>
    <t>10/10/2025 SE ESCALA AL COORDINADOR DE ZONA PARA ENTREGA DE ROLLOS EN SITIO | 11/10/2025 SE VISITA CORRESPONSAL Y SE REALIZA ENTREGA DE 48 ROLLOS</t>
  </si>
  <si>
    <t>ALMACEN VARIEDADES HUMBERTO</t>
  </si>
  <si>
    <t>FO-25-1665786</t>
  </si>
  <si>
    <t>10/10/2025 SE ESCALA AL COORDINADOR DE ZONA PARA ENTREGA DE ROLLOS EN SITIO | 11/10/2025 SE REALIZA ENTREGA DE 64 ROLLOS WOMPI CON VISITA</t>
  </si>
  <si>
    <t>DROGUERIA NUEVO AMANECER</t>
  </si>
  <si>
    <t>FO-25-1666349</t>
  </si>
  <si>
    <t>10/10/2025 SE ESCALA AL COORDINADOR DE ZONA PARA ENTREGA DE ROLLOS EN SITIO | 11/10/2025 SE VISITA COMERCIO, SE ENTREGAN 48 ROLLOS OK</t>
  </si>
  <si>
    <t>BARRIO SOACHA SOACHA 3</t>
  </si>
  <si>
    <t>FO-25-1663971</t>
  </si>
  <si>
    <t>09/10/2025 SE ESCALA AL COORDINADOR DE ZONA PARA ENTREGA DE ROLLOS EN SITIO | 11/10/2025 DURANTE LA VISITA TECNICA SE REALIZA ENTREGA DE 24 ROLLOS PARA DATÁFONO NO SE MANIPULAN EQUIPOS</t>
  </si>
  <si>
    <t>DROGUERÍA NATURAL FUENTE DE LA SALUD</t>
  </si>
  <si>
    <t>FO-25-1663936</t>
  </si>
  <si>
    <t>09/10/2025 SE ESCALA AL COORDINADOR DE ZONA PARA ENTREGA DE ROLLOS EN SITIO | 10/10/2025 SE VISITA CB ENTREGA 24 ROLLOS</t>
  </si>
  <si>
    <t>SUPERMERCADO Y DISTRIBUCIONES LA ECONOMÍA AYA</t>
  </si>
  <si>
    <t>FO-25-1666343</t>
  </si>
  <si>
    <t>10/10/2025 SE ESCALA AL COORDINADOR DE ZONA PARA ENTREGA DE ROLLOS EN SITIO | 11/10/2025 SE ENTREGA 24 ROLLOS SIN NOVEDAD</t>
  </si>
  <si>
    <t>BARRIO MANZANARES NEIVA</t>
  </si>
  <si>
    <t>FO-25-1668796</t>
  </si>
  <si>
    <t>10/10/2025 SE ESCALA AL COORDINADOR DE ZONA PARA ENTREGA DE ROLLOS EN SITIO | 11/10/2025 SEEM REALIZA VISITA AL PUNTO SE ENTREGAN 32 ROLLOS PAPEL WOMPI CLIENTE RECIBE A SATISFACCIÓN</t>
  </si>
  <si>
    <t>BARRIO NUEVO PALMIRA 2</t>
  </si>
  <si>
    <t>FO-25-1666669</t>
  </si>
  <si>
    <t>10/10/2025 SE ESCALA AL COORDINADOR DE ZONA PARA ENTREGA DE ROLLOS EN SITIO | 11/10/2025 EN LA VISITA TÉCNICA SE REALIZÓ LA ENTREGA DE 16 ROLLOS DE WOMPI PARA EL CB.</t>
  </si>
  <si>
    <t>BARRIO RUITOQUE FLORIDABLANCA</t>
  </si>
  <si>
    <t>FO-25-1666332</t>
  </si>
  <si>
    <t>10/10/2025 SE ESCALA AL COORDINADOR DE ZONA PARA ENTREGA DE ROLLOS EN SITIO | 11/10/2025 SE REALIZA ENTREGA DE 32 ROLLOS NO SE MANIPULA TERMINAL</t>
  </si>
  <si>
    <t>DROGUERIA PHARMA ECONOMICAS</t>
  </si>
  <si>
    <t>FO-25-1666319</t>
  </si>
  <si>
    <t>10/10/2025 SE ESCALA AL COORDINADOR DE ZONA PARA ENTREGA DE ROLLOS EN SITIO | 11/10/2025 SE ENTREGA 16 ROLLOS SIN NOVEDAD</t>
  </si>
  <si>
    <t>TIENDA VENTÓ MARIANA</t>
  </si>
  <si>
    <t>FO-25-1667068</t>
  </si>
  <si>
    <t>10/10/2025 SE ESCALA AL COORDINADOR DE ZONA PARA ENTREGA DE ROLLOS EN SITIO | 11/10/2025 SE ENTREGAN 64 ROLLOS</t>
  </si>
  <si>
    <t>FO-25-1666314</t>
  </si>
  <si>
    <t>10/10/2025 SE ESCALA AL COORDINADOR DE ZONA PARA ENTREGA DE ROLLOS EN SITIO | 11/10/2025 SE HACE ENTREGA DE 56 ROLLOS WOMPI EN LA CARRERA 16 47B 13 CEVILLAR</t>
  </si>
  <si>
    <t>FO-25-1666293</t>
  </si>
  <si>
    <t>10/10/2025 SE ESCALA AL COORDINADOR DE ZONA PARA ENTREGA DE ROLLOS EN SITIO | 11/10/2025 SE VISITA COMERCIO. SE ENTREGAN 48 ROLLOS OK</t>
  </si>
  <si>
    <t>MINI MARKET SANTA MONICA</t>
  </si>
  <si>
    <t>FO-25-1667079</t>
  </si>
  <si>
    <t>10/10/2025 SE ESCALA AL COORDINADOR DE ZONA PARA ENTREGA DE ROLLOS EN SITIO | 11/10/2025 SE REALIZA ENTREGA DE 16 ROLLOS WOMPI</t>
  </si>
  <si>
    <t>MISCELANIA GUADALAJARA</t>
  </si>
  <si>
    <t>FO-25-1667060</t>
  </si>
  <si>
    <t>10/10/2025 SE ESCALA AL COORDINADOR DE ZONA PARA ENTREGA DE ROLLOS EN SITIO | 11/10/2025 SE ENTREGAN 64 ROLLOS A WILMER ANDRÉS GÓMEZ HIGUITA</t>
  </si>
  <si>
    <t>DROGUERÍA GYFARMA VILLAVICENCIO</t>
  </si>
  <si>
    <t>FO-25-1667215</t>
  </si>
  <si>
    <t>10/10/2025 SE ESCALA AL COORDINADOR DE ZONA PARA ENTREGA DE ROLLOS EN SITIO | 11/10/2025 SE REALIZA ENTREGA EN SITIO 24 ROLLOS WOMPI</t>
  </si>
  <si>
    <t>FO-25-1667793</t>
  </si>
  <si>
    <t>10/10/2025 SE ESCALA AL COORDINADOR DE ZONA PARA ENTREGA DE ROLLOS EN SITIO | 11/10/2025 SE VISITA COMERCIO SE REALIZA ENTREGA DE 32 ROLLOS DE PAPEL PARA DATÁFONO WOMPI</t>
  </si>
  <si>
    <t>FESILL</t>
  </si>
  <si>
    <t>FO-25-1667787</t>
  </si>
  <si>
    <t>10/10/2025 SE ESCALA AL COORDINADOR DE ZONA PARA ENTREGA DE ROLLOS EN SITIO | 11/10/2025 SE REALIZA ENTREGA DE 24 ROLLOS WOMPI</t>
  </si>
  <si>
    <t>FO-25-1667776</t>
  </si>
  <si>
    <t>10/10/2025 SE ESCALA AL COORDINADOR DE ZONA PARA ENTREGA DE ROLLOS EN SITIO | 11/10/2025 SE REALIZA ENTREGA DE 32 ROLLOS A SATISFACCIÓN DEL CLIENTE</t>
  </si>
  <si>
    <t>DROGUERIA SURSALUD</t>
  </si>
  <si>
    <t>FO-25-1668249</t>
  </si>
  <si>
    <t>10/10/2025 SE ESCALA AL COORDINADOR DE ZONA PARA ENTREGA DE ROLLOS EN SITIO | 11/10/2025 SE VISITA EL CB PARA ENTREGAR 16 ROLLOS, ENTREGA OK</t>
  </si>
  <si>
    <t>BARRIO PRADOS DEL SUR FLORIDABLANCA</t>
  </si>
  <si>
    <t>FO-25-1668870</t>
  </si>
  <si>
    <t>10/10/2025 SE ESCALA AL COORDINADOR DE ZONA PARA ENTREGA DE ROLLOS EN SITIO | 11/10/2025 SE REALIZA ENTREGA DE 64 ROLLOS WOMPI CON VISITA.</t>
  </si>
  <si>
    <t>FO-25-1668874</t>
  </si>
  <si>
    <t>10/10/2025 SE ESCALA AL COORDINADOR DE ZONA PARA ENTREGA DE ROLLOS EN SITIO | 11/10/2025 SE HACE PRESECIA EN COMERCIO SE REALIZA ENTREGA DE 48 ROLLOS</t>
  </si>
  <si>
    <t>FO-25-1628995</t>
  </si>
  <si>
    <t>08/10/2025 SE REALIZA ENVIO DE ROLLOS CON GUIA | 10/10/2025 TRANSPORTADORA REPORTA NOVEDAD (DEBIDO A FUERTES LLUVIAS EN TODA LA CIUDAD Y EN EL PERIMETRO URBANO SE VE AFECTADO LA DISTRIBUCION Y RECOLECCION) | 12/10/2025 SE REALIZA ENVIO DE 64 ROLLOS, CON LA GUIA 2205447212 SERVIENTREGA. SE CONFIRMA ENTREGA EXITOSA POR PARTE DE LA TRANSPORTADORA</t>
  </si>
  <si>
    <t>BARRIO EL COMERCIO EL TAMBO</t>
  </si>
  <si>
    <t>FO-25-1622226</t>
  </si>
  <si>
    <t>03/10/2025 SE REALIZA ENVIO DE ROLLOS CON GUIA | 08/10/2025 SE LLAMA AL USUARIO Y NOS CONFIRMA QUE AUN NO LE HAN LLEGADO LOS ROLLOS | 09/10/2025 SE LLAMA AL USUARIO PERO NO CONTESTA | 09/10/2025 EN ZONA DE DISTRIBUCIÓN | 12/10/2025 SE REALIZA ENVIO DE 64 ROLLOS, CON LA GUIA 2205447212 SERVIENTREGA. SE CONFIRMA ENTREGA EXITOSA POR PARTE DE LA TRANSPORTADORA</t>
  </si>
  <si>
    <t>FO-25-1631632</t>
  </si>
  <si>
    <t>05/10/2025 SE REALIZA ENVIO DE ROLLOS CON GUIA | 09/10/2025 SE LLAMA AL USUARIO PERO NO CONTESTO | 09/10/2025 SE COMUNICO CON EL USUARIO Y NOS CONFIRMA QUE AUN NO LE HAN LLEGADO LOS ROLLOS | 12/10/2025 SE REALIZA ENVIO DE 32 ROLLOS, CON LA GUIA 2205447218 SERVIENTREGA. SE CONFIRMA ENTREGA EXITOSA POR PARTE DE LA TRANSPORTADORA</t>
  </si>
  <si>
    <t>LONDOÑO MARULANDA ISABELA</t>
  </si>
  <si>
    <t>BARRIO ACOLSURE OCAÑA</t>
  </si>
  <si>
    <t>FO-25-1629371</t>
  </si>
  <si>
    <t>04/10/2025 SE REALIZA ENVIO DE ROLLOS CON GUIA | 09/10/2025 SE INTENTO COMUNICAR CON EL USUARIO PERO NO CONTESTO | 12/10/2025 SE REALIZA ENVIO DE 16 ROLLOS, CON LA GUIA 2187690738 SERVIENTREGA. SE CONFIRMA ENTREGA EXITOSA POR PARTE DE LA TRANSPORTADORA</t>
  </si>
  <si>
    <t>BARRIO CENTRO BARANOA 5</t>
  </si>
  <si>
    <t>FO-25-1630001</t>
  </si>
  <si>
    <t>04/10/2025 SE REALIZA ENVIO DE ROLLOS CON GUIA | 09/10/2025 SE LLAMA AL USUARIO Y NOS COMUNICA QUE AUN NO LE HAN LLEGADO LOS ROLLOS | 12/10/2025 SE REALIZA ENVIO DE 24 ROLLOS, CON LA GUIA 2205447213 SERVIENTREGA. SE CONFIRMA ENTREGA EXITOSA POR PARTE DE LA TRANSPORTADORA</t>
  </si>
  <si>
    <t>BARRIO CENTRO PLANETA RICA 4</t>
  </si>
  <si>
    <t>FO-25-1637440</t>
  </si>
  <si>
    <t>06/10/2025 SE VALIDAN DATOS CON CB, REALIZA ENVIO DE ROLLOS CON GUIA | 08/10/2025 ENVIO PRESENTA RETRASO YA QUE BODEGA NO TENIA CORRECTAMENTE LOS FILTROS Y NO VISUALIZABA ACTIVIDAD | 10/10/2025 SE INTENTA COMUNICACION CON CB PARA CONFIRMAR RECEPCION SIN RESPUESTA | 12/10/2025 SE REALIZA ENVIO DE 64 ROLLOS, CON LA GUIA 2265100387 SERVIENTREGA. SE CONFIRMA ENTREGA EXITOSA POR PARTE DE LA TRANSPORTADORA</t>
  </si>
  <si>
    <t>BARRIO CENTRO - TUQUERRES</t>
  </si>
  <si>
    <t>FO-25-1643328</t>
  </si>
  <si>
    <t>07/10/2025 SE CONFIRMAN DATOS. SE REALIZA ENVIO DE ROLLOS CON GUIA | 14/10/2025 SE CONFIRMA ENTREGA EXITOSA POR PARTE DE LA TRANSPORTADORA SERVIENTREGA CON LA GUIA 2185553840</t>
  </si>
  <si>
    <t>BARRIO JAMUNDI JAMUNDI 4</t>
  </si>
  <si>
    <t>FO-25-1648222</t>
  </si>
  <si>
    <t>08/10/2025 SE CONFIRMAN DATOS. SE REALIZA ENVIO DE ROLLOS CON GUIA | 16/10/2025 SE REALIZA ENVIO DE 64 ROLLOS, CON LA GUIA 2185553852 SERVIENTREGA. SE CONFIRMA ENTREGA EXITOSA POR PARTE DE LA TRANSPORTADORA</t>
  </si>
  <si>
    <t>BARRIO SIMON BOLIVAR PAMPLONA 2</t>
  </si>
  <si>
    <t>FO-25-1643319</t>
  </si>
  <si>
    <t>07/10/2025 SE CONFIRMAN DATOS. SE REALIZA ENVIO DE ROLLOS CON GUIA | 16/10/2025 SE REALIZA ENVIO DE 32 ROLLOS, CON LA GUIA 2187690754 SERVIENTREGA. SE CONFIRMA ENTREGA EXITOSA POR PARTE DE LA TRANSPORTADORA</t>
  </si>
  <si>
    <t>FO-25-1647031</t>
  </si>
  <si>
    <t>08/10/2025 SE CONFIRMAN DATOS CON EL USUARIO, SE REALIZA ENVIO DE ROLLOS CON GUIA | 16/10/2025 SE REALIZA ENVIO DE 64 ROLLOS, CON LA GUIA 2187690757 SERVIENTREGA. SE CONFIRMA ENTREGA EXITOSA POR PARTE DE LA TRANSPORTADORA</t>
  </si>
  <si>
    <t>BARRIO CENTRO PAIPA 18</t>
  </si>
  <si>
    <t>FO-25-1647019</t>
  </si>
  <si>
    <t>08/10/2025 SE CONFIRMAN DATOS CON EL USUARIO, SE REALIZA ENVIO DE ROLLOS CON GUIA | 16/10/2025 SE REALIZA ENVIO DE 32 ROLLOS, CON LA GUIA 2235596181 SERVIENTREGA. SE CONFIRMA ENTREGA EXITOSA POR PARTE DE LA TRANSPORTADORA</t>
  </si>
  <si>
    <t>FO-25-1642943</t>
  </si>
  <si>
    <t>07/10/2025 SE CONFIRMA DATOS CON USUARIO. SE REALIZA ENVIO DE ROLLOS CON GUIA | 14/10/2025 SE CONFIRMA ENTREGA EXITOSA POR PARTE DE LA TRANSPORTADORA SERVIENTREGA CON LA GUIA 2235596164</t>
  </si>
  <si>
    <t>FO-25-1647014</t>
  </si>
  <si>
    <t>08/10/2025 SE CONFIRMAN DATOS CON EL USUARIO, SE REALIZA ENVIO DE ROLLOS CON GUIA | 16/10/2025 SE REALIZA ENVIO DE 32 ROLLOS, CON LA GUIA 2235596180 SERVIENTREGA. SE CONFIRMA ENTREGA EXITOSA POR PARTE DE LA TRANSPORTADORA</t>
  </si>
  <si>
    <t>FO-25-1647011</t>
  </si>
  <si>
    <t>08/10/2025 SE CONFIRMAN DATOS CON EL USUARIO, SE REALIZA ENVIO DE ROLLOS CON GUIA | 16/10/2025 SE REALIZA ENVIO DE 24 ROLLOS, CON LA GUIA 2235596179 SERVIENTREGA. SE CONFIRMA ENTREGA EXITOSA POR PARTE DE LA TRANSPORTADORA</t>
  </si>
  <si>
    <t>BARRIO CENTRO TUQUERRES 1</t>
  </si>
  <si>
    <t>FO-25-1643327</t>
  </si>
  <si>
    <t>07/10/2025 SE CONFIRMAN DATOS. SE REALIZA ENVIO DE ROLLOS CON GUIA | 14/10/2025 SE CONFIRMA ENTREGA EXITOSA POR PARTE DE LA TRANSPORTADORA SERVIENTREGA CON LA GUIA 2185553839</t>
  </si>
  <si>
    <t>DROGUERÍA MAXIDESCUENTOS PLUS</t>
  </si>
  <si>
    <t>FO-25-1633764</t>
  </si>
  <si>
    <t>06/10/2025 SE ESCALA AL COORDINADOR DE ZONA PARA ENTREGA DE ROLLOS EN SITIO | 14/10/2025 SE REALIZA ENTREGA DE 64 ROLLOS POR EL OPERADOR LOGISTICO VELOCES CON LA GUIA V4001648380</t>
  </si>
  <si>
    <t>BARRIO BOLOMBO VENECIA</t>
  </si>
  <si>
    <t>FO-25-1652706</t>
  </si>
  <si>
    <t>09/10/2025 EN COMUNICACIÓN CON LA SEÑORA LILIANA PIEDRAHITA AL NÚMERO 3127949523, COMFIRMA DATOS PARA ENVIO A LA OFICINA PRINCIPAL DE INTERRAPIDISIMO . USUARIA CONTESTA APENAS EL DÍA DE AYER EN LA NOCHE | 10/10/2025 SE REALIZA ENVÍO POR INTERRAPIDIMO DE 40 ROLLOS WOMPI OK</t>
  </si>
  <si>
    <t>DROGUERIA SU GRAN SALUD 2</t>
  </si>
  <si>
    <t>FO-25-1668801</t>
  </si>
  <si>
    <t>10/10/2025 SE ESCALA AL COORDINADOR DE ZONA PARA ENTREGA DE ROLLOS EN SITIO | 14/10/2025 SE REALIZÓ VISITA AL COMERCIO Y SE HIZO ENTREGA DE 64 ROLLOS WOMPI  TODO OK</t>
  </si>
  <si>
    <t>PASTO VARIEDADES</t>
  </si>
  <si>
    <t>FO-25-1669522</t>
  </si>
  <si>
    <t>11/10/2025 SE ESCALA AL COORDINADOR DE ZONA PARA ENTREGA DE ROLLOS EN SITIO | 14/10/2025 SE REALIZA ENTREGA DE 32 ROLLOS WOMPI NO SE MANIPULA DATAFONO</t>
  </si>
  <si>
    <t>FO-25-1673809</t>
  </si>
  <si>
    <t>11/10/2025 SE ESCALA AL COORDINADOR DE ZONA PARA ENTREGA DE ROLLOS EN SITIO | 14/10/2025 SE ENTREGA 16 ROLLOS CON VISITA</t>
  </si>
  <si>
    <t>BYC VARIEDADES</t>
  </si>
  <si>
    <t>FO-25-1665784</t>
  </si>
  <si>
    <t>10/10/2025 SE ESCALA AL COORDINADOR DE ZONA PARA ENTREGA DE ROLLOS EN SITIO | 14/10/2025 SE HACE ENTREGA DE 40 ROLLOS WOMPI EN DIRECCIÓN INDICADA</t>
  </si>
  <si>
    <t>BARRIO EL REMANSO PEREIRA</t>
  </si>
  <si>
    <t>FO-25-1636732</t>
  </si>
  <si>
    <t>09/10/2025 SE ESCALA AL COORDINADOR DE ZONA PARA ENTREGA DE ROLLOS EN SITIO | 14/10/2025 VISITAMOS COMERCIO REALIZAMOS ENTREGA DE 48 ROLLOS.</t>
  </si>
  <si>
    <t>DROGUERIA SANAVIVIR PLUS</t>
  </si>
  <si>
    <t>FO-25-1665843</t>
  </si>
  <si>
    <t>10/10/2025 SE ESCALA AL COORDINADOR DE ZONA PARA ENTREGA DE ROLLOS EN SITIO | 14/10/2025 SE REALIZA ENTREGA DE 32 ROLLOS WOMPI OK</t>
  </si>
  <si>
    <t>MINIMERCADO ARAUCARIAS 1</t>
  </si>
  <si>
    <t>FO-25-1633998</t>
  </si>
  <si>
    <t>06/10/2025 SE ESCALA AL COORDINADOR DE ZONA PARA ENTREGA DE ROLLOS EN SITIO | 14/10/2025 ENVIO PRESENTA NOVEDAD , VELOCES SE INTENTA COMUNICAR CON USUARIO SIN RESPUESTA | 14/10/2025 SE REALIZA ENTREGA DE 24 ROLLOS POR EL OPERADOR LOGISTICO VELOCES CON LA GUIA V4001648379</t>
  </si>
  <si>
    <t>ROBINCEL. M</t>
  </si>
  <si>
    <t>FO-25-1634834</t>
  </si>
  <si>
    <t>06/10/2025 SE ESCALA AL COORDINADOR DE ZONA PARA ENTREGA DE ROLLOS EN SITIO | 14/10/2025 SE REALIZA ENTREGA DE 64 ROLLOS POR EL OPERADOR LOGISTICO VELOCES CON LA GUIA V4001648383</t>
  </si>
  <si>
    <t>MIMASKOTA</t>
  </si>
  <si>
    <t>FO-25-1636537</t>
  </si>
  <si>
    <t>07/10/2025 SE ESCALA AL COORDINADOR DE ZONA PARA ENTREGA DE ROLLOS EN SITIO | 14/10/2025 SE REALIZA ENTREGA DE 64 ROLLOS POR EL OPERADOR LOGISTICO VELOCES CON LA GUIA V4001648386</t>
  </si>
  <si>
    <t>SUPERMERCADO EL CARMEN LA CUMBRE</t>
  </si>
  <si>
    <t>FO-25-1642427</t>
  </si>
  <si>
    <t>07/10/2025 SE ESCALA AL COORDINADOR DE ZONA PARA ENTREGA DE ROLLOS EN SITIO | 14/10/2025 SE REALIZA ENTREGA DE 24 ROLLOS POR EL OPERADOR LOGISTICO VELOCES CON LA GUIA V4001652265</t>
  </si>
  <si>
    <t>BARRIO SAN JOSE BOGOTA 5</t>
  </si>
  <si>
    <t>FO-25-1660867</t>
  </si>
  <si>
    <t>09/10/2025 SE ESCALA AL COORDINADOR DE ZONA PARA ENTREGA DE ROLLOS EN SITIO | 14/10/2025 SE LLEGA AL LUGAR Y RL ALMACÉN SE ENCUENTRA CERRADO, SE LLAMA PERO NO SE TIENE RESPUESTA</t>
  </si>
  <si>
    <t>DROGUERIA SALOME F</t>
  </si>
  <si>
    <t>FO-25-1668800</t>
  </si>
  <si>
    <t>10/10/2025 SE ESCALA AL COORDINADOR DE ZONA PARA ENTREGA DE ROLLOS EN SITIO | 14/10/2025 SE REALIZA ENTREGA DE 24 ROLLOS DE WOMPI NO SE MANIPULA DATAFONO</t>
  </si>
  <si>
    <t>FO-25-1645600</t>
  </si>
  <si>
    <t>08/10/2025 SE CONFIRMAN DATOS CON EL USUARIO, SE REALIZA ENVIO DE ROLLOS CON GUIA | 16/10/2025 SE REALIZA ENVIO DE 64 ROLLOS, CON LA GUIA 2185553841 SERVIENTREGA. SE CONFIRMA ENTREGA EXITOSA POR PARTE DE LA TRANSPORTADORA</t>
  </si>
  <si>
    <t>SUPERMERCADO MERKAAHORRO</t>
  </si>
  <si>
    <t>FO-25-1662623</t>
  </si>
  <si>
    <t>09/10/2025 SE ESCALA AL COORDINADOR DE ZONA PARA ENTREGA DE ROLLOS EN SITIO | 14/10/2025 SE REALIZA ENTREGA DE 32 ROLLOS WOMPI OK</t>
  </si>
  <si>
    <t>FO-25-1645605</t>
  </si>
  <si>
    <t>08/10/2025 SE CONFIRMAN DATOS CON EL USUARIO, SE REALIZA ENVIO DE ROLLOS CON GUIA | 16/10/2025 SE REALIZA ENVIO DE 64 ROLLOS, CON LA GUIA 2185553842 SERVIENTREGA. SE CONFIRMA ENTREGA EXITOSA POR PARTE DE LA TRANSPORTADORA</t>
  </si>
  <si>
    <t>EL PARAISO SAMACA</t>
  </si>
  <si>
    <t>FO-25-1645609</t>
  </si>
  <si>
    <t>08/10/2025 SE CONFIRMAN DATOS CON EL USUARIO, SE REALIZA ENVIO DE ROLLOS CON GUIA | 16/10/2025 SE REALIZA ENVIO DE 48 ROLLOS, CON LA GUIA 2235596169 SERVIENTREGA. SE CONFIRMA ENTREGA EXITOSA POR PARTE DE LA TRANSPORTADORA</t>
  </si>
  <si>
    <t>BARRIO VILLA DIANA FUNZA 2</t>
  </si>
  <si>
    <t>FO-25-1645631</t>
  </si>
  <si>
    <t>08/10/2025 SE CONFIRMAN DATOS CON EL USUARIO, SE REALIZA ENVIO DE ROLLOS CON GUIA | 16/10/2025 SE REALIZA ENVIO DE 56 ROLLOS, CON LA GUIA 2235596172 SERVIENTREGA. SE CONFIRMA ENTREGA EXITOSA POR PARTE DE LA TRANSPORTADORA</t>
  </si>
  <si>
    <t>ÍNTIMO FAMILIA</t>
  </si>
  <si>
    <t>FO-25-1645617</t>
  </si>
  <si>
    <t>08/10/2025 SE CONFIRMAN DATOS CON EL USUARIO, SE REALIZA ENVIO DE ROLLOS CON GUIA | 16/10/2025 SE REALIZA ENVIO DE 32 ROLLOS, CON LA GUIA 2235596171 SERVIENTREGA. SE CONFIRMA ENTREGA EXITOSA POR PARTE DE LA TRANSPORTADORA</t>
  </si>
  <si>
    <t>MADRID SOCIEGO</t>
  </si>
  <si>
    <t>FO-25-1642944</t>
  </si>
  <si>
    <t>07/10/2025 SE CONFIRMA DATOS CON USUARIO. SE REALIZA ENVIO DE ROLLOS CON GUIA | 16/10/2025 SE REALIZA ENVIO DE 32 ROLLOS, CON LA GUIA 2235596166 SERVIENTREGA. SE CONFIRMA ENTREGA EXITOSA POR PARTE DE LA TRANSPORTADORA</t>
  </si>
  <si>
    <t>BARRIO EL CERRITO SANTA ELENA</t>
  </si>
  <si>
    <t>FO-25-1642945</t>
  </si>
  <si>
    <t>07/10/2025 SE CONFIRMA DATOS CON USUARIO. SE REALIZA ENVIO DE ROLLOS CON GUIA | 16/10/2025 SE REALIZA ENVIO DE 56 ROLLOS, CON LA GUIA 2185553838 SERVIENTREGA. SE CONFIRMA ENTREGA EXITOSA POR PARTE DE LA TRANSPORTADORA</t>
  </si>
  <si>
    <t>BARRIO JOSE ANTONIO GALAN OCAÑA 1</t>
  </si>
  <si>
    <t>FO-25-1642935</t>
  </si>
  <si>
    <t>07/10/2025 SE CONFIRMA DATOS CON USUARIO. SE REALIZA ENVIO DE ROLLOS CON GUIA | 16/10/2025 SE REALIZA ENVIO DE 48 ROLLOS, CON LA GUIA 2187690751 SERVIENTREGA. SE CONFIRMA ENTREGA EXITOSA POR PARTE DE LA TRANSPORTADORA</t>
  </si>
  <si>
    <t>BARRIO EL SOCIEGO MADRID  2</t>
  </si>
  <si>
    <t>FO-25-1642938</t>
  </si>
  <si>
    <t>07/10/2025 SE CONFIRMA DATOS CON USUARIO. SE REALIZA ENVIO DE ROLLOS CON GUIA | 16/10/2025 SE REALIZA ENVIO DE 64 ROLLOS, CON LA GUIA 2235596161 SERVIENTREGA. SE CONFIRMA ENTREGA EXITOSA POR PARTE DE LA TRANSPORTADORA</t>
  </si>
  <si>
    <t>BARRIO MARTINEZ RICO FUNZA FUNZA</t>
  </si>
  <si>
    <t>FO-25-1642940</t>
  </si>
  <si>
    <t>07/10/2025 SE CONFIRMA DATOS CON USUARIO. SE REALIZA ENVIO DE ROLLOS CON GUIA | 16/10/2025 SE REALIZA ENVIO DE 24 ROLLOS, CON LA GUIA 2235596163 SERVIENTREGA. SE CONFIRMA ENTREGA EXITOSA POR PARTE DE LA TRANSPORTADORA</t>
  </si>
  <si>
    <t>DROGUERIA NOVAFARMA D Y G</t>
  </si>
  <si>
    <t>FO-25-1668785</t>
  </si>
  <si>
    <t>10/10/2025 SE ESCALA AL COORDINADOR DE ZONA PARA ENTREGA DE ROLLOS EN SITIO | 14/10/2025 SE ENTREGAN 64 ROLLOS WOMPI</t>
  </si>
  <si>
    <t>BARRIO EL PORVENIR CRR EL PLACER EL CERRITO</t>
  </si>
  <si>
    <t>FO-25-1637437</t>
  </si>
  <si>
    <t>06/10/2025 SE VALIDAN DATOS CON CB, REALIZA ENVIO DE ROLLOS CON GUIA | 16/10/2025 SE REALIZA ENVIO DE 32 ROLLOS, CON LA GUIA 2185553836 SERVIENTREGA. SE CONFIRMA ENTREGA EXITOSA POR PARTE DE LA TRANSPORTADORA</t>
  </si>
  <si>
    <t>FO-25-1631605</t>
  </si>
  <si>
    <t>05/10/2025 SE REALIZA ENVIO DE ROLLOS CON GUIA | 16/10/2025 SE REALIZA ENVIO DE 56 ROLLOS, CON LA GUIA 2205447216 SERVIENTREGA. SE CONFIRMA ENTREGA EXITOSA POR PARTE DE LA TRANSPORTADORA</t>
  </si>
  <si>
    <t>BARRIO CENTRO BARANOA 12</t>
  </si>
  <si>
    <t>FO-25-1631604</t>
  </si>
  <si>
    <t>05/10/2025 SE REALIZA ENVIO DE ROLLOS CON GUIA | 16/10/2025 SE REALIZA ENVIO DE 16 ROLLOS, CON LA GUIA 2205447214 SERVIENTREGA. SE CONFIRMA ENTREGA EXITOSA POR PARTE DE LA TRANSPORTADORA</t>
  </si>
  <si>
    <t>BARRIO RINCON DE SANTAFE SOACHA 1</t>
  </si>
  <si>
    <t>FO-25-1663926</t>
  </si>
  <si>
    <t>09/10/2025 SE ESCALA AL COORDINADOR DE ZONA PARA ENTREGA DE ROLLOS EN SITIO | 14/10/2025 DURANTE LA VISITA TECNICA SE REALIZA ENTREGA DE ROLLOS PARA DATÁFONO NO SE MANIPULAN EQUIPOS</t>
  </si>
  <si>
    <t>BARRIO LOS ALAMOS ARMENIA 2</t>
  </si>
  <si>
    <t>FO-25-1673487</t>
  </si>
  <si>
    <t>11/10/2025 SE ESCALA AL COORDINADOR DE ZONA PARA ENTREGA DE ROLLOS EN SITIO | 14/10/2025 SE VISITA COMERCIO SE REALIZÓ ENTREGA DE 24 ROLLOS WOMPI</t>
  </si>
  <si>
    <t>DROGUERIA FARMASERVICIOS JC</t>
  </si>
  <si>
    <t>FO-25-1668871</t>
  </si>
  <si>
    <t>10/10/2025 SE ESCALA AL COORDINADOR DE ZONA PARA ENTREGA DE ROLLOS EN SITIO | 14/10/2025 SE ENTREGAN 48 ROLLOS WOMPI</t>
  </si>
  <si>
    <t>PAPELERIA INNOVAR 49</t>
  </si>
  <si>
    <t>FO-25-1637535 | FO-25-1668599</t>
  </si>
  <si>
    <t>14/10/2025 SE REALIZA VISITA A CB PARA ENTREGAR ROLLOS WOMPI SE ENCUENTRA CERRADO NO CONTESTAN NÚMEROS DE CONTACTO</t>
  </si>
  <si>
    <t>BARRIO SAN IGNACIO YACUANQUER</t>
  </si>
  <si>
    <t>FO-25-1647001</t>
  </si>
  <si>
    <t>08/10/2025 SE CONFIRMAN DATOS CON EL USUARIO, SE REALIZA ENVIO DE ROLLOS CON GUIA | 10/10/2025 ENVIO SE CREA TARDE POR CAPACIDAD OPERATIVA DEL CG | 11/10/2025 SE REALIZA ENVÍO DE 16 ROLLOS A LA DIRECCIÓN INDICADA POR LA CLIENTE. SE ENVÍA GUÍA. ENVÍO EXITOSO</t>
  </si>
  <si>
    <t>GALINDO ROJAS LUIS FELIPE | ROZO ROZO WILLIAM ASDRUBAL</t>
  </si>
  <si>
    <t>FO-25-1667796</t>
  </si>
  <si>
    <t>10/10/2025 SE ESCALA AL COORDINADOR DE ZONA PARA ENTREGA DE ROLLOS EN SITIO | 14/10/2025 DURANTE LA VISITA TECNICA SE REALIZA ENTREGA DE ROLLOS PARA DATÁFONO NO SE MANIPULAN EQUIPOS</t>
  </si>
  <si>
    <t>SOLIDSYS</t>
  </si>
  <si>
    <t>FO-25-1662588</t>
  </si>
  <si>
    <t>09/10/2025 SE ESCALA AL COORDINADOR DE ZONA PARA ENTREGA DE ROLLOS EN SITIO | 14/10/2025 SE HACE ENTREGA DE 48 ROLLOS WOMPI EN LA CARRERA 38 110 39 LA PRADERA</t>
  </si>
  <si>
    <t>TIENDA Y VARIEDADES YINETH</t>
  </si>
  <si>
    <t>FO-25-1678827</t>
  </si>
  <si>
    <t>14/10/2025 SE ESCALA AL COORDINADOR DE ZONA PARA ENTREGA DE ROLLOS EN SITIO | 14/10/2025 SE VISITA CB Y SE REALIZA ENTREGA DE 32 ROLLOS DE PAPEL TERMICO PARA DATÁFONO WOMPI</t>
  </si>
  <si>
    <t>DROGUERIA GLOBAL PLUS</t>
  </si>
  <si>
    <t>FO-25-1668777</t>
  </si>
  <si>
    <t>10/10/2025 SE ESCALA AL COORDINADOR DE ZONA PARA ENTREGA DE ROLLOS EN SITIO | 14/10/2025 SE REALIZA ENTREGA DE 40 ROLLOS WOMPI NO SE MANIPULA DATAFONO</t>
  </si>
  <si>
    <t>PAPELERIA Y TRAMITES FACILITA</t>
  </si>
  <si>
    <t>FO-25-1642785</t>
  </si>
  <si>
    <t>07/10/2025 SE ESCALA AL COORDINADOR DE ZONA PARA ENTREGA DE ROLLOS EN SITIO | 14/10/2025 SE REALIZA ENTREGA DE 64 ROLLOS POR EL OPERADOR LOGISTICO VELOCES CON LA GUIA V4001652270</t>
  </si>
  <si>
    <t>DROGUERÍA SANTA ISABEL OSWALDO</t>
  </si>
  <si>
    <t>FO-25-1678837</t>
  </si>
  <si>
    <t>14/10/2025 SE ESCALA AL COORDINADOR DE ZONA PARA ENTREGA DE ROLLOS EN SITIO | 14/10/2025 SE ENTREGAN 64 ROLLOS WOMPI</t>
  </si>
  <si>
    <t>MERCAVALLE EL COLOMBIANO</t>
  </si>
  <si>
    <t>FO-25-1662957</t>
  </si>
  <si>
    <t>09/10/2025 SE ESCALA AL COORDINADOR DE ZONA PARA ENTREGA DE ROLLOS EN SITIO | 14/10/2025 SE ENTREGAN 64 ROLLOS A STIVEN</t>
  </si>
  <si>
    <t>BARRIO EL PARAISO SOACHA</t>
  </si>
  <si>
    <t>FO-25-1663928</t>
  </si>
  <si>
    <t>BARRIO LA BOMBA SAN PEDRO DE LOS MILAGROS</t>
  </si>
  <si>
    <t>FO-25-1640197</t>
  </si>
  <si>
    <t>07/10/2025 SE REALIZA ENVIO DE ROLLOS CON GUIA | 14/10/2025 SE CONFIRMA ENTREGA EXITOSA DE MANDAR Y SERVIR CON GUIA 6345301359292</t>
  </si>
  <si>
    <t>PIÑATERIA Y JUGUETERIA RUBEN</t>
  </si>
  <si>
    <t>FO-25-1643317</t>
  </si>
  <si>
    <t>07/10/2025 SE CONFIRMAN DATOS. SE REALIZA ENVIO DE ROLLOS CON GUIA | 14/10/2025 SE CONFIRMA ENTREGA EXITOSA DE MANDAR Y SERVIR CON GUIA 6345301360097</t>
  </si>
  <si>
    <t>CENTRO FREDONIA - ANTIOQUIA</t>
  </si>
  <si>
    <t>FO-25-1646996</t>
  </si>
  <si>
    <t>08/10/2025 SE CONFIRMAN DATOS CON EL USUARIO, SE REALIZA ENVIO DE ROLLOS CON GUIA | 14/10/2025 SE CONFIRMA ENTREGA EXITOSA DE MANDAR Y SERVIR CON GUIA 6345301360628</t>
  </si>
  <si>
    <t>AUTOSERVICIO EL TRAPICHE</t>
  </si>
  <si>
    <t>FO-25-1644549</t>
  </si>
  <si>
    <t>08/10/2025 SE ESCALA AL COORDINADOR DE ZONA PARA ENTREGA DE ROLLOS EN SITIO | 14/10/2025 SE REALIZA ENTREGA DE 64 ROLLOS POR EL OPERADOR LOGISTICO VELOCES CON LA GUIA V4001654516</t>
  </si>
  <si>
    <t>DISTRIBUCIONES CAPRIMAR</t>
  </si>
  <si>
    <t>FO-25-1644498</t>
  </si>
  <si>
    <t>08/10/2025 SE ESCALA AL COORDINADOR DE ZONA PARA ENTREGA DE ROLLOS EN SITIO | 14/10/2025 SE REALIZA ENTREGA DE 24 ROLLOS POR EL OPERADOR LOGISTICO VELOCES CON LA GUIA V4001654517</t>
  </si>
  <si>
    <t>FO-25-1645107</t>
  </si>
  <si>
    <t>08/10/2025 SE ESCALA AL COORDINADOR DE ZONA PARA ENTREGA DE ROLLOS EN SITIO | 14/10/2025 SE REALIZA ENTREGA DE 56 ROLLOS POR EL OPERADOR LOGISTICO VELOCES CON LA GUIA V4001654518</t>
  </si>
  <si>
    <t>SALA DE INTERNET MARIELITA</t>
  </si>
  <si>
    <t>FO-25-1645782</t>
  </si>
  <si>
    <t>08/10/2025 SE ESCALA AL COORDINADOR DE ZONA PARA ENTREGA DE ROLLOS EN SITIO | 14/10/2025 SE REALIZA ENTREGA DE 32 ROLLOS POR EL OPERADOR LOGISTICO VELOCES CON LA GUIA V4001654523</t>
  </si>
  <si>
    <t>FO-25-1646026</t>
  </si>
  <si>
    <t>08/10/2025 SE ESCALA AL COORDINADOR DE ZONA PARA ENTREGA DE ROLLOS EN SITIO | 14/10/2025 SE REALIZA ENTREGA DE 64 ROLLOS POR EL OPERADOR LOGISTICO VELOCES CON LA GUIA V4001654525</t>
  </si>
  <si>
    <t>BARRIO MIRAFLORES SANTA MARTA</t>
  </si>
  <si>
    <t>FO-25-1654952</t>
  </si>
  <si>
    <t>09/10/2025 SE ESCALA AL COORDINADOR DE ZONA PARA ENTREGA DE ROLLOS EN SITIO | 14/10/2025 SE REALIZA ENTREGA DE 24 ROLLOS PARA DATÁFONO A SATISFACCIÓN DEL CLIENTE</t>
  </si>
  <si>
    <t>DON JULIO DROGUERIAS SANTA INES</t>
  </si>
  <si>
    <t>FO-25-1666266</t>
  </si>
  <si>
    <t>10/10/2025 SE ESCALA AL COORDINADOR DE ZONA PARA ENTREGA DE ROLLOS EN SITIO | 14/10/2025 SE INGRESA SE ENTREGA 32 ROLLOS</t>
  </si>
  <si>
    <t>PAPELERIA DAYLU QUINTA CAMACHO</t>
  </si>
  <si>
    <t>FO-25-1642797</t>
  </si>
  <si>
    <t>07/10/2025 SE ESCALA AL COORDINADOR DE ZONA PARA ENTREGA DE ROLLOS EN SITIO | 14/10/2025 SE REALIZA VISITA A CB PARA REALIZAR ENTREGA DE 32 ROLLOS WOMPI NO SE MANIPULAN EQUIPOS</t>
  </si>
  <si>
    <t>BARRIO VILLA DE RIO SANTA MARTA</t>
  </si>
  <si>
    <t>FO-25-1666345</t>
  </si>
  <si>
    <t>10/10/2025 SE ESCALA AL COORDINADOR DE ZONA PARA ENTREGA DE ROLLOS EN SITIO | 14/10/2025 SE REALIZA ENTREGA DE 16ROLLOA PARA DATÁFONO A SATISFACCIÓN DEL CLIENTE</t>
  </si>
  <si>
    <t>VARIEDADES HASS</t>
  </si>
  <si>
    <t>FO-25-1663940</t>
  </si>
  <si>
    <t>09/10/2025 SE ESCALA AL COORDINADOR DE ZONA PARA ENTREGA DE ROLLOS EN SITIO | 14/10/2025 SE ENTREGAN ROLLOS</t>
  </si>
  <si>
    <t>FO-25-1680662</t>
  </si>
  <si>
    <t>14/10/2025 SE ESCALA AL COORDINADOR DE ZONA PARA ENTREGA DE ROLLOS EN SITIO | 14/10/2025 SE HACE ENTREGA DE 32 ROLLOS A LA SRTA CLAUDIA JIMÉNEZ</t>
  </si>
  <si>
    <t>LA TIENDA DEL SEÑOR RAFA</t>
  </si>
  <si>
    <t>FO-25-1646006</t>
  </si>
  <si>
    <t>08/10/2025 SE ESCALA AL COORDINADOR DE ZONA PARA ENTREGA DE ROLLOS EN SITIO | 14/10/2025 SE REALIZA ENTREGA DE 64 ROLLOS POR EL OPERADOR LOGISTICO VELOCES CON LA GUIA V4001654526</t>
  </si>
  <si>
    <t>FO-25-1645997</t>
  </si>
  <si>
    <t>08/10/2025 SE ESCALA AL COORDINADOR DE ZONA PARA ENTREGA DE ROLLOS EN SITIO | 14/10/2025 SE REALIZA ENTREGA DE 56 ROLLOS POR EL OPERADOR LOGISTICO VELOCES CON LA GUIA V4001654527</t>
  </si>
  <si>
    <t>DROGUERIA PROMO SALUD S.B.</t>
  </si>
  <si>
    <t>FO-25-1646618</t>
  </si>
  <si>
    <t>08/10/2025 SE ESCALA AL COORDINADOR DE ZONA PARA ENTREGA DE ROLLOS EN SITIO | 14/10/2025 SE REALIZA ENTREGA DE 48 ROLLOS POR EL OPERADOR LOGISTICO VELOCES CON LA GUIA V4001654528</t>
  </si>
  <si>
    <t>DISTRICOL DROGUERIA VILLA DEL</t>
  </si>
  <si>
    <t>FO-25-1666361</t>
  </si>
  <si>
    <t>CANCELADO POR LA RED - CB CON INSUMOS</t>
  </si>
  <si>
    <t>10/10/2025 SE ESCALA AL COORDINADOR DE ZONA PARA ENTREGA DE ROLLOS EN SITIO | 14/10/2025 SE REALIZA ENTREGA ÑA VISITA AL USUARIO AÚN NO LE HAN REALIZADO LA MIGRACIÓN A WOMPI, POR TANDONO SE PUEDEN ENTREGAR ROLLOS WOMPI, SE ESCALA EL CASO CON COORDINADOR, Y SE LE INDICA AL CLIENTE QUE DEBE LLAMAR NUEVAMENTE Y SOLICITAR ROLLOS REDEBAN</t>
  </si>
  <si>
    <t>BARRIO ANTONIO NARIÑO MEDELLIN</t>
  </si>
  <si>
    <t>FO-25-1647465</t>
  </si>
  <si>
    <t>08/10/2025 SE ESCALA AL COORDINADOR DE ZONA PARA ENTREGA DE ROLLOS EN SITIO | 14/10/2025 SE REALIZA ENTREGA DE 24 ROLLOS POR EL OPERADOR LOGISTICO VELOCES CON LA GUIA V4001654535</t>
  </si>
  <si>
    <t>MISCELÁNEA KENDRY</t>
  </si>
  <si>
    <t>FO-25-1648633</t>
  </si>
  <si>
    <t>14/10/2025 SE REALIZA ENTREGA DE 24 ROLLOS POR EL OPERADOR LOGISTICO VELOCES CON LA GUIA V4001654536</t>
  </si>
  <si>
    <t>BARRIO BELLO BELLO 19</t>
  </si>
  <si>
    <t>FO-25-1648627</t>
  </si>
  <si>
    <t>08/10/2025 SE ESCALA AL COORDINADOR DE ZONA PARA ENTREGA DE ROLLOS EN SITIO | 14/10/2025 SE REALIZA ENTREGA DE 40 ROLLOS POR EL OPERADOR LOGISTICO VELOCES CON LA GUIA V4001654539</t>
  </si>
  <si>
    <t>FO-25-1662979</t>
  </si>
  <si>
    <t>09/10/2025 SE ESCALA AL COORDINADOR DE ZONA PARA ENTREGA DE ROLLOS EN SITIO | 14/10/2025 SE REALIZA ENTREGA DE 64 ROLLOS POR EL OPERADOR LOGISTICO VELOCES CON LA GUIA V4001658579</t>
  </si>
  <si>
    <t>BARRIO CASTILLA MEDELLIN 9</t>
  </si>
  <si>
    <t>FO-25-1662961</t>
  </si>
  <si>
    <t>09/10/2025 SE ESCALA AL COORDINADOR DE ZONA PARA ENTREGA DE ROLLOS EN SITIO | 14/10/2025 SE REALIZA ENTREGA DE 16 ROLLOS POR EL OPERADOR LOGISTICO VELOCES CON LA GUIA V4001658580</t>
  </si>
  <si>
    <t>BARRIO GUAYABAL V MEDELLIN</t>
  </si>
  <si>
    <t>FO-25-1649779</t>
  </si>
  <si>
    <t>09/10/2025 SE ESCALA AL COORDINADOR DE ZONA PARA ENTREGA DE ROLLOS EN SITIO | 14/10/2025 SE REALIZA ENTREGA DE 16 ROLLOS POR EL OPERADOR LOGISTICO VELOCES CON LA GUIA V4001658581</t>
  </si>
  <si>
    <t>DEPOSITO LA 82</t>
  </si>
  <si>
    <t>FO-25-1654773</t>
  </si>
  <si>
    <t>09/10/2025 SE ESCALA AL COORDINADOR DE ZONA PARA ENTREGA DE ROLLOS EN SITIO | 14/10/2025 SE REALIZA ENTREGA DE 24 ROLLOS POR EL OPERADOR LOGISTICO VELOCES CON LA GUIA V4001658583</t>
  </si>
  <si>
    <t>VARIEDADES JH BELALCAZAR</t>
  </si>
  <si>
    <t>FO-25-1654899</t>
  </si>
  <si>
    <t>09/10/2025 SE ESCALA AL COORDINADOR DE ZONA PARA ENTREGA DE ROLLOS EN SITIO | 14/10/2025 SE REALIZA ENTREGA DE 48 ROLLOS POR EL OPERADOR LOGISTICO VELOCES CON LA GUIA V4001658582</t>
  </si>
  <si>
    <t>BARRIO CENTRO MEDELLIN 94</t>
  </si>
  <si>
    <t>FO-25-1660838</t>
  </si>
  <si>
    <t>09/10/2025 SE ESCALA AL COORDINADOR DE ZONA PARA ENTREGA DE ROLLOS EN SITIO | 14/10/2025 SE REALIZA ENTREGA DE 32 ROLLOS POR EL OPERADOR LOGISTICO VELOCES CON LA GUIA V4001658584</t>
  </si>
  <si>
    <t>BARRIO CAMPO HERMOSO BUCARAMANGA 1</t>
  </si>
  <si>
    <t>FO-25-1678839</t>
  </si>
  <si>
    <t>14/10/2025 SE ESCALA AL COORDINADOR DE ZONA PARA ENTREGA DE ROLLOS EN SITIO | 14/10/2025 SE REALIZA ENTREGA DE 64 ROLLOS WOMPI CON VISITA.</t>
  </si>
  <si>
    <t>BARRIO ROBLEDO EL DIAMANTE MEDELLIN 1</t>
  </si>
  <si>
    <t>FO-25-1662607</t>
  </si>
  <si>
    <t>09/10/2025 SE ESCALA AL COORDINADOR DE ZONA PARA ENTREGA DE ROLLOS EN SITIO | 14/10/2025 SE REALIZA ENTREGA DE 24 ROLLOS POR EL OPERADOR LOGISTICO VELOCES CON LA GUIA V4001658585</t>
  </si>
  <si>
    <t>FO-25-1662593</t>
  </si>
  <si>
    <t>09/10/2025 SE ESCALA AL COORDINADOR DE ZONA PARA ENTREGA DE ROLLOS EN SITIO | 14/10/2025 SE REALIZA ENTREGA DE 16 ROLLOS POR EL OPERADOR LOGISTICO VELOCES CON LA GUIA V4001658586</t>
  </si>
  <si>
    <t>FO-25-1668879</t>
  </si>
  <si>
    <t>10/10/2025 SE ESCALA AL COORDINADOR DE ZONA PARA ENTREGA DE ROLLOS EN SITIO | 14/10/2025 SE REALIZA ENTREGA OK DE 32 ROLLOS</t>
  </si>
  <si>
    <t>BARRIO GRAN COLOMBIA VILLA DEL ROSARIO</t>
  </si>
  <si>
    <t>FO-25-1669510</t>
  </si>
  <si>
    <t>11/10/2025 SE ESCALA AL COORDINADOR DE ZONA PARA ENTREGA DE ROLLOS EN SITIO | 14/10/2025 SE REALIZA VISITA, SE ENTREGAN 48 ROLLOS, DATAFONO NO SE ENCUENTRA EN LA DIRECCIÓN DE ENTREGA</t>
  </si>
  <si>
    <t>BARRIO KENNEDY TUNJA</t>
  </si>
  <si>
    <t>FO-25-1678833</t>
  </si>
  <si>
    <t>14/10/2025 SE ESCALA AL COORDINADOR DE ZONA PARA ENTREGA DE ROLLOS EN SITIO | 14/10/2025 SE VISITA CB ENTREGA 16 ROLLOS</t>
  </si>
  <si>
    <t>FO-25-1672286</t>
  </si>
  <si>
    <t>11/10/2025 SE ESCALA AL COORDINADOR DE ZONA PARA ENTREGA DE ROLLOS EN SITIO | 14/10/2025 SE REALIZA ENTREGA DE 56 ROLLOS WOMPI AL SR BAIRON RUIZ</t>
  </si>
  <si>
    <t>BARRIO ANTONIO NARIÑO FUSAGASUGA 2</t>
  </si>
  <si>
    <t>FO-25-1683333</t>
  </si>
  <si>
    <t>14/10/2025 DATOS CORRECTOS. SE REALIZA ENVIO DE ROLLOS CON GUIA | 16/10/2025 SE REALIZA ENVIO DE 64 ROLLOS, CON LA GUIA 2235596236 SERVIENTREGA. SE CONFIRMA ENTREGA EXITOSA POR PARTE DE LA TRANSPORTADORA</t>
  </si>
  <si>
    <t>BARRIO LOS HEROES DUITAMA</t>
  </si>
  <si>
    <t>FO-25-1683334</t>
  </si>
  <si>
    <t>14/10/2025 DATOS CORRECTOS. SE REALIZA ENVIO DE ROLLOS CON GUIA | 16/10/2025 SE REALIZA ENVIO DE 24 ROLLOS, CON LA GUIA 2235596237 SERVIENTREGA. SE CONFIRMA ENTREGA EXITOSA POR PARTE DE LA TRANSPORTADORA</t>
  </si>
  <si>
    <t>CHAPINERO CUCUTA NORTE DE SANTANDER</t>
  </si>
  <si>
    <t>FO-25-1667216</t>
  </si>
  <si>
    <t>10/10/2025 SE ESCALA AL COORDINADOR DE ZONA PARA ENTREGA DE ROLLOS EN SITIO | 14/10/2025 SE ENTREGAN 32 ROLLOS WOMPI</t>
  </si>
  <si>
    <t>BARRIO SANTANDER GIRARDOT 2</t>
  </si>
  <si>
    <t>FO-25-1683248</t>
  </si>
  <si>
    <t>14/10/2025 SE CONFIRMAN DATOS, SE REALIZA ENVIO DE ROLLOS CON GUIA | 16/10/2025 SE REALIZA ENVIO DE 64 ROLLOS, CON LA GUIA 2235596231 SERVIENTREGA. SE CONFIRMA ENTREGA EXITOSA POR PARTE DE LA TRANSPORTADORA</t>
  </si>
  <si>
    <t>FO-25-1681515</t>
  </si>
  <si>
    <t>14/10/2025 SE CONFIRMAN DATOS Y REALIZA ENVIO DE ROLLOS CON GUIA | 16/10/2025 SE REALIZA ENVIO DE 56 ROLLOS, CON LA GUIA 2235596225 SERVIENTREGA. SE CONFIRMA ENTREGA EXITOSA POR PARTE DE LA TRANSPORTADORA</t>
  </si>
  <si>
    <t>BARRIO SAN CAYETANO SAN CAYETANO</t>
  </si>
  <si>
    <t>FO-25-1681245</t>
  </si>
  <si>
    <t>14/10/2025 SE ESCALA AL COORDINADOR DE ZONA PARA ENTREGA DE ROLLOS EN SITIO | 16/10/2025 SE REALIZA ENVIO DE 16 ROLLOS, CON LA GUIA 2187690785 SERVIENTREGA. SE CONFIRMA ENTREGA EXITOSA POR PARTE DE LA TRANSPORTADORA</t>
  </si>
  <si>
    <t>ARGEL DORIA MIGUEL ALBERTO</t>
  </si>
  <si>
    <t>G &amp; G INTERNET</t>
  </si>
  <si>
    <t>FO-25-1641473</t>
  </si>
  <si>
    <t>07/10/2025 SE ESCALA AL COORDINADOR DE ZONA PARA ENTREGA DE ROLLOS EN SITIO | 14/10/2025 SE REALIZA ENTREGA DE 32 ROLLOS WOMPI</t>
  </si>
  <si>
    <t>PLACITA CAMPESINA FRUTAS Y VERDURAS 1</t>
  </si>
  <si>
    <t>FO-25-1648205</t>
  </si>
  <si>
    <t>08/10/2025 SE ESCALA AL COORDINADOR DE ZONA PARA ENTREGA DE ROLLOS EN SITIO | 14/10/2025 SE INGRESA SE ENTREGA 24 ROLLOS WOMPI</t>
  </si>
  <si>
    <t>BARRIO CENTRO POPAYAN 27</t>
  </si>
  <si>
    <t>FO-25-1650403</t>
  </si>
  <si>
    <t>09/10/2025 SE CONFIRMAN DATOS, SE REALIZA ENVIO DE ROLLOS CON GUIA | 14/10/2025 SE INGRESA SE ENTREGA 24 ROLLOS WOMPI</t>
  </si>
  <si>
    <t>BARRIO BUENOS AIRES CUCUTA  5</t>
  </si>
  <si>
    <t>FO-25-1651942</t>
  </si>
  <si>
    <t>09/10/2025 SE ESCALA AL COORDINADOR DE ZONA PARA ENTREGA DE ROLLOS EN SITIO | 14/10/2025 SE REALIZA ENTREGA DE 16 ROLLOS WOMPI EXITOSO</t>
  </si>
  <si>
    <t>BARRIO CENTRO MONTERIA  29</t>
  </si>
  <si>
    <t>FO-25-1665780</t>
  </si>
  <si>
    <t>10/10/2025 SE ESCALA AL COORDINADOR DE ZONA PARA ENTREGA DE ROLLOS EN SITIO | 14/10/2025 SE REALIZA ENTREGA DE 24 ROLLOS A CORRESPONSAL WOMPI</t>
  </si>
  <si>
    <t>FO-25-1679979</t>
  </si>
  <si>
    <t>14/10/2025 SE ESCALA AL COORDINADOR DE ZONA PARA ENTREGA DE ROLLOS EN SITIO | 14/10/2025 SE REALIZA ENTREGA DE 24 ROLLOS WOMPI CON VISITA.</t>
  </si>
  <si>
    <t>DROGUERÍA LATAM DYM</t>
  </si>
  <si>
    <t>FO-25-1678848</t>
  </si>
  <si>
    <t>14/10/2025 SE ESCALA AL COORDINADOR DE ZONA PARA ENTREGA DE ROLLOS EN SITIO | 14/10/2025 SE REALIZA VISITA Y COMERCIO SE ENCUENTRA CERRADO</t>
  </si>
  <si>
    <t>BARRIO OCAÑA OCAÑA</t>
  </si>
  <si>
    <t>FO-25-1646369</t>
  </si>
  <si>
    <t>08/10/2025 SE CONFIRMAN DATOS CON EL USUARIO, SE REALIZA ENVIO DE ROLLOS CON GUIA | 08/10/2025 SE REALIZA ENVÍO DE 64 ROLLOS WOMPI OK</t>
  </si>
  <si>
    <t>BARRIO CENTRO SAN GIL SANTANDER</t>
  </si>
  <si>
    <t>FO-25-1650922</t>
  </si>
  <si>
    <t>09/10/2025 SE CONFIRMAN DATOS, SE REALIZA ENVIO DE ROLLOS CON GUIA | 10/10/2025 ENVIO SE CREA TARDE POR CAPACIDAD OPERATIVA DEL CG | 17/10/2025 SE REALIZA ENVIO DE 32 ROLLOS, CON LA GUIA 2187690761 SERVIENTREGA. SE CONFIRMA ENTREGA EXITOSA POR PARTE DE LA TRANSPORTADORA</t>
  </si>
  <si>
    <t>BARRIO FONTANA 4 CIUDADELA LA PROSPERIDAD MADRID</t>
  </si>
  <si>
    <t>FO-25-1645637</t>
  </si>
  <si>
    <t>08/10/2025 SE CONFIRMAN DATOS CON EL USUARIO, SE REALIZA ENVIO DE ROLLOS CON GUIA | 16/10/2025 SE REALIZA ENVIO DE 56 ROLLOS, CON LA GUIA 2235596173 SERVIENTREGA. SE CONFIRMA ENTREGA EXITOSA POR PARTE DE LA TRANSPORTADORA</t>
  </si>
  <si>
    <t>BARRIO SAN CARLOS SANDONÁ</t>
  </si>
  <si>
    <t>FO-25-1645635</t>
  </si>
  <si>
    <t>08/10/2025 SE CONFIRMAN DATOS CON EL USUARIO, SE REALIZA ENVIO DE ROLLOS CON GUIA | 16/10/2025 SE REALIZA ENVIO DE 64 ROLLOS, CON LA GUIA 2185553843 SERVIENTREGA. SE CONFIRMA ENTREGA EXITOSA POR PARTE DE LA TRANSPORTADORA</t>
  </si>
  <si>
    <t>BARRIO AVENIDA FRANCISCO FERNANDEZ DE CONTRERAS</t>
  </si>
  <si>
    <t>FO-25-1646373</t>
  </si>
  <si>
    <t>08/10/2025 SE CONFIRMAN DATOS CON EL USUARIO, SE REALIZA ENVIO DE ROLLOS CON GUIA | 15/10/2025 SE REALIZA ENVIO DE 40 ROLLOS, CON LA GUIA 2187690756 SERVIENTREGA. SE CONFIRMA ENTREGA EXITOSA POR PARTE DE LA TRANSPORTADORA</t>
  </si>
  <si>
    <t>BARRIO CENTRO MADRID 5</t>
  </si>
  <si>
    <t>FO-25-1646790</t>
  </si>
  <si>
    <t>08/10/2025 SE CONFIRMAN DATOS CON EL USUARIO, SE REALIZA ENVIO DE ROLLOS CON GUIA | 15/10/2025 SE REALIZA ENVIO DE 24 ROLLOS, CON LA GUIA 2235596175 SERVIENTREGA. SE CONFIRMA ENTREGA EXITOSA POR PARTE DE LA TRANSPORTADORA</t>
  </si>
  <si>
    <t>TITIRIBI - ANTIOQUIA</t>
  </si>
  <si>
    <t>FO-25-1655886</t>
  </si>
  <si>
    <t>09/10/2025 SE CONFIRMAN DATOS, SE REALIZA ENVIO DE ROLLOS CON GUIA | 15/10/2025 SE CONFIRMA ENTREGA EXITOSA POR PARTE DE LA TRANSPORTADORA MANDAR Y SERVIR CON LA GUIA 6345301361848</t>
  </si>
  <si>
    <t>BARRIO EL PLACER - EL CERRITO</t>
  </si>
  <si>
    <t>FO-25-1646379</t>
  </si>
  <si>
    <t>08/10/2025 SE CONFIRMAN DATOS CON EL USUARIO, SE REALIZA ENVIO DE ROLLOS CON GUIA | 15/10/2025 SE CONFIRMA ENTREGA EXITOSA POR PARTE DE LA TRANSPORTADORA SERVIENTREGA CON LA GUIA 2185553844</t>
  </si>
  <si>
    <t>INTERNET MUNDO MAGICO</t>
  </si>
  <si>
    <t>FO-25-1665794</t>
  </si>
  <si>
    <t>10/10/2025 SE ESCALA AL COORDINADOR DE ZONA PARA ENTREGA DE ROLLOS EN SITIO | 14/10/2025 SE REALIZA ENTREGA DE 64 ROLLOS WOMPI OK EN DIRECCIÓN DE CÚCUTA POR PETICIÓN DEL CLIENTE</t>
  </si>
  <si>
    <t>VALLE DELCAUCA PALMIRA</t>
  </si>
  <si>
    <t>FO-25-1663958</t>
  </si>
  <si>
    <t>09/10/2025 SE ESCALA AL COORDINADOR DE ZONA PARA ENTREGA DE ROLLOS EN SITIO | 14/10/2025 EN LA VISITA TÉCNICA SE REALIZÓ LA ENTREGA DE 48 ROLLOS DE WOMPI PARA EL CB.</t>
  </si>
  <si>
    <t>PALERMO - ANTIOQUIA</t>
  </si>
  <si>
    <t>FO-25-1655916</t>
  </si>
  <si>
    <t>09/10/2025 SE CONFIRMAN DATOS, SE REALIZA ENVIO DE ROLLOS CON GUIA | 10/10/2025 SE REALIZA ENVÍO DE 56 ROLLOS WOMPI POR INTERRAPIDIMO OK</t>
  </si>
  <si>
    <t>BARRIO BARRIO CENTRAL PALMIRA</t>
  </si>
  <si>
    <t>FO-25-1673443</t>
  </si>
  <si>
    <t>11/10/2025 SE ESCALA AL COORDINADOR DE ZONA PARA ENTREGA DE ROLLOS EN SITIO | 14/10/2025 EN LA VISITA TÉCNICA SE REALIZÓ LA ENTREGA DE 24 ROLLOS DE WOMPI PARA EL CB.</t>
  </si>
  <si>
    <t>FO-25-1663143</t>
  </si>
  <si>
    <t>09/10/2025 SE ESCALA AL COORDINADOR DE ZONA PARA ENTREGA DE ROLLOS EN SITIO | 15/10/2025 SE ENTREGAN 48 ROLLOS</t>
  </si>
  <si>
    <t>FO-25-1650919</t>
  </si>
  <si>
    <t>09/10/2025 SE CONFIRMAN DATOS, SE REALIZA ENVIO DE ROLLOS CON GUIA | 10/10/2025 ENVIO SE CREA TARDE POR CAPACIDAD OPERATIVA DEL CG | 15/10/2025 15-10 SE REALIZA ENVÍO CON GUIA: 2187690760. SE CONFIRMA ENTREGA EXITOSA POR TRANSPORTADORA</t>
  </si>
  <si>
    <t>IETECHNOLOGY</t>
  </si>
  <si>
    <t>FO-25-1679955</t>
  </si>
  <si>
    <t>14/10/2025 SE ESCALA AL COORDINADOR DE ZONA PARA ENTREGA DE ROLLOS EN SITIO | 15/10/2025 SE REALIZA ENTREGA DE 64 ROLLOS WOMPI EN SITIO ENTREGA EXITOSA</t>
  </si>
  <si>
    <t>DISTRIFARMA J Y D</t>
  </si>
  <si>
    <t>FO-25-1680661</t>
  </si>
  <si>
    <t>15/10/2025 SE REALIZA ENTREGA DE 56 ROLLOS WOMPI NO SE MANIPULA DATAFONO</t>
  </si>
  <si>
    <t>BARRIO LAS AVENIDAS FLORENCIA 1</t>
  </si>
  <si>
    <t>FO-25-1683320</t>
  </si>
  <si>
    <t>14/10/2025 DATOS CORRECTOS. SE REALIZA ENVIO DE ROLLOS CON GUIA | 15/10/2025 SE REALIZA ENTREGA DE 24 ROLLOS WOMPI EN SITIO ENTREGA EXITOSA</t>
  </si>
  <si>
    <t>BARRIO MIRADORES DEL CAMPO FLORIDABLANCA</t>
  </si>
  <si>
    <t>FO-25-1651309 | FO-25-1675342</t>
  </si>
  <si>
    <t>15/10/2025 SE REALIZA ENTREGA DE 56 ROLLOS CON VISITA NO SE MANIPULA TERMINAL</t>
  </si>
  <si>
    <t>SUMINISTROS IMPRESORAS JG</t>
  </si>
  <si>
    <t>FO-25-1679957</t>
  </si>
  <si>
    <t>14/10/2025 SE ESCALA AL COORDINADOR DE ZONA PARA ENTREGA DE ROLLOS EN SITIO | 15/10/2025 SE ENTREGA 64 ROLLOS CON VISITA</t>
  </si>
  <si>
    <t>PEÑA DIAZ IVAN YESID | REYES RAMIREZ DIEGO ALEXANDER</t>
  </si>
  <si>
    <t>BARRIO LA GLORIA ITAGUI 1</t>
  </si>
  <si>
    <t>FO-25-1639645</t>
  </si>
  <si>
    <t>07/10/2025 SE ESCALA AL COORDINADOR DE ZONA PARA ENTREGA DE ROLLOS EN SITIO | 15/10/2025 "SE REALIZA ENTREGA DE 48 ROLLOS POR EL OPERADOR CABIFY CON LA GUIA CRE023106
"</t>
  </si>
  <si>
    <t>BARRIO LA VIRGEN SAN VICENTE DE FERRER</t>
  </si>
  <si>
    <t>FO-25-1655934</t>
  </si>
  <si>
    <t>09/10/2025 SE CONFIRMAN DATOS, SE REALIZA ENVIO DE ROLLOS CON GUIA | 15/10/2025 EL ENVIO AUN NO SE ENTREGA | 15/10/2025 15-10 SE REALIZA ENVÍO CON GUIA: 6345301361853. SE CONFIRMA ENTREGA EXITOSA POR TRANSPORTADORA</t>
  </si>
  <si>
    <t>BARRIO LAS COLINAS ACACIAS</t>
  </si>
  <si>
    <t>FO-25-1646793</t>
  </si>
  <si>
    <t>08/10/2025 SE CONFIRMAN DATOS CON EL USUARIO, SE REALIZA ENVIO DE ROLLOS CON GUIA | 15/10/2025 15-10 SE REALIZA ENVÍO CON GUIA: 2235596177. SE CONFIRMA ENTREGA EXITOSA POR TRANSPORTADORA</t>
  </si>
  <si>
    <t>FO-25-1678459</t>
  </si>
  <si>
    <t>14/10/2025 SE ESCALA AL COORDINADOR DE ZONA PARA ENTREGA DE ROLLOS EN SITIO | 15/10/2025 SE HACE PRESENCIA EN COMERCIO SE REALIZA ENTREGA DE 32 ROLLOS</t>
  </si>
  <si>
    <t>BARRIO LAS AMERICAS CAICEDONIA</t>
  </si>
  <si>
    <t>FO-25-1683156</t>
  </si>
  <si>
    <t>14/10/2025 SE ESCALA AL COORDINADOR DE ZONA PARA ENTREGA DE ROLLOS EN SITIO | 15/10/2025 SE VISITA COMERCIO SE REALIZÓ ENTREGA DE 64 ROLLOS WOMPI</t>
  </si>
  <si>
    <t>BARRIO LOS NARANJOS ITAGUI</t>
  </si>
  <si>
    <t>FO-25-1664570</t>
  </si>
  <si>
    <t>10/10/2025 SE ESCALA AL COORDINADOR DE ZONA PARA ENTREGA DE ROLLOS EN SITIO | 15/10/2025 SE REALIZA ENTREGA DE 32 ROLLOS POR EL OPERADOR LOGISTICO VELOCES CON LA GUIA V4001662304</t>
  </si>
  <si>
    <t>FO-25-1665776</t>
  </si>
  <si>
    <t>10/10/2025 SE ESCALA AL COORDINADOR DE ZONA PARA ENTREGA DE ROLLOS EN SITIO | 15/10/2025 SE REALIZA ENTREGA DE 24 ROLLOS POR EL OPERADOR LOGISTICO VELOCES CON LA GUIA V4001662301</t>
  </si>
  <si>
    <t>SUPERMERCADO EL ARRIERO GA</t>
  </si>
  <si>
    <t>FO-25-1665768</t>
  </si>
  <si>
    <t>10/10/2025 SE ESCALA AL COORDINADOR DE ZONA PARA ENTREGA DE ROLLOS EN SITIO | 15/10/2025 SE REALIZA ENTREGA DE 64 ROLLOS POR EL OPERADOR LOGISTICO VELOCES CON LA GUIA V4001662302</t>
  </si>
  <si>
    <t>BARRIO CENTRO IV CAICEDONIA</t>
  </si>
  <si>
    <t>FO-25-1683136</t>
  </si>
  <si>
    <t>14/10/2025 SE CONFIRMA DATOS. SE REALIZA ENVIO DE ROLLOS POR FLOTA | 15/10/2025 SE VISITA COMERCIO SE REALIZÓ ENTREGA DE 64 ROLLOS WOMPI</t>
  </si>
  <si>
    <t>BARRIO LAURELES MEDELLIN 13</t>
  </si>
  <si>
    <t>FO-25-1665846</t>
  </si>
  <si>
    <t>10/10/2025 SE ESCALA AL COORDINADOR DE ZONA PARA ENTREGA DE ROLLOS EN SITIO | 15/10/2025 SE REALIZA ENTREGA DE 24 ROLLOS POR EL OPERADOR LOGISTICO VELOCES CON LA GUIA V4001662308</t>
  </si>
  <si>
    <t>SUPERMERCADO LOS GIRALDO 6</t>
  </si>
  <si>
    <t>FO-25-1665762</t>
  </si>
  <si>
    <t>10/10/2025 SE ESCALA AL COORDINADOR DE ZONA PARA ENTREGA DE ROLLOS EN SITIO | 15/10/2025 SE REALIZA ENTREGA DE 64 ROLLOS POR EL OPERADOR LOGISTICO VELOCES CON LA GUIA V4001662306</t>
  </si>
  <si>
    <t>HELADOS CORAZON DE MELON</t>
  </si>
  <si>
    <t>FO-25-1665765</t>
  </si>
  <si>
    <t>10/10/2025 SE ESCALA AL COORDINADOR DE ZONA PARA ENTREGA DE ROLLOS EN SITIO | 15/10/2025 SE REALIZA ENTREGA DE 32 ROLLOS POR EL OPERADOR LOGISTICO VELOCES CON LA GUIA V4001662305</t>
  </si>
  <si>
    <t>VARIEDADES DOÑA CAROLA</t>
  </si>
  <si>
    <t>FO-25-1667059</t>
  </si>
  <si>
    <t>10/10/2025 SE ESCALA AL COORDINADOR DE ZONA PARA ENTREGA DE ROLLOS EN SITIO | 15/10/2025 SE REALIZA ENTREGA DE 64 ROLLOS POR EL OPERADOR LOGISTICO VELOCES CON LA GUIA V4001662311</t>
  </si>
  <si>
    <t>MEDELLIN FLORESTA 1</t>
  </si>
  <si>
    <t>FO-25-1667067</t>
  </si>
  <si>
    <t>10/10/2025 SE ESCALA AL COORDINADOR DE ZONA PARA ENTREGA DE ROLLOS EN SITIO | 15/10/2025 SE REALIZA ENTREGA DE 40 ROLLOS POR EL OPERADOR LOGISTICO VELOCES CON LA GUIA V4001662310</t>
  </si>
  <si>
    <t>MEGA PRECIOS LA 55</t>
  </si>
  <si>
    <t>FO-25-1666668</t>
  </si>
  <si>
    <t>10/10/2025 SE ESCALA AL COORDINADOR DE ZONA PARA ENTREGA DE ROLLOS EN SITIO | 15/10/2025 SE REALIZA ENTREGA DE 48 ROLLOS POR EL OPERADOR LOGISTICO VELOCES CON LA GUIA V4001662309</t>
  </si>
  <si>
    <t>BARRIO RODEO ALTO MEDELLIN  2</t>
  </si>
  <si>
    <t>FO-25-1640946</t>
  </si>
  <si>
    <t>07/10/2025 SE ESCALA AL COORDINADOR DE ZONA PARA ENTREGA DE ROLLOS EN SITIO | 15/10/2025 SE REALIZA ENTREGA DE 16 ROLLOS POR EL OPERADOR CABIFY CON LA GUIA CRE023107</t>
  </si>
  <si>
    <t>EL CASTILLO DEL ACCESORIO</t>
  </si>
  <si>
    <t>FO-25-1682709</t>
  </si>
  <si>
    <t>14/10/2025 SE ESCALA AL COORDINADOR DE ZONA PARA ENTREGA DE ROLLOS EN SITIO | 15/10/2025 ENTREGA DE 64 ROLLOS WOMPI CON VISITA EXITOSA</t>
  </si>
  <si>
    <t>MODIGRAF</t>
  </si>
  <si>
    <t>FO-25-1668803</t>
  </si>
  <si>
    <t>10/10/2025 SE ESCALA AL COORDINADOR DE ZONA PARA ENTREGA DE ROLLOS EN SITIO | 15/10/2025 SE REALIZA ENTREGA DE 32 ROLLOS POR EL OPERADOR LOGISTICO VELOCES CON LA GUIA V4001662314</t>
  </si>
  <si>
    <t>BARRIO SANTA ANA SABANETA 1</t>
  </si>
  <si>
    <t>FO-25-1668219</t>
  </si>
  <si>
    <t>10/10/2025 SE ESCALA AL COORDINADOR DE ZONA PARA ENTREGA DE ROLLOS EN SITIO | 15/10/2025 SE REALIZA ENTREGA DE 32 ROLLOS POR EL OPERADOR LOGISTICO VELOCES CON LA GUIA V4001662312</t>
  </si>
  <si>
    <t>FO-25-1668245</t>
  </si>
  <si>
    <t>10/10/2025 SE ESCALA AL COORDINADOR DE ZONA PARA ENTREGA DE ROLLOS EN SITIO | 15/10/2025 SE REALIZA ENTREGA DE 24 ROLLOS POR EL OPERADOR LOGISTICO VELOCES CON LA GUIA V4001662313</t>
  </si>
  <si>
    <t>TIENDA MIXTA DONDE YEIS</t>
  </si>
  <si>
    <t>FO-25-1668778</t>
  </si>
  <si>
    <t>10/10/2025 SE ESCALA AL COORDINADOR DE ZONA PARA ENTREGA DE ROLLOS EN SITIO | 15/10/2025 SE REALIZA ENTREGA DE 40 ROLLOS POR EL OPERADOR LOGISTICO VELOCES CON LA GUIA V4001662317</t>
  </si>
  <si>
    <t>BARRIO MANRIQUE CENTRAL MEDELLIN</t>
  </si>
  <si>
    <t>FO-25-1668872</t>
  </si>
  <si>
    <t>10/10/2025 SE ESCALA AL COORDINADOR DE ZONA PARA ENTREGA DE ROLLOS EN SITIO | 15/10/2025 SE REALIZA ENTREGA DE 24 ROLLOS POR EL OPERADOR LOGISTICO VELOCES CON LA GUIA V4001662316</t>
  </si>
  <si>
    <t>PEQUEÑAS SUPERFICIES DE COLOMBIA</t>
  </si>
  <si>
    <t>FO-25-1668878</t>
  </si>
  <si>
    <t>10/10/2025 SE ESCALA AL COORDINADOR DE ZONA PARA ENTREGA DE ROLLOS EN SITIO | 15/10/2025 SE REALIZA ENTREGA DE 24 ROLLOS POR EL OPERADOR LOGISTICO VELOCES CON LA GUIA V4001662315</t>
  </si>
  <si>
    <t>RIVERCELL 3</t>
  </si>
  <si>
    <t>FO-25-1673766</t>
  </si>
  <si>
    <t>11/10/2025 SE ESCALA AL COORDINADOR DE ZONA PARA ENTREGA DE ROLLOS EN SITIO | 15/10/2025 SE REALIZA ENTREGA DE 24 ROLLOS POR EL OPERADOR LOGISTICO VELOCES CON LA GUIA V4001671641</t>
  </si>
  <si>
    <t>FO-25-1664009</t>
  </si>
  <si>
    <t>09/10/2025 DATOS CONFIRMADOS. SE REALIZA ENVIO DE ROLLOS CON GUIA | 15/10/2025 15-10 SE REALIZA ENVÍO CON GUIA: 6345301362588. SE CONFIRMA ENTREGA EXITOSA POR TRANSPORTADORA</t>
  </si>
  <si>
    <t>FO-25-1645784</t>
  </si>
  <si>
    <t>08/10/2025 SE ESCALA AL COORDINADOR DE ZONA PARA ENTREGA DE ROLLOS EN SITIO | 15/10/2025 SE REALIZA ENTREGA DE 40 ROLLOS AL. COMERCIO NO SE MANIPULAN EQUIPOS</t>
  </si>
  <si>
    <t>DROGUERIA LUPITA B&amp;G</t>
  </si>
  <si>
    <t>FO-25-1678414</t>
  </si>
  <si>
    <t>14/10/2025 SE ESCALA AL COORDINADOR DE ZONA PARA ENTREGA DE ROLLOS EN SITIO | 15/10/2025 SE REALIZA ENTREGA DE 16 ROLLOS WOMPI NO SE MANIPULA DATAFONO</t>
  </si>
  <si>
    <t>JARAMILLO PERALTA JUAN DIEGO</t>
  </si>
  <si>
    <t>BARRIO LAS MERCEDES SAMPUES</t>
  </si>
  <si>
    <t>FO-25-1646990</t>
  </si>
  <si>
    <t>08/10/2025 SE CONFIRMAN DATOS CON EL USUARIO, SE REALIZA ENVIO DE ROLLOS CON GUIA | 15/10/2025 SE REALIZA ENVIO DE 64 ROLLOS CON GUIA 2265100390 SERVIENTREGA. SE CONFIRMA ENTREGA EXITOSA POR TRANSPORTADORA</t>
  </si>
  <si>
    <t>DROGUERÍA LAS BRISAS SOLFRINO</t>
  </si>
  <si>
    <t>FO-25-1668251</t>
  </si>
  <si>
    <t>10/10/2025 SE ESCALA AL COORDINADOR DE ZONA PARA ENTREGA DE ROLLOS EN SITIO | 15/10/2025 SE REALIZA ENTREGA DE 48 ROLLOS AL COMERCIO NO SE MANIPULAN EQUIPOS NOS RETIRAMOS SIN CAUSAR DAÑOS NI PEDIDAS EN EL CLIENTE</t>
  </si>
  <si>
    <t>BARRIO LIBERTADORES SANTANDER DE QUILICHAO</t>
  </si>
  <si>
    <t>FO-25-1647394</t>
  </si>
  <si>
    <t>08/10/2025 SE CONFIRMA DATOS, SE REALIZA ENVIO DE ROLLOS CON GUIA | 15/10/2025 SE REALIZA ENVIO DE 24 ROLLOS CON GUIA 2185553845 SERVIENTREGA. SE CONFIRMA ENTREGA EXITOSA POR TRANSPORTADORA</t>
  </si>
  <si>
    <t>DISTRIPALANTE BAZURTO</t>
  </si>
  <si>
    <t>FO-25-1673814</t>
  </si>
  <si>
    <t>11/10/2025 SE ESCALA AL COORDINADOR DE ZONA PARA ENTREGA DE ROLLOS EN SITIO | 15/10/2025 SE ENTREGAN 24 ROLLOS</t>
  </si>
  <si>
    <t>BARRIO LOMBARDIA TUNJA 2</t>
  </si>
  <si>
    <t>FO-25-1681832</t>
  </si>
  <si>
    <t>14/10/2025 SE ESCALA AL COORDINADOR DE ZONA PARA ENTREGA DE ROLLOS EN SITIO | 15/10/2025 ENTREGA DE 16 ROLLOS WOMPI EXITOSO</t>
  </si>
  <si>
    <t>DROGUERÍA EMAUS</t>
  </si>
  <si>
    <t>FO-25-1644587</t>
  </si>
  <si>
    <t>08/10/2025 SE ESCALA AL COORDINADOR DE ZONA PARA ENTREGA DE ROLLOS EN SITIO | 15/10/2025 SE REALIZA ENTREGA DE 56 ROLLOS POR EL OPERADOR CABIFY CON LA GUIA CRE023102</t>
  </si>
  <si>
    <t>MISCELÁNEA RINCONCITO</t>
  </si>
  <si>
    <t>FO-25-1651959</t>
  </si>
  <si>
    <t>09/10/2025 SE ESCALA AL COORDINADOR DE ZONA PARA ENTREGA DE ROLLOS EN SITIO | 15/10/2025 SE REALIZA ENTREGA DE 64 ROLLOS EN EL COMERCIO NO SE MANIPULAN EQUIPOS NOS RETIRAMOS SIN CAUSAR DAÑOS NI PEDIDAS EN EL CLIENTE</t>
  </si>
  <si>
    <t>FO-25-1682409</t>
  </si>
  <si>
    <t>14/10/2025 SE ESCALA AL COORDINADOR DE ZONA PARA ENTREGA DE ROLLOS EN SITIO | 15/10/2025 SE REALIZA VISITA AL CB POR SOLICITUD DE ROLLOS, SE ENTREGAN SIN NOVEDAD TODO OK</t>
  </si>
  <si>
    <t>COMUNICACIONES PC SERVICES</t>
  </si>
  <si>
    <t>FO-25-1678412</t>
  </si>
  <si>
    <t>14/10/2025 SE ESCALA AL COORDINADOR DE ZONA PARA ENTREGA DE ROLLOS EN SITIO | 15/10/2025 EN LA VISITA TÉCNICA REALIZADA AL COMERCIO SE LLEGA AL SITIO SE INFORMA EL MOTIVO DE LA VISITA SE ENTREGAN 32 ROLLOS TÉRMICOS AL CLIENTE. EL CLIENTE RECIBE ROLLOS.</t>
  </si>
  <si>
    <t>BARRIO SIMON BOLIVAR EL DONCELLO</t>
  </si>
  <si>
    <t>FO-25-1646987</t>
  </si>
  <si>
    <t>08/10/2025 SE CONFIRMAN DATOS CON EL USUARIO, SE REALIZA ENVIO DE ROLLOS CON GUIA | 15/10/2025 SE REALIZA ENVIO DE 48 ROLLOS, CON LA GUIA 2235596178 SERVIENTREGA. SE CONFIRMA ENTREGA EXITOSA POR PARTE DE LA TRANSPORTADORA</t>
  </si>
  <si>
    <t>BARRIO BOSTON 6 BARRANQUILLA</t>
  </si>
  <si>
    <t>FO-25-1672261</t>
  </si>
  <si>
    <t>11/10/2025 SE ESCALA AL COORDINADOR DE ZONA PARA ENTREGA DE ROLLOS EN SITIO | 15/10/2025 SE ENTREGAN 32 ROLLOS</t>
  </si>
  <si>
    <t>BARRIO VIKINGO SAN JUAN DE URABA</t>
  </si>
  <si>
    <t>FO-25-1650410</t>
  </si>
  <si>
    <t>09/10/2025 SE CONFIRMAN DATOS, SE REALIZA ENVIO DE ROLLOS CON GUIA | 15/10/2025 SE REALIZA ENVIO DE 64 ROLLOS, CON LA GUIA 284607460 SERVIENTREGA. SE CONFIRMA ENTREGA EXITOSA POR PARTE DE LA TRANSPORTADORA</t>
  </si>
  <si>
    <t>BARRIO BARANOA BARANOA 1</t>
  </si>
  <si>
    <t>FO-25-1650914</t>
  </si>
  <si>
    <t>09/10/2025 SE CONFIRMAN DATOS, SE REALIZA ENVIO DE ROLLOS CON GUIA | 15/10/2025 SE REALIZA ENVIO DE 64 ROLLOS, CON LA GUIA 2205447229 SERVIENTREGA. SE CONFIRMA ENTREGA EXITOSA POR PARTE DE LA TRANSPORTADORA</t>
  </si>
  <si>
    <t>CAVERNET.COM.</t>
  </si>
  <si>
    <t>FO-25-1663986</t>
  </si>
  <si>
    <t>09/10/2025 SE ESCALA AL COORDINADOR DE ZONA PARA ENTREGA DE ROLLOS EN SITIO | 15/10/2025 SE INGRESA SE ENTREGA 64 ROLLOS WOMPI</t>
  </si>
  <si>
    <t>BARRIO PARQUE DE SANTAMARIA MADRID</t>
  </si>
  <si>
    <t>FO-25-1650407</t>
  </si>
  <si>
    <t>09/10/2025 SE CONFIRMAN DATOS, SE REALIZA ENVIO DE ROLLOS CON GUIA | 15/10/2025 SE REALIZA ENVIO DE 24 ROLLOS, CON LA GUIA 2235596183 SERVIENTREGA. SE CONFIRMA ENTREGA EXITOSA POR PARTE DE LA TRANSPORTADORA</t>
  </si>
  <si>
    <t>EDCON  GAS</t>
  </si>
  <si>
    <t>FO-25-1667772</t>
  </si>
  <si>
    <t>10/10/2025 SE ESCALA AL COORDINADOR DE ZONA PARA ENTREGA DE ROLLOS EN SITIO | 15/10/2025 SE REALIZA ENTREGA DE 32 ROLLOS WOMPI EN EL PUNTO, SIN NOVEDAD OK</t>
  </si>
  <si>
    <t>BARRIO PARQUE FREDONIA</t>
  </si>
  <si>
    <t>FO-25-1655975</t>
  </si>
  <si>
    <t>09/10/2025 SE CONFIRMAN DATOS, SE REALIZA ENVIO DE ROLLOS CON GUIA | 15/10/2025 SE CONFIRMA ENTREGA EXITOSA POR PARTE DE LA TRANSPORTADORA MANDAR Y SERVIR CON LA GUIA 6345301361856</t>
  </si>
  <si>
    <t>PARQUE PRINCIPAL CONCORDIA - ANTIOQUIA</t>
  </si>
  <si>
    <t>FO-25-1664003</t>
  </si>
  <si>
    <t>09/10/2025 DATOS CONFIRMADOS. SE REALIZA ENVIO DE ROLLOS CON GUIA | 15/10/2025 SE CONFIRMA ENTREGA EXITOSA POR PARTE DE LA TRANSPORTADORA MANDAR Y SERVIR CON LA GUIA 6345301362584</t>
  </si>
  <si>
    <t>DROGUERIA SUPER TRIUNFO 1</t>
  </si>
  <si>
    <t>FO-25-1644525</t>
  </si>
  <si>
    <t>08/10/2025 SE ESCALA AL COORDINADOR DE ZONA PARA ENTREGA DE ROLLOS EN SITIO | 15/10/2025 SE VISITA COMERCIO POR ENTREGA DE 16 ROLLOS TÉRMICOS NO SE OPERA EQUIPO Y SE  COMPLETA ENTREGA SIN NOVEDAD</t>
  </si>
  <si>
    <t>BARRIO PORVENIR MOSQUERA</t>
  </si>
  <si>
    <t>FO-25-1667803</t>
  </si>
  <si>
    <t>10/10/2025 SE ESCALA AL COORDINADOR DE ZONA PARA ENTREGA DE ROLLOS EN SITIO | 15/10/2025 SE REALIZA ENTREGA DE 56 ROLLOS WOMPI NO SE MANIPULA TERMINAL</t>
  </si>
  <si>
    <t>BARRIO SERREZUELA MOSQUERA</t>
  </si>
  <si>
    <t>FO-25-1667807</t>
  </si>
  <si>
    <t>10/10/2025 SE ESCALA AL COORDINADOR DE ZONA PARA ENTREGA DE ROLLOS EN SITIO | 15/10/2025 SE REALIZA ENTREGA DE 64 ROLLOS WOMPI NO SE MANIPULA TERMINAL</t>
  </si>
  <si>
    <t>TELE SERVICIOS AYM. COM</t>
  </si>
  <si>
    <t>FO-25-1643278</t>
  </si>
  <si>
    <t>07/10/2025 SE ESCALA AL COORDINADOR DE ZONA PARA ENTREGA DE ROLLOS EN SITIO | 15/10/2025 SE VISITA COMERCIO CB BANCOLOMBIA WOMPI, SE ENTREGAN ROLLOS DE PAPELERÍA SOLICITADOS PARA EL DATAFONO, NO UPS, NO SE MANIPULAN EQUIPOS</t>
  </si>
  <si>
    <t>BARRIO PORTAL DE LOS MANANATIALES SOLEDAD</t>
  </si>
  <si>
    <t>FO-25-1682437</t>
  </si>
  <si>
    <t>14/10/2025 SE ESCALA AL COORDINADOR DE ZONA PARA ENTREGA DE ROLLOS EN SITIO | 15/10/2025 SE REALIZA VISITA TÉCNICA, SE ENTREGA 32 ROLLOS PARA DATAFONO, EL CLIENTE RECIBE A SATISFACCIÓN, CB OPERATIVO.</t>
  </si>
  <si>
    <t>BARRIO SANTA CATALINA VILLAVICENCIO 2</t>
  </si>
  <si>
    <t>FO-25-1682452</t>
  </si>
  <si>
    <t>14/10/2025 SE ESCALA AL COORDINADOR DE ZONA PARA ENTREGA DE ROLLOS EN SITIO | 15/10/2025 SE REALZIA ENTREGA DE 64 ROLLOS</t>
  </si>
  <si>
    <t>BARRIO VILLA LILIANA ARMENIA 1</t>
  </si>
  <si>
    <t>FO-25-1681242</t>
  </si>
  <si>
    <t>14/10/2025 SE ESCALA AL COORDINADOR DE ZONA PARA ENTREGA DE ROLLOS EN SITIO | 15/10/2025 SE VISITA COMERCIO SE REALIZÓ ENTREGA DE 32 ROLLOS WOMPI</t>
  </si>
  <si>
    <t>BARRIO NUEVO HORIZONTE  ACACIAS</t>
  </si>
  <si>
    <t>FO-25-1683105</t>
  </si>
  <si>
    <t>14/10/2025 SE CONFIRMA DATOS. SE REALIZA ENVIO DE ROLLOS POR FLOTA | 15/10/2025 SE REALIZA ENTREGA DE 16 ROLLOS</t>
  </si>
  <si>
    <t>DEPOSITO Y FERRETERÍA MONTREAL</t>
  </si>
  <si>
    <t>FO-25-1642715</t>
  </si>
  <si>
    <t>07/10/2025 SE ESCALA AL COORDINADOR DE ZONA PARA ENTREGA DE ROLLOS EN SITIO | 16/10/2025 SE REALIZA ENTREGA DE 40 ROLLOS POR EL OPERADOR LOGISTICO VELOCES CON LA GUIA CRE023103</t>
  </si>
  <si>
    <t>BARRIO TRANSICION BUCARAMANGA</t>
  </si>
  <si>
    <t>FO-25-1682441</t>
  </si>
  <si>
    <t>BARRIO BOLIVARIANO SANTANDER DE QUILICHAO 1</t>
  </si>
  <si>
    <t>FO-25-1664005</t>
  </si>
  <si>
    <t>09/10/2025 DATOS CONFIRMADOS. SE REALIZA ENVIO DE ROLLOS CON GUIA | 15/10/2025 SE REALIZA ENVIO DE 24 ROLLOS, CON LA GUIA 2185553858 SERVIENTREGA. SE CONFIRMA ENTREGA EXITOSA POR PARTE DE LA TRANSPORTADORA</t>
  </si>
  <si>
    <t>BARRIO EL DORADO MONTERIA 11</t>
  </si>
  <si>
    <t>FO-25-1678440</t>
  </si>
  <si>
    <t>14/10/2025 SE ESCALA AL COORDINADOR DE ZONA PARA ENTREGA DE ROLLOS EN SITIO | 15/10/2025 SE REALIZÓ ENTREGA DE 32 ROLLOS PARA CB BANCOLOMBIA, NO SE MANIPULÓ EQUIPOS.</t>
  </si>
  <si>
    <t>BARRIO CHUCHURUBI MONTERIA 8</t>
  </si>
  <si>
    <t>FO-25-1684008</t>
  </si>
  <si>
    <t>15/10/2025 SE ESCALA AL COORDINADOR DE ZONA PARA ENTREGA DE ROLLOS EN SITIO | 15/10/2025 SE REALIZÓ ENTREGA DE 16 ROLLOS PARA CB BANCOLOMBIA, NO SE MANIPULÓ EQUIPOS.</t>
  </si>
  <si>
    <t>DROGUERÍA EXIPHARMA HD</t>
  </si>
  <si>
    <t>FO-25-1678843</t>
  </si>
  <si>
    <t>14/10/2025 SE ESCALA AL COORDINADOR DE ZONA PARA ENTREGA DE ROLLOS EN SITIO | 15/10/2025 SE VISITA SITIO SE VERIFICA INFORMACIÓN SE REALIZA ENTREGA DE ROLLOS, NO SE MANIPULA EQUIPOS, FIRMA QUIEN RECIBE LOS ROLLOS.</t>
  </si>
  <si>
    <t>BARRIO EL CENTRO MARINILLA</t>
  </si>
  <si>
    <t>FO-25-1664002</t>
  </si>
  <si>
    <t>09/10/2025 DATOS CONFIRMADOS. SE REALIZA ENVIO DE ROLLOS CON GUIA | 15/10/2025 SE REALIZA ENVIO DE 32 ROLLOS, CON LA GUIA 6345301362583 MANDAR Y SERVIR . SE CONFIRMA ENTREGA EXITOSA POR PARTE DE LA TRANSPORTADORA</t>
  </si>
  <si>
    <t>FO-25-1681827</t>
  </si>
  <si>
    <t>14/10/2025 SE ESCALA AL COORDINADOR DE ZONA PARA ENTREGA DE ROLLOS EN SITIO | 15/10/2025 SE REALIZÓ ENTREGA DE 24 ROLLOS PARA CB BANCOLOMBIA, NO SE MANIPULÓ EQUIPOS.</t>
  </si>
  <si>
    <t>TIENDA SALO</t>
  </si>
  <si>
    <t>FO-25-1669534</t>
  </si>
  <si>
    <t>11/10/2025 SE ESCALA AL COORDINADOR DE ZONA PARA ENTREGA DE ROLLOS EN SITIO | 15/10/2025 SE LLEGA A SITIO, SE ENTREGAN 64 ROLLOS WOMPI</t>
  </si>
  <si>
    <t>VARIEDADES KRA 100</t>
  </si>
  <si>
    <t>FO-25-1672253</t>
  </si>
  <si>
    <t>11/10/2025 SE ESCALA AL COORDINADOR DE ZONA PARA ENTREGA DE ROLLOS EN SITIO | 15/10/2025 SE HACE ENTREGA DE 16 ROLLOS WOMPI</t>
  </si>
  <si>
    <t>FO-25-1668802</t>
  </si>
  <si>
    <t>10/10/2025 SE ESCALA AL COORDINADOR DE ZONA PARA ENTREGA DE ROLLOS EN SITIO | 15/10/2025 SE VISITA SITIO SE VERIFICA INFORMACIÓN SE REALIZA ENTREGA DE ROLLOS, NO SE MANIPULA EQUIPOS. FIRMA QUIEN RECIBE LOS ROLLOS.</t>
  </si>
  <si>
    <t>VARIEDADES LA PLUMA N°2</t>
  </si>
  <si>
    <t>FO-25-1663994</t>
  </si>
  <si>
    <t>09/10/2025 DATOS CONFIRMADOS. SE REALIZA ENVIO DE ROLLOS CON GUIA | 16/10/2025 SE CONFIRMA ENTREGA EXITOSA DE 64 ROLLOS POR PARTE DEL MANDAR Y SERVIR CON GUIA 6345301362579</t>
  </si>
  <si>
    <t>FO-25-1663995</t>
  </si>
  <si>
    <t>09/10/2025 DATOS CONFIRMADOS. SE REALIZA ENVIO DE ROLLOS CON GUIA | 16/10/2025 SE REALIZA ENVIO DE 32 ROLLOS, CON LA GUIA 2235596193 SERVIENTREGA. SE CONFIRMA ENTREGA EXITOSA POR PARTE DE LA TRANSPORTADORA</t>
  </si>
  <si>
    <t>FO-25-1663993</t>
  </si>
  <si>
    <t>09/10/2025 DATOS CONFIRMADOS. SE REALIZA ENVIO DE ROLLOS CON GUIA | 16/10/2025 SE REALIZA ENVIO DE 64 ROLLOS, CON LA GUIA 2185553855 SERVIENTREGA. SE CONFIRMA ENTREGA EXITOSA POR PARTE DE LA TRANSPORTADORA</t>
  </si>
  <si>
    <t>FO-25-1663999</t>
  </si>
  <si>
    <t>09/10/2025 DATOS CONFIRMADOS. SE REALIZA ENVIO DE ROLLOS CON GUIA | 16/10/2025 SE CONFIRMA ENTREGA EXITOSA DE 64 ROLLOS POR PARTE DEL MANDAR Y SERVIR CON GUIA 6345301362581</t>
  </si>
  <si>
    <t>FO-25-1663979</t>
  </si>
  <si>
    <t>09/10/2025 SE ESCALA AL COORDINADOR DE ZONA PARA ENTREGA DE ROLLOS EN SITIO | 15/10/2025 SE REALIZA VISITA A CB SE ENTREGAN 64 ROLLOS WOMPI</t>
  </si>
  <si>
    <t>FO-25-1662977</t>
  </si>
  <si>
    <t>09/10/2025 SE ESCALA AL COORDINADOR DE ZONA PARA ENTREGA DE ROLLOS EN SITIO | 15/10/2025 SE ENTREGAN 64 ROLLOS</t>
  </si>
  <si>
    <t>DROGUERIA JEZREEL</t>
  </si>
  <si>
    <t>FO-25-1644501</t>
  </si>
  <si>
    <t>08/10/2025 SE ESCALA AL COORDINADOR DE ZONA PARA ENTREGA DE ROLLOS EN SITIO | 15/10/2025 SE VISITA COMERCIO PARA ENTREGA DE 40 ROLLOS WOMPI NOSNE MANIPULA EQUIPO Y SE COMPLETA ENTREGA SIN NOVEDAD</t>
  </si>
  <si>
    <t>BARRIO BOLIVAR BELEN</t>
  </si>
  <si>
    <t>FO-25-1663991</t>
  </si>
  <si>
    <t>09/10/2025 DATOS CONFIRMADOS. SE REALIZA ENVIO DE ROLLOS CON GUIA | 16/10/2025 SE REALIZA ENVIO DE 56 ROLLOS, CON LA GUIA 2185553854 SERVIENTREGA . SE CONFIRMA ENTREGA EXITOSA POR PARTE DE LA TRANSPORTADORA</t>
  </si>
  <si>
    <t>BARRIO LIBERTADOR SANTANDER DE QUILICHAO 1</t>
  </si>
  <si>
    <t>FO-25-1666766</t>
  </si>
  <si>
    <t>10/10/2025 DATOS CORRECTOS. SE REALIZA ENVIO DE ROLLOS CON GUIA | 16/10/2025 SE REALIZA ENVIO DE 32 ROLLOS, CON LA GUIA 2185553863 SERVIENTREGA . SE CONFIRMA ENTREGA EXITOSA POR PARTE DE LA TRANSPORTADORA</t>
  </si>
  <si>
    <t>MULTICOPIAS MAGISTER SAS</t>
  </si>
  <si>
    <t>FO-25-1664786</t>
  </si>
  <si>
    <t>10/10/2025 SE ESCALA AL COORDINADOR DE ZONA PARA ENTREGA DE ROLLOS EN SITIO | 15/10/2025 SE ENTREGAN  ROLLOS SIN MANIPULACIÓN DEL DATAFONO SIN NOVEDAD</t>
  </si>
  <si>
    <t>CALIPSO PAPELERIA  MISCELANEA</t>
  </si>
  <si>
    <t>FO-25-1646929</t>
  </si>
  <si>
    <t>08/10/2025 SE ESCALA AL COORDINADOR DE ZONA PARA ENTREGA DE ROLLOS EN SITIO | 15/10/2025 SE VISITA COMERCIO CB BANCOLOMBIA WOMPI, SE ENTREGAN ROLLOS DE PAPELERÍA SOLICITADOS PARA EL DATAFONO, NO UPS, NO SE MANIPULAN EQUIPOS.</t>
  </si>
  <si>
    <t>BARRIO LOS NOGALES SAN PEDRO DE LOS MILAGROS 2</t>
  </si>
  <si>
    <t>FO-25-1666262</t>
  </si>
  <si>
    <t>10/10/2025 SE CONFIRMAN DATOS, SE REALIZA ENVIO DE ROLLOS CON GUIA | 16/10/2025 SE REALIZA ENVIO DE 24 ROLLOS, CON LA GUIA 6345301363005 MANDAR Y SERVIR. SE CONFIRMA ENTREGA EXITOSA POR PARTE DE LA TRANSPORTADORA</t>
  </si>
  <si>
    <t>FO-25-1647468</t>
  </si>
  <si>
    <t>08/10/2025 SE ESCALA AL COORDINADOR DE ZONA PARA ENTREGA DE ROLLOS EN SITIO | 15/10/2025 SE REALIZA ENTREGA DE 64 ROLLOS</t>
  </si>
  <si>
    <t>FLORISTERIA LOS JARDINES JF</t>
  </si>
  <si>
    <t>FO-25-1651969</t>
  </si>
  <si>
    <t>09/10/2025 SE ESCALA AL COORDINADOR DE ZONA PARA ENTREGA DE ROLLOS EN SITIO | 15/10/2025 SE VISITA COMERCIO CB BANCOLOMBIA WOMPI, SE ENTREGAN ROLLOS DE PAPELERÍA SOLICITADOS PARA EL DATAFONO, NO UPS, NO SE MANIPULAN EQUIPOS.</t>
  </si>
  <si>
    <t>BARRIO LOS ALPES SAN JOSE DEL FRAGUA</t>
  </si>
  <si>
    <t>FO-25-1661202</t>
  </si>
  <si>
    <t>09/10/2025 SE CONFIRMAN DATOS, SE REALIZA ENVIO DE ROLLOS CON GUIA | 16/10/2025 SE REALIZA ENVIO DE 16 ROLLOS, CON LA GUIA 2235596191 SERVIENTREGA. SE CONFIRMA ENTREGA EXITOSA POR PARTE DE LA TRANSPORTADORA</t>
  </si>
  <si>
    <t>BARRIO CENTRO CHIQUINQUIRA 1</t>
  </si>
  <si>
    <t>FO-25-1661199</t>
  </si>
  <si>
    <t>09/10/2025 SE CONFIRMAN DATOS, SE REALIZA ENVIO DE ROLLOS CON GUIA | 11/10/2025 ENVÍO DE 48 ROLLOS POR INTERRAPIDICIMO EXITOSA</t>
  </si>
  <si>
    <t>BARRIO CENTRO TAURAMENA 1</t>
  </si>
  <si>
    <t>FO-25-1661195</t>
  </si>
  <si>
    <t>09/10/2025 SE CONFIRMAN DATOS, SE REALIZA ENVIO DE ROLLOS CON GUIA | 16/10/2025 SE REALIZA ENVIO DE 32 ROLLOS, CON LA GUIA 2235596190. SE CONFIRMA ENTREGA EXITOSA POR PARTE DE LA TRANSPORTADORA</t>
  </si>
  <si>
    <t>FARMACÉUTICOS CITYPLUSS</t>
  </si>
  <si>
    <t>FO-25-1662585</t>
  </si>
  <si>
    <t>BARRIO VEINTE DE JULIO SOGAMOSO 2</t>
  </si>
  <si>
    <t>FO-25-1663990</t>
  </si>
  <si>
    <t>09/10/2025 DATOS CONFIRMADOS. SE REALIZA ENVIO DE ROLLOS CON GUIA | 16/10/2025 SE REALIZA ENVIO DE 32 ROLLOS, CON LA GUIA 2235596192. SE CONFIRMA ENTREGA EXITOSA POR PARTE DE LA TRANSPORTADORA</t>
  </si>
  <si>
    <t>FO-25-1647561</t>
  </si>
  <si>
    <t>16/10/2025 SE REALIZA ENVIO DE 16 ROLLOS, CON LA GUIA 6345301360697. SE CONFIRMA ENTREGA EXITOSA POR PARTE DE LA TRANSPORTADORA</t>
  </si>
  <si>
    <t>CAFE ANGELS</t>
  </si>
  <si>
    <t>FO-25-1665769</t>
  </si>
  <si>
    <t>10/10/2025 SE ESCALA AL COORDINADOR DE ZONA PARA ENTREGA DE ROLLOS EN SITIO | 15/10/2025 SE HACE ENTREGA DE 48 ROLLOS WOMPI</t>
  </si>
  <si>
    <t>FO-25-1668421</t>
  </si>
  <si>
    <t>10/10/2025 DATOS ACTUALIZADOS. SE REALIZA ENVIO DE ROLLOS CON GUIA | 16/10/2025 SE REALIZA ENVIO DE 64 ROLLOS, CON LA GUIA 2235596200. SE CONFIRMA ENTREGA EXITOSA POR PARTE DE LA TRANSPORTADORA</t>
  </si>
  <si>
    <t>BARRIO LA CORDIALIDAD SABANALARGA</t>
  </si>
  <si>
    <t>FO-25-1666846</t>
  </si>
  <si>
    <t>10/10/2025 SE CONFIRMAN DATOS, SE REALIZA ENVIO DE ROLLOS CON GUIA | 16/10/2025 SE REALIZA ENVIO DE 40 ROLLOS, CON LA GUIA 2205447232. SE CONFIRMA ENTREGA EXITOSA POR PARTE DE LA TRANSPORTADORA</t>
  </si>
  <si>
    <t>BARRIO PARQUE PRINCIPAL BURTICA</t>
  </si>
  <si>
    <t>FO-25-1666851</t>
  </si>
  <si>
    <t>10/10/2025 SE CONFIRMAN DATOS, SE REALIZA ENVIO DE ROLLOS CON GUIA | 16/10/2025 SE LLAMA AL CB , CONFIRMA ENTREGA EXITOSA POR TRANSPORTADORA | 16/10/2025 SE REALIZA ENVIO DE 48 ROLLOS, CON LA GUIA 6345301363020. SE CONFIRMA ENTREGA EXITOSA POR PARTE DE LA TRANSPORTADORA</t>
  </si>
  <si>
    <t>GOMEZ ORTEGA BRANDOW ANDRES</t>
  </si>
  <si>
    <t>INTERNET CONTACTO HUMANO</t>
  </si>
  <si>
    <t>FO-25-1643422</t>
  </si>
  <si>
    <t>07/10/2025 SE ESCALA AL COORDINADOR DE ZONA PARA ENTREGA DE ROLLOS EN SITIO | 16/10/2025 ENTREGA DE 32 ROLLOS WOMPI OK NO SE MANIPULAN EQUIPOS</t>
  </si>
  <si>
    <t>FO-25-1665859</t>
  </si>
  <si>
    <t>10/10/2025 SE ESCALA AL COORDINADOR DE ZONA PARA ENTREGA DE ROLLOS EN SITIO | 15/10/2025 SE LLEGA A LA DIRECCIÓN INDICADA Y SE ENTREGAN 64 ROLLOS WOMPI SIN MANIPULAR EQUIPOS</t>
  </si>
  <si>
    <t>BARRIO SECTOR TERMINAL DEL NORTE MEDELLIN</t>
  </si>
  <si>
    <t>FO-25-1639646</t>
  </si>
  <si>
    <t>07/10/2025 SE ESCALA AL COORDINADOR DE ZONA PARA ENTREGA DE ROLLOS EN SITIO | 16/10/2025 SE REALIZA ENTREGA DE 24 ROLLOS POR EL OPERADOR LOGISTICO VELOCES CON LA GUIA V4001652261</t>
  </si>
  <si>
    <t>FERRETERIA BARRIO ANTIOQUIA</t>
  </si>
  <si>
    <t>FO-25-1673781</t>
  </si>
  <si>
    <t>11/10/2025 SE ESCALA AL COORDINADOR DE ZONA PARA ENTREGA DE ROLLOS EN SITIO | 16/10/2025 SE REALIZA ENTREGA DE 64 ROLLOS POR EL OPERADOR LOGISTICO VELOCES CON LA GUIA V4001671640</t>
  </si>
  <si>
    <t>BARRIO FLORESTA MEDELLIN 4</t>
  </si>
  <si>
    <t>FO-25-1670566</t>
  </si>
  <si>
    <t>11/10/2025 SE ESCALA AL COORDINADOR DE ZONA PARA ENTREGA DE ROLLOS EN SITIO | 16/10/2025 SE REALIZA ENTREGA DE 56 ROLLOS POR EL OPERADOR LOGISTICO VELOCES CON LA GUIA V4001671643</t>
  </si>
  <si>
    <t>FO-25-1679995</t>
  </si>
  <si>
    <t>14/10/2025 SE ESCALA AL COORDINADOR DE ZONA PARA ENTREGA DE ROLLOS EN SITIO | 16/10/2025 SE REALIZA ENTREGA DE 64 ROLLOS POR EL OPERADOR LOGISTICO VELOCES CON LA GUIA CRE023211</t>
  </si>
  <si>
    <t>BICICLETAS CICLO RIMA</t>
  </si>
  <si>
    <t>FO-25-1680639</t>
  </si>
  <si>
    <t>14/10/2025 SE ESCALA AL COORDINADOR DE ZONA PARA ENTREGA DE ROLLOS EN SITIO | 16/10/2025 SE REALIZA ENTREGA DE 32 ROLLOS POR EL OPERADOR LOGISTICO VELOCES CON LA GUIA CRE023212</t>
  </si>
  <si>
    <t>SERVICIOS Y VARIEDADES PAPELCLIC</t>
  </si>
  <si>
    <t>FO-25-1681323</t>
  </si>
  <si>
    <t>14/10/2025 SE ESCALA AL COORDINADOR DE ZONA PARA ENTREGA DE ROLLOS EN SITIO | 16/10/2025 SE REALIZA ENTREGA DE 24 ROLLOS POR EL OPERADOR LOGISTICO VELOCES CON LA GUIA CRE023213</t>
  </si>
  <si>
    <t>MINIMERCADO MERKAFULL ENVIGADO</t>
  </si>
  <si>
    <t>FO-25-1681315</t>
  </si>
  <si>
    <t>14/10/2025 SE ESCALA AL COORDINADOR DE ZONA PARA ENTREGA DE ROLLOS EN SITIO | 16/10/2025 SE REALIZA ENTREGA DE 48 ROLLOS POR EL OPERADOR LOGISTICO VELOCES CON LA GUIA CRE023214</t>
  </si>
  <si>
    <t>BARRIO EL DORADO MONTERIA 13</t>
  </si>
  <si>
    <t>FO-25-1666646</t>
  </si>
  <si>
    <t>10/10/2025 SE ESCALA AL COORDINADOR DE ZONA PARA ENTREGA DE ROLLOS EN SITIO | 15/10/2025 SE REALIZÓ ENTREGA DE 16 ROLLOS PARA CB BANCOLOMBIA, NO SE MANIPULÓ EQUIPOS.</t>
  </si>
  <si>
    <t>DROGUERIA LA ESQUINA AMARILLA</t>
  </si>
  <si>
    <t>FO-25-1681857</t>
  </si>
  <si>
    <t>14/10/2025 SE ESCALA AL COORDINADOR DE ZONA PARA ENTREGA DE ROLLOS EN SITIO | 16/10/2025 SE REALIZA ENTREGA DE 64 ROLLOS POR EL OPERADOR LOGISTICO VELOCES CON LA GUIA CRE023215</t>
  </si>
  <si>
    <t>BARRIO SEVILLA DUITAMA BOYACA</t>
  </si>
  <si>
    <t>FO-25-1666852</t>
  </si>
  <si>
    <t>10/10/2025 SE CONFIRMAN DATOS, SE REALIZA ENVIO DE ROLLOS CON GUIA | 16/10/2025 SE REALIZA ENVIO DE 32 ROLLOS, CON LA GUIA 2235596199. SE CONFIRMA ENTREGA EXITOSA POR PARTE DE LA TRANSPORTADORA</t>
  </si>
  <si>
    <t>BARRIO TULIPANES JAMUNDI</t>
  </si>
  <si>
    <t>FO-25-1666853</t>
  </si>
  <si>
    <t>10/10/2025 SE CONFIRMAN DATOS, SE REALIZA ENVIO DE ROLLOS CON GUIA | 16/10/2025 SE REALIZA ENVIO DE 24 ROLLOS, CON LA GUIA 2185553862. SE CONFIRMA ENTREGA EXITOSA POR PARTE DE LA TRANSPORTADORA</t>
  </si>
  <si>
    <t>FO-25-1647568</t>
  </si>
  <si>
    <t>08/10/2025 SE REALIZA ENVIO DE ROLLOS CON GUIA | 16/10/2025 SE REALIZA ENVIO DE 8 ROLLOS, CON LA GUIA 2187690758. SE CONFIRMA ENTREGA EXITOSA POR PARTE DE LA TRANSPORTADORA</t>
  </si>
  <si>
    <t>BARRIO LA HORMIGA ACACIAS</t>
  </si>
  <si>
    <t>FO-25-1683145</t>
  </si>
  <si>
    <t>14/10/2025 SE CONFIRMA DATOS. SE REALIZA ENVIO DE ROLLOS POR FLOTA | 15/10/2025 SE REALIZA ENTREGA DE 32 ROLLOS AL COMERCIO</t>
  </si>
  <si>
    <t>DROGUERIA LA 15 PLUS</t>
  </si>
  <si>
    <t>FO-25-1668445</t>
  </si>
  <si>
    <t>10/10/2025 SE ESCALA AL COORDINADOR DE ZONA PARA ENTREGA DE ROLLOS EN SITIO | 15/10/2025 SE INGRESA SE ENTREGA 32 ROLLOS WOMPI</t>
  </si>
  <si>
    <t>COMUNICACIONES ISABELLA LC</t>
  </si>
  <si>
    <t>FO-25-1682721</t>
  </si>
  <si>
    <t>14/10/2025 SE ESCALA AL COORDINADOR DE ZONA PARA ENTREGA DE ROLLOS EN SITIO | 16/10/2025 SE REALIZA ENTREGA DE 48 ROLLOS AL CORRESPONSAL</t>
  </si>
  <si>
    <t>TECNOLUIGUY</t>
  </si>
  <si>
    <t>FO-25-1678850</t>
  </si>
  <si>
    <t>14/10/2025 SE ESCALA CON EL COORDINADOR | 16/10/2025 SE ENTREGA 64 ROLLOS</t>
  </si>
  <si>
    <t>BARRIO PORVENIR PEREIRA</t>
  </si>
  <si>
    <t>FO-25-1678840</t>
  </si>
  <si>
    <t>14/10/2025 SE ESCALA AL COORDINADOR DE ZONA PARA ENTREGA DE ROLLOS EN SITIO | 16/10/2025 SE ENTREGAN 40 ROLLOS</t>
  </si>
  <si>
    <t>CAÑAS MENDEZ GUSTAVO ADOLFO</t>
  </si>
  <si>
    <t>FERRELECTRICOS HERNÁNDEZ</t>
  </si>
  <si>
    <t>FO-25-1668873</t>
  </si>
  <si>
    <t>10/10/2025 SE ESCALA AL COORDINADOR DE ZONA PARA ENTREGA DE ROLLOS EN SITIO | 15/10/2025 SE REALIZA ENTREGA DE 32 ROLLOS WOMPI</t>
  </si>
  <si>
    <t>BARRIO CENTRO CALI 39</t>
  </si>
  <si>
    <t>FO-25-1680674</t>
  </si>
  <si>
    <t>14/10/2025 SE ESCALA AL COORDINADOR DE ZONA PARA ENTREGA DE ROLLOS EN SITIO | 16/10/2025 SE ENTREGAN 40 ROLLOS DE WOMPI A LA SEÑORITA JULIANA IMBACHI.</t>
  </si>
  <si>
    <t>BARRIO CENTRO CORREGIMIENTO PAYANDE SAN LUIS</t>
  </si>
  <si>
    <t>FO-25-1685037</t>
  </si>
  <si>
    <t>15/10/2025 SE CONFIRMAN DATOS. SE REALIZA ENVIO CON OPERADOR LOGISTICO | 16/10/2025 SE HACE ENTREGA DE 40 ROLLOS WOMPI EN DIRECCIÓN INIDCADA</t>
  </si>
  <si>
    <t>VALENCIA GONZALEZ JOSE DANIEL</t>
  </si>
  <si>
    <t>BARRIO DOS MIL VILLAVICENCIO 3</t>
  </si>
  <si>
    <t>FO-25-1680628</t>
  </si>
  <si>
    <t>14/10/2025 SE ESCALA AL COORDINADOR DE ZONA PARA ENTREGA DE ROLLOS EN SITIO | 15/10/2025 SE VISITA CB Y SE REALIZA ENTREGA DE 40 ROLLOS DE PAPEL TERMICO PARA DATÁFONO WOMPI</t>
  </si>
  <si>
    <t>BLOOM CENTRO DE ESTETICA Y SALON</t>
  </si>
  <si>
    <t>FO-25-1680630</t>
  </si>
  <si>
    <t>14/10/2025 SE ESCALA AL COORDINADOR DE ZONA PARA ENTREGA DE ROLLOS EN SITIO | 16/10/2025 SE REALIZA ENTREGA DE 16 ROLLOS WOMPI</t>
  </si>
  <si>
    <t>BARRIO BRASILIA VILLAVICENCIO 1</t>
  </si>
  <si>
    <t>FO-25-1683132</t>
  </si>
  <si>
    <t>14/10/2025 SE ESCALA AL COORDINADOR DE ZONA PARA ENTREGA DE ROLLOS EN SITIO | 16/10/2025 SE REALIZA ENTREGA EN SITIO 64 ROLLOS</t>
  </si>
  <si>
    <t>FO-25-1683100</t>
  </si>
  <si>
    <t>14/10/2025 SE ESCALA AL COORDINADOR DE ZONA PARA ENTREGA DE ROLLOS EN SITIO | 16/10/2025 SE REALIZA VISITA AL PUNTO SE ENTREGAN 32 ROLLOS PAPEL WOMPI CLIENTE RECIBE A SATISFACCIÓN</t>
  </si>
  <si>
    <t>LOS RECUERDOS DE ELLA LC.</t>
  </si>
  <si>
    <t>FO-25-1683093</t>
  </si>
  <si>
    <t>16/10/2025 SE REALIZA ENTREGA EN SITIO DE 24 ROLLOS</t>
  </si>
  <si>
    <t>BARRIO SAN JUAN DE DIOS SAN GIL</t>
  </si>
  <si>
    <t>FO-25-1682479</t>
  </si>
  <si>
    <t>14/10/2025 SE CONFIRMAN DATOS, SE REALIZA ENVIO DE ROLLOS CON GUIA | 16/10/2025 SE REALIZA ENVIO DE 24 ROLLOS, CON LA GUIA 2187690788 SERVIENTREGA. SE CONFIRMA ENTREGA EXITOSA POR PARTE DE LA TRANSPORTADORA</t>
  </si>
  <si>
    <t>FO-25-1680475</t>
  </si>
  <si>
    <t>16/10/2025 SE REALIZA ENVIO DE 64 ROLLOS, CON LA GUIA 2215219668 SERVIENTREGA. SE CONFIRMA ENTREGA EXITOSA POR PARTE DE LA TRANSPORTADORA</t>
  </si>
  <si>
    <t>BARRIO EL CENTRO SANTANDER DE QUILICHAO 4</t>
  </si>
  <si>
    <t>FO-25-1680466</t>
  </si>
  <si>
    <t>16/10/2025 SE REALIZA ENVIO DE 16 ROLLOS, CON LA GUIA 2215219667 SERVIENTREGA. SE CONFIRMA ENTREGA EXITOSA POR PARTE DE LA TRANSPORTADORA</t>
  </si>
  <si>
    <t>BARRIO SAN SILVESTRE BARRANCABERMEJA</t>
  </si>
  <si>
    <t>FO-25-1679950</t>
  </si>
  <si>
    <t>14/10/2025 SE CONFIRMAN LOS DATOS, SE REALIZA ENVIO DE ROLLOS CON GUIA | 16/10/2025 SE REALIZA ENVIO DE 56 ROLLOS, CON LA GUIA 2187690784 SERVIENTREGA. SE CONFIRMA ENTREGA EXITOSA POR PARTE DE LA TRANSPORTADORA</t>
  </si>
  <si>
    <t>BARRIO CENTRO MALAMBO 1</t>
  </si>
  <si>
    <t>FO-25-1679946</t>
  </si>
  <si>
    <t>14/10/2025 SE CONFIRMAN LOS DATOS, SE REALIZA ENVIO DE ROLLOS CON GUIA | 16/10/2025 SE REALIZA ENVIO DE 64 ROLLOS, CON LA GUIA 2205447233 SERVIENTREGA. SE CONFIRMA ENTREGA EXITOSA POR PARTE DE LA TRANSPORTADORA</t>
  </si>
  <si>
    <t>BARRIO CERCA DE PIEDRA CHIA</t>
  </si>
  <si>
    <t>FO-25-1675531</t>
  </si>
  <si>
    <t>12/10/2025 SE CONFIRMAN DATOS, SE REALIZA ENVIO DE ROLLOS CON GUIA | 16/10/2025 SE REALIZA ENVIO DE 32 ROLLOS, CON LA GUIA 2235596215 SERVIENTREGA. SE CONFIRMA ENTREGA EXITOSA POR PARTE DE LA TRANSPORTADORA</t>
  </si>
  <si>
    <t>GLORIA INES SALAZAR SANCHEZ</t>
  </si>
  <si>
    <t>FO-25-1652411</t>
  </si>
  <si>
    <t>09/10/2025 SE ESCALA AL COORDINADOR DE ZONA PARA ENTREGA DE ROLLOS EN SITIO | 16/10/2025 SE ENTREGAN  ROLLOS SIN MANIPULACIÓN DEL DATAFONO SIN NOVEDAD</t>
  </si>
  <si>
    <t>AYALA ROMERO MAYKOL DANILO</t>
  </si>
  <si>
    <t>BARRIO LAS VILLAS II ZIPAQUIRA</t>
  </si>
  <si>
    <t>FO-25-1674631</t>
  </si>
  <si>
    <t>11/10/2025 SE CONFIRMAN DATOS, SE REALIZA ENVIO DE ROLLOS CON GUIA | 16/10/2025 SE REALIZA ENVIO DE 48 ROLLOS, CON LA GUIA 2235596207 SERVIENTREGA. SE CONFIRMA ENTREGA EXITOSA POR PARTE DE LA TRANSPORTADORA</t>
  </si>
  <si>
    <t>BARRIO ESCALLON MADRID  1</t>
  </si>
  <si>
    <t>FO-25-1674624</t>
  </si>
  <si>
    <t>11/10/2025 SE CONFIRMAN DATOS, SE REALIZA ENVIO DE ROLLOS CON GUIA | 16/10/2025 SE REALIZA ENVIO DE 24 ROLLOS, CON LA GUIA 2235596205 SERVIENTREGA. SE CONFIRMA ENTREGA EXITOSA POR PARTE DE LA TRANSPORTADORA</t>
  </si>
  <si>
    <t>RESTAURANTE PARADOR LA CENTRAL</t>
  </si>
  <si>
    <t>FO-25-1674619</t>
  </si>
  <si>
    <t>11/10/2025 SE CONFIRMAN DATOS, SE REALIZA ENVIO DE ROLLOS CON GUIA | 16/10/2025 SE REALIZA ENVIO DE 8 ROLLOS, CON LA GUIA 2235596204 SERVIENTREGA. SE CONFIRMA ENTREGA EXITOSA POR PARTE DE LA TRANSPORTADORA</t>
  </si>
  <si>
    <t>LOS OLIVOS VILLA DE LEYVA - BOYACA</t>
  </si>
  <si>
    <t>FO-25-1674599</t>
  </si>
  <si>
    <t>11/10/2025 SE CONFIRMAN DATOS, SE REALIZA ENVIO DE ROLLOS CON GUIA | 16/10/2025 SE REALIZA ENVIO DE 64 ROLLOS, CON LA GUIA 2235596202 SERVIENTREGA. SE CONFIRMA ENTREGA EXITOSA POR PARTE DE LA TRANSPORTADORA</t>
  </si>
  <si>
    <t>BARRIO SIMON BOLIVAR</t>
  </si>
  <si>
    <t>FO-25-1674592</t>
  </si>
  <si>
    <t>11/10/2025 SE CONFIRMAN DATOS, SE REALIZA ENVIO DE ROLLOS CON GUIA | 16/10/2025 SE REALIZA ENVIO DE 48 ROLLOS, CON LA GUIA 2185553868 SERVIENTREGA. SE CONFIRMA ENTREGA EXITOSA POR PARTE DE LA TRANSPORTADORA</t>
  </si>
  <si>
    <t>BARRIO LA FLORESTA DUITAMA 2</t>
  </si>
  <si>
    <t>FO-25-1674125</t>
  </si>
  <si>
    <t>11/10/2025 SE CONFIRMAN DATOS, SE REALIZA ENVIO DE ROLLOS CON GUIA | 16/10/2025 SE REALIZA ENVIO DE 64 ROLLOS, CON LA GUIA 2235596201 SERVIENTREGA. SE CONFIRMA ENTREGA EXITOSA POR PARTE DE LA TRANSPORTADORA</t>
  </si>
  <si>
    <t>BARRIO PIEDEMONTE PIEDECUESTA</t>
  </si>
  <si>
    <t>FO-25-1673823</t>
  </si>
  <si>
    <t>11/10/2025 SE CONFIRMAN DATOS, SE REALIZA ENVIO DE ROLLOS CON GUIA | 16/10/2025 SE REALIZA ENVIO DE 40 ROLLOS, CON LA GUIA 2187690780 SERVIENTREGA. SE CONFIRMA ENTREGA EXITOSA POR PARTE DE LA TRANSPORTADORA</t>
  </si>
  <si>
    <t>BARRIO DEL DANUBIO BARRANCABERMEJA</t>
  </si>
  <si>
    <t>FO-25-1673179</t>
  </si>
  <si>
    <t>11/10/2025 SE CONFIRMAN DATOS, SE REALIZA ENVIO DE ROLLOS CON GUIA | 16/10/2025 SE REALIZA ENVIO DE 64 ROLLOS, CON LA GUIA 2187690779 SERVIENTREGA. SE CONFIRMA ENTREGA EXITOSA POR PARTE DE LA TRANSPORTADORA</t>
  </si>
  <si>
    <t>BARRIO ONCE DE NOVIEMBRE BOGOTA</t>
  </si>
  <si>
    <t>FO-25-1664780</t>
  </si>
  <si>
    <t>10/10/2025 SE ESCALA AL COORDINADOR DE ZONA PARA ENTREGA DE ROLLOS EN SITIO | 16/10/2025 SE REALIZA VISITA A CB PARA ENTREGA DE ROLLOS ,SE ENCUENTRA CERRADO SE INTENTA COMUNICAR CON CLIENTE NO CONTESTAN</t>
  </si>
  <si>
    <t>BARRIO LA PRESENTACION ARBOLEDAS</t>
  </si>
  <si>
    <t>FO-25-1668325</t>
  </si>
  <si>
    <t>10/10/2025 DATOS ACTUALIZADOS. SE REALIZA ENVIO DE ROLLOS CON GUIA | 16/10/2025 SE REALIZA ENVIO DE 40 ROLLOS, CON LA GUIA 2187690769 SERVIENTREGA. SE CONFIRMA ENTREGA EXITOSA POR PARTE DE LA TRANSPORTADORA</t>
  </si>
  <si>
    <t>FO-25-1667764</t>
  </si>
  <si>
    <t>10/10/2025 SE ESCALA AL COORDINADOR DE ZONA PARA ENTREGA DE ROLLOS EN SITIO | 16/10/2025 SE REALIZA ENTREGA DE 56 ROLLOS WOMPI NO SE MANIPULA TERMINAL</t>
  </si>
  <si>
    <t>BARRIO CENTRO - TRINIDAD</t>
  </si>
  <si>
    <t>FO-25-1668316</t>
  </si>
  <si>
    <t>10/10/2025 DATOS ACTUALIZADOS. SE REALIZA ENVIO DE ROLLOS CON GUIA | 16/10/2025 SE REALIZA ENVIO DE 64 ROLLOS, CON LA GUIA 2235596208 SERVIENTREGA. SE CONFIRMA ENTREGA EXITOSA POR PARTE DE LA TRANSPORTADORA</t>
  </si>
  <si>
    <t>TECNI CENTER BOGOTA</t>
  </si>
  <si>
    <t>FO-25-1654967</t>
  </si>
  <si>
    <t>09/10/2025 SE ESCALA AL COORDINADOR DE ZONA PARA ENTREGA DE ROLLOS EN SITIO | 16/10/2025 SE VISITA COMERCIO, SE ENTREGAN 16 ROLLOS WOMPI, NO SE MANIPULAN DISPOSITIVOS</t>
  </si>
  <si>
    <t>BARRIO SECTOR LA TERMINAL DON MATIAS DONMATIAS</t>
  </si>
  <si>
    <t>FO-25-1626197</t>
  </si>
  <si>
    <t>03/10/2025 SE CONFIRMA ENVIO CON LA SEÑORA  JULIANA GARCIA | 08/10/2025 ACTIVIDAD CREADA 2 DIAS DESPUES POR CAPACIDAD OPERATIVA CG | 16/10/2025 SE CONFIRMA ENTREGA EXITOSA DE 48 ROLLOS POR PARTE DEL MANDAR Y SERVIR CON GUIA 6345301357412</t>
  </si>
  <si>
    <t>DROGUERIA VILLAPHARMA</t>
  </si>
  <si>
    <t>FO-25-1681318</t>
  </si>
  <si>
    <t>14/10/2025 SE ESCALA AL COORDINADOR DE ZONA PARA ENTREGA DE ROLLOS EN SITIO | 16/10/2025 SE VISITA CB Y SE REALIZA ENTREGA DE 24 ROLLOS DE PAPEL TERMICO PARA DATÁFONO WOMPI</t>
  </si>
  <si>
    <t>MISCELANEA Y PAPELERIA IDEAL</t>
  </si>
  <si>
    <t>FO-25-1667217</t>
  </si>
  <si>
    <t>10/10/2025 SE ESCALA AL COORDINADOR DE ZONA PARA ENTREGA DE ROLLOS EN SITIO | 16/10/2025 SE REALIZA ENTREGA DE 24 ROLLOS WOMPI NO SE MANIPULAN EQUIPOS</t>
  </si>
  <si>
    <t>BARRIO LA PLANTA SAN PEDRO DE LOS MILAGROS</t>
  </si>
  <si>
    <t>FO-25-1640210</t>
  </si>
  <si>
    <t>07/10/2025 SE REALIZA ENVIO DE ROLLOS CON GUIA | 16/10/2025 SE CONFIRMA ENTREGA EXITOSA DE 64 ROLLOS POR PARTE DEL MANDAR Y SERVIR CON GUIA 6345301359318</t>
  </si>
  <si>
    <t>BARRIO SANTA ANA TAMESIS 2</t>
  </si>
  <si>
    <t>FO-25-1640208</t>
  </si>
  <si>
    <t>07/10/2025 SE REALIZA ENVIO DE ROLLOS CON GUIA | 16/10/2025 TRANSPORTADORA NO ENTREGA A TIEMPO | 16/10/2025 SE CONFIRMA ENTREGA EXITOSA DE 48 ROLLOS POR PARTE DEL MANDAR Y SERVIR CON GUIA 6345301359312</t>
  </si>
  <si>
    <t>BARRIO TÁMESIS</t>
  </si>
  <si>
    <t>FO-25-1640206</t>
  </si>
  <si>
    <t>07/10/2025 SE REALIZA ENVIO DE ROLLOS CON GUIA | 16/10/2025 SE CONFIRMA ENTREGA EXITOSA DE 40 ROLLOS POR PARTE DEL MANDAR Y SERVIR CON GUIA 6345301359309</t>
  </si>
  <si>
    <t>BARRIO QUINTAS DE LA LAGUNA SOACHA 2</t>
  </si>
  <si>
    <t>FO-25-1681863</t>
  </si>
  <si>
    <t>14/10/2025 SE ESCALA AL COORDINADOR DE ZONA PARA ENTREGA DE ROLLOS EN SITIO | 16/10/2025 ENTREGA DE 24 ROLLOS WOMPI NO SE MANIPULA TERMINAL</t>
  </si>
  <si>
    <t>PATIO BONITO BOGOTA CUNDINAMARCA</t>
  </si>
  <si>
    <t>FO-25-1680611</t>
  </si>
  <si>
    <t>14/10/2025 SE ESCALA AL COORDINADOR DE ZONA PARA ENTREGA DE ROLLOS EN SITIO | 16/10/2025 DURANTE LA VISITA TECNICA SE REALIZA ENTREGA DE ROLLOS PARA DATÁFONO NO SE MANIPULAN EQUIPOS SIN NOVEDAD EN ENTREGA</t>
  </si>
  <si>
    <t>BARRIO CALLE PRINCIPAL SAN PEDRO DE LOS MILAGROS 1</t>
  </si>
  <si>
    <t>FO-25-1637436</t>
  </si>
  <si>
    <t>06/10/2025 SE VALIDAN DATOS CON CB, REALIZA ENVIO DE ROLLOS CON GUIA | 16/10/2025 SE CONFIRMA ENTREGA EXITOSA DE 40 ROLLOS POR PARTE DEL MANDAR Y SERVIR CON GUIA 6345301358973</t>
  </si>
  <si>
    <t>BELALCAZAR EL DONCELLO</t>
  </si>
  <si>
    <t>FO-25-1668329</t>
  </si>
  <si>
    <t>10/10/2025 DATOS ACTUALIZADOS. SE REALIZA ENVIO DE ROLLOS CON GUIA | 16/10/2025 SE CONFIRMA ENTREGA EXITOSA POR PARTE DE LA TRANSPORTADORA SERVIENTREGA CON LA GUIA 2235596211</t>
  </si>
  <si>
    <t>BARRIO EL JARDIN EL DONCELLO</t>
  </si>
  <si>
    <t>FO-25-1668322</t>
  </si>
  <si>
    <t>10/10/2025 DATOS ACTUALIZADOS. SE REALIZA ENVIO DE ROLLOS CON GUIA | 16/10/2025 SE CONFIRMA ENTREGA EXITOSA POR PARTE DE LA TRANSPORTADORA SERVIENTREGA CON LA GUIA 2235596210</t>
  </si>
  <si>
    <t>BARRIO PARQUE TAMESIS TAMESIS</t>
  </si>
  <si>
    <t>FO-25-1631610</t>
  </si>
  <si>
    <t>05/10/2025 SE REALIZA ENVIO DE ROLLOS CON GUIA | 16/10/2025 SE CONFIRMA ENTREGA EXITOSA DE 64 ROLLOS POR PARTE DEL MANDAR Y SERVIR CON GUIA 6345301357963</t>
  </si>
  <si>
    <t>BARRIO PARQUE TAMESIS</t>
  </si>
  <si>
    <t>FO-25-1631601</t>
  </si>
  <si>
    <t>05/10/2025 SE REALIZA ENVIO DE ROLLOS CON GUIA | 16/10/2025 SE CONFIRMA ENTREGA EXITOSA DE 56 ROLLOS POR PARTE DEL MANDAR Y SERVIR CON GUIA 6345301357960</t>
  </si>
  <si>
    <t>BARRIO PARQUE VENECIA 2</t>
  </si>
  <si>
    <t>FO-25-1631607</t>
  </si>
  <si>
    <t>05/10/2025 SE REALIZA ENVIO DE ROLLOS CON GUIA | 16/10/2025 SE CONFIRMA ENTREGA EXITOSA DE 48 ROLLOS POR PARTE DEL MANDAR Y SERVIR CON GUIA 6345301357961</t>
  </si>
  <si>
    <t>BARRIO CENTRO SANTA BARBARA</t>
  </si>
  <si>
    <t>FO-25-1631596</t>
  </si>
  <si>
    <t>05/10/2025 SE REALIZA ENVIO DE ROLLOS CON GUIA | 16/10/2025 SE CONFIRMA ENTREGA EXITOSA DE 64 ROLLOS POR PARTE DEL MANDAR Y SERVIR CON GUIA 6345301357959</t>
  </si>
  <si>
    <t>BARRIO PASO REAL LA ESMERALDA SANTA FE DE ANTIOQUIA</t>
  </si>
  <si>
    <t>FO-25-1668331</t>
  </si>
  <si>
    <t>10/10/2025 DATOS ACTUALIZADOS. SE REALIZA ENVIO DE ROLLOS CON GUIA | 16/10/2025 SE LLAMA AL USUARIO PERO NO CONTESTO</t>
  </si>
  <si>
    <t>PAPELERÍA SHADAI</t>
  </si>
  <si>
    <t>FO-25-1646635</t>
  </si>
  <si>
    <t>08/10/2025 SE ESCALA AL COORDINADOR DE ZONA PARA ENTREGA DE ROLLOS EN SITIO | 16/10/2025 SE ENTREGAN ROLLOS</t>
  </si>
  <si>
    <t>TIENDA DE REGALOS Y PAPELERIA ANTONELLA</t>
  </si>
  <si>
    <t>FO-25-1660853</t>
  </si>
  <si>
    <t>09/10/2025 SE ESCALA AL COORDINADOR DE ZONA PARA ENTREGA DE ROLLOS EN SITIO | 16/10/2025 ENTREGA DE 32 ROLLOS WOMPI OK NO SE MANIPULAN EQUIPOS</t>
  </si>
  <si>
    <t>PAGOSERVICIOSKF</t>
  </si>
  <si>
    <t>FO-25-1664778</t>
  </si>
  <si>
    <t>10/10/2025 SE ESCALA AL COORDINADOR DE ZONA PARA ENTREGA DE ROLLOS EN SITIO | 16/10/2025 SE REALIZA VISITA A CB SE ENTREGAN 16 ROLLOS WOMPI</t>
  </si>
  <si>
    <t>FO-25-1622246</t>
  </si>
  <si>
    <t>03/10/2025 SE REALIZA ENVIO DE ROLLOS CON GUIA | 03/10/2025 DEBIDO A INCONVENIENTES CON LOS MO DE LA TA BODEGA NO VISUALIZABA ACTIVIDAD | 16/10/2025 SE REALIZA ENVIO DE 64 ROLLOS, CON LA GUIA 6345301356954 MAS LOGISTICA. SE CONFIRMA ENTREGA EXITOSA POR PARTE DE LA TRANSPORTADORA</t>
  </si>
  <si>
    <t>BARRIO CENTRO SANTA BARBARA 2</t>
  </si>
  <si>
    <t>FO-25-1631638</t>
  </si>
  <si>
    <t>05/10/2025 SE REALIZA ENVIO DE ROLLOS CON GUIA | 09/10/2025 EL ENVIO SE ENCUENTRA EN PROCESO | 16/10/2025 SE REALIZA ENVIO DE 48 ROLLOS, CON LA GUIA 6345301358007 MAS LOGISTICA. SE CONFIRMA ENTREGA EXITOSA POR PARTE DE LA TRANSPORTADORA</t>
  </si>
  <si>
    <t>BARRIO SANTA TERESITA RIONEGRO</t>
  </si>
  <si>
    <t>FO-25-1631626</t>
  </si>
  <si>
    <t>05/10/2025 SE REALIZA ENVIO DE ROLLOS CON GUIA | 16/10/2025 SE REALIZA ENVIO DE 64 ROLLOS, CON LA GUIA 6345301357995 MAS LOGISTICA. SE CONFIRMA ENTREGA EXITOSA POR PARTE DE LA TRANSPORTADORA</t>
  </si>
  <si>
    <t>BARRIO PARQUE PRINCIPAL TÁMESIS</t>
  </si>
  <si>
    <t>FO-25-1629359</t>
  </si>
  <si>
    <t>04/10/2025 SE REALIZA ENVIO DE ROLLOS CON GUIA | 10/10/2025 ENVIO AUN NO SE ENTREGA, ESTA EN PROCESO | 16/10/2025 SE REALIZA ENVIO DE 40 ROLLOS, CON LA GUIA 6345301357933 MAS LOGISTICA. SE CONFIRMA ENTREGA EXITOSA POR PARTE DE LA TRANSPORTADORA</t>
  </si>
  <si>
    <t>BARRIO LA MILAGROSA - RIONEGRO</t>
  </si>
  <si>
    <t>FO-25-1631615</t>
  </si>
  <si>
    <t>05/10/2025 SE REALIZA ENVIO DE ROLLOS CON GUIA | 10/10/2025 ENVIO SE ENCUENTRA EN PROCESO, AUN NO SE ENTREGA | 16/10/2025 SE REALIZA ENVIO DE 64 ROLLOS, CON LA GUIA 6345301357967 MAS LOGISTICA. SE CONFIRMA ENTREGA EXITOSA POR PARTE DE LA TRANSPORTADORA</t>
  </si>
  <si>
    <t>BARRIO GALERIA SANTA BARBARA</t>
  </si>
  <si>
    <t>FO-25-1629611</t>
  </si>
  <si>
    <t>04/10/2025 SE REALIZA ENVIO DE ROLLOS CON GUIA | 10/10/2025 ENVIO AUN NO SE ENTREGA, SE ENCUENTRA EN PROCESO | 16/10/2025 SE REALIZA ENVIO DE 64 ROLLOS, CON LA GUIA 6345301357944 MAS LOGISTICA. SE CONFIRMA ENTREGA EXITOSA POR PARTE DE LA TRANSPORTADORA</t>
  </si>
  <si>
    <t>BARRIO JERICÓ JERICÓ</t>
  </si>
  <si>
    <t>FO-25-1673175</t>
  </si>
  <si>
    <t>11/10/2025 SE CONFIRMAN DATOS, SE REALIZA ENVIO DE ROLLOS CON GUIA | 16/10/2025 SE REALIZA ENVIO DE 32 ROLLOS, CON LA GUIA 6345301364058 MAS LOGISTICA. SE CONFIRMA ENTREGA EXITOSA POR PARTE DE LA TRANSPORTADORA</t>
  </si>
  <si>
    <t>BARRIO MARIA AUXILIADORA  1 MARINILLA</t>
  </si>
  <si>
    <t>FO-25-1673488</t>
  </si>
  <si>
    <t>11/10/2025 SE CONFIRMAN DATOS, SE REALIZA ENVIO DE ROLLOS CON GUIA | 16/10/2025 SE REALIZA ENVIO DE 16 ROLLOS, CON LA GUIA 6345301364059 MAS LOGISTICA. SE CONFIRMA ENTREGA EXITOSA POR PARTE DE LA TRANSPORTADORA</t>
  </si>
  <si>
    <t>BARRIO CENTRO JERICO</t>
  </si>
  <si>
    <t>FO-25-1674120</t>
  </si>
  <si>
    <t>11/10/2025 SE CONFIRMAN DATOS, SE REALIZA ENVIO DE ROLLOS CON GUIA | 16/10/2025 SE REALIZA ENVIO DE 24 ROLLOS, CON LA GUIA 6345301364063 MAS LOGISTICA. SE CONFIRMA ENTREGA EXITOSA POR PARTE DE LA TRANSPORTADORA</t>
  </si>
  <si>
    <t>BARRIO PARQUE JERICO 1</t>
  </si>
  <si>
    <t>FO-25-1674118</t>
  </si>
  <si>
    <t>11/10/2025 SE CONFIRMAN DATOS, SE REALIZA ENVIO DE ROLLOS CON GUIA | 16/10/2025 SE REALIZA ENVIO DE 64 ROLLOS, CON LA GUIA 6345301364061 MAS LOGISTICA. SE CONFIRMA ENTREGA EXITOSA POR PARTE DE LA TRANSPORTADORA</t>
  </si>
  <si>
    <t>BELEN SAN PEDRO DE LOS MILAGROS - ANTIOQUIA</t>
  </si>
  <si>
    <t>FO-25-1681517</t>
  </si>
  <si>
    <t>14/10/2025 SE CONFIRMAN DATOS Y REALIZA ENVIO DE ROLLOS CON GUIA | 16/10/2025 SE REALIZA ENVIO DE 50 ROLLOS, CON LA GUIA 6345301364590 MAS LOGISTICA. SE CONFIRMA ENTREGA EXITOSA POR PARTE DE LA TRANSPORTADORA</t>
  </si>
  <si>
    <t>PEÑOL - ANTIOQUIA 1</t>
  </si>
  <si>
    <t>FO-25-1681509</t>
  </si>
  <si>
    <t>14/10/2025 SE CONFIRMAN DATOS Y REALIZA ENVIO DE ROLLOS CON GUIA | 16/10/2025 SE REALIZA ENVIO DE 40 ROLLOS, CON LA GUIA 6345301364576 MAS LOGISTICA. SE CONFIRMA ENTREGA EXITOSA POR PARTE DE LA TRANSPORTADORA</t>
  </si>
  <si>
    <t>JERICO II</t>
  </si>
  <si>
    <t>FO-25-1681508</t>
  </si>
  <si>
    <t>14/10/2025 SE CONFIRMAN DATOS Y REALIZA ENVIO DE ROLLOS CON GUIA | 16/10/2025 SE REALIZA ENVIO DE 120 ROLLOS, CON LA GUIA 6345301364567 MAS LOGISTICA. SE CONFIRMA ENTREGA EXITOSA POR PARTE DE LA TRANSPORTADORA</t>
  </si>
  <si>
    <t>BARRIO CUNDINAMARCA BOGOTA</t>
  </si>
  <si>
    <t>FO-25-1666288</t>
  </si>
  <si>
    <t>10/10/2025 SE ESCALA AL COORDINADOR DE ZONA PARA ENTREGA DE ROLLOS EN SITIO | 16/10/2025 SE REALIZA ENTREGA DE 48 ROLLOS WOMPI NO SE MANIPULAN EQUIPOS</t>
  </si>
  <si>
    <t>BARRIO BACHUE ACACIAS 9</t>
  </si>
  <si>
    <t>FO-25-1685041</t>
  </si>
  <si>
    <t>15/10/2025 SE CONFIRMAN DATOS. SE REALIZA ENVIO CON OPERADOR LOGISTICO | 16/10/2025 SE REALIZA VISITA AL CB POR SOLICITUD DE ROLLOS, SE ENTREGAN SIN NOVEDAD TODO OK</t>
  </si>
  <si>
    <t>BARRIO COTA CUNDINAMARCA</t>
  </si>
  <si>
    <t>FO-25-1666767</t>
  </si>
  <si>
    <t>10/10/2025 DATOS CORRECTOS. SE REALIZA ENVIO DE ROLLOS CON GUIA | 15/10/2025 EN COMUNICACIÓN CON LA SEÑORA  REINA LILIANA SALINAS PULIDO,  TELEFONO:3186907286, INFORMA QUE EL CARRO DE INTERRAPIDISIMO, SIEMPRE PASA DESPUÉS DE LAS 17:30, QUEDÓ EN INFORMAR. | 16/10/2025 SE REALIZA ENTREGA DE 40 ROLLOS</t>
  </si>
  <si>
    <t>BARRIO BOYACA BOGOTA</t>
  </si>
  <si>
    <t>FO-25-1667065</t>
  </si>
  <si>
    <t>10/10/2025 SE ESCALA AL COORDINADOR DE ZONA PARA ENTREGA DE ROLLOS EN SITIO | 16/10/2025 SE REALIZA VISITA AL COMERCIO PERO SE ENCUENTRA CERRADO TEL DE CONTACTO NO RESPONDE 3124172509</t>
  </si>
  <si>
    <t>FO-25-1683153</t>
  </si>
  <si>
    <t>14/10/2025 SE ESCALA AL COORDINADOR DE ZONA PARA ENTREGA DE ROLLOS EN SITIO | 16/10/2025 SE REALIZA ENTREGA DE 64 ROLLOS POR EL OPERADOR LOGISTICO VELOCES CON LA GUIA CRE023249</t>
  </si>
  <si>
    <t>GUSSI ACCESORIOS</t>
  </si>
  <si>
    <t>FO-25-1683091</t>
  </si>
  <si>
    <t>16/10/2025 SE REALIZA ENTREGA DE 64 ROLLOS POR EL OPERADOR LOGISTICO VELOCES CON LA GUIA CRE023250</t>
  </si>
  <si>
    <t>ACUARIO NATURALIA NO 1</t>
  </si>
  <si>
    <t>FO-25-1685765</t>
  </si>
  <si>
    <t>15/10/2025 SE ESCALA AL COORDINADOR DE ZONA PARA ENTREGA DE ROLLOS EN SITIO | 16/10/2025 SE REALIZA ENTREGA DE 24 ROLLOS POR EL OPERADOR LOGISTICO VELOCES CON LA GUIA CRE023251</t>
  </si>
  <si>
    <t>BARRIO ITAGUI ITAGUI 33</t>
  </si>
  <si>
    <t>FO-25-1686805</t>
  </si>
  <si>
    <t>15/10/2025 SE ESCALA AL COORDINADOR DE ZONA PARA ENTREGA DE ROLLOS EN SITIO | 16/10/2025 SE REALIZA ENTREGA DE 24 ROLLOS POR EL OPERADOR LOGISTICO VELOCES CON LA GUIA CRE023252</t>
  </si>
  <si>
    <t>TIENDA GUILLES</t>
  </si>
  <si>
    <t>FO-25-1686788</t>
  </si>
  <si>
    <t>15/10/2025 SE ESCALA AL COORDINADOR DE ZONA PARA ENTREGA DE ROLLOS EN SITIO | 16/10/2025 SE REALIZA ENTREGA DE 32 ROLLOS POR EL OPERADOR LOGISTICO VELOCES CON LA GUIA CRE023253</t>
  </si>
  <si>
    <t>DISTRIBUIDORA HELADOS Y SABORES DEL SUR</t>
  </si>
  <si>
    <t>FO-25-1687600</t>
  </si>
  <si>
    <t>15/10/2025 SE ESCALA AL COORDINADOR DE ZONA PARA ENTREGA DE ROLLOS EN SITIO | 16/10/2025 SE REALIZA ENTREGA DE 40 ROLLOS POR EL OPERADOR LOGISTICO VELOCES CON LA GUIA CRE023254</t>
  </si>
  <si>
    <t>LA FERIA DE LA TARJETA  NO1</t>
  </si>
  <si>
    <t>FO-25-1670589</t>
  </si>
  <si>
    <t>11/10/2025 SE ESCALA AL COORDINADOR DE ZONA PARA ENTREGA DE ROLLOS EN SITIO | 16/10/2025 SE REALIZA ENTREGA DE 64 ROLLOS POR EL OPERADOR LOGISTICO VELOCES CON LA GUIA V4001671638</t>
  </si>
  <si>
    <t>LA MEJOR ESQUINA JCD</t>
  </si>
  <si>
    <t>FO-25-1679636</t>
  </si>
  <si>
    <t>14/10/2025 SE ESCALA AL COORDINADOR DE ZONA PARA ENTREGA DE ROLLOS EN SITIO | 16/10/2025 SE REALIZA ENTREGA DE 64 ROLLOS POR EL OPERADOR LOGISTICO VELOCES CON LA GUIA V4001676540</t>
  </si>
  <si>
    <t>BARRIO AURORA LAS FLORES MEDELLIN</t>
  </si>
  <si>
    <t>FO-25-1679627</t>
  </si>
  <si>
    <t>14/10/2025 SE ESCALA AL COORDINADOR DE ZONA PARA ENTREGA DE ROLLOS EN SITIO | 16/10/2025 SE REALIZA ENTREGA DE 24 ROLLOS POR EL OPERADOR LOGISTICO VELOCES CON LA GUIA V4001676542</t>
  </si>
  <si>
    <t>FO-25-1680885</t>
  </si>
  <si>
    <t>16/10/2025 SE REALIZA ENTREGA DE 24 ROLLOS POR EL OPERADOR LOGISTICO VELOCES CON LA GUIA V4001676545</t>
  </si>
  <si>
    <t>MINIMERCADO Y DISTRIBUIDORA PEÑITAS</t>
  </si>
  <si>
    <t>FO-25-1679393</t>
  </si>
  <si>
    <t>14/10/2025 SE ESCALA AL COORDINADOR DE ZONA PARA ENTREGA DE ROLLOS EN SITIO | 16/10/2025 SE REALIZA ENTREGA DE 40 ROLLOS POR EL OPERADOR LOGISTICO VELOCES CON LA GUIA V4001676544</t>
  </si>
  <si>
    <t>VERIEDADES Y MUCHO MAS JD</t>
  </si>
  <si>
    <t>FO-25-1681302</t>
  </si>
  <si>
    <t>14/10/2025 SE ESCALA AL COORDINADOR DE ZONA PARA ENTREGA DE ROLLOS EN SITIO | 16/10/2025 SE REALIZA ENTREGA DE 16 ROLLOS POR EL OPERADOR LOGISTICO VELOCES CON LA GUIA V4001676547</t>
  </si>
  <si>
    <t>FO-25-1665796</t>
  </si>
  <si>
    <t>10/10/2025 SE ESCALA AL COORDINADOR DE ZONA PARA ENTREGA DE ROLLOS EN SITIO | 16/10/2025 SE HACE ENTREGA DE ROLLOS WOMPI</t>
  </si>
  <si>
    <t>BARRIO SAN FRANCISCO NARIÑO</t>
  </si>
  <si>
    <t>FO-25-1673491</t>
  </si>
  <si>
    <t>11/10/2025 SE CONFIRMAN DATOS, SE REALIZA ENVIO DE ROLLOS CON GUIA | 14/10/2025 SE REALIZA ENVIO DE 32 ROLLOS WOMPI SE LE INFORMA A CLIENTE NÚMERO DE GUÍA PARA RECLAMAR</t>
  </si>
  <si>
    <t>FO-25-1674126</t>
  </si>
  <si>
    <t>11/10/2025 SE CONFIRMAN DATOS, SE REALIZA ENVIO DE ROLLOS CON GUIA | 14/10/2025 SE ENVÍAN 24 ROLLOS AL MUNICIPIO DE BOCHALEMA OK.</t>
  </si>
  <si>
    <t>TIENDA DIÑA MARIA DE GUALMATAN</t>
  </si>
  <si>
    <t>FO-25-1660807</t>
  </si>
  <si>
    <t>09/10/2025 SE ESCALA AL COORDINADOR DE ZONA PARA ENTREGA DE ROLLOS EN SITIO | 16/10/2025 SE REALIZÓ LA ENTREGA DE PAPELERÍA SOLICITADA NO SE MANIPULA CB CLIENTE INFORMA QUE SE ENCUENTRA OPERATIVO.</t>
  </si>
  <si>
    <t>MISCELANEA D.A.S</t>
  </si>
  <si>
    <t>FO-25-1662609</t>
  </si>
  <si>
    <t>BARRIO LAS LAJAS EL SANTUARIO</t>
  </si>
  <si>
    <t>FO-25-1674123</t>
  </si>
  <si>
    <t>11/10/2025 SE CONFIRMAN DATOS, SE REALIZA ENVIO DE ROLLOS CON GUIA | 17/10/2025 SE REALIZA ENVIO DE 32 ROLLOS, CON LA GUIA 6345301364070. SE CONFIRMA ENTREGA EXITOSA POR PARTE DE LA TRANSPORTADORA</t>
  </si>
  <si>
    <t>AVICOLA CALLE 12 EL BOSQUE</t>
  </si>
  <si>
    <t>FO-25-1667795</t>
  </si>
  <si>
    <t>10/10/2025 SE ESCALA AL COORDINADOR DE ZONA PARA ENTREGA DE ROLLOS EN SITIO | 16/10/2025 SE ENTREGAN 48 ROLLOS.</t>
  </si>
  <si>
    <t>FO-25-1660886</t>
  </si>
  <si>
    <t>09/10/2025 SE ESCALA AL COORDINADOR DE ZONA PARA ENTREGA DE ROLLOS EN SITIO | 16/10/2025 SE ENTREGAN 56 ROLLOS.</t>
  </si>
  <si>
    <t>MTG II</t>
  </si>
  <si>
    <t>FO-25-1664775</t>
  </si>
  <si>
    <t>10/10/2025 SE ESCALA AL COORDINADOR DE ZONA PARA ENTREGA DE ROLLOS EN SITIO | 16/10/2025 SE VISITA COMERCIO, SE ENTREGAN 24 ROLLOS WOMPI</t>
  </si>
  <si>
    <t>BARRIO BRASILIA II BOGOTA</t>
  </si>
  <si>
    <t>FO-25-1666686</t>
  </si>
  <si>
    <t>10/10/2025 SE ESCALA AL COORDINADOR DE ZONA PARA ENTREGA DE ROLLOS EN SITIO | 16/10/2025 SE VISITA COMERCIO, SE ENTREGAN 40 ROLLOS WOMPI</t>
  </si>
  <si>
    <t>BARRIO CARVAJAL OSORIO BOGOTA</t>
  </si>
  <si>
    <t>FO-25-1666679</t>
  </si>
  <si>
    <t>10/10/2025 SE ESCALA AL COORDINADOR DE ZONA PARA ENTREGA DE ROLLOS EN SITIO | 16/10/2025 SE REALIZA VISITA A CB SE ENTREGAN 24 ROLLOS WOMPI</t>
  </si>
  <si>
    <t>FERRETERIA HYC S.A.S</t>
  </si>
  <si>
    <t>FO-25-1679623</t>
  </si>
  <si>
    <t>14/10/2025 SE ESCALA AL COORDINADOR DE ZONA PARA ENTREGA DE ROLLOS EN SITIO | 17/10/2025 SE LLEVÓ A CABO VISITA TÉCNICA PARA LA ENTREGA DE 32ROLLOS WOMPI. EL USUARIO REALIZÓ LA VERIFICACIÓN CORRESPONDIENTE Y CONFIRMÓ LA RECEPCIÓN SATISFACTORIA DEL MATERIAL</t>
  </si>
  <si>
    <t>BARRIO CENTRO USIACURI 3</t>
  </si>
  <si>
    <t>FO-25-1686380</t>
  </si>
  <si>
    <t>15/10/2025 SE CONFIRMAN DATOS, SE REALIZA ENVIO DE ROLLOS CON GUIA | 17/10/2025 SE REALIZA ENVIO DE 24 ROLLOS, CON LA GUIA 2205447248 SERVIENTREGA. SE CONFIRMA ENTREGA EXITOSA POR PARTE DE LA TRANSPORTADORA</t>
  </si>
  <si>
    <t>BARRIO CENTRO SABANALARGA 23</t>
  </si>
  <si>
    <t>FO-25-1683253</t>
  </si>
  <si>
    <t>14/10/2025 SE CONFIRMAN DATOS, SE REALIZA ENVIO DE ROLLOS CON GUIA | 17/10/2025 SE REALIZA ENVIO DE 24 ROLLOS, CON LA GUIA 2205447244 SERVIENTREGA. SE CONFIRMA ENTREGA EXITOSA POR PARTE DE LA TRANSPORTADORA</t>
  </si>
  <si>
    <t>BARRIO CENTRO ACOPIO PAMPLONA</t>
  </si>
  <si>
    <t>FO-25-1683251</t>
  </si>
  <si>
    <t>14/10/2025 SE CONFIRMAN DATOS, SE REALIZA ENVIO DE ROLLOS CON GUIA | 17/10/2025 SE REALIZA ENVIO DE 32 ROLLOS, CON LA GUIA 2187690794 SERVIENTREGA. SE CONFIRMA ENTREGA EXITOSA POR PARTE DE LA TRANSPORTADORA</t>
  </si>
  <si>
    <t>FO-25-1683254</t>
  </si>
  <si>
    <t>14/10/2025 SE CONFIRMAN DATOS, SE REALIZA ENVIO DE ROLLOS CON GUIA | 17/10/2025 SE REALIZA ENVIO DE 32 ROLLOS, CON LA GUIA 2205447246 SERVIENTREGA. SE CONFIRMA ENTREGA EXITOSA POR PARTE DE LA TRANSPORTADORA</t>
  </si>
  <si>
    <t>BARRIO ROSIO CAJICA</t>
  </si>
  <si>
    <t>FO-25-1683246</t>
  </si>
  <si>
    <t>14/10/2025 SE CONFIRMAN DATOS, SE REALIZA ENVIO DE ROLLOS CON GUIA | 17/10/2025 SE REALIZA ENVIO DE 56 ROLLOS, CON LA GUIA 2235596230 SERVIENTREGA. SE CONFIRMA ENTREGA EXITOSA POR PARTE DE LA TRANSPORTADORA</t>
  </si>
  <si>
    <t>VARIEDADES PUNTO 5</t>
  </si>
  <si>
    <t>FO-25-1678846</t>
  </si>
  <si>
    <t>14/10/2025 SE ESCALA AL COORDINADOR DE ZONA PARA ENTREGA DE ROLLOS EN SITIO | 16/10/2025 SE REALIZA ENTREGA DE 48 ROLLOS TÉRMICOS WOMPI EN EL CB SIN NOVEDAD.</t>
  </si>
  <si>
    <t>FERRETERIA CACHARRERIA D Y P</t>
  </si>
  <si>
    <t>FO-25-1678831</t>
  </si>
  <si>
    <t>BARRIO 1 DE DICIEMBRE  SABANALARGA</t>
  </si>
  <si>
    <t>FO-25-1683238</t>
  </si>
  <si>
    <t>14/10/2025 SE ESCALA AL COORDINADOR DE ZONA PARA ENTREGA DE ROLLOS EN SITIO | 17/10/2025 SE REALIZA ENVIO DE 64 ROLLOS, CON LA GUIA 2205447245 SERVIENTREGA. SE CONFIRMA ENTREGA EXITOSA POR PARTE DE LA TRANSPORTADORA</t>
  </si>
  <si>
    <t>BARRIO LA VOZ DEL PUEBLO SABANALARGA 1</t>
  </si>
  <si>
    <t>FO-25-1682343</t>
  </si>
  <si>
    <t>14/10/2025 SE CONFIRMAN DATOS, SE REALIZA ENVIO DE ROLLOS CON GUIA | 17/10/2025 SE REALIZA ENVIO DE 8 ROLLOS, CON LA GUIA 2205447242 SERVIENTREGA. SE CONFIRMA ENTREGA EXITOSA POR PARTE DE LA TRANSPORTADORA</t>
  </si>
  <si>
    <t>BARRIO SAN MIGUEL COROZAL  2</t>
  </si>
  <si>
    <t>FO-25-1682336</t>
  </si>
  <si>
    <t>14/10/2025 SE CONFIRMAN DATOS, SE REALIZA ENVIO DE ROLLOS CON GUIA | 17/10/2025 SE REALIZA ENVIO DE 56 ROLLOS, CON LA GUIA 2265100400 SERVIENTREGA. SE CONFIRMA ENTREGA EXITOSA POR PARTE DE LA TRANSPORTADORA</t>
  </si>
  <si>
    <t>FO-25-1681548</t>
  </si>
  <si>
    <t>14/10/2025 SE CONFIRMAN DATOS. SE REALIZA ENVIO DE ROLLOS CON GUIA | 17/10/2025 SE REALIZA ENVIO DE 64 ROLLOS, CON LA GUIA 2235596228 SERVIENTREGA. SE CONFIRMA ENTREGA EXITOSA POR PARTE DE LA TRANSPORTADORA</t>
  </si>
  <si>
    <t>FO-25-1681542</t>
  </si>
  <si>
    <t>14/10/2025 SE CONFIRMAN DATOS. SE REALIZA ENVIO DE ROLLOS CON GUIA | 17/10/2025 SE REALIZA ENVIO DE 24 ROLLOS, CON LA GUIA 2205447241 SERVIENTREGA. SE CONFIRMA ENTREGA EXITOSA POR PARTE DE LA TRANSPORTADORA</t>
  </si>
  <si>
    <t>BARRIO SAN MIGUEL ZIPAQUIRA 1</t>
  </si>
  <si>
    <t>FO-25-1681505</t>
  </si>
  <si>
    <t>14/10/2025 SE CONFIRMAN DATOS Y REALIZA ENVIO DE ROLLOS CON GUIA | 17/10/2025 SE REALIZA ENVIO DE 64 ROLLOS, CON LA GUIA 2235596224 SERVIENTREGA. SE CONFIRMA ENTREGA EXITOSA POR PARTE DE LA TRANSPORTADORA</t>
  </si>
  <si>
    <t>BARRIO BELLO HORIZONTE POPAYAN 112</t>
  </si>
  <si>
    <t>FO-25-1674604</t>
  </si>
  <si>
    <t>11/10/2025 SE ESCALA AL COORDINADOR DE ZONA PARA ENTREGA DE ROLLOS EN SITIO | 16/10/2025 SE INGRES SE ENTREGA 24 ROLLOS WOMPI</t>
  </si>
  <si>
    <t>BARRIO AVENIDA CAVALIER CAJICA</t>
  </si>
  <si>
    <t>FO-25-1681251</t>
  </si>
  <si>
    <t>14/10/2025 SE ESCALA AL COORDINADOR DE ZONA PARA ENTREGA DE ROLLOS EN SITIO | 17/10/2025 SE REALIZA ENVIO DE 32 ROLLOS, CON LA GUIA 2235596234 SERVIENTREGA. SE CONFIRMA ENTREGA EXITOSA POR PARTE DE LA TRANSPORTADORA</t>
  </si>
  <si>
    <t>OCAÑA IV NORTE DE SANTANDER</t>
  </si>
  <si>
    <t>FO-25-1675532</t>
  </si>
  <si>
    <t>12/10/2025 SE CONFIRMAN DATOS, SE REALIZA ENVIO DE ROLLOS CON GUIA | 17/10/2025 SE REALIZA ENVIO DE 32 ROLLOS, CON LA GUIA 2187690782 SERVIENTREGA. SE CONFIRMA ENTREGA EXITOSA POR PARTE DE LA TRANSPORTADORA</t>
  </si>
  <si>
    <t>BARRIO CAMPO ALEGRE LEBRIJA</t>
  </si>
  <si>
    <t>FO-25-1674629</t>
  </si>
  <si>
    <t>11/10/2025 SE CONFIRMAN DATOS, SE REALIZA ENVIO DE ROLLOS CON GUIA | 17/10/2025 SE REALIZA ENVIO DE 40 ROLLOS, CON LA GUIA 2187690781 SERVIENTREGA. SE CONFIRMA ENTREGA EXITOSA POR PARTE DE LA TRANSPORTADORA</t>
  </si>
  <si>
    <t>BARRIO BELMONTE PEREIRA 5</t>
  </si>
  <si>
    <t>FO-25-1680647</t>
  </si>
  <si>
    <t>14/10/2025 SE ESCALA AL COORDINADOR DE ZONA PARA ENTREGA DE ROLLOS EN SITIO | 16/10/2025 SE ENTREGAN 32 ROLLOS  EN EL LOCAL VECINO, SE DEJA NOTA DE AUDIO Y MENSAJE VÍA WHATSAPP, 
NO SÉ TOMA FOTO DE BAUCHER YA QUE EL LOCAL ESTABA CERRADO</t>
  </si>
  <si>
    <t>BARRIO CENTRO SANTA BARBARA 1</t>
  </si>
  <si>
    <t>FO-25-1631622</t>
  </si>
  <si>
    <t>05/10/2025 SE REALIZA ENVIO DE ROLLOS CON GUIA | 10/10/2025 EL ENVIO SE ENCUENTRA EN PROCESO | 17/10/2025 SE REALIZA ENVIO DE 64 ROLLOS, CON LA GUIA 6345301357982 MANDAR Y SERVIR. SE CONFIRMA ENTREGA EXITOSA POR PARTE DE LA TRANSPORTADORA</t>
  </si>
  <si>
    <t>BARRIO TAMESIS TAMESIS 1</t>
  </si>
  <si>
    <t>FO-25-1629368</t>
  </si>
  <si>
    <t>04/10/2025 SE CONFIRMA ENVIO CON LA SEÑORA JUAN DIEGO PALACIOS | 10/10/2025 EL ENVIO SE ENCUENTRA EN PROCESO | 17/10/2025 SE REALIZA ENVIO DE 16 ROLLOS, CON LA GUIA 6345301357936 MANDAR Y SERVIR. SE CONFIRMA ENTREGA EXITOSA POR PARTE DE LA TRANSPORTADORA</t>
  </si>
  <si>
    <t>BARRIO TITIRIBI TITIRIBI 2</t>
  </si>
  <si>
    <t>FO-25-1637445</t>
  </si>
  <si>
    <t>06/10/2025 SE VALIDAN DATOS CON CB, REALIZA ENVIO DE ROLLOS CON GUIA | 09/10/2025 ENVIO SE CREA TARDE POR CAPACIDAD OPERATIVA DEL CG | 17/10/2025 SE REALIZA ENVIO DE 24 ROLLOS, CON LA GUIA 6345301358978 MANDAR Y SERVIR. SE CONFIRMA ENTREGA EXITOSA POR PARTE DE LA TRANSPORTADORA</t>
  </si>
  <si>
    <t>BARRIO LA FLORESTA SAN JUAN DE URABA</t>
  </si>
  <si>
    <t>FO-25-1685339</t>
  </si>
  <si>
    <t>15/10/2025 SE CONFIRMAN DATOS. SE REALIZA ENVIO CON OPERADOR LOGISTICO | 16/10/2025 SE REALIZA ENTREGA DE 48 ROLLOS WOMPI EN EL PUNTO SIN NOVEDAD, EN LA ENTREGA NO SE INTERVIENE EL EQUIPO</t>
  </si>
  <si>
    <t>BARRIO SAN VICENTE 3 ANTIOQUIA</t>
  </si>
  <si>
    <t>FO-25-1648511</t>
  </si>
  <si>
    <t>08/10/2025 DATOS CONFIRMADOS. SE REALIZA ENVIO DE ROLLOS CON GUIA | 14/10/2025 ENVIO RETRAZADO, MANDAR Y SERVIR NO HA ENTREGADO | 17/10/2025 SE REALIZA ENVIO DE 64 ROLLOS, CON LA GUIA 6345301361425 MANDAR Y SERVIR. SE CONFIRMA ENTREGA EXITOSA POR PARTE DE LA TRANSPORTADORA</t>
  </si>
  <si>
    <t>BARRIO SABANITAS BURITICA</t>
  </si>
  <si>
    <t>FO-25-1648213</t>
  </si>
  <si>
    <t>08/10/2025 SE CONFIRMAN DATOS. SE REALIZA ENVIO DE ROLLOS CON GUIA | 14/10/2025 MANDAR Y SERVIR AUN NO NETREGA | 17/10/2025 SE REALIZA ENVIO DE 32 ROLLOS, CON LA GUIA 6345301361417 MANDAR Y SERVIR. SE CONFIRMA ENTREGA EXITOSA POR PARTE DE LA TRANSPORTADORA</t>
  </si>
  <si>
    <t>FO-25-1680622</t>
  </si>
  <si>
    <t>14/10/2025 SE ESCALA AL COORDINADOR DE ZONA PARA ENTREGA DE ROLLOS EN SITIO | 16/10/2025 SE ENTREGA 64 ROLLOS WOMPY EXITOSO</t>
  </si>
  <si>
    <t>BARRIO CALLE PRINCIPAL LA PINTADA</t>
  </si>
  <si>
    <t>FO-25-1674598</t>
  </si>
  <si>
    <t>11/10/2025 SE CONFIRMAN DATOS, SE REALIZA ENVIO DE ROLLOS CON GUIA | 17/10/2025 SE REALIZA ENVIO DE 64 ROLLOS, CON LA GUIA 6345301364076 MANDAR Y SERVIR. SE CONFIRMA ENTREGA EXITOSA POR PARTE DE LA TRANSPORTADORA</t>
  </si>
  <si>
    <t>BARRIO PARQUE JERICO 2</t>
  </si>
  <si>
    <t>FO-25-1683336</t>
  </si>
  <si>
    <t>14/10/2025 DATOS CORRECTOS. SE REALIZA ENVIO DE ROLLOS CON GUIA | 17/10/2025 SE REALIZA ENVIO DE 40 ROLLOS, CON LA GUIA 6345301365132 MANDAR Y SERVIR. SE CONFIRMA ENTREGA EXITOSA POR PARTE DE LA TRANSPORTADORA</t>
  </si>
  <si>
    <t>SAN PEDRO DE LOS MILAGROS MARIANITO</t>
  </si>
  <si>
    <t>FO-25-1683130</t>
  </si>
  <si>
    <t>14/10/2025 SE CONFIRMA DATOS. SE REALIZA ENVIO DE ROLLOS POR FLOTA | 17/10/2025 SE REALIZA ENVIO DE 48 ROLLOS, CON LA GUIA 6345301365129 MANDAR Y SERVIR. SE CONFIRMA ENTREGA EXITOSA POR PARTE DE LA TRANSPORTADORA</t>
  </si>
  <si>
    <t>TIENDA CORME</t>
  </si>
  <si>
    <t>FO-25-1680860</t>
  </si>
  <si>
    <t>14/10/2025 SE ESCALA AL COORDINADOR DE ZONA PARA ENTREGA DE ROLLOS EN SITIO | 16/10/2025 ENTREGA DE 32 ROLLOS WOMPI OK NO SE MANIPULAN EQUIPOS</t>
  </si>
  <si>
    <t>DROGUERIA EDISALUD 1</t>
  </si>
  <si>
    <t>FO-25-1681107</t>
  </si>
  <si>
    <t>BARRIO CENTRO NOBSA 4</t>
  </si>
  <si>
    <t>FO-25-1674595</t>
  </si>
  <si>
    <t>11/10/2025 SE CONFIRMAN DATOS, SE REALIZA ENVIO DE ROLLOS CON GUIA | 14/10/2025 ENVÍO DE 48 ROLLOS POR INTERRAPIDICIMO</t>
  </si>
  <si>
    <t>BARRIO PANAMERICANO CANDELARIA 2</t>
  </si>
  <si>
    <t>FO-25-1685032</t>
  </si>
  <si>
    <t>15/10/2025 SE CONFIRMAN DATOS. SE REALIZA ENVIO CON OPERADOR LOGISTICO | 16/10/2025 SE VISITA CORRESPONSAL Y SE REALIZA ENTREGA DE 32 ROLLOS</t>
  </si>
  <si>
    <t>LUZ DIBIA MONCADA ESPINAL</t>
  </si>
  <si>
    <t>FO-25-1682456</t>
  </si>
  <si>
    <t>14/10/2025 SE ESCALA AL COORDINADOR DE ZONA PARA ENTREGA DE ROLLOS EN SITIO | 17/10/2025 SE ENTREGAN 48 ROLLOS A LA SEÑORA LUZ MONCADA</t>
  </si>
  <si>
    <t>COMUNICACIONES BELTRAN</t>
  </si>
  <si>
    <t>FO-25-1682436</t>
  </si>
  <si>
    <t>14/10/2025 SE ESCALA AL COORDINADOR DE ZONA PARA ENTREGA DE ROLLOS EN SITIO | 16/10/2025 SE ENTREGAN  ROLLOS SIN MANIPULACIÓN DEL DATAFONO SIN NOVEDAD</t>
  </si>
  <si>
    <t>PAPELERIA Y VARIEDADES MARYNATY</t>
  </si>
  <si>
    <t>FO-25-1668776</t>
  </si>
  <si>
    <t>10/10/2025 SE ESCALA AL COORDINADOR DE ZONA PARA ENTREGA DE ROLLOS EN SITIO | 17/10/2025 SE ENTREGAN 64 ROLLOS</t>
  </si>
  <si>
    <t>BARRIO JERICO ANTIOQUIA</t>
  </si>
  <si>
    <t>FO-25-1674620</t>
  </si>
  <si>
    <t>11/10/2025 SE CONFIRMAN DATOS, SE REALIZA ENVIO DE ROLLOS CON GUIA | 17/10/2025 SE REALIZA ENVIO DE 56 ROLLOS, CON LA GUIA 6345301364079. SE CONFIRMA ENTREGA EXITOSA POR PARTE DE LA TRANSPORTADORA</t>
  </si>
  <si>
    <t>BARRIO CENTRO PAMPLONA 6</t>
  </si>
  <si>
    <t>FO-25-1673497</t>
  </si>
  <si>
    <t>11/10/2025 SE CONFIRMAN DATOS, SE REALIZA ENVIO DE ROLLOS CON GUIA | 17/10/2025 SE CONFIRMA ENTREGA EXITOSA DE 40 ROLLOS POR PARTE DE INTERRAPIDISIMO CON GUIA: 700171780203 | 14/10/2025 SE ENVÍAN 40 ROLLOS AL MUNICIPIO DE PAMPLONA.</t>
  </si>
  <si>
    <t>BARRIO LA LAGUNA SILOS</t>
  </si>
  <si>
    <t>FO-25-1674621</t>
  </si>
  <si>
    <t>11/10/2025 SE ESCALA AL COORDINADOR DE ZONA PARA ENTREGA DE ROLLOS EN SITIO | 17/10/2025 SE CONFIRMA ENTREGA EXITOSA DE 24 ROLLOS POR PARTE DE INTERRAPIDISIMO CON GUIA: 700171780003 | 14/10/2025 SE ENVÍAN 24 ROLLOS AL MUNICIPIO DE SILOS LA LAGUNA</t>
  </si>
  <si>
    <t>TRANSPORTES POLANCO</t>
  </si>
  <si>
    <t>FO-25-1683151</t>
  </si>
  <si>
    <t>14/10/2025 SE ESCALA AL COORDINADOR DE ZONA PARA ENTREGA DE ROLLOS EN SITIO | 16/10/2025 SE LLEGA A SITIO, SE ENTREGAN 24 ROLLOS WOMPI</t>
  </si>
  <si>
    <t>VARIEDADES LILI GALICIA</t>
  </si>
  <si>
    <t>FO-25-1663978</t>
  </si>
  <si>
    <t>09/10/2025 SE ESCALA AL COORDINADOR DE ZONA PARA ENTREGA DE ROLLOS EN SITIO | 17/10/2025 VISITAMOS COMERCIO REALIZAMOS ENTREGA DE 32 ROLLOS AL FRENTE DEL COMERCIO YA QUE ESTA CERRADO, EN COMUNICACION CON EL CLIENTE INDICA QUE POR FAVOR LOS ENTREGUEMOS AL FRENTE YA QUE ELLA ESTÁ HACIENDO UNAS DILIGENCIAS Y LLEGA DESPUÉS DE LAS DOS DE LA TARDE.</t>
  </si>
  <si>
    <t>BARRIO CIUDAD PORFIA V - VILLAVICENCIO</t>
  </si>
  <si>
    <t>FO-25-1683158</t>
  </si>
  <si>
    <t>14/10/2025 SE ESCALA AL COORDINADOR DE ZONA PARA ENTREGA DE ROLLOS EN SITIO | 16/10/2025 SE VISITA CB Y SE REALIZA ENTREGA DE 32 ROLLOS DE PAPEL TERMICO PARA DATÁFONO WOMPI. SE LOS DEJA CON LA VECINA YUDI PAREDES POR QUE RL TUVO QUE SALIR</t>
  </si>
  <si>
    <t>DROGUERIA D&amp;F SUPER SALUD</t>
  </si>
  <si>
    <t>FO-25-1667069</t>
  </si>
  <si>
    <t>10/10/2025 SE ESCALA AL COORDINADOR DE ZONA PARA ENTREGA DE ROLLOS EN SITIO | 11/10/2025 SE REALIZÓ VARIOS INTENTO DE LLAMADAS TELEFÓNICA AL NÚMERO 3138560157 Y NO HAY COMUNICACIÓN SE DEJA MSJ VÍA WHATSAPP | 17/10/2025 SE CONFIRMA ENTREGA EXITOSA DE 56 ROLLOS POR PARTE DE INTERRAPIDISIMO CON GUIA: 700171945179 | 15/10/2025 SE REALIZA ENVÍO DE 56 ROLLOS WOMPI OK</t>
  </si>
  <si>
    <t>BARRIO CENTRO GINEBRA 3</t>
  </si>
  <si>
    <t>FO-25-1674594</t>
  </si>
  <si>
    <t>11/10/2025 SE CONFIRMAN DATOS, SE REALIZA ENVIO DE ROLLOS CON GUIA | 17/10/2025 SE LLAMA USUARIO PARA CONFIRMAR PERO NO CONTESTA, SE LE INFORMA GUIA POR WSP. PENDIENTE CONFIRMACION | 17/10/2025 SE REALIZA ENVIO DE 64 ROLLOS, CON LA GUIA 2185553869. SE CONFIRMA ENTREGA EXITOSA POR PARTE DE LA TRANSPORTADORA</t>
  </si>
  <si>
    <t>BARRIO CORREGIMIENTO EL DESEO CHINU</t>
  </si>
  <si>
    <t>FO-25-1667398</t>
  </si>
  <si>
    <t>16/10/2025 EN ZONA DE DISTRIBUCION NO SE HA ENTREGADO LOS ROLLOS | 17/10/2025 SE REALIZA ENVIO DE 24 ROLLOS, CON LA GUIA 2265100393 SERVIENTREGA. SE CONFIRMA ENTREGA EXITOSA POR PARTE DE LA TRANSPORTADORA</t>
  </si>
  <si>
    <t>BARRIO EL BUQUE PAMPLONA 1</t>
  </si>
  <si>
    <t>FO-25-1663992</t>
  </si>
  <si>
    <t>09/10/2025 DATOS CONFIRMADOS. SE REALIZA ENVIO DE ROLLOS CON GUIA | 17/10/2025 SE REALIZA ENVIO DE 8 ROLLOS, CON LA GUIA 2187690768 SERVIENTREGA. SE CONFIRMA ENTREGA EXITOSA POR PARTE DE LA TRANSPORTADORA</t>
  </si>
  <si>
    <t>CANDELARIA CIUDAD DEL VALLE</t>
  </si>
  <si>
    <t>FO-25-1650415</t>
  </si>
  <si>
    <t>09/10/2025 SE CONFIRMAN DATOS, SE REALIZA ENVIO DE ROLLOS CON GUIA | 14/10/2025 SE CREA TARDE EN SYTEX POR CAPACIDAD OPERATIVO DEL CG | 17/10/2025 SE REALIZA ENVIO DE 24 ROLLOS, CON LA GUIA 2185553853 SERVIENTREGA. SE CONFIRMA ENTREGA EXITOSA POR PARTE DE LA TRANSPORTADORA</t>
  </si>
  <si>
    <t>BARRIO CENTRO EL DONCELLO 1</t>
  </si>
  <si>
    <t>FO-25-1648216</t>
  </si>
  <si>
    <t>08/10/2025 SE CONFIRMAN DATOS. SE REALIZA ENVIO DE ROLLOS CON GUIA | 17/10/2025 SE REALIZA ENVIO DE 24 ROLLOS, CON LA GUIA 2235596184 SERVIENTREGA. SE CONFIRMA ENTREGA EXITOSA POR PARTE DE LA TRANSPORTADORA</t>
  </si>
  <si>
    <t>BARRIO RIONEGRO RIONEGRO</t>
  </si>
  <si>
    <t>FO-25-1648825</t>
  </si>
  <si>
    <t>08/10/2025 SE CONFIRMA DATOS. SE REALIZA ENVIO DE ROLLOS CON GUIA | 15/10/2025 ENVIO EN DEVOLUCION, SE LE COMPARTE GUIA AL USUARIO PARA VALIDAR CON OPERADOR | 15/10/2025 USUARIO INFORMA QUE YA HABLO CON EL CONDUCTOR DEL OPERADOR LOGISTICO  Y QUE LE EBTREGA MAÑANA | 17/10/2025 SE REALIZA ENVIO DE 16 ROLLOS, CON LA GUIA 2187690759 SERVIENTREGA. SE CONFIRMA ENTREGA EXITOSA POR PARTE DE LA TRANSPORTADORA</t>
  </si>
  <si>
    <t>BARRIO CENTRO BARANOA 9</t>
  </si>
  <si>
    <t>FO-25-1647030</t>
  </si>
  <si>
    <t>08/10/2025 SE CONFIRMAN DATOS CON EL USUARIO, SE REALIZA ENVIO DE ROLLOS CON GUIA | 14/10/2025 SE INTENTA COMUNICACION CON CB EN DIFERENTES OCACIONES SIN RESPUESTA | 14/10/2025 COMERCIO DEVUELVE LA LLAMADA E INDICA QUE AUN NO LE HAN LLEGADO LOS ROLLOS | 17/10/2025 SE REALIZA ENVIO DE 24 ROLLOS, CON LA GUIA 2205447228 SERVIENTREGA. SE CONFIRMA ENTREGA EXITOSA POR PARTE DE LA TRANSPORTADORA</t>
  </si>
  <si>
    <t>BARRIO VILLA COLOMBIA EL DONCELLO</t>
  </si>
  <si>
    <t>FO-25-1647027</t>
  </si>
  <si>
    <t>08/10/2025 SE CONFIRMAN DATOS CON EL USUARIO, SE REALIZA ENVIO DE ROLLOS CON GUIA | 14/10/2025 SE COMUNICA CON CB E INDICA QUE AUN NO LE HAN LLEGADO LOS ROLLOS | 14/10/2025 EL CASO SE CREA DOS DIAS DESPUES POR CAPACIDAD DEL CG | 17/10/2025 SE REALIZA ENVIO DE 64 ROLLOS, CON LA GUIA 2235596182 SERVIENTREGA. SE CONFIRMA ENTREGA EXITOSA POR PARTE DE LA TRANSPORTADORA</t>
  </si>
  <si>
    <t>BARRIO BALCONES HERRÁN 1</t>
  </si>
  <si>
    <t>FO-25-1645614</t>
  </si>
  <si>
    <t>08/10/2025 SE CONFIRMAN DATOS CON EL USUARIO, SE REALIZA ENVIO DE ROLLOS CON GUIA | 14/10/2025 ENVIO SE CREA TARDE POR CAPACIDAD OPERATIVA DEL CG | 17/10/2025 SE REALIZA ENVIO DE 40 ROLLOS, CON LA GUIA 2187690755 SERVIENTREGA. SE CONFIRMA ENTREGA EXITOSA POR PARTE DE LA TRANSPORTADORA</t>
  </si>
  <si>
    <t>BARRIO CENTRO IV - VENTAQUEMADA</t>
  </si>
  <si>
    <t>FO-25-1643320</t>
  </si>
  <si>
    <t>07/10/2025 SE CONFIRMAN DATOS. SE REALIZA ENVIO DE ROLLOS CON GUIA | 14/10/2025 SE INTENTA COMUNICACION CON CB PARA CONFIRMAR RECPCION DE ROLLOS SIN RESPUESTA | 17/10/2025 SE REALIZA ENVIO DE 48 ROLLOS, CON LA GUIA 2235596168 SERVIENTREGA. SE CONFIRMA ENTREGA EXITOSA POR PARTE DE LA TRANSPORTADORA</t>
  </si>
  <si>
    <t>BARRIO EL COMERCIO EL TAMBO 1</t>
  </si>
  <si>
    <t>FO-25-1629998</t>
  </si>
  <si>
    <t>04/10/2025 SE REALIZA ENVIO DE ROLLOS CON GUIA | 09/10/2025 SE LLAMO AL USUARIO PERO NO CONTESTO | 17/10/2025 SE REALIZA ENVIO DE 32 ROLLOS, CON LA GUIA 2185553825 SERVIENTREGA. SE CONFIRMA ENTREGA EXITOSA POR PARTE DE LA TRANSPORTADORA</t>
  </si>
  <si>
    <t>DROGUERÍA ZARAGOZA</t>
  </si>
  <si>
    <t>FO-25-1684018</t>
  </si>
  <si>
    <t>15/10/2025 SE ESCALA AL COORDINADOR DE ZONA PARA ENTREGA DE ROLLOS EN SITIO | 16/10/2025 SE VISITA COMERCIO, SE ENTREGAN 24 ROLLOS WOMPI, NO SE MANIPULAN DISPOSITIVOS</t>
  </si>
  <si>
    <t>BARRIO MARIA MILENA 3 YOPAL</t>
  </si>
  <si>
    <t>FO-25-1684011</t>
  </si>
  <si>
    <t>15/10/2025 SE ESCALA AL COORDINADOR DE ZONA PARA ENTREGA DE ROLLOS EN SITIO | 16/10/2025 SE VISITA COMERCIO, SE ENTREGAN 16 ROLLOS OK.</t>
  </si>
  <si>
    <t>TERABYTE J</t>
  </si>
  <si>
    <t>FO-25-1683496</t>
  </si>
  <si>
    <t>15/10/2025 SE ESCALA AL COORDINADOR DE ZONA PARA ENTREGA DE ROLLOS EN SITIO | 17/10/2025 SE REALIZA ENTREGA DE 64 ROLLOS</t>
  </si>
  <si>
    <t>FERREELÉCTRICOS CONDE</t>
  </si>
  <si>
    <t>FO-25-1683494</t>
  </si>
  <si>
    <t>15/10/2025 SE ESCALA AL COORDINADOR DE ZONA PARA ENTREGA DE ROLLOS EN SITIO | 16/10/2025 SE REALIZA VISITA AL PUNTO SE ENTREGAN 40 ROLLOS PAPEL WOMPI CLIENTE RECIBE A SATISFACCIÓN</t>
  </si>
  <si>
    <t>PROVEEDORA CENTRAL</t>
  </si>
  <si>
    <t>FO-25-1683495</t>
  </si>
  <si>
    <t>15/10/2025 SE ESCALA AL COORDINADOR DE ZONA PARA ENTREGA DE ROLLOS EN SITIO | 16/10/2025 SE REALIZA VISITA AL PUNTO SE ENTREGAN 48 ROLLOS PAPEL WOMPI , CLIENTE RECIBE A SATISFACCIÓN</t>
  </si>
  <si>
    <t>HIPERMETALICAS S.A.S</t>
  </si>
  <si>
    <t>FO-25-1683392</t>
  </si>
  <si>
    <t>14/10/2025 SE ESCALA AL COORDINADOR DE ZONA PARA ENTREGA DE ROLLOS EN SITIO | 16/10/2025 ENTREGA DE 32 ROLLOS EN SITIO OK</t>
  </si>
  <si>
    <t>RUMBEROS LA 39</t>
  </si>
  <si>
    <t>FO-25-1683391</t>
  </si>
  <si>
    <t>14/10/2025 SE ESCALA AL COORDINADOR DE ZONA PARA ENTREGA DE ROLLOS EN SITIO | 16/10/2025 SE LE ENTREGAN 24 ROLLOS DE WOMPI AL SR ALEJANDRO PANESSO TREJOS</t>
  </si>
  <si>
    <t>BARRIO ALBORADA VILLAVICENCIO 4</t>
  </si>
  <si>
    <t>FO-25-1683386</t>
  </si>
  <si>
    <t>14/10/2025 SE ESCALA AL COORDINADOR DE ZONA PARA ENTREGA DE ROLLOS EN SITIO | 16/10/2025 SE REALIZA ENTREGA DE 56 ROLLOS AL COMERCIO</t>
  </si>
  <si>
    <t>MARTIN SOLANO CORREA CORREA</t>
  </si>
  <si>
    <t>FO-25-1687594</t>
  </si>
  <si>
    <t>15/10/2025 SE ESCALA AL COORDINADOR DE ZONA PARA ENTREGA DE ROLLOS EN SITIO | 17/10/2025 SE REALIZA ENTREGA DE 32 ROLLOS POR EL OPERADOR LOGISTICO VELOCES CON LA GUIA CRE023255</t>
  </si>
  <si>
    <t>LA TIENDA DE CHUCHO LAS VEGAS</t>
  </si>
  <si>
    <t>FO-25-1680875</t>
  </si>
  <si>
    <t>17/10/2025 SE REALIZA ENTREGA DE 64 ROLLOS POR EL OPERADOR LOGISTICO VELOCES CON LA GUIA V4001676546</t>
  </si>
  <si>
    <t>MERCACOMODO SUPERMERCADO</t>
  </si>
  <si>
    <t>FO-25-1686737</t>
  </si>
  <si>
    <t>15/10/2025 SE ESCALA AL COORDINADOR DE ZONA PARA ENTREGA DE ROLLOS EN SITIO | 17/10/2025 SE REALIZA ENTREGA DE 64 ROLLOS POR EL OPERADOR LOGISTICO VELOCES CON LA GUIA V4001681687</t>
  </si>
  <si>
    <t>BARRIO ALFONSO LOPEZ CUCUTA  8</t>
  </si>
  <si>
    <t>FO-25-1684715</t>
  </si>
  <si>
    <t>15/10/2025 SE ESCALA AL COORDINADOR DE ZONA PARA ENTREGA DE ROLLOS EN SITIO | 16/10/2025 SE ENTREGA 24 ROLLOS OK</t>
  </si>
  <si>
    <t>GRUPO EMPRESARIAL ASEGUREMOS</t>
  </si>
  <si>
    <t>FO-25-1685779</t>
  </si>
  <si>
    <t>15/10/2025 SE ESCALA AL COORDINADOR DE ZONA PARA ENTREGA DE ROLLOS EN SITIO | 16/10/2025 SE VISITA DIRECCIÓN DE CB PERO AL LLEGAR AL SITIO EL COEMRISE ENCUENTRA CERRADO. SE LLAMA AL NÚMERO DEL CLIENTE PERO NO CONTESTAN. VECINO INFORMAN QUE EL CLIENTE SE TRASLADO A OTRA DIRECCIÓN</t>
  </si>
  <si>
    <t>BARRIO URBANIZACION TOPACIO IBAGUE 1</t>
  </si>
  <si>
    <t>FO-25-1685776</t>
  </si>
  <si>
    <t>15/10/2025 SE ESCALA AL COORDINADOR DE ZONA PARA ENTREGA DE ROLLOS EN SITIO | 16/10/2025 SE REALIZA ENTREGA DE 24 ROLLOS WOMPI POR SOLICITUD DEL CLIENTE.</t>
  </si>
  <si>
    <t>BARRIO CENTRO MONTENEGRO</t>
  </si>
  <si>
    <t>FO-25-1708269</t>
  </si>
  <si>
    <t>20/10/2025 SE CONFIRMA DATOS. SE REALIZA ENVIO DE ROLLOS CON OPERADOR LOGISTICO | 24/10/2025 SE LE INFORMA NUMERO DE GUIA A USER, PENDIENTE CONFIRMACION | 24/10/2025 SE REALIZA ENVIO DE 64 ROLLOS, CON LA GUIA 46778000059 COORDINADORA SE CONFIRMA ENTREGA EXITOSA POR PARTE DE LA TRANSPORTADORA</t>
  </si>
  <si>
    <t>BARRIO BELMONTE PEREIRA</t>
  </si>
  <si>
    <t>FO-25-1695537</t>
  </si>
  <si>
    <t>17/08/2025 SE ESCALA AL COORDINADOR DE ZONA PARA ENTREGA DE ROLLOS EN SITIO | 17/10/2025 SE ENTREGAN 64 ROLLOS.</t>
  </si>
  <si>
    <t>LA GRAN EXPANSION</t>
  </si>
  <si>
    <t>FO-25-1695145</t>
  </si>
  <si>
    <t>16/10/2025 ENTREGA DE 32 ROLLOS NO SE MANIPULAN EQUIPOS</t>
  </si>
  <si>
    <t>MISCELANEA Y PAPELERIA FAMILY</t>
  </si>
  <si>
    <t>FO-25-1695134</t>
  </si>
  <si>
    <t>16/10/2025 SE ESCALA AL COORDINADOR DE ZONA PARA ENTREGA DE ROLLOS EN SITIO | 17/10/2025 SE REALIZA LA ENTREGA DE 64 ROLLOS</t>
  </si>
  <si>
    <t>ALUMS VIDRIOS Y ALUMINIOS</t>
  </si>
  <si>
    <t>FO-25-1695077</t>
  </si>
  <si>
    <t>16/10/2025 SE ESCALA AL COORDINADOR DE ZONA PARA ENTREGA DE ROLLOS EN SITIO | 17/10/2025 SE REALIZA ENTREGA DE 40 ROLLOS WOMPI POR SOLICITUD DEL CLIENTE.</t>
  </si>
  <si>
    <t>PAPELERIA DANNY 525</t>
  </si>
  <si>
    <t>FO-25-1694563</t>
  </si>
  <si>
    <t>16/10/2025 SE ESCALA AL COORDINADOR DE ZONA PARA ENTREGA DE ROLLOS EN SITIO | 17/10/2025 ENTREGA DE 16 ROLLOS DE WOMPI OK NO SE MANIPULAN EQUIPOS</t>
  </si>
  <si>
    <t>BERLIN PALMIRA</t>
  </si>
  <si>
    <t>FO-25-1693374</t>
  </si>
  <si>
    <t>16/10/2025 SE ESCALA AL COORDINADOR DE ZONA PARA ENTREGA DE ROLLOS EN SITIO | 17/10/2025 SE ENTREGA 48 ROLLOS EN BUEN ESTADO</t>
  </si>
  <si>
    <t>VARIEDADES DANLIZ</t>
  </si>
  <si>
    <t>FO-25-1693310</t>
  </si>
  <si>
    <t>16/10/2025 SE ESCALA AL COORDINADOR DE ZONA PARA ENTREGA DE ROLLOS EN SITIO | 17/10/2025 SE REALIZA VISITA A CB SE ENTREGAN 32 ROLLOS WOMPI</t>
  </si>
  <si>
    <t>FO-25-1693289</t>
  </si>
  <si>
    <t>16/10/2025 SE ESCALA AL COORDINADOR DE ZONA PARA ENTREGA DE ROLLOS EN SITIO | 17/10/2025 SE ENTREGAN 32 ROLLOS OK</t>
  </si>
  <si>
    <t>DROGUERIA FIERRO</t>
  </si>
  <si>
    <t>FO-25-1693276</t>
  </si>
  <si>
    <t>16/10/2025 SE ESCALA AL COORDINADOR DE ZONA PARA ENTREGA DE ROLLOS EN SITIO | 17/10/2025 ENTREGA DE ROLLOS EJECUTADO OK</t>
  </si>
  <si>
    <t>URB TORCOROMA SIGLO XXI - CÚCUTA</t>
  </si>
  <si>
    <t>FO-25-1691837</t>
  </si>
  <si>
    <t>16/10/2025 SE ESCALA AL COORDINADOR DE ZONA PARA ENTREGA DE ROLLOS EN SITIO | 17/10/2025 SE REALIZÓ VISITA AL COMERCIO Y SE HIZO ENTREGA DE 64 ROLLOS TODO OK</t>
  </si>
  <si>
    <t>BARRIO PATIOS CENTRO LOS PATIOS 2</t>
  </si>
  <si>
    <t>FO-25-1691435</t>
  </si>
  <si>
    <t>16/10/2025 SE ESCALA AL COORDINADOR DE ZONA PARA ENTREGA DE ROLLOS EN SITIO | 16/10/2025 SE VISITA COMERCIO Y SE ENTREGAN 32 ROLLOS OK</t>
  </si>
  <si>
    <t>FO-25-1689365</t>
  </si>
  <si>
    <t>16/10/2025 SE REALIZA VISITA, SE ENTREGAN 32 ROLLOS</t>
  </si>
  <si>
    <t>BARRIO TOSCANA MANIZALES</t>
  </si>
  <si>
    <t>FO-25-1689352</t>
  </si>
  <si>
    <t>15/10/2025 SE ESCALA AL COORDINADOR DE ZONA PARA ENTREGA DE ROLLOS EN SITIO | 17/10/2025 SE ENTREGA 32 ROLLOS AL COMERCIO NO SE MANIPULAN EQUIPOS NOS RETIRAMOS SIN CAUSAR DAÑOS NI PEDIDAS EN EL CLIENTE</t>
  </si>
  <si>
    <t>BARRIO MARANATHA VILLAVICENCIO 2</t>
  </si>
  <si>
    <t>FO-25-1689244</t>
  </si>
  <si>
    <t>16/10/2025 SE REALIZA ENTREGA SE 32 ROLLOS AL COMERCIO</t>
  </si>
  <si>
    <t>LUDYCEL</t>
  </si>
  <si>
    <t>FO-25-1689241</t>
  </si>
  <si>
    <t>15/10/2025 SE ESCALA AL COORDINADOR DE ZONA PARA ENTREGA DE ROLLOS EN SITIO | 16/10/2025 ENTREGA DE 24 ROLLOS WOMPI EXITOSA</t>
  </si>
  <si>
    <t>DROGUERIA Y MINIMARKET DON JERONIMO</t>
  </si>
  <si>
    <t>FO-25-1689219</t>
  </si>
  <si>
    <t>15/10/2025 SE ESCALA AL COORDINADOR DE ZONA PARA ENTREGA DE ROLLOS EN SITIO | 16/10/2025 SE REALIZA ENTREGA DE 16 ROLLOS WOMPI NO SE MANIPULAN EQUIPOS</t>
  </si>
  <si>
    <t>BARRIO CENTRO XXIII - MANIZALES</t>
  </si>
  <si>
    <t>FO-25-1689212</t>
  </si>
  <si>
    <t>15/10/2025 SE ESCALA AL COORDINADOR DE ZONA PARA ENTREGA DE ROLLOS EN SITIO | 16/10/2025 SE ENTREGAN 64 ROLLOS.</t>
  </si>
  <si>
    <t>CENTRO CARTAGENA DEL CHAIRA - CAQUETA</t>
  </si>
  <si>
    <t>FO-25-1668868</t>
  </si>
  <si>
    <t>10/10/2025 DATOS CONFIRMADOS. SE REALIZA ENVIO DE ROLLOS CON GUIA | 17/10/2025 ENVIO EN ZONA DE DISTRIBUCION, AUN NO LE LLEGAN LOS ROLLOS AL USUARIO | 17/10/2025 SE REALIZA ENVIO DE 24 ROLLOS, CON LA GUIA 2235596212 SERVIENTREGA. SE CONFIRMA ENTREGA EXITOSA POR PARTE DE LA TRANSPORTADORA</t>
  </si>
  <si>
    <t>BARRIO LOS ROSALES FLORIDABLANCA</t>
  </si>
  <si>
    <t>FO-25-1689191</t>
  </si>
  <si>
    <t>15/10/2025 SE ESCALA AL COORDINADOR DE ZONA PARA ENTREGA DE ROLLOS EN SITIO | 16/10/2025 SE REALIZA ENTREGA DE 48 ROLLOS CON VISITA NO SE MANIPULA TERMINAL</t>
  </si>
  <si>
    <t>BARRIO LA PUÑIELA ABREGO</t>
  </si>
  <si>
    <t>FO-25-1668869</t>
  </si>
  <si>
    <t>10/10/2025 DATOS CONFIRMADOS. SE REALIZA ENVIO DE ROLLOS CON GUIA | 17/10/2025 SE REALIZA ENVIO DE 56 ROLLOS, CON LA GUIA 2187690778 SERVIENTREGA. SE CONFIRMA ENTREGA EXITOSA POR PARTE DE LA TRANSPORTADORA</t>
  </si>
  <si>
    <t>BARRIO VERSALLES CALDONO</t>
  </si>
  <si>
    <t>FO-25-1628934</t>
  </si>
  <si>
    <t>08/10/2025 SE CONFIRMA ENVIO CON LA SEÑORA JAMES ALBERTO FIGUEROA | 08/10/2025 SE LLAMA AL USUARIO Y NOS CONFIRMA QUE AUN NO LE HAN LLEGADO LOS ROLLOS | 09/10/2025 SE LLAMA AL USUSARIO PERO NO CONTESTO | 17/10/2025 SE REALIZA ENVIO DE 48 ROLLOS, CON LA GUIA 2185553819 SERVIENTREGA. SE CONFIRMA ENTREGA EXITOSA POR PARTE DE LA TRANSPORTADORA</t>
  </si>
  <si>
    <t>DISTRIBUIDORA DE PRODUCTOS DE BELLEZA D´LOREN</t>
  </si>
  <si>
    <t>FO-25-1689189</t>
  </si>
  <si>
    <t>15/10/2025 SE ESCALA AL COORDINADOR DE ZONA PARA ENTREGA DE ROLLOS EN SITIO | 16/10/2025 ENTREGA DE ROLLOS EJECUTADO OK</t>
  </si>
  <si>
    <t>VARIEDADES MARUCHIS</t>
  </si>
  <si>
    <t>FO-25-1689167</t>
  </si>
  <si>
    <t>15/10/2025 SE ESCALA AL COORDINADOR DE ZONA PARA ENTREGA DE ROLLOS EN SITIO | 17/10/2025 SE ENTREGAN 24 ROLLOS</t>
  </si>
  <si>
    <t>CIBER GAME</t>
  </si>
  <si>
    <t>FO-25-1689159</t>
  </si>
  <si>
    <t>15/10/2025 SE ESCALA AL COORDINADOR DE ZONA PARA ENTREGA DE ROLLOS EN SITIO | 16/10/2025 ENTREGA DE ROLLOS EJECUTADO OK AL CLIENTE</t>
  </si>
  <si>
    <t>BARRIO CORREGIMIENTO CITE BARBOSA</t>
  </si>
  <si>
    <t>FO-25-1681506</t>
  </si>
  <si>
    <t>17/10/2025 SE VISITA CB ENTREGA ROLLOS</t>
  </si>
  <si>
    <t>BARRIO BUENOS AIRES CUCUTA 4</t>
  </si>
  <si>
    <t>FO-25-1689162</t>
  </si>
  <si>
    <t>15/10/2025 SE ESCALA AL COORDINADOR DE ZONA PARA ENTREGA DE ROLLOS EN SITIO | 16/10/2025 SE REALIZA ENTREGA DE 32 ROLLOS WOMPI OK</t>
  </si>
  <si>
    <t>MASCOTEROS CALI</t>
  </si>
  <si>
    <t>FO-25-1687582</t>
  </si>
  <si>
    <t>15/10/2025 SE ESCALA AL COORDINADOR DE ZONA PARA ENTREGA DE ROLLOS EN SITIO | 16/10/2025 SE REALIZA ENTREGA DE 24 ROLLOS WOMPI</t>
  </si>
  <si>
    <t>AUTOSERVICIO SUPER EXITOSO</t>
  </si>
  <si>
    <t>FO-25-1687589</t>
  </si>
  <si>
    <t>15/10/2025 SE ESCALA AL COORDINADOR DE ZONA PARA ENTREGA DE ROLLOS EN SITIO | 16/10/2025 DURANTE LA VISITA TECNICA SE REALIZA ENTREGA DE ROLLOS PARA DATÁFONO NO SE MANIPULAN EQUIPOS SIN NOVEDAD EN ENTREGA</t>
  </si>
  <si>
    <t>DROGUERIA MEDIKA STORE</t>
  </si>
  <si>
    <t>FO-25-1666320</t>
  </si>
  <si>
    <t>10/10/2025 SE ESCALA AL COORDINADOR DE ZONA PARA ENTREGA DE ROLLOS EN SITIO | 17/10/2025 SE REALIZA LA ENTREGA DE 16 ROLLOS WOMPI</t>
  </si>
  <si>
    <t>SYSTEM TECHNOLOGY</t>
  </si>
  <si>
    <t>FO-25-1687575</t>
  </si>
  <si>
    <t>15/10/2025 SE ESCALA AL COORDINADOR DE ZONA PARA ENTREGA DE ROLLOS EN SITIO | 17/10/2025 SE ENTREGAN 24 ROLLOS DE WOMPI A LA SEÑORITA KAREN CARMONA</t>
  </si>
  <si>
    <t>INVERSIONES AGUS</t>
  </si>
  <si>
    <t>FO-25-1687573</t>
  </si>
  <si>
    <t>BARRIO SAMAN BARBOSA</t>
  </si>
  <si>
    <t>FO-25-1683155</t>
  </si>
  <si>
    <t>14/10/2025 SE CONFIRMA DATOS. SE REALIZA ENVIO DE ROLLOS POR FLOTA | 17/10/2025 SE VISITA CB ENTREGA 48 ROLLOS</t>
  </si>
  <si>
    <t>BARRIO SAN RAFAEL EL CERRITO</t>
  </si>
  <si>
    <t>FO-25-1691482</t>
  </si>
  <si>
    <t>16/10/2025 SE CONFIRMAN DATOS, SE REALIZA ENVIO DE ROLLOS CON GUIA | 17/10/2025 SE REALIZA ENVIO DE 32 ROLLOS, CON LA GUIA 2215219694 SERVIENTREGA. SE CONFIRMA ENTREGA EXITOSA POR PARTE DE LA TRANSPORTADORA</t>
  </si>
  <si>
    <t>FO-25-1687524</t>
  </si>
  <si>
    <t>15/10/2025 SE CONFIRMAN DATOS.SE REALIZA ENVIO DE ROLLOS CON OPERADOR LOGISTICO | 17/10/2025 SE REALIZA ENTREGA DE 16 ROLLOS WOMPI EN SITIO ENTREGA EXITOSA</t>
  </si>
  <si>
    <t>BARRIO EL RECREO LA MESA 1</t>
  </si>
  <si>
    <t>FO-25-1689209</t>
  </si>
  <si>
    <t>17/10/2025 SE REALIZA ENVIO DE 40 ROLLOS, CON LA GUIA 2235596245 SERVIENTREGA. SE CONFIRMA ENTREGA EXITOSA POR PARTE DE LA TRANSPORTADORA</t>
  </si>
  <si>
    <t>BARRIO SAN CARLOS MADRID</t>
  </si>
  <si>
    <t>FO-25-1685040</t>
  </si>
  <si>
    <t>15/10/2025 SE CONFIRMAN DATOS. SE REALIZA ENVIO CON OPERADOR LOGISTICO | 17/10/2025 DURANTE LA VISITA TECNICA SE REALIZA ENTREGA DE ROLLOS PARA DATÁFONO NO SE MANIPULAN EQUIPOS SIN NOVEDAD EN ENTREGA</t>
  </si>
  <si>
    <t>BARRIO FONQUETA CHIA</t>
  </si>
  <si>
    <t>FO-25-1689103</t>
  </si>
  <si>
    <t>17/10/2025 SE REALIZA ENVIO DE 64 ROLLOS, CON LA GUIA 2235596244 SERVIENTREGA. SE CONFIRMA ENTREGA EXITOSA POR PARTE DE LA TRANSPORTADORA</t>
  </si>
  <si>
    <t>SANTO TOMAS CENTRO</t>
  </si>
  <si>
    <t>FO-25-1688982</t>
  </si>
  <si>
    <t>15/10/2025 SE CONFIRMA DATOS. SE REALIZA ENVIO DE ROLLOS CON OPERADOR LOGISTICO | 17/10/2025 SE REALIZA ENVIO DE 40 ROLLOS, CON LA GUIA 2205447253 SERVIENTREGA. SE CONFIRMA ENTREGA EXITOSA POR PARTE DE LA TRANSPORTADORA</t>
  </si>
  <si>
    <t>ALVARO PACHON SANDOVAL</t>
  </si>
  <si>
    <t>FO-25-1686877</t>
  </si>
  <si>
    <t>PORTAL DEL SAMAN II - JAMUNDÍ</t>
  </si>
  <si>
    <t>FO-25-1687199</t>
  </si>
  <si>
    <t>15/10/2025 SE CONFIRMA DATOS. SE REALIZA ENVIO DE ROLLOS CON OPERADOR LOGISTICO | 17/10/2025 SE REALIZA ENVIO DE 64 ROLLOS, CON LA GUIA 2215219680 SERVIENTREGA. SE CONFIRMA ENTREGA EXITOSA POR PARTE DE LA TRANSPORTADORA</t>
  </si>
  <si>
    <t>MISCELANEA SESÉ</t>
  </si>
  <si>
    <t>FO-25-1686875</t>
  </si>
  <si>
    <t>15/10/2025 SE ESCALA AL COORDINADOR DE ZONA PARA ENTREGA DE ROLLOS EN SITIO | 17/10/2025 SE REALIZA ENTREGA DE 16 ROLLOS AL COMERCIO NO SE MANIPULAN EQUIPOS NOS RETIRAMOS SIN CAUSAR DAÑOS NI PEDIDAS EN EL CLIENTE</t>
  </si>
  <si>
    <t>BARRIO CENTRO SINCELEJO 5</t>
  </si>
  <si>
    <t>FO-25-1686876</t>
  </si>
  <si>
    <t>15/10/2025 SE ESCALA AL COORDINADOR DE ZONA PARA ENTREGA DE ROLLOS EN SITIO | 16/10/2025 SE VISITA SITIO SE VERIFICA INFORMACIÓN SE REALIZA ENTREGA DE ROLLOS, NO SE MANIPULA EQUIPOS. FIRMA QUIEN RECIBE LOS ROLLOS.</t>
  </si>
  <si>
    <t>LIBRERIA Y PAPELERIA MUNDI ESCOLAR</t>
  </si>
  <si>
    <t>FO-25-1687192</t>
  </si>
  <si>
    <t>15/10/2025 SE CONFIRMA DATOS. SE REALIZA ENVIO DE ROLLOS CON OPERADOR LOGISTICO | 17/10/2025 SE REALIZA ENVIO DE 24 ROLLOS, CON LA GUIA 2235596249 SERVIENTREGA. SE CONFIRMA ENTREGA EXITOSA POR PARTE DE LA TRANSPORTADORA</t>
  </si>
  <si>
    <t>BARRIO VEINTE DE JULIO OCAÑA</t>
  </si>
  <si>
    <t>FO-25-1685798</t>
  </si>
  <si>
    <t>15/10/2025 SE CONFIRMAN DATOS, SE REALIZA ENVIO DE ROLLOS CON GUIA | 17/10/2025 SE REALIZA ENVIO DE 24 ROLLOS, CON LA GUIA 2187690796 SERVIENTREGA. SE CONFIRMA ENTREGA EXITOSA POR PARTE DE LA TRANSPORTADORA</t>
  </si>
  <si>
    <t>BARRIO LA MARIA SABANALARGA</t>
  </si>
  <si>
    <t>FO-25-1684381</t>
  </si>
  <si>
    <t>15/10/2025 SE CONFIRMAN DATOS, SE REALIZA ENVIO DE ROLLOS CON GUIA | 17/10/2025 SE REALIZA ENVIO DE 16 ROLLOS, CON LA GUIA 2205447247 SERVIENTREGA. SE CONFIRMA ENTREGA EXITOSA POR PARTE DE LA TRANSPORTADORA</t>
  </si>
  <si>
    <t>BARRIO CASTELLANA  - SOGAMOSO</t>
  </si>
  <si>
    <t>FO-25-1683131</t>
  </si>
  <si>
    <t>14/10/2025 SE CONFIRMA DATOS. SE REALIZA ENVIO DE ROLLOS POR FLOTA | 17/10/2025 SE REALIZA ENVIO DE 40 ROLLOS, CON LA GUIA 2235596235 SERVIENTREGA. SE CONFIRMA ENTREGA EXITOSA POR PARTE DE LA TRANSPORTADORA</t>
  </si>
  <si>
    <t>BARRIO OTRO SAN PELAYO</t>
  </si>
  <si>
    <t>FO-25-1682329</t>
  </si>
  <si>
    <t>14/10/2025 SE CONFIRMAN DATOS, SE REALIZA ENVIO DE ROLLOS CON GUIA | 17/10/2025 SE REALIZA ENVIO DE 64 ROLLOS, CON LA GUIA 2265100399 SERVIENTREGA. SE CONFIRMA ENTREGA EXITOSA POR PARTE DE LA TRANSPORTADORA</t>
  </si>
  <si>
    <t>COMFORT COMUNICACIONES</t>
  </si>
  <si>
    <t>FO-25-1686783</t>
  </si>
  <si>
    <t>15/10/2025 SE ESCALA AL COORDINADOR DE ZONA PARA ENTREGA DE ROLLOS EN SITIO | 16/10/2025 SE ENTREGAN  ROLLOS SIN MANIPULACIÓN DEL DATAFONO SIN NOVEDAD</t>
  </si>
  <si>
    <t>BARRIO CENTRO MANIZALES  26</t>
  </si>
  <si>
    <t>FO-25-1686771</t>
  </si>
  <si>
    <t>15/10/2025 SE ESCALA AL COORDINADOR DE ZONA PARA ENTREGA DE ROLLOS EN SITIO | 16/10/2025 SE ENTREGAN 16 ROLLOS.</t>
  </si>
  <si>
    <t>BARRIO PARQUE PRINCIPAL DE CHIA CHIA</t>
  </si>
  <si>
    <t>FO-25-1674630</t>
  </si>
  <si>
    <t>11/10/2025 SE CONFIRMAN DATOS, SE REALIZA ENVIO DE ROLLOS CON GUIA | 17/10/2025 SE REALIZA ENVIO DE 16 ROLLOS, CON LA GUIA 2235596206 SERVIENTREGA. SE CONFIRMA ENTREGA EXITOSA POR PARTE DE LA TRANSPORTADORA</t>
  </si>
  <si>
    <t>DROGUERIA PUNTO FIJO SANTA ELENA</t>
  </si>
  <si>
    <t>FO-25-1686772</t>
  </si>
  <si>
    <t>15/10/2025 SE ESCALA AL COORDINADOR DE ZONA PARA ENTREGA DE ROLLOS EN SITIO | 16/10/2025 SE ENTREGAN 24 ROLLOS DE WOMPI AL SEÑOR JAIR BERMÚDEZ</t>
  </si>
  <si>
    <t>ROUSSE BOUTIQUE DE BELLEZA</t>
  </si>
  <si>
    <t>FO-25-1686798</t>
  </si>
  <si>
    <t>15/10/2025 SE ESCALA AL COORDINADOR DE ZONA PARA ENTREGA DE ROLLOS EN SITIO | 16/10/2025 SE VISITA COMERCIO, SE ENTREGAN 32 ROLLOS OK.</t>
  </si>
  <si>
    <t>YUDDY ALEXANDRA FERNANDEZ MORCILLO</t>
  </si>
  <si>
    <t>FO-25-1686795</t>
  </si>
  <si>
    <t>15/10/2025 SE ESCALA AL COORDINADOR DE ZONA PARA ENTREGA DE ROLLOS EN SITIO | 16/10/2025 SE ENTREGAN 64 ROLLOS DE WOMPI AL SEÑOR MARIO GARZON</t>
  </si>
  <si>
    <t>BARRIO MADRID MADRID 6</t>
  </si>
  <si>
    <t>FO-25-1683138</t>
  </si>
  <si>
    <t>14/10/2025 SE CONFIRMA DATOS. SE REALIZA ENVIO DE ROLLOS POR FLOTA | 17/10/2025 DURANTE LA VISITA TECNICA SE REALIZA ENTREGA DE ROLLOS PARA DATÁFONO NO SE MANIPULAN EQUIPOS SIN NOVEDAD EN ENTREGA</t>
  </si>
  <si>
    <t>BARRIO SAN JORGE YUMBO 2</t>
  </si>
  <si>
    <t>FO-25-1686755</t>
  </si>
  <si>
    <t>15/10/2025 SE ESCALA AL COORDINADOR DE ZONA PARA ENTREGA DE ROLLOS EN SITIO | 16/10/2025 SE REALIZA ENTREGA DE 24 ROLLOS WOMPI CON VISITA, NO SE INTERVIENE EQUIPOS</t>
  </si>
  <si>
    <t>BARRIO GIRARDOT BUCARAMANGA 5</t>
  </si>
  <si>
    <t>FO-25-1685761</t>
  </si>
  <si>
    <t>15/10/2025 SE ESCALA AL COORDINADOR DE ZONA PARA ENTREGA DE ROLLOS EN SITIO | 16/10/2025 ENTREGA DE 16 ROLLOS PARA DATÁFONO</t>
  </si>
  <si>
    <t>BARRIO SAN CARLOS SOACHA</t>
  </si>
  <si>
    <t>FO-25-1684721</t>
  </si>
  <si>
    <t>15/10/2025 SE ESCALA AL COORDINADOR DE ZONA PARA ENTREGA DE ROLLOS EN SITIO | 16/10/2025 SE ENTREGAN ROLLOS</t>
  </si>
  <si>
    <t>TIENDA MIXTA OCAMPO</t>
  </si>
  <si>
    <t>FO-25-1668791</t>
  </si>
  <si>
    <t>10/10/2025 SE ESCALA AL COORDINADOR DE ZONA PARA ENTREGA DE ROLLOS EN SITIO | 14/10/2025 SE ENTREGAN 40 ROLLOS A LEONARDO MACLION</t>
  </si>
  <si>
    <t>PAPELERIA JUANA</t>
  </si>
  <si>
    <t>FO-25-1673785</t>
  </si>
  <si>
    <t>11/10/2025 SE ESCALA AL COORDINADOR DE ZONA PARA ENTREGA DE ROLLOS EN SITIO | 17/10/2025 SE REALIZA ENTREGA DE 24 ROLLOS AL COMERCIO NO SE MANIPULAN EQUIPOS NOS RETIRAMOS SIN CAUSAR DAÑOS NI PEDIDAS EN EL CLIENTE</t>
  </si>
  <si>
    <t>BARRIO OBRERO CALI 3</t>
  </si>
  <si>
    <t>FO-25-1679578</t>
  </si>
  <si>
    <t>14/10/2025 SE ESCALA AL COORDINADOR DE ZONA PARA ENTREGA DE ROLLOS EN SITIO | 16/10/2025 SE REALIZA ENTREGA DE 56 ROLLOS WOMPI</t>
  </si>
  <si>
    <t>AUTOSERVICIO MERCA MARQUEZ</t>
  </si>
  <si>
    <t>FO-25-1682724</t>
  </si>
  <si>
    <t>14/10/2025 SE ESCALA AL COORDINADOR DE ZONA PARA ENTREGA DE ROLLOS EN SITIO | 17/10/2025 SE LE ENTREGAN 64 ROLLOS DE WOMPI AL SEÑOR ALBEIRO MÁRQUEZ SALAZAR</t>
  </si>
  <si>
    <t>DROGUERIA SAN RAFAEL SR</t>
  </si>
  <si>
    <t>FO-25-1679959</t>
  </si>
  <si>
    <t>14/10/2025 SE ESCALA AL COORDINADOR DE ZONA PARA ENTREGA DE ROLLOS EN SITIO | 17/10/2025 SE REALIZA ENTREGA DE 48 ROLLOS AL COMERCIO NO SE MANIPULAN EQUIPOS NOS RETIRAMOS SIN CAUSAR DAÑOS NI PEDIDAS EN EL CLIENTE</t>
  </si>
  <si>
    <t>BARRIO VILLAS DE CASALOMA SOACHA SOACHA</t>
  </si>
  <si>
    <t>FO-25-1682720</t>
  </si>
  <si>
    <t>14/10/2025 SE ESCALA AL COORDINADOR DE ZONA PARA ENTREGA DE ROLLOS EN SITIO | 17/10/2025 DURANTE LA VISITA TECNICA SE REALIZA ENTREGA DE ROLLOS PARA DATÁFONO NO SE MANIPULAN EQUIPOS</t>
  </si>
  <si>
    <t>FO-25-1681328</t>
  </si>
  <si>
    <t>BARRIO VILLA CINDY SUBA BOGOTA</t>
  </si>
  <si>
    <t>FO-25-1683129</t>
  </si>
  <si>
    <t>14/10/2025 SE ESCALA AL COORDINADOR DE ZONA PARA ENTREGA DE ROLLOS EN SITIO | 17/10/2025 SE ENTREGAN 64 ROLLOS DE MANERA EXITOSA</t>
  </si>
  <si>
    <t>FO-25-1696975</t>
  </si>
  <si>
    <t>17/10/2025 SE ESCALA AL COORDINADOR DE ZONA PARA ENTREGA DE ROLLOS EN SITIO | 17/10/2025 SE REALIZA ENTREGA DE 32 ROLLOS WOMPI OK</t>
  </si>
  <si>
    <t>BARRIO LA INMACULA PLANETA RICA</t>
  </si>
  <si>
    <t>FO-25-1674633</t>
  </si>
  <si>
    <t>11/10/2025 SE CONFIRMAN DATOS, SE REALIZA ENVIO DE ROLLOS CON GUIA | 18/10/2025 SE CONFIRMA ENTREGA EXITOSA POR PARTE DE LA TRANSPORTADORA SERVIENTREGA CON LA GUIA 2265100397</t>
  </si>
  <si>
    <t>BARRIO NIEVES TUNJA</t>
  </si>
  <si>
    <t>FO-25-1696340</t>
  </si>
  <si>
    <t>17/10/2025 SE ESCALA AL COORDINADOR DE ZONA PARA ENTREGA DE ROLLOS EN SITIO | 17/10/2025 SE REALIZA ENTREGA DE 64 ROLLOS CON VISITA</t>
  </si>
  <si>
    <t>BARRIO CAMPO ALEGRE LORICA 1</t>
  </si>
  <si>
    <t>FO-25-1682341</t>
  </si>
  <si>
    <t>14/10/2025 SE CONFIRMAN DATOS, SE REALIZA ENVIO DE ROLLOS CON GUIA | 18/10/2025 SE CONFIRMA ENTREGA EXITOSA POR PARTE DE LA TRANSPORTADORA INTERRAPIDISIMO CON LA GUIA 2265100401</t>
  </si>
  <si>
    <t>BARRIO EL CENTRO DURANIA1</t>
  </si>
  <si>
    <t>FO-25-1681511</t>
  </si>
  <si>
    <t>14/10/2025 SE CONFIRMAN DATOS Y REALIZA ENVIO DE ROLLOS CON GUIA | 18/10/2025 SE CONFIRMA ENTREGA EXITOSA POR PARTE DE LA TRANSPORTADORA SERVIENTREGA CON LA GUIA 2187690787</t>
  </si>
  <si>
    <t>LOGÍSTICA M Y S</t>
  </si>
  <si>
    <t>FO-25-1695539</t>
  </si>
  <si>
    <t>17/08/2025 SE ESCALA AL COORDINADOR DE ZONA PARA ENTREGA DE ROLLOS EN SITIO | 17/10/2025 SE REALIZA ENTREGA DE 24 ROLLOS CON VISITA NO SE MANIPULA TERMINAL</t>
  </si>
  <si>
    <t>VARIEDADES J.J.D</t>
  </si>
  <si>
    <t>FO-25-1695536</t>
  </si>
  <si>
    <t>17/08/2025 SE ESCALA AL COORDINADOR DE ZONA PARA ENTREGA DE ROLLOS EN SITIO | 17/10/2025 SE REALIZA ENTREGA DE 24 ROLLOS A CORRESPONSAL WOMPI</t>
  </si>
  <si>
    <t>LIZARAZO DIAZ JOHN JAIRO</t>
  </si>
  <si>
    <t>FO-25-1695535</t>
  </si>
  <si>
    <t>17/08/2025 SE ESCALA AL COORDINADOR DE ZONA PARA ENTREGA DE ROLLOS EN SITIO | 17/10/2025 SE HACE PRESENCIA EN COMERCIO SE REALIZA ENTREGA DE 24 ROLLOS</t>
  </si>
  <si>
    <t>BARRIO CENTRO VENTAQUEMADA 1</t>
  </si>
  <si>
    <t>FO-25-1682331</t>
  </si>
  <si>
    <t>14/10/2025 SE CONFIRMAN DATOS, SE REALIZA ENVIO DE ROLLOS CON GUIA | 18/10/2025 SE CONFIRMA ENTREGA EXITOSA POR PARTE DE LA TRANSPORTADORA SERVIENTREGA CON LA GUIA 2235596226</t>
  </si>
  <si>
    <t>BARRIO URBANIZACION MI REFUGIO MONTERIA</t>
  </si>
  <si>
    <t>FO-25-1695131</t>
  </si>
  <si>
    <t>16/10/2025 SE ESCALA AL COORDINADOR DE ZONA PARA ENTREGA DE ROLLOS EN SITIO | 17/10/2025 SE REALIZA ENTREGA DE 48 ROLLOS A CORRESPONSAL WOMPI</t>
  </si>
  <si>
    <t>DROGUERÍA PHARMACY</t>
  </si>
  <si>
    <t>FO-25-1695126</t>
  </si>
  <si>
    <t>16/10/2025 SE ESCALA AL COORDINADOR DE ZONA PARA ENTREGA DE ROLLOS EN SITIO | 17/10/2025 SE TE ENTREGA DE 16 ROLLOS WOMPI POR SOLICITUD DEL CLIENTE.</t>
  </si>
  <si>
    <t>BARRIO RINCON DEL LAGO SOACHA SOACHA</t>
  </si>
  <si>
    <t>FO-25-1695089</t>
  </si>
  <si>
    <t>16/10/2025 SE ESCALA AL COORDINADOR DE ZONA PARA ENTREGA DE ROLLOS EN SITIO | 17/10/2025 DURANTE LA VISITA TECNICA SE REALIZA ENTREGA DE ROLLOS PARA DATÁFONO NO SE MANIPULAN EQUIPOS</t>
  </si>
  <si>
    <t>SUPERMERCADO LA FLOR DEL CAMPO DEL GALAN</t>
  </si>
  <si>
    <t>FO-25-1665774</t>
  </si>
  <si>
    <t>10/10/2025 SE ESCALA AL COORDINADOR DE ZONA PARA ENTREGA DE ROLLOS EN SITIO | 17/10/2025 SE ENTREGAN ROLLOS</t>
  </si>
  <si>
    <t>BARRIO COMBIA PEREIRA 2</t>
  </si>
  <si>
    <t>FO-25-1637518</t>
  </si>
  <si>
    <t>06/10/2025 SE ESCALA AL COORDINADOR DE ZONA PARA ENTREGA DE ROLLOS EN SITIO | 17/10/2025 SE ENTREGAN 40 ROLLOS</t>
  </si>
  <si>
    <t>CAFE INTERNET BETEL</t>
  </si>
  <si>
    <t>FO-25-1694566</t>
  </si>
  <si>
    <t>16/10/2025 SE ESCALA AL COORDINADOR DE ZONA PARA ENTREGA DE ROLLOS EN SITIO | 17/10/2025 ENTREGA DE 32 ROLLOS WOMPI OK NO SE MANIPULAN EQUIPOS</t>
  </si>
  <si>
    <t>BARRIO  31 DE OCTUBRE   CHINU</t>
  </si>
  <si>
    <t>FO-25-1683159</t>
  </si>
  <si>
    <t>14/10/2025 SE ESCALA AL COORDINADOR DE ZONA PARA ENTREGA DE ROLLOS EN SITIO | 17/10/2025 SE REALIZA ENTREGA DE 32 ROLLOS WOMPI EN EL PUNTO SIN NOVEDAD</t>
  </si>
  <si>
    <t>BARRIOSANTAELENA-CALI</t>
  </si>
  <si>
    <t>FO-25-1694561</t>
  </si>
  <si>
    <t>Se entregan 8 rollos de Wompi a la señorita Dayana Katerine Estrada Zuares</t>
  </si>
  <si>
    <t>ABASTOS CARNES Y VERDURAS EL BODEGÓN</t>
  </si>
  <si>
    <t>FO-25-1680651</t>
  </si>
  <si>
    <t>14/10/2025 SE ESCALA AL COORDINADOR DE ZONA PARA ENTREGA DE ROLLOS EN SITIO | 18/10/2025 SE REALIZA ENTREGA DE 64 ROLLOS PARA EL CORRESPONSAL</t>
  </si>
  <si>
    <t>MULTISERVICIO B M Y D</t>
  </si>
  <si>
    <t>FO-25-1667064</t>
  </si>
  <si>
    <t>WILLTEC COMUNICACIONES Y ACCESORIOS</t>
  </si>
  <si>
    <t>FO-25-1694539</t>
  </si>
  <si>
    <t>16/10/2025 SE ESCALA AL COORDINADOR DE ZONA PARA ENTREGA DE ROLLOS EN SITIO | 17/10/2025 SE ENTREGAN 24 ROLLOS EXITOSO</t>
  </si>
  <si>
    <t>PANADERIA EL SISNE</t>
  </si>
  <si>
    <t>FO-25-1682026</t>
  </si>
  <si>
    <t>17/10/2025 SE INGRESAN SE ENTREGAN 16 ROLLOS WOMPI</t>
  </si>
  <si>
    <t>LA ESQUINITA DE JOHA</t>
  </si>
  <si>
    <t>FO-25-1694527</t>
  </si>
  <si>
    <t>16/10/2025 SE ESCALA AL COORDINADOR DE ZONA PARA ENTREGA DE ROLLOS EN SITIO | 17/10/2025 SE REALIZA VISITA A CB SE ENTREGAN 16 ROLLOS WOMPI</t>
  </si>
  <si>
    <t>CANDYMEDIAS J J I</t>
  </si>
  <si>
    <t>FO-25-1681311</t>
  </si>
  <si>
    <t>14/10/2025 SE ESCALA AL COORDINADOR DE ZONA PARA ENTREGA DE ROLLOS EN SITIO | 17/10/2025 SE DEJAN 48 ROLLOS</t>
  </si>
  <si>
    <t>BARRIO PARQUE INDUSTRIAL PEREIRA 5</t>
  </si>
  <si>
    <t>FO-25-1694526</t>
  </si>
  <si>
    <t>16/10/2025 SE ESCALA AL COORDINADOR DE ZONA PARA ENTREGA DE ROLLOS EN SITIO | 17/10/2025 SE ENTREGAN 64ROLLOS</t>
  </si>
  <si>
    <t>BARRIO LA ARBOLEDA FACATATIVA 4</t>
  </si>
  <si>
    <t>FO-25-1683118</t>
  </si>
  <si>
    <t>FO-25-1679566</t>
  </si>
  <si>
    <t>14/10/2025 SE ESCALA AL COORDINADOR DE ZONA PARA ENTREGA DE ROLLOS EN SITIO | 18/10/2025 SE LLEGA A SITIO, SE ENTREGAN 48 ROLLOS WOMPI</t>
  </si>
  <si>
    <t>BARRIO ALFONSO LOPEZ MONTERIA</t>
  </si>
  <si>
    <t>FO-25-1682450</t>
  </si>
  <si>
    <t>14/10/2025 SE ESCALA AL COORDINADOR DE ZONA PARA ENTREGA DE ROLLOS EN SITIO | 17/10/2025 SE REALIZA ENTREGA DE 32 ROLLOS A CORRESPONSAL WOMPI</t>
  </si>
  <si>
    <t>PAPELERÍA Y MISCELÁNEA BRITNEY</t>
  </si>
  <si>
    <t>FO-25-1682442</t>
  </si>
  <si>
    <t>14/10/2025 SE ESCALA AL COORDINADOR DE ZONA PARA ENTREGA DE ROLLOS EN SITIO | 17/10/2025 SE REALIZA VISITA A CB SE ENTREGAN 56 ROLLOS WOMPI</t>
  </si>
  <si>
    <t>BARRIO SAN RAFAEL BUCARAMANGA</t>
  </si>
  <si>
    <t>FO-25-1684004</t>
  </si>
  <si>
    <t>15/10/2025 SE ESCALA AL COORDINADOR DE ZONA PARA ENTREGA DE ROLLOS EN SITIO | 17/10/2025 SE HACE PRESENCIA EN COMERCIO SE REALIZA ENTREGA DE 40 ROLLOS</t>
  </si>
  <si>
    <t>MULTICOPIAS DE LA 5</t>
  </si>
  <si>
    <t>FO-25-1683493</t>
  </si>
  <si>
    <t>15/10/2025 SE ESCALA AL COORDINADOR DE ZONA PARA ENTREGA DE ROLLOS EN SITIO | 17/10/2025 SE REALIZA ENTREGA DE 24 ROLLOS WOMPI NO SE MANIPULAN EQUIPOS</t>
  </si>
  <si>
    <t>CIGARRERIA Y CAFETERIA LA 17</t>
  </si>
  <si>
    <t>FO-25-1683390</t>
  </si>
  <si>
    <t>14/10/2025 SE ESCALA AL COORDINADOR DE ZONA PARA ENTREGA DE ROLLOS EN SITIO | 17/10/2025 SE REALIZA ENTREGA DE 64 ROLLOS WOMPI,NO SE MANIPULAN</t>
  </si>
  <si>
    <t>MELENDEZ CALI 4</t>
  </si>
  <si>
    <t>FO-25-1684707</t>
  </si>
  <si>
    <t>15/10/2025 SE ESCALA AL COORDINADOR DE ZONA PARA ENTREGA DE ROLLOS EN SITIO | 17/10/2025 SE VISITA CORRESPONSAL Y SE REALIZA ENTREGA DE 24 ROLLOS</t>
  </si>
  <si>
    <t>BARRIO ALFONSO LOPEZ BOGOTA 2</t>
  </si>
  <si>
    <t>FO-25-1673447</t>
  </si>
  <si>
    <t>11/10/2025 SE ESCALA AL COORDINADOR DE ZONA PARA ENTREGA DE ROLLOS EN SITIO | 18/10/2025 SE ENTREGAN  ROLLOS SIN MANIPULACIÓN DEL DATAFONO SIN NOVEDAD</t>
  </si>
  <si>
    <t>BARRIO LOMBARDIA BOGOTA</t>
  </si>
  <si>
    <t>FO-25-1683137</t>
  </si>
  <si>
    <t>14/10/2025 SE ESCALA AL COORDINADOR DE ZONA PARA ENTREGA DE ROLLOS EN SITIO | 18/10/2025 SE REALIZA VISITA A CB SE ENTREGAN 40 ROLLOS WOMPI</t>
  </si>
  <si>
    <t>BARRIO PUNTE ARANDA BOGOTA</t>
  </si>
  <si>
    <t>FO-25-1684698</t>
  </si>
  <si>
    <t>15/10/2025 SE ESCALA AL COORDINADOR DE ZONA PARA ENTREGA DE ROLLOS EN SITIO | 17/10/2025 SE REALIZA LA ENTREGA DE 32 ROLLOS</t>
  </si>
  <si>
    <t>FO-25-1673804</t>
  </si>
  <si>
    <t>11/10/2025 SE ESCALA AL COORDINADOR DE ZONA PARA ENTREGA DE ROLLOS EN SITIO | 18/10/2025 SE ENTREGAN 56 ROLLOS</t>
  </si>
  <si>
    <t>DROGUERIA FITOSALUD</t>
  </si>
  <si>
    <t>FO-25-1693380</t>
  </si>
  <si>
    <t>16/10/2025 SE ESCALA AL COORDINADOR DE ZONA PARA ENTREGA DE ROLLOS EN SITIO | 17/10/2025 SE LE ENTREGAN 24 ROLLOS DE WOMPI A LA SEÑORITA KAREN ARDILA</t>
  </si>
  <si>
    <t>BARRIO PROVENZA BUCARAMANGA 11</t>
  </si>
  <si>
    <t>FO-25-1693377</t>
  </si>
  <si>
    <t>16/10/2025 SE ESCALA AL COORDINADOR DE ZONA PARA ENTREGA DE ROLLOS EN SITIO | 17/10/2025 ENTREGA DE 32 ROLLOS PARA DATÁFONO</t>
  </si>
  <si>
    <t>DROGUERIA DISTRI HEALTH</t>
  </si>
  <si>
    <t>FO-25-1693311</t>
  </si>
  <si>
    <t>16/10/2025 SE ESCALA AL COORDINADOR DE ZONA PARA ENTREGA DE ROLLOS EN SITIO | 17/10/2025 SE LE ENTREGAN 32 ROLLOS DE WOMPI A LA SEÑORITA LEIDY MONTAÑO</t>
  </si>
  <si>
    <t>FO-25-1693278</t>
  </si>
  <si>
    <t>16/10/2025 SE ESCALA AL COORDINADOR DE ZONA PARA ENTREGA DE ROLLOS EN SITIO | 17/10/2025 ENTREGA DE 64 ROLLOS PARA DATÁFONO</t>
  </si>
  <si>
    <t>RAPITIENDA EMILY.COM</t>
  </si>
  <si>
    <t>FO-25-1665771</t>
  </si>
  <si>
    <t>10/10/2025 SE ESCALA AL COORDINADOR DE ZONA PARA ENTREGA DE ROLLOS EN SITIO | 18/10/2025 SE ENTREGAN 32 ROLLOS A HENRY ORTIZ</t>
  </si>
  <si>
    <t>LOVE AND FIRE</t>
  </si>
  <si>
    <t>FO-25-1664773</t>
  </si>
  <si>
    <t>10/10/2025 SE ESCALA AL COORDINADOR DE ZONA PARA ENTREGA DE ROLLOS EN SITIO | 18/10/2025 SE ENTREGAN  ROLLOS SIN MANIPULACIÓN DEL DATAFONO SIN NOVEDAD</t>
  </si>
  <si>
    <t>BARRIO VENECIA 2 BOGOTA</t>
  </si>
  <si>
    <t>FO-25-1678829</t>
  </si>
  <si>
    <t>14/10/2025 SE ESCALA AL COORDINADOR DE ZONA PARA ENTREGA DE ROLLOS EN SITIO | 18/10/2025 ENTREGA DE ROLLOS EJECUTADO OK</t>
  </si>
  <si>
    <t>BARRIO MATEO GOMEZ CERETE</t>
  </si>
  <si>
    <t>FO-25-1673800</t>
  </si>
  <si>
    <t>11/10/2025 SE ESCALA AL COORDINADOR DE ZONA PARA ENTREGA DE ROLLOS EN SITIO | 18/10/2025 SE REALIZA ENTREGA DE 32 ROLLOS A CORRESPONSAL WOMPI Q</t>
  </si>
  <si>
    <t>BARRIO SOACHA PASEO REAL SOACHA</t>
  </si>
  <si>
    <t>FO-25-1691803</t>
  </si>
  <si>
    <t>FO-25-1698711</t>
  </si>
  <si>
    <t>17/10/2025 SE ESCALA AL COORDINADOR DE ZONA PARA ENTREGA DE ROLLOS EN SITIO | 18/10/2025 SE VISITA COMERCIO SE REALIZA ENTREGA DE 48 ROLLOS DE PAPEL PARA DATÁFONO WOMPI</t>
  </si>
  <si>
    <t>BARRIO MARTINEZ CERETE</t>
  </si>
  <si>
    <t>FO-25-1695541</t>
  </si>
  <si>
    <t>17/08/2025 SE ESCALA AL COORDINADOR DE ZONA PARA ENTREGA DE ROLLOS EN SITIO | 18/10/2025 SE REALIZA ENTREGA DE 40 ROLLOS A CORRESPONSAL WOMPI</t>
  </si>
  <si>
    <t>BARRIO PERPETUO SOCORRO MEDELLIN</t>
  </si>
  <si>
    <t>FO-25-1666347</t>
  </si>
  <si>
    <t>10/10/2025 SE ESCALA AL COORDINADOR DE ZONA PARA ENTREGA DE ROLLOS EN SITIO | 20/10/2025 SE REALIZA ENTREGA DE 56 ROLLOS POR EL OPERADOR LOGISTICO VELOCES CON LA GUIA V4001662307</t>
  </si>
  <si>
    <t>BARRIO SAN ISIDRO</t>
  </si>
  <si>
    <t>FO-25-1679952</t>
  </si>
  <si>
    <t>14/10/2025 SE CONFIRMAN LOS DATOS, SE REALIZA ENVIO DE ROLLOS CON GUIA | 18/10/2025 EL ENVIO SE ENCUENTRA EN PROCESO | 20/10/2025 SE REALIZA ENVIO DE 32 ROLLOS, CON LA GUIA 6345301364270 SERVIENTREGA. SE CONFIRMA ENTREGA EXITOSA POR PARTE DE LA TRANSPORTADORA</t>
  </si>
  <si>
    <t>FO-25-1679631</t>
  </si>
  <si>
    <t>14/10/2025 SE ESCALA AL COORDINADOR DE ZONA PARA ENTREGA DE ROLLOS EN SITIO | 20/10/2025 SE REALIZA ENTREGA DE 32 ROLLOS POR EL OPERADOR LOGISTICO VELOCES CON LA GUIA V4001676541</t>
  </si>
  <si>
    <t>FARMATURIN</t>
  </si>
  <si>
    <t>FO-25-1679612</t>
  </si>
  <si>
    <t>14/10/2025 SE ESCALA AL COORDINADOR DE ZONA PARA ENTREGA DE ROLLOS EN SITIO | 20/10/2025 SE REALIZA ENTREGA DE 64 ROLLOS POR EL OPERADOR LOGISTICO VELOCES CON LA GUIA V4001676543</t>
  </si>
  <si>
    <t>LINAT.NET</t>
  </si>
  <si>
    <t>FO-25-1683135</t>
  </si>
  <si>
    <t>14/10/2025 SE ESCALA AL COORDINADOR DE ZONA PARA ENTREGA DE ROLLOS EN SITIO | 20/10/2025 SE REALIZA ENTREGA DE 32 ROLLOS POR EL OPERADOR LOGISTICO VELOCES CON LA GUIA V4001681681</t>
  </si>
  <si>
    <t>BARRIO ENCISO MEDELLIN  22</t>
  </si>
  <si>
    <t>FO-25-1683109</t>
  </si>
  <si>
    <t>14/10/2025 SE ESCALA AL COORDINADOR DE ZONA PARA ENTREGA DE ROLLOS EN SITIO | 20/10/2025 SE REALIZA ENTREGA DE 48 ROLLOS POR EL OPERADOR LOGISTICO VELOCES CON LA GUIA V4001681682</t>
  </si>
  <si>
    <t>DROGUERIA Y VARIEDADES LA 37</t>
  </si>
  <si>
    <t>FO-25-1683096</t>
  </si>
  <si>
    <t>20/10/2025 SE REALIZA ENTREGA DE 64 ROLLOS POR EL OPERADOR LOGISTICO VELOCES CON LA GUIA V4001681683</t>
  </si>
  <si>
    <t>FO-25-1686803</t>
  </si>
  <si>
    <t>15/10/2025 SE ESCALA AL COORDINADOR DE ZONA PARA ENTREGA DE ROLLOS EN SITIO | 20/10/2025 SE REALIZA ENTREGA DE 32 ROLLOS POR EL OPERADOR LOGISTICO VELOCES CON LA GUIA V4001681684</t>
  </si>
  <si>
    <t>MERCADOS NIQUIA</t>
  </si>
  <si>
    <t>FO-25-1686745</t>
  </si>
  <si>
    <t>15/10/2025 SE ESCALA AL COORDINADOR DE ZONA PARA ENTREGA DE ROLLOS EN SITIO | 20/10/2025 SE REALIZA ENTREGA DE 48 ROLLOS POR EL OPERADOR LOGISTICO VELOCES CON LA GUIA V4001681685</t>
  </si>
  <si>
    <t>LEGUMBRERIA Y GRANERO LA TOLDA</t>
  </si>
  <si>
    <t>FO-25-1686742</t>
  </si>
  <si>
    <t>15/10/2025 SE ESCALA AL COORDINADOR DE ZONA PARA ENTREGA DE ROLLOS EN SITIO | 20/10/2025 SE REALIZA ENTREGA DE 64 ROLLOS POR EL OPERADOR LOGISTICO VELOCES CON LA GUIA V4001681686</t>
  </si>
  <si>
    <t>PAPELERIA EL FUTBOLERO</t>
  </si>
  <si>
    <t>FO-25-1689358</t>
  </si>
  <si>
    <t>15/10/2025 SE ESCALA AL COORDINADOR DE ZONA PARA ENTREGA DE ROLLOS EN SITIO | 20/10/2025 SE REALIZA ENTREGA DE 32 ROLLOS POR EL OPERADOR LOGISTICO VELOCES CON LA GUIA V4001687470</t>
  </si>
  <si>
    <t>CARNES CAMPO NOBLE</t>
  </si>
  <si>
    <t>FO-25-1687586</t>
  </si>
  <si>
    <t>15/10/2025 SE ESCALA AL COORDINADOR DE ZONA PARA ENTREGA DE ROLLOS EN SITIO | 20/10/2025 SE REALIZA ENTREGA DE 48 ROLLOS POR EL OPERADOR LOGISTICO VELOCES CON LA GUIA V4001681688</t>
  </si>
  <si>
    <t>DISTRIFAMILIA</t>
  </si>
  <si>
    <t>FO-25-1689190</t>
  </si>
  <si>
    <t>15/10/2025 SE ESCALA AL COORDINADOR DE ZONA PARA ENTREGA DE ROLLOS EN SITIO | 20/10/2025 SE REALIZA ENTREGA DE 16 ROLLOS POR EL OPERADOR LOGISTICO VELOCES CON LA GUIA V4001687471</t>
  </si>
  <si>
    <t>BARRIO JUAN 23 MEDELLIN 1</t>
  </si>
  <si>
    <t>FO-25-1689165</t>
  </si>
  <si>
    <t>15/10/2025 SE ESCALA AL COORDINADOR DE ZONA PARA ENTREGA DE ROLLOS EN SITIO | 20/10/2025 SE REALIZA ENTREGA DE 40 ROLLOS POR EL OPERADOR LOGISTICO VELOCES CON LA GUIA V4001687472</t>
  </si>
  <si>
    <t>SOLUMOVIL LA PLAYA</t>
  </si>
  <si>
    <t>FO-25-1689156</t>
  </si>
  <si>
    <t>15/10/2025 SE ESCALA AL COORDINADOR DE ZONA PARA ENTREGA DE ROLLOS EN SITIO | 20/10/2025 SE REALIZA ENTREGA DE 64 ROLLOS POR EL OPERADOR LOGISTICO VELOCES CON LA GUIA V4001687473</t>
  </si>
  <si>
    <t>WDIGITAL PC</t>
  </si>
  <si>
    <t>FO-25-1690523</t>
  </si>
  <si>
    <t>16/10/2025 SE ESCALA AL COORDINADOR DE ZONA PARA ENTREGA DE ROLLOS EN SITIO | 20/10/2025 SE REALIZA ENTREGA DE 56 ROLLOS POR EL OPERADOR LOGISTICO VELOCES CON LA GUIA V4001687474</t>
  </si>
  <si>
    <t>DESECHABLES LA 55</t>
  </si>
  <si>
    <t>FO-25-1695096</t>
  </si>
  <si>
    <t>16/10/2025 SE ESCALA AL COORDINADOR DE ZONA PARA ENTREGA DE ROLLOS EN SITIO | 20/10/2025 SE REALIZA ENTREGA DE 56 ROLLOS POR EL OPERADOR LOGISTICO VELOCES CON LA GUIA V4001687479</t>
  </si>
  <si>
    <t>TIENDA ANA ROSA L.C</t>
  </si>
  <si>
    <t>FO-25-1695528</t>
  </si>
  <si>
    <t>17/08/2025 SE ESCALA AL COORDINADOR DE ZONA PARA ENTREGA DE ROLLOS EN SITIO | 20/10/2025 SE REALIZA ENTREGA DE 32 ROLLOS POR EL OPERADOR LOGISTICO VELOCES CON LA GUIA V4001687481</t>
  </si>
  <si>
    <t>LAS MARGARITAS</t>
  </si>
  <si>
    <t>FO-25-1683335</t>
  </si>
  <si>
    <t>14/10/2025 DATOS CORRECTOS. SE REALIZA ENVIO DE ROLLOS CON GUIA | 20/10/2025 SE REALIZA ENVIO DE 16 ROLLOS, CON LA GUIA 2235596238 SERVIENTREGA. SE CONFIRMA ENTREGA EXITOSA POR PARTE DE LA TRANSPORTADORA</t>
  </si>
  <si>
    <t>JOYERIA EL ENCANTO</t>
  </si>
  <si>
    <t>FO-25-1698779</t>
  </si>
  <si>
    <t>17/10/2025 SE ESCALA AL COORDINADOR DE ZONA PARA ENTREGA DE ROLLOS EN SITIO | 18/10/2025 SE REALIZA VISTA AL CB POR SOLICITUD DE 40 ROLLOS, SE ENTREGAN SIN NOVEDAD TODO OK</t>
  </si>
  <si>
    <t>PAPELERIA SINAII</t>
  </si>
  <si>
    <t>FO-25-1682462</t>
  </si>
  <si>
    <t>14/10/2025 SE ESCALA AL COORDINADOR DE ZONA PARA ENTREGA DE ROLLOS EN SITIO | 18/10/2025 SE REALIZA ENTREGA DE 40 ROLLOS</t>
  </si>
  <si>
    <t>DROGUERÍA SAN ANDRES</t>
  </si>
  <si>
    <t>FO-25-1683149</t>
  </si>
  <si>
    <t>14/10/2025 SE CONFIRMA DATOS. SE REALIZA ENVIO DE ROLLOS POR FLOTA | 17/10/2025 SE REALIZA ENVÍO DE 32 ROLLOS WOMPI POR INTERRAPIDISIMO</t>
  </si>
  <si>
    <t>BARRIO SABANAGRANDE ATLÁNTICO</t>
  </si>
  <si>
    <t>FO-25-1683154</t>
  </si>
  <si>
    <t>14/10/2025 SE CONFIRMA DATOS. SE REALIZA ENVIO DE ROLLOS POR FLOTA | 16/10/2025 SE REALIZA ENVÍO DE 56 ROLLOS POR INTERRAPIDISIMO</t>
  </si>
  <si>
    <t>DROGUERÍA PHARMAVITALL15</t>
  </si>
  <si>
    <t>FO-25-1683112</t>
  </si>
  <si>
    <t>14/10/2025 SE ESCALA AL COORDINADOR DE ZONA PARA ENTREGA DE ROLLOS EN SITIO | 18/10/2025 SE REALIZA ENTREGA DE 16 ROLLOS PARA EL CORRESPONSAL</t>
  </si>
  <si>
    <t>BARRIO CAMPANOS 2 SOLEDAD</t>
  </si>
  <si>
    <t>FO-25-1683393</t>
  </si>
  <si>
    <t>14/10/2025 SE ESCALA AL COORDINADOR DE ZONA PARA ENTREGA DE ROLLOS EN SITIO | 17/10/2025 SE HACE ENTREGA DE 32 ROLLOS WOMPI</t>
  </si>
  <si>
    <t>FO-25-1683152</t>
  </si>
  <si>
    <t>14/10/2025 SE CONFIRMA DATOS. SE REALIZA ENVIO DE ROLLOS POR FLOTA | 17/10/2025 SE REALIZA ENVÍO DE 56 ROLLOS WOMPI POR INTERRAPIDISIMO</t>
  </si>
  <si>
    <t>TIENDA DON TOÑO 73</t>
  </si>
  <si>
    <t>FO-25-1686807</t>
  </si>
  <si>
    <t>15/10/2025 SE ESCALA AL COORDINADOR DE ZONA PARA ENTREGA DE ROLLOS EN SITIO | 17/10/2025 SE REALIZA ENTREGA DE 32 ROLLOS A CORRESPONSAL WOMPI</t>
  </si>
  <si>
    <t>LA PRIMAVERA OCAÑA 5</t>
  </si>
  <si>
    <t>FO-25-1683142</t>
  </si>
  <si>
    <t>14/10/2025 SE CONFIRMA DATOS. SE REALIZA ENVIO DE ROLLOS POR FLOTA | 15/10/2025 SE REALIZA ENVÍO DE 16 ROLLOS WOMPI OK</t>
  </si>
  <si>
    <t>BARRIO SOCIEGO MADRID 6</t>
  </si>
  <si>
    <t>FO-25-1687194</t>
  </si>
  <si>
    <t>15/10/2025 SE CONFIRMA DATOS. SE REALIZA ENVIO DE ROLLOS CON OPERADOR LOGISTICO | 17/10/2025 DURANTE LA VISITA TECNICA SE REALIZA ENTREGA DE 32 ROLLOS PARA DATÁFONO NO SE MANIPULAN EQUIPOS SIN NOVEDAD EN ENTREGA</t>
  </si>
  <si>
    <t>PAPELERIA J&amp;M</t>
  </si>
  <si>
    <t>FO-25-1686758</t>
  </si>
  <si>
    <t>15/10/2025 SE ESCALA AL COORDINADOR DE ZONA PARA ENTREGA DE ROLLOS EN SITIO | 18/10/2025 SE REALIZA ENTREGA DE 16 ROLLOS</t>
  </si>
  <si>
    <t>BARRIO CAREPA CAREPA</t>
  </si>
  <si>
    <t>FO-25-1689213</t>
  </si>
  <si>
    <t>15/10/2025 SE ESCALA AL COORDINADOR DE ZONA PARA ENTREGA DE ROLLOS EN SITIO | 17/10/2025 ENTREGA DE 48 ROLLOS WOMPI</t>
  </si>
  <si>
    <t>BARRIO CENTRO VILLAMARIA 3</t>
  </si>
  <si>
    <t>FO-25-1689211</t>
  </si>
  <si>
    <t>15/10/2025 SE ESCALA AL COORDINADOR DE ZONA PARA ENTREGA DE ROLLOS EN SITIO | 17/10/2025 SE REALIZA ENTREGA DE 56 ROLLOS AL COMERCIO NO SE MANIPULAN EQUIPOS NOS RETIRAMOS SIN CAUSAR DAÑOS NI PEDIDAS EN EL CLIENTE</t>
  </si>
  <si>
    <t>GRANERO SURTIHOGAR ALEXA</t>
  </si>
  <si>
    <t>FO-25-1689192</t>
  </si>
  <si>
    <t>15/10/2025 SE ESCALA AL COORDINADOR DE ZONA PARA ENTREGA DE ROLLOS EN SITIO | 18/10/2025 SE VISITA EL CB PARA ENTREGAR 24 ROLLOS, ENTREGA OK</t>
  </si>
  <si>
    <t>PAÑALERA Y PIJAMAS LUKY</t>
  </si>
  <si>
    <t>FO-25-1703108</t>
  </si>
  <si>
    <t>18/10/2025 SE ESCALA AL COORDINADOR DE ZONA PARA ENTREGA DE ROLLOS EN SITIO | 20/10/2025 EL ALMACÉN SE ENCUENTRA CERRADO, SE LLAMO Y LA SEÑORA SALIO A RECIBIR LOS ROLLOS</t>
  </si>
  <si>
    <t>BARRIO PARQUE PRINCIPAL CISNEROS</t>
  </si>
  <si>
    <t>FO-25-1685034</t>
  </si>
  <si>
    <t>15/10/2025 SE CONFIRMAN DATOS. SE REALIZA ENVIO CON OPERADOR LOGISTICO | 20/10/2025 SE REALIZA ENVIO DE 64 ROLLOS, CON LA GUIA 6345301365231 . SE CONFIRMA ENTREGA EXITOSA POR PARTE DE LA TRANSPORTADORA</t>
  </si>
  <si>
    <t>DULCERIA LA 32</t>
  </si>
  <si>
    <t>FO-25-1704379</t>
  </si>
  <si>
    <t>19/10/2025 SE ESCALA AL COORDINADOR DE ZONA PARA ENTREGA DE ROLLOS EN SITIO | 20/10/2025 SE REALIZA ENTREGA DE 40 ROLLOS,  SE ENCUENTRA EL COMERCIO CERRADO, SE LLAMA LA SEÑORA CATHERINE IVON MÉNDEZ SAAVEDRA  AUTORIZA ENTREGA EN EL SUPERMERCADO,</t>
  </si>
  <si>
    <t>BARRIO VIA PICHICHI CRR SONSO GUACARI</t>
  </si>
  <si>
    <t>FO-25-1692077</t>
  </si>
  <si>
    <t>20/10/2025 SE REALIZA ENVIO DE 48 ROLLOS, CON LA GUIA 2215219695 SERVIENTREGA. SE CONFIRMA ENTREGA EXITOSA POR PARTE DE LA TRANSPORTADORA</t>
  </si>
  <si>
    <t>COMUNICABAÑAS</t>
  </si>
  <si>
    <t>FO-25-1704417</t>
  </si>
  <si>
    <t>19/10/2025 SE ESCALA AL COORDINADOR DE ZONA PARA ENTREGA DE ROLLOS EN SITIO | 20/10/2025 SE ENTREGAN 40 ROLLOS WOMPI</t>
  </si>
  <si>
    <t>CONTRERAS ROSSI LITZY YULIETH | CUERO RUIZ JHONNY</t>
  </si>
  <si>
    <t>FERRETERIA POLICARPA</t>
  </si>
  <si>
    <t>FO-25-1704420</t>
  </si>
  <si>
    <t>19/10/2025 SE ESCALA AL COORDINADOR DE ZONA PARA ENTREGA DE ROLLOS EN SITIO | 20/10/2025 SE REALIZA ENTREGA DE 32 ROLLOS PARA EL CORRESPONSAL</t>
  </si>
  <si>
    <t>FO-25-1703098</t>
  </si>
  <si>
    <t>18/10/2025 SE ESCALA AL COORDINADOR DE ZONA PARA ENTREGA DE ROLLOS EN SITIO | 20/10/2025 DURANTE LA VISITA TECNICA SE REALIZA ENTREGA DE ROLLOS PARA DATÁFONO NO SE MANIPULAN EQUIPOS SIN NOVEDAD EN ENTREGA</t>
  </si>
  <si>
    <t>FO-25-1668792</t>
  </si>
  <si>
    <t>10/10/2025 SE ESCALA AL COORDINADOR DE ZONA PARA ENTREGA DE ROLLOS EN SITIO | 20/10/2025 SE HACE ENTREGA DE 32 ROLLOS WOMPI EN LA CALLE 130 8H 6 MZ 19H</t>
  </si>
  <si>
    <t>BARRIO CENTRO XLVIII PASTO</t>
  </si>
  <si>
    <t>FO-25-1703112</t>
  </si>
  <si>
    <t>18/10/2025 SE ESCALA AL COORDINADOR DE ZONA PARA ENTREGA DE ROLLOS EN SITIO | 20/10/2025 SE REALIZA ENTREGA DE 32 ROLLOS WOMPI NO SE MANIPULA DATAFONO NO SE PUEDE CERRAR ORDEN DE SERVICIO EN SITIO POR NOVEDAD CON SERVIDOR</t>
  </si>
  <si>
    <t>PAPELERÍA IEM</t>
  </si>
  <si>
    <t>FO-25-1704433</t>
  </si>
  <si>
    <t>19/10/2025 SE ESCALA AL COORDINADOR DE ZONA PARA ENTREGA DE ROLLOS EN SITIO | 20/10/2025 SE REALIZA ENTREGA DE 24 ROLLOS WOMPI POR SOLICITUD DEL CLIENTE.</t>
  </si>
  <si>
    <t>A Y E DROGUERIA</t>
  </si>
  <si>
    <t>FO-25-1703115</t>
  </si>
  <si>
    <t>18/10/2025 SE ESCALA AL COORDINADOR DE ZONA PARA ENTREGA DE ROLLOS EN SITIO | 20/10/2025 SE REALIZA ENTREGA DE 16 ROLLOS WOMPI NO SE MANIPULA DATAFONO POR NOVEDAD EN SERVIDOR NO SE PUEDE CERRAR ORDEN EN SITIO</t>
  </si>
  <si>
    <t>FO-25-1704400</t>
  </si>
  <si>
    <t>19/10/2025 SE ESCALA AL COORDINADOR DE ZONA PARA ENTREGA DE ROLLOS EN SITIO | 20/10/2025 SE ENTREGAN 64 ROLLOS WOMPI</t>
  </si>
  <si>
    <t>BARRIO CENTRO COSTA RICA VALLE GINEBRA</t>
  </si>
  <si>
    <t>FO-25-1680463</t>
  </si>
  <si>
    <t>20/10/2025 SE REALIZA ENVIO DE 64 ROLLOS, CON LA GUIA 2185553871 SERVIENTREGA. SE CONFIRMA ENTREGA EXITOSA POR PARTE DE LA TRANSPORTADORA</t>
  </si>
  <si>
    <t>VARIEDADES ARCO IRIS ARABIA</t>
  </si>
  <si>
    <t>FO-25-1663945</t>
  </si>
  <si>
    <t>09/10/2025 SE ESCALA AL COORDINADOR DE ZONA PARA ENTREGA DE ROLLOS EN SITIO | 20/10/2025 SE ENTREGAN 56 ROLLOS.</t>
  </si>
  <si>
    <t>DROGUERIA CENTRAL PHARMA J.S</t>
  </si>
  <si>
    <t>FO-25-1703106</t>
  </si>
  <si>
    <t>18/10/2025 SE ESCALA AL COORDINADOR DE ZONA PARA ENTREGA DE ROLLOS EN SITIO | 20/10/2025 SE ENTREGAN ROLLOS</t>
  </si>
  <si>
    <t>BARRIO CHIPRE MANIZALES 2</t>
  </si>
  <si>
    <t>FO-25-1678825</t>
  </si>
  <si>
    <t>14/10/2025 SE ESCALA AL COORDINADOR DE ZONA PARA ENTREGA DE ROLLOS EN SITIO | 20/10/2025 SE ENTREGAN 40 ROLLOS EN EL COMERCIO NO SE MANIPULAN EQUIPOS</t>
  </si>
  <si>
    <t>BARRIO CENTRO QUIMBAYA</t>
  </si>
  <si>
    <t>FO-25-1681846</t>
  </si>
  <si>
    <t>Se visita comercio se realizó entrega de 16 rollos Wompi</t>
  </si>
  <si>
    <t>IDALBA PEREZ RONDON</t>
  </si>
  <si>
    <t>FO-25-1703121</t>
  </si>
  <si>
    <t>18/10/2025 SE ESCALA AL COORDINADOR DE ZONA PARA ENTREGA DE ROLLOS EN SITIO | 20/10/2025 SE REALIZA ENTREGA DE 56 ROLLOS WOMPI</t>
  </si>
  <si>
    <t>TECNISOFTWARE S.A.S</t>
  </si>
  <si>
    <t>FO-25-1683329</t>
  </si>
  <si>
    <t>14/10/2025 DATOS CORRECTOS. SE REALIZA ENVIO DE ROLLOS CON GUIA | 20/10/2025 SE VISITA COMERCIO SE REALIZÓ ENTREGA DE 46 ROLLOS</t>
  </si>
  <si>
    <t>LIBRERIA Y PAPELERIA LA PLUMA</t>
  </si>
  <si>
    <t>FO-25-1680470</t>
  </si>
  <si>
    <t>20/10/2025 SE REALIZA ENVIO DE 64 ROLLOS, CON LA GUIA 6345301364363 SERVIENTREGA. SE CONFIRMA ENTREGA EXITOSA POR PARTE DE LA TRANSPORTADORA</t>
  </si>
  <si>
    <t>BARRIO MODELO ARMENIA</t>
  </si>
  <si>
    <t>FO-25-1689095</t>
  </si>
  <si>
    <t>18/10/2025 SE VISITA COMERCIO DE REALIZO ENTREGA DE 48 ROLLOS WOMPI</t>
  </si>
  <si>
    <t>LA VIRGINIA ARMENIA 2</t>
  </si>
  <si>
    <t>FO-25-1703097</t>
  </si>
  <si>
    <t>18/10/2025 SE ESCALA AL COORDINADOR DE ZONA PARA ENTREGA DE ROLLOS EN SITIO | 20/10/2025 SE VISITA COMERCIO SE REALIZÓ  ENTREGA DE 16 ROLLOS WOMPI</t>
  </si>
  <si>
    <t>BARRIO CORBONES ARMENIA 1</t>
  </si>
  <si>
    <t>FO-25-1691000</t>
  </si>
  <si>
    <t>16/10/2025 SE ESCALA AL COORDINADOR DE ZONA PARA ENTREGA DE ROLLOS EN SITIO | 18/10/2025 SE VISITA COMERCIO SE REALIZÓ ENTREGA DE 64 ROLLOS WOMPI</t>
  </si>
  <si>
    <t>FO-25-1697941</t>
  </si>
  <si>
    <t>17/10/2025 SE CONFIRMAN DATOS, SE REALIZA ENVIO DE ROLLOS CON GUIA | 20/10/2025 SE REALIZA ENVIO DE 64 ROLLOS, CON LA GUIA 2235596258 SERVIENTREGA. SE CONFIRMA ENTREGA EXITOSA POR PARTE DE LA TRANSPORTADORA</t>
  </si>
  <si>
    <t>BARRIO CENTRO SOATÁ</t>
  </si>
  <si>
    <t>FO-25-1697938</t>
  </si>
  <si>
    <t>17/10/2025 SE CONFIRMAN DATOS, SE REALIZA ENVIO DE ROLLOS CON GUIA | 20/10/2025 SE REALIZA ENVIO DE 32 ROLLOS, CON LA GUIA 2235596257 SERVIENTREGA. SE CONFIRMA ENTREGA EXITOSA POR PARTE DE LA TRANSPORTADORA</t>
  </si>
  <si>
    <t>BARRIO CENTRO X - SOGAMOSO</t>
  </si>
  <si>
    <t>FO-25-1697101</t>
  </si>
  <si>
    <t>17/10/2025 SE CONFIRMAN DATOS, SE REALIZA ENVIO DE ROLLOS CON GUIA | 20/10/2025 SE REALIZA ENVIO DE 64 ROLLOS, CON LA GUIA 2235596256 SERVIENTREGA. SE CONFIRMA ENTREGA EXITOSA POR PARTE DE LA TRANSPORTADORA</t>
  </si>
  <si>
    <t>BARRIO OSPINO PEREZ COROZAL</t>
  </si>
  <si>
    <t>FO-25-1694905</t>
  </si>
  <si>
    <t>16/10/2025 SE CONFIRMA DATOS. SE REALIZA ENVIO DE ROLLOS CON OPERADOR LOGISTICO | 20/10/2025 SE REALIZA ENVIO DE 56 ROLLOS, CON LA GUIA 2265100404 SERVIENTREGA. SE CONFIRMA ENTREGA EXITOSA POR PARTE DE LA TRANSPORTADORA</t>
  </si>
  <si>
    <t>INTERNET Y PAPELERIA HERMANAS DURAN</t>
  </si>
  <si>
    <t>FO-25-1694890</t>
  </si>
  <si>
    <t>16/10/2025 SE CONFIRMA DATOS. SE REALIZA ENVIO DE ROLLOS CON OPERADOR LOGISTICO | 20/10/2025 SE REALIZA ENVIO DE 16 ROLLOS, CON LA GUIA 2187690798 SERVIENTREGA. SE CONFIRMA ENTREGA EXITOSA POR PARTE DE LA TRANSPORTADORA</t>
  </si>
  <si>
    <t>BARRIO GRANADA ARMENIA  1</t>
  </si>
  <si>
    <t>FO-25-1691002</t>
  </si>
  <si>
    <t>16/10/2025 SE ESCALA AL COORDINADOR DE ZONA PARA ENTREGA DE ROLLOS EN SITIO | 18/10/2025 SE VISITA COMERCIO SE REALIZÓ ENTREGA DE 56 ROLLOS WOMPI</t>
  </si>
  <si>
    <t>GRANERO LA ECONOMÍA DT</t>
  </si>
  <si>
    <t>FO-25-1704441</t>
  </si>
  <si>
    <t>19/10/2025 SE ESCALA AL COORDINADOR DE ZONA PARA ENTREGA DE ROLLOS EN SITIO | 20/10/2025 SE REALIZA ENTREGA DE 56 ROLLOS</t>
  </si>
  <si>
    <t>BARRIO LA ESPERANZA  CERETE</t>
  </si>
  <si>
    <t>FO-25-1690513</t>
  </si>
  <si>
    <t>16/10/2025 SE ESCALA AL COORDINADOR DE ZONA PARA ENTREGA DE ROLLOS EN SITIO | 18/10/2025 SE REALIZA ENTREGA DE 32 ROLLOS A CORRESPONSAL WOMPI</t>
  </si>
  <si>
    <t>FO-25-1693665</t>
  </si>
  <si>
    <t>16/10/2025 SE CONFIRMA DATOS. SE REALIZA ENVIO DE ROLLOS CON OPERADOR LOGISTICO | 20/10/2025 SE REALIZA ENVIO DE 16 ROLLOS, CON LA GUIA 2235596260 SERVIENTREGA. SE CONFIRMA ENTREGA EXITOSA POR PARTE DE LA TRANSPORTADORA</t>
  </si>
  <si>
    <t>FO-25-1691451</t>
  </si>
  <si>
    <t>16/10/2025 SE ESCALA AL COORDINADOR DE ZONA PARA ENTREGA DE ROLLOS EN SITIO | 18/10/2025 SE VISITA CB. SE REALIZA ENTREGA DE 48 ROLLOS. CLIENTE INFORMA QUE EL DATAFONO FUNCIONA CORRECTAMENTE. NO SÉ MANIPULA DATAFONO</t>
  </si>
  <si>
    <t>ABASTOS ETAPA 3 KATTE</t>
  </si>
  <si>
    <t>FO-25-1689357</t>
  </si>
  <si>
    <t>15/10/2025 SE ESCALA AL COORDINADOR DE ZONA PARA ENTREGA DE ROLLOS EN SITIO | 17/10/2025 SE ENTREGAN 16 ROLLOS</t>
  </si>
  <si>
    <t>FO-25-1693381</t>
  </si>
  <si>
    <t>16/10/2025 SE CONFIRMAN DATOS, SE REALIZA ENVIO DE ROLLOS CON GUIA | 20/10/2025 SE REALIZA ENVIO DE 24 ROLLOS, CON LA GUIA 2235596255 SERVIENTREGA. SE CONFIRMA ENTREGA EXITOSA POR PARTE DE LA TRANSPORTADORA</t>
  </si>
  <si>
    <t>BARRIO ALFONSO LOPEZ MONTERREY 1</t>
  </si>
  <si>
    <t>FO-25-1691480</t>
  </si>
  <si>
    <t>16/10/2025 SE CONFIRMAN DATOS, SE REALIZA ENVIO DE ROLLOS CON GUIA | 20/10/2025 SE REALIZA ENVIO DE 32 ROLLOS, CON LA GUIA 2235596248 SERVIENTREGA. SE CONFIRMA ENTREGA EXITOSA POR PARTE DE LA TRANSPORTADORA</t>
  </si>
  <si>
    <t>AUTOSERVICIO BOYACA</t>
  </si>
  <si>
    <t>FO-25-1690996</t>
  </si>
  <si>
    <t>16/10/2025 SE CONFIRMAN DATOS, SE REALIZA ENVIO DE ROLLOS CON GUIA | 20/10/2025 SE REALIZA ENVIO DE 48 ROLLOS, CON LA GUIA 2235596246 SERVIENTREGA. SE CONFIRMA ENTREGA EXITOSA POR PARTE DE LA TRANSPORTADORA</t>
  </si>
  <si>
    <t>BARRIO PUERTO MADERO</t>
  </si>
  <si>
    <t>FO-25-1689096</t>
  </si>
  <si>
    <t>20/10/2025 SE REALIZA ENVIO DE 24 ROLLOS, CON LA GUIA 2187690797 SERVIENTREGA. SE CONFIRMA ENTREGA EXITOSA POR PARTE DE LA TRANSPORTADORA</t>
  </si>
  <si>
    <t>MAXIMO EXPRESS</t>
  </si>
  <si>
    <t>FO-25-1691800</t>
  </si>
  <si>
    <t>16/10/2025 SE ESCALA AL COORDINADOR DE ZONA PARA ENTREGA DE ROLLOS EN SITIO | 20/10/2025 SE REALIZA ENTREGA DE 16 ROLLOS WOMPI NO SE MANIPULA DATAFONO</t>
  </si>
  <si>
    <t>FO-25-1691420</t>
  </si>
  <si>
    <t>16/10/2025 SE ESCALA AL COORDINADOR DE ZONA PARA ENTREGA DE ROLLOS EN SITIO | 18/10/2025 SE ENTREGAN 24 ROLLOS</t>
  </si>
  <si>
    <t>BARRIO BELEN SANTANDER DE QUILICHAO</t>
  </si>
  <si>
    <t>FO-25-1686373</t>
  </si>
  <si>
    <t>15/10/2025 SE CONFIRMAN DATOS, SE REALIZA ENVIO DE ROLLOS CON GUIA | 20/10/2025 SE REALIZA ENVIO DE 16 ROLLOS, CON LA GUIA 2215219685 SERVIENTREGA. SE CONFIRMA ENTREGA EXITOSA POR PARTE DE LA TRANSPORTADORA</t>
  </si>
  <si>
    <t>SAN FRANCISCO OCAÑA - NORTE DE SANTANDER</t>
  </si>
  <si>
    <t>FO-25-1685880</t>
  </si>
  <si>
    <t>15/10/2025 SE CONFIRMAN DATOS, SE REALIZA ENVIO DE ROLLOS CON GUIA | 20/10/2025 SE REALIZA ENVIO DE 56 ROLLOS, CON LA GUIA 2187690795 SERVIENTREGA. SE CONFIRMA ENTREGA EXITOSA POR PARTE DE LA TRANSPORTADORA</t>
  </si>
  <si>
    <t>BARRIO ALFONSO LOPEZ GINEBRA 1</t>
  </si>
  <si>
    <t>FO-25-1685872</t>
  </si>
  <si>
    <t>15/10/2025 SE CONFIRMAN DATOS, SE REALIZA ENVIO DE ROLLOS CON GUIA | 20/10/2025 SE REALIZA ENVIO DE 32 ROLLOS, CON LA GUIA 2215219688 SERVIENTREGA. SE CONFIRMA ENTREGA EXITOSA POR PARTE DE LA TRANSPORTADORA</t>
  </si>
  <si>
    <t>QUÍMICOS Y ENVASES DEL TOLIMA</t>
  </si>
  <si>
    <t>FO-25-1704367</t>
  </si>
  <si>
    <t>19/10/2025 SE ESCALA AL COORDINADOR DE ZONA PARA ENTREGA DE ROLLOS EN SITIO | 20/10/2025 DE REALIZA ENTREGA DE 16 ROLLOS WOMPI POR SOLICITUD DEL CLIENTE.</t>
  </si>
  <si>
    <t>BARRIO TRIUNFO CUMARAL</t>
  </si>
  <si>
    <t>FO-25-1698533</t>
  </si>
  <si>
    <t>17/10/2025 SE CONFIRMA DATOS. SE REALIZA ENVIO DE ROLLOS CON OPERADOR LOGISTICO | 18/10/2025 SE REALIZA ENTREGA EN SITIO DE 64 ROLLOS WOMPI</t>
  </si>
  <si>
    <t>BARRIO CENTRO 28 - BARRANQUILLA</t>
  </si>
  <si>
    <t>FO-25-1694556</t>
  </si>
  <si>
    <t>16/10/2025 SE ESCALA AL COORDINADOR DE ZONA PARA ENTREGA DE ROLLOS EN SITIO | 18/10/2025 SE HACE ENTREGA DE 32 ROLLOS WOMPI EN LA CARRERA 45 34 56 CENTRO</t>
  </si>
  <si>
    <t>BARRIO CENTRO CARTAGENA DEL CHAIRA 4</t>
  </si>
  <si>
    <t>FO-25-1683259</t>
  </si>
  <si>
    <t>14/10/2025 SE CONFIRMAN DATOS, SE REALIZA ENVIO DE ROLLOS CON GUIA | 20/10/2025 SE REALIZA ENVIO DE 64 ROLLOS, CON LA GUIA 2235596233 SERVIENTREGA. SE CONFIRMA ENTREGA EXITOSA POR PARTE DE LA TRANSPORTADORA</t>
  </si>
  <si>
    <t>BARRIO CENTRO CHINU 4</t>
  </si>
  <si>
    <t>FO-25-1681537</t>
  </si>
  <si>
    <t>14/10/2025 SE CONFIRMAN DATOS. SE REALIZA ENVIO DE ROLLOS CON GUIA | 20/10/2025 SE REALIZA ENVIO DE 32 ROLLOS, CON LA GUIA 2265100398 SERVIENTREGA. SE CONFIRMA ENTREGA EXITOSA POR PARTE DE LA TRANSPORTADORA</t>
  </si>
  <si>
    <t>BARRIO CENTRO CARTAGENA DEL CHAIRA 2</t>
  </si>
  <si>
    <t>FO-25-1683250</t>
  </si>
  <si>
    <t>14/10/2025 SE CONFIRMAN DATOS, SE REALIZA ENVIO DE ROLLOS CON GUIA | 20/10/2025 SE REALIZA ENVIO DE 48 ROLLOS, CON LA GUIA 2235596232 SERVIENTREGA. SE CONFIRMA ENTREGA EXITOSA POR PARTE DE LA TRANSPORTADORA</t>
  </si>
  <si>
    <t>BARRIO CENTRO LA PLAYA</t>
  </si>
  <si>
    <t>FO-25-1681253</t>
  </si>
  <si>
    <t>14/10/2025 SE ESCALA AL COORDINADOR DE ZONA PARA ENTREGA DE ROLLOS EN SITIO | 20/10/2025 SE REALIZA ENVIO DE 24 ROLLOS, CON LA GUIA 2187690786 SERVIENTREGA. SE CONFIRMA ENTREGA EXITOSA POR PARTE DE LA TRANSPORTADORA</t>
  </si>
  <si>
    <t>FO-25-1695055</t>
  </si>
  <si>
    <t>16/10/2025 SE ESCALA AL COORDINADOR DE ZONA PARA ENTREGA DE ROLLOS EN SITIO | 18/10/2025 SE REALIZA ENTREGA DE 48 ROLLOS</t>
  </si>
  <si>
    <t>MINIMERCADO LA MONTAÑA MANDALAY</t>
  </si>
  <si>
    <t>FO-25-1694551</t>
  </si>
  <si>
    <t>16/10/2025 SE ESCALA AL COORDINADOR DE ZONA PARA ENTREGA DE ROLLOS EN SITIO | 20/10/2025 SE REALIZA ENTREGA DE 40 ROLLOS</t>
  </si>
  <si>
    <t>FARMAVIDA Y SALUD JM</t>
  </si>
  <si>
    <t>FO-25-1694550</t>
  </si>
  <si>
    <t>16/10/2025 SE ESCALA AL COORDINADOR DE ZONA PARA ENTREGA DE ROLLOS EN SITIO | 18/10/2025 SE VISITA CB. SE REALIZA ENTREGA DE 56 ROLLOS. CLIENTE INFORMA QUE EL DATAFONO FUNCIONA CORRECTAMENTE. NO SÉ MANIPULA DATAFONO</t>
  </si>
  <si>
    <t>SIN FRONTERAS.NET</t>
  </si>
  <si>
    <t>FO-25-1694475</t>
  </si>
  <si>
    <t>16/10/2025 SE ESCALA AL COORDINADOR DE ZONA PARA ENTREGA DE ROLLOS EN SITIO | 18/10/2025 SE REALIZA VISITA A CB SE ENTREGAN 32 ROLLOS WOMPI</t>
  </si>
  <si>
    <t>BARRIO COSTA HERMOSA V - SOLEDAD</t>
  </si>
  <si>
    <t>FO-25-1695102</t>
  </si>
  <si>
    <t>16/10/2025 SE ESCALA AL COORDINADOR DE ZONA PARA ENTREGA DE ROLLOS EN SITIO | 18/10/2025 SE HACE ENTREGA DE 64 ROLLOS WOMPI EN LA CARRERA 44 27C 129 COSTA HERMOSA V</t>
  </si>
  <si>
    <t>BARRIO LUIS CARLOS GALAN SOACHA</t>
  </si>
  <si>
    <t>FO-25-1695137</t>
  </si>
  <si>
    <t>16/10/2025 SE ESCALA AL COORDINADOR DE ZONA PARA ENTREGA DE ROLLOS EN SITIO | 17/10/2025 DURANTE LA VISITA TECNICA PARA REALIZAR ENTREGA DE ROLLOS NO ES POSIBLE POR QUE COMERCIO SE ENCUENTRA CERRADO SE LLAMA AL CELULAR 3015689225 SIN TENER RESPUESTA SE INFORMA A SUPERVISOR PARA REPROGRAMAR LA VISITA</t>
  </si>
  <si>
    <t>PANADERIA A Y M</t>
  </si>
  <si>
    <t>FO-25-1689348</t>
  </si>
  <si>
    <t>15/10/2025 SE ESCALA AL COORDINADOR DE ZONA PARA ENTREGA DE ROLLOS EN SITIO | 20/10/2025 SE REALIZA ENTREGA DE 40 ROLLOS</t>
  </si>
  <si>
    <t>BARRIO EL ROSARIO SANTANDER DE QUILICHAO</t>
  </si>
  <si>
    <t>FO-25-1682333</t>
  </si>
  <si>
    <t>14/10/2025 SE CONFIRMAN DATOS, SE REALIZA ENVIO DE ROLLOS CON GUIA | 20/10/2025 SE REALIZA ENVIO DE 40 ROLLOS, CON LA GUIA 2215219684 SERVIENTREGA. SE CONFIRMA ENTREGA EXITOSA POR PARTE DE LA TRANSPORTADORA</t>
  </si>
  <si>
    <t>FO-25-1695100</t>
  </si>
  <si>
    <t>16/10/2025 SE ESCALA AL COORDINADOR DE ZONA PARA ENTREGA DE ROLLOS EN SITIO | 20/10/2025 SE ENTREGAN 64 ROLLOS EN LA MISMA CASA CB CERRADO POR HORA DE ALMUERZO NO SE ANEXA TIRILLA DE PRUEBA CLIENTE TAMPOCO LO HA TRABAJADO POR QUÉ ESTÁ BANCOLOMBIA CAÍDO CLIENTE NO FIRMA POR QUÉ SYTEX ESTA CAÍDO SE LLENA LA VISITA CUANDO ESTÉ RESTABLECIDO</t>
  </si>
  <si>
    <t>CENTRO MORELIA - CAQUETA</t>
  </si>
  <si>
    <t>FO-25-1674602</t>
  </si>
  <si>
    <t>11/10/2025 SE CONFIRMAN DATOS, SE REALIZA ENVIO DE ROLLOS CON GUIA | 20/10/2025 SE REALIZA ENVIO DE 56 ROLLOS, CON LA GUIA 2235596203 SERVIENTREGA. SE CONFIRMA ENTREGA EXITOSA POR PARTE DE LA TRANSPORTADORA</t>
  </si>
  <si>
    <t>BARRIO SAN NICOLAS PLANETA RICA</t>
  </si>
  <si>
    <t>FO-25-1674119</t>
  </si>
  <si>
    <t>11/10/2025 SE CONFIRMAN DATOS, SE REALIZA ENVIO DE ROLLOS CON GUIA | 20/10/2025 SE REALIZA ENVIO DE 40 ROLLOS, CON LA GUIA 2265100396 SERVIENTREGA. SE CONFIRMA ENTREGA EXITOSA POR PARTE DE LA TRANSPORTADORA</t>
  </si>
  <si>
    <t>BARRIO VILLA DEL PRADO ACACIAS 2</t>
  </si>
  <si>
    <t>FO-25-1700096</t>
  </si>
  <si>
    <t>17/10/2025 SE CONFIRMAN DATOS. SE REALIZA ENVIO DE ROLLOS CON OPERADOR LOGISTICO | 20/10/2025 SE REALIZA ENTREGA DE 24 ROLLOS AL COMECIO SE ENTREGA</t>
  </si>
  <si>
    <t>BARRIO LA POPA SAN ANDRES DE SOTAVENTO</t>
  </si>
  <si>
    <t>FO-25-1673824</t>
  </si>
  <si>
    <t>11/10/2025 SE CONFIRMAN DATOS, SE REALIZA ENVIO DE ROLLOS CON GUIA | 17/10/2025 ENVIO AUN EN PROCESO, NO SE CONFIRMA RECEPCION POR USUARIO | 20/10/2025 SE REALIZA ENVIO DE 24 ROLLOS, CON LA GUIA 2265100395 SERVIENTREGA. SE CONFIRMA ENTREGA EXITOSA POR PARTE DE LA TRANSPORTADORA</t>
  </si>
  <si>
    <t>FO-25-1697091</t>
  </si>
  <si>
    <t>17/10/2025 SE ESCALA AL COORDINADOR DE ZONA PARA ENTREGA DE ROLLOS EN SITIO | 18/10/2025 SE INGRESA SE ENTREGA 16 ROLLOS WOMPI</t>
  </si>
  <si>
    <t>BARRIO SANTA MARTA SANTA MARTA</t>
  </si>
  <si>
    <t>FO-25-1695532</t>
  </si>
  <si>
    <t>17/08/2025 SE ESCALA AL COORDINADOR DE ZONA PARA ENTREGA DE ROLLOS EN SITIO | 18/10/2025 SE REALIZA ENTREGA DE 24 ROLLOS WOMPI A SATISFACCIÓN DEL CLIENTE</t>
  </si>
  <si>
    <t>RECARGAS Y ENVIOS A&amp;M</t>
  </si>
  <si>
    <t>FO-25-1695534</t>
  </si>
  <si>
    <t>17/08/2025 SE ESCALA AL COORDINADOR DE ZONA PARA ENTREGA DE ROLLOS EN SITIO | 18/10/2025 SE REALIZA LA ENTREGA DE 32 ROLLOS WOMPI SIN NOVEDAD</t>
  </si>
  <si>
    <t>BARRIO EL BAMBU ACACIAS</t>
  </si>
  <si>
    <t>FO-25-1700092</t>
  </si>
  <si>
    <t>17/10/2025 SE CONFIRMAN DATOS. SE REALIZA ENVIO DE ROLLOS CON OPERADOR LOGISTICO | 20/10/2025 SE REALIZA ENTREGA DE 16 ROLLOS AL COMERCIO</t>
  </si>
  <si>
    <t>DROGUERÍA MORALES AYS</t>
  </si>
  <si>
    <t>FO-25-1697001</t>
  </si>
  <si>
    <t>17/10/2025 SE ESCALA AL COORDINADOR DE ZONA PARA ENTREGA DE ROLLOS EN SITIO | 18/10/2025 SE REALIZA VISITA AL CB POR SOLICITUD DE 32 ROLLOS, SE ENTREGAN SIN NOVEDAD TODO OK</t>
  </si>
  <si>
    <t>CIGARRERIA Y LICORERIA EL TRIUNFO ROJAS &amp; ROJAS</t>
  </si>
  <si>
    <t>FO-25-1703124</t>
  </si>
  <si>
    <t>18/10/2025 SE ESCALA AL COORDINADOR DE ZONA PARA ENTREGA DE ROLLOS EN SITIO | 20/10/2025 SE LLEGA ALA DIRECCIÓN INDICADA Y SE ENTREGAN 24 ROLLOS WOMPI SIN MANIPULAR EQUIPOS</t>
  </si>
  <si>
    <t>MISCELANEA NATIS DE OCCIDENTE</t>
  </si>
  <si>
    <t>FO-25-1698520</t>
  </si>
  <si>
    <t>17/10/2025 SE CONFIRMA DATOS. SE REALIZA ENVIO DE ROLLOS CON OPERADOR LOGISTICO | 20/10/2025 SE INGRESA SE ENTREGAN 8</t>
  </si>
  <si>
    <t>BARRIO LA CONCORDIA 1 BOGOTA</t>
  </si>
  <si>
    <t>FO-25-1697885</t>
  </si>
  <si>
    <t>17/10/2025 SE ESCALA AL COORDINADOR DE ZONA PARA ENTREGA DE ROLLOS EN SITIO | 18/10/2025 SE LLEGA A LA DIRECCIÓN INDICADA Y SE ENTREGAN 8 ROLLOS WOMPI SIN MANIPULAR EQUIPOS</t>
  </si>
  <si>
    <t>FO-25-1703126</t>
  </si>
  <si>
    <t>18/10/2025 SE ESCALA AL COORDINADOR DE ZONA PARA ENTREGA DE ROLLOS EN SITIO | 20/10/2025 SE ENTREGAN 40 ROLLOS EN BUEN ESTADO</t>
  </si>
  <si>
    <t>TIENDA Y REFRESQUERIA ISABELLA</t>
  </si>
  <si>
    <t>FO-25-1703110</t>
  </si>
  <si>
    <t>18/10/2025 SE ESCALA AL COORDINADOR DE ZONA PARA ENTREGA DE ROLLOS EN SITIO | 20/10/2025 NOVEDAD DE AGENDAMIENTO
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
ASIMISMO, SE DEJA REGISTRO DE LA AFECTACIÓN DE LA PLATAFORMA SYTES, QUE PRESENTÓ FALLAS COMO CONSECUENCIA DIRECTA DE ESTA CAÍDA GLOBAL DE SERVICIOS EN LA NUBE.
QUEDAMOS ATENTOS A CUALQUIER NOVEDAD ADICIONAL QUE SE PUEDA PRESENTAR Y A LA ESTABILIZACIÓN COMPLETA DE LOS SISTEMAS IMPACTADOS | 20/10/2025 SE VISITA COMERCIO Y SE ENTREGAN 16 ROLLOS OK</t>
  </si>
  <si>
    <t>LOS PATIOS LLANITOS</t>
  </si>
  <si>
    <t>FO-25-1703103</t>
  </si>
  <si>
    <t>18/10/2025 SE ESCALA AL COORDINADOR DE ZONA PARA ENTREGA DE ROLLOS EN SITIO | 20/10/2025 NOVEDAD DE AGENDAMIENTO
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
ASIMISMO, SE DEJA REGISTRO DE LA AFECTACIÓN DE LA PLATAFORMA SYTES, QUE PRESENTÓ FALLAS COMO CONSECUENCIA DIRECTA DE ESTA CAÍDA GLOBAL DE SERVICIOS EN LA NUBE.
QUEDAMOS ATENTOS A CUALQUIER NOVEDAD ADICIONAL QUE SE PUEDA PRESENTAR Y A LA ESTABILIZACIÓN COMPLETA DE LOS SISTEMAS IMPACTADOS | 20/10/2025 SE VISITA COMERCIO Y SE ENTREGAN 48 ROLLOS OK</t>
  </si>
  <si>
    <t>BARRIO CAMILO TORRES OCAÑA</t>
  </si>
  <si>
    <t>FO-25-1700102</t>
  </si>
  <si>
    <t>17/10/2025 SE CONFIRMAN DATOS. SE REALIZA ENVIO DE ROLLOS CON OPERADOR LOGISTICO | 20/10/2025 SE REALIZA ENVIO DE 24 ROLLOS, CON LA GUIA 2187690807 SERVIENTREGA. SE CONFIRMA ENTREGA EXITOSA POR PARTE DE LA TRANSPORTADORA</t>
  </si>
  <si>
    <t>CYBERMAS.NET</t>
  </si>
  <si>
    <t>FO-25-1700090</t>
  </si>
  <si>
    <t>17/10/2025 SE CONFIRMAN DATOS. SE REALIZA ENVIO DE ROLLOS CON OPERADOR LOGISTICO | 20/10/2025 SE REALIZA ENVIO DE 48 ROLLOS, CON LA GUIA 2187690804 SERVIENTREGA. SE CONFIRMA ENTREGA EXITOSA POR PARTE DE LA TRANSPORTADORA</t>
  </si>
  <si>
    <t>BARRIO SANTANDER MOMIL</t>
  </si>
  <si>
    <t>FO-25-1695748</t>
  </si>
  <si>
    <t>17/10/2025 16/10/2025 15:07 P. M. SE INTENTA COMUNICACION A EL NUMERO 3126604804 NO HAY CONTACTO | 20/10/2025 SE REALIZA ENVIO DE 32 ROLLOS, CON LA GUIA 2265100405 SERVIENTREGA. SE CONFIRMA ENTREGA EXITOSA POR PARTE DE LA TRANSPORTADORA</t>
  </si>
  <si>
    <t>FO-25-1699969</t>
  </si>
  <si>
    <t>17/10/2025 SE ESCALA AL COORDINADOR DE ZONA PARA ENTREGA DE ROLLOS EN SITIO | 20/10/2025 SE REALIZA ENTREGA DE 64 ROLLOS PARA EL CORRESPONSAL</t>
  </si>
  <si>
    <t>CHINACOTA II - NORTE DE SANTANDER</t>
  </si>
  <si>
    <t>FO-25-1695404</t>
  </si>
  <si>
    <t>16/10/2025 SE CONFIRMAN DATOS, SE REALIZA ENVIO DE ROLLOS CON GUIA | 20/10/2025 SE REALIZA ENVIO DE 48 ROLLOS, CON LA GUIA 2187690799 SERVIENTREGA. SE CONFIRMA ENTREGA EXITOSA POR PARTE DE LA TRANSPORTADORA</t>
  </si>
  <si>
    <t>BARRIO GALAN PIENDAMO 1</t>
  </si>
  <si>
    <t>FO-25-1688984</t>
  </si>
  <si>
    <t>15/10/2025 SE CONFIRMA DATOS. SE REALIZA ENVIO DE ROLLOS CON OPERADOR LOGISTICO | 20/10/2025 SE REALIZA ENVIO DE 24 ROLLOS, CON LA GUIA 2215219693 SERVIENTREGA. SE CONFIRMA ENTREGA EXITOSA POR PARTE DE LA TRANSPORTADORA</t>
  </si>
  <si>
    <t>BARRIO FUNDADORES GUAMAL 2</t>
  </si>
  <si>
    <t>FO-25-1689100</t>
  </si>
  <si>
    <t>20/10/2025 SE REALIZA ENVIO DE 64 ROLLOS, CON LA GUIA 2235596243 SERVIENTREGA. SE CONFIRMA ENTREGA EXITOSA POR PARTE DE LA TRANSPORTADORA</t>
  </si>
  <si>
    <t>BARRIO CENTENARIO III - PASTO</t>
  </si>
  <si>
    <t>FO-25-1685795</t>
  </si>
  <si>
    <t>15/10/2025 SE CONFIRMAN DATOS, SE REALIZA ENVIO DE ROLLOS CON GUIA | 20/10/2025 SE REALIZA ENVIO DE 64 ROLLOS, CON LA GUIA 2215219689 SERVIENTREGA. SE CONFIRMA ENTREGA EXITOSA POR PARTE DE LA TRANSPORTADORA</t>
  </si>
  <si>
    <t>BARRIO MORALES DUQUE SANTANDER DE QUILICHAO 4</t>
  </si>
  <si>
    <t>FO-25-1683244</t>
  </si>
  <si>
    <t>14/10/2025 SE CONFIRMAN DATOS, SE REALIZA ENVIO DE ROLLOS CON GUIA | 20/10/2025 SE REALIZA ENVIO DE 40 ROLLOS, CON LA GUIA 2215219687 SERVIENTREGA. SE CONFIRMA ENTREGA EXITOSA POR PARTE DE LA TRANSPORTADORA</t>
  </si>
  <si>
    <t>BARRIO CENTRO SABANALARGA  24</t>
  </si>
  <si>
    <t>FO-25-1683242</t>
  </si>
  <si>
    <t>14/10/2025 SE CONFIRMAN DATOS, SE REALIZA ENVIO DE ROLLOS CON GUIA | 20/10/2025 SE REALIZA ENVIO DE 16 ROLLOS, CON LA GUIA 2205447243 SERVIENTREGA. SE CONFIRMA ENTREGA EXITOSA POR PARTE DE LA TRANSPORTADORA</t>
  </si>
  <si>
    <t>CENTRO CURILLO - CAQUETA</t>
  </si>
  <si>
    <t>FO-25-1682483</t>
  </si>
  <si>
    <t>14/10/2025 SE CONFIRMAN DATOS, SE REALIZA ENVIO DE ROLLOS CON GUIA | 20/10/2025 SE REALIZA ENVIO DE 48 ROLLOS, CON LA GUIA 2235596229 SERVIENTREGA. SE CONFIRMA ENTREGA EXITOSA POR PARTE DE LA TRANSPORTADORA</t>
  </si>
  <si>
    <t>BARRIO CENTRO TIMBIO 2</t>
  </si>
  <si>
    <t>FO-25-1681531</t>
  </si>
  <si>
    <t>14/10/2025 SE CONFIRMAN DATOS. SE REALIZA ENVIO DE ROLLOS CON GUIA | 20/10/2025 SE REALIZA ENVIO DE 32 ROLLOS, CON LA GUIA 2215219677 SERVIENTREGA. SE CONFIRMA ENTREGA EXITOSA POR PARTE DE LA TRANSPORTADORA</t>
  </si>
  <si>
    <t>BARRIO SANTA CLARA OCAÑA 3</t>
  </si>
  <si>
    <t>FO-25-1679945</t>
  </si>
  <si>
    <t>14/10/2025 SE CONFIRMAN LOS DATOS, SE REALIZA ENVIO DE ROLLOS CON GUIA | 18/10/2025 SE LLAMA AL USUARIO Y NOS CONFRIMA QUE AUN NO LE HAN LLEGADO LOS ROLLOS | 20/10/2025 SE REALIZA ENVIO DE 64 ROLLOS, CON LA GUIA 2187690783 SERVIENTREGA. SE CONFIRMA ENTREGA EXITOSA POR PARTE DE LA TRANSPORTADORA</t>
  </si>
  <si>
    <t>DISTRILONAS</t>
  </si>
  <si>
    <t>FO-25-1700286</t>
  </si>
  <si>
    <t>17/10/2025 SE ESCALA AL COORDINADOR DE ZONA PARA ENTREGA DE ROLLOS EN SITIO | 18/10/2025 SE ENTREGAN 16 ROLLOS</t>
  </si>
  <si>
    <t>BARRIO PANORAMA VILLAVICENCIO</t>
  </si>
  <si>
    <t>FO-25-1704522</t>
  </si>
  <si>
    <t>19/10/2025 SE ESCALA AL COORDINADOR DE ZONA PARA ENTREGA DE ROLLOS EN SITIO | 20/10/2025 SE REALIZA VISTA AL CB POR SOLICITUD DE ROLLOS, SE PRESENTABA NOVEDAD CON LA PLATAFORMA NO SE PUDO INICIAR DESPLAZAMIENTO INICIAL NI LLENAR UBICACIÓN EL JEFE DE ZONA NOS INFORMA TOMAR EVIDENCIA Y SUBIRLO CUANDO SYTEX ESTÉ FUNCIONANDO , SE ENTREGAN LOS ROLLOS</t>
  </si>
  <si>
    <t>TIENDA Y VARIEDADES LUJALU</t>
  </si>
  <si>
    <t>FO-25-1697884</t>
  </si>
  <si>
    <t>17/10/2025 SE ESCALA AL COORDINADOR DE ZONA PARA ENTREGA DE ROLLOS EN SITIO | 20/10/2025 SE REALIZA ENTREGA DE 32 ROLLOS WOMPI A LA SRA OLGA OVIEDO</t>
  </si>
  <si>
    <t>CICLOREPUESTOS BIKER 10</t>
  </si>
  <si>
    <t>FO-25-1698721</t>
  </si>
  <si>
    <t>17/10/2025 SE ESCALA AL COORDINADOR DE ZONA PARA ENTREGA DE ROLLOS EN SITIO | 18/10/2025 SE REALIZA VISITA, SE ENTREGAN 16 ROLLOS</t>
  </si>
  <si>
    <t>BARRIO JOSE JOAQUIN CAMACHO TUNJA 1</t>
  </si>
  <si>
    <t>FO-25-1698746</t>
  </si>
  <si>
    <t>17/10/2025 SE ESCALA AL COORDINADOR DE ZONA PARA ENTREGA DE ROLLOS EN SITIO | 18/10/2025 SE VISITA DIRECCIÓN ENCONTRANDO  EL COMERCIO CERRADO CLIENTE INDICA QUE LE REALICEMOS LA ENTREGA EN EL ESTABLECIMIENTO DEL LADO SE REALIZA ENTREGA DE 24 ROLLOS WOMPI CON VISITA   RECIBE SEÑORA JANELIE</t>
  </si>
  <si>
    <t>NORTE DE SANTANDER OCAÑA CENTRO</t>
  </si>
  <si>
    <t>FO-25-1695402</t>
  </si>
  <si>
    <t>16/10/2025 SE CONFIRMAN DATOS, SE REALIZA ENVIO DE ROLLOS CON GUIA | 17/10/2025 SE REALIZA ENVÍO DE 48 ROLLOS WOMPI OK</t>
  </si>
  <si>
    <t>BARRIO SECTOR  EL CEMENTERIO ENRERRIOS</t>
  </si>
  <si>
    <t>FO-25-1685871</t>
  </si>
  <si>
    <t>15/10/2025 SE CONFIRMAN DATOS, SE REALIZA ENVIO DE ROLLOS CON GUIA | 21/10/2025 SE REALIZA ENVIO DE 16 ROLLOS, CON LA GUIA 6345301365356 . SE CONFIRMA ENTREGA EXITOSA POR PARTE DE LA TRANSPORTADORA</t>
  </si>
  <si>
    <t>BARRIO SAN RAFAEL SAN RAFAEL</t>
  </si>
  <si>
    <t>FO-25-1683243</t>
  </si>
  <si>
    <t>14/10/2025 SE CONFIRMAN DATOS, SE REALIZA ENVIO DE ROLLOS CON GUIA | 21/10/2025 SE REALIZA ENVIO DE 16 ROLLOS, CON LA GUIA 6345301365131 . SE CONFIRMA ENTREGA EXITOSA POR PARTE DE LA TRANSPORTADORA</t>
  </si>
  <si>
    <t>FO-25-1683240</t>
  </si>
  <si>
    <t>14/10/2025 SE CONFIRMAN DATOS, SE REALIZA ENVIO DE ROLLOS CON GUIA | 21/10/2025 SE REALIZA ENVIO DE 56 ROLLOS, CON LA GUIA 3028503118 SERVIENTREGA. SE CONFIRMA ENTREGA EXITOSA POR PARTE DE LA TRANSPORTADORA</t>
  </si>
  <si>
    <t>FO-25-1682482</t>
  </si>
  <si>
    <t>14/10/2025 SE CONFIRMAN DATOS, SE REALIZA ENVIO DE ROLLOS CON GUIA | 21/10/2025 SE REALIZA ENVIO DE 16 ROLLOS, CON LA GUIA 3028503117 SERVIENTREGA. SE CONFIRMA ENTREGA EXITOSA POR PARTE DE LA TRANSPORTADORA</t>
  </si>
  <si>
    <t>BARRIO MARINILLA MARINILLA 1</t>
  </si>
  <si>
    <t>FO-25-1681545</t>
  </si>
  <si>
    <t>14/10/2025 SE CONFIRMAN DATOS. SE REALIZA ENVIO DE ROLLOS CON GUIA 21/10/2025 SE REALIZA ENTREGA EXITOSA CON 54 ROLLOS</t>
  </si>
  <si>
    <t>BARRIO CENTRO 2 SAMACÁ</t>
  </si>
  <si>
    <t>FO-25-1681547</t>
  </si>
  <si>
    <t>14/10/2025 SE CONFIRMAN DATOS. SE REALIZA ENVIO DE ROLLOS CON GUIA | 21/10/2025 SE REALIZA ENVIO DE 32 ROLLOS, CON LA GUIA 2235596227 SERVIENTREGA. SE CONFIRMA ENTREGA EXITOSA POR PARTE DE LA TRANSPORTADORA</t>
  </si>
  <si>
    <t>VARIEDADES FERDANI</t>
  </si>
  <si>
    <t>FO-25-1699961</t>
  </si>
  <si>
    <t>17/10/2025 SE ESCALA AL COORDINADOR DE ZONA PARA ENTREGA DE ROLLOS EN SITIO | 18/10/2025 SE REALIZA VISTA AL PUNTO SE ENTREGAN 24 ROLLOS PAPEL WOMPI CLIENTE RECIBE A SATISFACCIÓN</t>
  </si>
  <si>
    <t>BARRIO PORTAL DEL JORDAN JAMUNDI 3</t>
  </si>
  <si>
    <t>FO-25-1681539</t>
  </si>
  <si>
    <t>14/10/2025 SE CONFIRMAN DATOS. SE REALIZA ENVIO DE ROLLOS CON GUIA | 21/10/2025 SE REALIZA ENVIO DE 32 ROLLOS, CON LA GUIA 2215219678 SERVIENTREGA. SE CONFIRMA ENTREGA EXITOSA POR PARTE DE LA TRANSPORTADORA</t>
  </si>
  <si>
    <t>DROGUERIA NICOLFARMA</t>
  </si>
  <si>
    <t>FO-25-1698717</t>
  </si>
  <si>
    <t>17/10/2025 SE ESCALA AL COORDINADOR DE ZONA PARA ENTREGA DE ROLLOS EN SITIO | 18/10/2025 SE REALIZA ENTREGA DE 48 ROLLOS WOMPI  EN DIRECCIÓN DE CÚCUTA POR PETICIÓN DEL CLIENTE</t>
  </si>
  <si>
    <t>TULIO ERNESTO GONZALEZ GARCIA</t>
  </si>
  <si>
    <t>FO-25-1699985</t>
  </si>
  <si>
    <t>17/10/2025 SE ESCALA AL COORDINADOR DE ZONA PARA ENTREGA DE ROLLOS EN SITIO | 18/10/2025 SE DEJAN 24 ROLLOS</t>
  </si>
  <si>
    <t>LAURA'S SECRET DISTRIBUIDORA</t>
  </si>
  <si>
    <t>FO-25-1698714</t>
  </si>
  <si>
    <t>17/10/2025 SE ESCALA AL COORDINADOR DE ZONA PARA ENTREGA DE ROLLOS EN SITIO | 18/10/2025 SE REALIZA ENTREGA DE 16 ROLLOS NO SE MANIPULA TERMINAL</t>
  </si>
  <si>
    <t>BARRIO ZAMORANO PALMIRA 5</t>
  </si>
  <si>
    <t>FO-25-1700288</t>
  </si>
  <si>
    <t>17/10/2025 SE ESCALA AL COORDINADOR DE ZONA PARA ENTREGA DE ROLLOS EN SITIO | 18/10/2025 EN LA VISITA TÉCNICA SE REALIZÓ LA ENTREGA DE 16 ROLLOS DE WOMPI PARA EL CB.</t>
  </si>
  <si>
    <t>PARQUE PRINCIPAL MONTEBELLO - ANTIOQUIA</t>
  </si>
  <si>
    <t>FO-25-1686860</t>
  </si>
  <si>
    <t>15/10/2025 SE REALIZA ENVIO DE ROLLOS CON OPERADOR LOGISTICO | 20/10/2025 SE REALIZA ENVÍO DE 56 ROLLOS WOMPI OK POR FLOTA, CLIENTE CONFIRMA RECIBIDO</t>
  </si>
  <si>
    <t>MISCELANIA MIS EMANUEL</t>
  </si>
  <si>
    <t>FO-25-1700289</t>
  </si>
  <si>
    <t>17/10/2025 SE ESCALA AL COORDINADOR DE ZONA PARA ENTREGA DE ROLLOS EN SITIO | 18/10/2025 SE ENTREGAN  ROLLOS SIN MANIPULACIÓN DEL DATAFONO SIN NOVEDAD</t>
  </si>
  <si>
    <t>BARRIO ARGELIA SABANA DE TORRES</t>
  </si>
  <si>
    <t>FO-25-1700101</t>
  </si>
  <si>
    <t>17/10/2025 SE CONFIRMAN DATOS. SE REALIZA ENVIO DE ROLLOS CON OPERADOR LOGISTICO | 21/10/2025 SE REALIZA ENVIO DE 64 ROLLOS, CON LA GUIA 2187690806 SERVIENTREGA. SE CONFIRMA ENTREGA EXITOSA POR PARTE DE LA TRANSPORTADORA</t>
  </si>
  <si>
    <t>BARRIO CENTRO NOBSA 3</t>
  </si>
  <si>
    <t>FO-25-1694896</t>
  </si>
  <si>
    <t>16/10/2025 16/10/2025 14:20 SE INTENTA COMUNICACIÓN AL NÚMERO 3123705272 NO HAY CONTACTO | 21/10/2025 SE REALIZA ENVIO DE 56 ROLLOS, CON LA GUIA 2235596263 SERVIENTREGA. SE CONFIRMA ENTREGA EXITOSA POR PARTE DE LA TRANSPORTADORA</t>
  </si>
  <si>
    <t>BARRIO LAS FERIAS ACACIAS 1</t>
  </si>
  <si>
    <t>FO-25-1694886</t>
  </si>
  <si>
    <t>16/10/2025 16/10/2025 14:44 SE INTENTA COMUNICACIÓN AL NÚMERO 3222699284|3108323392 NO HAY CONTACTO | 21/10/2025 SE REALIZA ENVIO DE 48 ROLLOS, CON LA GUIA 2235596261 SERVIENTREGA. SE CONFIRMA ENTREGA EXITOSA POR PARTE DE LA TRANSPORTADORA</t>
  </si>
  <si>
    <t>VARIEDADES SURY</t>
  </si>
  <si>
    <t>FO-25-1693330</t>
  </si>
  <si>
    <t>16/10/2025 SE ESCALA AL COORDINADOR DE ZONA PARA ENTREGA DE ROLLOS EN SITIO | 20/10/2025 SE REALIZA ENTREGA DE 32 ROLLOS WOMPI OK</t>
  </si>
  <si>
    <t>BARRIO SAN JORGE YUMBO 1</t>
  </si>
  <si>
    <t>FO-25-1699908</t>
  </si>
  <si>
    <t>18/10/2025 SE LLEGA A SITIO Y SE ENCUENTRA CERRADO EL CB, SE REALIZA LLAMADA Y MA DELORA INFORMA ENTREGARLE LOS ROLLOS A LA SRÑORA ALBA ROCIO OLAYA.
EN SEGUIDA DEL CB.</t>
  </si>
  <si>
    <t>FO-25-1692727</t>
  </si>
  <si>
    <t>16/10/2025 SE CONFIRMAN DATOS. SE REALIZA ENVIO DE ROLLOS CON OPERADOR LOGISTICO | 21/10/2025 SE REALIZA ENVIO DE 24 ROLLOS, CON LA GUIA 2215219698 SERVIENTREGA. SE CONFIRMA ENTREGA EXITOSA POR PARTE DE LA TRANSPORTADORA</t>
  </si>
  <si>
    <t>BARRIO ARRALLAN TUQUERRES</t>
  </si>
  <si>
    <t>FO-25-1674596</t>
  </si>
  <si>
    <t>11/10/2025 SE CONFIRMAN DATOS, SE REALIZA ENVIO DE ROLLOS CON GUIA | 18/10/2025 SE LLAMA AL USUARIO Y NOS CONFIRMA QUE AUN NO LE HAN LLEGADO LOS ROLLOS | 21/10/2025 SE REALIZA ENVIO DE 16 ROLLOS, CON LA GUIA 2185553870 SERVIENTREGA. SE CONFIRMA ENTREGA EXITOSA POR PARTE DE LA TRANSPORTADORA</t>
  </si>
  <si>
    <t>SON PELUDITOS</t>
  </si>
  <si>
    <t>FO-25-1699949</t>
  </si>
  <si>
    <t>17/10/2025 SE ESCALA AL COORDINADOR DE ZONA PARA ENTREGA DE ROLLOS EN SITIO | 18/10/2025 SE REALIZA ENTREGA DE 24 ROLLOS WOMPI</t>
  </si>
  <si>
    <t>BARRIO POBLADO 1 CALI 2</t>
  </si>
  <si>
    <t>FO-25-1699967</t>
  </si>
  <si>
    <t>17/10/2025 SE ESCALA AL COORDINADOR DE ZONA PARA ENTREGA DE ROLLOS EN SITIO | 18/10/2025 SE VISITA CORRESPONSAL Y SE ENTREGAN 24 ROLLOS</t>
  </si>
  <si>
    <t>BARRIO CARIBE VERDE BARRANQUILLA 10</t>
  </si>
  <si>
    <t>FO-25-1697883</t>
  </si>
  <si>
    <t>17/10/2025 SE ESCALA AL COORDINADOR DE ZONA PARA ENTREGA DE ROLLOS EN SITIO | 18/10/2025 SE REALIZA VISITA SE ENTREGA 24 ROLLOS</t>
  </si>
  <si>
    <t>BARRIO KENNEDY AYACUCHO BOGOTA 1</t>
  </si>
  <si>
    <t>FO-25-1703128</t>
  </si>
  <si>
    <t>18/10/2025 SE ESCALA AL COORDINADOR DE ZONA PARA ENTREGA DE ROLLOS EN SITIO | 20/10/2025 SE ENTREGAN 16 ROLLOS</t>
  </si>
  <si>
    <t>DISTRILUZDA</t>
  </si>
  <si>
    <t>FO-25-1699960 | FO-25-1706026</t>
  </si>
  <si>
    <t>20/10/2025 SE ENTREGAN 24 ROLLOS SIN MANIPULACIÓN DEL DATAFONO SIN NOVEDAD</t>
  </si>
  <si>
    <t>FO-25-1699922</t>
  </si>
  <si>
    <t>17/10/2025 SE ESCALA AL COORDINADOR DE ZONA PARA ENTREGA DE ROLLOS EN SITIO | 18/10/2025 SE REALIZA ENTREGA DE 40 ROLLOS WOMPI</t>
  </si>
  <si>
    <t>ARIAS QUILINDO JULIAN | ROZO ROZO WILLIAM ASDRUBAL</t>
  </si>
  <si>
    <t>CYVERNET . COM</t>
  </si>
  <si>
    <t>FO-25-1699920</t>
  </si>
  <si>
    <t>17/10/2025 SE ESCALA AL COORDINADOR DE ZONA PARA ENTREGA DE ROLLOS EN SITIO | 18/10/2025 SE ENTREGA 24 ROLLOS SIN NOVEDAD</t>
  </si>
  <si>
    <t>A1A INMOBILIARIA SAS</t>
  </si>
  <si>
    <t>FO-25-1708162</t>
  </si>
  <si>
    <t>20/10/2025 SE ESCALA AL COORDINADOR DE ZONA PARA ENTREGA DE ROLLOS EN SITIO | 21/10/2025 VISITAMOS COMERCIO REALIZAMOS ENTREGA DE 24 ROLLOS.</t>
  </si>
  <si>
    <t>BARRIO CENTRO ARCABUCO 3</t>
  </si>
  <si>
    <t>FO-25-1708259</t>
  </si>
  <si>
    <t>20/10/2025 SE CONFIRMA DATOS. SE REALIZA ENVIO DE ROLLOS CON OPERADOR LOGISTICO | 21/10/2025 SE REALIZA ENTREGA DE 24 ROLLOS CON VISITA.</t>
  </si>
  <si>
    <t>BARRIO CENTRO III DAGUA</t>
  </si>
  <si>
    <t>FO-25-1683128</t>
  </si>
  <si>
    <t>14/10/2025 SE CONFIRMA DATOS. SE REALIZA ENVIO DE ROLLOS POR FLOTA | 16/10/2025 SE ENVIAN 24 ROLLOS A PERLAZA POTES KELLY JOHANNA</t>
  </si>
  <si>
    <t>BARRIO LA GRANJA  BOCHALEMA</t>
  </si>
  <si>
    <t>FO-25-1683122</t>
  </si>
  <si>
    <t>BARRIO PARQUE CAMPESTRE SOACHA 2</t>
  </si>
  <si>
    <t>FO-25-1704406</t>
  </si>
  <si>
    <t>19/10/2025 SE ESCALA AL COORDINADOR DE ZONA PARA ENTREGA DE ROLLOS EN SITIO | 21/10/2025 DURANTE LA VISITA TECNICA SE REALIZA ENTREGA DE ROLLOS PARA DATÁFONO NO SE MANIPULAN EQUIPOS</t>
  </si>
  <si>
    <t>BARRIO HOGARES SOACHA TESORO II SOACHA</t>
  </si>
  <si>
    <t>FO-25-1708207</t>
  </si>
  <si>
    <t>20/10/2025 SE ESCALA AL COORDINADOR DE ZONA PARA ENTREGA DE ROLLOS EN SITIO | 21/10/2025 DURANTE LA VISITA TECNICA SE REALIZA ENTREGA DE ROLLOS PARA DATÁFONO NO SE MANIPULAN EQUIPOS</t>
  </si>
  <si>
    <t>FO-25-1708127</t>
  </si>
  <si>
    <t>20/10/2025 SE ESCALA AL COORDINADOR DE ZONA PARA ENTREGA DE ROLLOS EN SITIO | 21/10/2025 SE ENTREGAN 64 ROLLOS A MARCELA GUERRON</t>
  </si>
  <si>
    <t>BARRIO CHUNIZA BOGOTA</t>
  </si>
  <si>
    <t>FO-25-1708116</t>
  </si>
  <si>
    <t>20/10/2025 SE ESCALA AL COORDINADOR DE ZONA PARA ENTREGA DE ROLLOS EN SITIO | 21/10/2025 SE ENTREGAN ROLLOS</t>
  </si>
  <si>
    <t>BARRIO RINCON DE SUBA BOGOTA</t>
  </si>
  <si>
    <t>FO-25-1703125</t>
  </si>
  <si>
    <t>18/10/2025 SE ESCALA AL COORDINADOR DE ZONA PARA ENTREGA DE ROLLOS EN SITIO | 21/10/2025 SE VISITA COMERCIO CB BANCOLOMBIA WOMPI, SE ENTREGAN ROLLOS DE PAPELERÍA SOLICITADOS PARA EL DATAFONO, NO UPS, NO SE MANIPULAN EQUIPOS.</t>
  </si>
  <si>
    <t>SONIA YOREIDA OBANDO CELY</t>
  </si>
  <si>
    <t>FO-25-1708190</t>
  </si>
  <si>
    <t>20/10/2025 SE ESCALA AL COORDINADOR DE ZONA PARA ENTREGA DE ROLLOS EN SITIO | 21/10/2025 SE VISITA COMERCIO, SE ENTREGAN 16 ROLLOS WOMPI</t>
  </si>
  <si>
    <t>MISCELÁNEA Y VARIEDADES SANTA ANA</t>
  </si>
  <si>
    <t>FO-25-1696337</t>
  </si>
  <si>
    <t>17/10/2025 SE ESCALA AL COORDINADOR DE ZONA PARA ENTREGA DE ROLLOS EN SITIO | 21/10/2025 SE REALIZA ENTREGA DE 40 ROLLOS WOMPI POR SOLICITUD DEL CLIENTE.</t>
  </si>
  <si>
    <t>CIGARRERIA Y SUPERMERCADO SIMACOTA</t>
  </si>
  <si>
    <t>FO-25-1708147</t>
  </si>
  <si>
    <t>20/10/2025 SE ESCALA AL COORDINADOR DE ZONA PARA ENTREGA DE ROLLOS EN SITIO | 21/10/2025 SE DEJAN 24 ROLLOS</t>
  </si>
  <si>
    <t>MISCELÁNEA DE TODITO</t>
  </si>
  <si>
    <t>FO-25-1696965</t>
  </si>
  <si>
    <t>17/10/2025 SE ESCALA AL COORDINADOR DE ZONA PARA ENTREGA DE ROLLOS EN SITIO | 21/10/2025 SE REALIZA ENTREGA DE 24 ROLLOS A CORRESPONSAL WOMPI</t>
  </si>
  <si>
    <t>BARRIO MODELO BARRANQUILLA 1</t>
  </si>
  <si>
    <t>FO-25-1709668</t>
  </si>
  <si>
    <t>21/10/2025 SE ESCALA AL COORDINADOR DE ZONA PARA ENTREGA DE ROLLOS EN SITIO | 21/10/2025 SE REALIZA VISITA SE ENTREGA 24 ROLLOS</t>
  </si>
  <si>
    <t>LIGIA DEL CARMEN DIAZ AVILA</t>
  </si>
  <si>
    <t>FO-25-1691840</t>
  </si>
  <si>
    <t>16/10/2025 SE ESCALA AL COORDINADOR DE ZONA PARA ENTREGA DE ROLLOS EN SITIO | 21/10/2025 SE REALIZA ENTREGA DE 32 ROLLOS POR EL OPERADOR LOGISTICO VELOCES CON LA GUIA V4001687475</t>
  </si>
  <si>
    <t>ALMACEN SERVIFRENOS</t>
  </si>
  <si>
    <t>FO-25-1698761</t>
  </si>
  <si>
    <t>17/10/2025 SE ESCALA AL COORDINADOR DE ZONA PARA ENTREGA DE ROLLOS EN SITIO | 21/10/2025 SE VISITA SITIO SE VERIFICA INFORMACIÓN SE REALIZA ENTREGA DE 16 ROLLOS, NO SE MANIPULA EQUIPOS. FIRMA QUIEN RECIBE LOS ROLLOS.</t>
  </si>
  <si>
    <t>BARRIO PLAYON MEDELLIN 2</t>
  </si>
  <si>
    <t>FO-25-1693309</t>
  </si>
  <si>
    <t>16/10/2025 SE ESCALA AL COORDINADOR DE ZONA PARA ENTREGA DE ROLLOS EN SITIO | 21/10/2025 SE REALIZA ENTREGA DE 56 ROLLOS POR EL OPERADOR LOGISTICO VELOCES CON LA GUIA V4001687476</t>
  </si>
  <si>
    <t>BARRIO CHIPRE IV MANIZALES</t>
  </si>
  <si>
    <t>FO-25-1690538</t>
  </si>
  <si>
    <t>16/10/2025 SE ESCALA AL COORDINADOR DE ZONA PARA ENTREGA DE ROLLOS EN SITIO | 21/10/2025 SE ENTREGAN 64 ROLLOS EN EL COMERCIO NO SE MANIPULAN EQUIPOS</t>
  </si>
  <si>
    <t>TIENDA LA CAMPESINA EL TUTO .</t>
  </si>
  <si>
    <t>FO-25-1704404</t>
  </si>
  <si>
    <t>19/10/2025 SE ESCALA AL COORDINADOR DE ZONA PARA ENTREGA DE ROLLOS EN SITIO | 21/10/2025 SE HACE ENTREGA DE 40 ROLLOS WOMPI EN LA TRANSVERSAL 8C 1 98 236</t>
  </si>
  <si>
    <t>DROGUERIA  LAS COLINAS</t>
  </si>
  <si>
    <t>FO-25-1694560</t>
  </si>
  <si>
    <t>16/10/2025 SE ESCALA AL COORDINADOR DE ZONA PARA ENTREGA DE ROLLOS EN SITIO | 21/10/2025 SE REALIZA ENTREGA DE 64 ROLLOS POR EL OPERADOR LOGISTICO VELOCES CON LA GUIA V4001687477</t>
  </si>
  <si>
    <t>AUTOSERVICIO LOS SOCIOS AMIGOS</t>
  </si>
  <si>
    <t>FO-25-1695109</t>
  </si>
  <si>
    <t>16/10/2025 SE ESCALA AL COORDINADOR DE ZONA PARA ENTREGA DE ROLLOS EN SITIO | 21/10/2025 SE REALIZA ENTREGA DE 24 ROLLOS POR EL OPERADOR LOGISTICO VELOCES CON LA GUIA V4001687478</t>
  </si>
  <si>
    <t>GRANERO EL MIRADOR DE ARANJUEZ</t>
  </si>
  <si>
    <t>FO-25-1695081</t>
  </si>
  <si>
    <t>16/10/2025 SE ESCALA AL COORDINADOR DE ZONA PARA ENTREGA DE ROLLOS EN SITIO | 21/10/2025 SE REALIZA ENTREGA DE 64 ROLLOS POR EL OPERADOR LOGISTICO VELOCES CON LA GUIA V4001687480</t>
  </si>
  <si>
    <t>BARRIO SUBA RINCON 10  BOGOTÁ</t>
  </si>
  <si>
    <t>FO-25-1703101</t>
  </si>
  <si>
    <t>18/10/2025 SE ESCALA AL COORDINADOR DE ZONA PARA ENTREGA DE ROLLOS EN SITIO | 21/10/2025 SE VISITA COMERCIO CB BANCOLOMBIA WOMPI, SE ENTREGAN 64 ROLLOS DE PAPELERÍA SOLICITADOS PARA EL DATAFONO, NO UPS, NO SE MANIPULAN EQUIPOS.</t>
  </si>
  <si>
    <t>JIM COMUNICACIONES UNO</t>
  </si>
  <si>
    <t>FO-25-1704435</t>
  </si>
  <si>
    <t>19/10/2025 SE ESCALA AL COORDINADOR DE ZONA PARA ENTREGA DE ROLLOS EN SITIO | 21/10/2025 SE VISITA COMERCIO, SE ENTREGAN 24 ROLLOS WOMPI, NO SE MANIPULAN DISPOSITIVOS</t>
  </si>
  <si>
    <t>CAFETERIA CENTRO MEDICO LOS EJECUTIVOS</t>
  </si>
  <si>
    <t>FO-25-1708168</t>
  </si>
  <si>
    <t>20/10/2025 SE ESCALA AL COORDINADOR DE ZONA PARA ENTREGA DE ROLLOS EN SITIO | 21/10/2025 SE ENTREGAN 48 ROLLOS</t>
  </si>
  <si>
    <t>BARRIO SAN ANTONIO MANIZALES 1</t>
  </si>
  <si>
    <t>FO-25-1695540</t>
  </si>
  <si>
    <t>17/08/2025 SE ESCALA AL COORDINADOR DE ZONA PARA ENTREGA DE ROLLOS EN SITIO | 21/10/2025 SE ENTREGAN 48 ROLLOS EN EL COMERCIO NO SE MANIPULAN EQUIPOS</t>
  </si>
  <si>
    <t>BARRIO VRD CHOCOSITO FLORIDA FLORIDA</t>
  </si>
  <si>
    <t>FO-25-1699351</t>
  </si>
  <si>
    <t>17/10/2025 SE CONFIRMA DATOS. SE REALIZA ENVIO DE ROLLOS CON OPERADOR LOGISTICO | 18/10/2025 SE REALIZA ENVIO DE 16 ROLLOS POR INTER RAPIDOSIMO</t>
  </si>
  <si>
    <t>DROGUERIA SERVISALUD TORIBIO</t>
  </si>
  <si>
    <t>FO-25-1700093</t>
  </si>
  <si>
    <t>17/10/2025 SE CONFIRMAN DATOS. SE REALIZA ENVIO DE ROLLOS CON OPERADOR LOGISTICO | 18/10/2025 SE REALIZA ENVIO DE 8 ROLLOS WOMPI POR INTER RAPIDOSIMO</t>
  </si>
  <si>
    <t>BARRIO CORREGIMIENTO RABO LARGO CERTE</t>
  </si>
  <si>
    <t>FO-25-1697009</t>
  </si>
  <si>
    <t>17/10/2025 SE ESCALA AL COORDINADOR DE ZONA PARA ENTREGA DE ROLLOS EN SITIO | 21/10/2025 SE REALIZA ENVÍO DE 16 ROLLOS WOMPI EN MOTOTAXI DESDE CERETÉ AL CORREGIMIENTO RABO LARGO, SE CONFIRMA RECIBIDO POR PARTE DEL CLIENTE SIN NOVEDAD OK.</t>
  </si>
  <si>
    <t>BARRIO BERLIN CENTRO TONA</t>
  </si>
  <si>
    <t>FO-25-1698527</t>
  </si>
  <si>
    <t>17/10/2025 SE CONFIRMA DATOS. SE REALIZA ENVIO DE ROLLOS CON OPERADOR LOGISTICO | 20/10/2025 SR REALIZA ENVIO DE 32 ROLLOS A SOLICITUD DEL USUARIO POR INTERRAPIDISIMO</t>
  </si>
  <si>
    <t>FO-25-1694893</t>
  </si>
  <si>
    <t>16/10/2025 SE CONFIRMA DATOS. SE REALIZA ENVIO DE ROLLOS CON OPERADOR LOGISTICO | 17/10/2025 SE REALIZA ENVIO DE 48 ROLLOS POR TRANSPORTADORA.</t>
  </si>
  <si>
    <t>GIGANTE - HUILA</t>
  </si>
  <si>
    <t>FO-25-1694884</t>
  </si>
  <si>
    <t>16/10/2025 SE CONFIRMA DATOS. SE REALIZA ENVIO DE ROLLOS CON OPERADOR LOGISTICO | 18/10/2025 SE ENVÍA 32 ROLLOS SIN NOVEDAD , SE AVISA AL CLIENTE POR WHATSAPP CON FOTO DE LA GUÍA DE ENVÍO</t>
  </si>
  <si>
    <t>CACHARRERIA Y PAPELERÍA PATY</t>
  </si>
  <si>
    <t>FO-25-1689360</t>
  </si>
  <si>
    <t>21/10/2025 SE ENTREGAN 32 ROLLOS EN EL COMERCIO NO SE MANIPULAN EQUIPOS</t>
  </si>
  <si>
    <t>FENIX GYE COMUNICACIONES</t>
  </si>
  <si>
    <t>FO-25-1708196</t>
  </si>
  <si>
    <t>20/10/2025 SE ESCALA AL COORDINADOR DE ZONA PARA ENTREGA DE ROLLOS EN SITIO | 21/10/2025 SE VISITA COMERCIO CB BANCOLOMBIA WOMPI, SE ENTREGAN 24 ROLLOS DE PAPELERÍA SOLICITADOS PARA EL DATAFONO, NO UPS, NO SE MANIPULAN EQUIPOS.</t>
  </si>
  <si>
    <t>BARRIO EL PRADO EL CERRITO</t>
  </si>
  <si>
    <t>FO-25-1686029</t>
  </si>
  <si>
    <t>15/10/2025 SE CONFIRMAN DATOS, SE REALIZA ENVIO DE ROLLOS CON GUIA | 18/10/2025 SE REALIZA ENVÍO DE 32 ROLLOS POR LA EMPRESA INTERRAPIDISIMO</t>
  </si>
  <si>
    <t>BARRIO CENTRO TOTORO 2</t>
  </si>
  <si>
    <t>FO-25-1681632</t>
  </si>
  <si>
    <t>16/10/2025 ENVIO TARDO MUCHO EN ENTREGARSE POR PARTE DE LA TRANSPORTADORA | 15/10/2025 SE ENVIA 32 ROLLOS WOMPI POR INTERRAPIDISIMO</t>
  </si>
  <si>
    <t>BARRIO LAS LLANADAS COROZAL</t>
  </si>
  <si>
    <t>FO-25-1664006</t>
  </si>
  <si>
    <t>09/10/2025 DATOS CONFIRMADOS. SE REALIZA ENVIO DE ROLLOS CON GUIA | 10/10/2025 ENVIO SE CREA TARDE POR CAPACIDAD OPERATIVA DEL CG | 15/10/2025 SE HACE ENVÍO DE 56 ROLLOS, A LA SEÑORA JANETH LARA BENÍTEZ, POR LA EMPRESA INTERRAPIDISIMO, SE LE INFORMA SOBRE EL NÚMERO DE LA GUÍA.</t>
  </si>
  <si>
    <t>BARRIO GARCIA ROVIRA  III - BUCARAMANGA</t>
  </si>
  <si>
    <t>FO-25-1708181</t>
  </si>
  <si>
    <t>20/10/2025 SE ESCALA AL COORDINADOR DE ZONA PARA ENTREGA DE ROLLOS EN SITIO | 21/10/2025 SE VISITA COMERCIO SE HACE ENTREGA DE 56 ROLLOS</t>
  </si>
  <si>
    <t>FARMA DOLLY</t>
  </si>
  <si>
    <t>FO-25-1708183</t>
  </si>
  <si>
    <t>20/10/2025 SE ESCALA AL COORDINADOR DE ZONA PARA ENTREGA DE ROLLOS EN SITIO | 21/10/2025 SE REALIZA ENTREGA DE 64 ROLLOS WOMPI</t>
  </si>
  <si>
    <t>BARBERIA IMPERIO ZULU</t>
  </si>
  <si>
    <t>FO-25-1704421</t>
  </si>
  <si>
    <t>19/10/2025 SE ESCALA AL COORDINADOR DE ZONA PARA ENTREGA DE ROLLOS EN SITIO | 21/10/2025 SE HACE ENTREGA DE 8 ROLLOS WOMPI EN LA CALLE 45 39 31 EL ROSARIO</t>
  </si>
  <si>
    <t>BARRIO EL PLACER EL CERRITO 1</t>
  </si>
  <si>
    <t>FO-25-1683330</t>
  </si>
  <si>
    <t>14/10/2025 DATOS CORRECTOS. SE REALIZA ENVIO DE ROLLOS CON GUIA | 16/10/2025 SE ENVIAN 48 ROLLOS A MARISSA TORO</t>
  </si>
  <si>
    <t>BARRIO SANTA FE BOGOTA 4</t>
  </si>
  <si>
    <t>FO-25-1711540</t>
  </si>
  <si>
    <t>21/10/2025 SE ESCALA AL COORDINADOR DE ZONA PARA ENTREGA DE ROLLOS EN SITIO | 21/10/2025 SE REALIZA ENTREGA DE 60 ROLLOS</t>
  </si>
  <si>
    <t>ROCA SHOP 2</t>
  </si>
  <si>
    <t>FO-25-1703109</t>
  </si>
  <si>
    <t>18/10/2025 SE ESCALA AL COORDINADOR DE ZONA PARA ENTREGA DE ROLLOS EN SITIO | 21/10/2025 SE HACE ENTREGA DE 32 ROLLOS WOMPI EN LA CALLE 34 43 110 LOCAL A157 CENTRO</t>
  </si>
  <si>
    <t>BARRIO KENNEDDY LORICA</t>
  </si>
  <si>
    <t>FO-25-1695751</t>
  </si>
  <si>
    <t>17/10/2025 SE ESCALA AL COORDINADOR DE ZONA PARA ENTREGA DE ROLLOS EN SITIO | 21/10/2025 SE ENTREGAN 48 ROLLOS CON VISITA OK</t>
  </si>
  <si>
    <t>AUTOSERVICIOS EL GANGAZO DE PASACABALLOS</t>
  </si>
  <si>
    <t>FO-25-1693291</t>
  </si>
  <si>
    <t>16/10/2025 SE ESCALA AL COORDINADOR DE ZONA PARA ENTREGA DE ROLLOS EN SITIO | 21/10/2025 NOVEDAD DE DESPLAZAMIENTO FUERTE LLUVIA EN LA CIUDAD | 21/10/2025 SE REALIZA ENTREGA DE 40 ROLLOS WOMPI AL CORRESPONSAL</t>
  </si>
  <si>
    <t>BARRIO BOTERO SINCELEJO 1</t>
  </si>
  <si>
    <t>FO-25-1695136</t>
  </si>
  <si>
    <t>16/10/2025 SE ESCALA AL COORDINADOR DE ZONA PARA ENTREGA DE ROLLOS EN SITIO | 21/10/2025 SE VISITA SITIO SE VERIFICA INFORMACIÓN SE REALIZA ENTREGA DE ROLLOS, NO SE MANIPULA EQUIPOS. FIRMA QUIEN RECIBE LOS ROLLOS.</t>
  </si>
  <si>
    <t>TIENDA DONDE BIBI</t>
  </si>
  <si>
    <t>FO-25-1699943</t>
  </si>
  <si>
    <t>17/10/2025 SE ESCALA AL COORDINADOR DE ZONA PARA ENTREGA DE ROLLOS EN SITIO | 21/10/2025 SE ENTREGAN 32 ROLLOS EN EL COMERCIO NO SE MANIPULAN EQUIPOS</t>
  </si>
  <si>
    <t>BARRIO CENTRO DE CHIA CHIA</t>
  </si>
  <si>
    <t>FO-25-1700104</t>
  </si>
  <si>
    <t>17/10/2025 SE CONFIRMAN DATOS. SE REALIZA ENVIO DE ROLLOS CON OPERADOR LOGISTICO | 21/10/2025 SE REALIZA ENVIO DE 40 ROLLOS, CON LA GUIA 2235596272 SERVIENTREGA SE CONFIRMA ENTREGA EXITOSA POR PARTE DE LA TRANSPORTADORA</t>
  </si>
  <si>
    <t>FO-25-1698537</t>
  </si>
  <si>
    <t>17/10/2025 SE CONFIRMA DATOS. SE REALIZA ENVIO DE ROLLOS CON OPERADOR LOGISTICO | 21/10/2025 SE REALIZA ENVIO DE 16 ROLLOS, CON LA GUIA 2235596266 SERVIENTREGA SE CONFIRMA ENTREGA EXITOSA POR PARTE DE LA TRANSPORTADORA</t>
  </si>
  <si>
    <t>BARRIO CEDRITOS FUSAGASUGA 1</t>
  </si>
  <si>
    <t>FO-25-1698538</t>
  </si>
  <si>
    <t>17/10/2025 SE CONFIRMA DATOS. SE REALIZA ENVIO DE ROLLOS CON OPERADOR LOGISTICO | 21/10/2025 SE REALIZA ENVIO DE 56 ROLLOS, CON LA GUIA 2235596268 SERVIENTREGA SE CONFIRMA ENTREGA EXITOSA POR PARTE DE LA TRANSPORTADORA</t>
  </si>
  <si>
    <t>BARRIO EL RETIRO OCAÑA 1</t>
  </si>
  <si>
    <t>FO-25-1697945</t>
  </si>
  <si>
    <t>17/10/2025 SE CONFIRMAN DATOS, SE REALIZA ENVIO DE ROLLOS CON GUIA | 21/10/2025 SE REALIZA ENVIO DE 32 ROLLOS, CON LA GUIA 2187690800 SERVIENTREGA SE CONFIRMA ENTREGA EXITOSA POR PARTE DE LA TRANSPORTADORA</t>
  </si>
  <si>
    <t>BARRIO CENTRO SANTANDER DE QUILICHAO 13</t>
  </si>
  <si>
    <t>FO-25-1695749</t>
  </si>
  <si>
    <t>17/10/2025 SE CONFIRMA DATOS. SE REALIZA ENVIO DE ROLLOS CON OPERADOR LOGISTICO | 21/10/2025 SE REALIZA ENVIO DE 32 ROLLOS, CON LA GUIA 2215219701 SERVIENTREGA SE CONFIRMA ENTREGA EXITOSA POR PARTE DE LA TRANSPORTADORA</t>
  </si>
  <si>
    <t>BARRIO CENTRO 2</t>
  </si>
  <si>
    <t>FO-25-1673184</t>
  </si>
  <si>
    <t>11/10/2025 SE CONFIRMAN DATOS, SE REALIZA ENVIO DE ROLLOS CON GUIA | 17/10/2025 AUN NO LE LLEGAN LOS ROLLOS AL USUARIO, ENVIO EN ZONA DE DISTRIBUCION | 21/10/2025 SE REALIZA ENVIO DE 32 ROLLOS, CON LA GUIA 2265100394 SERVIENTREGA SE CONFIRMA ENTREGA EXITOSA POR PARTE DE LA TRANSPORTADORA</t>
  </si>
  <si>
    <t>DROGUERIA MASWUENO</t>
  </si>
  <si>
    <t>FO-25-1709661</t>
  </si>
  <si>
    <t>21/10/2025 SE ESCALA AL COORDINADOR DE ZONA PARA ENTREGA DE ROLLOS EN SITIO | 21/10/2025 SE VISITA COMERCIO Y SE ENTREGAN 24 ROLLOS OK</t>
  </si>
  <si>
    <t>DISTRIBUIDORA SAN GERÓNIMO CUCUTA</t>
  </si>
  <si>
    <t>FO-25-1709663</t>
  </si>
  <si>
    <t>21/10/2025 SE ESCALA AL COORDINADOR DE ZONA PARA ENTREGA DE ROLLOS EN SITIO | 21/10/2025 SE VISITA COMERCIO Y SE ENTREGAN 16 ROLLOS OK</t>
  </si>
  <si>
    <t>FO-25-1709635</t>
  </si>
  <si>
    <t>21/10/2025 SE ESCALA AL COORDINADOR DE ZONA PARA ENTREGA DE ROLLOS EN SITIO | 21/10/2025 SE ENTREGAN 64 ROLLOS OK.</t>
  </si>
  <si>
    <t>FO-25-1712777</t>
  </si>
  <si>
    <t>21/10/2025 SE ESCALA AL COORDINADOR DE ZONA PARA ENTREGA DE ROLLOS EN SITIO | 21/10/2025 SE VISITA COMERCIO Y SE ENTREGAN 32 ROLLOS OK.</t>
  </si>
  <si>
    <t>BARRIO BUENOS AIRES EL CERRITO 2</t>
  </si>
  <si>
    <t>FO-25-1708267</t>
  </si>
  <si>
    <t>20/10/2025 SE CONFIRMA DATOS. SE REALIZA ENVIO DE ROLLOS CON OPERADOR LOGISTICO | 21/10/2025 SE REALIZA ENTREGA DE 16 ROLLOS WOMPI CON VISITA TÉCNICA</t>
  </si>
  <si>
    <t>DROGUERÍA Y VARIEDADES LUZ M</t>
  </si>
  <si>
    <t>FO-25-1704396</t>
  </si>
  <si>
    <t>19/10/2025 SE ESCALA AL COORDINADOR DE ZONA PARA ENTREGA DE ROLLOS EN SITIO | 21/10/2025 SE REALIZA ENTREGA DE 64 ROLLOS A CORRESPONSAL WOMPI</t>
  </si>
  <si>
    <t>BARRIO OSPINA PEREZ CUCUTA 7</t>
  </si>
  <si>
    <t>FO-25-1709643</t>
  </si>
  <si>
    <t>21/10/2025 SE ESCALA AL COORDINADOR DE ZONA PARA ENTREGA DE ROLLOS EN SITIO | 21/10/2025 SE ENTREGAN 40 ROLLOS EXITOSO</t>
  </si>
  <si>
    <t>BARRIO SAN IGNACIO PASTO 3</t>
  </si>
  <si>
    <t>FO-25-1711546</t>
  </si>
  <si>
    <t>21/10/2025 SE ESCALA AL COORDINADOR DE ZONA PARA ENTREGA DE ROLLOS EN SITIO | 21/10/2025 SE VISITA CB. SE REALIZA ENTREGA DE 32 ROLLOS. CLIENTE INFORMA QUE EL CB FUNCIONA CORRECTAMENTE, NO SE MANIPULA DATAFONO</t>
  </si>
  <si>
    <t>BARRIO 6 DE MARZO MONTERIA 5</t>
  </si>
  <si>
    <t>FO-25-1703118</t>
  </si>
  <si>
    <t>18/10/2025 SE ESCALA AL COORDINADOR DE ZONA PARA ENTREGA DE ROLLOS EN SITIO | 21/10/2025 SE REALIZA ENTREGA DE 32 ROLLOS A CORRESPONSAL WOMPI</t>
  </si>
  <si>
    <t>DASUR DOTACIONES ALIMENTICIAS DEL SUR</t>
  </si>
  <si>
    <t>FO-25-1709626</t>
  </si>
  <si>
    <t>21/10/2025 SE ESCALA AL COORDINADOR DE ZONA PARA ENTREGA DE ROLLOS EN SITIO | 21/10/2025 SE VISITA CB. SE REALIZA ENTREGA DE 24 ROLLOS. CLIENTE INFORMA QUE EL CB FUNCIONA CORRECTAMENTE, NO SE MANIPULA DATAFONO</t>
  </si>
  <si>
    <t>DROGUERÍA MAGNIFICA</t>
  </si>
  <si>
    <t>FO-25-1699983</t>
  </si>
  <si>
    <t>17/10/2025 SE ESCALA AL COORDINADOR DE ZONA PARA ENTREGA DE ROLLOS EN SITIO | 21/10/2025 SE REALIZA ENTREGA DE 64 ROLLOS POR EL OPERADOR LOGISTICO VELOCES CON LA GUIA V4001696843</t>
  </si>
  <si>
    <t>FO-25-1699965</t>
  </si>
  <si>
    <t>17/10/2025 SE ESCALA AL COORDINADOR DE ZONA PARA ENTREGA DE ROLLOS EN SITIO | 21/10/2025 SE REALIZA ENTREGA DE 16 ROLLOS POR EL OPERADOR LOGISTICO VELOCES CON LA GUIA V4001696844</t>
  </si>
  <si>
    <t>FO-25-1708202</t>
  </si>
  <si>
    <t>20/10/2025 SE ESCALA AL COORDINADOR DE ZONA PARA ENTREGA DE ROLLOS EN SITIO | 21/10/2025 EN LA VISITA TÉCNICA SE REALIZÓ LA ENTREGA DE 32 ROLLOS DE WOMPI PARA EL CB.</t>
  </si>
  <si>
    <t>VARIEDADES VALEVY</t>
  </si>
  <si>
    <t>FO-25-1700290</t>
  </si>
  <si>
    <t>17/10/2025 SE ESCALA AL COORDINADOR DE ZONA PARA ENTREGA DE ROLLOS EN SITIO | 21/10/2025 SE REALIZA ENTREGA DE 32 ROLLOS A CORRESPONSAL WOMPI</t>
  </si>
  <si>
    <t>BARRIO CONCORDIA BUCARAMANGA 4</t>
  </si>
  <si>
    <t>FO-25-1712759</t>
  </si>
  <si>
    <t>21/10/2025 SE ESCALA AL COORDINADOR DE ZONA PARA ENTREGA DE ROLLOS EN SITIO | 21/10/2025 SE HACE ENTREGA DE 24 ROLLOS</t>
  </si>
  <si>
    <t>SALA DE BELLEZA MARANNATA</t>
  </si>
  <si>
    <t>FO-25-1704403</t>
  </si>
  <si>
    <t>19/10/2025 SE ESCALA AL COORDINADOR DE ZONA PARA ENTREGA DE ROLLOS EN SITIO | 21/10/2025 SE LLEGA A SITIO, SE ENTREGAN 32 ROLLOS WOMPI</t>
  </si>
  <si>
    <t>FO-25-1703113</t>
  </si>
  <si>
    <t>18/10/2025 SE ESCALA AL COORDINADOR DE ZONA PARA ENTREGA DE ROLLOS EN SITIO | 21/10/2025 EN LA VISITA TÉCNICA SE REALIZÓ LA ENTREGA DE 32 ROLLOS DE WOMPI PARA EL CB.</t>
  </si>
  <si>
    <t>BELMIRA ANTIOQUIA</t>
  </si>
  <si>
    <t>FO-25-1685794</t>
  </si>
  <si>
    <t>15/10/2025 SE CONFIRMAN DATOS, SE REALIZA ENVIO DE ROLLOS CON GUIA | 22/10/2025 SE REALIZA ENVIO DE 56 ROLLOS, CON LA GUIA 6345301365286 . SE CONFIRMA ENTREGA EXITOSA POR PARTE DE LA TRANSPORTADORA</t>
  </si>
  <si>
    <t>BARRIO LA TERMINAL ENTRERRIOS</t>
  </si>
  <si>
    <t>FO-25-1686374</t>
  </si>
  <si>
    <t>15/10/2025 SE CONFIRMAN DATOS, SE REALIZA ENVIO DE ROLLOS CON GUIA | 22/10/2025 SE REALIZA ENTREGA DE 64 ROLLOS POR EL OPERADOR LOGISTICO MANDAR Y SERVIR CON LA GUIA 6345301365589</t>
  </si>
  <si>
    <t>PAPELERIA RAYES</t>
  </si>
  <si>
    <t>FO-25-1699903</t>
  </si>
  <si>
    <t>22/10/2025 SE REALIZA ENTREGA DE 16 ROLLOS POR EL OPERADOR LOGISTICO VELOCES CON LA GUIA V4001696848</t>
  </si>
  <si>
    <t>FO-25-1696993</t>
  </si>
  <si>
    <t>17/10/2025 SE ESCALA AL COORDINADOR DE ZONA PARA ENTREGA DE ROLLOS EN SITIO | 22/10/2025 SE REALIZA ENTREGA DE 64 ROLLOS POR EL OPERADOR LOGISTICO VELOCES CON LA GUIA V4001696834</t>
  </si>
  <si>
    <t>ENVILUJOS</t>
  </si>
  <si>
    <t>FO-25-1697902</t>
  </si>
  <si>
    <t>17/10/2025 SE ESCALA AL COORDINADOR DE ZONA PARA ENTREGA DE ROLLOS EN SITIO | 22/10/2025 SE REALIZA ENTREGA DE 8 ROLLOS POR EL OPERADOR LOGISTICO VELOCES CON LA GUIA V4001696838</t>
  </si>
  <si>
    <t>BARRIO CENTRO TENA</t>
  </si>
  <si>
    <t>FO-25-1698541</t>
  </si>
  <si>
    <t>17/10/2025 SE CONFIRMA DATOS. SE REALIZA ENVIO DE ROLLOS CON OPERADOR LOGISTICO | 22/10/2025 SE REALIZA ENVIO DE 40 ROLLOS, CON LA GUIA 2235596269 SERVIENTREGA SE CONFIRMA ENTREGA EXITOSA CON EL USUARIO</t>
  </si>
  <si>
    <t>BARRIO BELEN MEDELLIN 18</t>
  </si>
  <si>
    <t>FO-25-1687793</t>
  </si>
  <si>
    <t>15/10/2025 SE ESCALA AL COORDINADOR DE ZONA PARA ENTREGA DE ROLLOS EN SITIO | 22/10/2025 SE REALIZA ENTREGA DE 64 ROLLOS POR EL OPERADOR LOGISTICO VELOCES CON LA GUIA CRE023288</t>
  </si>
  <si>
    <t>DROGUERÍA MANANTÍAL NATURAL</t>
  </si>
  <si>
    <t>FO-25-1694552</t>
  </si>
  <si>
    <t>16/10/2025 SE ESCALA AL COORDINADOR DE ZONA PARA ENTREGA DE ROLLOS EN SITIO | 22/10/2025 SE REALIZA ENTREGA DE 64 ROLLOS POR EL OPERADOR LOGISTICO VELOCES CON LA GUIA CRE023293</t>
  </si>
  <si>
    <t>BARRIO PRADO MEDELLIN</t>
  </si>
  <si>
    <t>FO-25-1693277</t>
  </si>
  <si>
    <t>16/10/2025 SE ESCALA AL COORDINADOR DE ZONA PARA ENTREGA DE ROLLOS EN SITIO | 22/10/2025 SE REALIZA ENTREGA DE 40 ROLLOS POR EL OPERADOR LOGISTICO VELOCES CON LA GUIA CRE023292</t>
  </si>
  <si>
    <t>TABLET HOUSE JYP</t>
  </si>
  <si>
    <t>FO-25-1694523</t>
  </si>
  <si>
    <t>16/10/2025 SE ESCALA AL COORDINADOR DE ZONA PARA ENTREGA DE ROLLOS EN SITIO | 22/10/2025 SE REALIZA ENTREGA DE 32 ROLLOS POR EL OPERADOR LOGISTICO VELOCES CON LA GUIA CRE023295</t>
  </si>
  <si>
    <t>DISTRI MARKET PROVENZA</t>
  </si>
  <si>
    <t>FO-25-1694489</t>
  </si>
  <si>
    <t>16/10/2025 SE ESCALA AL COORDINADOR DE ZONA PARA ENTREGA DE ROLLOS EN SITIO | 22/10/2025 SE REALIZA ENTREGA DE 16 ROLLOS POR EL OPERADOR LOGISTICO VELOCES CON LA GUIA CRE023296</t>
  </si>
  <si>
    <t>BARRIO EL GUAYABO ITAGUI</t>
  </si>
  <si>
    <t>FO-25-1689226</t>
  </si>
  <si>
    <t>15/10/2025 SE ESCALA AL COORDINADOR DE ZONA PARA ENTREGA DE ROLLOS EN SITIO | 22/10/2025 SE REALIZA ENTREGA DE 64 ROLLOS POR EL OPERADOR LOGISTICO VELOCES CON LA GUIA CRE023297</t>
  </si>
  <si>
    <t>BARRIO CALOTO SILVIA 1</t>
  </si>
  <si>
    <t>FO-25-1687201</t>
  </si>
  <si>
    <t>15/10/2025 SE CONFIRMA DATOS. SE REALIZA ENVIO DE ROLLOS CON OPERADOR LOGISTICO | 22/10/2025 SE REALIZA ENVIO DE 16 ROLLOS, CON LA GUIA 2215219679 SERVIENTREGA SE CONFIRMA ENTREGA EXITOSA CON EL USUARIO</t>
  </si>
  <si>
    <t>COSMETICOS SAN MATEO</t>
  </si>
  <si>
    <t>FO-25-1695538</t>
  </si>
  <si>
    <t>17/08/2025 SE ESCALA AL COORDINADOR DE ZONA PARA ENTREGA DE ROLLOS EN SITIO | 22/10/2025 SE REALIZA ENTREGA DE 32 ROLLOS POR EL OPERADOR LOGISTICO VELOCES CON LA GUIA CRE023298</t>
  </si>
  <si>
    <t>ZUALIZ</t>
  </si>
  <si>
    <t>FO-25-1713918</t>
  </si>
  <si>
    <t>21/10/2025 SE CONFIRMAN DATOS, SE REALIZA ENVIO POR OPERADOR LOGISTICO | 22/10/2025 SE REALIZA ENTREGA DE 32 ROLLOS</t>
  </si>
  <si>
    <t>BARRIO SANTA HELENA MANIZALES</t>
  </si>
  <si>
    <t>FO-25-1703122</t>
  </si>
  <si>
    <t>18/10/2025 SE ESCALA AL COORDINADOR DE ZONA PARA ENTREGA DE ROLLOS EN SITIO | 22/10/2025 SE ENTREGAN 24 ROLLOS EN EL COMERCIO NO SE MANIPULAN EQUIPOS</t>
  </si>
  <si>
    <t>BARRIO TEJELO MEDELLIN 1</t>
  </si>
  <si>
    <t>FO-25-1711530</t>
  </si>
  <si>
    <t>21/10/2025 SE ESCALA AL COORDINADOR DE ZONA PARA ENTREGA DE ROLLOS EN SITIO | 22/10/2025 SE REALIZA ENTREGA OK DE 56 ROLLOS</t>
  </si>
  <si>
    <t>MICELANEA Y PAPELERÍA PURPURA</t>
  </si>
  <si>
    <t>FO-25-1713912</t>
  </si>
  <si>
    <t>21/10/2025 SE CONFIRMAN DATOS, SE REALIZA ENVIO POR OPERADOR LOGISTICO | 22/10/2025 SE LLEGA AL PUNTO SE EVIDENCIA MARCA COMPARTIDA, NO SE REALIZA ENTREGA DE ROLLOS</t>
  </si>
  <si>
    <t>GRANERO AMIGOS DE JUANJO</t>
  </si>
  <si>
    <t>FO-25-1713938</t>
  </si>
  <si>
    <t>21/10/2025 SE ESCALA AL COORDINADOR DE ZONA PARA ENTREGA DE ROLLOS EN SITIO | 22/10/2025 SE ENTREGA ROLLOS OK</t>
  </si>
  <si>
    <t>BARRIO PESCADERO CUCUTA  1</t>
  </si>
  <si>
    <t>FO-25-1713904</t>
  </si>
  <si>
    <t>21/10/2025 SE CONFIRMAN DATOS, SE REALIZA ENVIO POR OPERADOR LOGISTICO | 22/10/2025 SE REALIZA ENTREGA DE 24 ROLLOS WOMPI OK</t>
  </si>
  <si>
    <t>BOUTIQUE CELULAR GLOBAL TEL .COM</t>
  </si>
  <si>
    <t>FO-25-1712738</t>
  </si>
  <si>
    <t>21/10/2025 SE ESCALA AL COORDINADOR DE ZONA PARA ENTREGA DE ROLLOS EN SITIO | 22/10/2025 SE REALIZA ENTREGA DE 32 ROLLOS</t>
  </si>
  <si>
    <t>DROGUERÍA MI SALUD DEL VALLE</t>
  </si>
  <si>
    <t>FO-25-1712094</t>
  </si>
  <si>
    <t>21/10/2025 SE ESCALA AL COORDINADOR DE ZONA PARA ENTREGA DE ROLLOS EN SITIO | 22/10/2025 SE ENTREGAN 64 ROLLOS A ALEJANDRA LOPEZ</t>
  </si>
  <si>
    <t>PAPELERIA LINA MARCELA</t>
  </si>
  <si>
    <t>FO-25-1711721</t>
  </si>
  <si>
    <t>22/10/2025 SE ENTREGA 32 ROLLOS SIN NOVEDAD</t>
  </si>
  <si>
    <t>FO-25-1706019</t>
  </si>
  <si>
    <t>20/10/2025 SE ESCALA AL COORDINADOR DE ZONA PARA ENTREGA DE ROLLOS EN SITIO | 22/10/2025 SE REALIZA ENTREGA DE 8 ROLLOS WOMPI</t>
  </si>
  <si>
    <t>EDICAMARAS Y COMPUTECH</t>
  </si>
  <si>
    <t>FO-25-1711448</t>
  </si>
  <si>
    <t>21/10/2025 SE ESCALA AL COORDINADOR DE ZONA PARA ENTREGA DE ROLLOS EN SITIO | 22/10/2025 SE ENTREGAN 24 ROLLOS DE WOMPI AL SEÑOR SEÑORITA TERRY MURILLO</t>
  </si>
  <si>
    <t>BARRIO LA PAZ LOCALIDAD BARRIOS UNIDOS</t>
  </si>
  <si>
    <t>FO-25-1709657</t>
  </si>
  <si>
    <t>21/10/2025 SE ESCALA AL COORDINADOR DE ZONA PARA ENTREGA DE ROLLOS EN SITIO | 22/10/2025 SE REALIZA VISITA A CB SE ENTREGAN 24 ROLLOS WOMPI</t>
  </si>
  <si>
    <t>FO-25-1713907</t>
  </si>
  <si>
    <t>21/10/2025 SE CONFIRMAN DATOS, SE REALIZA ENVIO POR OPERADOR LOGISTICO | 22/10/2025 SE VISITA COMERCIO CB BANCOLOMBIA WOMPI, SE ENTREGAN 56 ROLLOS DE PAPELERÍA SOLICITADOS PARA EL DATAFONO, NO UPS, NO SE MANIPULAN EQUIPOS.</t>
  </si>
  <si>
    <t>PUERTO TEJADA II - CAUCA</t>
  </si>
  <si>
    <t>FO-25-1713963</t>
  </si>
  <si>
    <t>21/10/2025 SE CONFIRMAN DATOS, SE REALIZA ENVIO POR OPERADOR LOGISTICO | 22/10/2025 SE REALIZA ENTREGA DE 64 ROLLOS WOMPI EN EL CB SIN NOVEDAD.</t>
  </si>
  <si>
    <t>BARRIO SAN VICENTE FERRER SAN VICENTE FERRER</t>
  </si>
  <si>
    <t>FO-25-1698529</t>
  </si>
  <si>
    <t>17/10/2025 SE CONFIRMA DATOS. SE REALIZA ENVIO DE ROLLOS CON OPERADOR LOGISTICO | 20/10/2025 SE ENVÍAN 16 ROLLOS WOMPI OK A RIONEGRO POR INTERRAPIDISIMO</t>
  </si>
  <si>
    <t>QUESERA Y SALSAMENTARIA SURTIQUESOS</t>
  </si>
  <si>
    <t>FO-25-1713947</t>
  </si>
  <si>
    <t>21/10/2025 SE CONFIRMAN DATOS, SE REALIZA ENVIO POR OPERADOR LOGISTICO | 22/10/2025 SE VISITA COMERCIO SE REALIZÓ ENTREGA DE 24 ROLLOS WOMPI</t>
  </si>
  <si>
    <t>BARRIO CAMPO DE LA CRUZ CAMPO DE LA CRUZ</t>
  </si>
  <si>
    <t>FO-25-1698525</t>
  </si>
  <si>
    <t>17/10/2025 SE CONFIRMA DATOS. SE REALIZA ENVIO DE ROLLOS CON OPERADOR LOGISTICO | 20/10/2025 SE REALIZA ENVÍO DE ROLLOS AL CLIENTE SE LE LLAMA A LA SEÑORA MÓNICA MOLINARES,318 4860224 ,SE LE INDICA SOBRE EL ENVÍO DE LOS ROLLOS, PARA Q ESTÉ PENDIENTE ,YA QUE LA POSIBLE ENTREGA SERÍA EL DÍA 22 DE OCTUBRE DEL 2025.</t>
  </si>
  <si>
    <t>BARRIO NIQUIA BELLO 22</t>
  </si>
  <si>
    <t>FO-25-1711543</t>
  </si>
  <si>
    <t>21/10/2025 SE ESCALA AL COORDINADOR DE ZONA PARA ENTREGA DE ROLLOS EN SITIO | 22/10/2025 SE REALIZA ENTREGA OK DE 16 ROLLOS</t>
  </si>
  <si>
    <t>FARMACIA OPTICA</t>
  </si>
  <si>
    <t>FO-25-1709594</t>
  </si>
  <si>
    <t>21/10/2025 SE ESCALA AL COORDINADOR DE ZONA PARA ENTREGA DE ROLLOS EN SITIO | 22/10/2025 SE ENTREGA 24 ROLLOS SIN NOVEDAD</t>
  </si>
  <si>
    <t>MARÍA DE JESÚS BUITRAGO ORTEGA</t>
  </si>
  <si>
    <t>FO-25-1712106</t>
  </si>
  <si>
    <t>21/10/2025 SE ESCALA AL COORDINADOR DE ZONA PARA ENTREGA DE ROLLOS EN SITIO | 22/10/2025 SE HACE ENTREGA DE 40 ROLLOS WOMPI</t>
  </si>
  <si>
    <t>FO-25-1712713</t>
  </si>
  <si>
    <t>21/10/2025 SE ESCALA AL COORDINADOR DE ZONA PARA ENTREGA DE ROLLOS EN SITIO | 22/10/2025 SE REALIZA LA ENTREGA DE 24 ROLLOS WOMPI</t>
  </si>
  <si>
    <t>PAÑALERA AURITA</t>
  </si>
  <si>
    <t>FO-25-1712751</t>
  </si>
  <si>
    <t>21/10/2025 SE ESCALA AL COORDINADOR DE ZONA PARA ENTREGA DE ROLLOS EN SITIO | 22/10/2025 SE VISITA COMERCIO, SE ENTREGAN 32 ROLLOS WOMPI, NO SE MANIPULAN DISPOSITIVOS</t>
  </si>
  <si>
    <t>GAMP INTERACTIVO</t>
  </si>
  <si>
    <t>FO-25-1703116</t>
  </si>
  <si>
    <t>18/10/2025 SE ESCALA AL COORDINADOR DE ZONA PARA ENTREGA DE ROLLOS EN SITIO | 22/10/2025 SE ENTREGAN 40 ROLLOS DE WOMPI AL SEÑOR ROLLOS MIGUEL RAMIREZ</t>
  </si>
  <si>
    <t>DROGUERÍA DE KALIDAD</t>
  </si>
  <si>
    <t>FO-25-1714665</t>
  </si>
  <si>
    <t>21/10/2025 SE ESCALA AL COORDINADOR DE ZONA PARA ENTREGA DE ROLLOS EN SITIO | 22/10/2025 SE ENTREGA 16 ROLLOS SIN NOVEDAD</t>
  </si>
  <si>
    <t>BARRIO BOSA ARGELIA BOGOTA</t>
  </si>
  <si>
    <t>FO-25-1711547</t>
  </si>
  <si>
    <t>21/10/2025 SE ESCALA AL COORDINADOR DE ZONA PARA ENTREGA DE ROLLOS EN SITIO | 22/10/2025 SE REALIZA LA ENTREGA DE 16 ROLLOS WOMPI</t>
  </si>
  <si>
    <t>FO-25-1712197</t>
  </si>
  <si>
    <t>21/10/2025 SE ESCALA AL COORDINADOR DE ZONA PARA ENTREGA DE ROLLOS EN SITIO | 22/10/2025 SE VISITA COMERCIO CB BANCOLOMBIA WOMPI, SE ENTREGAN 24 ROLLOS DE PAPELERÍA SOLICITADOS PARA EL DATAFONO, NO, UPS NO SE MANIPULAN EQUIPOS</t>
  </si>
  <si>
    <t>BARRIO CENTRO CAMPO DE LA CRUZ  2</t>
  </si>
  <si>
    <t>FO-25-1698522</t>
  </si>
  <si>
    <t>17/10/2025 SE CONFIRMA DATOS. SE REALIZA ENVIO DE ROLLOS CON OPERADOR LOGISTICO | 20/10/2025 SE REALIZA ENVÍO DE 24 UNIDADES DE ROLLOS AL CLIENTE,LILIAN LORENZO 3046400149 ,SE LE LLAMA Y SE LE INDICA SOBRE EL ENVÍO DE LOS ROLLOS,PARA Q ESTÉ PENDIENTE PARA LA ENTREGA POSIBLE EL DÍA ,22 DE OCTUBRE DEL 2025.</t>
  </si>
  <si>
    <t>MISCELÁNEA Y PAPELERÍA 5 ESTRELLAS</t>
  </si>
  <si>
    <t>FO-25-1713969</t>
  </si>
  <si>
    <t>21/10/2025 SE ESCALA AL COORDINADOR DE ZONA PARA ENTREGA DE ROLLOS EN SITIO | 22/10/2025 SE HACE PRESENCIA EN COMERCIO SE REALIZA ENTREGA DE 24 ROLLOS</t>
  </si>
  <si>
    <t>BARRIO MOSQUERA MOSQUERA 5</t>
  </si>
  <si>
    <t>FO-25-1708209</t>
  </si>
  <si>
    <t>20/10/2025 SE ESCALA AL COORDINADOR DE ZONA PARA ENTREGA DE ROLLOS EN SITIO | 22/10/2025 SE REALIZA ENTREGA DE 56 ROLLOS DE WOMPI NO SE MANIPULAN EQUIPOS</t>
  </si>
  <si>
    <t>BARRIO EL PALMAR DAGUA 1</t>
  </si>
  <si>
    <t>FO-25-1708278</t>
  </si>
  <si>
    <t>20/10/2025 SE CONFIRMA DATOS. SE REALIZA ENVIO DE ROLLOS CON OPERADOR LOGISTICO | 22/10/2025 SE REALIZA ENTREGA DE 24 ROLLOS WOMPI CON VISITA, NO SE INTERVIENE EQUIPOS</t>
  </si>
  <si>
    <t>TWINS URBAN SHOP</t>
  </si>
  <si>
    <t>FO-25-1713909</t>
  </si>
  <si>
    <t>21/10/2025 SE CONFIRMAN DATOS, SE REALIZA ENVIO POR OPERADOR LOGISTICO | 22/10/2025 SE ENTREGAN 32 ROLLOS.</t>
  </si>
  <si>
    <t>GARCIA CHAVARRIA TATIANA EDELMIRA</t>
  </si>
  <si>
    <t>BARRIO SAN NICOLAS SOACHA 7</t>
  </si>
  <si>
    <t>FO-25-1712766</t>
  </si>
  <si>
    <t>21/10/2025 SE ESCALA AL COORDINADOR DE ZONA PARA ENTREGA DE ROLLOS EN SITIO | 22/10/2025 SE REALIZA ENTREGA DE 24 ROLLOS WOMPI A SOLICITUD DEL CLIENTE, NO SE MANIPULA TERMINAL</t>
  </si>
  <si>
    <t>DROGUERIA LA PRINCIPAL AYS</t>
  </si>
  <si>
    <t>FO-25-1712762</t>
  </si>
  <si>
    <t>21/10/2025 SE ESCALA AL COORDINADOR DE ZONA PARA ENTREGA DE ROLLOS EN SITIO | 22/10/2025 SE ENTREGAN 24 ROLLOS.</t>
  </si>
  <si>
    <t>AUTOSERVICIO SAN FRANCISCO SM</t>
  </si>
  <si>
    <t>FO-25-1712754</t>
  </si>
  <si>
    <t>21/10/2025 SE ESCALA AL COORDINADOR DE ZONA PARA ENTREGA DE ROLLOS EN SITIO | 22/10/2025 SE VISITA CB Y SE REALIZA ENTREGA DE 40 ROLLOS DE PAPEL TERMICO PARA DATÁFONO WOMPI</t>
  </si>
  <si>
    <t>BARRIO LAS MISERICORDIAS PRADERA</t>
  </si>
  <si>
    <t>FO-25-1695417</t>
  </si>
  <si>
    <t>16/10/2025 SE CONFIRMAN DATOS, SE REALIZA ENVIO DE ROLLOS CON GUIA | 22/10/2025 SE LE INFORMA GUIA A USUARIO. PENDIENTE CONFIRMACION | 22/10/2025 SE REALIZA ENVIO DE 64 ROLLOS, CON LA GUIA 2215219700 SERVIENTREGA SE CONFIRMA ENTREGA EXITOSA POR PARTE DE LA TRANSPORTADORA</t>
  </si>
  <si>
    <t>BARRIO LAGUITO YOPAL</t>
  </si>
  <si>
    <t>FO-25-1712774</t>
  </si>
  <si>
    <t>21/10/2025 SE ESCALA AL COORDINADOR DE ZONA PARA ENTREGA DE ROLLOS EN SITIO | 22/10/2025 SE VISITA COMERCIO, SE ENTREGAN 16 ROLLOS OK</t>
  </si>
  <si>
    <t>BARRIO HOGARES SOACHA 7</t>
  </si>
  <si>
    <t>FO-25-1712105</t>
  </si>
  <si>
    <t>21/10/2025 SE ESCALA AL COORDINADOR DE ZONA PARA ENTREGA DE ROLLOS EN SITIO | 22/10/2025 SE REALIZA ENTREGA DE 24 ROLLOS WOMPI NO SE MANIPULA TERMINAL</t>
  </si>
  <si>
    <t>SERVICIOS BARRAGAN M Y J</t>
  </si>
  <si>
    <t>FO-25-1713910</t>
  </si>
  <si>
    <t>21/10/2025 SE CONFIRMAN DATOS, SE REALIZA ENVIO POR OPERADOR LOGISTICO | 22/10/2025 SE VISITA COMERCIO, SE ENTREGAN 64 ROLLOS. OK</t>
  </si>
  <si>
    <t>BARRIO LOS COMUNEROS II BUCARAMANGA</t>
  </si>
  <si>
    <t>FO-25-1712102</t>
  </si>
  <si>
    <t>21/10/2025 SE ESCALA AL COORDINADOR DE ZONA PARA ENTREGA DE ROLLOS EN SITIO | 22/10/2025 SE HACE PRESENCIA EN COMERCIO SE REALIZA ENTREGA DE 16 ROLLOS</t>
  </si>
  <si>
    <t>FO-25-1711463</t>
  </si>
  <si>
    <t>21/10/2025 SE ESCALA AL COORDINADOR DE ZONA PARA ENTREGA DE ROLLOS EN SITIO | 22/10/2025 SE VISITA COMERCIO CB BANCOLOMBIA WOMPI, SE ENTREGAN ROLLOS DE PAPELERÍA SOLICITADOS PARA EL DATAFONO, NO UPS, NO SE MANIPULAN EQUIPOS</t>
  </si>
  <si>
    <t>SAN BERNARDO - NARIÑO</t>
  </si>
  <si>
    <t>FO-25-1683331</t>
  </si>
  <si>
    <t>14/10/2025 DATOS CORRECTOS. SE REALIZA ENVIO DE ROLLOS CON GUIA | 21/10/2025 SE COMUNICA CON EL USUARIO DONDE INFORMA QUE AUN NO RECIBE LOS ROLLOS | 22/10/2025 SE REALIZA ENVIO DE 32 ROLLOS, CON LA GUIA 2215219692 SERVIENTREGA SE CONFIRMA ENTREGA EXITOSA CON EL USUARIO</t>
  </si>
  <si>
    <t>FO-25-1711459</t>
  </si>
  <si>
    <t>BARRIO LA GALLERA SINCELEJO</t>
  </si>
  <si>
    <t>FO-25-1709672</t>
  </si>
  <si>
    <t>21/10/2025 SE ESCALA AL COORDINADOR DE ZONA PARA ENTREGA DE ROLLOS EN SITIO | 22/10/2025 SE VISITA SITIO SE VERIFICA INFORMACIÓN SE REALIZA ENTREGA DE ROLLOS, NO SE MANIPULA EQUIPOS. FIRMA QUIEN RECIBE LOS ROLLOS.</t>
  </si>
  <si>
    <t>TIENDA HYE</t>
  </si>
  <si>
    <t>FO-25-1708257</t>
  </si>
  <si>
    <t>20/10/2025 SE CONFIRMA DATOS. SE REALIZA ENVIO DE ROLLOS CON OPERADOR LOGISTICO | 22/10/2025 SE REALIZA VISITA, SE ENTREGA 16 ROLLOS WOMPI</t>
  </si>
  <si>
    <t>BARRIO CENTRO CISNEROS</t>
  </si>
  <si>
    <t>FO-25-1698540</t>
  </si>
  <si>
    <t>17/10/2025 SE CONFIRMA DATOS. SE REALIZA ENVIO DE ROLLOS CON OPERADOR LOGISTICO | 22/10/2025 SE REALIZA ENVIO DE 32 ROLLOS, CON LA GUIA 6345301368227. SE CONFIRMA ENTREGA EXITOSA POR PARTE DE LA TRANSPORTADORA</t>
  </si>
  <si>
    <t>BARRIO CENTRO MANATI 4</t>
  </si>
  <si>
    <t>FO-25-1698539</t>
  </si>
  <si>
    <t>17/10/2025 SE CONFIRMA DATOS. SE REALIZA ENVIO DE ROLLOS CON OPERADOR LOGISTICO | 22/10/2025 SE REALIZA ENVIO DE 24 ROLLOS, CON LA GUIA 2205447260 SERVIENTREGA SE CONFIRMA ENTREGA EXITOSA CON EL USUARIO</t>
  </si>
  <si>
    <t>BARRIO MANATI CENTRO MANATI</t>
  </si>
  <si>
    <t>FO-25-1697099</t>
  </si>
  <si>
    <t>17/10/2025 SE CONFIRMAN DATOS, SE REALIZA ENVIO DE ROLLOS CON GUIA | 22/10/2025 SE REALIZA ENVIO DE 64 ROLLOS, CON LA GUIA 2205447256 SERVIENTREGA SE CONFIRMA ENTREGA EXITOSA CON EL USUARIO</t>
  </si>
  <si>
    <t>FO-25-1694887</t>
  </si>
  <si>
    <t>16/10/2025 SE CONFIRMA DATOS. SE REALIZA ENVIO DE ROLLOS CON OPERADOR LOGISTICO | 22/10/2025 SE REALIZA ENVIO DE 16 ROLLOS, CON LA GUIA 2235596262 SERVIENTREGA SE CONFIRMA ENTREGA EXITOSA CON EL USUARIO</t>
  </si>
  <si>
    <t>BARRIO SAN LUISITO SAN LUIS</t>
  </si>
  <si>
    <t>FO-25-1664007</t>
  </si>
  <si>
    <t>09/10/2025 DATOS CONFIRMADOS. SE REALIZA ENVIO DE ROLLOS CON GUIA | 15/10/2025 SE LLAMA AL USUARIO Y NOS CONFIRMA QUE AUN NO LE HAN LLEGADO | 22/10/2025 SE REALIZA ENVIO DE 40 ROLLOS, CON LA GUIA 2235596195 SERVIENTREGA SE CONFIRMA ENTREGA EXITOSA POR PARTE DE LA TRANSPORTADORA</t>
  </si>
  <si>
    <t>BARRIO LOS PINOS - SANTANDER DE QUILICHAO</t>
  </si>
  <si>
    <t>FO-25-1663996</t>
  </si>
  <si>
    <t>09/10/2025 DATOS CONFIRMADOS. SE REALIZA ENVIO DE ROLLOS CON GUIA | 16/10/2025 ENVIO EN ZONA DE DISTRIBUCION, NO SE CONFIRMA ENTREGA | 22/10/2025 SE REALIZA ENVIO DE 64 ROLLOS, CON LA GUIA 2185553856 SERVIENTREGA SE CONFIRMA ENTREGA EXITOSA POR PARTE DE LA TRANSPORTADORA</t>
  </si>
  <si>
    <t>LIBRERÍA TEO</t>
  </si>
  <si>
    <t>FO-25-1717208</t>
  </si>
  <si>
    <t>22/10/2025 SE ESCALA AL COORDINADOR DE ZONA PARA ENTREGA DE ROLLOS EN SITIO | 22/10/2025 SE REALIZA ENTREGA DE 64 ROLLOS WOMPI OK</t>
  </si>
  <si>
    <t>BARRIO CENTRO GUAMAL 3</t>
  </si>
  <si>
    <t>FO-25-1708265</t>
  </si>
  <si>
    <t>20/10/2025 SE CONFIRMA DATOS. SE REALIZA ENVIO DE ROLLOS CON OPERADOR LOGISTICO | 22/10/2025 SE REALIZA ENTREGA DE 48 ROLLOS WOMPI</t>
  </si>
  <si>
    <t>FO-25-1713915</t>
  </si>
  <si>
    <t>21/10/2025 SE CONFIRMAN DATOS, SE REALIZA ENVIO POR OPERADOR LOGISTICO | 22/10/2025 ENTREGA DE 64 ROLLOS NO SE MANIPULAN EQUIPOS</t>
  </si>
  <si>
    <t>VARIEDADES LOS MELLOS AA</t>
  </si>
  <si>
    <t>FO-25-1717236</t>
  </si>
  <si>
    <t>22/10/2025 SE ESCALA AL COORDINADOR DE ZONA PARA ENTREGA DE ROLLOS EN SITIO | 22/10/2025 SE REALIZA ENTREGA DE 48 ROLLOS WOMPI OK</t>
  </si>
  <si>
    <t>ANIMALANDIA DOGS Y CATS</t>
  </si>
  <si>
    <t>FO-25-1713917</t>
  </si>
  <si>
    <t>21/10/2025 SE CONFIRMAN DATOS, SE REALIZA ENVIO POR OPERADOR LOGISTICO | 22/10/2025 SE REALIZA ENTREGA DE 32 ROLLOS CON VISITA.</t>
  </si>
  <si>
    <t>BARRIO LA JUDEA</t>
  </si>
  <si>
    <t>FO-25-1692726</t>
  </si>
  <si>
    <t>16/10/2025 SE CONFIRMAN DATOS. SE REALIZA ENVIO DE ROLLOS CON OPERADOR LOGISTICO | 22/10/2025 SE REALIZA ENVIO DE 64 ROLLOS, CON LA GUIA 6345301366765. SE CONFIRMA ENTREGA EXITOSA POR PARTE DE LA TRANSPORTADORA</t>
  </si>
  <si>
    <t>BARRIO SAN ANTONIO ZIPAQUIRA 1</t>
  </si>
  <si>
    <t>FO-25-1720205</t>
  </si>
  <si>
    <t>GESTIÓN_TELEFONICA</t>
  </si>
  <si>
    <t>CANCELADO POR LA RED-SOPORTE TELEFONICO</t>
  </si>
  <si>
    <t>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t>
  </si>
  <si>
    <t>BARRIO HOYO GRANDE PIEDECUESTA 1</t>
  </si>
  <si>
    <t>FO-25-1720207</t>
  </si>
  <si>
    <t>22/10/2025 SE INTENTO COMUNICACIÓN CON EL USUARIO A LOS NÚMEROS 3123619862,NO HAY RESPUESTA NI POR WHATSAPP. SE PROCEDE A CANCELAR LA SOLICITUD POR QUE SE LLAMA EN DÍAS Y HORARIOS DIFERENTES Y NO SE OBTIENE RESPUESTA. | 22/10/2025 SE INTENTO COMUNICACIÓN CON EL USUARIO A LOS NÚMEROS 3123619862,NO HAY RESPUESTA NI POR WHATSAPP. SE PROCEDE A CANCELAR LA SOLICITUD POR QUE SE LLAMA EN DÍAS Y HORARIOS DIFERENTES Y NO SE OBTIENE RESPUESTA.</t>
  </si>
  <si>
    <t>BARRIO CORREGIMIENTO ALBANIA KILOMETRO 71 TITIRIBI</t>
  </si>
  <si>
    <t>FO-25-1694931</t>
  </si>
  <si>
    <t>16/10/2025 SE CONFIRMA DATOS. SE REALIZA ENVIO DE ROLLOS CON OPERADOR LOGISTICO | 22/10/2025 SE REALIZA ENVIO DE 24 ROLLOS, CON LA GUIA 6345301367500. SE CONFIRMA ENTREGA EXITOSA POR PARTE DE LA TRANSPORTADORA</t>
  </si>
  <si>
    <t>BARRIO JERIDAS LOS SANTOS</t>
  </si>
  <si>
    <t>FO-25-1708276</t>
  </si>
  <si>
    <t>20/10/2025 SE CONFIRMA DATOS. SE REALIZA ENVIO DE ROLLOS CON OPERADOR LOGISTICO | 22/10/2025 SE REALIZA ENVIO DE 40 ROLLOS, CON LA GUIA 2187690808 SERVIENTREGA SE CONFIRMA ENTREGA EXITOSA CON EL USUARIO</t>
  </si>
  <si>
    <t>FO-25-1708271</t>
  </si>
  <si>
    <t>20/10/2025 SE CONFIRMA DATOS. SE REALIZA ENVIO DE ROLLOS CON OPERADOR LOGISTICO | 22/10/2025 SE REALIZA ENVIO DE 40 ROLLOS, CON LA GUIA 2235596278 SERVIENTREGA SE CONFIRMA ENTREGA EXITOSA CON EL USUARIO</t>
  </si>
  <si>
    <t>BARRIO LA ESPERANZA DUITAMA 2</t>
  </si>
  <si>
    <t>FO-25-1703313</t>
  </si>
  <si>
    <t>18/10/2025 SE REALIZA ENVIO DE ROLLOS CON OPERADOR LOGISTICO | 22/10/2025 SE REALIZA ENVIO DE 48 ROLLOS, CON LA GUIA 2235596275 SERVIENTREGA SE CONFIRMA ENTREGA EXITOSA CON EL USUARIO</t>
  </si>
  <si>
    <t>BARRIO ALTO KENNEDY LORICA 1</t>
  </si>
  <si>
    <t>FO-25-1700111</t>
  </si>
  <si>
    <t>17/10/2025 SE CONFIRMAN DATOS. SE REALIZA ENVIO DE ROLLOS CON OPERADOR LOGISTICO | 22/10/2025 SE REALIZA ENVIO DE 32 ROLLOS, CON LA GUIA 2265100410 SERVIENTREGA SE CONFIRMA ENTREGA EXITOSA POR PARTE DE LA TRANSPORTADORA</t>
  </si>
  <si>
    <t>BARRIO EL MAN CAUCASIA</t>
  </si>
  <si>
    <t>FO-25-1700105</t>
  </si>
  <si>
    <t>17/10/2025 SE CONFIRMAN DATOS. SE REALIZA ENVIO DE ROLLOS CON OPERADOR LOGISTICO | 22/10/2025 SE REALIZA ENVIO DE 32 ROLLOS, CON LA GUIA 2265100409 SERVIENTREGA SE CONFIRMA ENTREGA EXITOSA POR PARTE DE LA TRANSPORTADORA</t>
  </si>
  <si>
    <t>BARRIO CENTRO TIERRALTA 9</t>
  </si>
  <si>
    <t>FO-25-1700089</t>
  </si>
  <si>
    <t>17/10/2025 SE CONFIRMAN DATOS. SE REALIZA ENVIO DE ROLLOS CON OPERADOR LOGISTICO | 22/10/2025 SE REALIZA ENVIO DE 48 ROLLOS, CON LA GUIA 2265100407 SERVIENTREGA SE CONFIRMA ENTREGA EXITOSA POR PARTE DE LA TRANSPORTADORA</t>
  </si>
  <si>
    <t>PAZ DE ARIPORO III CASANARE</t>
  </si>
  <si>
    <t>FO-25-1699355</t>
  </si>
  <si>
    <t>17/10/2025 SE CONFIRMA DATOS. SE REALIZA ENVIO DE ROLLOS CON OPERADOR LOGISTICO | 22/10/2025 SE REALIZA ENVIO DE 64 ROLLOS, CON LA GUIA 2235596270 SERVIENTREGA SE CONFIRMA ENTREGA EXITOSA POR PARTE DE LA TRANSPORTADORA</t>
  </si>
  <si>
    <t>BARRIO TERRANOVA ETAPA 6 JAMUNDI</t>
  </si>
  <si>
    <t>FO-25-1698783</t>
  </si>
  <si>
    <t>17/10/2025 17/10/2025 10:57 SE INTENTA COMUICACIÓN 3114457939 NO HAY CONTACTO 17/10/2025 11:33 SE CONFIRMAN DATOS CON LA SRA YANETH TORRES, SE REALIZA ENVIO DE ROLLOS CON GUIA | 22/10/2025 SE REALIZA ENVIO DE 64 ROLLOS, CON LA GUIA 2215219705 SERVIENTREGA SE CONFIRMA ENTREGA EXITOSA POR PARTE DE LA TRANSPORTADORA</t>
  </si>
  <si>
    <t>BARRIO VEREDA LA BALSA CHIA 1</t>
  </si>
  <si>
    <t>FO-25-1698785</t>
  </si>
  <si>
    <t>17/10/2025 17/10/2025 10:14 SE INTENTA COMUICACIÓN 3102943962-EQUIVOCADO 3136823023 NO HAY CONTACTO-17/10/2025 11:33 SE CONFIRMAN DATOS CON LA SRA DINA SALGADO, SE REALIZA ENVIO DE ROLLOS CON GUIA | 22/10/2025 SE REALIZA ENVIO DE 40 ROLLOS, CON LA GUIA 2235596264 SERVIENTREGA SE CONFIRMA ENTREGA EXITOSA POR PARTE DE LA TRANSPORTADORA</t>
  </si>
  <si>
    <t>BARRIO PRADERA PRADERA</t>
  </si>
  <si>
    <t>FO-25-1697943</t>
  </si>
  <si>
    <t>17/10/2025 SE CONFIRMAN DATOS, SE REALIZA ENVIO DE ROLLOS CON GUIA | 22/10/2025 SE REALIZA ENVIO DE 24 ROLLOS, CON LA GUIA 2215219702 SERVIENTREGA SE CONFIRMA ENTREGA EXITOSA POR PARTE DE LA TRANSPORTADORA</t>
  </si>
  <si>
    <t>BARRIO VILLA MARINA PRADERA</t>
  </si>
  <si>
    <t>FO-25-1697944</t>
  </si>
  <si>
    <t>17/10/2025 SE CONFIRMAN DATOS, SE REALIZA ENVIO DE ROLLOS CON GUIA | 22/10/2025 SE REALIZA ENVIO DE 56 ROLLOS, CON LA GUIA 2215219703 SERVIENTREGA SE CONFIRMA ENTREGA EXITOSA POR PARTE DE LA TRANSPORTADORA</t>
  </si>
  <si>
    <t>FARMABIEN 5</t>
  </si>
  <si>
    <t>FO-25-1716645</t>
  </si>
  <si>
    <t>22/10/2025 SE ESCALA AL COORDINADOR DE ZONA PARA ENTREGA DE ROLLOS EN SITIO | 22/10/2025 SE VISITA COMERCIO Y SE ENTREGAN 24 ROLLOS OK.</t>
  </si>
  <si>
    <t>FO-25-1714651</t>
  </si>
  <si>
    <t>21/10/2025 SE ESCALA AL COORDINADOR DE ZONA PARA ENTREGA DE ROLLOS EN SITIO | 22/10/2025 SE LLEGA A SITIO SE ENTREGAN 40 ROLLOS WOMPI</t>
  </si>
  <si>
    <t>DANI YEN COMUNICACIONES # 4</t>
  </si>
  <si>
    <t>FO-25-1697922</t>
  </si>
  <si>
    <t>17/10/2025 SE ESCALA AL COORDINADOR DE ZONA PARA ENTREGA DE ROLLOS EN SITIO | 23/10/2025 SE REALIZA ENTREGA DE 64 ROLLOS POR EL OPERADOR LOGISTICO VELOCES CON LA GUIA V4001696832</t>
  </si>
  <si>
    <t>TATOS SONIDO</t>
  </si>
  <si>
    <t>FO-25-1703159</t>
  </si>
  <si>
    <t>18/10/2025 SE ESCALA AL COORDINADOR DE ZONA PARA ENTREGA DE ROLLOS EN SITIO | 23/10/2025 SE REALIZA ENTREGA DE 64 ROLLOS POR EL OPERADOR LOGISTICO VELOCES CON LA GUIA V4001701969</t>
  </si>
  <si>
    <t>SYS COMPUTO MEDELLIN SAS</t>
  </si>
  <si>
    <t>FO-25-1704418</t>
  </si>
  <si>
    <t>19/10/2025 SE ESCALA AL COORDINADOR DE ZONA PARA ENTREGA DE ROLLOS EN SITIO | 23/10/2025 SE REALIZA ENTREGA DE 32 ROLLOS POR EL OPERADOR LOGISTICO VELOCES CON LA GUIA V4001701970</t>
  </si>
  <si>
    <t>FO-25-1704370</t>
  </si>
  <si>
    <t>19/10/2025 SE ESCALA AL COORDINADOR DE ZONA PARA ENTREGA DE ROLLOS EN SITIO | 23/10/2025 SE REALIZA ENTREGA DE 64 ROLLOS POR EL OPERADOR LOGISTICO VELOCES CON LA GUIA V4001701971</t>
  </si>
  <si>
    <t>TECNO REHOBOT</t>
  </si>
  <si>
    <t>FO-25-1708189</t>
  </si>
  <si>
    <t>20/10/2025 SE ESCALA AL COORDINADOR DE ZONA PARA ENTREGA DE ROLLOS EN SITIO | 23/10/2025 SE REALIZA ENTREGA DE 16 ROLLOS POR EL OPERADOR LOGISTICO VELOCES CON LA GUIA V4001705045</t>
  </si>
  <si>
    <t>FO-25-1706014</t>
  </si>
  <si>
    <t>20/10/2025 SE ESCALA AL COORDINADOR DE ZONA PARA ENTREGA DE ROLLOS EN SITIO | 23/10/2025 SE REALIZA ENTREGA DE 64 ROLLOS POR EL OPERADOR LOGISTICO VELOCES CON LA GUIA V4001701976</t>
  </si>
  <si>
    <t>LA MISCE DE ANDRE</t>
  </si>
  <si>
    <t>FO-25-1704366</t>
  </si>
  <si>
    <t>19/10/2025 SE ESCALA AL COORDINADOR DE ZONA PARA ENTREGA DE ROLLOS EN SITIO | 23/10/2025 SE REALIZA ENTREGA DE 16 ROLLOS POR EL OPERADOR LOGISTICO VELOCES CON LA GUIA V4001701972</t>
  </si>
  <si>
    <t>DROGUERÍA LOS MARINILLOS</t>
  </si>
  <si>
    <t>FO-25-1703158</t>
  </si>
  <si>
    <t>18/10/2025 SE ESCALA AL COORDINADOR DE ZONA PARA ENTREGA DE ROLLOS EN SITIO | 23/10/2025 SE REALIZA ENTREGA DE 56 ROLLOS POR EL OPERADOR LOGISTICO VELOCES CON LA GUIA V4001701975</t>
  </si>
  <si>
    <t>AGENCIA ALMACEN DE LLAVES MULTILLAVES #6</t>
  </si>
  <si>
    <t>FO-25-1709670</t>
  </si>
  <si>
    <t>21/10/2025 SE ESCALA AL COORDINADOR DE ZONA PARA ENTREGA DE ROLLOS EN SITIO | 23/10/2025 SE REALIZA ENTREGA DE 32 ROLLOS POR EL OPERADOR LOGISTICO VELOCES CON LA GUIA V4001705057</t>
  </si>
  <si>
    <t>VARIEDADES LUNA IWS</t>
  </si>
  <si>
    <t>FO-25-1708126</t>
  </si>
  <si>
    <t>20/10/2025 SE ESCALA AL COORDINADOR DE ZONA PARA ENTREGA DE ROLLOS EN SITIO | 23/10/2025 SE REALIZA ENTREGA DE 56 ROLLOS POR EL OPERADOR LOGISTICO VELOCES CON LA GUIA V4001705055</t>
  </si>
  <si>
    <t>SURTY VARIEDAD MYM</t>
  </si>
  <si>
    <t>FO-25-1708154</t>
  </si>
  <si>
    <t>20/10/2025 SE ESCALA AL COORDINADOR DE ZONA PARA ENTREGA DE ROLLOS EN SITIO | 23/10/2025 SE REALIZA ENTREGA DE 48 ROLLOS POR EL OPERADOR LOGISTICO VELOCES CON LA GUIA V4001705053</t>
  </si>
  <si>
    <t>DROGUERÍA ALAMOS 1</t>
  </si>
  <si>
    <t>FO-25-1703160</t>
  </si>
  <si>
    <t>18/10/2025 SE ESCALA AL COORDINADOR DE ZONA PARA ENTREGA DE ROLLOS EN SITIO | 23/10/2025 SE REALIZA ENTREGA DE 48 ROLLOS POR EL OPERADOR LOGISTICO VELOCES CON LA GUIA V4001701974</t>
  </si>
  <si>
    <t>BARRIO BELEN BUENA VISTA MEDELLIN 2</t>
  </si>
  <si>
    <t>FO-25-1703162</t>
  </si>
  <si>
    <t>18/10/2025 SE ESCALA AL COORDINADOR DE ZONA PARA ENTREGA DE ROLLOS EN SITIO | 23/10/2025 SE REALIZA ENTREGA DE 64 ROLLOS POR EL OPERADOR LOGISTICO VELOCES CON LA GUIA V4001701973</t>
  </si>
  <si>
    <t>SOCCER BEER STORE</t>
  </si>
  <si>
    <t>FO-25-1709652</t>
  </si>
  <si>
    <t>21/10/2025 SE ESCALA AL COORDINADOR DE ZONA PARA ENTREGA DE ROLLOS EN SITIO | 23/10/2025 SE REALIZA ENTREGA DE 32 ROLLOS POR EL OPERADOR LOGISTICO VELOCES CON LA GUIA V4001705060</t>
  </si>
  <si>
    <t>BETULIA III ANTIOQUIA</t>
  </si>
  <si>
    <t>FO-25-1663997</t>
  </si>
  <si>
    <t>09/10/2025 DATOS CONFIRMADOS. SE REALIZA ENVIO DE ROLLOS CON GUIA | 16/10/2025 ENVIO EN ZONA DE DISTRIBUCION | 23/10/2025 SE REALIZA ENVIO DE 64 ROLLOS, CON LA GUIA 6345301362580 MANDAR Y SERVIR SE CONFIRMA ENTREGA EXITOSA CON EL USUARIO</t>
  </si>
  <si>
    <t>FO-25-1648208</t>
  </si>
  <si>
    <t>08/10/2025 SE CONFIRMAN DATOS. SE REALIZA ENVIO DE ROLLOS CON GUIA | 14/10/2025 MANDAR Y SERVIR AUN NO ENTREGA | 23/10/2025 SE REALIZA ENVIO DE 64 ROLLOS, CON LA GUIA 6345301361413 MANDAR Y SERVIR SE CONFIRMA ENTREGA EXITOSA CON EL USUARIO</t>
  </si>
  <si>
    <t>BARRIO CALLE PRINCIPAL TAMESIS</t>
  </si>
  <si>
    <t>FO-25-1698542</t>
  </si>
  <si>
    <t>17/10/2025 SE CONFIRMA DATOS. SE REALIZA ENVIO DE ROLLOS CON OPERADOR LOGISTICO | 23/10/2025 SE LE ESCRIBE AL USUARIO PARA CONFIRMAR ENTREGA. PENDIENTE CONFIRMACION | 23/10/2025 SE LLAMA AL USUARIO, CONFIRMA ENTREGA DE ROLLOS | 23/10/2025 SE REALIZA ENVIO DE 16 ROLLOS, CON LA GUIA 6345301368252 MANDAR Y SERVIR SE CONFIRMA ENTREGA EXITOSA POR PARTE DE LA TRANSPORTADORA</t>
  </si>
  <si>
    <t>SERVICELL SANTA ROSA</t>
  </si>
  <si>
    <t>FO-25-1699353</t>
  </si>
  <si>
    <t>17/10/2025 SE CONFIRMA DATOS. SE REALIZA ENVIO DE ROLLOS CON OPERADOR LOGISTICO | 23/10/2025 SE LLAMA AL USUARIO, CONFIRMA ENTREGA | 23/10/2025 SE REALIZA ENVIO DE 64 ROLLOS, CON LA GUIA 6345301368260 MANDAR Y SERVIR SE CONFIRMA ENTREGA EXITOSA POR PARTE DE LA TRANSPORTADORA</t>
  </si>
  <si>
    <t>BARRIO CENTRO SABANA DE TORRES</t>
  </si>
  <si>
    <t>FO-25-1713967</t>
  </si>
  <si>
    <t>21/10/2025 SE CONFIRMAN DATOS, SE REALIZA ENVIO POR OPERADOR LOGISTICO | 23/10/2025 SE VISITA COMERCIO SE ENTREGA ROLLOS EN SITIO</t>
  </si>
  <si>
    <t>BARRIO CEMENTERIO SOGAMOSO 1</t>
  </si>
  <si>
    <t>FO-25-1708274</t>
  </si>
  <si>
    <t>20/10/2025 SE CONFIRMA DATOS. SE REALIZA ENVIO DE ROLLOS CON OPERADOR LOGISTICO | 23/10/2025 SE REALIZA ENVIO DE 24 ROLLOS, CON LA GUIA 2235596281 SERVIENTREGA SE CONFIRMA ENTREGA EXITOSA CON EL USUARIO</t>
  </si>
  <si>
    <t>BARRIO CENTRO POLONUEVO</t>
  </si>
  <si>
    <t>FO-25-1708273</t>
  </si>
  <si>
    <t>20/10/2025 SE CONFIRMA DATOS. SE REALIZA ENVIO DE ROLLOS CON OPERADOR LOGISTICO | 23/10/2025 SE REALIZA ENVIO DE 40 ROLLOS, CON LA GUIA 2205447264 SERVIENTREGA SE CONFIRMA ENTREGA EXITOSA CON EL USUARIO</t>
  </si>
  <si>
    <t>FO-25-1708272</t>
  </si>
  <si>
    <t>20/10/2025 SE CONFIRMA DATOS. SE REALIZA ENVIO DE ROLLOS CON OPERADOR LOGISTICO | 23/10/2025 SE REALIZA ENVIO DE 48 ROLLOS, CON LA GUIA 2235596279 SERVIENTREGA SE CONFIRMA ENTREGA EXITOSA CON EL USUARIO</t>
  </si>
  <si>
    <t>BARRIO CENTRAL TOTORO 1</t>
  </si>
  <si>
    <t>FO-25-1700098</t>
  </si>
  <si>
    <t>17/10/2025 SE CONFIRMAN DATOS. SE REALIZA ENVIO DE ROLLOS CON OPERADOR LOGISTICO | 23/10/2025 SE REALIZA ENVIO DE 24 ROLLOS, CON LA GUIA 2215219706 SERVIENTREGA SE CONFIRMA ENTREGA EXITOSA POR PARTE DE LA TRANSPORTADORA</t>
  </si>
  <si>
    <t>BARRIO SAN JOSE OBRERO BELEN</t>
  </si>
  <si>
    <t>FO-25-1683332</t>
  </si>
  <si>
    <t>14/10/2025 DATOS CORRECTOS. SE REALIZA ENVIO DE ROLLOS CON GUIA | 21/10/2025 SE COMUNICA CON EL USUARIO DONDE INFORMA QUE AUN NO RECIBE LOS ROLLOS | 23/10/2025 SE REALIZA ENVIO DE 24 ROLLOS, CON LA GUIA 2215219691 SERVIENTREGA SE CONFIRMA ENTREGA EXITOSA POR PARTE DE LA TRANSPORTADORA</t>
  </si>
  <si>
    <t>BARRIO GAITAN SABANA DE TORRES</t>
  </si>
  <si>
    <t>FO-25-1700099</t>
  </si>
  <si>
    <t>17/10/2025 SE CONFIRMAN DATOS. SE REALIZA ENVIO DE ROLLOS CON OPERADOR LOGISTICO | 23/10/2025 SE REALIZA ENVIO DE 48 ROLLOS, CON LA GUIA 2187690805 SERVIENTREGA SE CONFIRMA ENTREGA EXITOSA POR PARTE DE LA TRANSPORTADORA</t>
  </si>
  <si>
    <t>BARRIO CENTRO II TIERRALTA</t>
  </si>
  <si>
    <t>FO-25-1698535</t>
  </si>
  <si>
    <t>17/10/2025 SE CONFIRMA DATOS. SE REALIZA ENVIO DE ROLLOS CON OPERADOR LOGISTICO | 23/10/2025 SE REALIZA ENVIO DE 32 ROLLOS, CON LA GUIA 2265100406 SERVIENTREGA SE CONFIRMA ENTREGA EXITOSA POR PARTE DE LA TRANSPORTADORA</t>
  </si>
  <si>
    <t>ARMONIA GREEN SPA</t>
  </si>
  <si>
    <t>FO-25-1695525</t>
  </si>
  <si>
    <t>17/08/2025 SE ESCALA AL COORDINADOR DE ZONA PARA ENTREGA DE ROLLOS EN SITIO | 23/10/2025 SE REALIZA ENTREGA DE ROLLOS</t>
  </si>
  <si>
    <t>FO-25-1716354</t>
  </si>
  <si>
    <t>22/10/2025 SE ESCALA AL COORDINADOR DE ZONA PARA ENTREGA DE ROLLOS EN SITIO | 23/10/2025 SE REALIZA VISITA A CB PARA REALIZAR ENTREGA BDE 40 ROLLOS WOMPI ,NO SE MANIPULAN EQUIPOS</t>
  </si>
  <si>
    <t>FO-25-1717187</t>
  </si>
  <si>
    <t>22/10/2025 SE ESCALA AL COORDINADOR DE ZONA PARA ENTREGA DE ROLLOS EN SITIO | 23/10/2025 SE ENTREGA 32 ROLLOS CON VISITA</t>
  </si>
  <si>
    <t>MERCADO Y LEGUMBRERIA PAISAJES</t>
  </si>
  <si>
    <t>FO-25-1711494</t>
  </si>
  <si>
    <t>21/10/2025 SE ESCALA AL COORDINADOR DE ZONA PARA ENTREGA DE ROLLOS EN SITIO | 23/10/2025 SE REALIZA ENTREGA OK DE 64 ROLLOS</t>
  </si>
  <si>
    <t>FO-25-1716697</t>
  </si>
  <si>
    <t>22/10/2025 SE ESCALA AL COORDINADOR DE ZONA PARA ENTREGA DE ROLLOS EN SITIO | 23/10/2025 SE REALIZA ENTREGA DE 24 ROLLOS A CORRESPONSAL WOMPI</t>
  </si>
  <si>
    <t>BARRIO LUXEMBURGO FUSAGASUGA</t>
  </si>
  <si>
    <t>FO-25-1693664</t>
  </si>
  <si>
    <t>16/10/2025 SE CONFIRMA DATOS. SE REALIZA ENVIO DE ROLLOS CON OPERADOR LOGISTICO | 23/10/2025 GUIA 2235596259, ENTREGADA A REMITENTE: LA DIRECCION INDICADA NO ES CORRECTA Y NO CONTESTAN NUMERO TELEFONICO PARAVALIDAR INFORMACION</t>
  </si>
  <si>
    <t>RAQUIRA - BOYACA</t>
  </si>
  <si>
    <t>FO-25-1688350</t>
  </si>
  <si>
    <t>SE REALIZA ENVIO DE 64 ROLLOS POR TRANSPORTADORA CON GUIA 700172633430.</t>
  </si>
  <si>
    <t>FO-25-1695752</t>
  </si>
  <si>
    <t>16/10/2025 16/10/2025 10:15 A. M SE COMUNICA A EL NUMERO 3173360404 ES COLGADA LA LLAMADA / 16/10/2025 15:25 P. M. SE COMUNICA A EL NUMERO 3173360404 CONTESTAN SE DA INFORMACION SE PIDE DATOS LA SEÑORA LEIDY PIDE UN NUMERO PARA PONER ENVIAR LOS DATOS MEJOR POR WPP | 18/10/2025 SE REALIZA ENVÍO DE 32 ROLLOS A SOLICITUD DEL USUARIO LEIDY DIANA</t>
  </si>
  <si>
    <t>BARRIO CENTRO CUMARAL  12</t>
  </si>
  <si>
    <t>FO-25-1714475</t>
  </si>
  <si>
    <t>22/10/2025 SE RELIZA ENVÍO DE 32 ROLLOS DE PAPEL TERMICO PARA DATÁFONO WOMPI POR TRANSPORTADORA INTER RAPIDÍSIMO GUIA NO 700172665808 A LA OFICINA PRINCIPAL DE INTERAPIDISIMO</t>
  </si>
  <si>
    <t>BARRIO LA CAPILLA FLANDES</t>
  </si>
  <si>
    <t>FO-25-1708263</t>
  </si>
  <si>
    <t>20/10/2025 SE CONFIRMA DATOS. SE REALIZA ENVIO DE ROLLOS CON OPERADOR LOGISTICO | 21/10/2025 SE REALIZA ENVÍO DE 56 ROLLOS WOMPI POR SOLICITUD DEL CLIENTE, ALA DIRECCIÓN ASIGNADA.</t>
  </si>
  <si>
    <t>FO-25-1716694</t>
  </si>
  <si>
    <t>22/10/2025 SE ESCALA AL COORDINADOR DE ZONA PARA ENTREGA DE ROLLOS EN SITIO | 23/10/2025 SE REALIZA ENTREGA OK DE 32 ROLLOS</t>
  </si>
  <si>
    <t>BARRIO VILLA ANA I MONTERIA</t>
  </si>
  <si>
    <t>FO-25-1714656</t>
  </si>
  <si>
    <t>21/10/2025 SE ESCALA AL COORDINADOR DE ZONA PARA ENTREGA DE ROLLOS EN SITIO | 23/10/2025 SE REALIZA ENTREGA DE 16 ROLLOS A CORRESPONSAL WOMPI</t>
  </si>
  <si>
    <t>BARRIO SAN MATEO VII SOACHA</t>
  </si>
  <si>
    <t>FO-25-1719060</t>
  </si>
  <si>
    <t>22/10/2025 SE ESCALA AL COORDINADOR DE ZONA PARA ENTREGA DE ROLLOS EN SITIO | 23/10/2025 SE ENTREGAN DE 24 ROLLOS</t>
  </si>
  <si>
    <t>FO-25-1718300</t>
  </si>
  <si>
    <t>22/10/2025 SE ESCALA AL COORDINADOR DE ZONA PARA ENTREGA DE ROLLOS EN SITIO | 23/10/2025 ENTREGA DE 32 ROLLOS EN SITIO OK</t>
  </si>
  <si>
    <t>TELECOMUNICACIONES JULIAN</t>
  </si>
  <si>
    <t>FO-25-1714677</t>
  </si>
  <si>
    <t>21/10/2025 SE ESCALA AL COORDINADOR DE ZONA PARA ENTREGA DE ROLLOS EN SITIO | 23/10/2025 SE VISITA COMERCIO , SE ENTREGAN 48 ROLLOS WOMPI, NO SE MANIPULAN DISPOSITIVOS</t>
  </si>
  <si>
    <t>FO-25-1718266</t>
  </si>
  <si>
    <t>22/10/2025 SE ESCALA AL COORDINADOR DE ZONA PARA ENTREGA DE ROLLOS EN SITIO | 23/10/2025 SE ENTREGAN  ROLLOS SIN MANIPULACIÓN DEL DATAFONO SIN NOVEDAD</t>
  </si>
  <si>
    <t>FO-25-1719232</t>
  </si>
  <si>
    <t>22/10/2025 SE ESCALA AL COORDINADOR DE ZONA PARA ENTREGA DE ROLLOS EN SITIO | 23/10/2025 SE ENTREGAN 24 ROLLOS DE WOMPI AL SEÑOR NÉSTOR CASTRO</t>
  </si>
  <si>
    <t>BARRIO  LOS ALMENDROS CALI</t>
  </si>
  <si>
    <t>FO-25-1719080</t>
  </si>
  <si>
    <t>22/10/2025 SE ESCALA AL COORDINADOR DE ZONA PARA ENTREGA DE ROLLOS EN SITIO | 23/10/2025 SE REALIZA ENTREGA DE 32 ROLLOS TÉRMICOS EN EL CB SIN NOVEDAD.</t>
  </si>
  <si>
    <t>FO-25-1719055</t>
  </si>
  <si>
    <t>22/10/2025 SE ESCALA AL COORDINADOR DE ZONA PARA ENTREGA DE ROLLOS EN SITIO | 23/10/2025 SE ENTREGAN 16 ROLLOS</t>
  </si>
  <si>
    <t>DROGUERÍA LA MAXIMA</t>
  </si>
  <si>
    <t>FO-25-1718301</t>
  </si>
  <si>
    <t>22/10/2025 SE ESCALA AL COORDINADOR DE ZONA PARA ENTREGA DE ROLLOS EN SITIO | 23/10/2025 SE REALIZA ENTEEGA DE 24 ROLLOS TÉRMICOS EN EL CB SIN NOVEDAD.</t>
  </si>
  <si>
    <t>BARRIO CLAVERIANO BUCARAMANGA</t>
  </si>
  <si>
    <t>FO-25-1717713</t>
  </si>
  <si>
    <t>22/10/2025 SE ESCALA AL COORDINADOR DE ZONA PARA ENTREGA DE ROLLOS EN SITIO | 23/10/2025 SE REALIZA ENTREGA DE 32 ROLLOS NO SE MANIPULA TERMINAL</t>
  </si>
  <si>
    <t>BARRIO BOSQUES DE MARINA BOGOTA</t>
  </si>
  <si>
    <t>FO-25-1719132</t>
  </si>
  <si>
    <t>BARRIO URBANIZACION GUATIQUIA VILLAVICENCIO</t>
  </si>
  <si>
    <t>FO-25-1720487</t>
  </si>
  <si>
    <t>22/10/2025 SE ESCALA AL COORDINADOR DE ZONA PARA ENTREGA DE ROLLOS EN SITIO | 23/10/2025 SE ENTREGAN 24 ROLLOS WOMPI</t>
  </si>
  <si>
    <t>MONTEBELLO - ANTIOQUIA</t>
  </si>
  <si>
    <t>FO-25-1596372</t>
  </si>
  <si>
    <t>29/09/2025 SE REALIZA ENVIO DE ROLLOS CON GUIA | 06/10/2025 DEBIDO A PROBLEMAS CON EL MO, BODEGA NO ALCANZA A VISUALIZAR INFORMACION. | 22/10/2025 SE CONFIRMA GUIA 6345301355863 | 22/10/2025 SE LLAMA AL USUARIO AL 3116756993 ; NO CONTESTA, SE LE ESCRIBE POR WSP . PENDIENTE CONFIRMACION | 23/10/2025 SE REALIZA ENVIO DE 64	 ROLLOS, CON LA GUIA 6345301355863. SE CONFIRMA ENTREGA EXITOSA POR PARTE DE LA TRANSPORTADORA</t>
  </si>
  <si>
    <t>ROMA  11</t>
  </si>
  <si>
    <t>FO-25-1714670</t>
  </si>
  <si>
    <t>21/10/2025 SE ESCALA AL COORDINADOR DE ZONA PARA ENTREGA DE ROLLOS EN SITIO | 23/10/2025 SE LLEGA A LA DIRECCIÓN INDICADA Y SE ENTREGAN 32 ROLLOS WOMPI SIN MANIPULAR EQUIPOS</t>
  </si>
  <si>
    <t>BARRIO CENTRO SABANALARGA</t>
  </si>
  <si>
    <t>FO-25-1720156</t>
  </si>
  <si>
    <t>23/10/2025 SE REALIZA VISITA SE PROCEDE A ENTREGAR 48 UNIDADES DE ROLLOS WOMPI,CB OPERATIVO</t>
  </si>
  <si>
    <t>FO-25-1718271</t>
  </si>
  <si>
    <t>22/10/2025 SE ESCALA AL COORDINADOR DE ZONA PARA ENTREGA DE ROLLOS EN SITIO | 23/10/2025 SE REALIZA ENTREGA DE 16 ROLLOS CON VISITA NO SE MANIPULA TERMINAL</t>
  </si>
  <si>
    <t>PORRAS CASTRO DARLON NASCK | TORO CARDONA ELIZABETH</t>
  </si>
  <si>
    <t>BARRIO MIRADOR LA ESTANCIA DOSQUEBRADAS</t>
  </si>
  <si>
    <t>FO-25-1719062</t>
  </si>
  <si>
    <t>22/10/2025 SE ESCALA AL COORDINADOR DE ZONA PARA ENTREGA DE ROLLOS EN SITIO | 23/10/2025 SE VISITA COMERCIO SE REALIZA ENTREGA DE 24 ROLLOS DE PAPEL PARA DATÁFONO WOMPI</t>
  </si>
  <si>
    <t>FO-25-1712125</t>
  </si>
  <si>
    <t>21/10/2025 SE CONFIRMAN DATOS, SE REALIZA ENVIO POR OPERADOR LOGISTICO | 23/10/2025 SE LE INFORMA GUIA AL USUARIO, PENDIENTE CONFIRMACION | 23/10/2025 SE REALIZA ENVIO DE 64 ROLLOS, CON LA GUIA 2235596285 SERVIENTREGA SE CONFIRMA ENTREGA EXITOSA CON EL USUARIO</t>
  </si>
  <si>
    <t>FO-25-1716359</t>
  </si>
  <si>
    <t>PAPELERIA Y MISCELANEA YIRETH</t>
  </si>
  <si>
    <t>FO-25-1716381</t>
  </si>
  <si>
    <t>22/10/2025 SE ESCALA AL COORDINADOR DE ZONA PARA ENTREGA DE ROLLOS EN SITIO | 23/10/2025 DURANTE LA VISITA TECNICA SE REALIZA ENTREGA DE ROLLOS PARA DATÁFONO NO SE MANIPULAN EQUIPOS</t>
  </si>
  <si>
    <t>CHARCUTERIA LA CHISTORRA</t>
  </si>
  <si>
    <t>FO-25-1720517</t>
  </si>
  <si>
    <t>22/10/2025 SE ESCALA AL COORDINADOR DE ZONA PARA ENTREGA DE ROLLOS EN SITIO | 23/10/2025 SE REALIZA VISITA, SE ENTREGAN 64 ROLLOS, COMERCIO MANIFIESTA QUE AÚN NO ESTÁ UTILIZANDO EL DATAFONO.</t>
  </si>
  <si>
    <t>FO-25-1719814</t>
  </si>
  <si>
    <t>23/10/2025 SE REALIZA ENTREGA DE 16 ROLLOS WOMPI OK</t>
  </si>
  <si>
    <t>MASCOTAS ON-LINE JD</t>
  </si>
  <si>
    <t>FO-25-1713908</t>
  </si>
  <si>
    <t>21/10/2025 SE CONFIRMAN DATOS, SE REALIZA ENVIO POR OPERADOR LOGISTICO | 23/10/2025 SE ENTREGAN 56 ROLLOS</t>
  </si>
  <si>
    <t>BARRIO BRILLANTE VILLAVICENCIO</t>
  </si>
  <si>
    <t>FO-25-1720772</t>
  </si>
  <si>
    <t>22/10/2025 SE ESCALA AL COORDINADOR DE ZONA PARA ENTREGA DE ROLLOS EN SITIO | 23/10/2025 SE REALIZA ENTREGA DE 48 ROLLOS WOMPI</t>
  </si>
  <si>
    <t>VARIEDADES Y PAPELERIA COSITAS CHEVERES</t>
  </si>
  <si>
    <t>FO-25-1720662</t>
  </si>
  <si>
    <t>22/10/2025 SE ESCALA AL COORDINADOR DE ZONA PARA ENTREGA DE ROLLOS EN SITIO | 23/10/2025 DURANTE LA VISITA TECNICA PARA REALIZA ENTREGA DE ROLLOS PARA DATÁFONO CORRESPONSAL SE ENCUENTRA CERRADO SE LLAMA AL CELULAR EL CUAL CLIENTE INDICA POR LLAMADA LA ENTREGA DE ROLLOS EN UN DIRECCIÓN ALEDAÑA AL CORRESPONSAL</t>
  </si>
  <si>
    <t>VARIEDADES KAREN DEL LLANO</t>
  </si>
  <si>
    <t>FO-25-1716621</t>
  </si>
  <si>
    <t>22/10/2025 SE ESCALA AL COORDINADOR DE ZONA PARA ENTREGA DE ROLLOS EN SITIO | 23/10/2025 SE REALIZA ENTREGAN 32 ROLLOS</t>
  </si>
  <si>
    <t>SERGIO.COM 1</t>
  </si>
  <si>
    <t>FO-25-1716375</t>
  </si>
  <si>
    <t>MISCELANEA.NET</t>
  </si>
  <si>
    <t>FO-25-1716382</t>
  </si>
  <si>
    <t>INTERNET. CO MARTINEZ</t>
  </si>
  <si>
    <t>FO-25-1716620</t>
  </si>
  <si>
    <t>FO-25-1714675</t>
  </si>
  <si>
    <t>21/10/2025 SE ESCALA AL COORDINADOR DE ZONA PARA ENTREGA DE ROLLOS EN SITIO | 23/10/2025 SE VISITA CB Y SE REALIZA ENTREGA DE 32 ROLLOS DE PAPEL TERMICO PARA DATÁFONO WOMPI</t>
  </si>
  <si>
    <t>DROGUERIA FARMA AMIGO EXPRESS</t>
  </si>
  <si>
    <t>FO-25-1720454</t>
  </si>
  <si>
    <t>22/10/2025 SE ESCALA AL COORDINADOR DE ZONA PARA ENTREGA DE ROLLOS EN SITIO | 23/10/2025 SE ENTREGAN 32 ROLLOS WOMPI</t>
  </si>
  <si>
    <t>ALTOS DE POMPEYA VILLAVICENCIO</t>
  </si>
  <si>
    <t>FO-25-1716380</t>
  </si>
  <si>
    <t>22/10/2025 SE ESCALA AL COORDINADOR DE ZONA PARA ENTREGA DE ROLLOS EN SITIO | 23/10/2025 SE VISITA CB Y SE REALIZA ENTREGA DE 16 ROLLOS TÉRMICOS PARA DATÁFONO WOMPI</t>
  </si>
  <si>
    <t>EL PUNTO DEL VIDEO JUEGO</t>
  </si>
  <si>
    <t>FO-25-1723127</t>
  </si>
  <si>
    <t>23/10/2025 SE ESCALA AL COORDINADOR DE ZONA PARA ENTREGA DE ROLLOS EN SITIO | 23/10/2025 SE VISITA COMERCIO SE REALIZA ENTREGA DE 24 ROLLOS DE PAPEL PARA DATÁFONO WOMPI</t>
  </si>
  <si>
    <t>PAPELERIA BUUU</t>
  </si>
  <si>
    <t>FO-25-1719933</t>
  </si>
  <si>
    <t>23/10/2025 SE ENTREGAN 24 ROLLOS</t>
  </si>
  <si>
    <t>PANADERIA VENECIA BUEN SABOR</t>
  </si>
  <si>
    <t>FO-25-1720520</t>
  </si>
  <si>
    <t>22/10/2025 SE ESCALA AL COORDINADOR DE ZONA PARA ENTREGA DE ROLLOS EN SITIO | 23/10/2025 SE REALIZA VISITA, SE ENTREGAN 24 ROLLOS</t>
  </si>
  <si>
    <t>DROGSALUD SF</t>
  </si>
  <si>
    <t>FO-25-1693379</t>
  </si>
  <si>
    <t>16/10/2025 SE ESCALA AL COORDINADOR DE ZONA PARA ENTREGA DE ROLLOS EN SITIO | 23/10/2025 SE REALIZA ENTREGA DE 81 ROLLOS EN DIRECCIÓN DE CB</t>
  </si>
  <si>
    <t>BARRIO BACHUE ACACIAS  12</t>
  </si>
  <si>
    <t>FO-25-1719200</t>
  </si>
  <si>
    <t>22/10/2025 SE ESCALA AL COORDINADOR DE ZONA PARA ENTREGA DE ROLLOS EN SITIO | 23/10/2025 SE REALIZA VISITA AL CB POR SOLICITUD DE ROLLOS, SE ENTREGAN SIN NOVEDAD TODO OK</t>
  </si>
  <si>
    <t>DROGUERIA HELMY SANTORINI</t>
  </si>
  <si>
    <t>FO-25-1709614</t>
  </si>
  <si>
    <t>21/10/2025 SE ESCALA AL COORDINADOR DE ZONA PARA ENTREGA DE ROLLOS EN SITIO | 23/10/2025 SE REALIZA ENTREGA DE 8 ROLLOS EN DIRECCIÓN</t>
  </si>
  <si>
    <t>BARRIO MARCO FIDEL SUREZ SEVILLA</t>
  </si>
  <si>
    <t>FO-25-1700292</t>
  </si>
  <si>
    <t>17/10/2025 17/10/2025 15:19 SE INTENTA COMUNICACIÓN 3502310649 NO HAY CONTACTO. 17/10 17:06 SE CONFIRMAN DATOS CON LA SRA ANGELIZA LOAIZA, SE REALIZA ENVIO DE ROLLOS CON OPERADOR LOGISTICO | 23/10/2025 SE REALIZA ENVIO DE 24 ROLLOS, CON LA GUIA 3028503123 SERVIENTREGA SE CONFIRMA ENTREGA EXITOSA CON EL USUARIO</t>
  </si>
  <si>
    <t>FO-25-1697095</t>
  </si>
  <si>
    <t>17/10/2025 SE CONFIRMAN DATOS, SE REALIZA ENVIO DE ROLLOS CON GUIA | 23/10/2025 SE REALIZA ENVIO DE 32 ROLLOS, CON LA GUIA 3028503122 SERVIENTREGA SE CONFIRMA ENTREGA EXITOSA POR PARTE DE LA TRANSPORTADORA</t>
  </si>
  <si>
    <t>NEIRA - CALDAS</t>
  </si>
  <si>
    <t>FO-25-1685789</t>
  </si>
  <si>
    <t>15/10/2025 SE CONFIRMAN DATOS, SE REALIZA ENVIO DE ROLLOS CON GUIA | 23/10/2025 SE REALIZA ENVIO DE 64 ROLLOS, CON LA GUIA 3028503119 SERVIENTREGA SE CONFIRMA ENTREGA EXITOSA POR PARTE DE LA TRANSPORTADORA</t>
  </si>
  <si>
    <t>BARRIO CENTRO 5 QUIMBAYA</t>
  </si>
  <si>
    <t>FO-25-1674603</t>
  </si>
  <si>
    <t>11/10/2025 SE CONFIRMAN DATOS, SE REALIZA ENVIO DE ROLLOS CON GUIA | 23/10/2025 SE REALIZA ENVIO DE 32 ROLLOS, CON LA GUIA 3028503115 SERVIENTREGA SE CONFIRMA ENTREGA EXITOSA POR PARTE DE LA TRANSPORTADORA</t>
  </si>
  <si>
    <t>BARRIO EL CAIMO CALARCA</t>
  </si>
  <si>
    <t>FO-25-1674618</t>
  </si>
  <si>
    <t>11/10/2025 SE CONFIRMAN DATOS, SE REALIZA ENVIO DE ROLLOS CON GUIA | 23/10/2025 SE REALIZA ENVIO DE 24 ROLLOS, CON LA GUIA 3028503116 SERVIENTREGA SE CONFIRMA ENTREGA EXITOSA POR PARTE DE LA TRANSPORTADORA</t>
  </si>
  <si>
    <t>BARRIO VERSALLES CALARCA 1</t>
  </si>
  <si>
    <t>FO-25-1666855</t>
  </si>
  <si>
    <t>10/10/2025 SE CONFIRMAN DATOS, SE REALIZA ENVIO DE ROLLOS CON GUIA | 23/10/2025 SE REALIZA ENVIO DE 48 ROLLOS, CON LA GUIA 3028503114 SERVIENTREGA SE CONFIRMA ENTREGA EXITOSA POR PARTE DE LA TRANSPORTADORA</t>
  </si>
  <si>
    <t>BARRIO POLICARPA QUIMBAYA</t>
  </si>
  <si>
    <t>FO-25-1666264</t>
  </si>
  <si>
    <t>10/10/2025 SE CONFIRMAN DATOS, SE REALIZA ENVIO DE ROLLOS CON GUIA | 23/10/2025 SE REALIZA ENVIO DE 56 ROLLOS, CON LA GUIA 3028503113 SERVIENTREGA SE CONFIRMA ENTREGA EXITOSA POR PARTE DE LA TRANSPORTADORA</t>
  </si>
  <si>
    <t>BARRIO CENTRO MONTENEGRO 9</t>
  </si>
  <si>
    <t>FO-25-1661174</t>
  </si>
  <si>
    <t>09/10/2025 SE CONFIRMAN DATOS, SE REALIZA ENVIO DE ROLLOS CON GUIA | 23/10/2025 SE REALIZA ENVIO DE 24 ROLLOS, CON LA GUIA 3028503112 SERVIENTREGA SE CONFIRMA ENTREGA EXITOSA POR PARTE DE LA TRANSPORTADORA</t>
  </si>
  <si>
    <t>BARRIO CENTRO CALARCA 7</t>
  </si>
  <si>
    <t>FO-25-1664004</t>
  </si>
  <si>
    <t>09/10/2025 DATOS CONFIRMADOS. SE REALIZA ENVIO DE ROLLOS CON GUIA | 23/10/2025 SE REALIZA ENVIO DE 64 ROLLOS, CON LA GUIA 3028503121 SERVIENTREGA SE CONFIRMA ENTREGA EXITOSA POR PARTE DE LA TRANSPORTADORA</t>
  </si>
  <si>
    <t>BARRIO CENTRO QUIMBAYA 2</t>
  </si>
  <si>
    <t>FO-25-1655958</t>
  </si>
  <si>
    <t>09/10/2025 SE CONFIRMAN DATOS, SE REALIZA ENVIO DE ROLLOS CON GUIA | 10/10/2025 ENVIO SE CREA TARDE POR CAPACIDAD OPERATIVA DEL CG | 23/10/2025 SE REALIZA ENVIO DE 64 ROLLOS, CON LA GUIA 3028503111 SERVIENTREGA SE CONFIRMA ENTREGA EXITOSA POR PARTE DE LA TRANSPORTADORA</t>
  </si>
  <si>
    <t>BARRIO PUEBLO TAPAO MONTENEGRO</t>
  </si>
  <si>
    <t>FO-25-1647878</t>
  </si>
  <si>
    <t>SE REALIZA ENVIO DE 32 ROLLOS, CON LA GUIA 3028503120 SERVIENTREGA SE CONFIRMA ENTREGA EXITOSA POR PARTE DE LA TRANSPORTADORA</t>
  </si>
  <si>
    <t>BARRIO VILLA DAVID YOPAL</t>
  </si>
  <si>
    <t>FO-25-1714634</t>
  </si>
  <si>
    <t>21/10/2025 SE ESCALA AL COORDINADOR DE ZONA PARA ENTREGA DE ROLLOS EN SITIO | 23/10/2025 SE VISITA COMERCIO SE ENTREGAN 32 ROLLOS OK</t>
  </si>
  <si>
    <t>BARRIO LOS OCOBOS YOPAL</t>
  </si>
  <si>
    <t>FO-25-1714636</t>
  </si>
  <si>
    <t>21/10/2025 SE ESCALA AL COORDINADOR DE ZONA PARA ENTREGA DE ROLLOS EN SITIO | 23/10/2025 SE VISITA COMERCIO, SE ENTREGAN 48 ROLLOS OK</t>
  </si>
  <si>
    <t>SALUDMETRIA</t>
  </si>
  <si>
    <t>FO-25-1713896</t>
  </si>
  <si>
    <t>21/10/2025 SE CONFIRMAN DATOS, SE REALIZA ENVIO POR OPERADOR LOGISTICO | 23/10/2025 SE REALIZA ENTREGA DE 48 ROLLOS WOMPI POR SOLICITUD DEL CLIENTE.</t>
  </si>
  <si>
    <t>BARRIO SAMPUES SAMPUES</t>
  </si>
  <si>
    <t>FO-25-1699347</t>
  </si>
  <si>
    <t>17/10/2025 SE CONFIRMA DATOS. SE REALIZA ENVIO DE ROLLOS CON OPERADOR LOGISTICO | 23/10/2025 SE VISITA COMERCIO Y SE HACE ENTREGA DE 48 ROLLOS AL SEÑOR EVIS PEÑA.</t>
  </si>
  <si>
    <t>FO-25-1714646</t>
  </si>
  <si>
    <t>DROGUERÍA FARMA MIA 2</t>
  </si>
  <si>
    <t>FO-25-1714638</t>
  </si>
  <si>
    <t>21/10/2025 SE ESCALA AL COORDINADOR DE ZONA PARA ENTREGA DE ROLLOS EN SITIO | 23/10/2025 SE REALIZA ENTREGA DE  48 ROLLOS WOMPI</t>
  </si>
  <si>
    <t>LICORES FIESTA Y ESTADERO #4</t>
  </si>
  <si>
    <t>FO-25-1713905</t>
  </si>
  <si>
    <t>21/10/2025 SE CONFIRMAN DATOS, SE REALIZA ENVIO POR OPERADOR LOGISTICO | 23/10/2025 SE HACE ENTREGA DE 48 ROLLOS WOMPI</t>
  </si>
  <si>
    <t>BARRIO CENTRO CAJICA 6</t>
  </si>
  <si>
    <t>FO-25-1725954</t>
  </si>
  <si>
    <t>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t>
  </si>
  <si>
    <t>MEBECAFE</t>
  </si>
  <si>
    <t>FO-25-1716615</t>
  </si>
  <si>
    <t>22/10/2025 SE ESCALA AL COORDINADOR DE ZONA PARA ENTREGA DE ROLLOS EN SITIO | 23/10/2025 SE ENTREGAN 64 ROLLOS DE WOMPI AL SEÑOR JESÚS BECERRA</t>
  </si>
  <si>
    <t>BARRIO CENTRO SEVILLA 6</t>
  </si>
  <si>
    <t>FO-25-1725959</t>
  </si>
  <si>
    <t>BARRIO LOS KIOSCOS ARMENIA</t>
  </si>
  <si>
    <t>FO-25-1720624</t>
  </si>
  <si>
    <t>22/10/2025 SE CONFIRMAN DATOS, SE REALIZA ENVIO POR OPERADOR LOGISTICO | 23/10/2025 SE VISITA COMERCIO SE REALIZÓ ENTREGA DE 32 ROLLOS WOMPI</t>
  </si>
  <si>
    <t>FO-25-1709666</t>
  </si>
  <si>
    <t>21/10/2025 SE ESCALA AL COORDINADOR DE ZONA PARA ENTREGA DE ROLLOS EN SITIO | 23/10/2025 SE ENTREGAN 48 ROLLOS WOMPI OK</t>
  </si>
  <si>
    <t>BARRIO PORVENIR CUASPUD</t>
  </si>
  <si>
    <t>FO-25-1713950</t>
  </si>
  <si>
    <t>21/10/2025 SE CONFIRMAN DATOS, SE REALIZA ENVIO POR OPERADOR LOGISTICO | 23/10/2025 SE REALIZA ENVÍO DE ROLLOS SOLICITADOS POR EL CLIENTE A LA DIRECCIÓN QUE INDICA EL SR JIMMY. SE ENVÍA GUÍA, ENVÍO EXITOSO</t>
  </si>
  <si>
    <t>BARRIO SIMON BOLIVAR MORALES</t>
  </si>
  <si>
    <t>FO-25-1713949</t>
  </si>
  <si>
    <t>21/10/2025 SE CONFIRMAN DATOS, SE REALIZA ENVIO POR OPERADOR LOGISTICO | 23/10/2025 SE ENVIA POR INTERRAPIDISIMO 16 ROLLOS WOMPI</t>
  </si>
  <si>
    <t>BARRIO MINAS AMAGA</t>
  </si>
  <si>
    <t>FO-25-1713948</t>
  </si>
  <si>
    <t>21/10/2025 SE CONFIRMAN DATOS, SE REALIZA ENVIO POR OPERADOR LOGISTICO | 23/10/2025 SE ENVÍAN 56 ROLLOS WOMPI OK</t>
  </si>
  <si>
    <t>DROGUERIA Y MINIMARKET JRT</t>
  </si>
  <si>
    <t>FO-25-1717238</t>
  </si>
  <si>
    <t>22/10/2025 SE ESCALA AL COORDINADOR DE ZONA PARA ENTREGA DE ROLLOS EN SITIO | 23/10/2025 SE REALIZA ENTREGA DE 16 ROLLOS A CORRESPONSAL WOMPI</t>
  </si>
  <si>
    <t>BARRIO LA FACHADA ARMENIA</t>
  </si>
  <si>
    <t>FO-25-1722593</t>
  </si>
  <si>
    <t>23/10/2025 SE ESCALA AL COORDINADOR DE ZONA PARA ENTREGA DE ROLLOS EN SITIO | 23/10/2025 SE VISITA COMERCIO SE REALIZÓ ENTREGA DE 56 ROLLOS</t>
  </si>
  <si>
    <t>BARRIO CENTRO MANATI 1</t>
  </si>
  <si>
    <t>FO-25-1700088</t>
  </si>
  <si>
    <t>17/10/2025 SE CONFIRMAN DATOS. SE REALIZA ENVIO DE ROLLOS CON OPERADOR LOGISTICO | 23/10/2025 SE REALIZA ENVIO DE 32 ROLLOS, CON LA GUIA 2205447263 SERVIENTREGA SE CONFIRMA ENTREGA EXITOSA CON EL USUARIO</t>
  </si>
  <si>
    <t>BARRIO CENTRO TOLU VIEJO</t>
  </si>
  <si>
    <t>FO-25-1686376</t>
  </si>
  <si>
    <t>15/10/2025 SE CONFIRMAN DATOS, SE REALIZA ENVIO DE ROLLOS CON GUIA | 23/10/2025 SE REALIZA ENVIO DE 64 ROLLOS, CON LA GUIA 2265100402 SERVIENTREGA SE CONFIRMA ENTREGA EXITOSA CON EL USUARIO</t>
  </si>
  <si>
    <t>COOPERATIVA MULTIACTIVA DE SERVICIOS INDUSTRIALES DEL CARIBE</t>
  </si>
  <si>
    <t>FO-25-1716638</t>
  </si>
  <si>
    <t>22/10/2025 SE ESCALA AL COORDINADOR DE ZONA PARA ENTREGA DE ROLLOS EN SITIO | 23/10/2025 SE HACE ENTREGA DE 16 ROLLOS WOMPI</t>
  </si>
  <si>
    <t>BARRIO URSUA PAMPLONA</t>
  </si>
  <si>
    <t>FO-25-1719192</t>
  </si>
  <si>
    <t>22/10/2025 SE ESCALA AL COORDINADOR DE ZONA PARA ENTREGA DE ROLLOS EN SITIO | 23/10/2025 SE REALIZA ENTREGA DE 24 ROLLOS WOMPI OK</t>
  </si>
  <si>
    <t>DROGUERIA SERVIPROFESIONAL</t>
  </si>
  <si>
    <t>FO-25-1716366</t>
  </si>
  <si>
    <t>22/10/2025 SE ESCALA AL COORDINADOR DE ZONA PARA ENTREGA DE ROLLOS EN SITIO | 23/10/2025 SE VISITA COMERCIO Y SE HACE ENTREGA DE 24 ROLLOS A LA SEÑORA SANDRA SUAREZ.</t>
  </si>
  <si>
    <t>BARRIO MANANTIAL SOLEDAD 6</t>
  </si>
  <si>
    <t>FO-25-1717711</t>
  </si>
  <si>
    <t>22/10/2025 SE ESCALA AL COORDINADOR DE ZONA PARA ENTREGA DE ROLLOS EN SITIO | 23/10/2025 SE HACE ENTREGA DE 64 ROLLOS WOMPI</t>
  </si>
  <si>
    <t>BARRIO CENTRO CHIQUINQUIRA</t>
  </si>
  <si>
    <t>FO-25-1714472</t>
  </si>
  <si>
    <t>23/10/2025 SE REALIZA ENVIO DE 40 ROLLOS, CON LA GUIA 2235596288 SERVIENTREGA SE CONFIRMA ENTREGA EXITOSA CON EL USUARIO</t>
  </si>
  <si>
    <t>BARRIO SAN FERNANDO PUERRES</t>
  </si>
  <si>
    <t>FO-25-1683252</t>
  </si>
  <si>
    <t>14/10/2025 SE CONFIRMAN DATOS, SE REALIZA ENVIO DE ROLLOS CON GUIA | 23/10/2025 SE REALIZA ENVIO DE 24 ROLLOS, CON LA GUIA 2215219690 SERVIENTREGA SE CONFIRMA ENTREGA EXITOSA CON EL USUARIO</t>
  </si>
  <si>
    <t>FO-25-1700100</t>
  </si>
  <si>
    <t>17/10/2025 SE CONFIRMAN DATOS. SE REALIZA ENVIO DE ROLLOS CON OPERADOR LOGISTICO | 23/10/2025 SE REALIZA ENVIO DE 48 ROLLOS, CON LA GUIA 2265100408 SERVIENTREGA SE CONFIRMA ENTREGA EXITOSA CON EL USUARIO</t>
  </si>
  <si>
    <t>BARRIO ALFONSO LOPEZ SANTANDER DE QUILICHAO 1</t>
  </si>
  <si>
    <t>FO-25-1664000</t>
  </si>
  <si>
    <t>09/10/2025 DATOS CONFIRMADOS. SE REALIZA ENVIO DE ROLLOS CON GUIA | 16/10/2025 ENVIO EN DISTRIBUCION, AUN NO SE ENTREGA | 23/10/2025 SE REALIZA ENVIO DE 56 ROLLOS, CON LA GUIA 2185553857 SERVIENTREGA SE CONFIRMA ENTREGA EXITOSA POR PARTE DE LA TRANSPORTADORA</t>
  </si>
  <si>
    <t>MINI ABASTOS BRECAYEDES</t>
  </si>
  <si>
    <t>FO-25-1718268</t>
  </si>
  <si>
    <t>22/10/2025 SE ESCALA AL COORDINADOR DE ZONA PARA ENTREGA DE ROLLOS EN SITIO | 23/10/2025 SE ENTREGAN 16 ROLLOS OK</t>
  </si>
  <si>
    <t>ANORCA COMERCIALIZADORA</t>
  </si>
  <si>
    <t>FO-25-1713919</t>
  </si>
  <si>
    <t>21/10/2025 SE CONFIRMAN DATOS, SE REALIZA ENVIO POR OPERADOR LOGISTICO | 24/10/2025 SE ENTREGAN 24 ROLLOS SALE ERROR EN LAS TRANSACCIONES</t>
  </si>
  <si>
    <t>FO-25-1706016</t>
  </si>
  <si>
    <t>20/10/2025 SE ESCALA AL COORDINADOR DE ZONA PARA ENTREGA DE ROLLOS EN SITIO | 22/10/2025 SE ENVIA POR INERRAPIDISIMO 8 ROLLOS WOMPI</t>
  </si>
  <si>
    <t>BARRIO LAS CAMELIAS CISNEROS</t>
  </si>
  <si>
    <t>FO-25-1716892</t>
  </si>
  <si>
    <t>22/10/2025 SE CONFIRMAN DATOS, SE REALIZA ENVIO POR OPERADOR LOGISTICO | 24/10/2025 SE ENVÍAN 24 ROLLOS WOMPI OK, CLIENTE CONFIRMA RECIBIDO</t>
  </si>
  <si>
    <t>FO-25-1714476</t>
  </si>
  <si>
    <t>24/10/2025 SE ENVÍAN 32 ROLLOS WOMPI OK, CLIENTE CONFIRMA RECIBIDO</t>
  </si>
  <si>
    <t>BARRIO EL LIBERTADOR TUNJA 4</t>
  </si>
  <si>
    <t>FO-25-1726803</t>
  </si>
  <si>
    <t>23/10/2025 SE ESCALA AL COORDINADOR DE ZONA PARA ENTREGA DE ROLLOS EN SITIO | 24/10/2025 SE REALIZA ENTREGA DE 32 ROLLOS WOMPI CON VISITA</t>
  </si>
  <si>
    <t>FO-25-1700112</t>
  </si>
  <si>
    <t>17/10/2025 SE CONFIRMAN DATOS. SE REALIZA ENVIO DE ROLLOS CON OPERADOR LOGISTICO | 24/10/2025 SE LE INFORMA NUMERO DE GUIA A USER, PENDIENTE CONFIRMACION | 24/10/2025 SE REALIZA ENVIO DE 64 ROLLOS, CON LA GUIA 2215219708 SERVIENTREGA SE CONFIRMA ENTREGA EXITOSA CON EL USUARIO</t>
  </si>
  <si>
    <t>BARRIO SAN FRANCISCO BUCARAMANGA 12</t>
  </si>
  <si>
    <t>FO-25-1723104</t>
  </si>
  <si>
    <t>23/10/2025 SE ESCALA AL COORDINADOR DE ZONA PARA ENTREGA DE ROLLOS EN SITIO | 24/10/2025 SE REALIZA VISITA AL COMERCIO CB BANCOLOMBIA WOMPI SE HACE ENTREGA DE 32 ROLLOS A LA SRTA ANGIE BARRETO</t>
  </si>
  <si>
    <t>BARRIO SAN ANTONIO TUNJA 3</t>
  </si>
  <si>
    <t>FO-25-1723226</t>
  </si>
  <si>
    <t>23/10/2025 SE ESCALA AL COORDINADOR DE ZONA PARA ENTREGA DE ROLLOS EN SITIO | 24/10/2025 SE REALIZA ENTREGA DE 16 ROLLOS WOMPI CON VISITA</t>
  </si>
  <si>
    <t>TIENDA MONIK LU</t>
  </si>
  <si>
    <t>FO-25-1720754</t>
  </si>
  <si>
    <t>22/10/2025 SE ESCALA AL COORDINADOR DE ZONA PARA ENTREGA DE ROLLOS EN SITIO | 24/10/2025 SE ENTREGAN 40 ROLLOS DE WOMPI A LA SEÑORA MÓNICA LUNA</t>
  </si>
  <si>
    <t>ESQUINA EL EDEN Y MENSAJERIA</t>
  </si>
  <si>
    <t>FO-25-1708270</t>
  </si>
  <si>
    <t>20/10/2025 SE CONFIRMA DATOS. SE REALIZA ENVIO DE ROLLOS CON OPERADOR LOGISTICO | 24/10/2025 SE LE INFORMA NUMERO DE GUIA A USER, PENDIENTE CONFIRMACION | 24/10/2025 SE REALIZA ENVIO DE 32 ROLLOS, CON LA GUIA 6345301370034 MANDAR Y SERVIR SE CONFIRMA ENTREGA EXITOSA CON EL USUARIO</t>
  </si>
  <si>
    <t>CENTRO - SUTAMARCHAN</t>
  </si>
  <si>
    <t>FO-25-1726660</t>
  </si>
  <si>
    <t>23/10/2025 SE REALIZA ENVIO DE ROLLOS CON OPERADOR LOGISTICO | 24/10/2025 SE REALIZA ENTREGA DE 48 ROLLOS CON VISITA.</t>
  </si>
  <si>
    <t>COLLAREJO CARTAGO 2</t>
  </si>
  <si>
    <t>FO-25-1723218</t>
  </si>
  <si>
    <t>23/10/2025 SE ESCALA AL COORDINADOR DE ZONA PARA ENTREGA DE ROLLOS EN SITIO | 24/10/2025 VISITAMOS COMERCIO REALIZAMOS ENTREGA DE 48 ROLLOS.</t>
  </si>
  <si>
    <t>BARRIO COOSERVICIOS III - TUNJA</t>
  </si>
  <si>
    <t>FO-25-1726792</t>
  </si>
  <si>
    <t>23/10/2025 SE ESCALA AL COORDINADOR DE ZONA PARA ENTREGA DE ROLLOS EN SITIO | 24/10/2025 SE REALIZA ENTREGA DE 40 ROLLOS WOMPI CON VISITA</t>
  </si>
  <si>
    <t>EXXON ANTONIA SANTOS BUCARAMANGA</t>
  </si>
  <si>
    <t>FO-25-1723679</t>
  </si>
  <si>
    <t>23/10/2025 SE ESCALA AL COORDINADOR DE ZONA PARA ENTREGA DE ROLLOS EN SITIO | 24/10/2025 SE REALIZA ENTREGA DE 40 ROLLOS WOMPI CON VISTA.</t>
  </si>
  <si>
    <t>FERROELECTRICOS Y HERRAMIENTAS DEL VALLE</t>
  </si>
  <si>
    <t>FO-25-1726798</t>
  </si>
  <si>
    <t>23/10/2025 SE ESCALA AL COORDINADOR DE ZONA PARA ENTREGA DE ROLLOS EN SITIO | 24/10/2025 SE ENTREGAN 24 ROLLOS DE WOMPI AL SEÑOR FREDDY ALEGRÍA</t>
  </si>
  <si>
    <t>SERVÍ REBAJAS J. M.</t>
  </si>
  <si>
    <t>FO-25-1716618</t>
  </si>
  <si>
    <t>22/10/2025 SE ESCALA AL COORDINADOR DE ZONA PARA ENTREGA DE ROLLOS EN SITIO | 24/10/2025 SE DEJAN 24 ROLLOS</t>
  </si>
  <si>
    <t>OSROCA MENSAJERIA</t>
  </si>
  <si>
    <t>FO-25-1720699</t>
  </si>
  <si>
    <t>22/10/2025 SE ESCALA AL COORDINADOR DE ZONA PARA ENTREGA DE ROLLOS EN SITIO | 24/10/2025 SE ENTREGA 32 ROLLOS CON VISITA</t>
  </si>
  <si>
    <t>PAPELERIA LA FUENTE</t>
  </si>
  <si>
    <t>FO-25-1713902</t>
  </si>
  <si>
    <t>21/10/2025 SE CONFIRMAN DATOS, SE REALIZA ENVIO POR OPERADOR LOGISTICO | 24/10/2025 SE ENTREGAN 32 ROLLOS EN EL COMERCIO NO SE MANIPULAN EQUIPOS</t>
  </si>
  <si>
    <t>HERMIDES LLANOS BARREIRO</t>
  </si>
  <si>
    <t>FO-25-1717201</t>
  </si>
  <si>
    <t>DROGUERIA ECOSALUD LOS PINOS</t>
  </si>
  <si>
    <t>FO-25-1719087</t>
  </si>
  <si>
    <t>22/10/2025 SE ESCALA AL COORDINADOR DE ZONA PARA ENTREGA DE ROLLOS EN SITIO | 24/10/2025 SE REALIZA ENTREGA DE 48 ROLLOS WOMPI EN EL COMERCIO</t>
  </si>
  <si>
    <t>DROGUERIA LA RIVIERA</t>
  </si>
  <si>
    <t>FO-25-1709655</t>
  </si>
  <si>
    <t>21/10/2025 SE ESCALA AL COORDINADOR DE ZONA PARA ENTREGA DE ROLLOS EN SITIO | 24/10/2025 SE REALIZA ENTREGA DE 8 ROLLOS POR EL OPERADOR LOGISTICO VELOCES CON LA GUIA V4001705059</t>
  </si>
  <si>
    <t>BARRIO SAN ANTONIO DE PRADO MEDELLIN 3</t>
  </si>
  <si>
    <t>FO-25-1708152</t>
  </si>
  <si>
    <t>20/10/2025 SE ESCALA AL COORDINADOR DE ZONA PARA ENTREGA DE ROLLOS EN SITIO | 24/10/2025 SE REALIZA ENTREGA DE 24 ROLLOS POR EL OPERADOR LOGISTICO VELOCES CON LA GUIA V4001705052</t>
  </si>
  <si>
    <t>SASTRERIA Y MODISTERIA GEMINIS E.U</t>
  </si>
  <si>
    <t>FO-25-1726793</t>
  </si>
  <si>
    <t>23/10/2025 SE ESCALA AL COORDINADOR DE ZONA PARA ENTREGA DE ROLLOS EN SITIO | 24/10/2025 SE VISITA COMERCIO Y SE ENTREGAN 16 ROLLOS OK</t>
  </si>
  <si>
    <t>BARRIO SANTA BARBARA BUCARAMANAGA</t>
  </si>
  <si>
    <t>FO-25-1723189</t>
  </si>
  <si>
    <t>23/10/2025 SE ESCALA AL COORDINADOR DE ZONA PARA ENTREGA DE ROLLOS EN SITIO | 24/10/2025 SE REALIZA ENTREGA DE 16 ROLLOS WOMPI CON VISTA</t>
  </si>
  <si>
    <t>BARRIO CENTRO 7 CHIQUINQUIRÁ</t>
  </si>
  <si>
    <t>FO-25-1724030</t>
  </si>
  <si>
    <t>24/10/2025 SE REALIZA ENTREGA DE 40 ROLLOS CON VISITA.</t>
  </si>
  <si>
    <t>DROGUERÍA FARMAVERO</t>
  </si>
  <si>
    <t>FO-25-1726766</t>
  </si>
  <si>
    <t>23/10/2025 SE ESCALA AL COORDINADOR DE ZONA PARA ENTREGA DE ROLLOS EN SITIO | 24/10/2025 SE REALIZA ENTREGA DE 24 ROLLOS WOMPI OK</t>
  </si>
  <si>
    <t>BARRIO CENTRO CHIQUINQUIRA 8</t>
  </si>
  <si>
    <t>FO-25-1722985</t>
  </si>
  <si>
    <t>PYC NET</t>
  </si>
  <si>
    <t>FO-25-1718274</t>
  </si>
  <si>
    <t>22/10/2025 SE ESCALA AL COORDINADOR DE ZONA PARA ENTREGA DE ROLLOS EN SITIO | 24/10/2025 SE DEBE 32 ROLLOS</t>
  </si>
  <si>
    <t>PAPELERIA BICENTENARIO</t>
  </si>
  <si>
    <t>FO-25-1719198</t>
  </si>
  <si>
    <t>22/10/2025 SE ESCALA AL COORDINADOR DE ZONA PARA ENTREGA DE ROLLOS EN SITIO | 24/10/2025 SE VISITA COMERCIO SE REALIZA ENTREGA DE 16 ROLLOS DE PAPEL PARA DATÁFONO WOMPI</t>
  </si>
  <si>
    <t>BARRIO PANORAMA YUMBO</t>
  </si>
  <si>
    <t>FO-25-1723103</t>
  </si>
  <si>
    <t>23/10/2025 SE ESCALA AL COORDINADOR DE ZONA PARA ENTREGA DE ROLLOS EN SITIO | 24/10/2025 SE VISITA CORRESPONSAL Y SE REALIZA ENTREGA DE 24 ROLLOS</t>
  </si>
  <si>
    <t>DROGUERÍA FARMAFAM AYF</t>
  </si>
  <si>
    <t>FO-25-1729523</t>
  </si>
  <si>
    <t>24/10/2025 SE REALIZA ENTREGA DE 24 ROLLOS WOMPI</t>
  </si>
  <si>
    <t>BARRIO LA RAMBLA</t>
  </si>
  <si>
    <t>FO-25-1711443</t>
  </si>
  <si>
    <t>21/10/2025 SE ESCALA AL COORDINADOR DE ZONA PARA ENTREGA DE ROLLOS EN SITIO | 24/10/2025 SE ENTREGAN 56 ROLLOS EN EL COMERCIO NO SE MANIPULAN EQUIPOS</t>
  </si>
  <si>
    <t>FO-25-1714466</t>
  </si>
  <si>
    <t>24/10/2025 SE REALIZA ENVIO DE 24 ROLLOS, CON LA GUIA 2205447267 SERVIENTREGA SE CONFIRMA ENTREGA EXITOSA CON EL USUARIO</t>
  </si>
  <si>
    <t>TUTA - BOYACA</t>
  </si>
  <si>
    <t>FO-25-1713955</t>
  </si>
  <si>
    <t>21/10/2025 SE CONFIRMAN DATOS, SE REALIZA ENVIO POR OPERADOR LOGISTICO | 24/10/2025 SE REALIZA ENVIO DE 64 ROLLOS, CON LA GUIA 2235596286 SERVIENTREGA SE CONFIRMA ENTREGA EXITOSA CON EL USUARIO</t>
  </si>
  <si>
    <t>BARRIO LAS PALMAS BALBOA</t>
  </si>
  <si>
    <t>FO-25-1686424</t>
  </si>
  <si>
    <t>15/10/2025 SE CONFIRMAN DATOS, SE REALIZA ENVIO DE ROLLOS CON GUIA | 24/10/2025 SE REALIZA ENVIO DE 16 ROLLOS, CON LA GUIA 2215219683 SERVIENTREGA SE CONFIRMA ENTREGA EXITOSA CON EL USUARIO</t>
  </si>
  <si>
    <t>PAPELERIA NISSI. NET</t>
  </si>
  <si>
    <t>FO-25-1726790</t>
  </si>
  <si>
    <t>23/10/2025 SE ESCALA AL COORDINADOR DE ZONA PARA ENTREGA DE ROLLOS EN SITIO | 24/10/2025 SE ENTREGAN 8 ROLLOS A NHORA GIRALDO</t>
  </si>
  <si>
    <t>RESTAURANTE BAR PIZZERIA YO SOY PAISA</t>
  </si>
  <si>
    <t>FO-25-1729439</t>
  </si>
  <si>
    <t>23/10/2025 SE ESCALA AL COORDINADOR DE ZONA PARA ENTREGA DE ROLLOS EN SITIO | 24/10/2025 SE ENTREGAN ROLLOS</t>
  </si>
  <si>
    <t>AUTOSERVICIO AHORRAMAS</t>
  </si>
  <si>
    <t>FO-25-1723144</t>
  </si>
  <si>
    <t>23/10/2025 SE ESCALA AL COORDINADOR DE ZONA PARA ENTREGA DE ROLLOS EN SITIO | 24/10/2025 SE ENTREGAN 64 ROLLOS DE WOMPI A LA SEÑORITA ERIKA CADAVID</t>
  </si>
  <si>
    <t>Javier</t>
  </si>
  <si>
    <t>SUAREZ - CAUCA</t>
  </si>
  <si>
    <t>FO-25-1708268</t>
  </si>
  <si>
    <t>20/10/2025 SE CONFIRMA DATOS. SE REALIZA ENVIO DE ROLLOS CON OPERADOR LOGISTICO | 24/10/2025 SE REALIZA ENVIO DE 40 ROLLOS, CON LA GUIA 2215219713 SERVIENTREGA SE CONFIRMA ENTREGA EXITOSA POR PARTE DE LA TRANSPORTADORA</t>
  </si>
  <si>
    <t>ARBELAEZ - CUNDINAMARCA</t>
  </si>
  <si>
    <t>FO-25-1720346</t>
  </si>
  <si>
    <t>22/10/2025 SE CONFIRMAN DATOS, SE REALIZA ENVIO POR OPERADOR LOGISTICO | 24/10/2025 SE REALIZA ENVIO DE 32 ROLLOS, CON LA GUIA 2235596302 SERVIENTREGA SE CONFIRMA ENTREGA EXITOSA POR PARTE DE LA TRANSPORTADORA</t>
  </si>
  <si>
    <t>FO-25-1716902</t>
  </si>
  <si>
    <t>22/10/2025 SE CONFIRMAN DATOS, SE REALIZA ENVIO POR OPERADOR LOGISTICO | 24/10/2025 SE REALIZA ENVIO DE 48 ROLLOS, CON LA GUIA 2215219716 SERVIENTREGA SE CONFIRMA ENTREGA EXITOSA POR PARTE DE LA TRANSPORTADORA</t>
  </si>
  <si>
    <t>BARRIO LOS GIRASOLES FUSAGASUGA</t>
  </si>
  <si>
    <t>FO-25-1723360</t>
  </si>
  <si>
    <t>23/10/2025 SE CONFIRMAN DATOS, SE REALIZA ENVIO POR OPERADOR LOGISTICO | 24/10/2025 SE REALIZA ENVIO DE 40 ROLLOS, CON LA GUIA 2235596309 SERVIENTREGA SE CONFIRMA ENTREGA EXITOSA POR PARTE DE LA TRANSPORTADORA</t>
  </si>
  <si>
    <t>ATEHORTUA VASQUEZ ANA SOFIA</t>
  </si>
  <si>
    <t>FO-25-1722994</t>
  </si>
  <si>
    <t>23/10/2025 SE REALIZA ENVIO DE ROLLOS CON OPERADOR LOGISTICO | 24/10/2025 SE REALIZA ENVIO DE 48 ROLLOS, CON LA GUIA 2205447271 SERVIENTREGA SE CONFIRMA ENTREGA EXITOSA POR PARTE DE LA TRANSPORTADORA</t>
  </si>
  <si>
    <t>FO-25-1720727</t>
  </si>
  <si>
    <t>22/10/2025 SE CONFIRMAN DATOS, SE REALIZA ENVIO POR OPERADOR LOGISTICO | 24/10/2025 SE REALIZA ENVIO DE 64 ROLLOS, CON LA GUIA 2235596307 SERVIENTREGA SE CONFIRMA ENTREGA EXITOSA POR PARTE DE LA TRANSPORTADORA</t>
  </si>
  <si>
    <t>BARRIO LOS LAURELES LEBRIJA</t>
  </si>
  <si>
    <t>FO-25-1720356</t>
  </si>
  <si>
    <t>22/10/2025 SE CONFIRMAN DATOS, SE REALIZA ENVIO POR OPERADOR LOGISTICO | 24/10/2025 SE REALIZA ENVIO DE 32 ROLLOS, CON LA GUIA 2187690815 SERVIENTREGA SE CONFIRMA ENTREGA EXITOSA POR PARTE DE LA TRANSPORTADORA</t>
  </si>
  <si>
    <t>BARRIO CENTRO RIONEGRO 3</t>
  </si>
  <si>
    <t>FO-25-1714470</t>
  </si>
  <si>
    <t>24/10/2025 SE LE INFORMA NUMERO DE GUIA A USER, PENDIENTE CONFIRMACION | 24/10/2025 SE REALIZA ENVIO DE 56 ROLLOS, CON LA GUIA 6345301371088 MANDAR Y SERVIR SE CONFIRMA ENTREGA EXITOSA POR PARTE DE LA TRANSPORTADORA</t>
  </si>
  <si>
    <t>BARRIO LA FORTUNA VALLEDUPAR</t>
  </si>
  <si>
    <t>FO-25-1729508</t>
  </si>
  <si>
    <t>23/10/2025 SE ESCALA AL COORDINADOR DE ZONA PARA ENTREGA DE ROLLOS EN SITIO | 24/10/2025 SE REALIZA ENTREGA DE 32 ROLLOS EN DIRECCIÓN DE CB</t>
  </si>
  <si>
    <t>DROGUERIA VITAPHARMA</t>
  </si>
  <si>
    <t>FO-25-1723781</t>
  </si>
  <si>
    <t>23/10/2025 SE ESCALA AL COORDINADOR DE ZONA PARA ENTREGA DE ROLLOS EN SITIO | 24/10/2025 SE DEJAN 16 ROLLOS</t>
  </si>
  <si>
    <t>BARRIO CENTRO SUBACHOQUE 3</t>
  </si>
  <si>
    <t>FO-25-1720635</t>
  </si>
  <si>
    <t>22/10/2025 SE CONFIRMAN DATOS, SE REALIZA ENVIO POR OPERADOR LOGISTICO | 24/10/2025 SE REALIZA ENVIO DE 48 ROLLOS, CON LA GUIA 2235596306 SERVIENTREGA SE CONFIRMA ENTREGA EXITOSA POR PARTE DE LA TRANSPORTADORA</t>
  </si>
  <si>
    <t>BARRIO CORREGIMIENTO TIENDA NUEVA PALMIRA</t>
  </si>
  <si>
    <t>FO-25-1720484</t>
  </si>
  <si>
    <t>22/10/2025 SE ESCALA AL COORDINADOR DE ZONA PARA ENTREGA DE ROLLOS EN SITIO | 24/10/2025 EN LA VISITA TÉCNICA SE REALIZÓ LA ENTREGA DE 40 ROLLOS TERMICOS DE WOMPI PARA EL CB.SE ENTREGA AL VECINO PERSONAL AUTORIZADO POR LA CLIENTE YA QUE NO SE ENCONTRÓ EN EL SITIO PORQUE SALIO CON URGENCIA</t>
  </si>
  <si>
    <t>BARRIO SAN JUAN PEREIRA</t>
  </si>
  <si>
    <t>FO-25-1726747</t>
  </si>
  <si>
    <t>23/10/2025 SE ESCALA AL COORDINADOR DE ZONA PARA ENTREGA DE ROLLOS EN SITIO | 24/10/2025 SE ENTREGAN 32 ROLLOS.</t>
  </si>
  <si>
    <t>BARRIO CENTRO BARRANQUILLA 38</t>
  </si>
  <si>
    <t>FO-25-1723698</t>
  </si>
  <si>
    <t>23/10/2025 SE ESCALA AL COORDINADOR DE ZONA PARA ENTREGA DE ROLLOS EN SITIO | 24/10/2025 SE REALIZA VISITA SE ENTREGA 16 ROLLOS</t>
  </si>
  <si>
    <t>FO-25-1723150</t>
  </si>
  <si>
    <t>23/10/2025 SE ESCALA AL COORDINADOR DE ZONA PARA ENTREGA DE ROLLOS EN SITIO | 24/10/2025 SE REALIZA VISITA SE ENTREGA 48 ROLLOS</t>
  </si>
  <si>
    <t>BARRIO LLANITOS CALARCA</t>
  </si>
  <si>
    <t>FO-25-1724043</t>
  </si>
  <si>
    <t>23/10/2025 SE CONFIRMAN DATOS, SE REALIZA ENVIO POR OPERADOR LOGISTICO | 24/10/2025 SE REALIZA ENVIO DE 32 ROLLOS, CON LA GUIA 46778000066 COORDINADORA SE CONFIRMA ENTREGA EXITOSA POR PARTE DE LA TRANSPORTADORA</t>
  </si>
  <si>
    <t>BARRIO GONZALEZ QUIMBAYA</t>
  </si>
  <si>
    <t>FO-25-1720342</t>
  </si>
  <si>
    <t>24/10/2025 SE REALIZA ENVIO DE 24 ROLLOS, CON LA GUIA 46778000063 COORDINADORA SE CONFIRMA ENTREGA EXITOSA POR PARTE DE LA TRANSPORTADORA</t>
  </si>
  <si>
    <t>FO-25-1719209</t>
  </si>
  <si>
    <t>23/10/2025 SE REALIZA ENVÍO DE PAPELERÍA WOMPI POR TRASPORTADORA INTERAPIDISIMO</t>
  </si>
  <si>
    <t>BARRIO MADRID MADRID 1</t>
  </si>
  <si>
    <t>FO-25-1716895</t>
  </si>
  <si>
    <t>22/10/2025 SE CONFIRMAN DATOS, SE REALIZA ENVIO POR OPERADOR LOGISTICO | 23/10/2025 SE REALIZA ENVÍO DE 56 ROLLOS WOMPI SEGÚN LOS DATOS REGISTRADOS  POR TRANSPORTADORA INTERRAPIDISIMO</t>
  </si>
  <si>
    <t>BARRIO EL TEJAR CAJICA 1</t>
  </si>
  <si>
    <t>FO-25-1719203</t>
  </si>
  <si>
    <t>22/10/2025 SE ESCALA AL COORDINADOR DE ZONA PARA ENTREGA DE ROLLOS EN SITIO | 23/10/2025 SE REALIZA ENVÍO DE 40 ROLLOS WOMPI.  POR INTERRAPIDISIMO SEGÚN DATOS ENTREGADOS EN EL SISTEMA</t>
  </si>
  <si>
    <t>ESTADERO SILE</t>
  </si>
  <si>
    <t>FO-25-1723129</t>
  </si>
  <si>
    <t>23/10/2025 SE ESCALA AL COORDINADOR DE ZONA PARA ENTREGA DE ROLLOS EN SITIO | 24/10/2025 SE REALIZA ENTREGA DE 24 ROLLOS EN DIRECCIÓN DE CB</t>
  </si>
  <si>
    <t>BARRIO 20 DE JULIO YOPAL 1</t>
  </si>
  <si>
    <t>FO-25-1723221</t>
  </si>
  <si>
    <t>23/10/2025 SE ESCALA AL COORDINADOR DE ZONA PARA ENTREGA DE ROLLOS EN SITIO | 24/10/2025 SE VISITA COMERCIO, SE ENTREGAN 32 ROLLOS OK</t>
  </si>
  <si>
    <t>AGROVETERINARIA DEL ORIENTE FLCIA</t>
  </si>
  <si>
    <t>FO-25-1728691</t>
  </si>
  <si>
    <t>24/10/2025 SE REALIZA ENTREGA DE 32 ROLLOS WOMPI EN SITIO ENTREGA EXITOSA</t>
  </si>
  <si>
    <t>FO-25-1728317</t>
  </si>
  <si>
    <t>24/10/2025 SE ESCALA AL COORDINADOR DE ZONA PARA ENTREGA DE ROLLOS EN SITIO | 24/10/2025 SE LLEGA A SITIO, SE REALIZA ENTREGA DE 24 ROLLOS WOMPI</t>
  </si>
  <si>
    <t>AUTOSERVICIO TRICOMPLETO</t>
  </si>
  <si>
    <t>FO-25-1706011</t>
  </si>
  <si>
    <t>20/10/2025 SE ESCALA AL COORDINADOR DE ZONA PARA ENTREGA DE ROLLOS EN SITIO | 25/10/2025 SE ENTREGAN 64 ROLLOS, SIN NOVEDAD</t>
  </si>
  <si>
    <t>MISCELANEA Y PAPELERIA LAS EFFES</t>
  </si>
  <si>
    <t>FO-25-1731963</t>
  </si>
  <si>
    <t>25/10/2025 SE REALIZA ENTREGA DE 64 ROLLOS WOMPI CON VISITA TÉCNICA</t>
  </si>
  <si>
    <t>BARRIO BELLAVISTA OIBA</t>
  </si>
  <si>
    <t>FO-25-1723735</t>
  </si>
  <si>
    <t>22/10/2025 SE CONFIRMAN DATOS, SE REALIZA ENVIO POR OPERADOR LOGISTICO | 25/10/2025 SE REALIZA ENVIO DE 16 ROLLOS, CON LA GUIA 2187690821 SERVIENTREGA SE CONFIRMA ENTREGA EXITOSA POR PARTE DE LA TRANSPORTADORA</t>
  </si>
  <si>
    <t>BARRIO CENTRO - ANOLAIMA</t>
  </si>
  <si>
    <t>FO-25-1723740</t>
  </si>
  <si>
    <t>22/10/2025 SE CONFIRMAN DATOS, SE REALIZA ENVIO POR OPERADOR LOGISTICO | 25/10/2025 SE REALIZA ENVIO DE 40 ROLLOS, CON LA GUIA 2235596312 SERVIENTREGA SE CONFIRMA ENTREGA EXITOSA POR PARTE DE LA TRANSPORTADORA</t>
  </si>
  <si>
    <t>BARRIO BELLA ISLA SAN GIL</t>
  </si>
  <si>
    <t>FO-25-1723743</t>
  </si>
  <si>
    <t>22/10/2025 SE CONFIRMAN DATOS, SE REALIZA ENVIO POR OPERADOR LOGISTICO | 25/10/2025 SE REALIZA ENVIO DE 32 ROLLOS, CON LA GUIA 2187690820 SERVIENTREGA SE CONFIRMA ENTREGA EXITOSA POR PARTE DE LA TRANSPORTADORA</t>
  </si>
  <si>
    <t>DROGUERÍA EL PORTICO</t>
  </si>
  <si>
    <t>FO-25-1731280</t>
  </si>
  <si>
    <t>15/10/2025 SE ESCALA AL COORDINADOR DE ZONA PARA ENTREGA DE ROLLOS EN SITIO | 25/10/2025 SE VISITA COMERCIO Y SE ENTREGAN 24 ROLLOS OK.</t>
  </si>
  <si>
    <t>BARRIO JARDINES DEL RECUERDO OIBA</t>
  </si>
  <si>
    <t>FO-25-1723741</t>
  </si>
  <si>
    <t>22/10/2025 SE CONFIRMAN DATOS, SE REALIZA ENVIO POR OPERADOR LOGISTICO | 25/10/2025 SE REALIZA ENVIO DE 16 ROLLOS, CON LA GUIA 2187690819 SERVIENTREGA SE CONFIRMA ENTREGA EXITOSA POR PARTE DE LA TRANSPORTADORA</t>
  </si>
  <si>
    <t>BARRIO LA SULTANA MANIZALES 2</t>
  </si>
  <si>
    <t>FO-25-1718285</t>
  </si>
  <si>
    <t>22/10/2025 SE ESCALA AL COORDINADOR DE ZONA PARA ENTREGA DE ROLLOS EN SITIO | 25/10/2025 SE REALIZA ENTREGA DE 40 ROLLOS EN DIRECCIÓN SOLICITADA POR EL USUARIO AL LADO DEL NEGOCIO YA QUE EN ESTE MOMENTO SE ENCUENTRA CERRADO EN INDICA RECOGERLOS APENAS ABRA RECIBE PERSONA ENCARGADA DEL NEGOCIO ALEDAÑO</t>
  </si>
  <si>
    <t>DROGUERIA FARMASALUD J&amp;L</t>
  </si>
  <si>
    <t>FO-25-1723101</t>
  </si>
  <si>
    <t>23/10/2025 SE ESCALA AL COORDINADOR DE ZONA PARA ENTREGA DE ROLLOS EN SITIO | 25/10/2025 SE REALIZA LA ENTREGA DE 24 ROLLOS</t>
  </si>
  <si>
    <t>SIMON BOLIVAR BELEN 1</t>
  </si>
  <si>
    <t>FO-25-1723439</t>
  </si>
  <si>
    <t>23/10/2025 SE CONFIRMAN DATOS, SE REALIZA ENVIO POR OPERADOR LOGISTICO | 25/10/2025 SE REALIZA ENVIO DE 32 ROLLOS, CON LA GUIA 2235596310 SERVIENTREGA SE CONFIRMA ENTREGA EXITOSA POR PARTE DE LA TRANSPORTADORA</t>
  </si>
  <si>
    <t>BARRIO LA ESMERALDA SEGUNDO SECTOR FUSAGASUGA</t>
  </si>
  <si>
    <t>FO-25-1721957</t>
  </si>
  <si>
    <t>23/10/2025 SE CONFIRMAN DATOS, SE REALIZA ENVIO POR OPERADOR LOGISTICO | 25/10/2025 SE REALIZA ENVIO DE 64 ROLLOS, CON LA GUIA 2235596308 SERVIENTREGA SE CONFIRMA ENTREGA EXITOSA POR PARTE DE LA TRANSPORTADORA</t>
  </si>
  <si>
    <t>CENTRO SILVANIA CUNDINAMARCA</t>
  </si>
  <si>
    <t>FO-25-1723443</t>
  </si>
  <si>
    <t>23/10/2025 SE CONFIRMAN DATOS, SE REALIZA ENVIO POR OPERADOR LOGISTICO | 25/10/2025 SE REALIZA ENVIO DE 16 ROLLOS, CON LA GUIA 2235596311 SERVIENTREGA SE CONFIRMA ENTREGA EXITOSA POR PARTE DE LA TRANSPORTADORA</t>
  </si>
  <si>
    <t>MERCAHOGAR</t>
  </si>
  <si>
    <t>FO-25-1720359</t>
  </si>
  <si>
    <t>22/10/2025 SE CONFIRMAN DATOS, SE REALIZA ENVIO POR OPERADOR LOGISTICO | 25/10/2025 SE REALIZA ENVIO DE 64 ROLLOS, CON LA GUIA 2235596304 SERVIENTREGA SE CONFIRMA ENTREGA EXITOSA POR PARTE DE LA TRANSPORTADORA</t>
  </si>
  <si>
    <t>BARRIO MANCERA ACACIAS 4</t>
  </si>
  <si>
    <t>FO-25-1720632</t>
  </si>
  <si>
    <t>22/10/2025 SE CONFIRMAN DATOS, SE REALIZA ENVIO POR OPERADOR LOGISTICO | 25/10/2025 SE REALIZA ENVIO DE 48 ROLLOS, CON LA GUIA 2235596305 SERVIENTREGA SE CONFIRMA ENTREGA EXITOSA POR PARTE DE LA TRANSPORTADORA</t>
  </si>
  <si>
    <t>BARRIO SUCRE GIRARDOT 4</t>
  </si>
  <si>
    <t>FO-25-1720343</t>
  </si>
  <si>
    <t>25/10/2025 SE REALIZA ENVIO DE 48 ROLLOS, CON LA GUIA 2235596301 SERVIENTREGA SE CONFIRMA ENTREGA EXITOSA POR PARTE DE LA TRANSPORTADORA</t>
  </si>
  <si>
    <t>FO-25-1719798</t>
  </si>
  <si>
    <t>25/10/2025 SE REALIZA ENVIO DE 48 ROLLOS, CON LA GUIA 2187690814 SERVIENTREGA SE CONFIRMA ENTREGA EXITOSA POR PARTE DE LA TRANSPORTADORA</t>
  </si>
  <si>
    <t>BARRIO CALLE PRINCIPAL - SAN LORENZO</t>
  </si>
  <si>
    <t>FO-25-1686372</t>
  </si>
  <si>
    <t>15/10/2025 SE CONFIRMAN DATOS, SE REALIZA ENVIO DE ROLLOS CON GUIA | 22/10/2025 SE COMUNICA CON EL USUARIO VIA WHATSAPP DONDE INFORMA QUE AUN NO RECIBE LOS ROLLOS | 25/10/2025 SE REALIZA ENVIO DE 48 ROLLOS, CON LA GUIA 2215219686 SERVIENTREGA SE CONFIRMA ENTREGA EXITOSA POR PARTE DE LA TRANSPORTADORA</t>
  </si>
  <si>
    <t>BARRIO LIMONAR ARMENIA</t>
  </si>
  <si>
    <t>FO-25-1720621</t>
  </si>
  <si>
    <t>22/10/2025 SE CONFIRMAN DATOS, SE REALIZA ENVIO POR OPERADOR LOGISTICO | 25/10/2025 SE VISITA COMERCIO SE REALIZÓ ENTREGA DE 40 ROLLOS WOMPI</t>
  </si>
  <si>
    <t>BARRIO LA PALMA VILLA DE LEYVA 1</t>
  </si>
  <si>
    <t>FO-25-1730307</t>
  </si>
  <si>
    <t>24/10/2025 SE REALIZA ENVIO DE ROLLOS CON OPERADOR LOGISTICO | 25/10/2025 SE REALIZA ENTREGA DE 32 ROLLOS CON VISITA.</t>
  </si>
  <si>
    <t>BARRIO GRANADA 2  ARMENIA</t>
  </si>
  <si>
    <t>FO-25-1731635</t>
  </si>
  <si>
    <t>23/10/2025 SE ESCALA AL COORDINADOR DE ZONA PARA ENTREGA DE ROLLOS EN SITIO | 25/10/2025 SE VISITA COMERCIO SE REALIZÓ ENTREGA DE 24 ROLLOS WOMPI, SE SUBE EVIDENCIA DE BAUCHER DEL DÍA DE 24 DE OCTUBRE YA QUE ES ÚNICO DISPONIBLE, LA PERSONA QUE TRABAJA EL DATAFONO NO ESTÁ Y NO SE TIENEN BAUCHER DEL DÍA DE HOY</t>
  </si>
  <si>
    <t>PAPELERIA ARBOL DE VIDA</t>
  </si>
  <si>
    <t>FO-25-1731281</t>
  </si>
  <si>
    <t>15/10/2025 SE ESCALA AL COORDINADOR DE ZONA PARA ENTREGA DE ROLLOS EN SITIO | 25/10/2025 SE VISITA COMERCIO, SE ENTREGAN 48 ROLLOS WOMPI, NO SE MANIPULAN DISPOSITIVOS</t>
  </si>
  <si>
    <t>DUALFARMA S.M</t>
  </si>
  <si>
    <t>FO-25-1731286</t>
  </si>
  <si>
    <t>15/10/2025 SE ESCALA AL COORDINADOR DE ZONA PARA ENTREGA DE ROLLOS EN SITIO | 25/10/2025 ENTREGA DE ROLLOS EJECUTADO OK</t>
  </si>
  <si>
    <t>BARRIO BRISAS SUAREZ</t>
  </si>
  <si>
    <t>FO-25-1708258</t>
  </si>
  <si>
    <t>20/10/2025 SE CONFIRMA DATOS. SE REALIZA ENVIO DE ROLLOS CON OPERADOR LOGISTICO | 25/10/2025 SE INFORMA GUIA, PARA RECOLECCION DE PAPELERIA EN OFICINA DE TRANSPORTADORA | 22/10/2025 SE ENVIAN 8 ROLLOS WOMPI POR INTERRAPIDISIMO</t>
  </si>
  <si>
    <t>PAPELERIA Y VARIEDADES REYES CONTRERAS</t>
  </si>
  <si>
    <t>FO-25-1730030</t>
  </si>
  <si>
    <t>24/10/2025 SE ESCALA AL COORDINADOR DE ZONA PARA ENTREGA DE ROLLOS EN SITIO | 25/10/2025 SE VISITA COMERCIO Y SE ENTREGAN 16 ROLLOS OK</t>
  </si>
  <si>
    <t>BARRIO ALTA SUIZA MANIZALES 2</t>
  </si>
  <si>
    <t>FO-25-1728397</t>
  </si>
  <si>
    <t>24/10/2025 SE ESCALA AL COORDINADOR DE ZONA PARA ENTREGA DE ROLLOS EN SITIO | 25/10/2025 SE ENTREGAN 56 ROLLOS EN EL COMERCIO NO SE MANIPULAN EQUIPOS</t>
  </si>
  <si>
    <t>LILY STORE</t>
  </si>
  <si>
    <t>FO-25-1728385</t>
  </si>
  <si>
    <t>24/10/2025 SE ESCALA AL COORDINADOR DE ZONA PARA ENTREGA DE ROLLOS EN SITIO | 25/10/2025 SE ENTREGAN 32 ROLLOS EN EL COMERCIO NO SE MANIPULAN EQUIPOS</t>
  </si>
  <si>
    <t>BARRIO MANZANILLO PARTE ALTA BELEN RINCON MEDELLIN</t>
  </si>
  <si>
    <t>FO-25-1728379</t>
  </si>
  <si>
    <t>24/10/2025 SE ESCALA AL COORDINADOR DE ZONA PARA ENTREGA DE ROLLOS EN SITIO | 25/10/2025 SE ENTREGAN 32 ROLLOS, SIN NOVEDAD</t>
  </si>
  <si>
    <t>BARRIO NEPAL</t>
  </si>
  <si>
    <t>FO-25-1724880</t>
  </si>
  <si>
    <t>23/10/2025 SE CONFIRMAN DATOS, SE REALIZA ENVIO POR OPERADOR LOGISTICO | 25/10/2025 SE REALIZA ENVIO DE 64 ROLLOS, CON LA GUIA 46778000065 COORDINADORA SE CONFIRMA ENTREGA EXITOSA POR PARTE DE LA TRANSPORTADORA</t>
  </si>
  <si>
    <t>BARRIO CENTRO CIRCASIA 4</t>
  </si>
  <si>
    <t>FO-25-1713962</t>
  </si>
  <si>
    <t>21/10/2025 SE CONFIRMAN DATOS, SE REALIZA ENVIO POR OPERADOR LOGISTICO | 25/10/2025 SE REALIZA ENVIO DE 32 ROLLOS, CON LA GUIA 46778000060 COORDINADORA SE CONFIRMA ENTREGA EXITOSA POR PARTE DE LA TRANSPORTADORA</t>
  </si>
  <si>
    <t>BARRIO CENTRO VI - SEVILLA</t>
  </si>
  <si>
    <t>FO-25-1720634</t>
  </si>
  <si>
    <t>22/10/2025 SE CONFIRMAN DATOS, SE REALIZA ENVIO POR OPERADOR LOGISTICO | 25/10/2025 SE REALIZA ENVIO DE 32 ROLLOS, CON LA GUIA 46778000062 COORDINADORA SE CONFIRMA ENTREGA EXITOSA POR PARTE DE LA TRANSPORTADORA</t>
  </si>
  <si>
    <t>SACHAMATE JAMUNDI VALLE</t>
  </si>
  <si>
    <t>FO-25-1729302</t>
  </si>
  <si>
    <t>24/10/2025 SE REALIZA ENVIO DE ROLLOS CON OPERADOR LOGISTICO | 25/10/2025 SE REALIZA ENTREGA DE 32 ROLLOS WOMPI CON VISITA, NO SE INTERVIENE EQUIPOS</t>
  </si>
  <si>
    <t>FO-25-1719841</t>
  </si>
  <si>
    <t>25/10/2025 SE INFORMA GUIA, PARA RECOLECCION DE PAPELERIA EN OFICINA DE TRANSPORTADORA | 23/10/2025 SE ENVÍAN 8 ROLLOS POR INTER RAPIDÍSIMO PARA ASTILLEROS.</t>
  </si>
  <si>
    <t>BARRIO SANTA LUCIA MOMIL</t>
  </si>
  <si>
    <t>FO-25-1716897</t>
  </si>
  <si>
    <t>22/10/2025 SE CONFIRMAN DATOS, SE REALIZA ENVIO POR OPERADOR LOGISTICO | 23/10/2025 SE ENVÍAN 24 ROLLOS POR INTERRAPIDISIMO,</t>
  </si>
  <si>
    <t>BARRIO CARVAJAL BOGOTA  13</t>
  </si>
  <si>
    <t>FO-25-1728399</t>
  </si>
  <si>
    <t>24/10/2025 SE ESCALA AL COORDINADOR DE ZONA PARA ENTREGA DE ROLLOS EN SITIO | 25/10/2025 ENTREGA DE ROLLOS EJECUTADO OK</t>
  </si>
  <si>
    <t>SALSAMENTARIA Y AVICOLA LA ABUNDANCIA</t>
  </si>
  <si>
    <t>FO-25-1729903</t>
  </si>
  <si>
    <t>24/10/2025 SE ESCALA AL COORDINADOR DE ZONA PARA ENTREGA DE ROLLOS EN SITIO | 25/10/2025 SE ENTREGAN 24 ROLLOS DE WOMPI A LA SEÑORA SORANI VASQUEZ</t>
  </si>
  <si>
    <t>BARRIO LA ACEQUIA PALMIRA</t>
  </si>
  <si>
    <t>FO-25-1717732</t>
  </si>
  <si>
    <t>22/10/2025 SE ESCALA AL COORDINADOR DE ZONA PARA ENTREGA DE ROLLOS EN SITIO | 25/10/2025 EN LA VISITA TÉCNICA SE REALIZÓ LA ENTREGA DE 16 ROLLOS DE WOMPI PARA EL CB.</t>
  </si>
  <si>
    <t>ALINDROGAS</t>
  </si>
  <si>
    <t>FO-25-1728402</t>
  </si>
  <si>
    <t>24/10/2025 SE ESCALA AL COORDINADOR DE ZONA PARA ENTREGA DE ROLLOS EN SITIO | 25/10/2025 SE ENTREGAN  ROLLOS SIN MANIPULACIÓN DEL DATAFONO SIN NOVEDAD</t>
  </si>
  <si>
    <t>FO-25-1729915</t>
  </si>
  <si>
    <t>24/10/2025 SE ESCALA AL COORDINADOR DE ZONA PARA ENTREGA DE ROLLOS EN SITIO | 25/10/2025 SE REALIZA ENTREGA DE 40 ROLLOS WOMPI</t>
  </si>
  <si>
    <t>rovoi</t>
  </si>
  <si>
    <t>FO-25-1732573</t>
  </si>
  <si>
    <t>25/10/2025 SE ESCALA AL COORDINADOR DE ZONA PARA ENTREGA DE ROLLOS EN SITIO | 25/10/2025 SE REALIZA VISITA, SE ENTREGAN 24 ROLLOS</t>
  </si>
  <si>
    <t>FO-25-1729911</t>
  </si>
  <si>
    <t>24/10/2025 SE ESCALA AL COORDINADOR DE ZONA PARA ENTREGA DE ROLLOS EN SITIO | 25/10/2025 DURANTE LA VISITA TECNICA PARA REALIZA ENTREGA DE ROLLOS PARA DATÁFONO CORRESPONSAL SE ENCUENTRA CERRADO SE LLAMA AL CELULAR EL CUAL CLIENTE INDICA POR LLAMADA LA ENTREGA DE ROLLOS EN UN DIRECCIÓN ALEDAÑA AL CORRESPONSAL</t>
  </si>
  <si>
    <t>SOACHA LA CAÑADA</t>
  </si>
  <si>
    <t>FO-25-1723193</t>
  </si>
  <si>
    <t>23/10/2025 SE ESCALA AL COORDINADOR DE ZONA PARA ENTREGA DE ROLLOS EN SITIO | 25/10/2025 DURANTE LA VISITA TECNICA SE REALIZA ENTREGA DE ROLLOS PARA DATÁFONO NO SE MANIPULAN EQUIPOS</t>
  </si>
  <si>
    <t>FO-25-1729867</t>
  </si>
  <si>
    <t>24/10/2025 SE ESCALA AL COORDINADOR DE ZONA PARA ENTREGA DE ROLLOS EN SITIO | 25/10/2025 SE VISITA COMERCIO, SE ENTREGAN 32 ROLLOS OK</t>
  </si>
  <si>
    <t>BARRIO CARVAJAL VIII - BOGOTÁ</t>
  </si>
  <si>
    <t>FO-25-1726769</t>
  </si>
  <si>
    <t>23/10/2025 SE ESCALA AL COORDINADOR DE ZONA PARA ENTREGA DE ROLLOS EN SITIO | 25/10/2025 ENTREGA DE 16 ROLLOS NO SE MANIPULAN EQUIPOS</t>
  </si>
  <si>
    <t>BARRIO COMPARTIR SOACHA - SOACHA</t>
  </si>
  <si>
    <t>FO-25-1720661</t>
  </si>
  <si>
    <t>22/10/2025 SE ESCALA AL COORDINADOR DE ZONA PARA ENTREGA DE ROLLOS EN SITIO | 25/10/2025 DURANTE LA VISITA TECNICA SE REALIZA ENTREGA DE ROLLOS PARA DATÁFONO NO SE MANIPULAN EQUIPOS</t>
  </si>
  <si>
    <t>CHARCUTERIA CANACEOS</t>
  </si>
  <si>
    <t>FO-25-1723178</t>
  </si>
  <si>
    <t>23/10/2025 LLAMADA EXITOSA, SE ENTREGAN ROLLOS EN LA DIRECCIÓN. | 25/10/2025 SE ENTREGAN ROLLOS EN LA DIRECCIÓN A DORA SOTO DE MANERA EXITOSA, OK.</t>
  </si>
  <si>
    <t>FO-25-1712198</t>
  </si>
  <si>
    <t>21/10/2025 SE CONFIRMAN DATOS, SE REALIZA ENVIO POR OPERADOR LOGISTICO | 25/10/2025 SE REALIZA ENVIO DE 8 ROLLOS, CON LA GUIA 6345301370516 MANDAR Y SERVIR SE CONFIRMA ENTREGA EXITOSA POR PARTE DE LA TRANSPORTADORA</t>
  </si>
  <si>
    <t>MERCADOS MERCAMAX</t>
  </si>
  <si>
    <t>FO-25-1703308</t>
  </si>
  <si>
    <t>18/10/2025 SE REALIZA ENVIO DE ROLLOS CON OPERADOR LOGISTICO | 25/10/2025 SE REALIZA ENVIO DE 32 ROLLOS, CON LA GUIA 6345301368930 MANDAR Y SERVIR SE CONFIRMA ENTREGA EXITOSA POR PARTE DE LA TRANSPORTADORA</t>
  </si>
  <si>
    <t>BARRIO CALLE BOLIVAR CAMPAMENTO</t>
  </si>
  <si>
    <t>FO-25-1700113</t>
  </si>
  <si>
    <t>17/10/2025 SE CONFIRMAN DATOS. SE REALIZA ENVIO DE ROLLOS CON OPERADOR LOGISTICO | 25/10/2025 SE REALIZA ENVIO DE 24 ROLLOS, CON LA GUIA 6345301368929 MANDAR Y SERVIR SE CONFIRMA ENTREGA EXITOSA POR PARTE DE LA TRANSPORTADORA</t>
  </si>
  <si>
    <t>BARRIO CENTRO CHIQUINQUIRA 6</t>
  </si>
  <si>
    <t>FO-25-1730313</t>
  </si>
  <si>
    <t>24/10/2025 SE REALIZA ENVIO DE ROLLOS CON OPERADOR LOGISTICO | 25/10/2025 SE REALIZA ENTREGA DE 16 ROLLOS CON VISITA.</t>
  </si>
  <si>
    <t>RODAS MOLINA OLGA PATRICIA</t>
  </si>
  <si>
    <t>FO-25-1723149</t>
  </si>
  <si>
    <t>23/10/2025 SE ESCALA AL COORDINADOR DE ZONA PARA ENTREGA DE ROLLOS EN SITIO | 25/10/2025 SE REALIZA ENTREGA DE 48 ROLLOS TÉRMICOS AL LADO DEL CB, EL SEÑOR ALEX MANIFIESTA QUE LA SEÑORA SE ENCUENTRA ENFERMA.</t>
  </si>
  <si>
    <t>BARRIO CENTRO 4 CHIQUINQUIRÁ</t>
  </si>
  <si>
    <t>FO-25-1730310</t>
  </si>
  <si>
    <t>24/10/2025 SE REALIZA ENVIO DE ROLLOS CON OPERADOR LOGISTICO | 25/10/2025 SE REALIZA ENTREGA DE 24 ROLLOS CON VISITA.</t>
  </si>
  <si>
    <t>BARRIO EL TESORO BOGOTA 5</t>
  </si>
  <si>
    <t>FO-25-1723702</t>
  </si>
  <si>
    <t>23/10/2025 SE ESCALA AL COORDINADOR DE ZONA PARA ENTREGA DE ROLLOS EN SITIO | 25/10/2025 SE ENTREGAN ROLLOS SIN MANIPULACIÓN DEL DATAFONO SIN NOVEDAD</t>
  </si>
  <si>
    <t>DROGUERIA EL PAISA DE LA 21</t>
  </si>
  <si>
    <t>FO-25-1729519</t>
  </si>
  <si>
    <t>23/10/2025 SE ESCALA AL COORDINADOR DE ZONA PARA ENTREGA DE ROLLOS EN SITIO | 25/10/2025 SE LLEGA A LA DIRECCIÓN INDICADA Y SE ENTREGAN 16 ROLLOS WOMPI SIN MANIPULAR EQUIPOS</t>
  </si>
  <si>
    <t>FO-25-1731968</t>
  </si>
  <si>
    <t>24/10/2025 SE ESCALA AL COORDINADOR DE ZONA PARA ENTREGA DE ROLLOS EN SITIO | 25/10/2025 SE REALIZA ENTREGA E 48 ROLLOS SOLICITADOS POR EL COMERCIO</t>
  </si>
  <si>
    <t>BARRIO JUAN XXIII MONTERIA 8</t>
  </si>
  <si>
    <t>FO-25-1731398</t>
  </si>
  <si>
    <t>15/10/2025 SE ESCALA AL COORDINADOR DE ZONA PARA ENTREGA DE ROLLOS EN SITIO | 26/10/2025 SE REALIZA ENTREGA DE 24 ROLLOS A CORRESPONSAL WOMPI</t>
  </si>
  <si>
    <t>ARKHE</t>
  </si>
  <si>
    <t>FO-25-1730503</t>
  </si>
  <si>
    <t>24/10/2025 SE ESCALA AL COORDINADOR DE ZONA PARA ENTREGA DE ROLLOS EN SITIO | 25/10/2025 SE REALIZÓ VISITA AL COMERCIO Y SE HIZO ENTREGA DE 8 ROLLOS TODO OK</t>
  </si>
  <si>
    <t>ANDERSON FAVIAN GAITAN MARTINEZ</t>
  </si>
  <si>
    <t>FO-25-1729140</t>
  </si>
  <si>
    <t>26/10/2025 .SE ESCALA AL COORDINADOR DE ZONA PARA ENTREGA DE ROLLOS EN SITIO | 25/10/2025 SE REALIZA ENTREGA DE 16 ROLLOS</t>
  </si>
  <si>
    <t>BARRIO LA TRINIDAD PALMIRA 1</t>
  </si>
  <si>
    <t>FO-25-1729136</t>
  </si>
  <si>
    <t>26/10/2025 USUARIO NO CONTESTA LA LLAMADA. | 25/10/2025 EN LA VISITA TÉCNICA SE REALIZÓ LA ENTREGA DE 24 ROLLOS DE WOMPI PARA EL CB.</t>
  </si>
  <si>
    <t>EMILIANO´S MENSAJERIA</t>
  </si>
  <si>
    <t>FO-25-1728412</t>
  </si>
  <si>
    <t>24/10/2025 SE ESCALA AL COORDINADOR DE ZONA PARA ENTREGA DE ROLLOS EN SITIO | 25/10/2025 SE REALIZA ENTREGA DE 16 ROLLOS WOMPI NO SE MANIPULA DATAFONO</t>
  </si>
  <si>
    <t>INTERRAPIDISIMO MB</t>
  </si>
  <si>
    <t>FO-25-1728341</t>
  </si>
  <si>
    <t>24/10/2025 SE ESCALA AL COORDINADOR DE ZONA PARA ENTREGA DE ROLLOS EN SITIO | 25/10/2025 SE REALIZA ENTREGA DE 56 ROLLOS WOMPI NO SE MANIPULA DATAFONO</t>
  </si>
  <si>
    <t>BARRIO SOACHA COMPARTIR SOACHA 7</t>
  </si>
  <si>
    <t>FO-25-1726800</t>
  </si>
  <si>
    <t>MISCELANEA PAPELERÍA DALIAN</t>
  </si>
  <si>
    <t>FO-25-1726782</t>
  </si>
  <si>
    <t>23/10/2025 SE ESCALA AL COORDINADOR DE ZONA PARA ENTREGA DE ROLLOS EN SITIO | 25/10/2025 SE REALIZA ENTREGA DE 32 ROLLOS WOMPI</t>
  </si>
  <si>
    <t>ERICA AGUDELO LOAIZA</t>
  </si>
  <si>
    <t>FO-25-1726784</t>
  </si>
  <si>
    <t>23/10/2025 SE ESCALA AL COORDINADOR DE ZONA PARA ENTREGA DE ROLLOS EN SITIO | 25/10/2025 SE REALIZA ENTREGA OK DE 56 ROLLOS</t>
  </si>
  <si>
    <t>PAPELERIA PERALONSO</t>
  </si>
  <si>
    <t>FO-25-1729502</t>
  </si>
  <si>
    <t>23/10/2025 SE ESCALA AL COORDINADOR DE ZONA PARA ENTREGA DE ROLLOS EN SITIO | 25/10/2025 SE ENTREGAN 16 ROLLOS EN EL COMERCIO NO SE MANIPULAN EQUIPOS</t>
  </si>
  <si>
    <t>DROGUERIA NAZARET PLUS</t>
  </si>
  <si>
    <t>FO-25-1723206</t>
  </si>
  <si>
    <t>23/10/2025 SE ESCALA AL COORDINADOR DE ZONA PARA ENTREGA DE ROLLOS EN SITIO | 25/10/2025 SE ENTREGAN 16 ROLLOS OK</t>
  </si>
  <si>
    <t>SUPERMERCADO AHORROREAL</t>
  </si>
  <si>
    <t>FO-25-1712769</t>
  </si>
  <si>
    <t>21/10/2025 SE ESCALA AL COORDINADOR DE ZONA PARA ENTREGA DE ROLLOS EN SITIO | 27/10/2025 ENTREGA DE ROLLOS WOMPI OK</t>
  </si>
  <si>
    <t>PLACAF</t>
  </si>
  <si>
    <t>FO-25-1720626</t>
  </si>
  <si>
    <t>22/10/2025 SE CONFIRMAN DATOS, SE REALIZA ENVIO POR OPERADOR LOGISTICO | 25/10/2025 SE INGRESA SE ENTREGA 56 ROLLOS WOMPI</t>
  </si>
  <si>
    <t>BARRIO GUARIN CHIQUINQUIRA</t>
  </si>
  <si>
    <t>FO-25-1730300</t>
  </si>
  <si>
    <t>BARRIO CENTRO - CHIQUINQUIRA</t>
  </si>
  <si>
    <t>FO-25-1730590</t>
  </si>
  <si>
    <t>24/10/2025 SE REALIZA ENVIO DE ROLLOS CON OPERADOR LOGISTICO | 25/10/2025 SE REALIZA ENTREGA DE 48 ROLLOS CON VISITA.</t>
  </si>
  <si>
    <t>BARRIO CENTRO PIEDECUESTA 1</t>
  </si>
  <si>
    <t>FO-25-1731601</t>
  </si>
  <si>
    <t>24/10/2025 SE CONFIRMAN DATOS, SE REALIZA ENVIO POR OPERADOR LOGISTICO | 25/10/2025 SE REALIZA ENTREGA DE 16 ROLLOS CON VISITA NO SE MANIPULA TERMINAL</t>
  </si>
  <si>
    <t>TIENDA MIXTA YEISON ESTIT</t>
  </si>
  <si>
    <t>FO-25-1735805</t>
  </si>
  <si>
    <t>26/10/2025 SE ESCALA AL COORDINADOR DE ZONA PARA ENTREGA DE ROLLOS EN SITIO | 27/10/2025 SE REALIZÓ VISITA AL COMERCIO Y SE HIZO ENTREGA DE 24 ROLLOS TODO OK</t>
  </si>
  <si>
    <t>FO-25-1726475</t>
  </si>
  <si>
    <t>23/10/2025 SE CONFIRMAN DATOS, SE REALIZA ENVIO POR OPERADOR LOGISTICO | 27/10/2025 SE REALIZA ENVIO DE 64 ROLLOS, CON LA GUIA 6345301373598 MANDAR Y SERVIR SE CONFIRMA ENTREGA EXITOSA POR PARTE DE LA TRANSPORTADORA</t>
  </si>
  <si>
    <t>BARRIO CENTRO LA CEJA 3</t>
  </si>
  <si>
    <t>FO-25-1725056</t>
  </si>
  <si>
    <t>23/10/2025 SE CONFIRMAN DATOS, SE REALIZA ENVIO POR OPERADOR LOGISTICO | 27/10/2025 SE REALIZA ENVIO DE 32 ROLLOS, CON LA GUIA 6345301373162 MANDAR Y SERVIR SE CONFIRMA ENTREGA EXITOSA POR PARTE DE LA TRANSPORTADORA</t>
  </si>
  <si>
    <t>BARRIO LA RIVERA SAN PEDRO DE LOS MILAGROS</t>
  </si>
  <si>
    <t>FO-25-1724033</t>
  </si>
  <si>
    <t>23/10/2025 SE CONFIRMAN DATOS, SE REALIZA ENVIO POR OPERADOR LOGISTICO | 27/10/2025 SE REALIZA ENVIO DE 24 ROLLOS, CON LA GUIA 6345301373052 MANDAR Y SERVIR SE CONFIRMA ENTREGA EXITOSA POR PARTE DE LA TRANSPORTADORA</t>
  </si>
  <si>
    <t>FO-25-1719800</t>
  </si>
  <si>
    <t>27/10/2025 SE REALIZA ENVIO DE 64 ROLLOS, CON LA GUIA 6345301372371 MANDAR Y SERVIR SE CONFIRMA ENTREGA EXITOSA POR PARTE DE LA TRANSPORTADORA</t>
  </si>
  <si>
    <t>BARRIO SAN FRANCISCO BUCARAMANGA 8</t>
  </si>
  <si>
    <t>FO-25-1729913</t>
  </si>
  <si>
    <t>24/10/2025 SE ESCALA AL COORDINADOR DE ZONA PARA ENTREGA DE ROLLOS EN SITIO | 27/10/2025 SE REALIZA VISITA AL COMERCIO SE ENTREGAN 24 ROLLOS WOMPI</t>
  </si>
  <si>
    <t>FO-25-1735503</t>
  </si>
  <si>
    <t>26/10/2025 SE ESCALA AL COORDINADOR DE ZONA PARA ENTREGA DE ROLLOS EN SITIO | 27/10/2025 SE VISITA COMERCIO CB BANCOLOMBIA WOMPI, SE ENTREGAN ROLLOS DE PAPELERÍA SOLICITADOS PARA EL DATAFONO, NO UPS, NO SE MANIPULAN EQUIPOS.</t>
  </si>
  <si>
    <t>BARRIO MEJORAS PUBLICAS BUCARAMANGA 2</t>
  </si>
  <si>
    <t>FO-25-1729695</t>
  </si>
  <si>
    <t>27/10/2025 SE REALIZA VISITA AL COMERCIO SE ENTREGAN 32 ROLLOS DE WOMPI</t>
  </si>
  <si>
    <t>FO-25-1735512</t>
  </si>
  <si>
    <t>26/10/2025 SE ESCALA AL COORDINADOR DE ZONA PARA ENTREGA DE ROLLOS EN SITIO | 27/10/2025 SE REALIZA ENTREGA EN SITIO 24 ROLLOS WOMPI</t>
  </si>
  <si>
    <t>FO-25-1729835</t>
  </si>
  <si>
    <t>24/10/2025 SE ESCALA AL COORDINADOR DE ZONA PARA ENTREGA DE ROLLOS EN SITIO | 27/10/2025 SE VISITA COMERCIO SE REALIZÓ ENTREGA DE 64 ROLLOS SE SUBE EVIDENCIA DE BAUCHER DEL DÍA ANTERIOR YA QUE EL DATAFONO NO LO ESTÁN UTILIZÁNDO EL DÍA DE HOY.</t>
  </si>
  <si>
    <t>BARRIO SAN IGNACIO</t>
  </si>
  <si>
    <t>FO-25-1733838</t>
  </si>
  <si>
    <t>25/10/2025 SE ESCALA AL COORDINADOR DE ZONA PARA ENTREGA DE ROLLOS EN SITIO | 27/10/2025 SE REALIZA ENTREGA DE 16 ROLLOS WOMPI CON VISITA</t>
  </si>
  <si>
    <t>BARRIO SAN ROQUE CURITI</t>
  </si>
  <si>
    <t>FO-25-1731768</t>
  </si>
  <si>
    <t>24/10/2025 SE CONFIRMAN DATOS, SE REALIZA ENVIO POR OPERADOR LOGISTICO | 27/10/2025 SE REALIZA ENVIO DE 56 ROLLOS, CON LA GUIA 2187690842 SERVIENTREGA SE CONFIRMA ENTREGA EXITOSA POR PARTE DE LA TRANSPORTADORA</t>
  </si>
  <si>
    <t>BARRIO CENTRO - GUAPOTÁ</t>
  </si>
  <si>
    <t>FO-25-1730312</t>
  </si>
  <si>
    <t>24/10/2025 SE REALIZA ENVIO DE ROLLOS CON OPERADOR LOGISTICO | 27/10/2025 SE REALIZA ENVIO DE 32 ROLLOS, CON LA GUIA 2187690838 SERVIENTREGA SE CONFIRMA ENTREGA EXITOSA POR PARTE DE LA TRANSPORTADORA</t>
  </si>
  <si>
    <t>BARRIO CENTRO ESPINAL  26</t>
  </si>
  <si>
    <t>FO-25-1729844</t>
  </si>
  <si>
    <t>24/10/2025 SE CONFIRMAN DATOS, SE REALIZA ENVIO POR OPERADOR LOGISTICO | 27/10/2025 SE REALIZA ENVIO DE 16 ROLLOS, CON LA GUIA 2235596355 SERVIENTREGA SE CONFIRMA ENTREGA EXITOSA POR PARTE DE LA TRANSPORTADORA</t>
  </si>
  <si>
    <t>BARRIO ALFONSO LOPEZ VILLETA</t>
  </si>
  <si>
    <t>FO-25-1729827</t>
  </si>
  <si>
    <t>24/10/2025 SE CONFIRMAN DATOS, SE REALIZA ENVIO POR OPERADOR LOGISTICO | 27/10/2025 SE REALIZA ENVIO DE 32 ROLLOS, CON LA GUIA 2235596354 SERVIENTREGA SE CONFIRMA ENTREGA EXITOSA POR PARTE DE LA TRANSPORTADORA</t>
  </si>
  <si>
    <t>BARRIO VILLETA VILLETA 5</t>
  </si>
  <si>
    <t>FO-25-1729635</t>
  </si>
  <si>
    <t>24/10/2025 SE CONFIRMAN DATOS, SE REALIZA ENVIO POR OPERADOR LOGISTICO | 27/10/2025 SE REALIZA ENVIO DE 24 ROLLOS, CON LA GUIA 2235596348 SERVIENTREGA SE CONFIRMA ENTREGA EXITOSA POR PARTE DE LA TRANSPORTADORA</t>
  </si>
  <si>
    <t>BARRIO LOS PUENTES SILVANIA SILVANIA</t>
  </si>
  <si>
    <t>FO-25-1727927</t>
  </si>
  <si>
    <t>24/10/2025 SE CONFIRMAN DATOS, SE REALIZA ENVIO POR OPERADOR LOGISTICO | 27/10/2025 SE REALIZA ENVIO DE 32 ROLLOS, CON LA GUIA 2235596336 SERVIENTREGA SE CONFIRMA ENTREGA EXITOSA POR PARTE DE LA TRANSPORTADORA</t>
  </si>
  <si>
    <t>BARRIO SAN JUANITO ZIPAQUIRA 2</t>
  </si>
  <si>
    <t>FO-25-1727921</t>
  </si>
  <si>
    <t>24/10/2025 SE CONFIRMAN DATOS, SE REALIZA ENVIO POR OPERADOR LOGISTICO | 27/10/2025 SE REALIZA ENVIO DE 16 ROLLOS, CON LA GUIA 2235596325 SERVIENTREGA SE CONFIRMA ENTREGA EXITOSA POR PARTE DE LA TRANSPORTADORA</t>
  </si>
  <si>
    <t>BARRIO LUXEMBURGO FUSAGASUGA 2</t>
  </si>
  <si>
    <t>FO-25-1726671</t>
  </si>
  <si>
    <t>23/10/2025 SE REALIZA ENVIO DE ROLLOS CON OPERADOR LOGISTICO | 27/10/2025 SE REALIZA ENVIO DE 40 ROLLOS, CON LA GUIA 2235596343 SERVIENTREGA SE CONFIRMA ENTREGA EXITOSA POR PARTE DE LA TRANSPORTADORA</t>
  </si>
  <si>
    <t>BARRIO SAN JOSE SIBATE</t>
  </si>
  <si>
    <t>FO-25-1726670</t>
  </si>
  <si>
    <t>23/10/2025 SE REALIZA ENVIO DE ROLLOS CON OPERADOR LOGISTICO | 27/10/2025 SE REALIZA ENVIO DE 56 ROLLOS, CON LA GUIA 2235596349 SERVIENTREGA SE CONFIRMA ENTREGA EXITOSA POR PARTE DE LA TRANSPORTADORA</t>
  </si>
  <si>
    <t>BARRIO CENTRO CHOACHI 1</t>
  </si>
  <si>
    <t>FO-25-1726668</t>
  </si>
  <si>
    <t>23/10/2025 SE REALIZA ENVIO DE ROLLOS CON OPERADOR LOGISTICO | 27/10/2025 SE REALIZA ENVIO DE 56 ROLLOS, CON LA GUIA 2235596351 SERVIENTREGA SE CONFIRMA ENTREGA EXITOSA POR PARTE DE LA TRANSPORTADORA</t>
  </si>
  <si>
    <t>BARRIO EL PLACER EL CERRITO 2</t>
  </si>
  <si>
    <t>FO-25-1726406</t>
  </si>
  <si>
    <t>23/10/2025 SE CONFIRMAN DATOS, SE REALIZA ENVIO POR OPERADOR LOGISTICO | 27/10/2025 SE REALIZA ENVIO DE 56 ROLLOS, CON LA GUIA 2215219729 SERVIENTREGA SE CONFIRMA ENTREGA EXITOSA POR PARTE DE LA TRANSPORTADORA</t>
  </si>
  <si>
    <t>BARRIO CENTRO MONTERIA 12</t>
  </si>
  <si>
    <t>FO-25-1734180</t>
  </si>
  <si>
    <t>25/10/2025 SE ESCALA AL COORDINADOR DE ZONA PARA ENTREGA DE ROLLOS EN SITIO | 27/10/2025 SE ENTREGAN 48 ROLLOS CON VISITA OK</t>
  </si>
  <si>
    <t>BARRIO ANTONIO RICAURTE PRADERA  1</t>
  </si>
  <si>
    <t>FO-25-1726389</t>
  </si>
  <si>
    <t>23/10/2025 SE CONFIRMAN DATOS, SE REALIZA ENVIO POR OPERADOR LOGISTICO | 27/10/2025 SE REALIZA ENVIO DE 16 ROLLOS, CON LA GUIA 2215219728 SERVIENTREGA SE CONFIRMA ENTREGA EXITOSA POR PARTE DE LA TRANSPORTADORA</t>
  </si>
  <si>
    <t>BARRIO CENTRO II FUNZA</t>
  </si>
  <si>
    <t>FO-25-1725257</t>
  </si>
  <si>
    <t>23/10/2025 SE CONFIRMAN DATOS, SE REALIZA ENVIO POR OPERADOR LOGISTICO | 27/10/2025 SE REALIZA ENVIO DE 64 ROLLOS, CON LA GUIA 2235596342 SERVIENTREGA SE CONFIRMA ENTREGA EXITOSA POR PARTE DE LA TRANSPORTADORA</t>
  </si>
  <si>
    <t>BARRIO VRD RINCON SANTO CAJICA</t>
  </si>
  <si>
    <t>FO-25-1725060</t>
  </si>
  <si>
    <t>23/10/2025 SE CONFIRMAN DATOS, SE REALIZA ENVIO POR OPERADOR LOGISTICO | 27/10/2025 SE REALIZA ENVIO DE 32 ROLLOS, CON LA GUIA 2235596326 SERVIENTREGA SE CONFIRMA ENTREGA EXITOSA POR PARTE DE LA TRANSPORTADORA</t>
  </si>
  <si>
    <t>BARRIO VRD DE TORRES POPAYAN</t>
  </si>
  <si>
    <t>FO-25-1720622</t>
  </si>
  <si>
    <t>22/10/2025 SE CONFIRMAN DATOS, SE REALIZA ENVIO POR OPERADOR LOGISTICO | 27/10/2025 SE INGRESA SE ENTREGAN 48 ROLLOS WOMPI</t>
  </si>
  <si>
    <t>BARRIO COLOMBIA DUITAMA 1</t>
  </si>
  <si>
    <t>FO-25-1725265</t>
  </si>
  <si>
    <t>23/10/2025 SE CONFIRMAN DATOS, SE REALIZA ENVIO POR OPERADOR LOGISTICO | 27/10/2025 SE REALIZA ENVIO DE 48 ROLLOS, CON LA GUIA 2235596345 SERVIENTREGA SE CONFIRMA ENTREGA EXITOSA POR PARTE DE LA TRANSPORTADORA</t>
  </si>
  <si>
    <t>BARRIO PARQUES DE SANTA MARIA MADRID</t>
  </si>
  <si>
    <t>FO-25-1724045</t>
  </si>
  <si>
    <t>23/10/2025 SE CONFIRMAN DATOS, SE REALIZA ENVIO POR OPERADOR LOGISTICO | 27/10/2025 SE REALIZA ENVIO DE 24 ROLLOS, CON LA GUIA 2235596333 SERVIENTREGA SE CONFIRMA ENTREGA EXITOSA POR PARTE DE LA TRANSPORTADORA</t>
  </si>
  <si>
    <t>BARRIO CENTRO III - CHIQUINQUIRÁ</t>
  </si>
  <si>
    <t>FO-25-1724035</t>
  </si>
  <si>
    <t>23/10/2025 SE CONFIRMAN DATOS, SE REALIZA ENVIO POR OPERADOR LOGISTICO | 27/10/2025 SE REALIZA ENVIO DE 64 ROLLOS, CON LA GUIA 2235596327 SERVIENTREGA SE CONFIRMA ENTREGA EXITOSA POR PARTE DE LA TRANSPORTADORA</t>
  </si>
  <si>
    <t>BARRIO FUERA DEL MUNICIPIO DE CHINACOTA CHINACOTA</t>
  </si>
  <si>
    <t>FO-25-1738486</t>
  </si>
  <si>
    <t>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t>
  </si>
  <si>
    <t>BARRIO LA ARBOLEDA FACATATIVA 3</t>
  </si>
  <si>
    <t>FO-25-1723766</t>
  </si>
  <si>
    <t>23/10/2025 SE CONFIRMAN DATOS, SE REALIZA ENVIO POR OPERADOR LOGISTICO | 27/10/2025 SE REALIZA ENVIO DE 48 ROLLOS, CON LA GUIA 2235596321 SERVIENTREGA SE CONFIRMA ENTREGA EXITOSA POR PARTE DE LA TRANSPORTADORA</t>
  </si>
  <si>
    <t>BARRIO CENTRO LIBANO 4</t>
  </si>
  <si>
    <t>FO-25-1723768</t>
  </si>
  <si>
    <t>23/10/2025 SE CONFIRMAN DATOS, SE REALIZA ENVIO POR OPERADOR LOGISTICO | 27/10/2025 SE REALIZA ENVIO DE 64 ROLLOS, CON LA GUIA 2235596324 SERVIENTREGA SE CONFIRMA ENTREGA EXITOSA POR PARTE DE LA TRANSPORTADORA</t>
  </si>
  <si>
    <t>BARRIO CHIQUINQUIRA SOCORRO</t>
  </si>
  <si>
    <t>FO-25-1723436</t>
  </si>
  <si>
    <t>23/10/2025 SE CONFIRMAN DATOS, SE REALIZA ENVIO POR OPERADOR LOGISTICO | 27/10/2025 SE REALIZA ENVIO DE 64 ROLLOS, CON LA GUIA 2187690818 SERVIENTREGA SE CONFIRMA ENTREGA EXITOSA POR PARTE DE LA TRANSPORTADORA</t>
  </si>
  <si>
    <t>BARRIO EL PROGRESO DUITAMA 2</t>
  </si>
  <si>
    <t>FO-25-1723094</t>
  </si>
  <si>
    <t>23/10/2025 SE CONFIRMAN DATOS, SE REALIZA ENVIO POR OPERADOR LOGISTICO | 27/10/2025 SE REALIZA ENVIO DE 32 ROLLOS, CON LA GUIA 2235596320 SERVIENTREGA SE CONFIRMA ENTREGA EXITOSA POR PARTE DE LA TRANSPORTADORA</t>
  </si>
  <si>
    <t>SUPER MOBILE MONTERIA</t>
  </si>
  <si>
    <t>FO-25-1734643</t>
  </si>
  <si>
    <t>25/10/2025 SE ESCALA AL COORDINADOR DE ZONA PARA ENTREGA DE ROLLOS EN SITIO | 27/10/2025 SE ENTREGAN 48 ROLLOS CON VISITA OK.</t>
  </si>
  <si>
    <t>TORRESITAS TESALIA - HUILA</t>
  </si>
  <si>
    <t>FO-25-1720351</t>
  </si>
  <si>
    <t>22/10/2025 SE CONFIRMAN DATOS, SE REALIZA ENVIO POR OPERADOR LOGISTICO | 27/10/2025 SE REALIZA ENVIO DE 8 ROLLOS, CON LA GUIA 2235596303 SERVIENTREGA SE CONFIRMA ENTREGA EXITOSA POR PARTE DE LA TRANSPORTADORA</t>
  </si>
  <si>
    <t>HELADERIA LOS ALPES CAMPOALEGRE</t>
  </si>
  <si>
    <t>FO-25-1722995</t>
  </si>
  <si>
    <t>23/10/2025 SE REALIZA ENVIO DE ROLLOS CON OPERADOR LOGISTICO | 27/10/2025 SE REALIZA ENVIO DE 24 ROLLOS, CON LA GUIA 2235596319 SERVIENTREGA SE CONFIRMA ENTREGA EXITOSA POR PARTE DE LA TRANSPORTADORA</t>
  </si>
  <si>
    <t>PAPELERIA Y DETALLES ALICE</t>
  </si>
  <si>
    <t>FO-25-1717742</t>
  </si>
  <si>
    <t>22/10/2025 SE ESCALA AL COORDINADOR DE ZONA PARA ENTREGA DE ROLLOS EN SITIO | 27/10/2025 SE REALIZA ENTREGA DE 24 ROLLOS WOMPI PARA DATAFONO NO SE MANIPULA TERMINAL</t>
  </si>
  <si>
    <t>BARRIO LOS SAUCES PUERTO TEJADA</t>
  </si>
  <si>
    <t>FO-25-1720354</t>
  </si>
  <si>
    <t>22/10/2025 SE CONFIRMAN DATOS, SE REALIZA ENVIO POR OPERADOR LOGISTICO | 27/10/2025 SE REALIZA ENVIO DE 64 ROLLOS, CON LA GUIA 2215219722 SERVIENTREGA SE CONFIRMA ENTREGA EXITOSA POR PARTE DE LA TRANSPORTADORA</t>
  </si>
  <si>
    <t>BARRIO ALFONSO LOPEZ  TIERRALTA</t>
  </si>
  <si>
    <t>FO-25-1716900</t>
  </si>
  <si>
    <t>22/10/2025 SE CONFIRMAN DATOS, SE REALIZA ENVIO POR OPERADOR LOGISTICO | 27/10/2025 SE REALIZA ENVIO DE 16 ROLLOS, CON LA GUIA 2265100415 SERVIENTREGA SE CONFIRMA ENTREGA EXITOSA POR PARTE DE LA TRANSPORTADORA</t>
  </si>
  <si>
    <t>BARRIO LAS ACACIAS ACACIAS 3</t>
  </si>
  <si>
    <t>FO-25-1731367</t>
  </si>
  <si>
    <t>15/10/2025 SE REALIZA ENVIO DE ROLLOS CON OPERADOR LOGISTICO | 25/10/2025 SE REALIZA ENVÍO DE 24 ROLLOS DE PAPEL TERMICO PARA DATÁFONO WOMPI POR TRANSPORTADORA INTER RAPIDÍSIMO GUIA NO 700172996941</t>
  </si>
  <si>
    <t>BARRIO PUNTA DEL ESTE SAN GIL</t>
  </si>
  <si>
    <t>FO-25-1719199</t>
  </si>
  <si>
    <t>22/10/2025 SE ESCALA AL COORDINADOR DE ZONA PARA ENTREGA DE ROLLOS EN SITIO | 24/10/2025 SE REALIZA ENVIO DE 40 ROLLOS POR INTERRAPIDISIMO</t>
  </si>
  <si>
    <t>BARRIO CENTRO 9 FUSAGASUÁ</t>
  </si>
  <si>
    <t>FO-25-1730286</t>
  </si>
  <si>
    <t>24/10/2025 SE CONFIRMAN DATOS, SE REALIZA ENVIO POR OPERADOR LOGISTICO | 25/10/2025 SE REALIZA ENVÍO DE 40 ROLLOS</t>
  </si>
  <si>
    <t>BARRIO CENTRO DURANIA CUCUTA</t>
  </si>
  <si>
    <t>FO-25-1724027</t>
  </si>
  <si>
    <t>24/10/2025 SE REALIZA ENVÍO DE 40 ROLLOS WOMPI OK</t>
  </si>
  <si>
    <t>BARRIO ORQUIDEAS MADRID</t>
  </si>
  <si>
    <t>FO-25-1729858</t>
  </si>
  <si>
    <t>24/10/2025 SE ESCALA AL COORDINADOR DE ZONA PARA ENTREGA DE ROLLOS EN SITIO | 25/10/2025 SE LLEGA A COMERCIO INTERRAPIDISIMO, SE REALIZA LA RESPECTIVA SOLICITUD, SE DAN TODOS LOS DATOS  SIN NOVEDAD.</t>
  </si>
  <si>
    <t>BARRIO VILLA LEONOR VALLEDUPAR 1</t>
  </si>
  <si>
    <t>FO-25-1733238</t>
  </si>
  <si>
    <t>25/10/2025 SE ESCALA AL COORDINADOR DE ZONA PARA ENTREGA DE ROLLOS EN SITIO | 27/10/2025 SE REALIZA ENTREGA DE 64 ROLLOS WOMPI EN SITIO</t>
  </si>
  <si>
    <t>BARRIO TRIUNFO PUERTO RICO</t>
  </si>
  <si>
    <t>FO-25-1733338</t>
  </si>
  <si>
    <t>25/10/2025 SE REALIZA ENVIO DE ROLLOS CON OPERADOR LOGISTICO | 27/10/2025 SE REALIZA ENTREGA DE 32 ROLLOS WOMPI EN SITIO ENTREGA EXITOSA</t>
  </si>
  <si>
    <t>BARRIO MOGAMBO MONTERIA 8</t>
  </si>
  <si>
    <t>FO-25-1734250</t>
  </si>
  <si>
    <t>25/10/2025 SE ESCALA AL COORDINADOR DE ZONA PARA ENTREGA DE ROLLOS EN SITIO | 27/10/2025 SE ENTREGAN 32 ROLLOS CON VISITA OK</t>
  </si>
  <si>
    <t>BARRIO PRADO VEGAS SOACHA 2</t>
  </si>
  <si>
    <t>FO-25-1735809</t>
  </si>
  <si>
    <t>26/10/2025 SE ESCALA AL COORDINADOR DE ZONA PARA ENTREGA DE ROLLOS EN SITIO | 27/10/2025 DURANTE LA VISITA TECNICA SE REALIZA ENTREGA DE ROLLOS PARA DATÁFONO NO SE MANIPULAN EQUIPOS</t>
  </si>
  <si>
    <t>FO-25-1723779</t>
  </si>
  <si>
    <t>23/10/2025 SE ESCALA AL COORDINADOR DE ZONA PARA ENTREGA DE ROLLOS EN SITIO | 27/10/2025 SE LLEGA A COMERCIO EL CUAL SE ENCUENTRA CERRADO SE REALIZA INTENTOS DE COMUNICACIÓN CON CLIENTE A NÚMERO REGISTRADO 3107519387 NADIE CONTESTA SE ADJUNTA REGISTRADO FOTOGRÁFICO DE LLAMADAS</t>
  </si>
  <si>
    <t>DIVERCITY TEC</t>
  </si>
  <si>
    <t>FO-25-1683382</t>
  </si>
  <si>
    <t>14/10/2025 SE ESCALA AL COORDINADOR DE ZONA PARA ENTREGA DE ROLLOS EN SITIO | 27/10/2025 SE REALIZA ENTREGA DE 16 ROLLOS AL CORRESPONSAL</t>
  </si>
  <si>
    <t>INTERCOPIAS</t>
  </si>
  <si>
    <t>FO-25-1720630</t>
  </si>
  <si>
    <t>22/10/2025 SE CONFIRMAN DATOS, SE REALIZA ENVIO POR OPERADOR LOGISTICO | 27/10/2025 SE INGRESA SE ENTREGA 24 ROLLOS WOMPI</t>
  </si>
  <si>
    <t>FO-25-1667062</t>
  </si>
  <si>
    <t>10/10/2025 SE ESCALA AL COORDINADOR DE ZONA PARA ENTREGA DE ROLLOS EN SITIO | 27/10/2025 SE LLEGA A LA DIRECCIÓN INDICADA Y SE ENTREGAN 56 ROLLOS WOMPI SIN MANIPULAR EQUIPOS</t>
  </si>
  <si>
    <t>VARIEDADES LOREN´SS II</t>
  </si>
  <si>
    <t>FO-25-1731969</t>
  </si>
  <si>
    <t>24/10/2025 SE ESCALA AL COORDINADOR DE ZONA PARA ENTREGA DE ROLLOS EN SITIO | 27/10/2025 SE DEJAN 24 ROLLOS</t>
  </si>
  <si>
    <t>FO-25-1734632</t>
  </si>
  <si>
    <t>25/10/2025 SE ESCALA AL COORDINADOR DE ZONA PARA ENTREGA DE ROLLOS EN SITIO | 27/10/2025 SE VISITA CORRESPONSAL Y SE REALIZA ENTREGA DE 16 ROLLOS</t>
  </si>
  <si>
    <t>FO-25-1734647</t>
  </si>
  <si>
    <t>25/10/2025 SE ESCALA AL COORDINADOR DE ZONA PARA ENTREGA DE ROLLOS EN SITIO | 27/10/2025 SE ENTREGAN 56 ROLLOS CON VISITA OK</t>
  </si>
  <si>
    <t>BARRIO TORRES DE BICENTENARIO FLORIDABLANCA</t>
  </si>
  <si>
    <t>FO-25-1734230</t>
  </si>
  <si>
    <t>25/10/2025 SE ESCALA AL COORDINADOR DE ZONA PARA ENTREGA DE ROLLOS EN SITIO | 27/10/2025 SE REALIZA ENTREGA DE 32 ROLLOS WOMPI CON VISTA.</t>
  </si>
  <si>
    <t>RED COMUNICA T</t>
  </si>
  <si>
    <t>FO-25-1724032</t>
  </si>
  <si>
    <t>27/10/2025 SE ENTREGAN 32 ROLLOS WOMPI</t>
  </si>
  <si>
    <t>VARIEDADES MANANTIAL DE VIDA</t>
  </si>
  <si>
    <t>FO-25-1731959</t>
  </si>
  <si>
    <t>24/10/2025 SE ESCALA AL COORDINADOR DE ZONA PARA ENTREGA DE ROLLOS EN SITIO | 27/10/2025 SE LLEGA A LA DIRECCIÓN INDICADA Y SE ENTREGAN 24 ROLLOS WOMPI SIN MANIPULAR EQUIPOS</t>
  </si>
  <si>
    <t>FO-25-1718282</t>
  </si>
  <si>
    <t>22/10/2025 SE ESCALA AL COORDINADOR DE ZONA PARA ENTREGA DE ROLLOS EN SITIO | 27/10/2025 SE REALIZA ENTREGA DE 56 ROLLOS POR EL OPERADOR LOGISTICO VELOCES CON LA GUIA V4001712569</t>
  </si>
  <si>
    <t>BARRIO CASTILLA MEDELLIN MEDELLIN</t>
  </si>
  <si>
    <t>FO-25-1716384</t>
  </si>
  <si>
    <t>22/10/2025 SE ESCALA AL COORDINADOR DE ZONA PARA ENTREGA DE ROLLOS EN SITIO | 27/10/2025 SE REALIZA ENTREGA DE 16 ROLLOS POR EL OPERADOR LOGISTICO VELOCES CON LA GUIA V4001712568</t>
  </si>
  <si>
    <t>PAME PINK STORE</t>
  </si>
  <si>
    <t>FO-25-1714640</t>
  </si>
  <si>
    <t>21/10/2025 SE ESCALA AL COORDINADOR DE ZONA PARA ENTREGA DE ROLLOS EN SITIO | 27/10/2025 SE REALIZA ENTREGA DE 32 ROLLOS POR EL OPERADOR LOGISTICO VELOCES CON LA GUIA V4001712564</t>
  </si>
  <si>
    <t>FO-25-1720451</t>
  </si>
  <si>
    <t>22/10/2025 SE ESCALA AL COORDINADOR DE ZONA PARA ENTREGA DE ROLLOS EN SITIO | 27/10/2025 SE REALIZA ENTREGA DE 64 ROLLOS POR EL OPERADOR LOGISTICO VELOCES CON LA GUIA V4001715525</t>
  </si>
  <si>
    <t>FO-25-1719137</t>
  </si>
  <si>
    <t>22/10/2025 SE ESCALA AL COORDINADOR DE ZONA PARA ENTREGA DE ROLLOS EN SITIO | 27/10/2025 SE REALIZA ENTREGA DE 64 ROLLOS POR EL OPERADOR LOGISTICO VELOCES CON LA GUIA V4001712571</t>
  </si>
  <si>
    <t>FO-25-1719063</t>
  </si>
  <si>
    <t>22/10/2025 SE ESCALA AL COORDINADOR DE ZONA PARA ENTREGA DE ROLLOS EN SITIO | 27/10/2025 SE REALIZA ENTREGA DE 64 ROLLOS POR EL OPERADOR LOGISTICO VELOCES CON LA GUIA V4001712572</t>
  </si>
  <si>
    <t>FO-25-1720751</t>
  </si>
  <si>
    <t>22/10/2025 SE ESCALA AL COORDINADOR DE ZONA PARA ENTREGA DE ROLLOS EN SITIO | 27/10/2025 SE REALIZA ENTREGA DE 16 ROLLOS POR EL OPERADOR LOGISTICO VELOCES CON LA GUIA V4001715526</t>
  </si>
  <si>
    <t>MINIMERCADO LA GRAN ESQUINA DE JULIAN</t>
  </si>
  <si>
    <t>FO-25-1723775</t>
  </si>
  <si>
    <t>23/10/2025 SE ESCALA AL COORDINADOR DE ZONA PARA ENTREGA DE ROLLOS EN SITIO | 27/10/2025 SE REALIZA ENTREGA DE 32 ROLLOS POR EL OPERADOR LOGISTICO VELOCES CON LA GUIA V4001715529</t>
  </si>
  <si>
    <t>DROGUERIA FARMAPILOTO MANRIQUE</t>
  </si>
  <si>
    <t>FO-25-1723700</t>
  </si>
  <si>
    <t>23/10/2025 SE ESCALA AL COORDINADOR DE ZONA PARA ENTREGA DE ROLLOS EN SITIO | 27/10/2025 SE REALIZA ENTREGA DE 32 ROLLOS POR EL OPERADOR LOGISTICO VELOCES CON LA GUIA V4001715528</t>
  </si>
  <si>
    <t>BARRIO NIQUIA TERRANOVA BELLO</t>
  </si>
  <si>
    <t>FO-25-1728394</t>
  </si>
  <si>
    <t>24/10/2025 SE ESCALA AL COORDINADOR DE ZONA PARA ENTREGA DE ROLLOS EN SITIO | 27/10/2025 SE REALIZA ENTREGA DE 24 ROLLOS POR EL OPERADOR LOGISTICO VELOCES CON LA GUIA V4001719094</t>
  </si>
  <si>
    <t>FERCILEY GUTIÉRREZ SUAREZ</t>
  </si>
  <si>
    <t>FO-25-1726802</t>
  </si>
  <si>
    <t>23/10/2025 SE ESCALA AL COORDINADOR DE ZONA PARA ENTREGA DE ROLLOS EN SITIO | 27/10/2025 SE REALIZA ENTREGA DE 32 ROLLOS POR EL OPERADOR LOGISTICO VELOCES CON LA GUIA V4001719093</t>
  </si>
  <si>
    <t>FO-25-1729441</t>
  </si>
  <si>
    <t>23/10/2025 SE ESCALA AL COORDINADOR DE ZONA PARA ENTREGA DE ROLLOS EN SITIO | 27/10/2025 SE REALIZA ENTREGA DE 48 ROLLOS POR EL OPERADOR LOGISTICO VELOCES CON LA GUIA V4001715530</t>
  </si>
  <si>
    <t>RIKO FRUVER GUAYABAL S.A.S</t>
  </si>
  <si>
    <t>FO-25-1730031</t>
  </si>
  <si>
    <t>24/10/2025 SE ESCALA AL COORDINADOR DE ZONA PARA ENTREGA DE ROLLOS EN SITIO | 27/10/2025 SE REALIZA ENTREGA DE 8 ROLLOS POR EL OPERADOR LOGISTICO VELOCES CON LA GUIA V4001719097</t>
  </si>
  <si>
    <t>FO-25-1729148</t>
  </si>
  <si>
    <t>27/10/2025 SE REALIZA ENTREGA DE 64 ROLLOS POR EL OPERADOR LOGISTICO VELOCES CON LA GUIA V4001719096</t>
  </si>
  <si>
    <t>BARRIO CALAZANS MEDELLIN 7</t>
  </si>
  <si>
    <t>FO-25-1729152</t>
  </si>
  <si>
    <t>27/10/2025 SE REALIZA ENTREGA DE 24 ROLLOS POR EL OPERADOR LOGISTICO VELOCES CON LA GUIA V4001719095</t>
  </si>
  <si>
    <t>BARRIO SECTOR PUENTE PIEDRA EL ROSAL MADRID</t>
  </si>
  <si>
    <t>FO-25-1723003</t>
  </si>
  <si>
    <t>23/10/2025 SE REALIZA ENVIO DE ROLLOS CON OPERADOR LOGISTICO | 25/10/2025 ENVÍO DE 32 ROLLOS CON GUIA</t>
  </si>
  <si>
    <t>BARRIO CENTRO TIBASOSA 1</t>
  </si>
  <si>
    <t>FO-25-1726399</t>
  </si>
  <si>
    <t>23/10/2025 SE CONFIRMAN DATOS, SE REALIZA ENVIO POR OPERADOR LOGISTICO | 24/10/2025 SE REALIZA ENVÍO DE PAPELERÍA WOMPI POR TRASPORTADORA INTERAPIDISIMO</t>
  </si>
  <si>
    <t>PAPELERIA METRO</t>
  </si>
  <si>
    <t>FO-25-1731956</t>
  </si>
  <si>
    <t>24/10/2025 SE ESCALA AL COORDINADOR DE ZONA PARA ENTREGA DE ROLLOS EN SITIO | 27/10/2025 ENTREGA DE 48 ROLLOS NO SE MANIPULAN EQUIPOS</t>
  </si>
  <si>
    <t>BARRIO MARIA COPACABANA 2</t>
  </si>
  <si>
    <t>FO-25-1731284</t>
  </si>
  <si>
    <t>15/10/2025 SE ESCALA AL COORDINADOR DE ZONA PARA ENTREGA DE ROLLOS EN SITIO | 27/10/2025 SE REALIZA ENTREGA EFECTIVA DE 56 ROLLOS</t>
  </si>
  <si>
    <t>BARRIO LIBERTADOR TUNJA 2</t>
  </si>
  <si>
    <t>FO-25-1735808</t>
  </si>
  <si>
    <t>26/10/2025 SE ESCALA AL COORDINADOR DE ZONA PARA ENTREGA DE ROLLOS EN SITIO | 27/10/2025 SE REALIZA ENTREGA DE 16 ROLLOS CON VISITA</t>
  </si>
  <si>
    <t>FO-25-1729905</t>
  </si>
  <si>
    <t>24/10/2025 SE ESCALA AL COORDINADOR DE ZONA PARA ENTREGA DE ROLLOS EN SITIO | 27/10/2025 SE ENTREGAN  ROLLOS SIN MANIPULACIÓN DEL DATAFONO SIN NOVEDAD</t>
  </si>
  <si>
    <t>BARRIO ARGENTINA MANIZALES 2</t>
  </si>
  <si>
    <t>FO-25-1718276</t>
  </si>
  <si>
    <t>22/10/2025 SE ESCALA AL COORDINADOR DE ZONA PARA ENTREGA DE ROLLOS EN SITIO | 27/10/2025 SE VISITA COMERCIO SE REALIZA ENTREGA DE 16 ROLLOS DE PAPEL PARA DATÁFONO WOMPI</t>
  </si>
  <si>
    <t>CAFÉ AMOR DE COLIBRÍ</t>
  </si>
  <si>
    <t>FO-25-1733234</t>
  </si>
  <si>
    <t>25/10/2025 SE ESCALA AL COORDINADOR DE ZONA PARA ENTREGA DE ROLLOS EN SITIO | 27/10/2025 SE ENTREGARON 32 ROLLOS</t>
  </si>
  <si>
    <t>POLISERVICIOS CIUDAD BOLIVAR</t>
  </si>
  <si>
    <t>FO-25-1726772 | FO-25-1734055</t>
  </si>
  <si>
    <t>27/10/2025 SE ENTREGAN  ROLLOS SIN MANIPULACIÓN DEL DATAFONO SIN NOVEDAD</t>
  </si>
  <si>
    <t>FO-25-1729160</t>
  </si>
  <si>
    <t>27/10/2025 SE ENTREGAN 64 ROLLOS EN BUEN ESTADO</t>
  </si>
  <si>
    <t>ARIAS QUILINDO JULIAN | ORTIZ MARTINEZ STIVEN</t>
  </si>
  <si>
    <t>BODEGA LA EXITOSA</t>
  </si>
  <si>
    <t>FO-25-1733845</t>
  </si>
  <si>
    <t>25/10/2025 SE ESCALA AL COORDINADOR DE ZONA PARA ENTREGA DE ROLLOS EN SITIO | 27/10/2025 SE VISITA COMERCIO, SE  REALIZA ENTREGA DE 32 ROLLOS EN DIRECCION INDICADA POR EL CLIENTE</t>
  </si>
  <si>
    <t>FO-25-1662627</t>
  </si>
  <si>
    <t>09/10/2025 SE ESCALA AL COORDINADOR DE ZONA PARA ENTREGA DE ROLLOS EN SITIO | 27/10/2025 SE ENTREGAN 32 ROLLOS EN BUEN ESTADO</t>
  </si>
  <si>
    <t>BARRIO LA CAMELIA MANIZALES</t>
  </si>
  <si>
    <t>FO-25-1723704</t>
  </si>
  <si>
    <t>23/10/2025 SE ESCALA AL COORDINADOR DE ZONA PARA ENTREGA DE ROLLOS EN SITIO | 27/10/2025 SE VISITA COMERCIO SE REALIZA ENTREGA DE 32 ROLLOS DE PAPEL PARA DATÁFONO WOMPI</t>
  </si>
  <si>
    <t>FO-25-1732562</t>
  </si>
  <si>
    <t>25/10/2025 SE ESCALA AL COORDINADOR DE ZONA PARA ENTREGA DE ROLLOS EN SITIO | 27/10/2025 SE ENTREGAN 56 ROLLOS EN BUEN ESTADO</t>
  </si>
  <si>
    <t>BARRIO CENTRO SABANALARGA 14</t>
  </si>
  <si>
    <t>FO-25-1731003</t>
  </si>
  <si>
    <t>24/10/2025 SE CONFIRMAN DATOS, SE REALIZA ENVIO POR OPERADOR LOGISTICO | 27/10/2025 SE REALIZA ENVIO DE 48 ROLLOS, CON LA GUIA 2205447282 SERVIENTREGA SE CONFIRMA ENTREGA EXITOSA POR PARTE DE LA TRANSPORTADORA</t>
  </si>
  <si>
    <t>CENTRO MALAGA SANTANDER</t>
  </si>
  <si>
    <t>FO-25-1730217</t>
  </si>
  <si>
    <t>24/10/2025 SE CONFIRMAN DATOS, SE REALIZA ENVIO POR OPERADOR LOGISTICO | 27/10/2025 SE REALIZA ENVIO DE 64 ROLLOS, CON LA GUIA 2187690839 SERVIENTREGA SE CONFIRMA ENTREGA EXITOSA POR PARTE DE LA TRANSPORTADORA</t>
  </si>
  <si>
    <t>BARRIO CENTRO TENA 1</t>
  </si>
  <si>
    <t>FO-25-1729893</t>
  </si>
  <si>
    <t>24/10/2025 SE CONFIRMAN DATOS, SE REALIZA ENVIO POR OPERADOR LOGISTICO | 27/10/2025 SE REALIZA ENVIO DE 16 ROLLOS, CON LA GUIA 2235596356 SERVIENTREGA SE CONFIRMA ENTREGA EXITOSA POR PARTE DE LA TRANSPORTADORA</t>
  </si>
  <si>
    <t>BARRIO CENTRO FUNZA 8</t>
  </si>
  <si>
    <t>FO-25-1726667</t>
  </si>
  <si>
    <t>23/10/2025 SE REALIZA ENVIO DE ROLLOS CON OPERADOR LOGISTICO | 27/10/2025 SE REALIZA ENVIO DE 16 ROLLOS, CON LA GUIA 2235596352 SERVIENTREGA SE CONFIRMA ENTREGA EXITOSA POR PARTE DE LA TRANSPORTADORA</t>
  </si>
  <si>
    <t>FO-25-1726410</t>
  </si>
  <si>
    <t>23/10/2025 SE CONFIRMAN DATOS, SE REALIZA ENVIO POR OPERADOR LOGISTICO | 27/10/2025 SE REALIZA ENVIO DE 24 ROLLOS, CON LA GUIA 2235596330 SERVIENTREGA SE CONFIRMA ENTREGA EXITOSA POR PARTE DE LA TRANSPORTADORA</t>
  </si>
  <si>
    <t>BARRIO CENTRO ARBELAEZ</t>
  </si>
  <si>
    <t>FO-25-1726413</t>
  </si>
  <si>
    <t>23/10/2025 SE CONFIRMAN DATOS, SE REALIZA ENVIO POR OPERADOR LOGISTICO | 27/10/2025 SE REALIZA ENVIO DE 64 ROLLOS, CON LA GUIA 2235596334 SERVIENTREGA SE CONFIRMA ENTREGA EXITOSA POR PARTE DE LA TRANSPORTADORA</t>
  </si>
  <si>
    <t>CURILLO EL JARDIN</t>
  </si>
  <si>
    <t>FO-25-1725059</t>
  </si>
  <si>
    <t>23/10/2025 SE CONFIRMAN DATOS, SE REALIZA ENVIO POR OPERADOR LOGISTICO | 27/10/2025 SE REALIZA ENVIO DE 40 ROLLOS, CON LA GUIA 2235596323 SERVIENTREGA SE CONFIRMA ENTREGA EXITOSA POR PARTE DE LA TRANSPORTADORA</t>
  </si>
  <si>
    <t>BARRIO ALFONOSO LOPEZ SANTANDER DE QUILICHAO</t>
  </si>
  <si>
    <t>FO-25-1720361</t>
  </si>
  <si>
    <t>22/10/2025 SE CONFIRMAN DATOS, SE REALIZA ENVIO POR OPERADOR LOGISTICO | 27/10/2025 SE REALIZA ENVIO DE 16 ROLLOS, CON LA GUIA 2215219723 SERVIENTREGA SE CONFIRMA ENTREGA EXITOSA POR PARTE DE LA TRANSPORTADORA</t>
  </si>
  <si>
    <t>BARRIO CHAPINERO FACATATIVA</t>
  </si>
  <si>
    <t>FO-25-1724042</t>
  </si>
  <si>
    <t>23/10/2025 SE CONFIRMAN DATOS, SE REALIZA ENVIO POR OPERADOR LOGISTICO | 27/10/2025 SE REALIZA ENVIO DE 48 ROLLOS, CON LA GUIA 2235596331 SERVIENTREGA SE CONFIRMA ENTREGA EXITOSA POR PARTE DE LA TRANSPORTADORA</t>
  </si>
  <si>
    <t>BARRIO CENTRO AIPE 4</t>
  </si>
  <si>
    <t>FO-25-1716894</t>
  </si>
  <si>
    <t>22/10/2025 SE CONFIRMAN DATOS, SE REALIZA ENVIO POR OPERADOR LOGISTICO | 27/10/2025 SE ENTREGA 56 ROLLOS SIN NOVEDAD</t>
  </si>
  <si>
    <t>BARRIO LAS FERIAS CAJAMARCA 1</t>
  </si>
  <si>
    <t>FO-25-1726677</t>
  </si>
  <si>
    <t>23/10/2025 SE REALIZA ENVIO DE ROLLOS CON OPERADOR LOGISTICO | 24/10/2025 SE REALIZA ENVÍO DE 40 ROLLOS WOMPI POR SOLICITUD DEL CLIENTE, ALA DIRECCIÓN ASIGNADA.</t>
  </si>
  <si>
    <t>BARRIO CENTRO SANTA LUCIA</t>
  </si>
  <si>
    <t>FO-25-1708264</t>
  </si>
  <si>
    <t>20/10/2025 SE CONFIRMA DATOS. SE REALIZA ENVIO DE ROLLOS CON OPERADOR LOGISTICO | 24/10/2025 SE ENVIÓ 24 ROLLOS POR INTERRAPIDISIMO</t>
  </si>
  <si>
    <t>BARRIO CENTRO ZIPAQUIRA 1</t>
  </si>
  <si>
    <t>FO-25-1726676</t>
  </si>
  <si>
    <t>23/10/2025 SE REALIZA ENVIO DE ROLLOS CON OPERADOR LOGISTICO | 28/10/2025 SE REALIZA ENVIO DE 64 ROLLOS, CON LA GUIA 2235596341 SERVIENTREGA SE CONFIRMA ENTREGA EXITOSA POR PARTE DE LA TRANSPORTADORA</t>
  </si>
  <si>
    <t>BARRIO SEC SIDERURGICA SOTAQUIRA</t>
  </si>
  <si>
    <t>FO-25-1726680</t>
  </si>
  <si>
    <t>23/10/2025 SE REALIZA ENVIO DE ROLLOS CON OPERADOR LOGISTICO | 28/10/2025 SE REALIZA ENVIO DE 32 ROLLOS, CON LA GUIA 2235596340 SERVIENTREGA SE CONFIRMA ENTREGA EXITOSA POR PARTE DE LA TRANSPORTADORA</t>
  </si>
  <si>
    <t>PARQUE PRINCIPAL</t>
  </si>
  <si>
    <t>FO-25-1720636</t>
  </si>
  <si>
    <t>22/10/2025 SE CONFIRMAN DATOS, SE REALIZA ENVIO POR OPERADOR LOGISTICO | 25/10/2025 SE INFORMA GUIA, PARA RECOLECCION DE PAPELERIA EN OFICINA DE TRANSPORTADORA | 28/10/2025 SE CONFIRMA ENTREGA EXITOSA DE 24 ROLLOS POR PARTE DE LA TRANSPORTADORA INTERRAPIDISIMO CON GUIA: 700172892501 | 24/10/2025 SE REALIZA ENVIO POR INTERRAPIDISIMO DE 24 ROLLOS WOMPI</t>
  </si>
  <si>
    <t>BARRIO CHUMAGER SAMANIEGO</t>
  </si>
  <si>
    <t>FO-25-1700103</t>
  </si>
  <si>
    <t>17/10/2025 SE CONFIRMAN DATOS. SE REALIZA ENVIO DE ROLLOS CON OPERADOR LOGISTICO | 24/10/2025 SE LE INFORMA NUMERO DE GUIA A USER, PENDIENTE CONFIRMACION | 28/10/2025 SE REALIZA ENVIO DE 48 ROLLOS, CON LA GUIA 2215219707 SERVIENTREGA SE CONFIRMA ENTREGA EXITOSA POR PARTE DE LA TRANSPORTADORA</t>
  </si>
  <si>
    <t>BARRIO CENTRO 3</t>
  </si>
  <si>
    <t>FO-25-1726674</t>
  </si>
  <si>
    <t>23/10/2025 SE REALIZA ENVIO DE ROLLOS CON OPERADOR LOGISTICO | 28/10/2025 SE CONFIRMA ENTREGA EXITOSA DE 32 ROLLOS POR PARTE DE LA TRANSPORTADORA INTERRAPIDISIMO CON GUIA: 700172910758 | 24/10/2025 SE ENVÍA POR INTERRAPIDISIMO 32 ROLLOS</t>
  </si>
  <si>
    <t>BARRIO BARRIO EL RECREO LA MESA</t>
  </si>
  <si>
    <t>FO-25-1724050</t>
  </si>
  <si>
    <t>28/10/2025 SE CONFIRMA ENTREGA EXITOSA DE 16 ROLLOS POR PARTE DE LA TRANSPORTADORA INTERRAPIDISIMO CON GUIA: 700172977895 | 25/10/2025 SE REALIZA EL ENVÍO DE 16 ROLLOS POR INTER RAPIDÍSIMO A CLIENTE,  A DIRECCIÓN  SUMINISTRADA EN ORDEN DE TRABAJO</t>
  </si>
  <si>
    <t>BARRIO COMFAMA GUARNE 1</t>
  </si>
  <si>
    <t>FO-25-1730592</t>
  </si>
  <si>
    <t>24/10/2025 SE REALIZA ENVIO DE ROLLOS CON OPERADOR LOGISTICO | 28/10/2025 SE REALIZA ENVIO DE 32 ROLLOS, CON LA GUIA 284607489 SERVIENTREGA SE CONFIRMA ENTREGA EXITOSA POR PARTE DE LA TRANSPORTADORA</t>
  </si>
  <si>
    <t>BARRIO EL CEDRAL MALAGA</t>
  </si>
  <si>
    <t>FO-25-1729837</t>
  </si>
  <si>
    <t>24/10/2025 SE CONFIRMAN DATOS, SE REALIZA ENVIO POR OPERADOR LOGISTICO | 28/10/2025 SE REALIZA ENVIO DE 16 ROLLOS, CON LA GUIA 2187690840 SERVIENTREGA SE CONFIRMA ENTREGA EXITOSA POR PARTE DE LA TRANSPORTADORA</t>
  </si>
  <si>
    <t>BARRIO GUARATARA I ACACIAS</t>
  </si>
  <si>
    <t>FO-25-1729287</t>
  </si>
  <si>
    <t>24/10/2025 SE REALIZA ENVIO DE ROLLOS CON OPERADOR LOGISTICO | 28/10/2025 SE REALIZA ENVIO DE 32 ROLLOS, CON LA GUIA 2235596338 SERVIENTREGA SE CONFIRMA ENTREGA EXITOSA POR PARTE DE LA TRANSPORTADORA</t>
  </si>
  <si>
    <t>PAPELERÍA ESMERALDA 02</t>
  </si>
  <si>
    <t>FO-25-1726385</t>
  </si>
  <si>
    <t>23/10/2025 SE CONFIRMAN DATOS, SE REALIZA ENVIO POR OPERADOR LOGISTICO | 28/10/2025 SE REALIZA ENVIO DE 16 ROLLOS, CON LA GUIA 2235596346 SERVIENTREGA SE CONFIRMA ENTREGA EXITOSA POR PARTE DE LA TRANSPORTADORA</t>
  </si>
  <si>
    <t>BARRIO LAS ORQUIDEAS IPILAES</t>
  </si>
  <si>
    <t>FO-25-1724046</t>
  </si>
  <si>
    <t>23/10/2025 SE CONFIRMAN DATOS, SE REALIZA ENVIO POR OPERADOR LOGISTICO | 28/10/2025 SE REALIZA ENVIO DE 24 ROLLOS, CON LA GUIA 2215219725 SERVIENTREGA SE CONFIRMA ENTREGA EXITOSA POR PARTE DE LA TRANSPORTADORA</t>
  </si>
  <si>
    <t>BARRIO POTOSI II - FUSAGASUGÁ</t>
  </si>
  <si>
    <t>FO-25-1729297</t>
  </si>
  <si>
    <t>24/10/2025 SE REALIZA ENVIO DE ROLLOS CON OPERADOR LOGISTICO | 28/10/2025 SE CONFIRMA ENTREGA EXITOSA DE 64 ROLLOS POR PARTE DE LA TRANSPORTADORA INTERRAPIDISIMO CON GUIA: 700172978185 | 25/10/2025 SE REALIZA EL ENVÍO DE 64 ROLLOS POR INTER RAPIDÍSIMO A CLIENTE  DIRECCIÓN A DIRECCIÓN SUMINISTRADA EN ORDEN DE TRABAJO</t>
  </si>
  <si>
    <t>CURILLO CENTRO</t>
  </si>
  <si>
    <t>FO-25-1722997</t>
  </si>
  <si>
    <t>23/10/2025 SE REALIZA ENVIO DE ROLLOS CON OPERADOR LOGISTICO | 28/10/2025 SE CONFIRMA ENTREGA EXITOSA DE 24 ROLLOS POR PARTE DE LA TRANSPORTADORA INTERRAPIDISIMO CON GUIA: 700172878570 | 24/10/2025 SE REALIZA ENVÍ DE 24 ROLLOS WOMPI POR INTERRAPIDISIMO, ENVÍO EXITOSO</t>
  </si>
  <si>
    <t>BARRIO SAN RAFAEL ZIPAQUIRA</t>
  </si>
  <si>
    <t>FO-25-1723442</t>
  </si>
  <si>
    <t>23/10/2025 SE CONFIRMAN DATOS, SE REALIZA ENVIO POR OPERADOR LOGISTICO | 28/10/2025 SE CONFIRMA ENTREGA EXITOSA DE 64 ROLLOS POR PARTE DE LA TRANSPORTADORA INTERRAPIDISIMO CON GUIA: 700172986308 | 25/10/2025 SE REALIZA ENVÍO DE 64 ROLLOS</t>
  </si>
  <si>
    <t>BARRIO CENTRO CAMPAMENTO</t>
  </si>
  <si>
    <t>FO-25-1729291</t>
  </si>
  <si>
    <t>24/10/2025 SE REALIZA ENVIO DE ROLLOS CON OPERADOR LOGISTICO | 28/10/2025 SE CONFIRMA ENTREGA EXITOSA DE 32 ROLLOS POR PARTE DE LA TRANSPORTADORA INTERRAPIDISIMO CON GUIA: 700172975678 | 25/10/2025 SE REALIZA ENVÍO DE 32 ROLLOS WOMPI</t>
  </si>
  <si>
    <t>FO-25-1741193</t>
  </si>
  <si>
    <t>27/10/2025 SE ESCALA AL COORDINADOR DE ZONA PARA ENTREGA DE ROLLOS EN SITIO | 28/10/2025 SE REALIZA ENTREGA DE 32 ROLLOS WOMPI RECIBE PAPELERIA CARLOS BOLAÑOS</t>
  </si>
  <si>
    <t>BARRIO LA 33 SANTA ROSA DE OSOS</t>
  </si>
  <si>
    <t>FO-25-1729284</t>
  </si>
  <si>
    <t>24/10/2025 SE REALIZA ENVIO DE ROLLOS CON OPERADOR LOGISTICO | 28/10/2025 SE CONFIRMA ENTREGA EXITOSA DE 64 ROLLOS POR PARTE DE LA TRANSPORTADORA INTERRAPIDISIMO CON GUIA: 700172973472 | 25/10/2025 SE REALIZA ENVÍO DE 64 ROLLOS WOMPI</t>
  </si>
  <si>
    <t>FO-25-1731465</t>
  </si>
  <si>
    <t>15/10/2025 SE REALIZA ENVIO DE ROLLOS CON OPERADOR LOGISTICO | 28/10/2025 SE CONFIRMA ENTREGA EXITOSA DE 48 ROLLOS POR PARTE DE LA TRANSPORTADORA INTERRAPIDISIMO CON GUIA: 700172976812 | 25/10/2025 EN COMUNICACIÓN CON EL SEÑOR IVÁN DARÍO TORRES ZAMBRANO AL NÚMERO 3045522133 SE REALIZA ENVIO DE 48 ROLLOS WOMPI A LA DIRECCIÓN INDICADA TRANSPORTADORA INTERRAPIDISIMO</t>
  </si>
  <si>
    <t>LOS HEROES CONSACÁ - NARIÑO</t>
  </si>
  <si>
    <t>FO-25-1729833</t>
  </si>
  <si>
    <t>24/10/2025 SE ESCALA AL COORDINADOR DE ZONA PARA ENTREGA DE ROLLOS EN SITIO | 28/10/2025 SE CONFIRMA ENTREGA EXITOSA DE 32 ROLLOS POR PARTE DE LA TRANSPORTADORA INTERRAPIDISIMO CON GUIA: 700172988997 | 25/10/2025 SE REALIZA ENVIO DE 32 ROLLOS WOMPI SE LE INFORMA A CLIENTE NÚMERO DE GUÍA PARA RECLAMAR</t>
  </si>
  <si>
    <t>VARIEDADES VIDALI</t>
  </si>
  <si>
    <t>FO-25-1741221</t>
  </si>
  <si>
    <t>27/10/2025 SE ESCALA AL COORDINADOR DE ZONA PARA ENTREGA DE ROLLOS EN SITIO | 28/10/2025 SE ENTREGAN 48 ROLLOS DE WOMPI A LA SEÑORITA LEIDY VIVIANA URRUTIA</t>
  </si>
  <si>
    <t>FO-25-1741222</t>
  </si>
  <si>
    <t>27/10/2025 SE ESCALA AL COORDINADOR DE ZONA PARA ENTREGA DE ROLLOS EN SITIO | 28/10/2025 SE REALIZA ENTREGA DE 32 ROLLOS WOMPI OK</t>
  </si>
  <si>
    <t>FO-25-1741661</t>
  </si>
  <si>
    <t>28/10/2025 SE ENTREGAN 64 ROLLOS A WILMER ANDRÉS GÓMEZ HIGUITA</t>
  </si>
  <si>
    <t>BARRIO SANTA TERESITA MEDELLIN</t>
  </si>
  <si>
    <t>FO-25-1716368</t>
  </si>
  <si>
    <t>22/10/2025 SE ESCALA AL COORDINADOR DE ZONA PARA ENTREGA DE ROLLOS EN SITIO | 28/10/2025 SE REALIZA ENTREGA DE 24 ROLLOS POR EL OPERADOR LOGISTICO ENLACES LOGISTICO CON LA GUIA CRE023425</t>
  </si>
  <si>
    <t>ITAGÜI</t>
  </si>
  <si>
    <t>LOS YARUMALEÑOS SUPERMIO</t>
  </si>
  <si>
    <t>FO-25-1716371</t>
  </si>
  <si>
    <t>22/10/2025 SE ESCALA AL COORDINADOR DE ZONA PARA ENTREGA DE ROLLOS EN SITIO | 28/10/2025 SE REALIZA ENTREGA DE 56 ROLLOS POR EL OPERADOR LOGISTICO ENLACES LOGISTICO CON LA GUIA CRE023428</t>
  </si>
  <si>
    <t>CELULARES PUPIS</t>
  </si>
  <si>
    <t>FO-25-1719053</t>
  </si>
  <si>
    <t>22/10/2025 SE ESCALA AL COORDINADOR DE ZONA PARA ENTREGA DE ROLLOS EN SITIO | 28/10/2025 SE REALIZA ENTREGA DE 56 ROLLOS POR EL OPERADOR LOGISTICO ENLACES LOGISTICO CON LA GUIA CRE023429</t>
  </si>
  <si>
    <t>PIÑATAS Y REGALOS LA MAYORISTA</t>
  </si>
  <si>
    <t>FO-25-1717710</t>
  </si>
  <si>
    <t>22/10/2025 SE ESCALA AL COORDINADOR DE ZONA PARA ENTREGA DE ROLLOS EN SITIO | 28/10/2025 SE REALIZA ENTREGA DE 8 ROLLOS POR EL OPERADOR LOGISTICO ENLACES LOGISTICO CON LA GUIA CRE023427</t>
  </si>
  <si>
    <t>BARRIO LA INDEPENDENCIA ITAGUI</t>
  </si>
  <si>
    <t>FO-25-1723200</t>
  </si>
  <si>
    <t>23/10/2025 SE ESCALA AL COORDINADOR DE ZONA PARA ENTREGA DE ROLLOS EN SITIO | 28/10/2025 SE REALIZA ENTREGA DE 32 ROLLOS POR EL OPERADOR LOGISTICO ENLACES LOGISTICO CON LA GUIA CRE023449</t>
  </si>
  <si>
    <t>AUTOSERVICIO MERKJUANES ENVIGADO</t>
  </si>
  <si>
    <t>FO-25-1720513</t>
  </si>
  <si>
    <t>22/10/2025 SE ESCALA AL COORDINADOR DE ZONA PARA ENTREGA DE ROLLOS EN SITIO | 28/10/2025 SE REALIZA ENTREGA DE 64 ROLLOS POR EL OPERADOR LOGISTICO ENLACES LOGISTICO CON LA GUIA CRE023445</t>
  </si>
  <si>
    <t>BARRIO YARUMITO ITAGUI</t>
  </si>
  <si>
    <t>FO-25-1720532</t>
  </si>
  <si>
    <t>22/10/2025 SE ESCALA AL COORDINADOR DE ZONA PARA ENTREGA DE ROLLOS EN SITIO | 28/10/2025 SE REALIZA ENTREGA DE 48 ROLLOS POR EL OPERADOR LOGISTICO ENLACES LOGISTICO CON LA GUIA CRE023448</t>
  </si>
  <si>
    <t>FO-25-1729432</t>
  </si>
  <si>
    <t>23/10/2025 SE ESCALA AL COORDINADOR DE ZONA PARA ENTREGA DE ROLLOS EN SITIO | 28/10/2025 SE REALIZA ENTREGA DE 64 ROLLOS POR EL OPERADOR LOGISTICO ENLACES LOGISTICO CON LA GUIA CRE023450</t>
  </si>
  <si>
    <t>FRANCO POLO</t>
  </si>
  <si>
    <t>FO-25-1723666</t>
  </si>
  <si>
    <t>23/10/2025 SE ESCALA AL COORDINADOR DE ZONA PARA ENTREGA DE ROLLOS EN SITIO | 28/10/2025 SE REALIZA ENTREGA DE 24 ROLLOS POR EL OPERADOR LOGISTICO ENLACES LOGISTICO CON LA GUIA CRE023451</t>
  </si>
  <si>
    <t>RAPITIENDA LA PALMA</t>
  </si>
  <si>
    <t>FO-25-1741275</t>
  </si>
  <si>
    <t>27/10/2025 SE ESCALA AL COORDINADOR DE ZONA PARA ENTREGA DE ROLLOS EN SITIO | 28/10/2025 SE ENTREGAN 46 ROLLOS EN BUEN ESTADO</t>
  </si>
  <si>
    <t>BARRIO EL CANGREJO SANTIAGO DE TOLU</t>
  </si>
  <si>
    <t>FO-25-1724040</t>
  </si>
  <si>
    <t>23/10/2025 SE CONFIRMAN DATOS, SE REALIZA ENVIO POR OPERADOR LOGISTICO | 28/10/2025 SE REALIZA ENVIO DE 40 ROLLOS, CON LA GUIA 2265100421 SERVIENTREGA SE CONFIRMA ENTREGA EXITOSA POR PARTE DE LA TRANSPORTADORA</t>
  </si>
  <si>
    <t>DROGUERIA Y PERFUMERIA MOTILONES MINIMARKET</t>
  </si>
  <si>
    <t>FO-25-1739108</t>
  </si>
  <si>
    <t>27/10/2025 SE ESCALA AL COORDINADOR DE ZONA PARA ENTREGA DE ROLLOS EN SITIO | 28/10/2025 SE REALIZA ENTREGA DE 8 ROLLOS WOMPI</t>
  </si>
  <si>
    <t>BARRIO CANTALEJO BOGOTA 2</t>
  </si>
  <si>
    <t>FO-25-1714639</t>
  </si>
  <si>
    <t>21/10/2025 SE ESCALA AL COORDINADOR DE ZONA PARA ENTREGA DE ROLLOS EN SITIO | 28/10/2025 SE ENTREGAN  ROLLOS SIN MANIPULACIÓN DEL DATAFONO SIN NOVEDAD</t>
  </si>
  <si>
    <t>BARRIO LA CANDELARIA PLANETA RICA</t>
  </si>
  <si>
    <t>FO-25-1724044</t>
  </si>
  <si>
    <t>23/10/2025 SE CONFIRMAN DATOS, SE REALIZA ENVIO POR OPERADOR LOGISTICO | 28/10/2025 SE REALIZA ENVIO DE 40 ROLLOS, CON LA GUIA 2265100422 SERVIENTREGA SE CONFIRMA ENTREGA EXITOSA POR PARTE DE LA TRANSPORTADORA</t>
  </si>
  <si>
    <t>BARRIO SAN GIL SAN GIL</t>
  </si>
  <si>
    <t>FO-25-1724038</t>
  </si>
  <si>
    <t>23/10/2025 SE CONFIRMAN DATOS, SE REALIZA ENVIO POR OPERADOR LOGISTICO | 28/10/2025 SE REALIZA ENVIO DE 24 ROLLOS, CON LA GUIA 2187690817 SERVIENTREGA SE CONFIRMA ENTREGA EXITOSA POR PARTE DE LA TRANSPORTADORA</t>
  </si>
  <si>
    <t>BARRIO COLINA BOGOTA 4</t>
  </si>
  <si>
    <t>FO-25-1731970</t>
  </si>
  <si>
    <t>24/10/2025 SE ESCALA AL COORDINADOR DE ZONA PARA ENTREGA DE ROLLOS EN SITIO | 28/10/2025 SE ENTREGAN  ROLLOS SIN MANIPULACIÓN DEL DATAFONO SIN NOVEDAD</t>
  </si>
  <si>
    <t>BARRIO CIUDADELA METROPOLITANA 4  SOLEDAD</t>
  </si>
  <si>
    <t>FO-25-1732552</t>
  </si>
  <si>
    <t>25/10/2025 SE ESCALA AL COORDINADOR DE ZONA PARA ENTREGA DE ROLLOS EN SITIO | 28/10/2025 SE HACE ENTREGA DE 56 ROLLOS WOMPI</t>
  </si>
  <si>
    <t>AUTOSERVICIO LA CONSTANCIA MÁRQUEZ S.A.S</t>
  </si>
  <si>
    <t>FO-25-1739123</t>
  </si>
  <si>
    <t>27/10/2025 SE ESCALA AL COORDINADOR DE ZONA PARA ENTREGA DE ROLLOS EN SITIO | 28/10/2025 SE ENTREGAN 32 ROLLOS DE WOMPI A LA SEÑORITA FAISURY BRAVO</t>
  </si>
  <si>
    <t>FO-25-1741496</t>
  </si>
  <si>
    <t>27/10/2025 SE CONFIRMAN DATOS, SE REALIZA ENVIO POR OPERADOR LOGISTICO | 28/10/2025 SE REALIZA ENTREGA DE 16 ROLLOS WOMPI NO SE MANIPULA DATAFONO</t>
  </si>
  <si>
    <t>BARRIO CENTRO ANOLAIMA 1</t>
  </si>
  <si>
    <t>FO-25-1745230</t>
  </si>
  <si>
    <t>28/10/2025 SE PROCEDE A CERRAR ESTE CASO YA QUE NO HAY RESPUESTA DE USUARIO</t>
  </si>
  <si>
    <t>BARRIO SAN MIGUEL RIO DE ORO</t>
  </si>
  <si>
    <t>FO-25-1724054</t>
  </si>
  <si>
    <t>23/10/2025 SE CONFIRMAN DATOS, SE REALIZA ENVIO POR OPERADOR LOGISTICO | 28/10/2025 SE REALIZA ENVIO DE 24 ROLLOS, CON LA GUIA 2205447275 SERVIENTREGA SE CONFIRMA ENTREGA EXITOSA POR PARTE DE LA TRANSPORTADORA</t>
  </si>
  <si>
    <t>ALVAREZ LOPEZ MARIANA</t>
  </si>
  <si>
    <t>BARRIO CARVAJAL  I</t>
  </si>
  <si>
    <t>FO-25-1720637</t>
  </si>
  <si>
    <t>22/10/2025 SE CONFIRMAN DATOS, SE REALIZA ENVIO POR OPERADOR LOGISTICO | 24/10/2025 SE LE INFORMA NUMERO DE GUIA A USER, PENDIENTE CONFIRMACION | 28/10/2025 SE REALIZA ENVIO DE 64 ROLLOS, CON LA GUIA 2187690816 SERVIENTREGA SE CONFIRMA ENTREGA EXITOSA POR PARTE DE LA TRANSPORTADORA</t>
  </si>
  <si>
    <t>BARRIO TERMALES TABIO</t>
  </si>
  <si>
    <t>FO-25-1724047</t>
  </si>
  <si>
    <t>23/10/2025 SE CONFIRMAN DATOS, SE REALIZA ENVIO POR OPERADOR LOGISTICO | 28/10/2025 SE REALIZA ENVIO DE 32 ROLLOS, CON LA GUIA 2235596335 SERVIENTREGA SE CONFIRMA ENTREGA EXITOSA POR PARTE DE LA TRANSPORTADORA</t>
  </si>
  <si>
    <t>BARRIO CENTRO NEMOCON  9</t>
  </si>
  <si>
    <t>FO-25-1745232</t>
  </si>
  <si>
    <t>BARRIO CENTRO INP YURAYACO SAN JOSE DEL FRAGUA</t>
  </si>
  <si>
    <t>FO-25-1719201</t>
  </si>
  <si>
    <t>22/10/2025 SE CONFIRMAN DATOS, SE REALIZA ENVIO POR OPERADOR LOGISTICO | 28/10/2025 SE REALIZA ENVIO DE 16 ROLLOS, CON LA GUIA 2235596300 SERVIENTREGA SE CONFIRMA ENTREGA EXITOSA POR PARTE DE LA TRANSPORTADORA</t>
  </si>
  <si>
    <t>BARRIO PARQUE INDUSTRIAL PEREIRA 4</t>
  </si>
  <si>
    <t>FO-25-1742221</t>
  </si>
  <si>
    <t>29/10/2025 SE ESCALA AL COORDINADOR DE ZONA PARA ENTREGA DE ROLLOS EN SITIO | 28/10/2025 SE VISITA COMERCIO SE ENCUENTRA CERRADO CLIENTE AUTORIZA A LA SEÑORA MARTHA PARA RECIBIRLO SE REALIZA ENTREGA DE 48 ROLLOS DE PAPEL PARA DATÁFONO WOMPI</t>
  </si>
  <si>
    <t>BARRIO EL CENTRO MONTERIA 1</t>
  </si>
  <si>
    <t>FO-25-1739137</t>
  </si>
  <si>
    <t>27/10/2025 SE ESCALA AL COORDINADOR DE ZONA PARA ENTREGA DE ROLLOS EN SITIO | 28/10/2025 SE REALIZA ENTREGA DE 24 ROLLOS A CORRESPONSAL WOMPI</t>
  </si>
  <si>
    <t>BARRIO LOS ESTEROS SAN LUIS DE PALENQUE</t>
  </si>
  <si>
    <t>FO-25-1724037</t>
  </si>
  <si>
    <t>23/10/2025 SE CONFIRMAN DATOS, SE REALIZA ENVIO POR OPERADOR LOGISTICO | 28/10/2025 SE LE INFORMA NUMERO DE GUIA A USER, PENDIENTE CONFIRMACION | 28/10/2025 SE REALIZA ENVIO DE 16 ROLLOS, CON LA GUIA 2235596329 SERVIENTREGA SE CONFIRMA ENTREGA EXITOSA POR PARTE DE LA TRANSPORTADORA</t>
  </si>
  <si>
    <t>BARRIO PRADO PLANETA RICA</t>
  </si>
  <si>
    <t>FO-25-1731603</t>
  </si>
  <si>
    <t>28/10/2025 SE REALIZA ENVIO DE 24 ROLLOS, CON LA GUIA 2265100435 SERVIENTREGA SE CONFIRMA ENTREGA EXITOSA POR PARTE DE LA TRANSPORTADORA</t>
  </si>
  <si>
    <t>BARRIO BOYACA ALTO CHIQUINQUIRA 1</t>
  </si>
  <si>
    <t>FO-25-1731464</t>
  </si>
  <si>
    <t>15/10/2025 SE REALIZA ENVIO DE ROLLOS CON OPERADOR LOGISTICO | 28/10/2025 SE REALIZA ENVIO DE 24 ROLLOS, CON LA GUIA 2235596363 SERVIENTREGA SE CONFIRMA ENTREGA EXITOSA POR PARTE DE LA TRANSPORTADORA</t>
  </si>
  <si>
    <t>BARRIO CENTRO PURISIMA DE LA CONCEPCION 1</t>
  </si>
  <si>
    <t>FO-25-1729857</t>
  </si>
  <si>
    <t>24/10/2025 SE CONFIRMAN DATOS, SE REALIZA ENVIO POR OPERADOR LOGISTICO | 28/10/2025 SE REALIZA ENVIO DE 48 ROLLOS, CON LA GUIA 2265100432 SERVIENTREGA SE CONFIRMA ENTREGA EXITOSA POR PARTE DE LA TRANSPORTADORA</t>
  </si>
  <si>
    <t>BARRIO AV EL PAJONA - PALACIO MUN CAUCASIA</t>
  </si>
  <si>
    <t>FO-25-1726409</t>
  </si>
  <si>
    <t>23/10/2025 SE CONFIRMAN DATOS, SE REALIZA ENVIO POR OPERADOR LOGISTICO | 28/10/2025 SE REALIZA ENVIO DE 16 ROLLOS, CON LA GUIA 2265100424 SERVIENTREGA SE CONFIRMA ENTREGA EXITOSA POR PARTE DE LA TRANSPORTADORA</t>
  </si>
  <si>
    <t>MOMIL - CORDOBA</t>
  </si>
  <si>
    <t>FO-25-1724034</t>
  </si>
  <si>
    <t>23/10/2025 SE CONFIRMAN DATOS, SE REALIZA ENVIO POR OPERADOR LOGISTICO | 28/10/2025 SE REALIZA ENVIO DE 16 ROLLOS, CON LA GUIA 2265100420 SERVIENTREGA SE CONFIRMA ENTREGA EXITOSA POR PARTE DE LA TRANSPORTADORA</t>
  </si>
  <si>
    <t>FO-25-1723771</t>
  </si>
  <si>
    <t>23/10/2025 SE CONFIRMAN DATOS, SE REALIZA ENVIO POR OPERADOR LOGISTICO | 28/10/2025 SE REALIZA ENVIO DE 48 ROLLOS, CON LA GUIA 2265100419 SERVIENTREGA SE CONFIRMA ENTREGA EXITOSA POR PARTE DE LA TRANSPORTADORA</t>
  </si>
  <si>
    <t>USIACURI - ATLANTICO</t>
  </si>
  <si>
    <t>FO-25-1723739</t>
  </si>
  <si>
    <t>22/10/2025 SE CONFIRMAN DATOS, SE REALIZA ENVIO POR OPERADOR LOGISTICO | 28/10/2025 SE REALIZA ENVIO DE 64 ROLLOS, CON LA GUIA 2205447274 SERVIENTREGA SE CONFIRMA ENTREGA EXITOSA POR PARTE DE LA TRANSPORTADORA</t>
  </si>
  <si>
    <t>FO-25-1719802</t>
  </si>
  <si>
    <t>28/10/2025 SE REALIZA ENVIO DE 48 ROLLOS, CON LA GUIA 2215219721 SERVIENTREGA SE CONFIRMA ENTREGA EXITOSA POR PARTE DE LA TRANSPORTADORA</t>
  </si>
  <si>
    <t>BARRIO EL CARMEN DAGUA</t>
  </si>
  <si>
    <t>FO-25-1729294</t>
  </si>
  <si>
    <t>24/10/2025 SE REALIZA ENVIO DE ROLLOS CON OPERADOR LOGISTICO | 28/10/2025 SE REALIZA ENVIO DE 40 ROLLOS, CON LA GUIA 2215219735 SERVIENTREGA SE CONFIRMA ENTREGA EXITOSA POR PARTE DE LA TRANSPORTADORA</t>
  </si>
  <si>
    <t>BARRIO CENTRO VILLA RICA 4</t>
  </si>
  <si>
    <t>FO-25-1714469</t>
  </si>
  <si>
    <t>24/10/2025 SE LE INFORMA NUMERO DE GUIA A USER, PENDIENTE CONFIRMACION | 28/10/2025 SE REALIZA ENVIO DE 16 ROLLOS, CON LA GUIA 2215219715 SERVIENTREGA SE CONFIRMA ENTREGA EXITOSA POR PARTE DE LA TRANSPORTADORA</t>
  </si>
  <si>
    <t>BARRIO SANTA LUCIA MOMIL 1</t>
  </si>
  <si>
    <t>FO-25-1726664</t>
  </si>
  <si>
    <t>23/10/2025 SE REALIZA ENVIO DE ROLLOS CON OPERADOR LOGISTICO | 28/10/2025 SE REALIZA ENVIO DE 24 ROLLOS, CON LA GUIA 2265100426 SERVIENTREGA SE CONFIRMA ENTREGA EXITOSA POR PARTE DE LA TRANSPORTADORA</t>
  </si>
  <si>
    <t>BARRIO SANTA BARBARA VENADILLO 4</t>
  </si>
  <si>
    <t>FO-25-1691477</t>
  </si>
  <si>
    <t>16/10/2025 SE CONFIRMAN DATOS, SE REALIZA ENVIO DE ROLLOS CON GUIA | 22/10/2025 SE LE INFORMA NUMERO DE GUIA A USER, PENDIENTE CONFIRMACION. INFORMA QUE AUN NO RECIBE | 28/10/2025 SE REALIZA ENVIO DE 48 ROLLOS, CON LA GUIA 2235596247 SERVIENTREGA SE CONFIRMA ENTREGA EXITOSA POR PARTE DE LA TRANSPORTADORA</t>
  </si>
  <si>
    <t>BARRIO SANTA BARBARA VENADILLO  5</t>
  </si>
  <si>
    <t>FO-25-1688990</t>
  </si>
  <si>
    <t>15/10/2025 SE ESCALA AL COORDINADOR DE ZONA PARA ENTREGA DE ROLLOS EN SITIO | 22/10/2025 SE COMUNICA CON EL USUARIO AL NUMERO 3105577281 DONDE INFORMA QUE AUN NO RECIBE LOS ROLLOS | 28/10/2025 SE REALIZA ENVIO DE 48 ROLLOS, CON LA GUIA 2235596242 SERVIENTREGA SE CONFIRMA ENTREGA EXITOSA POR PARTE DE LA TRANSPORTADORA</t>
  </si>
  <si>
    <t>TIENDA DE CALICHE</t>
  </si>
  <si>
    <t>FO-25-1735807</t>
  </si>
  <si>
    <t>26/10/2025 SE ESCALA AL COORDINADOR DE ZONA PARA ENTREGA DE ROLLOS EN SITIO | 28/10/2025 SE VISITA COMERCIO SE REALIZA ENTREGA DE 64 ROLLOS DE PAPEL PARA DATÁFONO WOMPI</t>
  </si>
  <si>
    <t>BARRIO EL GUAYABO SANTA BARBARA</t>
  </si>
  <si>
    <t>FO-25-1731511</t>
  </si>
  <si>
    <t>24/10/2025 SE CONFIRMAN DATOS, SE REALIZA ENVIO POR OPERADOR LOGISTICO | 27/10/2025 ENVÍO DE 24 ROLLOS A CB OK</t>
  </si>
  <si>
    <t>BARRIO SAN JUAN SIBATE 1</t>
  </si>
  <si>
    <t>FO-25-1729293</t>
  </si>
  <si>
    <t>24/10/2025 SE REALIZA ENVIO DE ROLLOS CON OPERADOR LOGISTICO | 27/10/2025 SE REALIZA ENVIO DE ROLLOS PARA DATÁFONO, CON LOS DATOS SUMISTRARO POR CORRESPONSAL SIN NOVEDAD EN EL ENVIO, DATOS DE GUÍA FUE INFORMADO AL COMERCIO</t>
  </si>
  <si>
    <t>BARRIO AV FERROCARRIL CISNEROS</t>
  </si>
  <si>
    <t>FO-25-1727924</t>
  </si>
  <si>
    <t>24/10/2025 SE CONFIRMAN DATOS, SE REALIZA ENVIO POR OPERADOR LOGISTICO | 28/10/2025 SE REALIZA ENVIO DE 48 ROLLOS, CON LA GUIA 6345301373728 MANDAR Y SERVIR SE CONFIRMA ENTREGA EXITOSA POR PARTE DE LA TRANSPORTADORA</t>
  </si>
  <si>
    <t>BARRIO LA SIERRA LA SIERRA</t>
  </si>
  <si>
    <t>FO-25-1722692</t>
  </si>
  <si>
    <t>24/10/2025 SE REALIZA ENVÍO DE 40 ROLLOS</t>
  </si>
  <si>
    <t>BARRIO CENTRO SANTA ROSA DE OSOS 4</t>
  </si>
  <si>
    <t>FO-25-1722691</t>
  </si>
  <si>
    <t>28/10/2025 SE REALIZA ENVIO DE 16 ROLLOS, CON LA GUIA 6345301372528 MANDAR Y SERVIR SE CONFIRMA ENTREGA EXITOSA POR PARTE DE LA TRANSPORTADORA</t>
  </si>
  <si>
    <t>FO-25-1719786</t>
  </si>
  <si>
    <t>28/10/2025 SE REALIZA ENVIO DE 64 ROLLOS, CON LA GUIA 6345301372368 MANDAR Y SERVIR SE CONFIRMA ENTREGA EXITOSA POR PARTE DE LA TRANSPORTADORA</t>
  </si>
  <si>
    <t>LA AREPA CUADRADA TUNJA</t>
  </si>
  <si>
    <t>FO-25-1741656</t>
  </si>
  <si>
    <t>28/10/2025 SE REALIZA ENTREGA DE 16 ROLLOS CON VISITA .</t>
  </si>
  <si>
    <t>BARRIO ALTO DE LA CRUZ GIRARDOT</t>
  </si>
  <si>
    <t>FO-25-1730904</t>
  </si>
  <si>
    <t>24/10/2025 SE CONFIRMAN DATOS, SE REALIZA ENVIO POR OPERADOR LOGISTICO | 27/10/2025 SE REALIZA ENVIO DE ROLLOS PARA DATÁFONO, CON LOS DATOS SUMISTRARO POR CORRESPONSAL SIN NOVEDAD EN EL ENVIO, DATOS DE GUÍA FUE INFORMADO AL COMERCIO</t>
  </si>
  <si>
    <t>BARRIO GGT RIO VERDE  PUERTO LIBERTADOR</t>
  </si>
  <si>
    <t>FO-25-1731495</t>
  </si>
  <si>
    <t>15/10/2025 SE CONFIRMAN DATOS, SE REALIZA ENVIO POR OPERADOR LOGISTICO | 25/10/2025 SE REALIZA ENVÍO DE 24 ROLLOS A CORRESPONSAL WOMPI, CLIENTE CONFIRMA RECOGER EN OFICINA PRINCIPAL DE PUERTO LIBERTADOR.</t>
  </si>
  <si>
    <t>BARRIO CENTRO MONTERIA 30</t>
  </si>
  <si>
    <t>FO-25-1737184</t>
  </si>
  <si>
    <t>27/10/2025 SE ESCALA AL COORDINADOR DE ZONA PARA ENTREGA DE ROLLOS EN SITIO | 28/10/2025 SE RELIZAR ENTREGA DE 32 ROLLOS A CORRESPONSAL WOMPI</t>
  </si>
  <si>
    <t>BARRIO RURAL CASTILLA LA NUEVA</t>
  </si>
  <si>
    <t>FO-25-1734195</t>
  </si>
  <si>
    <t>27/10/2025 SE REALIZA ENVIO DE 32 ROLLOS DE PAPEL TERMICO PARA DATÁFONO WOMPI POR MEDIO DE TRANSPORTADORA INTER RAPIDÍSIMO GUIA NO 700173049630</t>
  </si>
  <si>
    <t>DROGAS EL KIOSCO</t>
  </si>
  <si>
    <t>FO-25-1741783</t>
  </si>
  <si>
    <t>28/10/2025 SE ENTREGAN 64 ROLLOS WOMPI</t>
  </si>
  <si>
    <t>BARRIO VEREDA SABANA ALTA VILLA DE LEYVA</t>
  </si>
  <si>
    <t>FO-25-1730314</t>
  </si>
  <si>
    <t>24/10/2025 SE REALIZA ENVIO DE ROLLOS CON OPERADOR LOGISTICO | 28/10/2025 SE VISITA CB ENTREGA 16 ROLLOS</t>
  </si>
  <si>
    <t>BARRIO VERACRUZ CALARCA 1</t>
  </si>
  <si>
    <t>FO-25-1741501</t>
  </si>
  <si>
    <t>27/10/2025 SE CONFIRMAN DATOS, SE REALIZA ENVIO POR OPERADOR LOGISTICO | 28/10/2025 SE VISITA COMERCIO SE REALIZÓ ENTREGA DE 40 ROLLOS WOMPI</t>
  </si>
  <si>
    <t>FO-25-1739138</t>
  </si>
  <si>
    <t>27/10/2025 SE ESCALA AL COORDINADOR DE ZONA PARA ENTREGA DE ROLLOS EN SITIO | 28/10/2025 SE DEJAN 32 ROLLOS</t>
  </si>
  <si>
    <t>BARRIO MANDALA MONTERIA</t>
  </si>
  <si>
    <t>FO-25-1741312</t>
  </si>
  <si>
    <t>27/10/2025 SE ESCALA AL COORDINADOR DE ZONA PARA ENTREGA DE ROLLOS EN SITIO | 28/10/2025 SE REALIZA ENTREGA DE 64 ROLLOS A CORRESPONSAL WOMPI</t>
  </si>
  <si>
    <t>BARRIO COLOMBINA PALMIRA 1</t>
  </si>
  <si>
    <t>FO-25-1741343</t>
  </si>
  <si>
    <t>27/10/2025 SE ESCALA AL COORDINADOR DE ZONA PARA ENTREGA DE ROLLOS EN SITIO | 28/10/2025 EN LA VISITA TÉCNICA SE REALIZÓ LA ENTREGA DE 32 ROLLOS DE WOMPI PARA EL CB,SE DEJAN CON LA VECINA, PERSONA AUTORIZADA POR LA USUARIA YA QUE SALIÓ CON URGENCIA</t>
  </si>
  <si>
    <t>MEGA - TIENDA LEO</t>
  </si>
  <si>
    <t>FO-25-1741265</t>
  </si>
  <si>
    <t>27/10/2025 SE ESCALA AL COORDINADOR DE ZONA PARA ENTREGA DE ROLLOS EN SITIO | 28/10/2025 SE VISITA CB Y SE REALIZA ENTREGA DE 24 ROLLOS DE PAPEL TERMICO PARA DATÁFONO WOMPI</t>
  </si>
  <si>
    <t>SUMINISTROS DONDE YUDI</t>
  </si>
  <si>
    <t>FO-25-1729527</t>
  </si>
  <si>
    <t>23/10/2025 SE ESCALA AL COORDINADOR DE ZONA PARA ENTREGA DE ROLLOS EN SITIO | 29/10/2025 SE VISITA COMERCIO Y SE HACE ENTREGA DE 16 ROLLOS AL SEÑOR HAROLD FLOREZ.</t>
  </si>
  <si>
    <t>MEGALINE PLATINUM1 POPAYAN</t>
  </si>
  <si>
    <t>FO-25-1722979</t>
  </si>
  <si>
    <t>23/10/2025 SE REALIZA ENVIO DE ROLLOS CON OPERADOR LOGISTICO | 29/10/2025 SE ENTREGA ROLLOS AL CLIENTE 64</t>
  </si>
  <si>
    <t>BARRIO 20 DE JULIO CARTAGENA DE INDIAS</t>
  </si>
  <si>
    <t>FO-25-1716357</t>
  </si>
  <si>
    <t>22/10/2025 SE ESCALA AL COORDINADOR DE ZONA PARA ENTREGA DE ROLLOS EN SITIO | 29/10/2025 SE ENTREGAN 64 ROLLOS</t>
  </si>
  <si>
    <t>LOPEZ CALDONO CESAR FERNANDO</t>
  </si>
  <si>
    <t>FO-25-1727746</t>
  </si>
  <si>
    <t>24/10/2025 SE CONFIRMAN DATOS, SE REALIZA ENVIO POR OPERADOR LOGISTICO | 29/10/2025 SE CONFIRMA ENTREGA EXITOSA DE 64 ROLLOS POR LA TRANSPORTADORA INTERRAPIDISIMO CON LA GUIA: 700173010701 | 25/10/2025 SE REALIZA ENVÍO DE 64 ROLLOS WOMPI POR TRANSPORTADORA INTERAPIDISIMO</t>
  </si>
  <si>
    <t>BARRIO CRUCE EL ROSAL FACATATIVA</t>
  </si>
  <si>
    <t>FO-25-1733552</t>
  </si>
  <si>
    <t>25/10/2025 SE REALIZA ENVIO DE ROLLOS CON OPERADOR LOGISTICO | 29/10/2025 SE CONFIRMA ENTREGA EXITOSA DE 32 ROLLOS POR LA TRANSPORTADORA INTERRAPIDISIMO CON LA GUIA: 700173073592 | 27/10/2025 SE ENVÍA POR INTERRAPIDISIMO 32 ROLLOS WOMPI</t>
  </si>
  <si>
    <t>BARRIO SECTOR LA IGLESIA CHIA</t>
  </si>
  <si>
    <t>FO-25-1731461</t>
  </si>
  <si>
    <t>15/10/2025 SE REALIZA ENVIO DE ROLLOS CON OPERADOR LOGISTICO | 29/10/2025 SE CONFIRMA ENTREGA EXITOSA DE 24 ROLLOS POR LA TRANSPORTADORA INTERRAPIDISIMO CON LA GUIA: 700173008647 | 25/10/2025 SE ENVÍAN ROLLOS DE PAPELERÍA SOLICITADOS PARA EL DATAFONO WOMPI, SE ADJUNTA GUIA</t>
  </si>
  <si>
    <t>AGUA DE DIOS - CUNDINAMARCA</t>
  </si>
  <si>
    <t>FO-25-1730299</t>
  </si>
  <si>
    <t>24/10/2025 SE REALIZA ENVIO DE ROLLOS CON OPERADOR LOGISTICO | 29/10/2025 SE CONFIRMA ENTREGA EXITOSA DE 64 ROLLOS POR LA TRANSPORTADORA INTERRAPIDISIMO CON LA GUIA: 700172996062 | 25/10/2025 SE ENVÍAN 64 ROLLOS WOMPI POR INTERRAPIDISIMO</t>
  </si>
  <si>
    <t>AGUA DE DIOS II - CUNDINAMARCA</t>
  </si>
  <si>
    <t>FO-25-1734205</t>
  </si>
  <si>
    <t>29/10/2025 SE CONFIRMA ENTREGA EXITOSA DE 64 ROLLOS POR LA TRANSPORTADORA INTERRAPIDISIMO CON LA GUIA: 700173075012 | 27/10/2025 SE ENVÍA PAPELERÍA SOLICITADA PARA EL DATAFONO WOMPI POR CORREO CERTIFICADO (INTERRAPIDISIMO) A LA DIRECCIÓN SUMINISTRADA POR EL CLIENTE.</t>
  </si>
  <si>
    <t>BARRIO CENTRO MANATI</t>
  </si>
  <si>
    <t>FO-25-1730584</t>
  </si>
  <si>
    <t>24/10/2025 SE REALIZA ENVIO DE ROLLOS CON OPERADOR LOGISTICO | 29/10/2025 SE CONFIRMA ENTREGA EXITOSA DE 32 ROLLOS POR LA TRANSPORTADORA INTERRAPIDISIMO CON LA GUIA: 700173135365 | 27/10/2025 SE REALIZA ENVÍO DE 32 ROLLOS POR INTERRAPIDISIMO</t>
  </si>
  <si>
    <t>BARRIO ANTONIO NARIÑO PUERTO TEJADA</t>
  </si>
  <si>
    <t>FO-25-1734204</t>
  </si>
  <si>
    <t>29/10/2025 SE CONFIRMA ENTREGA EXITOSA DE 64 ROLLOS POR LA TRANSPORTADORA INTERRAPIDISIMO CON LA GUIA: 700173110456 | 27/10/2025 SE REALIZA ENVIO DE 64 ROLLOS TÉRMICOS WOMPI SIN NOVEDAD, SE LE INFORMA A LA SEÑORA FABIOLA VIDAL MENA.
INFORMA QUE NO MANEJA CORREO.</t>
  </si>
  <si>
    <t>DISVERONA S.A.S</t>
  </si>
  <si>
    <t>FO-25-1720523</t>
  </si>
  <si>
    <t>22/10/2025 SE ESCALA AL COORDINADOR DE ZONA PARA ENTREGA DE ROLLOS EN SITIO | 29/10/2025 SE REALIZA ENTREGA DE 40 ROLLOS POR EL OPERADOR LOGISTICO VELOCES CON LA GUIA V4001715524</t>
  </si>
  <si>
    <t>FO-25-1723223</t>
  </si>
  <si>
    <t>23/10/2025 SE ESCALA AL COORDINADOR DE ZONA PARA ENTREGA DE ROLLOS EN SITIO | 29/10/2025 SE REALIZA ENTREGA DE 64 ROLLOS POR EL OPERADOR LOGISTICO VELOCES CON LA GUIA V4001715527</t>
  </si>
  <si>
    <t>JANY</t>
  </si>
  <si>
    <t>FO-25-1732558</t>
  </si>
  <si>
    <t>25/10/2025 SE ESCALA AL COORDINADOR DE ZONA PARA ENTREGA DE ROLLOS EN SITIO | 29/10/2025 SE REALIZA ENTREGA DE 32 ROLLOS POR EL OPERADOR LOGISTICO VELOCES CON LA GUIA V4001724581</t>
  </si>
  <si>
    <t>FO-25-1735521</t>
  </si>
  <si>
    <t>26/10/2025 SE ESCALA AL COORDINADOR DE ZONA PARA ENTREGA DE ROLLOS EN SITIO | 29/10/2025 SE REALIZA ENTREGA DE 56 ROLLOS POR EL OPERADOR LOGISTICO VELOCES CON LA GUIA V4001724598</t>
  </si>
  <si>
    <t>FO-25-1732569</t>
  </si>
  <si>
    <t>25/10/2025 SE ESCALA AL COORDINADOR DE ZONA PARA ENTREGA DE ROLLOS EN SITIO | 29/10/2025 SE REALIZA ENTREGA DE 64 ROLLOS POR EL OPERADOR LOGISTICO VELOCES CON LA GUIA V4001724582</t>
  </si>
  <si>
    <t>BARRIO BOSTON MEDELLI 5</t>
  </si>
  <si>
    <t>FO-25-1735517</t>
  </si>
  <si>
    <t>26/10/2025 SE ESCALA AL COORDINADOR DE ZONA PARA ENTREGA DE ROLLOS EN SITIO | 29/10/2025 SE REALIZA ENTREGA DE 64 ROLLOS POR EL OPERADOR LOGISTICO VELOCES CON LA GUIA V4001724599</t>
  </si>
  <si>
    <t>BARRIO TERMINAL SOPO</t>
  </si>
  <si>
    <t>FO-25-1731600</t>
  </si>
  <si>
    <t>24/10/2025 SE CONFIRMAN DATOS, SE REALIZA ENVIO POR OPERADOR LOGISTICO | 29/10/2025 SE CONFIRMA ENTREGA EXITOSA DE 32 ROLLOS POR LA TRANSPORTADORA INTERRAPIDISIMO CON LA GUIA: 700173011275 | 25/10/2025 SE REALIZA ENVÍO DE 32 ROLLOS WOMPI PARA DATAFONO POR OPERATIVO LOGÍSTICO INTERAPIDISIMO</t>
  </si>
  <si>
    <t>EL QUE FALTABA</t>
  </si>
  <si>
    <t>FO-25-1735514</t>
  </si>
  <si>
    <t>26/10/2025 SE ESCALA AL COORDINADOR DE ZONA PARA ENTREGA DE ROLLOS EN SITIO | 29/10/2025 SE REALIZA ENTREGA DE 64 ROLLOS POR EL OPERADOR LOGISTICO VELOCES CON LA GUIA V4001724600</t>
  </si>
  <si>
    <t>FO-25-1739095</t>
  </si>
  <si>
    <t>27/10/2025 SE ESCALA AL COORDINADOR DE ZONA PARA ENTREGA DE ROLLOS EN SITIO | 29/10/2025 SE REALIZA ENTREGA DE 64 ROLLOS POR EL OPERADOR LOGISTICO VELOCES CON LA GUIA V4001731830</t>
  </si>
  <si>
    <t>FO-25-1734641</t>
  </si>
  <si>
    <t>25/10/2025 SE ESCALA AL COORDINADOR DE ZONA PARA ENTREGA DE ROLLOS EN SITIO | 29/10/2025 SE REALIZA ENTREGA DE 16 ROLLOS POR EL OPERADOR LOGISTICO VELOCES CON LA GUIA V4001724601</t>
  </si>
  <si>
    <t>BARRIO BRICEÑO 6 SOPÓ</t>
  </si>
  <si>
    <t>FO-25-1734200</t>
  </si>
  <si>
    <t>29/10/2025 SE CONFIRMA ENTREGA EXITOSA DE 56 ROLLOS POR LA TRANSPORTADORA INTERRAPIDISIMO CON LA GUIA: 700173102560 | 29/10/2025 SE REALIZA EL ENVÍO DE 56 ROLLOS POR TRANSPORTADORA INTER RAPIDÍSIMO</t>
  </si>
  <si>
    <t>BARRIO LA FLORIDA</t>
  </si>
  <si>
    <t>FO-25-1719057</t>
  </si>
  <si>
    <t>22/10/2025 SE ESCALA AL COORDINADOR DE ZONA PARA ENTREGA DE ROLLOS EN SITIO | 29/10/2025 SE ENTREGAN 32 ROLLOS EN EL COMERCIO NO SE MANIPULAN EQUIPOS</t>
  </si>
  <si>
    <t>MONTENEGRO CENTRO</t>
  </si>
  <si>
    <t>FO-25-1731609</t>
  </si>
  <si>
    <t>29/10/2025 SE VISITA COMERCIO SE REALIZÓ ENTREGA DE 24 ROLLOS WOMPI, NO SE SUBE TRILLA YA QUE EL COMERCIO ESTA CERRADO  A LA DIRECCIÓN LLEGA EL PADRE DE LA DUEÑA DEL COMERCIO INDICANDO QUE NO TIENE LLAVES PARA ABRIR PERO EL RECIBE LOS ROLLOS .</t>
  </si>
  <si>
    <t>BARRIO PORVENIR FUNZA 3</t>
  </si>
  <si>
    <t>FO-25-1734202</t>
  </si>
  <si>
    <t>29/10/2025 SE REALIZA ENVIO DE 32 ROLLOS, CON LA GUIA 2235596370 SERVIENTREGA SE CONFIRMA ENTREGA EXITOSA POR PARTE DE LA TRANSPORTADORA</t>
  </si>
  <si>
    <t>BARRIO CENTRO SANTA ROSA DE OSOS 1</t>
  </si>
  <si>
    <t>FO-25-1733340</t>
  </si>
  <si>
    <t>25/10/2025 SE REALIZA ENVIO DE ROLLOS CON OPERADOR LOGISTICO | 29/10/2025 SE REALIZA ENVIO DE 48 ROLLOS, CON LA GUIA 284607493 SERVIENTREGA SE CONFIRMA ENTREGA EXITOSA POR PARTE DE LA TRANSPORTADORA</t>
  </si>
  <si>
    <t>FO-25-1744834</t>
  </si>
  <si>
    <t>29/10/2025 SE ESCALA AL COORDINADOR DE ZONA PARA ENTREGA DE ROLLOS EN SITIO | 29/10/2025 SE ENTREGAN 40 ROLLOS.</t>
  </si>
  <si>
    <t>BARRIO EL CARMEN BARANOA</t>
  </si>
  <si>
    <t>FO-25-1724883</t>
  </si>
  <si>
    <t>23/10/2025 SE CONFIRMAN DATOS, SE REALIZA ENVIO POR OPERADOR LOGISTICO | 29/10/2025 SE LE INFORMA NUMERO DE GUIA A USER, PENDIENTE CONFIRMACION | 29/10/2025 SE REALIZA ENVIO DE 56 ROLLOS, CON LA GUIA 2205447276 SERVIENTREGA SE CONFIRMA ENTREGA EXITOSA POR PARTE DE LA TRANSPORTADORA</t>
  </si>
  <si>
    <t>INTERREPADISIMO DE LA 29</t>
  </si>
  <si>
    <t>FO-25-1745466</t>
  </si>
  <si>
    <t>28/10/2025 SE ESCALA AL COORDINADOR DE ZONA PARA ENTREGA DE ROLLOS EN SITIO | 29/10/2025 SE ENTREGA 16 ROLLOS CON VISITA</t>
  </si>
  <si>
    <t>DROGUERIA Y ALGO MAS</t>
  </si>
  <si>
    <t>FO-25-1739115</t>
  </si>
  <si>
    <t>27/10/2025 SE ESCALA AL COORDINADOR DE ZONA PARA ENTREGA DE ROLLOS EN SITIO | 29/10/2025 SE REALIZA ENTREGA DE 64 ROLLOS WOMPI</t>
  </si>
  <si>
    <t>BARRIO EL PORVENIR EL CERRITO</t>
  </si>
  <si>
    <t>FO-25-1731460</t>
  </si>
  <si>
    <t>15/10/2025 SE REALIZA ENVIO DE ROLLOS CON OPERADOR LOGISTICO | 29/10/2025 SE REALIZA ENTREGA DE 32 ROLLOS WOMPI CON VISITA, NO SE INTERVIENE EQUIPOS</t>
  </si>
  <si>
    <t>FO-25-1745452</t>
  </si>
  <si>
    <t>28/10/2025 SE ESCALA AL COORDINADOR DE ZONA PARA ENTREGA DE ROLLOS EN SITIO | 29/10/2025 SE ENTREGAN 64 ROLLOS DE WOMPI AL SEÑOR EDWIN ALBERTO BOTERO GÓMEZ</t>
  </si>
  <si>
    <t>FERRE NORTH</t>
  </si>
  <si>
    <t>FO-25-1745461</t>
  </si>
  <si>
    <t>28/10/2025 SE ESCALA AL COORDINADOR DE ZONA PARA ENTREGA DE ROLLOS EN SITIO | 29/10/2025 SE ENTREGA 32 ROLLOS CON VISITA</t>
  </si>
  <si>
    <t>BARRIO CORREGIMIENTO COLOMBOY SAHAGUN</t>
  </si>
  <si>
    <t>FO-25-1730587</t>
  </si>
  <si>
    <t>24/10/2025 SE REALIZA ENVIO DE ROLLOS CON OPERADOR LOGISTICO | 25/10/2025 INTERRAPIDISIMO CONFIRMA NO LLEGAR HASTA EL CORREGIMIENTO, SE LE INFORMA A CLIENTE QUIEN INDICA REALIZAR ENTREGA PARA EL DÍA LUNES EN OTRA DIRECCIÓN EN MONTERIA. | 29/10/2025 SE REALIZA ENTREGA DE 32 ROLLOS A CORRESPONSAL WOMPI EN LA DIRECCIÓN INDICADA POR EL CLIENTE EN MONTERÍA ES EN LA CALLE 48 B # 14 F1 - 72, TORRE VENECIA, SE DEJAN ROLLOS EN PORTERÍA COMO LO INDICO EL CLIENTE.</t>
  </si>
  <si>
    <t>BARRIO RODADERO SANTA MARTA 8</t>
  </si>
  <si>
    <t>FO-25-1718291</t>
  </si>
  <si>
    <t>22/10/2025 SE ESCALA AL COORDINADOR DE ZONA PARA ENTREGA DE ROLLOS EN SITIO | 29/10/2025 SE REALIZA ENTREGA DE 16 ROLLOS PARA DATÁFONO A SATISFACCIÓN DEL CLIENTE</t>
  </si>
  <si>
    <t>BARRIO CENTRO PIENDAMO 3</t>
  </si>
  <si>
    <t>FO-25-1750319</t>
  </si>
  <si>
    <t>29/10/2025 SE INTENTO COMUNICACIÓN CON EL USUARIO , NO SE LOGRA CONTACTO. SE PROCEDE A CANCELAR LA SOLICITUD POR QUE SE LLAMA EN DÍAS Y HORARIOS DIFERENTES Y NO SE OBTIENE RESPUESTA.</t>
  </si>
  <si>
    <t>SUPERMERCADO IDEAL</t>
  </si>
  <si>
    <t>FO-25-1728396</t>
  </si>
  <si>
    <t>24/10/2025 SE ESCALA AL COORDINADOR DE ZONA PARA ENTREGA DE ROLLOS EN SITIO | 29/10/2025 SE ENTREGAN 32 ROLLOS EN EL COMERCIO NO SE MANIPULAN EQUIPOS</t>
  </si>
  <si>
    <t>TIENDA MIXTA EL VIEJO TIBE</t>
  </si>
  <si>
    <t>FO-25-1734248</t>
  </si>
  <si>
    <t>25/10/2025 SE ESCALA AL COORDINADOR DE ZONA PARA ENTREGA DE ROLLOS EN SITIO | 29/10/2025 SE REALIZA ENTREGA DE 48 ROLLOS WOMPI OK</t>
  </si>
  <si>
    <t>BARRIO CENTRO SUTAMARCHAN 3</t>
  </si>
  <si>
    <t>FO-25-1731769</t>
  </si>
  <si>
    <t>24/10/2025 SE CONFIRMAN DATOS, SE REALIZA ENVIO POR OPERADOR LOGISTICO | 29/10/2025 SE REALIZA ENVIO DE 40 ROLLOS, CON LA GUIA 2235596367 SERVIENTREGA SE CONFIRMA ENTREGA EXITOSA POR PARTE DE LA TRANSPORTADORA</t>
  </si>
  <si>
    <t>SPA CANINO Y FELINO 4 PATIKAS COPACABANA</t>
  </si>
  <si>
    <t>FO-25-1731282</t>
  </si>
  <si>
    <t>15/10/2025 SE ESCALA AL COORDINADOR DE ZONA PARA ENTREGA DE ROLLOS EN SITIO | 29/10/2025 SE REALIZA ENTREGA DE 48 ROLLOS OK</t>
  </si>
  <si>
    <t>MALAGA CENTRO</t>
  </si>
  <si>
    <t>FO-25-1750320</t>
  </si>
  <si>
    <t>BARRIO EL LIBERTADOR RAMIRIQUÍ</t>
  </si>
  <si>
    <t>FO-25-1731770</t>
  </si>
  <si>
    <t>24/10/2025 SE CONFIRMAN DATOS, SE REALIZA ENVIO POR OPERADOR LOGISTICO | 29/10/2025 SE REALIZA ENVIO DE 24 ROLLOS, CON LA GUIA 2235596368 SERVIENTREGA SE CONFIRMA ENTREGA EXITOSA POR PARTE DE LA TRANSPORTADORA</t>
  </si>
  <si>
    <t>BARRIO CENTRO LIBANO 3</t>
  </si>
  <si>
    <t>FO-25-1731606</t>
  </si>
  <si>
    <t>29/10/2025 SE REALIZA ENVIO DE 40 ROLLOS, CON LA GUIA 2235596365 SERVIENTREGA SE CONFIRMA ENTREGA EXITOSA POR PARTE DE LA TRANSPORTADORA</t>
  </si>
  <si>
    <t>BARRIO 19 DE MARZO TIERRALTA 2</t>
  </si>
  <si>
    <t>FO-25-1731077</t>
  </si>
  <si>
    <t>24/10/2025 SE CONFIRMAN DATOS, SE REALIZA ENVIO POR OPERADOR LOGISTICO | 29/10/2025 SE REALIZA ENVIO DE 32 ROLLOS, CON LA GUIA 2265100434 SERVIENTREGA SE CONFIRMA ENTREGA EXITOSA POR PARTE DE LA TRANSPORTADORA</t>
  </si>
  <si>
    <t>BARRIO VEREDA BELLAVISTA CUCUTA</t>
  </si>
  <si>
    <t>FO-25-1741304</t>
  </si>
  <si>
    <t>27/10/2025 SE ESCALA AL COORDINADOR DE ZONA PARA ENTREGA DE ROLLOS EN SITIO | 29/10/2025 SE ENTREGAN 40 ROLLOS WOMPI</t>
  </si>
  <si>
    <t>BARRIO EL RECREO LA MESA  LA MESA</t>
  </si>
  <si>
    <t>FO-25-1730301</t>
  </si>
  <si>
    <t>24/10/2025 SE REALIZA ENVIO DE ROLLOS CON OPERADOR LOGISTICO | 29/10/2025 SE REALIZA ENVIO DE 32 ROLLOS, CON LA GUIA 2235596362 SERVIENTREGA SE CONFIRMA ENTREGA EXITOSA POR PARTE DE LA TRANSPORTADORA</t>
  </si>
  <si>
    <t>BARRIO EL CARMEN DUITAMA</t>
  </si>
  <si>
    <t>FO-25-1730215</t>
  </si>
  <si>
    <t>24/10/2025 SE CONFIRMAN DATOS, SE REALIZA ENVIO POR OPERADOR LOGISTICO | 29/10/2025 SE REALIZA ENVIO DE 48 ROLLOS, CON LA GUIA 2235596361 SERVIENTREGA SE CONFIRMA ENTREGA EXITOSA POR PARTE DE LA TRANSPORTADORA</t>
  </si>
  <si>
    <t>BARRIO EL BELEN GACHANCIPA</t>
  </si>
  <si>
    <t>FO-25-1729636</t>
  </si>
  <si>
    <t>24/10/2025 SE CONFIRMAN DATOS, SE REALIZA ENVIO POR OPERADOR LOGISTICO | 29/10/2025 SE REALIZA ENVIO DE 48 ROLLOS, CON LA GUIA 2235596347 SERVIENTREGA SE CONFIRMA ENTREGA EXITOSA POR PARTE DE LA TRANSPORTADORA</t>
  </si>
  <si>
    <t>BARRIO SAN JOSE CHINU  3</t>
  </si>
  <si>
    <t>FO-25-1730218</t>
  </si>
  <si>
    <t>24/10/2025 SE CONFIRMAN DATOS, SE REALIZA ENVIO POR OPERADOR LOGISTICO | 29/10/2025 SE REALIZA ENVIO DE 48 ROLLOS, CON LA GUIA 2265100433 SERVIENTREGA SE CONFIRMA ENTREGA EXITOSA POR PARTE DE LA TRANSPORTADORA</t>
  </si>
  <si>
    <t>BARRIO CENTRO CHINU 3</t>
  </si>
  <si>
    <t>FO-25-1729639</t>
  </si>
  <si>
    <t>24/10/2025 SE CONFIRMAN DATOS, SE REALIZA ENVIO POR OPERADOR LOGISTICO | 29/10/2025 SE REALIZA ENVIO DE 40 ROLLOS, CON LA GUIA 2265100430 SERVIENTREGA SE CONFIRMA ENTREGA EXITOSA POR PARTE DE LA TRANSPORTADORA</t>
  </si>
  <si>
    <t>BARRIO CENTRO LA MESA 6</t>
  </si>
  <si>
    <t>FO-25-1750321</t>
  </si>
  <si>
    <t>FO-25-1729427</t>
  </si>
  <si>
    <t>23/10/2025 SE ESCALA AL COORDINADOR DE ZONA PARA ENTREGA DE ROLLOS EN SITIO | 29/10/2025 SE ENTREGAN 64 ROLLOS EN EL COMERCIO NO SE MANIPULAN EQUIPOS</t>
  </si>
  <si>
    <t>BARRIO LA FLORIDA - ANOLAIMA</t>
  </si>
  <si>
    <t>FO-25-1726412</t>
  </si>
  <si>
    <t>23/10/2025 SE CONFIRMAN DATOS, SE REALIZA ENVIO POR OPERADOR LOGISTICO | 29/10/2025 SE REALIZA ENVIO DE 48 ROLLOS, CON LA GUIA 2235596332 SERVIENTREGA SE CONFIRMA ENTREGA EXITOSA POR PARTE DE LA TRANSPORTADORA</t>
  </si>
  <si>
    <t>FO-25-1741262</t>
  </si>
  <si>
    <t>27/10/2025 SE ESCALA AL COORDINADOR DE ZONA PARA ENTREGA DE ROLLOS EN SITIO | 29/10/2025 SE VISITA EL CB PARA ENTREGAR 48 ROLLOS, ENTREGA OK</t>
  </si>
  <si>
    <t>FO-25-1726396</t>
  </si>
  <si>
    <t>23/10/2025 SE CONFIRMAN DATOS, SE REALIZA ENVIO POR OPERADOR LOGISTICO | 29/10/2025 SE REALIZA ENVIO DE 64 ROLLOS, CON LA GUIA 284607483 SERVIENTREGA SE CONFIRMA ENTREGA EXITOSA POR PARTE DE LA TRANSPORTADORA</t>
  </si>
  <si>
    <t>FO-25-1720722</t>
  </si>
  <si>
    <t>22/10/2025 SE CONFIRMAN DATOS, SE REALIZA ENVIO POR OPERADOR LOGISTICO | 29/10/2025 SE REALIZA ENVIO DE 24 ROLLOS, CON LA GUIA 2215219724 SERVIENTREGA SE CONFIRMA ENTREGA EXITOSA POR PARTE DE LA TRANSPORTADORA</t>
  </si>
  <si>
    <t>BARRIO 11 DE NOVIEMBRE - NEIVA</t>
  </si>
  <si>
    <t>FO-25-1746788</t>
  </si>
  <si>
    <t>28/10/2025 SE ESCALA AL COORDINADOR DE ZONA PARA ENTREGA DE ROLLOS EN SITIO | 29/10/2025 SE REALIZA VISITA AL PUNTO SE ENTREGAN 48 ROLLOS PAPEL RBM CLIENTE RCIBE A SATISFACCIÓN</t>
  </si>
  <si>
    <t>MISCELÁNEA EL GRAN MIRADOR</t>
  </si>
  <si>
    <t>FO-25-1743046</t>
  </si>
  <si>
    <t>28/10/2025 SE ESCALA AL COORDINADOR DE ZONA PARA ENTREGA DE ROLLOS EN SITIO | 29/10/2025 SE ENTREGAN 64 ROLLOS DE WOMPI A LA SEÑORA CLAUDIA LORENA GONZÁLEZ HERNÁNDEZ</t>
  </si>
  <si>
    <t>BARRIO RECREO BARRANQUILLA 8</t>
  </si>
  <si>
    <t>FO-25-1741646</t>
  </si>
  <si>
    <t>29/10/2025 SE HACE ENTREGA DE 24 ROLLOS WOMPI DE MANERA EXITOSA</t>
  </si>
  <si>
    <t>BARRIO GUAYABAL SAN BERNARDO DEL VIENTO</t>
  </si>
  <si>
    <t>FO-25-1729309</t>
  </si>
  <si>
    <t>24/10/2025 SE REALIZA ENVIO DE ROLLOS CON OPERADOR LOGISTICO | 29/10/2025 SE REALIZA ENVIO DE 40 ROLLOS, CON LA GUIA 2265100428 SERVIENTREGA SE CONFIRMA ENTREGA EXITOSA POR PARTE DE LA TRANSPORTADORA</t>
  </si>
  <si>
    <t>EDUMAX DROGUERÍAS</t>
  </si>
  <si>
    <t>FO-25-1741195</t>
  </si>
  <si>
    <t>27/10/2025 SE ESCALA AL COORDINADOR DE ZONA PARA ENTREGA DE ROLLOS EN SITIO | 29/10/2025 SE VISITA COMERCIO SE REALIZA ENTREGA DE 56 ROLLOS DE PAPEL PARA DATÁFONO WOMPI</t>
  </si>
  <si>
    <t>BARRIO EL CAMELLO CAUCASIA</t>
  </si>
  <si>
    <t>FO-25-1726681</t>
  </si>
  <si>
    <t>23/10/2025 SE REALIZA ENVIO DE ROLLOS CON OPERADOR LOGISTICO | 29/10/2025 SE REALIZA ENVIO DE 56 ROLLOS, CON LA GUIA 2265100427 SERVIENTREGA SE CONFIRMA ENTREGA EXITOSA POR PARTE DE LA TRANSPORTADORA</t>
  </si>
  <si>
    <t>ARRIO PUERTO SECO SAN ANDRES DE SOTAVENTO</t>
  </si>
  <si>
    <t>FO-25-1713959</t>
  </si>
  <si>
    <t>21/10/2025 SE CONFIRMAN DATOS, SE REALIZA ENVIO POR OPERADOR LOGISTICO | 29/10/2025 SE REALIZA ENVIO DE 40 ROLLOS, CON LA GUIA 2265100413 SERVIENTREGA SE CONFIRMA ENTREGA EXITOSA POR PARTE DE LA TRANSPORTADORA</t>
  </si>
  <si>
    <t>BARRIO CENTRO CANDELARIA</t>
  </si>
  <si>
    <t>FO-25-1704453</t>
  </si>
  <si>
    <t>19/10/2025 SE CONFIRMA DATOS. SE REALIZA ENVIO DE ROLLOS CON OPERADOR LOGISTICO | 29/10/2025 SE REALIZA ENVIO DE 64 ROLLOS, CON LA GUIA 2215219709 SERVIENTREGA SE CONFIRMA ENTREGA EXITOSA POR PARTE DE LA TRANSPORTADORA</t>
  </si>
  <si>
    <t>SEGUROS Y COMUNICACIONES SYCO SEGUROS</t>
  </si>
  <si>
    <t>FO-25-1744832</t>
  </si>
  <si>
    <t>29/10/2025 SE ESCALA AL COORDINADOR DE ZONA PARA ENTREGA DE ROLLOS EN SITIO | 29/10/2025 SE VISITA EL CB PARA ENTREGAR 48 ROLLOS, ENTREGA OK</t>
  </si>
  <si>
    <t>FO-25-1697948</t>
  </si>
  <si>
    <t>17/10/2025 SE CONFIRMAN DATOS, SE REALIZA ENVIO DE ROLLOS CON GUIA | 29/10/2025 SE REALIZA ENVIO DE 40 ROLLOS, CON LA GUIA 2215219704 SERVIENTREGA SE CONFIRMA ENTREGA EXITOSA POR PARTE DE LA TRANSPORTADORA</t>
  </si>
  <si>
    <t>BARRIO CHOCOA GIRON</t>
  </si>
  <si>
    <t>FO-25-1744840</t>
  </si>
  <si>
    <t>29/10/2025 SE ESCALA AL COORDINADOR DE ZONA PARA ENTREGA DE ROLLOS EN SITIO | 29/10/2025 SE REALIZA VISITA A COMERCIO Y SE ENTREGAN 24 ROLLOS CON VISITA NO SE MANIPULA EQUIPOS.</t>
  </si>
  <si>
    <t>BARRIO VILLAGORGONA CANDELARIA</t>
  </si>
  <si>
    <t>FO-25-1681543</t>
  </si>
  <si>
    <t>14/10/2025 SE CONFIRMAN DATOS. SE REALIZA ENVIO DE ROLLOS CON GUIA | 29/10/2025 SE REALIZA ENVIO DE 48 ROLLOS, CON LA GUIA 2215219681 SERVIENTREGA SE CONFIRMA ENTREGA EXITOSA POR PARTE DE LA TRANSPORTADORA</t>
  </si>
  <si>
    <t>BARRIO CENTRO FILANDIA 8</t>
  </si>
  <si>
    <t>FO-25-1731767</t>
  </si>
  <si>
    <t>24/10/2025 SE CONFIRMAN DATOS, SE REALIZA ENVIO POR OPERADOR LOGISTICO | 29/10/2025 SE REALIZA ENVIO DE 48 ROLLOS, CON LA GUIA 46778000077 COORDINADORA SE CONFIRMA ENTREGA EXITOSA POR PARTE DE LA TRANSPORTADORA</t>
  </si>
  <si>
    <t>SAMPUES - SUCRE</t>
  </si>
  <si>
    <t>FO-25-1730216</t>
  </si>
  <si>
    <t>24/10/2025 SE CONFIRMAN DATOS, SE REALIZA ENVIO POR OPERADOR LOGISTICO | 29/10/2025 SE REALIZA ENVIO DE 64 ROLLOS, CON LA GUIA 46778000073 COORDINADORA SE CONFIRMA ENTREGA EXITOSA POR PARTE DE LA TRANSPORTADORA</t>
  </si>
  <si>
    <t>FILADELFIA II- CALDAS</t>
  </si>
  <si>
    <t>FO-25-1729637</t>
  </si>
  <si>
    <t>24/10/2025 SE CONFIRMAN DATOS, SE REALIZA ENVIO POR OPERADOR LOGISTICO | 29/10/2025 SE REALIZA ENVIO DE 48 ROLLOS, CON LA GUIA 46778000076 COORDINADORA SE CONFIRMA ENTREGA EXITOSA POR PARTE DE LA TRANSPORTADORA</t>
  </si>
  <si>
    <t>BARRIO LA TEBAITA ARMENIA QUINDIO</t>
  </si>
  <si>
    <t>FO-25-1726408</t>
  </si>
  <si>
    <t>23/10/2025 SE CONFIRMAN DATOS, SE REALIZA ENVIO POR OPERADOR LOGISTICO | 29/10/2025 SE REALIZA ENVIO DE 24 ROLLOS, CON LA GUIA 46778000075 COORDINADORA SE CONFIRMA ENTREGA EXITOSA POR PARTE DE LA TRANSPORTADORA</t>
  </si>
  <si>
    <t>SANTANDER DE QUILICHAO II</t>
  </si>
  <si>
    <t>FO-25-1738931</t>
  </si>
  <si>
    <t>27/10/2025 SE REALIZA ENVIO DE ROLLOS CON OPERADOR LOGISTICO | 29/10/2025 SE VISITA CORRESPONSAL Y SE REALIZA ENTREGA DE 48 ROLLOS</t>
  </si>
  <si>
    <t>INTERNET STUDIO MANIZALES</t>
  </si>
  <si>
    <t>FO-25-1733235</t>
  </si>
  <si>
    <t>25/10/2025 SE ESCALA AL COORDINADOR DE ZONA PARA ENTREGA DE ROLLOS EN SITIO | 29/10/2025 SE ENTREGAN 40 ROLLOS EN EL COMERCIO NO SE MANIPULAN EQUIPOS</t>
  </si>
  <si>
    <t>BARRIO EL ALTO YARUMAL</t>
  </si>
  <si>
    <t>FO-25-1737962</t>
  </si>
  <si>
    <t>27/10/2025 SE REALIZA ENVIO DE ROLLOS CON OPERADOR LOGISTICO | 29/10/2025 SE REALIZA ENVIO DE 32 ROLLOS, CON LA GUIA 6345301375178 MANDAR Y SERVIR SE CONFIRMA ENTREGA EXITOSA POR PARTE DE LA TRANSPORTADORA</t>
  </si>
  <si>
    <t>LA VARIANTE I STA ROSA DE OSOS - ANTIOQUIA</t>
  </si>
  <si>
    <t>FO-25-1730214</t>
  </si>
  <si>
    <t>24/10/2025 SE CONFIRMAN DATOS, SE REALIZA ENVIO POR OPERADOR LOGISTICO | 29/10/2025 SE REALIZA ENVIO DE 64 ROLLOS, CON LA GUIA 6345301374249 MANDAR Y SERVIR SE CONFIRMA ENTREGA EXITOSA CON EL USUARIO</t>
  </si>
  <si>
    <t>CRA 50 #46-92 SAN PEDRO DE LOS MILAGROS - ANTIOQUIA</t>
  </si>
  <si>
    <t>FO-25-1730723</t>
  </si>
  <si>
    <t>24/10/2025 SE CONFIRMAN DATOS, SE REALIZA ENVIO POR OPERADOR LOGISTICO | 29/10/2025 SE REALIZA ENVIO DE 48 ROLLOS, CON LA GUIA 6345301374745 MANDAR Y SERVIR SE CONFIRMA ENTREGA EXITOSA CON EL USUARIO</t>
  </si>
  <si>
    <t>BARRIO EL PINO</t>
  </si>
  <si>
    <t>FO-25-1723770</t>
  </si>
  <si>
    <t>23/10/2025 SE CONFIRMAN DATOS, SE REALIZA ENVIO POR OPERADOR LOGISTICO | 29/10/2025 SE REALIZA ENVIO DE 64 ROLLOS, CON LA GUIA 6345301372740 MANDAR Y SERVIR SE CONFIRMA ENTREGA EXITOSA CON EL USUARIO</t>
  </si>
  <si>
    <t>BARRIO JOSE ANTONIO GALAN SAN GIL</t>
  </si>
  <si>
    <t>FO-25-1744759</t>
  </si>
  <si>
    <t>29/10/2025 SE REALIZA ENVIO DE ROLLOS CON OPERADOR LOGISTICO | 29/10/2025 SE REALIZA ENVIO DE 40 ROLLOS, CON LA GUIA 2187690853 SERVIENTREGA SE CONFIRMA ENTREGA EXITOSA POR PARTE DE LA TRANSPORTADORA</t>
  </si>
  <si>
    <t>SAN JOSE OBRERO FUSAGASUGA</t>
  </si>
  <si>
    <t>FO-25-1743280</t>
  </si>
  <si>
    <t>29/10/2025 SE REALIZA ENVIO DE 24 ROLLOS, CON LA GUIA 2235596388 SERVIENTREGA SE CONFIRMA ENTREGA EXITOSA POR PARTE DE LA TRANSPORTADORA</t>
  </si>
  <si>
    <t>BARRIO CENTRO ESPINAL 9</t>
  </si>
  <si>
    <t>FO-25-1741979</t>
  </si>
  <si>
    <t>29/10/2025 SE REALIZA ENVIO DE 40 ROLLOS, CON LA GUIA 2235596386 SERVIENTREGA SE CONFIRMA ENTREGA EXITOSA POR PARTE DE LA TRANSPORTADORA</t>
  </si>
  <si>
    <t>BARRIO CENTRO SABANAGRADE</t>
  </si>
  <si>
    <t>FO-25-1740589</t>
  </si>
  <si>
    <t>27/10/2025 SE CONFIRMAN DATOS, SE REALIZA ENVIO POR OPERADOR LOGISTICO | 29/10/2025 SE REALIZA ENVIO DE 24 ROLLOS, CON LA GUIA 2277307749 SERVIENTREGA SE CONFIRMA ENTREGA EXITOSA POR PARTE DE LA TRANSPORTADORA</t>
  </si>
  <si>
    <t>BARRIO BONANZA JAMUNDI  2</t>
  </si>
  <si>
    <t>FO-25-1740353</t>
  </si>
  <si>
    <t>27/10/2025 SE ESCALA AL COORDINADOR DE ZONA PARA ENTREGA DE ROLLOS EN SITIO | 29/10/2025 SE REALIZA ENVIO DE 16 ROLLOS, CON LA GUIA 2215219763 SERVIENTREGA SE CONFIRMA ENTREGA EXITOSA POR PARTE DE LA TRANSPORTADORA</t>
  </si>
  <si>
    <t>BARRIO SOCIEGO MADRID 7</t>
  </si>
  <si>
    <t>FO-25-1739760</t>
  </si>
  <si>
    <t>27/10/2025 SE CONFIRMAN DATOS, SE REALIZA ENVIO POR OPERADOR LOGISTICO | 29/10/2025 SE REALIZA ENVIO DE 16 ROLLOS, CON LA GUIA 2235596383 SERVIENTREGA SE CONFIRMA ENTREGA EXITOSA POR PARTE DE LA TRANSPORTADORA</t>
  </si>
  <si>
    <t>BARRIO BRICEÑO 2 SOPÓ</t>
  </si>
  <si>
    <t>FO-25-1739627</t>
  </si>
  <si>
    <t>27/10/2025 SE CONFIRMAN DATOS, SE REALIZA ENVIO POR OPERADOR LOGISTICO | 29/10/2025 SE REALIZA ENVIO DE 32 ROLLOS, CON LA GUIA 2235596382 SERVIENTREGA SE CONFIRMA ENTREGA EXITOSA POR PARTE DE LA TRANSPORTADORA</t>
  </si>
  <si>
    <t>DROGUERÍA FARMAVITAL AYS</t>
  </si>
  <si>
    <t>FO-25-1745458</t>
  </si>
  <si>
    <t>28/10/2025 SE ESCALA AL COORDINADOR DE ZONA PARA ENTREGA DE ROLLOS EN SITIO | 29/10/2025 SE ENTREGAN 16 ROLLOS OK</t>
  </si>
  <si>
    <t>NICO MARKER</t>
  </si>
  <si>
    <t>FO-25-1747511</t>
  </si>
  <si>
    <t>28/10/2025 SE ESCALA AL COORDINADOR DE ZONA PARA ENTREGA DE ROLLOS EN SITIO | 29/10/2025 SE REALIZA ENTREGA DE 16 ROLLOS WOMPI</t>
  </si>
  <si>
    <t>DROGUERÍA EDILBER</t>
  </si>
  <si>
    <t>FO-25-1739135</t>
  </si>
  <si>
    <t>27/10/2025 SE ESCALA AL COORDINADOR DE ZONA PARA ENTREGA DE ROLLOS EN SITIO | 29/10/2025 SE VISITA CB Y SE REALIZA ENTREGA DE 64 ROLLOS DE PAPEL TERMICO PARA DATÁFONO WOMPI</t>
  </si>
  <si>
    <t>JM SPORT MODA Y ESTILO PARA TI</t>
  </si>
  <si>
    <t>FO-25-1741333</t>
  </si>
  <si>
    <t>27/10/2025 SE ESCALA AL COORDINADOR DE ZONA PARA ENTREGA DE ROLLOS EN SITIO | 29/10/2025 SE REALIZA ENTREGA DE 48 ROLLOS WOMPI EN EL PUNTO SIN NOVEDAD, EN LA ENTREGA NO SE INTERVIENE EQUIPO</t>
  </si>
  <si>
    <t>FO-25-1734644</t>
  </si>
  <si>
    <t>25/10/2025 SE ESCALA AL COORDINADOR DE ZONA PARA ENTREGA DE ROLLOS EN SITIO | 29/10/2025 SE REALIZA ENTREGA DE 32 ROLLOS WOMPI OK</t>
  </si>
  <si>
    <t>FO-25-1747716</t>
  </si>
  <si>
    <t>28/10/2025 SE ESCALA AL COORDINADOR DE ZONA PARA ENTREGA DE ROLLOS EN SITIO | 29/10/2025 SE VISITA CB Y SE REALIZA ENTREGA DE 64 ROLLOS DE PAPEL TERMICO PARA DATÁFONO WOMPI .
NO ES POSIBLE IMPRIMIR TIRRILLA. DATAFONO NO LES PERMITE INGRESAR AL USUARIO</t>
  </si>
  <si>
    <t>RIVERA ESCOBAR PALMIRA</t>
  </si>
  <si>
    <t>FO-25-1744842</t>
  </si>
  <si>
    <t>29/10/2025 SE ESCALA AL COORDINADOR DE ZONA PARA ENTREGA DE ROLLOS EN SITIO | 29/10/2025 EN LA VISITA TÉCNICA SE REALIZÓ LA ENTREGA DE 24 ROLLOS DE WOMPI PARA EL CB.</t>
  </si>
  <si>
    <t>IPHONE</t>
  </si>
  <si>
    <t>FO-25-1746777</t>
  </si>
  <si>
    <t>28/10/2025 SE ESCALA AL COORDINADOR DE ZONA PARA ENTREGA DE ROLLOS EN SITIO | 29/10/2025 SE HACE ENTREGA DE 32 ROLLOS EN DIRECCIÓN INDICADA</t>
  </si>
  <si>
    <t>BARRIO PORVENIR JAMUNDI</t>
  </si>
  <si>
    <t>FO-25-1729859</t>
  </si>
  <si>
    <t>24/10/2025 SE CONFIRMAN DATOS, SE REALIZA ENVIO POR OPERADOR LOGISTICO | 30/10/2025 SE REALIZA ENVIO DE 48 ROLLOS, CON LA GUIA 2215219740 SERVIENTREGA SE CONFIRMA ENTREGA EXITOSA POR PARTE DE LA TRANSPORTADORA</t>
  </si>
  <si>
    <t>BARRIO MODELO MORALES 1</t>
  </si>
  <si>
    <t>FO-25-1728615</t>
  </si>
  <si>
    <t>24/10/2025 SE CONFIRMAN DATOS, SE REALIZA ENVIO POR OPERADOR LOGISTICO | 30/10/2025 SE REALIZA ENVIO DE 32 ROLLOS, CON LA GUIA 2215219734 SERVIENTREGA SE CONFIRMA ENTREGA EXITOSA POR PARTE DE LA TRANSPORTADORA</t>
  </si>
  <si>
    <t>BARRIO CANTARITO LA TEBAIDA</t>
  </si>
  <si>
    <t>FO-25-1727344</t>
  </si>
  <si>
    <t>24/10/2025 SE CONFIRMAN DATOS, SE REALIZA ENVIO POR OPERADOR LOGISTICO | 30/10/2025 SE REALIZA ENVIO DE 32 ROLLOS, CON LA GUIA 46778000074 COORDINADORA SE CONFIRMA ENTREGA EXITOSA POR PARTE DE LA TRANSPORTADORA</t>
  </si>
  <si>
    <t>BARRIO SANTUARIO BARRANQUILLA 1</t>
  </si>
  <si>
    <t>FO-25-1739102</t>
  </si>
  <si>
    <t>27/10/2025 SE ESCALA AL COORDINADOR DE ZONA PARA ENTREGA DE ROLLOS EN SITIO | 29/10/2025 SE HACE ENTREGA DE 64 ROLLOS WOMPI DE MANERA EXITOSA</t>
  </si>
  <si>
    <t>FO-25-1747766</t>
  </si>
  <si>
    <t>28/10/2025 SE ESCALA AL COORDINADOR DE ZONA PARA ENTREGA DE ROLLOS EN SITIO | 29/10/2025 EN LA VISITA TÉCNICA SE REALIZÓ LA ENTREGA DE 24 ROLLOS DE WOMPI PARA EL CB.</t>
  </si>
  <si>
    <t>SEGUROS EPSA</t>
  </si>
  <si>
    <t>FO-25-1724025</t>
  </si>
  <si>
    <t>30/10/2025 ENTREGA DE 16 ROLLOS</t>
  </si>
  <si>
    <t>BARRIO OLAYA HERRERA 1 CARTAGENA</t>
  </si>
  <si>
    <t>FO-25-1723166</t>
  </si>
  <si>
    <t>23/10/2025 SE ESCALA AL COORDINADOR DE ZONA PARA ENTREGA DE ROLLOS EN SITIO | 30/10/2025 SE LLAMA AL CLIENTE INFORMA QUE ABRE DESDE DE 9 AM | 30/10/2025 SE ENTREGAN 24 ROLLOS</t>
  </si>
  <si>
    <t>LOCAL DEL CONSTRUCTOR</t>
  </si>
  <si>
    <t>FO-25-1736923</t>
  </si>
  <si>
    <t>27/10/2025 SE ESCALA AL COORDINADOR DE ZONA PARA ENTREGA DE ROLLOS EN SITIO | 30/10/2025 SE REALIZA ENTREGA DE 32 ROLLOS POR EL OPERADOR LOGISTICO VELOCES CON LA GUIA V4001731828</t>
  </si>
  <si>
    <t>FO-25-1739127</t>
  </si>
  <si>
    <t>27/10/2025 SE ESCALA AL COORDINADOR DE ZONA PARA ENTREGA DE ROLLOS EN SITIO | 30/10/2025 SE REALIZA ENTREGA DE 56 ROLLOS POR EL OPERADOR LOGISTICO VELOCES CON LA GUIA V4001731829</t>
  </si>
  <si>
    <t>FO-25-1741269</t>
  </si>
  <si>
    <t>27/10/2025 SE ESCALA AL COORDINADOR DE ZONA PARA ENTREGA DE ROLLOS EN SITIO | 30/10/2025 SE REALIZA ENTREGA DE 56 ROLLOS POR EL OPERADOR LOGISTICO VELOCES CON LA GUIA V4001731832</t>
  </si>
  <si>
    <t>TIENDA Y PAPELERIA CADAMA</t>
  </si>
  <si>
    <t>FO-25-1740240</t>
  </si>
  <si>
    <t>27/10/2025 SE ESCALA AL COORDINADOR DE ZONA PARA ENTREGA DE ROLLOS EN SITIO | 30/10/2025 SE REALIZA ENTREGA DE 16 ROLLOS POR EL OPERADOR LOGISTICO VELOCES CON LA GUIA V4001731831</t>
  </si>
  <si>
    <t>TIENDA LA VISTA DEL MIRADOR</t>
  </si>
  <si>
    <t>FO-25-1741237</t>
  </si>
  <si>
    <t>27/10/2025 SE ESCALA AL COORDINADOR DE ZONA PARA ENTREGA DE ROLLOS EN SITIO | 30/10/2025 SE REALIZA ENTREGA DE 32 ROLLOS POR EL OPERADOR LOGISTICO VELOCES CON LA GUIA V4001731833</t>
  </si>
  <si>
    <t>SUPERMERCADO L.A</t>
  </si>
  <si>
    <t>FO-25-1741241</t>
  </si>
  <si>
    <t>27/10/2025 SE ESCALA AL COORDINADOR DE ZONA PARA ENTREGA DE ROLLOS EN SITIO | 30/10/2025 SE REALIZA ENTREGA DE 40 ROLLOS POR EL OPERADOR LOGISTICO VELOCES CON LA GUIA V4001731835</t>
  </si>
  <si>
    <t>BARRIO CABAÑAS BELLO 5</t>
  </si>
  <si>
    <t>FO-25-1741282</t>
  </si>
  <si>
    <t>27/10/2025 SE ESCALA AL COORDINADOR DE ZONA PARA ENTREGA DE ROLLOS EN SITIO | 30/10/2025 SE REALIZA ENTREGA DE 48 ROLLOS POR EL OPERADOR LOGISTICO VELOCES CON LA GUIA V4001731836</t>
  </si>
  <si>
    <t>BARRIO BELEN LAS MERCEDES MEDELLIN    1</t>
  </si>
  <si>
    <t>FO-25-1741291</t>
  </si>
  <si>
    <t>27/10/2025 SE ESCALA AL COORDINADOR DE ZONA PARA ENTREGA DE ROLLOS EN SITIO | 30/10/2025 SE REALIZA ENTREGA DE 64 ROLLOS POR EL OPERADOR LOGISTICO VELOCES CON LA GUIA V4001731837</t>
  </si>
  <si>
    <t>BARRIO BELLO ORIENTE MEDELLIN</t>
  </si>
  <si>
    <t>FO-25-1741886</t>
  </si>
  <si>
    <t>27/10/2025 SE REALIZA ENVIO DE ROLLOS CON OPERADOR LOGISTICO | 30/10/2025 SE REALIZA ENTREGA DE 48 ROLLOS POR EL OPERADOR LOGISTICO VELOCES CON LA GUIA V4001731838</t>
  </si>
  <si>
    <t>BARRIO 12 DE OCTUBRE MEDELLIN 4</t>
  </si>
  <si>
    <t>FO-25-1742219</t>
  </si>
  <si>
    <t>29/10/2025 SE ESCALA AL COORDINADOR DE ZONA PARA ENTREGA DE ROLLOS EN SITIO | 30/10/2025 SE REALIZA ENTREGA DE 64 ROLLOS POR EL OPERADOR LOGISTICO VELOCES CON LA GUIA V4001731839</t>
  </si>
  <si>
    <t>ROMAN BARBERSHOP</t>
  </si>
  <si>
    <t>FO-25-1749038</t>
  </si>
  <si>
    <t>29/10/2025 SE ESCALA AL COORDINADOR DE ZONA PARA ENTREGA DE ROLLOS EN SITIO | 30/10/2025 SE ENTREGAN 64 ROLLOS DE WOMPI A LA SEÑORITA SOHE ROMÁN</t>
  </si>
  <si>
    <t>BARRIO CENTRO VILLETA 12</t>
  </si>
  <si>
    <t>FO-25-1744749</t>
  </si>
  <si>
    <t>29/10/2025 SE REALIZA ENVIO DE ROLLOS CON OPERADOR LOGISTICO | 30/10/2025 SE REALIZA ENVIO DE 16 ROLLOS, CON LA GUIA 2235596390 SERVIENTREGA SE CONFIRMA ENTREGA EXITOSA POR PARTE DE LA TRANSPORTADORA</t>
  </si>
  <si>
    <t>BARRIO CENTRO RAQUIRA 1</t>
  </si>
  <si>
    <t>FO-25-1744769</t>
  </si>
  <si>
    <t>29/10/2025 SE REALIZA ENVIO DE ROLLOS CON OPERADOR LOGISTICO | 30/10/2025 SE REALIZA ENVIO DE 16 ROLLOS, CON LA GUIA 2235596391 SERVIENTREGA SE CONFIRMA ENTREGA EXITOSA POR PARTE DE LA TRANSPORTADORA</t>
  </si>
  <si>
    <t>VARIEDADES AZEMARA</t>
  </si>
  <si>
    <t>FO-25-1749490</t>
  </si>
  <si>
    <t>29/10/2025 SE ESCALA AL COORDINADOR DE ZONA PARA ENTREGA DE ROLLOS EN SITIO | 30/10/2025 SE ENTREGA 32 ROLLOS CON VISITA</t>
  </si>
  <si>
    <t>BARRIO SOPO CUNDINAMARCA</t>
  </si>
  <si>
    <t>FO-25-1740592</t>
  </si>
  <si>
    <t>27/10/2025 SE CONFIRMAN DATOS, SE REALIZA ENVIO POR OPERADOR LOGISTICO | 30/10/2025 SE REALIZA ENVIO DE 32 ROLLOS, CON LA GUIA 2235596387 SERVIENTREGA SE CONFIRMA ENTREGA EXITOSA POR PARTE DE LA TRANSPORTADORA</t>
  </si>
  <si>
    <t>FO-25-1740552</t>
  </si>
  <si>
    <t>27/10/2025 SE REALIZA ENVIO DE ROLLOS CON OPERADOR LOGISTICO | 30/10/2025 SE REALIZA ENVIO DE 64 ROLLOS, CON LA GUIA 2215219764 SERVIENTREGA SE CONFIRMA ENTREGA EXITOSA POR PARTE DE LA TRANSPORTADORA</t>
  </si>
  <si>
    <t>BARRIO VILLA MARIA - ZIPAQUIRÁ</t>
  </si>
  <si>
    <t>FO-25-1740341</t>
  </si>
  <si>
    <t>27/10/2025 SE ESCALA AL COORDINADOR DE ZONA PARA ENTREGA DE ROLLOS EN SITIO | 30/10/2025 SE REALIZA ENVIO DE 64 ROLLOS, CON LA GUIA 2235596384 SERVIENTREGA SE CONFIRMA ENTREGA EXITOSA POR PARTE DE LA TRANSPORTADORA</t>
  </si>
  <si>
    <t>FO-25-1753548</t>
  </si>
  <si>
    <t>30/10/2025 SE HACE PRESENCIA EN COMERCIO SE REALIZA ENTREGA DE 8 ROLLOS</t>
  </si>
  <si>
    <t>CENTRO AGUA DE DIOS 1</t>
  </si>
  <si>
    <t>FO-25-1739759</t>
  </si>
  <si>
    <t>27/10/2025 SE CONFIRMAN DATOS, SE REALIZA ENVIO POR OPERADOR LOGISTICO | 30/10/2025 SE REALIZA ENVIO DE  ROLLOS, CON LA GUIA 2235596395 SERVIENTREGA SE CONFIRMA ENTREGA EXITOSA POR PARTE DE LA TRANSPORTADORA</t>
  </si>
  <si>
    <t>BARRIO CASCO ANTIGUO FLORIDABLANCA</t>
  </si>
  <si>
    <t>FO-25-1753542</t>
  </si>
  <si>
    <t>30/10/2025 ENTREGA DE 64 ROLLOS PARA DATÁFONO</t>
  </si>
  <si>
    <t>OCAÑA  LA GLORIA</t>
  </si>
  <si>
    <t>FO-25-1739622</t>
  </si>
  <si>
    <t>27/10/2025 SE CONFIRMAN DATOS, SE REALIZA ENVIO POR OPERADOR LOGISTICO | 30/10/2025 SE REALIZA ENVIO DE 24 ROLLOS, CON LA GUIA 2187690850 SERVIENTREGA SE CONFIRMA ENTREGA EXITOSA POR PARTE DE LA TRANSPORTADORA</t>
  </si>
  <si>
    <t>BARRIO SANTA ANA VILLA DE LEYVA</t>
  </si>
  <si>
    <t>FO-25-1739614</t>
  </si>
  <si>
    <t>27/10/2025 SE CONFIRMAN DATOS, SE REALIZA ENVIO POR OPERADOR LOGISTICO | 30/10/2025 SE REALIZA ENVIO DE 16 ROLLOS, CON LA GUIA 2235596381 SERVIENTREGA SE CONFIRMA ENTREGA EXITOSA POR PARTE DE LA TRANSPORTADORA</t>
  </si>
  <si>
    <t>BARRIO COOPERATIVO ACACIAS 10</t>
  </si>
  <si>
    <t>FO-25-1737973</t>
  </si>
  <si>
    <t>27/10/2025 SE REALIZA ENVIO DE ROLLOS CON OPERADOR LOGISTICO | 30/10/2025 SE REALIZA ENVIO DE 40 ROLLOS, CON LA GUIA 2235596380 SERVIENTREGA SE CONFIRMA ENTREGA EXITOSA POR PARTE DE LA TRANSPORTADORA</t>
  </si>
  <si>
    <t>FO-25-1737733</t>
  </si>
  <si>
    <t>27/10/2025 SE REALIZA ENVIO DE ROLLOS CON OPERADOR LOGISTICO | 30/10/2025 SE REALIZA ENVIO DE 64 ROLLOS, CON LA GUIA 2235596371 SERVIENTREGA SE CONFIRMA ENTREGA EXITOSA POR PARTE DE LA TRANSPORTADORA</t>
  </si>
  <si>
    <t>CLLE 5 EXTERUIR GALERIA LC 11 Y 12 PUERTO RICO - CAQUETA</t>
  </si>
  <si>
    <t>FO-25-1733343</t>
  </si>
  <si>
    <t>25/10/2025 SE REALIZA ENVIO DE ROLLOS CON OPERADOR LOGISTICO | 30/10/2025 SE REALIZA ENVIO DE 32 ROLLOS, CON LA GUIA 2235596369 SERVIENTREGA SE CONFIRMA ENTREGA EXITOSA POR PARTE DE LA TRANSPORTADORA</t>
  </si>
  <si>
    <t>CAMPO DE LA CRUZ I - ATLANTICO</t>
  </si>
  <si>
    <t>FO-25-1731878</t>
  </si>
  <si>
    <t>24/10/2025 SE CONFIRMAN DATOS, SE REALIZA ENVIO POR OPERADOR LOGISTICO | 30/10/2025 SE REALIZA ENVIO DE 32 ROLLOS, CON LA GUIA 2277307748 SERVIENTREGA SE CONFIRMA ENTREGA EXITOSA POR PARTE DE LA TRANSPORTADORA</t>
  </si>
  <si>
    <t>BARRIO CHAPARRAL GUARNE</t>
  </si>
  <si>
    <t>FO-25-1731361</t>
  </si>
  <si>
    <t>15/10/2025 SE REALIZA ENVIO DE ROLLOS CON OPERADOR LOGISTICO | 30/10/2025 SE REALIZA ENVIO DE 64 ROLLOS, CON LA GUIA 284607491 SERVIENTREGA SE CONFIRMA ENTREGA EXITOSA POR PARTE DE LA TRANSPORTADORA</t>
  </si>
  <si>
    <t>BARRIO PORVENIR 5 - JAMUNDÍ</t>
  </si>
  <si>
    <t>FO-25-1730588</t>
  </si>
  <si>
    <t>24/10/2025 SE REALIZA ENVIO DE ROLLOS CON OPERADOR LOGISTICO | 30/10/2025 SE REALIZA ENVIO DE 24 ROLLOS, CON LA GUIA 2215219742 SERVIENTREGA SE CONFIRMA ENTREGA EXITOSA CON EL USUARIO</t>
  </si>
  <si>
    <t>FO-25-1729852</t>
  </si>
  <si>
    <t>24/10/2025 SE CONFIRMAN DATOS, SE REALIZA ENVIO POR OPERADOR LOGISTICO | 30/10/2025 SE REALIZA ENVIO DE 64 ROLLOS, CON LA GUIA 2215219739 SERVIENTREGA SE CONFIRMA ENTREGA EXITOSA CON EL USUARIO</t>
  </si>
  <si>
    <t>BARRIO CENTRO TAUSA</t>
  </si>
  <si>
    <t>FO-25-1729638</t>
  </si>
  <si>
    <t>24/10/2025 SE CONFIRMAN DATOS, SE REALIZA ENVIO POR OPERADOR LOGISTICO | 30/10/2025 SE REALIZA ENVIO DE 16 ROLLOS, CON LA GUIA 2235596344 SERVIENTREGA SE CONFIRMA ENTREGA EXITOSA CON EL USUARIO</t>
  </si>
  <si>
    <t>FO-25-1749076</t>
  </si>
  <si>
    <t>29/10/2025 SE ESCALA AL COORDINADOR DE ZONA PARA ENTREGA DE ROLLOS EN SITIO | 30/10/2025 SE ENTREGAN 48 ROLLOS A JAIRO GARCÍA</t>
  </si>
  <si>
    <t>BARRIO CENTRO TIERRALTA 11</t>
  </si>
  <si>
    <t>FO-25-1743285</t>
  </si>
  <si>
    <t>29/10/2025 SE ESCALA AL COORDINADOR DE ZONA PARA ENTREGA DE ROLLOS EN SITIO | 29/10/2025 SE REALIZA ENVÍO DE ROLLOS WOMPI DESDE MONTERÍA A AL MUNICIPIO DE TIERRALTA OK, SE VÁLIDA CON EL CLIENTE DIRECCIÓN Y SE ENVÍA FOTO DE LA GUÍA AL WASAAP OK</t>
  </si>
  <si>
    <t>FO-25-1751458</t>
  </si>
  <si>
    <t>29/10/2025 SE ESCALA AL COORDINADOR DE ZONA PARA ENTREGA DE ROLLOS EN SITIO | 30/10/2025 SE VISITA CORRESPONSAL Y SE ENTREGAN 24 ROLLOS</t>
  </si>
  <si>
    <t>BARRIO ALAMEDA VILLAMARIA</t>
  </si>
  <si>
    <t>FO-25-1741341</t>
  </si>
  <si>
    <t>27/10/2025 SE ESCALA AL COORDINADOR DE ZONA PARA ENTREGA DE ROLLOS EN SITIO | 30/10/2025 SE REALIZA ENTREGA DE 32 ROLLOS AL COMERCIO NO SE MANIPULAN EQUIPOS NOS RETIRAMOS SIN CAUSAR DAÑOS NI PEDIDAS EN EL CLIENTE</t>
  </si>
  <si>
    <t>FO-25-1749075</t>
  </si>
  <si>
    <t>29/10/2025 SE ESCALA AL COORDINADOR DE ZONA PARA ENTREGA DE ROLLOS EN SITIO | 30/10/2025 SE ENTREGA 48 ROLLOS CON VISITA</t>
  </si>
  <si>
    <t>BARRIO EL RETIRO RETIRO</t>
  </si>
  <si>
    <t>FO-25-1739767</t>
  </si>
  <si>
    <t>27/10/2025 SE CONFIRMAN DATOS, SE REALIZA ENVIO POR OPERADOR LOGISTICO | 30/10/2025 SE LE INFORMA NUMERO DE GUIA A USER, PENDIENTE CONFIRMACION | 30/10/2025 SE REALIZA ENVIO DE 24 ROLLOS, CON LA GUIA 284607495 SERVIENTREGA SE CONFIRMA ENTREGA EXITOSA POR PARTE DE LA TRANSPORTADORA</t>
  </si>
  <si>
    <t>BARRIO GUATAPE GUATAPE</t>
  </si>
  <si>
    <t>FO-25-1731363</t>
  </si>
  <si>
    <t>15/10/2025 SE REALIZA ENVIO DE ROLLOS CON OPERADOR LOGISTICO | 30/10/2025 ENVÍO DE 32 ROLLOS POR FLOTA CONFIRMADO RECLAMO POR CLIENTE</t>
  </si>
  <si>
    <t>SERVIMOS FASHION</t>
  </si>
  <si>
    <t>FO-25-1751552</t>
  </si>
  <si>
    <t>29/10/2025 SE ESCALA AL COORDINADOR DE ZONA PARA ENTREGA DE ROLLOS EN SITIO | 30/10/2025 SE REALIZA ENTREGA DE 16 ROLLOS WOMPI OK</t>
  </si>
  <si>
    <t>FO-25-1753778</t>
  </si>
  <si>
    <t>30/10/2025 SE ENTREGA 64 ROLLOS CON VISITA</t>
  </si>
  <si>
    <t>FO-25-1751554</t>
  </si>
  <si>
    <t>29/10/2025 SE ESCALA AL COORDINADOR DE ZONA PARA ENTREGA DE ROLLOS EN SITIO | 30/10/2025 SE LLAMA AL CLIENTE PERO NO CONTESTA SE LLEGA AL COMERCIO Y ESTA CERRADO</t>
  </si>
  <si>
    <t>MISCELANEA TEQUENDAMA MD</t>
  </si>
  <si>
    <t>FO-25-1749862</t>
  </si>
  <si>
    <t>29/10/2025 SE ESCALA AL COORDINADOR DE ZONA PARA ENTREGA DE ROLLOS EN SITIO | 30/10/2025 SE VISITA CORRESPONSAL Y SE REALIZA ENTREGA DE 32 ROLLOS</t>
  </si>
  <si>
    <t>RAPITIENDA FELIPE MJ</t>
  </si>
  <si>
    <t>FO-25-1753543</t>
  </si>
  <si>
    <t>30/10/2025 SE VISITA CORRESPONSAL Y SE REALIZA ENTREGA DE 56 ROLLOS</t>
  </si>
  <si>
    <t>PLANTAS MEDICINALES LLUVIA DE ORO</t>
  </si>
  <si>
    <t>FO-25-1750911</t>
  </si>
  <si>
    <t>29/10/2025 SE REALIZA ENVIO DE ROLLOS CON OPERADOR LOGISTICO | 30/10/2025 SE VISITA COMERCIO SE REALIZÓ ENTREGA DE 56 ROLLOS WOMPI</t>
  </si>
  <si>
    <t>BARRIO CENTRO BARRANQUILLA 55</t>
  </si>
  <si>
    <t>FO-25-1755089</t>
  </si>
  <si>
    <t>30/10/2025 SE ESCALA AL COORDINADOR DE ZONA PARA ENTREGA DE ROLLOS EN SITIO | 30/10/2025 SE REALIZA VISITA SE ENTREGA 16 ROLLOS</t>
  </si>
  <si>
    <t>MISCELANEA Y PAPELERIA PIKOS</t>
  </si>
  <si>
    <t>FO-25-1737228</t>
  </si>
  <si>
    <t>27/10/2025 SE ESCALA AL COORDINADOR DE ZONA PARA ENTREGA DE ROLLOS EN SITIO | 30/10/2025 SE REALIZA ENTREGA DE 16 ROLLOS</t>
  </si>
  <si>
    <t>BARRIO SAN FRANCISCO CERETE</t>
  </si>
  <si>
    <t>FO-25-1745462</t>
  </si>
  <si>
    <t>28/10/2025 SE ESCALA AL COORDINADOR DE ZONA PARA ENTREGA DE ROLLOS EN SITIO | 30/10/2025 SE ENTREGAN 16 ROLLOS WOMPI OK.</t>
  </si>
  <si>
    <t>DISTRIBUIDORA PANAMERICANO</t>
  </si>
  <si>
    <t>FO-25-1747513</t>
  </si>
  <si>
    <t>28/10/2025 SE ESCALA AL COORDINADOR DE ZONA PARA ENTREGA DE ROLLOS EN SITIO | 30/10/2025 SE VISITA CORRESPONSAL Y SE REALIZA ENTREGA DE 24 ROLLOS</t>
  </si>
  <si>
    <t>RAPIMERCADO LA ESCALINATA</t>
  </si>
  <si>
    <t>FO-25-1741271</t>
  </si>
  <si>
    <t>CACHARRERIA Y VARIEDADES BUEN PRECIO</t>
  </si>
  <si>
    <t>FO-25-1747909</t>
  </si>
  <si>
    <t>28/10/2025 SE ESCALA AL COORDINADOR DE ZONA PARA ENTREGA DE ROLLOS EN SITIO | 30/10/2025 SE ENTREGAN 32 ROLLOS DE WOMPI A LA SEÑORITA MARÍA CAMILA SÁNCHEZ</t>
  </si>
  <si>
    <t>MINIABASTOS J C CAÑAS</t>
  </si>
  <si>
    <t>FO-25-1743607</t>
  </si>
  <si>
    <t>29/10/2025 SE ESCALA AL COORDINADOR DE ZONA PARA ENTREGA DE ROLLOS EN SITIO | 30/10/2025 SE VISITA COMERCIO Y SE ENTREGAN 24 ROLLOS OK</t>
  </si>
  <si>
    <t>TIENDA VALENTINA VALLEDUPAR</t>
  </si>
  <si>
    <t>FO-25-1755022</t>
  </si>
  <si>
    <t>30/10/2025 SE ESCALA AL COORDINADOR DE ZONA PARA ENTREGA DE ROLLOS EN SITIO | 30/10/2025 SE REALIZA ENTREGA DE 16 ROLLOS WOMPI EN DIRECCIÓN DE CB</t>
  </si>
  <si>
    <t>TODO COPIAS LAURA</t>
  </si>
  <si>
    <t>FO-25-1749042</t>
  </si>
  <si>
    <t>29/10/2025 SE ESCALA AL COORDINADOR DE ZONA PARA ENTREGA DE ROLLOS EN SITIO | 30/10/2025 SE ENTREGAN 32 ROLLOS DE WOMPI A LA SEÑORITA JESSENIA PIEDRAHITA</t>
  </si>
  <si>
    <t>BARRIO ABAJO BARRANQUILLA 2</t>
  </si>
  <si>
    <t>FO-25-1745860</t>
  </si>
  <si>
    <t>28/10/2025 SE ESCALA AL COORDINADOR DE ZONA PARA ENTREGA DE ROLLOS EN SITIO | 30/10/2025 SE HACE ENTREGA DE 64 ROLLOS WOMPI DE MANERA EXITOSA</t>
  </si>
  <si>
    <t>BARRIO VISTA HERMOSA CARTAGENA DE INDIAS</t>
  </si>
  <si>
    <t>FO-25-1729434</t>
  </si>
  <si>
    <t>23/10/2025 SE ESCALA AL COORDINADOR DE ZONA PARA ENTREGA DE ROLLOS EN SITIO | 30/10/2025 SE ENTREGAN 64 ROLLOS</t>
  </si>
  <si>
    <t>BARRIO ALTOS DEL CAMPESTRE CARTAGENA</t>
  </si>
  <si>
    <t>FO-25-1729513</t>
  </si>
  <si>
    <t>CRUZ BAJA CACHIPAY</t>
  </si>
  <si>
    <t>FO-25-1731462</t>
  </si>
  <si>
    <t>15/10/2025 SE REALIZA ENVIO DE ROLLOS CON OPERADOR LOGISTICO | 30/10/2025 SE LE INFORMA NUMERO DE GUIA A USER, PENDIENTE CONFIRMACION | 25/10/2025 SE REALIZA ENVÍO DE 24 ROLLOS WOMPI PARA DATAFONO POR INTERAPIDISIMO SE EMITE FACTURA A CORREO FACTURA ELECTRÓNICA</t>
  </si>
  <si>
    <t>BARRIO CENTRO PUERTO TEJADA 5</t>
  </si>
  <si>
    <t>FO-25-1730586</t>
  </si>
  <si>
    <t>24/10/2025 SE REALIZA ENVIO DE ROLLOS CON OPERADOR LOGISTICO | 27/10/2025 SR REALIZA ENVIO DE 24 ROLLOS WOMPI POR INTERRAPIDISIMO.
SE LE INFORMA A LA SEÑORA PAULA ANDREA TORRES</t>
  </si>
  <si>
    <t>BARRIO CENTRO 6 ALGECIRAS</t>
  </si>
  <si>
    <t>FO-25-1731608</t>
  </si>
  <si>
    <t>29/10/2025 SE LE INFORMA NUMERO DE GUIA A USER, PENDIENTE CONFIRMACION | 30/10/2025 SE REALIZA ENVIO DE 64 ROLLOS, CON LA GUIA 2235596366 SERVIENTREGA SE CONFIRMA ENTREGA EXITOSA POR PARTE DE LA TRANSPORTADORA</t>
  </si>
  <si>
    <t>BARRIO VILLAGORGONA CANDELARIA 1</t>
  </si>
  <si>
    <t>FO-25-1726672</t>
  </si>
  <si>
    <t>23/10/2025 SE REALIZA ENVIO DE ROLLOS CON OPERADOR LOGISTICO | 30/10/2025 SE REALIZA ENVIO DE 24 ROLLOS, CON LA GUIA 2215219731 SERVIENTREGA SE CONFIRMA ENTREGA EXITOSA POR PARTE DE LA TRANSPORTADORA</t>
  </si>
  <si>
    <t>BARRIO LOS FUNDADORES GUAMAL</t>
  </si>
  <si>
    <t>FO-25-1726662</t>
  </si>
  <si>
    <t>23/10/2025 SE REALIZA ENVIO DE ROLLOS CON OPERADOR LOGISTICO | 30/10/2025 SE REALIZA ENVIO DE 48 ROLLOS, CON LA GUIA 2235596350 SERVIENTREGA SE CONFIRMA ENTREGA EXITOSA POR PARTE DE LA TRANSPORTADORA</t>
  </si>
  <si>
    <t>TAUSA - CUNDINAMARCA</t>
  </si>
  <si>
    <t>FO-25-1726407</t>
  </si>
  <si>
    <t>23/10/2025 SE CONFIRMAN DATOS, SE REALIZA ENVIO POR OPERADOR LOGISTICO | 29/10/2025 SE LE INFORMA NUMERO DE GUIA A USER, PENDIENTE CONFIRMACION | 30/10/2025 SE REALIZA ENVIO DE 64 ROLLOS, CON LA GUIA 2235596328 SERVIENTREGA SE CONFIRMA ENTREGA EXITOSA POR PARTE DE LA TRANSPORTADORA</t>
  </si>
  <si>
    <t>BARRIO CENTRO PRADERA 6</t>
  </si>
  <si>
    <t>FO-25-1729832</t>
  </si>
  <si>
    <t>24/10/2025 SE ESCALA AL COORDINADOR DE ZONA PARA ENTREGA DE ROLLOS EN SITIO | 28/10/2025 SE ENVIAN 48 ROLLOS POR INTERRAPIDISIMO A ALEJANDRA ARTEAGA</t>
  </si>
  <si>
    <t>BARRIO CENTRO VILLETA 10</t>
  </si>
  <si>
    <t>FO-25-1738936</t>
  </si>
  <si>
    <t>27/10/2025 SE REALIZA ENVIO DE ROLLOS CON OPERADOR LOGISTICO | 28/10/2025 SE REALIZA ENVÍO DE 48 ROLLOS WOMPI POR OPERADOR LOGÍSTICO INTERAPIDISIMO CON GUIA 700173256792 A NOMBRE DE LA SEÑORA MARISOL POLO</t>
  </si>
  <si>
    <t>ARRIO EL PROGRESO PUERTO LIBERTADOR</t>
  </si>
  <si>
    <t>FO-25-1740357</t>
  </si>
  <si>
    <t>27/10/2025 SE ESCALA AL COORDINADOR DE ZONA PARA ENTREGA DE ROLLOS EN SITIO | 28/10/2025 SE REALIZA ENVÍO DE 48 ROLLOS A CORRESPONSAL WOMPI</t>
  </si>
  <si>
    <t>BARRIO CENTRO MALAGA 4</t>
  </si>
  <si>
    <t>FO-25-1739766</t>
  </si>
  <si>
    <t>27/10/2025 SE 3185468653 DATOS, SE REALIZA ENVIO POR OPERADOR LOGISTICO | 28/10/2025 ENVÍO DE 48 ROLLOS PARA DATÁFONO</t>
  </si>
  <si>
    <t>BARRIO VEREDAPUNTALARGA NOBSA</t>
  </si>
  <si>
    <t>FO-25-1739762</t>
  </si>
  <si>
    <t>27/10/2025 SE CONFIRMAN DATOS, SE REALIZA ENVIO POR OPERADOR LOGISTICO | 28/10/2025 ENVÍO DE 24 ROLLOS WOMPI POR INTERRAPIDICIMO</t>
  </si>
  <si>
    <t>BARRIO CENTRO ZIPAQUIRA 10</t>
  </si>
  <si>
    <t>FO-25-1739761</t>
  </si>
  <si>
    <t>27/10/2025 SE CONFIRMAN DATOS, SE REALIZA ENVIO POR OPERADOR LOGISTICO | 28/10/2025 ENVÍO DE ROLLOS POR TRANSPORTADORA INTER RAPIDÍSIMO OK</t>
  </si>
  <si>
    <t>BARRIO CENTRO XIII - CORINTO</t>
  </si>
  <si>
    <t>FO-25-1738933</t>
  </si>
  <si>
    <t>27/10/2025 SE REALIZA ENVIO DE ROLLOS CON OPERADOR LOGISTICO | 28/10/2025 SE ENVIAN 48 ROLLOS A LIZETH MUÑOZ</t>
  </si>
  <si>
    <t>BARRIO ZONA ROSA SAN VICENTE DEL CAGUAN 1</t>
  </si>
  <si>
    <t>FO-25-1738928</t>
  </si>
  <si>
    <t>27/10/2025 SE REALIZA ENVIO DE ROLLOS CON OPERADOR LOGISTICO | 30/10/2025 SE LE INFORMA NUMERO DE GUIA A USER, PENDIENTE CONFIRMACION. USER CONFIRMA ENTREGA | 28/10/2025 SE REALIZA ENVÍO DE 64 ROLLOS WOMPI POR INTERRAPIDISIMO, ENVÍO EXITOSO.
GUÍA 700173253285</t>
  </si>
  <si>
    <t>FO-25-1737960</t>
  </si>
  <si>
    <t>27/10/2025 SE REALIZA ENVIO DE ROLLOS CON OPERADOR LOGISTICO | 28/10/2025 ENVÍO DE 32 ROLLOS POR TRANSPORTADORA INTERRAPIDISIMO</t>
  </si>
  <si>
    <t>BARRIO BOSQUE FUSAGUSAGA</t>
  </si>
  <si>
    <t>FO-25-1737955</t>
  </si>
  <si>
    <t>27/10/2025 SE REALIZA ENVIO DE ROLLOS CON OPERADOR LOGISTICO | 28/10/2025 SE REALIZA ENVÍO DE ROLLOS POR INTERAPIDISIMO A LA DIRECCIÓN INDICADA, SE ADJUNTA GUÍA Y SE ENVÍA FACTURA A CORREO DE LÍNEA POR INTERAPIDISIMO</t>
  </si>
  <si>
    <t>BARRIO SANTA RITA - FACATATIVÁ</t>
  </si>
  <si>
    <t>FO-25-1741503</t>
  </si>
  <si>
    <t>27/10/2025 SE CONFIRMAN DATOS, SE REALIZA ENVIO POR OPERADOR LOGISTICO | 28/10/2025 SE ENVÍAN 24 ROLLOS INTERRAPIDISIMO</t>
  </si>
  <si>
    <t>BARRIO SAN ANTONIO LÍBANO</t>
  </si>
  <si>
    <t>FO-25-1741551</t>
  </si>
  <si>
    <t>27/10/2025 SE CONFIRMAN DATOS, SE REALIZA ENVIO POR OPERADOR LOGISTICO | 28/10/2025 SE REALIZA ENVÍO DE 24 ROLLOS WOMPI POR SOLICITUD DEL CLIENTE, ALA DIRECCIÓN ASIGNADA.</t>
  </si>
  <si>
    <t>CENTRO SABOYA BOYACA</t>
  </si>
  <si>
    <t>FO-25-1743671</t>
  </si>
  <si>
    <t>29/10/2025 SE ESCALA AL COORDINADOR DE ZONA PARA ENTREGA DE ROLLOS EN SITIO | 29/10/2025 ENVÍO DE 24 ROLLOS EXITOSA</t>
  </si>
  <si>
    <t>BARRIO EL CENTRO SURATA</t>
  </si>
  <si>
    <t>FO-25-1746944</t>
  </si>
  <si>
    <t>28/10/2025 SE CONFIRMAN DATOS, SE REALIZA ENVIO POR OPERADOR LOGISTICO | 29/10/2025 SE CONTACTA AL CLIENTE SE REALIZA ENVÍO DE ROLLOS</t>
  </si>
  <si>
    <t>ARATOCA - SANTANDER</t>
  </si>
  <si>
    <t>FO-25-1749815</t>
  </si>
  <si>
    <t>29/10/2025 SE REALIZA ENVIO DE ROLLOS CON OPERADOR LOGISTICO | 29/10/2025 ENVÍO DE 32 ROLLOS PARA DATÁFONO</t>
  </si>
  <si>
    <t>BARRIO URBANIZACION LA CRISTINA MIRANDA</t>
  </si>
  <si>
    <t>FO-25-1727342</t>
  </si>
  <si>
    <t>24/10/2025 SE CONFIRMAN DATOS, SE REALIZA ENVIO POR OPERADOR LOGISTICO | 30/10/2025 SE REALIZA ENVIO DE 32 ROLLOS, CON LA GUIA 2215219732 SERVIENTREGA SE CONFIRMA ENTREGA EXITOSA POR PARTE DE LA TRANSPORTADORA</t>
  </si>
  <si>
    <t>BARRIO BICENTENARIO RETIRO</t>
  </si>
  <si>
    <t>FO-25-1730302</t>
  </si>
  <si>
    <t>24/10/2025 SE REALIZA ENVIO DE ROLLOS CON OPERADOR LOGISTICO | 30/10/2025 SE REALIZA ENVIO DE 32 ROLLOS, CON LA GUIA 284607488 SERVIENTREGA SE CONFIRMA ENTREGA EXITOSA POR PARTE DE LA TRANSPORTADORA</t>
  </si>
  <si>
    <t>CENTRO SAN VICENTE CAGUAN CAQUETA</t>
  </si>
  <si>
    <t>FO-25-1731602</t>
  </si>
  <si>
    <t>30/10/2025 SE REALIZA ENVIO DE 56 ROLLOS, CON LA GUIA 2235596364 SERVIENTREGA SE CONFIRMA ENTREGA EXITOSA POR PARTE DE LA TRANSPORTADORA</t>
  </si>
  <si>
    <t>BARRIO EL TRIANGULO CAUCASIA</t>
  </si>
  <si>
    <t>FO-25-1740349</t>
  </si>
  <si>
    <t>27/10/2025 SE ESCALA AL COORDINADOR DE ZONA PARA ENTREGA DE ROLLOS EN SITIO | 30/10/2025 SE REALIZA ENVIO DE 64 ROLLOS, CON LA GUIA 2265100438 SERVIENTREGA SE CONFIRMA ENTREGA EXITOSA POR PARTE DE LA TRANSPORTADORA</t>
  </si>
  <si>
    <t>BARRIO EL PROGRESO PAZ DE ARIPORO 1</t>
  </si>
  <si>
    <t>FO-25-1741492</t>
  </si>
  <si>
    <t>27/10/2025 SE CONFIRMAN DATOS, SE REALIZA ENVIO POR OPERADOR LOGISTICO | 30/10/2025 SE REALIZA ENVIO DE 48 ROLLOS, CON LA GUIA 2235596385 SERVIENTREGA SE CONFIRMA ENTREGA EXITOSA POR PARTE DE LA TRANSPORTADORA</t>
  </si>
  <si>
    <t>PAPELERÍA Y MISCELÁNEA EL LAPIZ</t>
  </si>
  <si>
    <t>FO-25-1749031</t>
  </si>
  <si>
    <t>29/10/2025 SE ESCALA AL COORDINADOR DE ZONA PARA ENTREGA DE ROLLOS EN SITIO | 30/10/2025 SE ENTREGA ROLLOS EN SITIO</t>
  </si>
  <si>
    <t>XMOBILE2212</t>
  </si>
  <si>
    <t>FO-25-1751472</t>
  </si>
  <si>
    <t>29/10/2025 SE ESCALA AL COORDINADOR DE ZONA PARA ENTREGA DE ROLLOS EN SITIO | 30/10/2025 SE VISITA CB Y SE REALIZA ENTREGA DE 32 ROLLOS DE PAPEL TERMICO PARA DATÁFONO WOMPI</t>
  </si>
  <si>
    <t>BARRIO BOLIVAR POPAYAN 6</t>
  </si>
  <si>
    <t>FO-25-1747228</t>
  </si>
  <si>
    <t>28/10/2025 SE ESCALA AL COORDINADOR DE ZONA PARA ENTREGA DE ROLLOS EN SITIO | 30/10/2025 SE ENTREGA 32 ROLLOS WOMPI</t>
  </si>
  <si>
    <t>BARRIO VDA SAN MARCOS YUMBO</t>
  </si>
  <si>
    <t>FO-25-1749037</t>
  </si>
  <si>
    <t>29/10/2025 SE ESCALA AL COORDINADOR DE ZONA PARA ENTREGA DE ROLLOS EN SITIO | 30/10/2025 SE ENTREGA 24 ROLLOS EN BUEN ESTADO</t>
  </si>
  <si>
    <t>MISCELANEA EMILY AR</t>
  </si>
  <si>
    <t>FO-25-1741243</t>
  </si>
  <si>
    <t>27/10/2025 SE ESCALA AL COORDINADOR DE ZONA PARA ENTREGA DE ROLLOS EN SITIO | 30/10/2025 SE DEJAN 24 ROLLOS</t>
  </si>
  <si>
    <t>FO-25-1749853</t>
  </si>
  <si>
    <t>29/10/2025 SE ESCALA AL COORDINADOR DE ZONA PARA ENTREGA DE ROLLOS EN SITIO | 30/10/2025 SE VISITA CB Y SE REALIZA ENTREGA DE 24 ROLLOS DE PAPEL TERMICO PARA DATÁFONO WOMPI</t>
  </si>
  <si>
    <t>BARRIO RUBI - ROMA BOGOTA</t>
  </si>
  <si>
    <t>FO-25-1736924</t>
  </si>
  <si>
    <t>27/10/2025 SE ESCALA AL COORDINADOR DE ZONA PARA ENTREGA DE ROLLOS EN SITIO | 30/10/2025 SE DEJAN 16 ROLLOS</t>
  </si>
  <si>
    <t>BARRIO ALBORAYA BARRANQUILLA</t>
  </si>
  <si>
    <t>FO-25-1745459</t>
  </si>
  <si>
    <t>28/10/2025 SE ESCALA AL COORDINADOR DE ZONA PARA ENTREGA DE ROLLOS EN SITIO | 30/10/2025 SE HACE ENTREGA DE 24 ROLLOS WOMPI DE MANERA EXITOSA</t>
  </si>
  <si>
    <t>FO-25-1739114</t>
  </si>
  <si>
    <t>PARRADO RODRÍGUEZ MARTHA RUBIELA</t>
  </si>
  <si>
    <t>FO-25-1745453</t>
  </si>
  <si>
    <t>28/10/2025 SE ESCALA AL COORDINADOR DE ZONA PARA ENTREGA DE ROLLOS EN SITIO | 30/10/2025 ENTREGA DE 32 ROLLOS WOMPI OK NO SE MANIPULAN EQUIPOS</t>
  </si>
  <si>
    <t>FO-25-1743268</t>
  </si>
  <si>
    <t>30/10/2025 SE COMUNICA CON EL USUARIO VIA WHATSAPP DONDE INFORMA QUE AUN NO RECIBE LOS ROLLOS | 30/10/2025 SE REALIZA ENVIO DE 56 ROLLOS, CON LA GUIA 6345301376290 MANDAR Y SERVIR SE CONFIRMA ENTREGA CON EL USUARIO</t>
  </si>
  <si>
    <t>BARRIO PARQUES DE LA ITALIA PALMIRA 5</t>
  </si>
  <si>
    <t>FO-25-1751520</t>
  </si>
  <si>
    <t>29/10/2025 SE ESCALA AL COORDINADOR DE ZONA PARA ENTREGA DE ROLLOS EN SITIO | 30/10/2025 SE REALIZA ENTREGA DE 48 ROLLO OK</t>
  </si>
  <si>
    <t>FERRETODO DEL DOCE</t>
  </si>
  <si>
    <t>FO-25-1747767</t>
  </si>
  <si>
    <t>28/10/2025 SE ESCALA AL COORDINADOR DE ZONA PARA ENTREGA DE ROLLOS EN SITIO | 30/10/2025 ENTREGA DE 56 ROLLOS DE WOMPI NO SE MANIPULAN EQUIPOS</t>
  </si>
  <si>
    <t>CACHARRERIA LOS GEMELOS JYD</t>
  </si>
  <si>
    <t>FO-25-1749316</t>
  </si>
  <si>
    <t>29/10/2025 SE ESCALA AL COORDINADOR DE ZONA PARA ENTREGA DE ROLLOS EN SITIO | 30/10/2025 SE VISITA CB Y SE REALIZA ENTREGA DE 40 ROLLOS DE PAPEL TERMICO PARA DATÁFONO WOMPI</t>
  </si>
  <si>
    <t>SU DROGUERÍA MINIMARKET ALIANZA NORTE LOS HOYOS</t>
  </si>
  <si>
    <t>FO-25-1750983</t>
  </si>
  <si>
    <t>29/10/2025 SE REALIZA ENVIO DE ROLLOS CON OPERADOR LOGISTICO | 30/10/2025 SE INGRESA SE ENTREGA 24 ROLLOS WOMPI</t>
  </si>
  <si>
    <t>FO-25-1741287</t>
  </si>
  <si>
    <t>27/10/2025 SE ESCALA AL COORDINADOR DE ZONA PARA ENTREGA DE ROLLOS EN SITIO | 30/10/2025 SE DEJAN 32 ROLLOS</t>
  </si>
  <si>
    <t>DROGUERÍA EL BOTIQUÍN PLUS DE LA ECONOMIA</t>
  </si>
  <si>
    <t>FO-25-1755535</t>
  </si>
  <si>
    <t>30/10/2025 SE ESCALA AL COORDINADOR DE ZONA PARA ENTREGA DE ROLLOS EN SITIO | 30/10/2025 SE REALIZA ENTREGA DE 24 ROLLOS WOMPI OK</t>
  </si>
  <si>
    <t>AUTOSERVICIO BLUE MARKET</t>
  </si>
  <si>
    <t>FO-25-1749047</t>
  </si>
  <si>
    <t>29/10/2025 SE ESCALA AL COORDINADOR DE ZONA PARA ENTREGA DE ROLLOS EN SITIO | 30/10/2025 SE REALIZA ENTREGA EN SITIO DE 16 ROLLOS WOMPI RECIBE PAPELERIA YINA FLORES</t>
  </si>
  <si>
    <t>BARRIO CENTRO SAN CARLOS DE GUAROA 2</t>
  </si>
  <si>
    <t>FO-25-1761726</t>
  </si>
  <si>
    <t>30/10/2025 SE INTENTO COMUNICACIÓN CON EL USUARIO, NO SE LOGRA CONTACTO. SE PROCEDE A CANCELAR LA SOLICITUD POR QUE SE LLAMA EN DÍAS Y HORARIOS DIFERENTES Y NO SE OBTIENE RESPUESTA.</t>
  </si>
  <si>
    <t>BARRIO SECTOR LA FUENTE 2</t>
  </si>
  <si>
    <t>FO-25-1761728</t>
  </si>
  <si>
    <t>BARRIO VEREDA PATIO BONITO NEMOCON</t>
  </si>
  <si>
    <t>FO-25-1761733</t>
  </si>
  <si>
    <t>BARRIO GETSEMANI CARTAGENA DE INDIAS 4</t>
  </si>
  <si>
    <t>FO-25-1731285</t>
  </si>
  <si>
    <t>15/10/2025 SE ESCALA AL COORDINADOR DE ZONA PARA ENTREGA DE ROLLOS EN SITIO | 30/10/2025 SE ENTREGAN 24 ROLLOS</t>
  </si>
  <si>
    <t>BARRIO CENTRO TUNJA 5</t>
  </si>
  <si>
    <t>FO-25-1751492</t>
  </si>
  <si>
    <t>29/10/2025 SE ESCALA AL COORDINADOR DE ZONA PARA ENTREGA DE ROLLOS EN SITIO | 30/10/2025 SE REALIZA ENTREGA EN SITIO DE 24 ROLLOS WOMPI RECIBE PAPELERIA DAVID GUTIÉRREZ</t>
  </si>
  <si>
    <t>PANADERIA YUSEPH</t>
  </si>
  <si>
    <t>FO-25-1751578</t>
  </si>
  <si>
    <t>29/10/2025 SE ESCALA AL COORDINADOR DE ZONA PARA ENTREGA DE ROLLOS EN SITIO | 30/10/2025 SE ENTREGAN 40 ROLLOS</t>
  </si>
  <si>
    <t>BARRIO CENTRO REPELON 3</t>
  </si>
  <si>
    <t>FO-25-1744754</t>
  </si>
  <si>
    <t>29/10/2025 SE REALIZA ENVIO DE ROLLOS CON OPERADOR LOGISTICO | 30/10/2025 SE ENTREGAN 32 ROLLOS</t>
  </si>
  <si>
    <t>BARRIO CENTRO TUNJA 16</t>
  </si>
  <si>
    <t>FO-25-1753561</t>
  </si>
  <si>
    <t>30/10/2025 SE REALY ENTREGA EN SITIO DE 64 ROLLOS WOMPI RECIBE PAPELERIA NICOL REYES</t>
  </si>
  <si>
    <t>FO-25-1755666</t>
  </si>
  <si>
    <t>30/10/2025 SE ESCALA AL COORDINADOR DE ZONA PARA ENTREGA DE ROLLOS EN SITIO | 30/10/2025 SE ENTREGAN 64 ROLLOS EXITOSO</t>
  </si>
  <si>
    <t>BARRIO MEJORAS PUBLICAS BUCARAMANGA 8</t>
  </si>
  <si>
    <t>FO-25-1751529</t>
  </si>
  <si>
    <t>29/10/2025 SE ESCALA AL COORDINADOR DE ZONA PARA ENTREGA DE ROLLOS EN SITIO | 31/10/2025 SE VISITA COMERCIO SE REALIZA LA ENTREGA DE 16 ROLLOS WOMPI CB OPERATIVO</t>
  </si>
  <si>
    <t>FO-25-1755059</t>
  </si>
  <si>
    <t>30/10/2025 SE ESCALA AL COORDINADOR DE ZONA PARA ENTREGA DE ROLLOS EN SITIO | 30/10/2025 SE REALIZA ENTREGA DE 48 ROLLOS WOMPI OK</t>
  </si>
  <si>
    <t>BARRIO LOS TRIGALES - TUNJA</t>
  </si>
  <si>
    <t>FO-25-1755092</t>
  </si>
  <si>
    <t>30/10/2025 SE REALIZA ENTREGA EN SITIO DE 32 ROLLOS WOMPI RECIBE PAPELERIA ALEJANDRA CARVAJAL</t>
  </si>
  <si>
    <t>BARRIO FONTIBON RECODO BOGOTA 2</t>
  </si>
  <si>
    <t>FO-25-1747826</t>
  </si>
  <si>
    <t>28/10/2025 SE ESCALA AL COORDINADOR DE ZONA PARA ENTREGA DE ROLLOS EN SITIO | 31/10/2025 DURANTE LA VISITA TECNICA SE REALIZA ENTREGA DE ROLLOS PARA DATÁFONO NO SE MANIPULAN EQUIPOS SIN NOVEDAD EN ENTREGA</t>
  </si>
  <si>
    <t>BARRIO CENTRO LI - NEIVA</t>
  </si>
  <si>
    <t>FO-25-1753800</t>
  </si>
  <si>
    <t>31/10/2025 SE ENTREGA 16 ROLLOS SIN NOVEDAD</t>
  </si>
  <si>
    <t>BARRIO SAN ALONSO BUCARAMANGA 6</t>
  </si>
  <si>
    <t>FO-25-1756991</t>
  </si>
  <si>
    <t>30/10/2025 SE ESCALA AL COORDINADOR DE ZONA PARA ENTREGA DE ROLLOS EN SITIO | 31/10/2025 SE ENTREGA ROLLOS EN SITIO</t>
  </si>
  <si>
    <t>BARRIO LA ARBOLEDA NEIVA 1</t>
  </si>
  <si>
    <t>FO-25-1751470</t>
  </si>
  <si>
    <t>29/10/2025 SE ESCALA AL COORDINADOR DE ZONA PARA ENTREGA DE ROLLOS EN SITIO | 31/10/2025 SE ENTREGA 32 ROLLOS SIN NOVEDAD</t>
  </si>
  <si>
    <t>BARRIO DIAMANTE 2 BUCARAMANGA 2</t>
  </si>
  <si>
    <t>FO-25-1755027</t>
  </si>
  <si>
    <t>30/10/2025 SE ESCALA AL COORDINADOR DE ZONA PARA ENTREGA DE ROLLOS EN SITIO | 31/10/2025 SE REALIZA VISITA AL COMERCIO SE ENTREGAN 32 ROLLOS DE WOMPI</t>
  </si>
  <si>
    <t>TELEVOMUNICACIONES.COM 2</t>
  </si>
  <si>
    <t>FO-25-1756079</t>
  </si>
  <si>
    <t>30/10/2025 SE ESCALA AL COORDINADOR DE ZONA PARA ENTREGA DE ROLLOS EN SITIO | 31/10/2025 SE ENTREGAN 64 ROLLOS TÉRMICOS AL CLIENTE EL CLIENTE RECIBE ROLLOS.</t>
  </si>
  <si>
    <t>BARRIO CENTRO POPAYAN 21</t>
  </si>
  <si>
    <t>FO-25-1723983</t>
  </si>
  <si>
    <t>31/10/2025 NO SE HA PODIDO ATENDER CASO POR CAPACIDAD OPERATIVA | 31/10/2025 ENTREGA DE ROLLOS</t>
  </si>
  <si>
    <t>BARRIO VILLA GARCIA PAPAYAN</t>
  </si>
  <si>
    <t>FO-25-1740816</t>
  </si>
  <si>
    <t>27/10/2025 SE ESCALA AL COORDINADOR DE ZONA PARA ENTREGA DE ROLLOS EN SITIO | 31/10/2025 ENTREGA DE ROLLOS</t>
  </si>
  <si>
    <t>BARRIO CIUDAD JARDÍN - TUNJA</t>
  </si>
  <si>
    <t>FO-25-1745451</t>
  </si>
  <si>
    <t>28/10/2025 SE ESCALA AL COORDINADOR DE ZONA PARA ENTREGA DE ROLLOS EN SITIO | 31/10/2025 SE REALIZA ENTREGA EN SITIO DE 32 ROLLOS WOMPI RECIBE PAPELERIA  KAREN GUTIÉRREZ</t>
  </si>
  <si>
    <t>BARRIO CADILLAC II- POPAYAN</t>
  </si>
  <si>
    <t>FO-25-1731530</t>
  </si>
  <si>
    <t>24/10/2025 SE ESCALA AL COORDINADOR DE ZONA PARA ENTREGA DE ROLLOS EN SITIO | 31/10/2025 SIN NOVEDADES | 31/10/2025 ENTREGA DE ROLLOS</t>
  </si>
  <si>
    <t>FO-25-1755099</t>
  </si>
  <si>
    <t>31/10/2025 SE REALIZA VISITA, SE ENTREGAN 64 ROLLOS</t>
  </si>
  <si>
    <t>BARRIO SANTA ROSA CALI 3</t>
  </si>
  <si>
    <t>FO-25-1756417</t>
  </si>
  <si>
    <t>31/10/2025 SE ENTREGAN 48 ROLLOS DE WOMPI A LA SEÑORITA HEIDI LIZETH TASCON</t>
  </si>
  <si>
    <t>BARRIO SANTO DOMINGO DE GUZMAN BARRANQUILLA 1</t>
  </si>
  <si>
    <t>FO-25-1759024</t>
  </si>
  <si>
    <t>30/10/2025 SE ESCALA AL COORDINADOR DE ZONA PARA ENTREGA DE ROLLOS EN SITIO</t>
  </si>
  <si>
    <t>BARRIO VILLA FANY LA POPA DOSQUEBRADAS</t>
  </si>
  <si>
    <t>FO-25-1756995</t>
  </si>
  <si>
    <t>30/10/2025 SE ESCALA AL COORDINADOR DE ZONA PARA ENTREGA DE ROLLOS EN SITIO | 31/10/2025 SE ENTREGAN 64 ROLLOS.</t>
  </si>
  <si>
    <t>BARRIO FUERA DEL MUNICIPIO DE CUCUTA</t>
  </si>
  <si>
    <t>FO-25-1749079</t>
  </si>
  <si>
    <t>29/10/2025 SE ESCALA AL COORDINADOR DE ZONA PARA ENTREGA DE ROLLOS EN SITIO | 31/10/2025 SE REALIZA ENTREGA DE 16 ROLLOS WOMPI</t>
  </si>
  <si>
    <t>BARRIO RICAURTE DAGUA VALLE DAGUA</t>
  </si>
  <si>
    <t>FO-25-1746868</t>
  </si>
  <si>
    <t>28/10/2025 SE CONFIRMAN DATOS, SE REALIZA ENVIO POR OPERADOR LOGISTICO | 31/10/2025 SE REALIZA ENVIO DE 24 ROLLOS, CON LA GUIA 2248145304 SERVIENTREGA SE CONFIRMA ENTREGA EXITOSA POR PARTE DE LA TRANSPORTADORA</t>
  </si>
  <si>
    <t>BARRIO CENTRO SAN LUIS DE SINCE</t>
  </si>
  <si>
    <t>FO-25-1746863</t>
  </si>
  <si>
    <t>28/10/2025 SE CONFIRMAN DATOS, SE REALIZA ENVIO POR OPERADOR LOGISTICO | 31/10/2025 SE REALIZA ENVIO DE 64 ROLLOS, CON LA GUIA 2265100441 SERVIENTREGA SE CONFIRMA ENTREGA EXITOSA POR PARTE DE LA TRANSPORTADORA</t>
  </si>
  <si>
    <t>BARRIO BELALCAZAR EL DONCELLO</t>
  </si>
  <si>
    <t>FO-25-1743678</t>
  </si>
  <si>
    <t>29/10/2025 SE ESCALA AL COORDINADOR DE ZONA PARA ENTREGA DE ROLLOS EN SITIO | 31/10/2025 SE REALIZA ENVIO DE 48 ROLLOS, CON LA GUIA 2235596389 SERVIENTREGA SE CONFIRMA ENTREGA EXITOSA POR PARTE DE LA TRANSPORTADORA</t>
  </si>
  <si>
    <t>BARRIO LURUACO ATLÁNTICO</t>
  </si>
  <si>
    <t>FO-25-1741497</t>
  </si>
  <si>
    <t>27/10/2025 SE CONFIRMAN DATOS, SE REALIZA ENVIO POR OPERADOR LOGISTICO | 31/10/2025 SE REALIZA ENVIO DE 64 ROLLOS, CON LA GUIA 2277307755 SERVIENTREGA SE CONFIRMA ENTREGA EXITOSA POR PARTE DE LA TRANSPORTADORA</t>
  </si>
  <si>
    <t>BARRIO EL PRADO TIERRALTA 3</t>
  </si>
  <si>
    <t>FO-25-1740356</t>
  </si>
  <si>
    <t>27/10/2025 SE ESCALA AL COORDINADOR DE ZONA PARA ENTREGA DE ROLLOS EN SITIO | 31/10/2025 SE REALIZA ENVIO DE 16 ROLLOS, CON LA GUIA 2265100439 SERVIENTREGA SE CONFIRMA ENTREGA EXITOSA POR PARTE DE LA TRANSPORTADORA</t>
  </si>
  <si>
    <t>BARRIO ANILLO VIAL SAHAGUN</t>
  </si>
  <si>
    <t>FO-25-1726397</t>
  </si>
  <si>
    <t>23/10/2025 SE CONFIRMAN DATOS, SE REALIZA ENVIO POR OPERADOR LOGISTICO | 31/10/2025 SE REALIZA ENVIO DE 16 ROLLOS, CON LA GUIA 2265100423 SERVIENTREGA SE CONFIRMA ENTREGA EXITOSA POR PARTE DE LA TRANSPORTADORA</t>
  </si>
  <si>
    <t>LA UNION - SUCRE</t>
  </si>
  <si>
    <t>FO-25-1720358</t>
  </si>
  <si>
    <t>22/10/2025 SE CONFIRMAN DATOS, SE REALIZA ENVIO POR OPERADOR LOGISTICO | 29/10/2025 SE LE INFORMA NUMERO DE GUIA A USER, PENDIENTE CONFIRMACION | 31/10/2025 SE REALIZA ENVIO DE 64 ROLLOS, CON LA GUIA 2265100416 SERVIENTREGA SE CONFIRMA ENTREGA EXITOSA POR PARTE DE LA TRANSPORTADORA</t>
  </si>
  <si>
    <t>BARRIO GIRALUZ GIRON</t>
  </si>
  <si>
    <t>FO-25-1751536</t>
  </si>
  <si>
    <t>29/10/2025 SE ESCALA AL COORDINADOR DE ZONA PARA ENTREGA DE ROLLOS EN SITIO | 31/10/2025 SE REALIZA VISITA A COMERCIO Y SE ENTREGAN 16 ROLLOS</t>
  </si>
  <si>
    <t>FO-25-1751523</t>
  </si>
  <si>
    <t>29/10/2025 SE ESCALA AL COORDINADOR DE ZONA PARA ENTREGA DE ROLLOS EN SITIO | 31/10/2025 SE REALIZÓ ENTREGA DE 40 ROLLOS PARA CB BANCOLOMBIA, NO SÉ MANIPULÓ EQUIPOS.</t>
  </si>
  <si>
    <t>SOCIEDAD DE NEGOCIOS CREDI HOGAR</t>
  </si>
  <si>
    <t>FO-25-1744833</t>
  </si>
  <si>
    <t>29/10/2025 SE ESCALA AL COORDINADOR DE ZONA PARA ENTREGA DE ROLLOS EN SITIO | 31/10/2025 SE VISITA SITIO SE VERIFICA INFORMACIÓN SE REALIZA ENTREGA DE ROLLOS, NO SE MANIPULA EQUIPOS. FIRMA QUIEN RECIBE LOS ROLLOS.</t>
  </si>
  <si>
    <t>BARRIO LA SOLEDAD BOGOTA 2</t>
  </si>
  <si>
    <t>FO-25-1741644</t>
  </si>
  <si>
    <t>31/10/2025 SE ENTREGAN  ROLLOS SIN MANIPULACIÓN DEL DATAFONO SIN NOVEDAD</t>
  </si>
  <si>
    <t>BARRIO EL CENTRO VILLA DEL ROSARIO 10</t>
  </si>
  <si>
    <t>FO-25-1755058</t>
  </si>
  <si>
    <t>30/10/2025 SE ESCALA AL COORDINADOR DE ZONA PARA ENTREGA DE ROLLOS EN SITIO | 31/10/2025 SE VISITA COMERCIO Y SE ENTREGAN 16 ROLLOS OK.</t>
  </si>
  <si>
    <t>BARRIO CENTRO MERCADERES</t>
  </si>
  <si>
    <t>FO-25-1681504</t>
  </si>
  <si>
    <t>14/10/2025 SE CONFIRMAN DATOS Y REALIZA ENVIO DE ROLLOS CON GUIA | 29/10/2025 GUIAS SIN MOVIMIENTO, SE CONSULTA CON BODEGA | 31/10/2025 CB CONFIRMA ENTREGA | 31/10/2025 SE REALIZA ENVIO DE 40 ROLLOS, CON LA GUIA 2215219675 SERVIENTREGA SE CONFIRMA ENTREGA EXITOSA POR PARTE DE LA TRANSPORTADORA</t>
  </si>
  <si>
    <t>FO-25-1751507</t>
  </si>
  <si>
    <t>29/10/2025 SE ESCALA AL COORDINADOR DE ZONA PARA ENTREGA DE ROLLOS EN SITIO | 31/10/2025 DURANTE LA VISITA TECNICA SE REALIZA ENTREGA DE ROLLOS PARA DATÁFONO NO SE MANIPULAN EQUIPOS</t>
  </si>
  <si>
    <t>PAPELERIA JANETHT</t>
  </si>
  <si>
    <t>FO-25-1755091</t>
  </si>
  <si>
    <t>31/10/2025 SE ENTREGAN 8 ROLLOS DE WOMPI AL SEÑOR DANIEL LEFA</t>
  </si>
  <si>
    <t>BARRIO EL LIDO CALI 3</t>
  </si>
  <si>
    <t>FO-25-1756083</t>
  </si>
  <si>
    <t>30/10/2025 SE ESCALA AL COORDINADOR DE ZONA PARA ENTREGA DE ROLLOS EN SITIO | 31/10/2025 SE ENTREGA 64 ROLLOS EN BUEN ESTADO</t>
  </si>
  <si>
    <t>BARRIO EL DORADO FLORIDABLANCA 2</t>
  </si>
  <si>
    <t>FO-25-1756420</t>
  </si>
  <si>
    <t>31/10/2025 ENTREGA DE 24 ROLLOS PARA DATÁFONO</t>
  </si>
  <si>
    <t>FO-25-1755659</t>
  </si>
  <si>
    <t>30/10/2025 SE ESCALA AL COORDINADOR DE ZONA PARA ENTREGA DE ROLLOS EN SITIO | 31/10/2025 SE REALIZA VISITA SE ENTREGA 48 ROLLOS</t>
  </si>
  <si>
    <t>BARRIO CHAPINERO BOGOTA 29</t>
  </si>
  <si>
    <t>FO-25-1749029</t>
  </si>
  <si>
    <t>29/10/2025 SE ESCALA AL COORDINADOR DE ZONA PARA ENTREGA DE ROLLOS EN SITIO | 31/10/2025 SE ENTREGAN  ROLLOS SIN MANIPULACIÓN DEL DATAFONO SIN NOVEDAD</t>
  </si>
  <si>
    <t>BARRIO CENTRO XXXIX - NEIVA</t>
  </si>
  <si>
    <t>FO-25-1747914</t>
  </si>
  <si>
    <t>28/10/2025 SE ESCALA AL COORDINADOR DE ZONA PARA ENTREGA DE ROLLOS EN SITIO | 31/10/2025 SE LLEGA A SITIO, SE ENTREGAN 40 ROLLOS WOMPI</t>
  </si>
  <si>
    <t>BARRIO JUAN PABLO LL</t>
  </si>
  <si>
    <t>FO-25-1746781</t>
  </si>
  <si>
    <t>28/10/2025 SE ESCALA AL COORDINADOR DE ZONA PARA ENTREGA DE ROLLOS EN SITIO | 31/10/2025 SE VISITA COMERCIO, SE ENTREGAN 40 ROLLOS WOMPI</t>
  </si>
  <si>
    <t>DISTRIBUIDORA LA GRAN IMAGEN</t>
  </si>
  <si>
    <t>FO-25-1759028</t>
  </si>
  <si>
    <t>30/10/2025 SE ESCALA AL COORDINADOR DE ZONA PARA ENTREGA DE ROLLOS EN SITIO | 31/10/2025 SE REALIZA ENTREGA DE 16 ROLLOS AL COMERCIO NO SE MANIPULAN EQUIPOS NOS RETIRAMOS SIN CAUSAR DAÑOS NI PEDIDAS EN EL CLIENTE</t>
  </si>
  <si>
    <t>BARRIO ALBORADA VILLAVICENCIO 7</t>
  </si>
  <si>
    <t>FO-25-1755034</t>
  </si>
  <si>
    <t>30/10/2025 SE ESCALA AL COORDINADOR DE ZONA PARA ENTREGA DE ROLLOS EN SITIO | 31/10/2025 SE REALIZA VISITA AL CB POR SOLICITUD DE ROLLOS, SE ENTREGAN SIN NOVEDAD TODO OK</t>
  </si>
  <si>
    <t>DROGUERIA LA ARBOLEDA</t>
  </si>
  <si>
    <t>FO-25-1751483</t>
  </si>
  <si>
    <t>29/10/2025 SE ESCALA AL COORDINADOR DE ZONA PARA ENTREGA DE ROLLOS EN SITIO | 31/10/2025 SE REALIZA ENTREGA DE 24 ROLLOS AL COMERCIO NO SE MANIPULAN EQUIPOS NOS RETIRAMOS SIN CAUSAR DAÑOS NI PEDIDAS EN EL CLIENTE</t>
  </si>
  <si>
    <t>BARRIO FUNZA BOGOTA</t>
  </si>
  <si>
    <t>FO-25-1753806</t>
  </si>
  <si>
    <t>31/10/2025 DURANTE LA VISITA TECNICA SE REALIZA ENTREGA DE ROLLOS PARA DATÁFONO NO SE MANIPULAN EQUIPOS</t>
  </si>
  <si>
    <t>BARRIO ESTERO VILLAVICENCIO 16</t>
  </si>
  <si>
    <t>FO-25-1755030</t>
  </si>
  <si>
    <t>BARRIO ESTERO VILLAVICENCIO</t>
  </si>
  <si>
    <t>FO-25-1755079</t>
  </si>
  <si>
    <t>30/10/2025 SE ESCALA AL COORDINADOR DE ZONA PARA ENTREGA DE ROLLOS EN SITIO | 31/10/2025 SE REALIZA VISTA AL CB POR SOLICITUD DE ROLLOS, SE ENTREGAN SIN NOVEDAD TODO OK</t>
  </si>
  <si>
    <t>BARRIO BOSQUE VILLAVICENCIO 1</t>
  </si>
  <si>
    <t>FO-25-1761940</t>
  </si>
  <si>
    <t>30/10/2025 SE ESCALA AL COORDINADOR DE ZONA PARA ENTREGA DE ROLLOS EN SITIO | 31/10/2025 SE REALIZA ENTREGA DE 32 ROLLOS WOMPI</t>
  </si>
  <si>
    <t>STEFYNET</t>
  </si>
  <si>
    <t>FO-25-1752602</t>
  </si>
  <si>
    <t>31/10/2025 SE VISITA SITIO SE VERIFICA INFORMACIÓN SE REALIZA ENTREGA DE ROLLOS, NO SE MANIPULA EQUIPOS. FIRMA QUIEN RECIBE LOS ROLLOS.</t>
  </si>
  <si>
    <t>FO-25-1746683</t>
  </si>
  <si>
    <t>28/10/2025 SE ESCALA AL COORDINADOR DE ZONA PARA ENTREGA DE ROLLOS EN SITIO | 31/10/2025 SE REALIZA ENVIO DE 32 ROLLOS, CON LA GUIA 2187690855 SERVIENTREGA SE CONFIRMA ENTREGA EXITOSA POR PARTE DE LA TRANSPORTADORA</t>
  </si>
  <si>
    <t>BARRIO 20 DE JULIO GUACHUCAL 1</t>
  </si>
  <si>
    <t>FO-25-1730303</t>
  </si>
  <si>
    <t>24/10/2025 SE REALIZA ENVIO DE ROLLOS CON OPERADOR LOGISTICO | 30/10/2025 SE LE INFORMA NUMERO DE GUIA A USER, PENDIENTE CONFIRMACION | 31/10/2025 SE REALIZA ENVIO DE 24 ROLLOS, CON LA GUIA 2215219741 SERVIENTREGA SE CONFIRMA ENTREGA EXITOSA POR PARTE DE LA TRANSPORTADORA</t>
  </si>
  <si>
    <t>BARRIO CORREGIMENTO CASTILLERAL LORICA</t>
  </si>
  <si>
    <t>FO-25-1729824</t>
  </si>
  <si>
    <t>24/10/2025 SE CONFIRMAN DATOS, SE REALIZA ENVIO POR OPERADOR LOGISTICO | 31/10/2025 SE LE INFORMA NUMERO DE GUIA A USER, PENDIENTE CONFIRMACION. ENVIO PARA ENTREGA A DOMICILIO, CLIENTE RECLAMA EN OFICINA | 31/10/2025 SE REALIZA ENVIO DE 16 ROLLOS, CON LA GUIA 2265100431 SERVIENTREGA SE CONFIRMA ENTREGA EXITOSA POR PARTE DE LA TRANSPORTADORA</t>
  </si>
  <si>
    <t>BARRIO CENTRO MORALES 3</t>
  </si>
  <si>
    <t>FO-25-1729305</t>
  </si>
  <si>
    <t>24/10/2025 SE REALIZA ENVIO DE ROLLOS CON OPERADOR LOGISTICO | 31/10/2025 SE REALIZA ENVIO DE 32 ROLLOS, CON LA GUIA 2215219736 SERVIENTREGA SE CONFIRMA ENTREGA EXITOSA POR PARTE DE LA TRANSPORTADORA</t>
  </si>
  <si>
    <t>BARRIO MORALES MORALES</t>
  </si>
  <si>
    <t>FO-25-1726665</t>
  </si>
  <si>
    <t>23/10/2025 SE REALIZA ENVIO DE ROLLOS CON OPERADOR LOGISTICO | 31/10/2025 SE REALIZA ENVIO DE 32 ROLLOS, CON LA GUIA 2215219730 SERVIENTREGA SE CONFIRMA ENTREGA EXITOSA POR PARTE DE LA TRANSPORTADORA</t>
  </si>
  <si>
    <t>BARRIO CENTRO IX CHINCHINA</t>
  </si>
  <si>
    <t>FO-25-1743672</t>
  </si>
  <si>
    <t>29/10/2025 SE ESCALA AL COORDINADOR DE ZONA PARA ENTREGA DE ROLLOS EN SITIO | 31/10/2025 SE REALIZA ENVIO DE 64 ROLLOS, CON LA GUIA 46778000084 COORDINADORA SE CONFIRMA ENTREGA EXITOSA POR PARTE DE LA TRANSPORTADORA</t>
  </si>
  <si>
    <t>FO-25-1743279</t>
  </si>
  <si>
    <t>31/10/2025 SE REALIZA ENVIO DE 48 ROLLOS, CON LA GUIA 46778000083 COORDINADORA SE CONFIRMA ENTREGA EXITOSA POR PARTE DE LA TRANSPORTADORA</t>
  </si>
  <si>
    <t>BARRIO CENTRO MANIZALEZ</t>
  </si>
  <si>
    <t>FO-25-1757000</t>
  </si>
  <si>
    <t>30/10/2025 SE ESCALA AL COORDINADOR DE ZONA PARA ENTREGA DE ROLLOS EN SITIO | 31/10/2025 DE REALIZA ENTREGA DE 64 ROLLOS AL COMERCIO NO SE MANIPULAN EQUIPOS NOS RETIRAMOS SIN CAUSAR DAÑOS NI PEDIDAS EN EL CLIENTE</t>
  </si>
  <si>
    <t>BARRIO VEREDA BELLA SUIZA</t>
  </si>
  <si>
    <t>FO-25-1756075</t>
  </si>
  <si>
    <t>30/10/2025 SE ESCALA AL COORDINADOR DE ZONA PARA ENTREGA DE ROLLOS EN SITIO | 31/10/2025 SE VISITA CB Y SE REALIZA ENTREGA DE 32 ROLLOS DE PAPEL TERMICO PARA DATÁFONO</t>
  </si>
  <si>
    <t>FO-25-1734630</t>
  </si>
  <si>
    <t>25/10/2025 SE ESCALA AL COORDINADOR DE ZONA PARA ENTREGA DE ROLLOS EN SITIO | 31/10/2025 SE VISITA COMERCIO SE REALIZA ENTREGA DE 64 ROLLOS DE PAPEL PARA DATÁFONO WOMPI</t>
  </si>
  <si>
    <t>BARRIO MAIPORE MOSQUERA 1</t>
  </si>
  <si>
    <t>FO-25-1761597</t>
  </si>
  <si>
    <t>30/10/2025 SE ESCALA AL COORDINADOR DE ZONA PARA ENTREGA DE ROLLOS EN SITIO | 31/10/2025 DURANTE LA VISITA TECNICA PARA REALIZA ENTREGA DE ROLLOS PARA DATÁFONO CORRESPONSAL SE ENCUENTRA CERRADO SE LLAMA AL CELULAR EL CUAL CLIENTE INDICA POR LLAMADA LA ENTREGA DE ROLLOS EN UN DIRECCIÓN ALEDAÑA AL CORRESPONSAL</t>
  </si>
  <si>
    <t>FO-25-1749315</t>
  </si>
  <si>
    <t>BARRIO CENTRO RIVERA 5</t>
  </si>
  <si>
    <t>FO-25-1759354</t>
  </si>
  <si>
    <t>30/10/2025 SE ESCALA AL COORDINADOR DE ZONA PARA ENTREGA DE ROLLOS EN SITIO | 31/10/2025 SE LLEGA A SITIO, SE ENTREGAN 48 ROLLOS WOMPI</t>
  </si>
  <si>
    <t>CACHARERIA Y PAPELERIA ML</t>
  </si>
  <si>
    <t>FO-25-1741196</t>
  </si>
  <si>
    <t>27/10/2025 SE ESCALA AL COORDINADOR DE ZONA PARA ENTREGA DE ROLLOS EN SITIO | 31/10/2025 SE VISITA COMERCIO SE REALIZA ENTREGA DE 40 ROLLOS DE PAPEL PARA DATÁFONO WOMPI</t>
  </si>
  <si>
    <t>BARRIO BOSA PORVENIR BOGOTA 10</t>
  </si>
  <si>
    <t>FO-25-1745465</t>
  </si>
  <si>
    <t>28/10/2025 SE ESCALA AL COORDINADOR DE ZONA PARA ENTREGA DE ROLLOS EN SITIO | 31/10/2025 SE LLEGA A LA DIRECCIÓN INDICADA Y SE ENTREGAN 24 ROLLOS WOMPI SIN MANIPULAR EQUIPOS</t>
  </si>
  <si>
    <t>FO-25-1751490</t>
  </si>
  <si>
    <t>BARRIO CENTRO COMERCIAL LOS COMUNEROS NEIVA</t>
  </si>
  <si>
    <t>FO-25-1751525</t>
  </si>
  <si>
    <t>29/10/2025 SE ESCALA AL COORDINADOR DE ZONA PARA ENTREGA DE ROLLOS EN SITIO | 31/10/2025 SE LLEGA A SITIO, SE REALIZA ENTREGA DE 64 ROLLOS WOMPI</t>
  </si>
  <si>
    <t>FO-25-1741301</t>
  </si>
  <si>
    <t>27/10/2025 SE ESCALA AL COORDINADOR DE ZONA PARA ENTREGA DE ROLLOS EN SITIO | 31/10/2025 SE REALIZA ENTREGA DE 24 ROLLOS PARA EL CORRESPONSAL</t>
  </si>
  <si>
    <t>BARRIO NIQUIA V - BELLO</t>
  </si>
  <si>
    <t>FO-25-1743604</t>
  </si>
  <si>
    <t>29/10/2025 SE ESCALA AL COORDINADOR DE ZONA PARA ENTREGA DE ROLLOS EN SITIO | 31/10/2025 SE REALIZA ENTREGA DE 64 ROLLOS POR EL OPERADOR LOGISTICO VELOCES CON LA GUIA V4001736367</t>
  </si>
  <si>
    <t>BARRIO SABANETA SABANETA 14</t>
  </si>
  <si>
    <t>FO-25-1744836</t>
  </si>
  <si>
    <t>29/10/2025 SE ESCALA AL COORDINADOR DE ZONA PARA ENTREGA DE ROLLOS EN SITIO | 31/10/2025 SE REALIZA ENTREGA DE 16 ROLLOS POR EL OPERADOR LOGISTICO VELOCES CON LA GUIA V4001736368</t>
  </si>
  <si>
    <t>BARRIO SAN RAFAEL 3 ENVIGADO</t>
  </si>
  <si>
    <t>FO-25-1745454</t>
  </si>
  <si>
    <t>28/10/2025 SE ESCALA AL COORDINADOR DE ZONA PARA ENTREGA DE ROLLOS EN SITIO | 31/10/2025 SE REALIZA ENTREGA DE 48 ROLLOS POR EL OPERADOR LOGISTICO VELOCES CON LA GUIA V4001736370</t>
  </si>
  <si>
    <t>BARRI SAN ANTONIO DE PRADO MEDELLIN</t>
  </si>
  <si>
    <t>FO-25-1745460</t>
  </si>
  <si>
    <t>28/10/2025 SE ESCALA AL COORDINADOR DE ZONA PARA ENTREGA DE ROLLOS EN SITIO | 31/10/2025 SE REALIZA ENTREGA DE 32 ROLLOS POR EL OPERADOR LOGISTICO VELOCES CON LA GUIA V4001736369</t>
  </si>
  <si>
    <t>BARRIO MAYORCA SABANETA</t>
  </si>
  <si>
    <t>FO-25-1745859</t>
  </si>
  <si>
    <t>28/10/2025 SE ESCALA AL COORDINADOR DE ZONA PARA ENTREGA DE ROLLOS EN SITIO | 31/10/2025 SE REALIZA ENTREGA DE 64 ROLLOS POR EL OPERADOR LOGISTICO VELOCES CON LA GUIA V4001736371</t>
  </si>
  <si>
    <t>BARRIO LA GABRIELA BELLO</t>
  </si>
  <si>
    <t>FO-25-1747503</t>
  </si>
  <si>
    <t>28/10/2025 SE ESCALA AL COORDINADOR DE ZONA PARA ENTREGA DE ROLLOS EN SITIO | 31/10/2025 SE REALIZA ENTREGA DE 64 ROLLOS POR EL OPERADOR LOGISTICO VELOCES CON LA GUIA V4001736373</t>
  </si>
  <si>
    <t>BARRIO BLANQUIZAL MEDELLIN 1</t>
  </si>
  <si>
    <t>FO-25-1751497</t>
  </si>
  <si>
    <t>29/10/2025 SE ESCALA AL COORDINADOR DE ZONA PARA ENTREGA DE ROLLOS EN SITIO | 31/10/2025 SE REALIZA ENTREGA DE 24 ROLLOS POR EL OPERADOR LOGISTICO VELOCES CON LA GUIA V4001741294</t>
  </si>
  <si>
    <t>BARRIO ITAGUI ITAGUI 29</t>
  </si>
  <si>
    <t>FO-25-1751461</t>
  </si>
  <si>
    <t>29/10/2025 SE ESCALA AL COORDINADOR DE ZONA PARA ENTREGA DE ROLLOS EN SITIO | 31/10/2025 SE REALIZA ENTREGA DE 48 ROLLOS POR EL OPERADOR LOGISTICO VELOCES CON LA GUIA V4001741296</t>
  </si>
  <si>
    <t>BARRIO TERRANOVA ITAGUI</t>
  </si>
  <si>
    <t>FO-25-1752613</t>
  </si>
  <si>
    <t>31/10/2025 SE REALIZA ENTREGA DE 64 ROLLOS POR EL OPERADOR LOGISTICO VELOCES CON LA GUIA V4001741298</t>
  </si>
  <si>
    <t>BARRIO BLANQUIZAL MEDELLÍN</t>
  </si>
  <si>
    <t>FO-25-1752600</t>
  </si>
  <si>
    <t>31/10/2025 SE REALIZA ENTREGA DE 56 ROLLOS POR EL OPERADOR LOGISTICO VELOCES CON LA GUIA V4001741299</t>
  </si>
  <si>
    <t>BARRIO VILLA PAZ II ESPINAL</t>
  </si>
  <si>
    <t>FO-25-1766367</t>
  </si>
  <si>
    <t>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t>
  </si>
  <si>
    <t>BARRIO SAN SIMON PARTE BAJA IBAGUE 4</t>
  </si>
  <si>
    <t>FO-25-1759552</t>
  </si>
  <si>
    <t>30/10/2025 SE ESCALA AL COORDINADOR DE ZONA PARA ENTREGA DE ROLLOS EN SITIO | 31/10/2025 SE REALIZA ENTREGA DE 16 ROLLOS WOMPI POR SOLICITUD DEL CLIENTE.</t>
  </si>
  <si>
    <t>BARRIO SAN CRISTOBAL SOGAMOSO</t>
  </si>
  <si>
    <t>FO-25-1766369</t>
  </si>
  <si>
    <t>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t>
  </si>
  <si>
    <t>BARRIO CENTRO GUATEQUE 5</t>
  </si>
  <si>
    <t>FO-25-1766370</t>
  </si>
  <si>
    <t>BARRIO CENTRO FOMEQUE FOMEQUE</t>
  </si>
  <si>
    <t>FO-25-1766372</t>
  </si>
  <si>
    <t>DROGUERIA FARMA TB CLARET</t>
  </si>
  <si>
    <t>FO-25-1756992</t>
  </si>
  <si>
    <t>30/10/2025 SE ESCALA AL COORDINADOR DE ZONA PARA ENTREGA DE ROLLOS EN SITIO | 31/10/2025 SE  REALIZA ENTREGA DE 24 ROLLOS</t>
  </si>
  <si>
    <t>BARRIO FIKUS VILLAVICENCIO META</t>
  </si>
  <si>
    <t>FO-25-1757680</t>
  </si>
  <si>
    <t>30/10/2025 SE ESCALA AL COORDINADOR DE ZONA PARA ENTREGA DE ROLLOS EN SITIO | 31/10/2025 SE REALIZA VISITA AL CB POR SOLICITUD DE ROLLOS SE ENTREGAN SIN NOVEDAD</t>
  </si>
  <si>
    <t>BARRIO EL CARMEN SEVILLA</t>
  </si>
  <si>
    <t>FO-25-1766378</t>
  </si>
  <si>
    <t>BARRIO CENTRO DAGUA 1</t>
  </si>
  <si>
    <t>FO-25-1741778</t>
  </si>
  <si>
    <t>27/10/2025 SE CONFIRMAN DATOS, SE REALIZA ENVIO POR OPERADOR LOGISTICO | 29/10/2025 SE REALIZA ENVÍO DE 56 ROLLOS POR INTERRAPIDISIMO</t>
  </si>
  <si>
    <t>BARRIO RICAURTE DAGUA</t>
  </si>
  <si>
    <t>FO-25-1729311</t>
  </si>
  <si>
    <t>24/10/2025 SE REALIZA ENVIO DE ROLLOS CON OPERADOR LOGISTICO | 29/10/2025 SE REALIZA ENVÍO DE 64 ROLLOS POR INTERRAPIDISIMO</t>
  </si>
  <si>
    <t>BARRIO CACOTA CACOTA</t>
  </si>
  <si>
    <t>FO-25-1741495</t>
  </si>
  <si>
    <t>27/10/2025 SE CONFIRMAN DATOS, SE REALIZA ENVIO POR OPERADOR LOGISTICO | 28/10/2025 SE REALIZA ENVÍO DE 24 ROLLOS POR INTERRAPIDISIMO</t>
  </si>
  <si>
    <t>BARRIO EL CHARCO IPIALES</t>
  </si>
  <si>
    <t>FO-25-1730582</t>
  </si>
  <si>
    <t>24/10/2025 SE REALIZA ENVIO DE ROLLOS CON OPERADOR LOGISTICO | 30/10/2025 SE LE INFORMA NUMERO DE GUIA A USER, PENDIENTE CONFIRMACION | 25/10/2025 SE REALIZA ENVIO DE 32 ROLLOS WOMPI POR SOLICITUD DE CLIENTE SE LE INFORMA NÚMERO DE GUÍA PARA RECLAMAR</t>
  </si>
  <si>
    <t>FO-25-1733903</t>
  </si>
  <si>
    <t>28/10/2025 SE ENVIA POR INTERRAPIDISIMO 8 ROLLOS WOMPI</t>
  </si>
  <si>
    <t>BARRIO CENTRO TIERRALTA 5</t>
  </si>
  <si>
    <t>FO-25-1743674</t>
  </si>
  <si>
    <t>29/10/2025 SE ESCALA AL COORDINADOR DE ZONA PARA ENTREGA DE ROLLOS EN SITIO | 29/10/2025 SE REALIZA ENVÍO DE ROLLOS DESDE MONTERÍA AL MUNICIPIO DE TIERRALTA POR EMPRESA INTERRAPIDICIMO OK, SE CONFIRMA CON EL CLIENTE DIRECCIÓN Y SE ENVÍA FOTO DE GUÍA AL WASAAP OK</t>
  </si>
  <si>
    <t>FO-25-1746952</t>
  </si>
  <si>
    <t>28/10/2025 SE CONFIRMAN DATOS, SE REALIZA ENVIO POR OPERADOR LOGISTICO | 29/10/2025 SE REALIZA ENVÍO DE ROLLOS</t>
  </si>
  <si>
    <t>LA GRANJA 2</t>
  </si>
  <si>
    <t>FO-25-1749831</t>
  </si>
  <si>
    <t>29/10/2025 SE REALIZA ENVIO DE ROLLOS CON OPERADOR LOGISTICO | 30/10/2025 SE REALIZA EL ENVÍO DE 32 ROLLOS WOMPI POR TRANSPORTADORA INTER RAPIDÍSIMO</t>
  </si>
  <si>
    <t>BARRIO CENTRO NEMOCON 8</t>
  </si>
  <si>
    <t>FO-25-1748570</t>
  </si>
  <si>
    <t>29/10/2025 SE ESCALA AL COORDINADOR DE ZONA PARA ENTREGA DE ROLLOS EN SITIO | 29/10/2025 SE ENVÍAN ROLLOS WOMPI POR INTERRAPIDISIMO</t>
  </si>
  <si>
    <t>TIENDA MERKA VALERY</t>
  </si>
  <si>
    <t>FO-25-1756416</t>
  </si>
  <si>
    <t>31/10/2025 SE ENTREGAN 16 ROLLOS</t>
  </si>
  <si>
    <t>LC-CS-25-000634</t>
  </si>
  <si>
    <t>DROGUERÍA MAXIMEDICAL</t>
  </si>
  <si>
    <t>FO-25-1605772</t>
  </si>
  <si>
    <t>RECUPERACION DE EQUIPOS</t>
  </si>
  <si>
    <t>CIERRE EXITOSO</t>
  </si>
  <si>
    <t>01/10/2025 SE REALIZA CIERRE CB WOMPI SE RECUPERA DATÁFONO OK SIN NOVEDADES</t>
  </si>
  <si>
    <t>LC-CS-25-000633</t>
  </si>
  <si>
    <t>MERCAECONO</t>
  </si>
  <si>
    <t>FO-25-1605775</t>
  </si>
  <si>
    <t>01/10/2025 SE RETIRA DATÁFONO Y CARGADOR. CLIENTE HACE DISPOSICIÓN FINAL DE PUBLICIDAD. NO SE TOMA FOTO DE TIRILLA PORQUE EL CLIENTE NO SE ACUERDA DE USUARIO Y CONTRASEÑA.</t>
  </si>
  <si>
    <t>LC-CS-25-000630</t>
  </si>
  <si>
    <t>DROGUERIA ALIADAS</t>
  </si>
  <si>
    <t>FO-25-1605004</t>
  </si>
  <si>
    <t>01/10/2025 CIERRE EXITOSO SIN PUBLICIDAD CB INFORMA QUE LE DIÓ DISPOSICIÓN FINAL NO SE LOGRA SACAR TIRILLA YA QUE CORRESPONSAL NUNCA LO USO Y NO RECUERDA LAS CREDENCIALES</t>
  </si>
  <si>
    <t>LC-CS-25-000631</t>
  </si>
  <si>
    <t>SUPERMARKET SOBRENATURAL</t>
  </si>
  <si>
    <t>FO-25-1605766</t>
  </si>
  <si>
    <t>01/10/2025 SE VISITA COMERCIO Y SE RETIRA DATAFONO OK, COMERCIO NO CUENTA CON PUBLICIDAD.</t>
  </si>
  <si>
    <t>LC-CS-25-000632</t>
  </si>
  <si>
    <t>ALLPAY</t>
  </si>
  <si>
    <t>FO-25-1605757</t>
  </si>
  <si>
    <t>01/10/2025 SE REALIZA CIERRE POR SOLICITUD DE LA ENTIDAD, SE RETIRA DATÁFONO WOMPI CON ACCESORIOS; NO SE RETIRA PUBLICIDAD DEBIDO A QUE EL CLIENTE SIGUE OPERANDO CON RED REDEBAN.</t>
  </si>
  <si>
    <t>LC-CS-25-000636</t>
  </si>
  <si>
    <t>DROGUERIA FER PLUS</t>
  </si>
  <si>
    <t>FO-25-1619269 | FO-25-1605752</t>
  </si>
  <si>
    <t>01/10/2025 SE INTENTA COMUNICACIÓN A EL NUMERO 3006027714
 SUENA PERO NO HAY CONTACTO, SE INTENTARÁ NUEVAMENTE | 02/10/2025 SE INTENTA COMUNICACIÓN A EL NUMERO 3006027714
 SUENA PERO NO HAY CONTACTO, SE INTENTARÁ NUEVAMENTE | 01/10/2025 SE REALIZÓ LLAMADA TELEFÓNICA AL NÚMERO 3006027714 SE HABLÓ CON LA SRA JENNIFER MANIFIESTA QUE SE ENCUENTRA DELICADA DE SALUD QUE PROGRAMEMOS LA VISITA PARA EL DÍA VIERNES 03/10/2025 | 02/10/2025 SE REALIZA VISITA, NO SE UBICA EL COMERCIO, SE CONTACTA TELEFÓNICAMENTE AL CLIENTE, INFORMA QUE YA HABÍA AGENDADO VISITA PARA EL DÍA VIERNES. SE REAGENDA VISITA POR SOLICITUD DEL CLIENTE.
03/10/2025 SE REALIZA VISITA, SE RETIRA DATAFONO WOMPI</t>
  </si>
  <si>
    <t>LC-CS-25-000488</t>
  </si>
  <si>
    <t>DROGUERIA SURTIMEDIC JIMFARMA</t>
  </si>
  <si>
    <t>FO-25-1609079 | FO-25-1556314</t>
  </si>
  <si>
    <t>19/09/2025 SE INTENTA COMUNICACIÓN AL NÚMERO 3106026030 SUENA PERO NO HAY CONTACTO, SE INTENTARÁ NUEVAMENTE | 19/09/2025 SE INTENTA COMUNICACIÓN AL NÚMERO 3106026030 SUENA PERO NO HAY CONTACTO, SE INTENTARÁ NUEVAMENTE | 20/09/2025 SE REALIZA VISITA POR CIERRE DE CORRESPONSAL LA CUAL SE LLEGA AL SITIO Y COMERCIO SE ENCUENTRA CERRADO SE REALIZA GESTIÓN TELEFÓNICA Y CLIENTE NO ATIENDE LLAMADA
07/10/2025 SE REALIZA DESMONTÉ DE CB, SE RETIRA SOLAMENTE EQUIPO EN DIRECCIÓN DE CB</t>
  </si>
  <si>
    <t>LC-CS-25-000666</t>
  </si>
  <si>
    <t>INTERNET Y PAPELERIA DANYK</t>
  </si>
  <si>
    <t>FO-25-1640807</t>
  </si>
  <si>
    <t>07/10/2025 EN COMUNICACION CON LA SEÑORA LUZ ALBA GUATECHA AL NUMERO 3206180624, CONFIRMA DATOS OK PARA LA RECOLECCION DE EQUIPOS. SE ESCALA PARA VISITA | 07/10/2025 SE DESINSTALA DATAFONO SE DESTRUYE PUBLICIDAD EN SITIO</t>
  </si>
  <si>
    <t>LC-CS-25-000663</t>
  </si>
  <si>
    <t>SANLLY 2</t>
  </si>
  <si>
    <t>FO-25-1640815</t>
  </si>
  <si>
    <t>07/10/2025 EN COMUNICACION CON LA SEÑORA LILLY YANETH HIGUITA CARDONA AL NUMERO 3016409050, CONFIRMA DATOS OK PARA LA RECOLECCION DE EQUIPOS. SE ESCALA PARA VISITA | 09/10/2025 SE RETIRA EQUIPO WOMPI OK, SE DESTRUYE FLANGER</t>
  </si>
  <si>
    <t>LC-CS-25-000667</t>
  </si>
  <si>
    <t>INVERJOTAEME</t>
  </si>
  <si>
    <t>FO-25-1640810</t>
  </si>
  <si>
    <t>07/10/2025 EN COMUNICACION CON EL SEÑOR JUAN FERNANDO RESTREPO AL NUMERO 3002430349, CONFIRMA DATOS OK PARA LA RECOLECCION DE EQUIPOS. SE ESCALA PARA VISITA | 09/10/2025 SE REALIZA RETIRO DE DATAFONO WOMPI OK SOLO SE RETIRA DISPLAY HORARIO</t>
  </si>
  <si>
    <t>LC-CS-25-000665</t>
  </si>
  <si>
    <t>VARIEDADES SIEMPRE BELLA</t>
  </si>
  <si>
    <t>FO-25-1640824</t>
  </si>
  <si>
    <t>07/10/2025 EN COMUNICACION CON LA SEÑORA MARTA BERENICE ALZATE GIRALDO AL NUMERO 3206805623, CONFIRMA DATOS OK PARA LA RECOLECCION DE EQUIPOS. SE ESCALA PARA VISITA | 09/10/2025 SE REALIZA RECOGIDA DE EQUIPOS POR CIERRE CB, USUARIO REALIZA DISPOSICIÓN FINAL DE LA PUBLICIDAD</t>
  </si>
  <si>
    <t>LC-CS-25-000723</t>
  </si>
  <si>
    <t>BARRIO TABLAZO - ITAGÜÍ</t>
  </si>
  <si>
    <t>FO-25-1648650</t>
  </si>
  <si>
    <t>09/10/2025 SE REALIZA CIERRE DE CB</t>
  </si>
  <si>
    <t>LC-CS-25-003899</t>
  </si>
  <si>
    <t>DEPOSITO DE MATERIALES N.A</t>
  </si>
  <si>
    <t>FO-25-1668398</t>
  </si>
  <si>
    <t>11/10/2025 SE RETIRA EQUIPO WOMPI A EN BUEN ESTADO, POR CIERRE DEL CORRESPONSAL</t>
  </si>
  <si>
    <t>LC-CS-25-003900</t>
  </si>
  <si>
    <t>FO-25-1668401</t>
  </si>
  <si>
    <t>11/10/2025 SE REALIZA RETIRO DE DATAFONO Y 47 ROLLOS WOMPI, CLIENTE NO ENTREGA PUBLICIDAD, MANIFIESTA QUE SE LA ROBARON HACE TIEMPOS Y NUNCA SOLICITO PUBLICIDAD, CIERRE EXITOSO</t>
  </si>
  <si>
    <t>LC-CS-25-000724</t>
  </si>
  <si>
    <t>BARRIO CENTRO PIEDECUESTA PIEDECUESTA</t>
  </si>
  <si>
    <t>FO-25-1648647</t>
  </si>
  <si>
    <t>14/10/2025 SE VISITA COMERCIO Y SE REALIZA EL RETIRO DE EQUIPO DATÁFONO WOMPI , CIERRE EXITOSO</t>
  </si>
  <si>
    <t>LC-CS-25-003858</t>
  </si>
  <si>
    <t>COLOR'S &amp; PAPER'S OR</t>
  </si>
  <si>
    <t>FO-25-1673554 | FO-25-1663384</t>
  </si>
  <si>
    <t>09/10/2025 EN COMUNICACION CON EL SEÑOR DAVID MAURICIO OLIVEROS RAVE AL NUMERO 3012986372, CONFIRMA DATOS OK PARA LA RECOLECCION DE EQUIPOS. SE ESCALA PARA VISITA | 11/10/2025 SE REALIZA VISITA EL 11 DE OCTUBRE EL LOCAL SE ENCUENTRA CERRADO, SE CONTACTA A USUARIO EL CUAL INFORMA REGRESAR EL DÍA MARTES DE LA OTRA SEMANA | 14/10/2025 SE REALIZA CIERRE DE  CB NO HAY ROLLOS POR RECOGER
14/10/2025 SE REALIZA CIERRE DE CB</t>
  </si>
  <si>
    <t>LC-CS-25-000664</t>
  </si>
  <si>
    <t>FO-25-1673503 | FO-25-1640819</t>
  </si>
  <si>
    <t>07/10/2025 EN COMUNICACION CON EL SEÑOR ARNULFO ALIRIO CORREA PUERTA AL NUMERO 3104852237, CONFIRMA DATOS OK PARA LA RECOLECCION DE EQUIPOS. SE ESCALA PARA VISITA | 14/10/2025 OPERARIOS INFORMAN QUE PRESENTAN INDECISIÓN PARA SEGUIR OPERANDO EL CB, USUARIO ENCARGADO NO ESTÁ PRESENTE Y NO SE LOGRA TENER COMUNICACIÓN CON EL, LOS OPERARIOS NO TIENE ACCESO A DONDE ESTÁN LOS EQUIPOS
14/10/2025 CIERRE EXITOSO SIN PUBLICIDAD CB INFORMA QUE LE DIÓ DISPOSICIÓN FINAL TAMBIÉN NOS INFORMA QUE LA CAJA DEL DATÁFONO NO LA ENCONTRÓ</t>
  </si>
  <si>
    <t>LC-CS-25-003929</t>
  </si>
  <si>
    <t>BARRIO ITAGUI ITAGUI 30</t>
  </si>
  <si>
    <t>FO-25-1686921</t>
  </si>
  <si>
    <t>15/10/2025 SE ESCALA PARA VISITA. CONFIRMAR DATOS PARA LA RECOLECCION DE EQUIPOS | 16/10/2025 SE REALIZA CIERRE DEL CB</t>
  </si>
  <si>
    <t>LC-CS-25-003934</t>
  </si>
  <si>
    <t>ABARROTES MIXTO LA ESQUINA DEL PUEBLO</t>
  </si>
  <si>
    <t>FO-25-1694164</t>
  </si>
  <si>
    <t>16/10/2025 SE INTENTA COMUNICACION CON LA SEÑORA ALBA LUZ BOTERO GARCES AL NUMERO 3016793555, PERO NO CONTESTA LA LLAMADA. SE ESCALA PARA VISITA | 18/10/2025 SE REALIZA CIERRE DE WOMPI SE RECOGE 1 DATAFONO OK</t>
  </si>
  <si>
    <t>LC-CS-25-003952</t>
  </si>
  <si>
    <t>BARRIO HERMANDO VELEZ PEREIRA.</t>
  </si>
  <si>
    <t>FO-25-1700220</t>
  </si>
  <si>
    <t>17/10/2025 SE ESCALA PARA VISITA. CONFIRMAR DATOS PARA LA RECOLECCION DE EQUIPOS | 18/10/2025 VISITAMOS COMERCIO REALIZAMOS RETIRO DE OCHO ROLLOS, DATÁFONO WOMPI CON CARGADOR, CONECTORES Y EN SU CAJA, DESMONTAMOS AVISO EXTERIOR, FLANGGER Y DISPLAY LEGAL (HORARIO) DESTRUIMOS LA PUBLICIDAD EN EL PUNTO.</t>
  </si>
  <si>
    <t>LC-CS-25-003951</t>
  </si>
  <si>
    <t>FO-25-1700230</t>
  </si>
  <si>
    <t>17/10/2025 SE ESCALA PARA VISITA. CONFIRMAR DATOS PARA LA RECOLECCION DE EQUIPOS | 20/10/2025 SE RETIRA DATÁFONO WOMPI Y 29 ROLLOS, OK</t>
  </si>
  <si>
    <t>DIAZ NAVARRO NEIDER AMED</t>
  </si>
  <si>
    <t>LC-CS-25-003950</t>
  </si>
  <si>
    <t>MINIMERCADO DEL NORTE GIRARDOTA</t>
  </si>
  <si>
    <t>FO-25-1700226</t>
  </si>
  <si>
    <t>17/10/2025 SE ESCALA PARA VISITA. CONFIRMAR DATOS PARA LA RECOLECCION DE EQUIPOS | 20/10/2025 SE RETIRARO EQUIPO WOMPI CIERRE DEL CORRESPONSAL BANCARIO</t>
  </si>
  <si>
    <t>LC-CS-25-003953</t>
  </si>
  <si>
    <t>BARRIO ITAGUI ITAGUI 31</t>
  </si>
  <si>
    <t>FO-25-1700228</t>
  </si>
  <si>
    <t>17/10/2025 SE ESCALA PARA VISITA. CONFIRMAR DATOS PARA LA RECOLECCION DE EQUIPOS | 20/10/2025 RETIRO DE DATÁFONO CON 4 ROLLOS</t>
  </si>
  <si>
    <t>LC-CS-25-003948</t>
  </si>
  <si>
    <t>CACHARRERIA PAPELERIA VARIEDADES CENTENARIO</t>
  </si>
  <si>
    <t>FO-25-1700223</t>
  </si>
  <si>
    <t>17/10/2025 SE ESCALA PARA VISITA. CONFIRMAR DATOS PARA LA RECOLECCION DE EQUIPOS | 21/10/2025 EN OBSERVACIONES, COLOCA SE RECOJE DATAFONO Y CARGADOR WOMPI Y SE DESTRUYE A PUBLICIDAD AVISO, FLANGER. SE RETIRAN 8 ROLLOS PARA DATÁFONO</t>
  </si>
  <si>
    <t>LC-CS-25-003959</t>
  </si>
  <si>
    <t>FERRETERIA S Y V</t>
  </si>
  <si>
    <t>FO-25-1706036</t>
  </si>
  <si>
    <t>20/10/2025 SE ESCALA PARA VISITA. CONFIRMAR DATOS PARA LA RECOLECCION DE EQUIPOS | 21/10/2025 SE REALIZA RETIRO DE DATAFONO WOMPI, SE RETIRA CARGADOR.</t>
  </si>
  <si>
    <t>LC-CS-25-003949</t>
  </si>
  <si>
    <t>BARRIO SECTOR LA BOMBA ENTRERRIOS</t>
  </si>
  <si>
    <t>FO-25-1700221</t>
  </si>
  <si>
    <t>17/10/2025 SE ESCALA PARA VISITA. CONFIRMAR DATOS PARA LA RECOLECCION DE EQUIPOS | 21/10/2025 CIERRE DE CB OK</t>
  </si>
  <si>
    <t>LC-CS-25-003857</t>
  </si>
  <si>
    <t>DOG AND CATS PRODUCTS</t>
  </si>
  <si>
    <t>FO-25-1678129 | FO-25-1663381 | FO-25-1713985</t>
  </si>
  <si>
    <t>NO_EXITOSO</t>
  </si>
  <si>
    <t>CB NO ENTREGA EQUIPO</t>
  </si>
  <si>
    <t>09/10/2025 EN COMUNICACION CON EL SEÑOR JULIO CESAR RINCON VEGA AL NUMERO 3102573808, CONFIRMA DATOS OK PARA LA RECOLECCION DE EQUIPOS. SE ESCALA PARA VISITA | 17/10/2025 COMERCIO SE ENCUENTRA CERRADO, NO CONTESTAN AL NÚMERO DE CONTACTO
17/10/2025 SE LLAMA AL # 6017730533, CAE A 3214635174 BUZÓN, DIA 17-10-2025 WOMPI ENVIA # 321 4635174, NO CONTERSTA LLAMADA NORMAL NI POR WHATAPP, SE DEJA MENSAJE, CONTESTA EL HIJO, ALLÍ QUEDA LA CONVERSSACIÓN.
SIENDO LAS 18:25 CONTESTA QUE PARA CUANDO, SE LE INFORMA QUE PARA EL SÁBADO 18-10-2025, ALLÍ MUERE LA CONVERSACIÓN | 20/10/2025 SE INTENTA COMUNICACIÓN CON EL USUARIO VIA WPP PERO NO SE LOGRA RESPUESTA, SE ESCALA CASO A WOMPI PARA VALIDAR COMO PROCEDER | 22/10/2025 SE LLAMA YA QUE EL COMERCIO SE ENCUENTRA CERRADO E INDICAN QUE ABREN HASTA EL LUNES DE LA OTRA SEMANA POR TEMAS DE REMODELACIÓN</t>
  </si>
  <si>
    <t>LC-CS-25-003975</t>
  </si>
  <si>
    <t>ENVICOPIAS</t>
  </si>
  <si>
    <t>FO-25-1712474</t>
  </si>
  <si>
    <t>21/10/2025 SE ESCALA PARA VISITA. CONFIRMAR DATOS PARA LA RECOLECCION DE EQUIPOS | 22/10/2025 SE RETIRA DATÁFONO WOMPI, CON 4 ROLLOS, OK</t>
  </si>
  <si>
    <t>LC-CS-25-003972</t>
  </si>
  <si>
    <t>FO-25-1717850 | FO-25-1710334</t>
  </si>
  <si>
    <t>21/10/2025 SE ESCALA PARA VISITA. CONFIRMAR DATOS PARA LA RECOLECCION DE EQUIPOS | 22/10/2025 SE REALIZÓ VISITA AL COMERCIO Y SE SOSTUVO CONVERSACIÓN CON EL SR. DORIS SOTO, EL USUARIO CONFIRMA QUE DESCONOCE EL MOTIVO DEL CIERRE. MANIFIESTA QUE SE COMUNICARÁ CON EL ASESOR Y CON EL BANCO PARA REVISAR CONJUNTAMENTE LA SITUACIÓN. EL CLIENTE NO ACEPTA EL RETIRO DEL DATÁFONO SIN ANTES CONSULTAR CON LA ENTIDAD CORRESPONDIENTE BANCOLOMBIA
22/10/2025 SE RETIRA DATÁFONO WOMPI, SE DESMONTA PUBLICIDAD Y SE DESTRUYE EN SITIO.</t>
  </si>
  <si>
    <t>LC-CS-25-003976</t>
  </si>
  <si>
    <t>FO-25-1712476</t>
  </si>
  <si>
    <t>21/10/2025 SE ESCALA PARA VISITA. CONFIRMAR DATOS PARA LA RECOLECCION DE EQUIPOS | 23/10/2025 SE REALIZA CIERRE DE CB WOMPI SE RECOGE 1 DATAFONO Y ACC , USUARIO HACE DISPOSICIÓN FINAL DE LA PUBLICIDAD</t>
  </si>
  <si>
    <t>LC-CS-25-003990</t>
  </si>
  <si>
    <t>BARRIO CENTRO EL CERRITO 11</t>
  </si>
  <si>
    <t>FO-25-1718982</t>
  </si>
  <si>
    <t>22/10/2025 SE ESCALA PARA VISITA. CONFIRMAR DATOS PARA LA RECOLECCION DE EQUIPOS | 23/10/2025 EN LA VISITA TÉCNICA, SE REALIZÓ LA RECOLECCIÓN DE DATÁFONO DE WOMPI EN BUEN ESTADO Y SIN NOVEDAD, LA PUBLICIDAD SE DESINSTALO Y SE DESTRUYÓ EN EL SITIO</t>
  </si>
  <si>
    <t>LC-CS-25-004014</t>
  </si>
  <si>
    <t>CENTRO NATURISTA ESPERANZA DE VIDA</t>
  </si>
  <si>
    <t>FO-25-1724414</t>
  </si>
  <si>
    <t>23/10/2025 SE ESCALA PARA VISITA. CONFIRMAR DATOS PARA LA RECOLECCION DE EQUIPOS | 24/10/2025 SE REALIZA RETIRO DE DATÁFONO, CLIENTE NO CUENTA CON ROLLOS WOMPI, CLIENTE NO CUENTA CON PUBLICIDAD MANIFIESTA QUE SE LA ROBARON HACE TIEMPO</t>
  </si>
  <si>
    <t>LC-CS-25-004061</t>
  </si>
  <si>
    <t>BARRIO CENTRO MOTAVITA</t>
  </si>
  <si>
    <t>FO-25-1739829</t>
  </si>
  <si>
    <t>27/10/2025 SE ESCALA PARA VISITA. CONFIRMAR DATOS PARA LA RECOLECCION DE EQUIPOS | 29/10/2025 CLIENTE CONFIRMA DISPONIBILIDAD PARA LA ENTREGA DE LOS EQUIPOS | 29/10/2025 SE EJECUTA CIERRE CORRESPONSAL BANCOLOMBIA RED WOMPI RETIRANDO LOS EQUIPOS EXISTENTES SE DESTRUYE LA PUBLICIDAD EN EL PUNTO</t>
  </si>
  <si>
    <t>LC-CS-25-003989</t>
  </si>
  <si>
    <t>BARRIO SECTOR TEQUENDAMA CUNDINAMARCA</t>
  </si>
  <si>
    <t>FO-25-1723847 | FO-25-1718984</t>
  </si>
  <si>
    <t>23/10/2025 SE  LLEGA EL COMERCIO SE VALÍA CERRADO SÍ HABLA CON ÉL ENCARGADO DE LAS FLOTAS  DEL SECTOR TEQUENDAMA EL CUAL NOS INFORMA QUE HACE MÁS DE UNA SEMANA NO ABREN ESE COMERCIO SE MARCA EL NÚMERO DE CONTACTO 3208577983 TIMBRE MÚLTIPLES OCASIONES Y NADIE RESPONDE SE DEJA EVIDENCIA FOTOGRÁFICA DEL SITIO
29/10/2025 CIERRE DE VÍAS POR 40 MINUTOS | 29/10/2025 SE REALIZA EL RETIRO DE EQUIPO DE CB BANCOLOMBIA WOMPI  SIN NOVEDAD</t>
  </si>
  <si>
    <t>LC-CS-25-004082</t>
  </si>
  <si>
    <t>BARRIO CENTRO SOATA 5</t>
  </si>
  <si>
    <t>FO-25-1747298</t>
  </si>
  <si>
    <t>28/10/2025 SE ESCALA PARA VISITA. CONFIRMAR DATOS PARA LA RECOLECCION DE EQUIPOS | 29/10/2025 SE INTENTA COMUNICACIÓN CON EL CLIENTE AL NÚMERO CELULAR 3164724550 SEÑORA DIANA JAIME , NO ES POSIBLE LA COMUNICACIÓN EL NÚMERO SE VA A SISTEMA DE VOZ , SE INTENTA NUEVAMENTE Y DICE DEPUES QUE EL NÚMERO NO SE ENCUENTRA EN USO , SE DEJA MENSAJE VÍA WHATSAPP Y NO HAY RESPUESTA , SE SEGUIRA HACIENDO GESTIÓN DURANTE EL DIA PARA CONFIRMAR VISITA | 29/10/2025 SE REALIZA CIERRE RETIRO CB  WOMPI , RETIRANDO EQUIPO DX4000 Y SUS ACCESORIOS RESPECTIVOS COMO FUENTE DE PODER - PROTECTOR TECLADO  Y ADAPTADORES ADICIONALES DE LA FUENTE DE PODER , ENTREGA LOS EQUIPOS TATIANA MARCELA JAIME</t>
  </si>
  <si>
    <t>LC-CS-25-004094</t>
  </si>
  <si>
    <t>INSUMOS AFRODITA</t>
  </si>
  <si>
    <t>FO-25-1752799</t>
  </si>
  <si>
    <t>30/10/2025 SE RETIRA: DATÁFONO Y CARGADOR EN CAJA. CB HACE DISPOSICIÓN FINAL DE PUBLICIDAD. NO SE TOMA FOTO DE TIRILLA PORQUE EL CORRESPONSAL ESTA BLOQUEADO DESDE HACE SEMANAS, NO TIENEN UN RECIBO ANTERIOR Y ESTÁ DE AFÁN LA SEÑORA IVONNE OROZCO, POR UNA CITA PERSONAL.</t>
  </si>
  <si>
    <t>LC-CS-25-004060</t>
  </si>
  <si>
    <t>BARRIO EL PORTAL - TOCANCIPA</t>
  </si>
  <si>
    <t>FO-25-1739825</t>
  </si>
  <si>
    <t>27/10/2025 SE ESCALA PARA VISITA. CONFIRMAR DATOS PARA LA RECOLECCION DE EQUIPOS | 30/10/2025 DURANTE LA VISITA TECNICA SE REALIZA RETIRO DE DATAFONO, A SOLICITUD DE CLIENTE,  POR CIERRE DE PUNTO PUBLICIDAD DISPONIBLE FUE RETIRADA Y DESTRUIDA</t>
  </si>
  <si>
    <t>LC-CS-25-004121</t>
  </si>
  <si>
    <t>D &amp; J TIENDA Y VARIEDADES</t>
  </si>
  <si>
    <t>FO-25-1756948</t>
  </si>
  <si>
    <t>30/10/2025 SE ESCALA PARA VISITA. CONFIRMAR DATOS PARA LA RECOLECCION DE EQUIPOS | 30/10/2025 SE REALIZA CIERRE DE CORRESPONSAL BANCARIO</t>
  </si>
  <si>
    <t>LC-CS-25-004015</t>
  </si>
  <si>
    <t>BARRIO ALTICO NEIVA 4</t>
  </si>
  <si>
    <t>FO-25-1728803 | FO-25-1724413 | FO-25-1740755</t>
  </si>
  <si>
    <t>23/10/2025 SE ESCALA PARA VISITA. CONFIRMAR DATOS PARA LA RECOLECCION DE EQUIPOS | 24/10/2025 SE REALIZA VISITA AL PUNTO, PERSONA ENCARGADA INDICA QUE LA TITULAR NO SE ENCUENTRA, SE COMUNICA DIRECTAMENTE CON LA TITULAR Y ELLA NOS INDICA QUE NOS PUEDE RECIBIR A PARTIR DEL LUNES YA QUE NO SE ENCUENTRA EN LA CIUDAD
31/10/2025 SE REALIZA VISITA NUEVAMENTE AL PUNTO, PERSONA EN ENCARGADA INDICA QUE EL TITULAR TODAVÍA NO SE ENCUENTRA EN LA CIUDAD PIDE Y SE REPROGRAME VISITA NUEVAMENTE.</t>
  </si>
  <si>
    <t>LC-CS-25-004084</t>
  </si>
  <si>
    <t>BARRIO AURORA BOGOTA</t>
  </si>
  <si>
    <t>FO-25-1747302</t>
  </si>
  <si>
    <t>28/10/2025 SE ESCALA PARA VISITA. CONFIRMAR DATOS PARA LA RECOLECCION DE EQUIPOS | 31/10/2025 SE RETIRA DATÁFONO WOMPI, SOLO SE RECIBE DATÁFONO</t>
  </si>
  <si>
    <t>FO-25-1605228</t>
  </si>
  <si>
    <t>AVISO EXTERIOR</t>
  </si>
  <si>
    <t>30/09/2025 POR FAVOR, COMUNICARSE CON USUARIO PARA CONFIRMAR UBICACION, SOLICITUD Y PROGRAMAR VISITA TECNICA | 01/10/2025 INSTALACIÓN DE PUBLICIDAD OK</t>
  </si>
  <si>
    <t>FO-25-1605231</t>
  </si>
  <si>
    <t>30/09/2025 POR FAVOR, COMUNICARSE CON USUARIO PARA CONFIRMAR UBICACION, SOLICITUD Y PROGRAMAR VISITA TECNICA | 02/10/2025 SE REALIZA INSTALACIÓN DE AVISO EXTERIOR POR SOLICITUD DEL CLIENTE.</t>
  </si>
  <si>
    <t>FO-25-1612751</t>
  </si>
  <si>
    <t>01/10/2025 EN COMUNICACIÓN CON LA SEÑORA  LUZ MIRIAM BARRAGÁN AL NÚMERO 3143813662 CONFIRMA SOLICITUD, DATOS CORRECTOS. SE ESCALA PARA VISITA | 03/10/2025 SE REALIZA LA INSTALACIÓN DE AVISO EXTERIOR YA QUE EL ANTERIOR SE CAYÓ ROMPIÓ FUERTE BORRASCA</t>
  </si>
  <si>
    <t>FO-25-1611640</t>
  </si>
  <si>
    <t>01/10/2025 POR FAVOR, COMUNICARSE CON USUARIO PARA CONFIRMAR UBICACION, SOLICITUD Y PROGRAMAR VISITA TECNICA, YA QUE SE INTENTÓ COMUNICACIÓN PERO NO HUBO RESPUESTA | 03/10/2025 SE REALIZA INSTALACIÓN DE AVISO EXTERIOR "EL ANTERIOR SE PARTIÓ POR INTENTARLO ROBAR"</t>
  </si>
  <si>
    <t>FO-25-1620429</t>
  </si>
  <si>
    <t>03/10/2025 POR FAVOR, COMUNICARSE CON USUARIO PARA CONFIRMAR UBICACION, SOLICITUD Y PROGRAMAR VISITA TECNICA | 06/10/2025 SE REALIZÓ INSTALACIÓN DE AVISO EXTERIOR SIN NOVEDAD.</t>
  </si>
  <si>
    <t>FO-25-1620422</t>
  </si>
  <si>
    <t>03/10/2025 POR FAVOR, COMUNICARSE CON USUARIO PARA CONFIRMAR UBICACION, SOLICITUD Y PROGRAMAR VISITA TECNICA | 05/10/2025 SE VISITA CB. SE REALIZA INSTALACIÓN DE AVISO EXTERIOR. CLIENTE INFORMA QUE EL CB NO PRESENTA NOVEDADES. INSTALACIÓN EXITOSA</t>
  </si>
  <si>
    <t>FO-25-1636189</t>
  </si>
  <si>
    <t>06/10/2025 POR FAVOR, COMUNICARSE CON USUARIO PARA CONFIRMAR UBICACION, SOLICITUD Y PROGRAMAR VISITA TECNIC | 07/10/2025 SE REALIZA INSTALACIÓN DE AVISO EXTERIOR BANCOLOMBIA</t>
  </si>
  <si>
    <t>FO-25-1648307</t>
  </si>
  <si>
    <t>08/10/2025 POR FAVOR, COMUNICARSE CON USUARIO PARA CONFIRMAR UBICACION, SOLICITUD Y PROGRAMAR VISITA TECNICA | 09/10/2025 SE VISITA COMERCIO, SE ENTREGA PUBLICIDAD EXTERIOR</t>
  </si>
  <si>
    <t>FO-25-1651340</t>
  </si>
  <si>
    <t>09/10/2025 POR FAVOR, COMUNICARSE CON USUARIO PARA CONFIRMAR UBICACION, SOLICITUD Y PROGRAMAR VISITA TECNICA | 09/10/2025 SE INSTALA AVISO EXTERIOR OK</t>
  </si>
  <si>
    <t>FO-25-1644629</t>
  </si>
  <si>
    <t>08/10/2025 POR FAVOR, COMUNICARSE CON USUARIO PARA CONFIRMAR UBICACION, SOLICITUD Y PROGRAMAR VISITA TECNICA | 14/10/2025 SE REALIZA VISITA A CB SE INSTALA AVISO EXTERIOR EXITOSO. SE DEJA REGISTRO FOTOGRÁFICO</t>
  </si>
  <si>
    <t>FO-25-1663282</t>
  </si>
  <si>
    <t>09/10/2025 POR FAVOR, COMUNICARSE CON USUARIO PARA CONFIRMAR UBICACION, SOLICITUD Y PROGRAMAR VISITA TECNICA | 14/10/2025 SE REALIZA INSTALACIÓN AVISO EXTERIOR OK SIN NOVEDAD</t>
  </si>
  <si>
    <t>PAPELERIA VAJU</t>
  </si>
  <si>
    <t>FO-25-1680969</t>
  </si>
  <si>
    <t>14/10/2025 POR FAVOR, COMUNICARSE CON USUARIO PARA CONFIRMAR UBICACION, SOLICITUD Y PROGRAMAR VISITA TECNICA | 15/10/2025 SE INSTALA AVISO EXTERIOR OK SIN NOVEDAD</t>
  </si>
  <si>
    <t>FO-25-1648494</t>
  </si>
  <si>
    <t>08/10/2025 POR FAVOR, COMUNICARSE CON USUARIO PARA CONFIRMAR UBICACION, SOLICITUD Y PROGRAMAR VISITA TECNICA | 15/10/2025 SE REALIZA INSTALACIÓN DE AVISO EXTERIOR EN LUGAR INDICADO POR COMERCIO NO SE MANIPULA EQUIPOS  SIN NOVEDAD EN INSTALACIÓN</t>
  </si>
  <si>
    <t>FO-25-1650100</t>
  </si>
  <si>
    <t>09/10/2025 POR FAVOR, COMUNICARSE CON USUARIO PARA CONFIRMAR UBICACION, SOLICITUD Y PROGRAMAR VISITA TECNICA | 16/10/2025 SE VISITA COMERCIO Y SE HACE INSTALACIÓN DE AVISÓ EXTERIOR YA QUE SE LO ROBARON.</t>
  </si>
  <si>
    <t>FO-25-1685819</t>
  </si>
  <si>
    <t>15/10/2025 POR FAVOR, COMUNICARSE CON USUARIO PARA CONFIRMAR UBICACION, SOLICITUD Y PROGRAMAR VISITA TECNICA | 16/10/2025 INSTALACIÓN DE AVISO EXTERIOR OK</t>
  </si>
  <si>
    <t>FO-25-1694885</t>
  </si>
  <si>
    <t>16/10/2025 POR FAVOR, COMUNICARSE CON USUARIO PARA CONFIRMAR UBICACION, SOLICITUD Y PROGRAMAR VISITA TECNICA | 20/10/2025 INSTALACIÓN DE AVISO EXTERIOR OK</t>
  </si>
  <si>
    <t>BARRIO CENTRO TIERRALTA 2</t>
  </si>
  <si>
    <t>FO-25-1681887</t>
  </si>
  <si>
    <t>14/10/2025 POR FAVOR, COMUNICARSE CON USUARIO PARA CONFIRMAR UBICACION, SOLICITUD Y PROGRAMAR VISITA TECNICA | 20/10/2025 SE REALIZA INSTALACIÓN DE AVISO EXTERIOR REPORTADO POR HURTO</t>
  </si>
  <si>
    <t>FO-25-1682673</t>
  </si>
  <si>
    <t>14/10/2025 POR FAVOR, COMUNICARSE CON USUARIO PARA CONFIRMAR UBICACION, SOLICITUD Y PROGRAMAR VISITA TECNICA | 20/10/2025 SE VISITA CONERCIO SE VÁLIDA AVISO EXTERIOR DETERIORADO Y ROTO SE REALIZÓ CAMBIO.</t>
  </si>
  <si>
    <t>FO-25-1697843</t>
  </si>
  <si>
    <t>17/10/2025 POR FAVOR, COMUNICARSE CON USUARIO PARA CONFIRMAR UBICACION, SOLICITUD Y PROGRAMAR VISITA TECNICA | 22/10/2025 SE INSTALA AVISO EXTERIOR</t>
  </si>
  <si>
    <t>FHARMACURITA</t>
  </si>
  <si>
    <t>FO-25-1712932</t>
  </si>
  <si>
    <t>21/10/2025 POR FAVOR COMUNICARSE CON USUARIO PARA CONFIRMAR UBICACION, SE ESCALA PARA VISITA TECNICA | 22/10/2025 SE REALIZÓ LA INSTALACIÓN DE AVISO EXTERNO POR ROBO SE AJUSTA PARA EVITAR NUEVAMENTE LA NOVEDAD NO SE MANIPULA CB CLIENTE INFORMA QUE SE ENCUENTRA OPERATIVO</t>
  </si>
  <si>
    <t>FO-25-1720257</t>
  </si>
  <si>
    <t>22/10/2025 POR FAVOR, COMUNICARSE CON USUARIO PARA CONFIRMAR UBICACION, SOLICITUD Y PROGRAMAR VISITA TECNICA | 23/10/2025 SE INSTALA AVISO EXTERIOR</t>
  </si>
  <si>
    <t>FO-25-1710720</t>
  </si>
  <si>
    <t>21/10/2025 EN COMUNICACIÓN CON EL SR WILLBER DAVILA AMAYA AL NÚMERO 3015917723 NOS CONFIRMA LA SOLICITUD, DATOS CORRECTOS, SE ESCALA PARA VISITA | 23/10/2025 SE REALIZA INSTALACIÓN DE AVISO EXTERIOR</t>
  </si>
  <si>
    <t>FO-25-1726472</t>
  </si>
  <si>
    <t>23/10/2025 POR FAVOR, COMUNICARSE CON USUARIO PARA CONFIRMAR UBICACION, SOLICITUD Y PROGRAMAR VISITA TECNICA | 24/10/2025 SE REALIZA VISITA AL COMERCIO CB BANCOLOMBIA WOMPI, SE HACE INSTALACIÓN DE AVISO EXTERIOR, SE DEJA PUESTO DONDE EL CLIENTE LO PIDIO.</t>
  </si>
  <si>
    <t>FO-25-1726236</t>
  </si>
  <si>
    <t>CANCELADO POR EL USUARIO</t>
  </si>
  <si>
    <t>23/10/2025 POR FAVOR, COMUNICARSE CON USUARIO PARA CONFIRMAR UBICACION, SOLICITUD Y PROGRAMAR VISITA TECNICA | 24/10/2025 SE REALIZA LLAMADA AL CLIENTE INFORMA QUE LA PUBLICIDAD SE LE QUEMÓ POR MOTIVO DE UN INCENDIO SE LE INFORMA QUE CUANDO YA TENGA EL LOCAL NUEVAMENTE OPERATIVO LLAME NUEVAMENTE PARA LA PUBLICIDAD YA QUE POR EL MOMENTO NO HAY DONDE COLOCAR LA PUBLICIDAD</t>
  </si>
  <si>
    <t>TELEUNIDOS CMC TODO EN TECNOLOGIA</t>
  </si>
  <si>
    <t>FO-25-1695507</t>
  </si>
  <si>
    <t>16/10/2025 POR FAVOR, COMUNICARSE CON USUARIO PARA CONFIRMAR UBICACION, SOLICITUD Y PROGRAMAR VISITA TECNICA | 18/10/2025 SE REALIZA LLAMADA TELEFÓNICA PARA ACORDAR VISITA CON EL CLIENTE, PERO EL CLIENTE INDICA QUE NO PUEDE ATENDERNOS EL DÍA DE HOY PORDILIGENCIAS PERSONALES | 20/10/2025 SE REALIZA VISITA TÉCNICA EN DONDE EL COMERCIO ESTÁ ABIERTO Y TIENE DISPONIBILIDAD SÓLO HASTA LAS 4:30 DE LA TARDE. OTRA CUESTIÓN ES QUE EL CABIFY NO ME QUISO COGER EL VIAJE PARA TRAER LA PUBLICIDAD AL COMERCIO SE REALIZARÁ EL DÍA DE MAÑANA EN LA MAÑANA LA PUESTA DE LA PUBLICIDAD YA SE VALIDÓ  UN ACUERDO CON EL CLIENTE | 29/10/2025 SE REALIZA VISITA TÉCNICA EN DONDE SE INSTALA AVISO EXTERIOR EN BUEN ESTADO</t>
  </si>
  <si>
    <t>FO-25-1747868</t>
  </si>
  <si>
    <t>28/10/2025 POR FAVOR, COMUNICARSE CON USUARIO PARA CONFIRMAR UBICACION, SOLICITUD Y PROGRAMAR VISITA TECNICA | 29/10/2025 EN LA VISITA TÉCNICA SE REALIZÓ LA INSTALACIÓN DE LA PUBLICIDAD EXTERIOR YA QUE LA ANTERIOR SE CAYÓ Y SE PARTIÓ.</t>
  </si>
  <si>
    <t>BARRIO LOS CAMPOS POPAYAN 1</t>
  </si>
  <si>
    <t>FO-25-1723365</t>
  </si>
  <si>
    <t>23/10/2025 POR FAVOR, COMUNICARSE CON USUARIO PARA CONFIRMAR UBICACION, SOLICITUD Y PROGRAMAR VISITA TECNICA | 31/10/2025 SE INGRESA SE INSTALA NUEVONAVISO EXTERIOR OK</t>
  </si>
  <si>
    <t>CENTRO BUENAVISTA 1</t>
  </si>
  <si>
    <t>FO-25-1747318</t>
  </si>
  <si>
    <t>30/10/2025 SE REALIZA INSTALACION DE AVISO EXTERIOR SOLICITADO POR EL CLIENTE</t>
  </si>
  <si>
    <t>FO-25-1751109</t>
  </si>
  <si>
    <t>29/10/2025 POR FAVOR, COMUNICARSE CON USUARIO PARA CONFIRMAR UBICACION, SOLICITUD Y PROGRAMAR VISITA TECNICA | 30/10/2025 SE REALIZA INSTALACIÓN DE AVISO EXTERIOR EN LUGAR INDICADO POR COMERCIO NO SE MANIPULA EQUIPOS  SIN NOVEDAD EN INSTALACIÓN</t>
  </si>
  <si>
    <t>FO-25-1616398</t>
  </si>
  <si>
    <t>TRASLADO EXTERNO</t>
  </si>
  <si>
    <t>02/10/2025 EN COMUNICACIÓN CON EL SEÑOR VICTOR MAURICIO RIOS JARABA AL NÚMERO 3173026254 CONFIRMA SOLICITUD, DATOS CORRECTOS. SE ESCALA PARA VISITA | 04/10/2025 SE REALIZA TRASLADO SIN NOVEDAD. SE LLENA REPORTE TRASLADO OK. DIRECCION ES DISTINTA EN TIRILLA SE REPORTA A WOMPI VÍA CORREO CON AYUDA DE JONATAN SALAZAR. SE CONFIRMO ACTUALIZACION AL SIGUIENTE DÍA SIN PROBLEMA.</t>
  </si>
  <si>
    <t>FO-25-1661480</t>
  </si>
  <si>
    <t>SOLICITUD DE TRASLADO EXTERNO
SE LLEGA A LA NUEVA DIRECCIÓN YA QUE EL CORRESPONSAL YA SE ENCUENTRA AHÍ , SE ACTUALIZA EL EQUIPO YA QUEDA CON LA NUEVA DIRECCIÓN ACTUALIZADA PRUEBAS EXITOSAS SERVICIO OPERATIVO</t>
  </si>
  <si>
    <t>FO-25-1669801</t>
  </si>
  <si>
    <t>10/10/2025 EN COMUNICACIÓN CON LA SEÑORA DANI OCHOA AL NUMERO 3166195781 CONFIRMS SOLICITUD DE TRASLADO EXTERNO, CONFIRMA DATOS, SE ESCALA PARA VISITA | 14/10/2025 SE VISITA PUNTO YA QUE USUARIO NO CONTESTABA, SE REALIZA TRASLADO EXITOSO. PUBLICIDAD NO TIENE, SE LE INDICA SOLICITAR. TRASLADO EXITOSO. PRUEBA EN RECHAZO POR BLOQUEO DE PUNTO.</t>
  </si>
  <si>
    <t>FO-25-1674611</t>
  </si>
  <si>
    <t>11/10/2025 EN COMUNICACIÓN CON LA SEÑORA LUISA FERNANDA AL NUMERO 3165979355 CONFIRMA SOLICITUD DE TRASLADO EXTERNO, CONFIRMA DATOS, SE ESCALA PARA VISITA
14/10/2024 SE LLEGA A SITIO, SE ACTUALIZA EL EQUIPO YA QUEDA CON LA NUEVA DIRECCIÓN ACTUALIZADA PRUEBAS EXITOSAS SERVICIO OPERATIVO</t>
  </si>
  <si>
    <t>BARRIO LOS TRIGALES - IPIALES</t>
  </si>
  <si>
    <t>FO-25-1674607</t>
  </si>
  <si>
    <t>11/10/2025 EN COMUNICACIÓN CON EL SEÑOR ALVARO AL NUMERO 315812336 CONFIRMA SOLICITUD DE TRASLADO EXTERNO, CONFIRMA DATOS, SE ESCALA PARA VISITA | 15/10/2025 SE VISITA EL CB EN NUEVA DIRECCIÓN, SE REALIZA VALIDACIÓN DE CAMBIO DE DIRECCIÓN EN VOUCHER Y YA FUE EFECTUADO EL CAMBIO, SE TOMA EVIDENCIA, SE TOMA FOTO DE FACHADA SIN AVISO YA QUE EL CLIENTE NO LO TIENE, SE LE INFORMA QUE DEBE SOLICITARLO. EL CB ESTA OPERATIVO</t>
  </si>
  <si>
    <t>CLOWN SCREEN</t>
  </si>
  <si>
    <t>FO-25-1686682 | FO-25-1669808</t>
  </si>
  <si>
    <t>10/10/2025 EN COMUNICACIÓN CON LA SEÑORA JOHANA SILVA CAJAMARCA AL NUMERO 313434185 CONFIRMA SOLICITUD DE TRASLADO EXTERNO, CONFIRMA DATOS, SE ESCALA PARA VISITA</t>
  </si>
  <si>
    <t>BARRIO QUINTA ORIENTAL CUCUTA 12</t>
  </si>
  <si>
    <t>FO-25-1669814</t>
  </si>
  <si>
    <t>10/10/2025 EN COMUNICACIÓN CON LA SEÑORA LUISANA SEPULVEDA AL NUMERO 3158029544 CONFIRMA SOLICITUD DE TRASLADO EXTERNO, CONFIRMA DATOS, SE ESCALA PARA VISITA</t>
  </si>
  <si>
    <t>BARRIO CIUDAD PORFIA VILLAVICENCIO 14</t>
  </si>
  <si>
    <t>FO-25-1694903</t>
  </si>
  <si>
    <t>16/10/2025 EN COMUNICACION CON LA SEÑORA NUBIA NARANJO AL NUMERO 3142371884  CONFIRMA SOLICITUD DE TRASLADO EXTERNO, CONFIRMA DATOS, SE ESCALA PARA VISITA | 17/10/2025 SE REALIZA TRASLADO DE CB A SOLICITUD DE CLIENTE</t>
  </si>
  <si>
    <t>FO-25-1694899</t>
  </si>
  <si>
    <t>17/10/2025 EN COMUNICACION CON LA SEÑORA JUDIYH PEÑARALTA AL NUMERO 3173546661 CONFIRMA SOLICITUD DE TRASLADO EXTERNO, CONFIRMA DATOS, SE ESCALA PARA VISITA | 17/10/2025 FALLA O SOLICITUD:TRASLADO EXTERNO //RADICADO:14181807//CODIGO DEL CB:37005//DEPARTAMENTO:NORTE DE SANTANDER//CIUDAD:CUCUTA//DIRECCION:AV 9 # 10 - 78 BRR EL LLANO//TELEFONO:
JUDITH 37005 SE COMUNICA PARA TRASLADO EXTERNO YA CUENTA CON CAMARA DE COMERCIO Y SALDO .00 | 17/10/2025 SE VISITA COMERCIO Y SE REALIZA TRASLADO EXITOSO, PRUEBAS NO ÉXITOSAS POR BLOQUEO DEL BANCO, SE CONFIRMA POR LA LÍNEA.</t>
  </si>
  <si>
    <t>BARRIO CENTRO PATIA 1</t>
  </si>
  <si>
    <t>FO-25-1739161 | FO-25-1674609</t>
  </si>
  <si>
    <t>11/10/2025 EN COMUNICACIÓN CON LA SEÑORA VIVIANA AL NUMERO 311714828 CONFIRMA SOLICITUD DE TRASLADO EXTERNO, CONFIRMA DATOS, SE ESCALA PARA VISITA | 17/10/2025 EL PASO HACIA EL PATIA SE ENCUENTRA CERRADO POR PROTESTAS INDIGENAS EN LA VIA PANAMERICANA NO HAY TRANSPORTE HACIA LA ZONA Y POR SEGURODAD NO SE PUEDE TRANSITAR
29/10/2025 SE INGRESA SE ACTUALIZA DIRECCIÓN Y VERSIÓN EN EL DATAFONO PRUEBAS GENERA RECHAZO DEBIDO A BLOQUEO POR LA ENTIDAD</t>
  </si>
  <si>
    <t>BARRIO MODELO 6 POPAYÁN</t>
  </si>
  <si>
    <t>FO-25-1750886</t>
  </si>
  <si>
    <t>29/10/2025 EN COMUNICACIÓN CON LA SEÑORA DIANA AL NÚMERO 3245208588 CONFIRMA SOLICITUD, DATOS CORRECTOS. SE ESCALA PARA VISITA | 31/10/2025 SE VISITA CB, SE INGRESA, SE ACTUALZIA DIRECCION OK, VERSION ACTUALZIADA, PRUEBAS OK, CB QUEDA OPERATIVO</t>
  </si>
  <si>
    <t>SOACHA CAGUA</t>
  </si>
  <si>
    <t>FO-25-1742967</t>
  </si>
  <si>
    <t>28/10/2025 EN COMUNICACIÓN CON EL SEÑOR YEFRI RIAÑO PACHECO AL NÚMERO 3134760329 CONFIRMA SOLICITUD, DATOS CORRECTOS . SE ESCALA PARA VISITA, SOLICITA ATENCIÓN CUANTO ANTES | 31/10/2025 SE REALIZA VISITA PARA REALIZAR EL TRASLADO DEL DATAFONO, SE REALIZA PRUEBAS, SE VALIDA LA DIRECCIÓN Y SE EJECUTA LA ACTIVIDAD EXITOSAMENTE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</si>
</sst>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Red]\-&quot;$&quot;\ #,##0"/>
    <numFmt numFmtId="165" formatCode="_-&quot;$&quot;\ * #,##0.00_-;\-&quot;$&quot;\ * #,##0.00_-;_-&quot;$&quot;\ * &quot;-&quot;??_-;_-@_-"/>
    <numFmt numFmtId="166" formatCode="&quot;$&quot;\ #,##0"/>
    <numFmt numFmtId="167" formatCode="_-&quot;$&quot;\ * #,##0_-;\-&quot;$&quot;\ * #,##0_-;_-&quot;$&quot;\ * &quot;-&quot;??_-;_-@_-"/>
  </numFmts>
  <fonts count="21">
    <font>
      <sz val="11"/>
      <color theme="1"/>
      <name val="Calibri"/>
      <family val="2"/>
      <scheme val="minor"/>
    </font>
    <font>
      <b/>
      <sz val="11"/>
      <color rgb="FF000000"/>
      <name val="Calibri"/>
      <family val="2"/>
      <scheme val="minor"/>
    </font>
    <font>
      <sz val="11"/>
      <color rgb="FF000000"/>
      <name val="Calibri"/>
      <family val="2"/>
      <scheme val="minor"/>
    </font>
    <font>
      <b/>
      <sz val="11"/>
      <color rgb="FF000000"/>
      <name val="Gelion Thin"/>
    </font>
    <font>
      <sz val="11"/>
      <color rgb="FF000000"/>
      <name val="Gelion Thin"/>
    </font>
    <font>
      <b/>
      <i/>
      <sz val="11"/>
      <color rgb="FFFFFFFF"/>
      <name val="Century Gothic"/>
      <family val="2"/>
    </font>
    <font>
      <sz val="10"/>
      <color rgb="FF000000"/>
      <name val="Century Gothic"/>
      <family val="2"/>
    </font>
    <font>
      <sz val="11"/>
      <color rgb="FF000000"/>
      <name val="Calibri"/>
      <family val="2"/>
    </font>
    <font>
      <sz val="11"/>
      <name val="Calibri Light"/>
      <family val="2"/>
      <scheme val="major"/>
    </font>
    <font>
      <b/>
      <sz val="10"/>
      <name val="Gelion Thin"/>
    </font>
    <font>
      <sz val="10"/>
      <name val="Gelion Thin"/>
    </font>
    <font>
      <sz val="11"/>
      <color theme="1"/>
      <name val="Calibri Light"/>
      <family val="2"/>
      <scheme val="major"/>
    </font>
    <font>
      <b/>
      <sz val="11"/>
      <name val="Gelion Thin"/>
    </font>
    <font>
      <sz val="11"/>
      <color theme="1"/>
      <name val="Calibri"/>
      <family val="2"/>
      <scheme val="minor"/>
    </font>
    <font>
      <sz val="11"/>
      <color rgb="FF00B050"/>
      <name val="Calibri Light"/>
      <family val="2"/>
      <scheme val="major"/>
    </font>
    <font>
      <sz val="11"/>
      <color rgb="FF00B050"/>
      <name val="Calibri"/>
      <family val="2"/>
      <scheme val="minor"/>
    </font>
    <font>
      <sz val="11"/>
      <name val="Calibri"/>
      <family val="2"/>
      <scheme val="minor"/>
    </font>
    <font>
      <b/>
      <sz val="11"/>
      <color rgb="FF00B050"/>
      <name val="Calibri"/>
      <family val="2"/>
      <scheme val="minor"/>
    </font>
    <font>
      <sz val="12"/>
      <name val="Aptos Narrow"/>
      <family val="2"/>
    </font>
    <font>
      <sz val="12"/>
      <name val="Calibri Light"/>
      <family val="2"/>
      <scheme val="major"/>
    </font>
    <font>
      <b/>
      <sz val="11"/>
      <color rgb="FF00B050"/>
      <name val="Calibri Light"/>
      <family val="2"/>
      <scheme val="major"/>
    </font>
  </fonts>
  <fills count="8">
    <fill>
      <patternFill patternType="none"/>
    </fill>
    <fill>
      <patternFill patternType="gray125"/>
    </fill>
    <fill>
      <patternFill patternType="solid">
        <fgColor rgb="FFD9E1F2"/>
        <bgColor rgb="FFD9E1F2"/>
      </patternFill>
    </fill>
    <fill>
      <patternFill patternType="solid">
        <fgColor rgb="FF305496"/>
        <bgColor rgb="FF000000"/>
      </patternFill>
    </fill>
    <fill>
      <patternFill patternType="solid">
        <fgColor rgb="FF00B0F0"/>
        <bgColor rgb="FF000000"/>
      </patternFill>
    </fill>
    <fill>
      <patternFill patternType="solid">
        <fgColor rgb="FF92D050"/>
        <bgColor rgb="FF000000"/>
      </patternFill>
    </fill>
    <fill>
      <patternFill patternType="solid">
        <fgColor rgb="FFFFFF00"/>
        <bgColor rgb="FF000000"/>
      </patternFill>
    </fill>
    <fill>
      <patternFill patternType="solid">
        <fgColor rgb="FFA6A6A6"/>
        <bgColor rgb="FF000000"/>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right/>
      <top style="thin">
        <color indexed="64"/>
      </top>
      <bottom/>
      <diagonal/>
    </border>
  </borders>
  <cellStyleXfs count="2">
    <xf numFmtId="0" fontId="0" fillId="0" borderId="0"/>
    <xf numFmtId="165" fontId="13" fillId="0" borderId="0" applyFont="0" applyFill="0" applyBorder="0" applyAlignment="0" applyProtection="0"/>
  </cellStyleXfs>
  <cellXfs count="108">
    <xf numFmtId="0" fontId="0" fillId="0" borderId="0" xfId="0"/>
    <xf numFmtId="0" fontId="1" fillId="2" borderId="0" xfId="0" applyFont="1" applyFill="1"/>
    <xf numFmtId="0" fontId="2" fillId="0" borderId="0" xfId="0" applyFont="1"/>
    <xf numFmtId="164" fontId="2" fillId="0" borderId="0" xfId="0" applyNumberFormat="1" applyFont="1" applyAlignment="1">
      <alignment horizontal="right"/>
    </xf>
    <xf numFmtId="0" fontId="3" fillId="0" borderId="2" xfId="0" applyFont="1" applyBorder="1"/>
    <xf numFmtId="0" fontId="3" fillId="0" borderId="3" xfId="0" applyFont="1" applyBorder="1"/>
    <xf numFmtId="0" fontId="4" fillId="0" borderId="4" xfId="0" applyFont="1" applyBorder="1"/>
    <xf numFmtId="0" fontId="4" fillId="0" borderId="5" xfId="0" applyFont="1" applyBorder="1"/>
    <xf numFmtId="0" fontId="5" fillId="3" borderId="2" xfId="0" applyFont="1" applyFill="1" applyBorder="1" applyAlignment="1">
      <alignment wrapText="1"/>
    </xf>
    <xf numFmtId="0" fontId="5" fillId="3" borderId="3" xfId="0" applyFont="1" applyFill="1" applyBorder="1" applyAlignment="1">
      <alignment wrapText="1"/>
    </xf>
    <xf numFmtId="0" fontId="6" fillId="0" borderId="4" xfId="0" applyFont="1" applyBorder="1"/>
    <xf numFmtId="0" fontId="6" fillId="4" borderId="5" xfId="0" applyFont="1" applyFill="1" applyBorder="1"/>
    <xf numFmtId="0" fontId="6" fillId="0" borderId="5" xfId="0" applyFont="1" applyBorder="1"/>
    <xf numFmtId="0" fontId="7" fillId="0" borderId="6" xfId="0" applyFont="1" applyBorder="1"/>
    <xf numFmtId="0" fontId="7" fillId="0" borderId="0" xfId="0" applyFont="1"/>
    <xf numFmtId="0" fontId="6" fillId="5" borderId="5" xfId="0" applyFont="1" applyFill="1" applyBorder="1"/>
    <xf numFmtId="0" fontId="6" fillId="6" borderId="5" xfId="0" applyFont="1" applyFill="1" applyBorder="1"/>
    <xf numFmtId="0" fontId="10" fillId="0" borderId="2" xfId="0" applyFont="1" applyBorder="1"/>
    <xf numFmtId="0" fontId="10" fillId="0" borderId="9" xfId="0" applyFont="1" applyBorder="1"/>
    <xf numFmtId="0" fontId="9" fillId="7" borderId="4" xfId="0" applyFont="1" applyFill="1" applyBorder="1"/>
    <xf numFmtId="0" fontId="9" fillId="7" borderId="1" xfId="0" applyFont="1" applyFill="1" applyBorder="1"/>
    <xf numFmtId="0" fontId="10" fillId="0" borderId="4" xfId="0" applyFont="1" applyBorder="1"/>
    <xf numFmtId="164" fontId="10" fillId="0" borderId="11" xfId="0" applyNumberFormat="1" applyFont="1" applyBorder="1"/>
    <xf numFmtId="164" fontId="9" fillId="0" borderId="11" xfId="0" applyNumberFormat="1" applyFont="1" applyBorder="1"/>
    <xf numFmtId="0" fontId="8" fillId="4" borderId="1" xfId="0" applyFont="1" applyFill="1" applyBorder="1" applyAlignment="1">
      <alignment horizontal="center" wrapText="1"/>
    </xf>
    <xf numFmtId="0" fontId="8" fillId="0" borderId="1" xfId="0" applyFont="1" applyBorder="1" applyAlignment="1">
      <alignment horizontal="center"/>
    </xf>
    <xf numFmtId="164" fontId="8" fillId="0" borderId="1" xfId="0" applyNumberFormat="1" applyFont="1" applyBorder="1" applyAlignment="1">
      <alignment horizontal="center"/>
    </xf>
    <xf numFmtId="0" fontId="0" fillId="0" borderId="0" xfId="0" applyAlignment="1">
      <alignment horizontal="center"/>
    </xf>
    <xf numFmtId="0" fontId="0" fillId="0" borderId="0" xfId="0" applyAlignment="1">
      <alignment wrapText="1"/>
    </xf>
    <xf numFmtId="0" fontId="8" fillId="4" borderId="9" xfId="0" applyFont="1" applyFill="1" applyBorder="1" applyAlignment="1">
      <alignment horizontal="center" wrapText="1"/>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0" fillId="0" borderId="0" xfId="0" pivotButton="1"/>
    <xf numFmtId="166" fontId="0" fillId="0" borderId="0" xfId="0" applyNumberFormat="1"/>
    <xf numFmtId="0" fontId="15" fillId="0" borderId="0" xfId="0" applyFont="1"/>
    <xf numFmtId="0" fontId="16" fillId="0" borderId="0" xfId="0" applyFont="1"/>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6" fillId="0" borderId="0" xfId="0" applyFont="1" applyAlignment="1">
      <alignment horizontal="center" vertical="center"/>
    </xf>
    <xf numFmtId="164" fontId="17" fillId="0" borderId="0" xfId="0" applyNumberFormat="1" applyFont="1"/>
    <xf numFmtId="0" fontId="18" fillId="0" borderId="0" xfId="0" applyFont="1"/>
    <xf numFmtId="14" fontId="8" fillId="0" borderId="1" xfId="0" applyNumberFormat="1" applyFont="1" applyBorder="1" applyAlignment="1">
      <alignment horizontal="center"/>
    </xf>
    <xf numFmtId="0" fontId="8" fillId="4" borderId="2" xfId="0" applyFont="1" applyFill="1" applyBorder="1" applyAlignment="1">
      <alignment horizontal="center" wrapText="1"/>
    </xf>
    <xf numFmtId="0" fontId="8" fillId="0" borderId="2" xfId="0" applyFont="1" applyBorder="1" applyAlignment="1">
      <alignment horizontal="center"/>
    </xf>
    <xf numFmtId="0" fontId="8" fillId="0" borderId="9" xfId="0" applyFont="1" applyBorder="1" applyAlignment="1">
      <alignment horizontal="center"/>
    </xf>
    <xf numFmtId="14" fontId="8" fillId="0" borderId="9" xfId="0" applyNumberFormat="1" applyFont="1" applyBorder="1" applyAlignment="1">
      <alignment horizontal="center"/>
    </xf>
    <xf numFmtId="0" fontId="8" fillId="0" borderId="0" xfId="0" applyFont="1" applyAlignment="1">
      <alignment horizontal="center"/>
    </xf>
    <xf numFmtId="0" fontId="16" fillId="0" borderId="0" xfId="0" applyFont="1" applyAlignment="1">
      <alignment horizontal="center"/>
    </xf>
    <xf numFmtId="0" fontId="15" fillId="0" borderId="0" xfId="0" applyFont="1" applyAlignment="1">
      <alignment horizontal="center"/>
    </xf>
    <xf numFmtId="14" fontId="8" fillId="0" borderId="0" xfId="0" applyNumberFormat="1" applyFont="1" applyAlignment="1">
      <alignment horizontal="center"/>
    </xf>
    <xf numFmtId="11" fontId="18" fillId="0" borderId="0" xfId="0" applyNumberFormat="1" applyFont="1"/>
    <xf numFmtId="14" fontId="8" fillId="0" borderId="2" xfId="0" applyNumberFormat="1" applyFont="1" applyBorder="1" applyAlignment="1">
      <alignment horizontal="center"/>
    </xf>
    <xf numFmtId="164" fontId="8" fillId="0" borderId="2" xfId="0" applyNumberFormat="1" applyFont="1" applyBorder="1" applyAlignment="1">
      <alignment horizontal="center"/>
    </xf>
    <xf numFmtId="14" fontId="8" fillId="4" borderId="2" xfId="0" applyNumberFormat="1" applyFont="1" applyFill="1" applyBorder="1" applyAlignment="1">
      <alignment horizontal="center" wrapText="1"/>
    </xf>
    <xf numFmtId="14" fontId="9" fillId="4" borderId="15" xfId="0" applyNumberFormat="1" applyFont="1" applyFill="1" applyBorder="1" applyAlignment="1">
      <alignment horizontal="center" vertical="center" wrapText="1"/>
    </xf>
    <xf numFmtId="14" fontId="8" fillId="0" borderId="1" xfId="0" applyNumberFormat="1" applyFont="1" applyBorder="1" applyAlignment="1">
      <alignment horizontal="center" vertical="center"/>
    </xf>
    <xf numFmtId="14" fontId="15" fillId="0" borderId="0" xfId="0" applyNumberFormat="1" applyFont="1"/>
    <xf numFmtId="167" fontId="9" fillId="4" borderId="15" xfId="1" applyNumberFormat="1" applyFont="1" applyFill="1" applyBorder="1" applyAlignment="1">
      <alignment horizontal="center" vertical="center" wrapText="1"/>
    </xf>
    <xf numFmtId="167" fontId="8" fillId="0" borderId="1" xfId="1" applyNumberFormat="1" applyFont="1" applyBorder="1" applyAlignment="1">
      <alignment horizontal="center" vertical="center"/>
    </xf>
    <xf numFmtId="167" fontId="0" fillId="0" borderId="0" xfId="1" applyNumberFormat="1" applyFont="1"/>
    <xf numFmtId="167" fontId="17" fillId="0" borderId="0" xfId="1" applyNumberFormat="1" applyFont="1"/>
    <xf numFmtId="167" fontId="8" fillId="4" borderId="2" xfId="1" applyNumberFormat="1" applyFont="1" applyFill="1" applyBorder="1" applyAlignment="1">
      <alignment horizontal="center" wrapText="1"/>
    </xf>
    <xf numFmtId="167" fontId="8" fillId="0" borderId="2" xfId="1" applyNumberFormat="1" applyFont="1" applyBorder="1" applyAlignment="1">
      <alignment horizontal="center"/>
    </xf>
    <xf numFmtId="167" fontId="15" fillId="0" borderId="0" xfId="1" applyNumberFormat="1" applyFont="1" applyBorder="1" applyAlignment="1">
      <alignment horizontal="center"/>
    </xf>
    <xf numFmtId="167" fontId="17" fillId="0" borderId="0" xfId="1" applyNumberFormat="1" applyFont="1" applyBorder="1" applyAlignment="1">
      <alignment horizontal="center"/>
    </xf>
    <xf numFmtId="0" fontId="14" fillId="0" borderId="0" xfId="0" applyFont="1"/>
    <xf numFmtId="0" fontId="8" fillId="0" borderId="0" xfId="0" applyFont="1" applyAlignment="1">
      <alignment wrapText="1"/>
    </xf>
    <xf numFmtId="0" fontId="19" fillId="0" borderId="1" xfId="0" applyFont="1" applyBorder="1" applyAlignment="1">
      <alignment horizontal="center"/>
    </xf>
    <xf numFmtId="0" fontId="19" fillId="0" borderId="9" xfId="0" applyFont="1" applyBorder="1" applyAlignment="1">
      <alignment horizontal="center"/>
    </xf>
    <xf numFmtId="0" fontId="11" fillId="0" borderId="0" xfId="0" applyFont="1"/>
    <xf numFmtId="0" fontId="8" fillId="0" borderId="0" xfId="0" applyFont="1"/>
    <xf numFmtId="164" fontId="8" fillId="0" borderId="9" xfId="0" applyNumberFormat="1" applyFont="1" applyBorder="1" applyAlignment="1">
      <alignment horizontal="center"/>
    </xf>
    <xf numFmtId="0" fontId="19" fillId="0" borderId="2" xfId="0" applyFont="1" applyBorder="1" applyAlignment="1">
      <alignment horizontal="center"/>
    </xf>
    <xf numFmtId="164" fontId="20" fillId="0" borderId="0" xfId="0" applyNumberFormat="1" applyFont="1" applyAlignment="1">
      <alignment horizontal="center"/>
    </xf>
    <xf numFmtId="14" fontId="8" fillId="4" borderId="9" xfId="0" applyNumberFormat="1" applyFont="1" applyFill="1" applyBorder="1" applyAlignment="1">
      <alignment horizontal="center" wrapText="1"/>
    </xf>
    <xf numFmtId="14" fontId="0" fillId="0" borderId="0" xfId="0" applyNumberFormat="1"/>
    <xf numFmtId="0" fontId="16" fillId="0" borderId="0" xfId="0" applyFont="1" applyAlignment="1">
      <alignment wrapText="1"/>
    </xf>
    <xf numFmtId="167" fontId="8" fillId="4" borderId="9" xfId="1" applyNumberFormat="1" applyFont="1" applyFill="1" applyBorder="1" applyAlignment="1">
      <alignment horizontal="center" wrapText="1"/>
    </xf>
    <xf numFmtId="167" fontId="17" fillId="0" borderId="2" xfId="1" applyNumberFormat="1" applyFont="1" applyBorder="1"/>
    <xf numFmtId="0" fontId="10" fillId="0" borderId="16" xfId="0" applyFont="1" applyBorder="1"/>
    <xf numFmtId="164" fontId="10" fillId="0" borderId="17" xfId="0" applyNumberFormat="1" applyFont="1" applyBorder="1"/>
    <xf numFmtId="164" fontId="10" fillId="0" borderId="2" xfId="0" applyNumberFormat="1" applyFont="1" applyBorder="1"/>
    <xf numFmtId="0" fontId="10" fillId="0" borderId="8" xfId="0" applyFont="1" applyBorder="1" applyAlignment="1">
      <alignment horizontal="center"/>
    </xf>
    <xf numFmtId="0" fontId="9" fillId="7" borderId="10" xfId="0" applyFont="1" applyFill="1" applyBorder="1" applyAlignment="1">
      <alignment horizontal="center"/>
    </xf>
    <xf numFmtId="0" fontId="10" fillId="0" borderId="10" xfId="0" applyFont="1" applyBorder="1" applyAlignment="1">
      <alignment horizontal="center"/>
    </xf>
    <xf numFmtId="0" fontId="10" fillId="0" borderId="0" xfId="0" applyFont="1" applyAlignment="1">
      <alignment horizontal="center"/>
    </xf>
    <xf numFmtId="0" fontId="10" fillId="0" borderId="2" xfId="0" applyFont="1" applyBorder="1" applyAlignment="1">
      <alignment horizontal="center"/>
    </xf>
    <xf numFmtId="0" fontId="2" fillId="0" borderId="2" xfId="0" applyFont="1" applyBorder="1" applyAlignment="1">
      <alignment vertical="center" wrapText="1"/>
    </xf>
    <xf numFmtId="164" fontId="2" fillId="5" borderId="2" xfId="0" applyNumberFormat="1" applyFont="1" applyFill="1" applyBorder="1" applyAlignment="1">
      <alignment vertical="center"/>
    </xf>
    <xf numFmtId="0" fontId="2" fillId="0" borderId="0" xfId="0" applyFont="1" applyAlignment="1">
      <alignment vertical="center"/>
    </xf>
    <xf numFmtId="0" fontId="2" fillId="0" borderId="2" xfId="0" applyFont="1" applyBorder="1" applyAlignment="1">
      <alignment horizontal="left" vertical="center" wrapText="1"/>
    </xf>
    <xf numFmtId="0" fontId="0" fillId="0" borderId="2" xfId="0" applyBorder="1"/>
    <xf numFmtId="0" fontId="10" fillId="0" borderId="9" xfId="0" applyFont="1" applyBorder="1" applyAlignment="1">
      <alignment horizontal="center"/>
    </xf>
    <xf numFmtId="0" fontId="10" fillId="0" borderId="18" xfId="0" applyFont="1" applyBorder="1" applyAlignment="1">
      <alignment horizontal="center"/>
    </xf>
    <xf numFmtId="0" fontId="9" fillId="7" borderId="2" xfId="0" applyFont="1" applyFill="1" applyBorder="1" applyAlignment="1">
      <alignment horizontal="center"/>
    </xf>
    <xf numFmtId="167" fontId="10" fillId="0" borderId="2" xfId="1" applyNumberFormat="1" applyFont="1" applyBorder="1" applyAlignment="1">
      <alignment horizontal="center"/>
    </xf>
    <xf numFmtId="167" fontId="9" fillId="7" borderId="2" xfId="1" applyNumberFormat="1" applyFont="1" applyFill="1" applyBorder="1" applyAlignment="1">
      <alignment horizontal="center"/>
    </xf>
    <xf numFmtId="167" fontId="10" fillId="0" borderId="2" xfId="0" applyNumberFormat="1" applyFont="1" applyBorder="1"/>
    <xf numFmtId="0" fontId="9" fillId="7" borderId="7" xfId="0" applyFont="1" applyFill="1" applyBorder="1" applyAlignment="1">
      <alignment horizontal="center"/>
    </xf>
    <xf numFmtId="0" fontId="9" fillId="7" borderId="0" xfId="0" applyFont="1" applyFill="1" applyAlignment="1">
      <alignment horizontal="center"/>
    </xf>
    <xf numFmtId="0" fontId="0" fillId="0" borderId="0" xfId="0" applyNumberFormat="1"/>
    <xf numFmtId="0" fontId="9" fillId="0" borderId="12" xfId="0" applyFont="1" applyBorder="1" applyAlignment="1"/>
    <xf numFmtId="0" fontId="9" fillId="0" borderId="10" xfId="0" applyFont="1" applyBorder="1" applyAlignment="1"/>
    <xf numFmtId="0" fontId="10" fillId="0" borderId="13" xfId="0" applyFont="1" applyBorder="1" applyAlignment="1"/>
    <xf numFmtId="0" fontId="10" fillId="0" borderId="3" xfId="0" applyFont="1" applyBorder="1" applyAlignment="1"/>
    <xf numFmtId="0" fontId="9" fillId="0" borderId="13" xfId="0" applyFont="1" applyBorder="1" applyAlignment="1"/>
    <xf numFmtId="0" fontId="9" fillId="0" borderId="3" xfId="0" applyFont="1" applyBorder="1" applyAlignment="1"/>
  </cellXfs>
  <cellStyles count="2">
    <cellStyle name="Moneda" xfId="1" builtinId="4"/>
    <cellStyle name="Normal" xfId="0" builtinId="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quot;$&quot;\ #,##0"/>
    </dxf>
  </dxfs>
  <tableStyles count="0" defaultTableStyle="TableStyleMedium2" defaultPivotStyle="PivotStyleLight16"/>
  <colors>
    <mruColors>
      <color rgb="FF00CC00"/>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7939812" createdVersion="8" refreshedVersion="8" minRefreshableVersion="3" recordCount="152" xr:uid="{12DBC171-8ED6-4616-B587-4347E7DF410F}">
  <cacheSource type="worksheet">
    <worksheetSource ref="A1:Y1048576" sheet="APERTURAS"/>
  </cacheSource>
  <cacheFields count="25">
    <cacheField name="CIUDAD SEDE" numFmtId="0">
      <sharedItems containsBlank="1"/>
    </cacheField>
    <cacheField name="CENTRO_COSTO" numFmtId="0">
      <sharedItems containsBlank="1"/>
    </cacheField>
    <cacheField name="DESCRIPCION CENTRO DE COSTOS" numFmtId="0">
      <sharedItems containsBlank="1" count="8">
        <s v="Wompi Suroccidente"/>
        <s v="Wompi Eje Cafetero"/>
        <s v="Wompi Centro"/>
        <s v="Wompi Costa"/>
        <s v="Wompi Oriente"/>
        <s v="Wompi Santander"/>
        <s v="Wompi Noroccidente"/>
        <m/>
      </sharedItems>
    </cacheField>
    <cacheField name="CÓDIGO DANE" numFmtId="0">
      <sharedItems containsString="0" containsBlank="1" containsNumber="1" containsInteger="1" minValue="5001" maxValue="85010"/>
    </cacheField>
    <cacheField name="TA/CODIGO ACTIVIDAD" numFmtId="0">
      <sharedItems containsBlank="1"/>
    </cacheField>
    <cacheField name="CODIGO CB" numFmtId="0">
      <sharedItems containsString="0" containsBlank="1" containsNumber="1" containsInteger="1" minValue="49302" maxValue="81955"/>
    </cacheField>
    <cacheField name="ACTIVIDAD" numFmtId="0">
      <sharedItems containsBlank="1" count="2">
        <s v="APERTURA"/>
        <m/>
      </sharedItems>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14">
      <sharedItems containsNonDate="0" containsDate="1" containsString="0" containsBlank="1" minDate="2025-09-01T00:00:00" maxDate="2025-10-23T00:00:00"/>
    </cacheField>
    <cacheField name="FECHA ULTIMA ACTUALIZACION" numFmtId="14">
      <sharedItems containsNonDate="0" containsDate="1" containsString="0" containsBlank="1" minDate="2025-10-01T00:00:00" maxDate="2025-11-01T00:00:00"/>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OLOGIA"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3"/>
    </cacheField>
    <cacheField name="VALOR DIAS ACTIVIDAD" numFmtId="167">
      <sharedItems containsString="0" containsBlank="1" containsNumber="1" containsInteger="1" minValue="367716" maxValue="598334"/>
    </cacheField>
    <cacheField name="VALOR TOTAL" numFmtId="167">
      <sharedItems containsString="0" containsBlank="1" containsNumber="1" containsInteger="1" minValue="367716" maxValue="74829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7939812" createdVersion="8" refreshedVersion="8" minRefreshableVersion="3" recordCount="569" xr:uid="{7A1A7002-02F2-4D04-9D48-AF913884AC17}">
  <cacheSource type="worksheet">
    <worksheetSource ref="A1:AA1048576" sheet="INCIDENT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Noroccidente"/>
        <s v="Wompi Santander"/>
        <s v="Wompi Eje Cafetero"/>
        <s v="Wompi Suroccidente"/>
        <s v="Wompi Oriente"/>
        <s v="Wompi Centro"/>
        <s v="Wompi Costa"/>
        <m/>
      </sharedItems>
    </cacheField>
    <cacheField name="CÓDIGO DANE" numFmtId="0">
      <sharedItems containsString="0" containsBlank="1" containsNumber="1" containsInteger="1" minValue="5001" maxValue="85250"/>
    </cacheField>
    <cacheField name="TA/CODIGO ACTIVIDAD" numFmtId="0">
      <sharedItems containsBlank="1" containsMixedTypes="1" containsNumber="1" containsInteger="1" minValue="2751274" maxValue="2962304"/>
    </cacheField>
    <cacheField name="CODIGO CB" numFmtId="0">
      <sharedItems containsString="0" containsBlank="1" containsNumber="1" containsInteger="1" minValue="10157" maxValue="81619"/>
    </cacheField>
    <cacheField name="ACTIVIDAD" numFmtId="0">
      <sharedItems containsBlank="1" count="2">
        <s v="INCIDENTE"/>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17T08:00:00" maxDate="2025-10-31T09:30:00"/>
    </cacheField>
    <cacheField name="FECHA DEL CIERRE DEL TICKET (DD/MM/AAAA)" numFmtId="14">
      <sharedItems containsNonDate="0" containsDate="1" containsString="0" containsBlank="1" minDate="2025-10-01T08:35:00" maxDate="2025-10-31T16:35:00"/>
    </cacheField>
    <cacheField name="SOLICITUD" numFmtId="0">
      <sharedItems containsBlank="1"/>
    </cacheField>
    <cacheField name="GRUPO_FALLA" numFmtId="14">
      <sharedItems containsBlank="1"/>
    </cacheField>
    <cacheField name="CATEGORÍA" numFmtId="14">
      <sharedItems containsBlank="1"/>
    </cacheField>
    <cacheField name="FALLA" numFmtId="14">
      <sharedItems containsBlank="1"/>
    </cacheField>
    <cacheField name="OBSERVACION" numFmtId="14">
      <sharedItems containsBlank="1" longText="1"/>
    </cacheField>
    <cacheField name="FORMA DE ATENCIÓN" numFmtId="14">
      <sharedItems containsBlank="1"/>
    </cacheField>
    <cacheField name="INVENTARIO ACTUAL DE ROLLOS" numFmtId="0">
      <sharedItems containsString="0" containsBlank="1" containsNumber="1" containsInteger="1" minValue="0" maxValue="64"/>
    </cacheField>
    <cacheField name="TIPOLOGIA" numFmtId="14">
      <sharedItems containsBlank="1"/>
    </cacheField>
    <cacheField name="TIPO DE TRAYECTO" numFmtId="14">
      <sharedItems containsBlank="1"/>
    </cacheField>
    <cacheField name="NOMBRE DEL TECNICO " numFmtId="14">
      <sharedItems containsBlank="1"/>
    </cacheField>
    <cacheField name="DIAS DE ACTIVIDAD" numFmtId="0">
      <sharedItems containsString="0" containsBlank="1" containsNumber="1" containsInteger="1" minValue="1" maxValue="3"/>
    </cacheField>
    <cacheField name="VALOR DIAS ACTIVIDAD " numFmtId="0">
      <sharedItems containsString="0" containsBlank="1" containsNumber="1" containsInteger="1" minValue="22000" maxValue="452148"/>
    </cacheField>
    <cacheField name="  VALOR TOTAL  " numFmtId="0">
      <sharedItems containsString="0" containsBlank="1" containsNumber="1" containsInteger="1" minValue="22000" maxValue="415908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2332" xr:uid="{58DF7622-EC00-4075-BC63-5144BD3029D5}">
  <cacheSource type="worksheet">
    <worksheetSource ref="A1:AA1048576" sheet="OC PAPALERÍA"/>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Costa"/>
        <s v="Wompi Santander"/>
        <s v="Wompi Oriente"/>
        <s v="Wompi Noroccidente"/>
        <s v="Wompi Suroccidente"/>
        <s v="Wompi Centro"/>
        <s v="Wompi Eje Cafetero"/>
        <m/>
      </sharedItems>
    </cacheField>
    <cacheField name="CÓDIGO DANE" numFmtId="0">
      <sharedItems containsString="0" containsBlank="1" containsNumber="1" containsInteger="1" minValue="5001" maxValue="85430"/>
    </cacheField>
    <cacheField name="TA/CODIGO ACTIVIDAD" numFmtId="0">
      <sharedItems containsString="0" containsBlank="1" containsNumber="1" containsInteger="1" minValue="2737599" maxValue="2961331"/>
    </cacheField>
    <cacheField name="CODIGO CB" numFmtId="0">
      <sharedItems containsString="0" containsBlank="1" containsNumber="1" containsInteger="1" minValue="10037" maxValue="81577"/>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13T10:34:00" maxDate="2025-10-31T08:00:00"/>
    </cacheField>
    <cacheField name="FECHA DEL CIERRE DEL TICKET (DD/MM/AAAA)" numFmtId="14">
      <sharedItems containsNonDate="0" containsDate="1" containsString="0" containsBlank="1" minDate="2025-10-01T08:12:00" maxDate="2025-10-31T16:08:00"/>
    </cacheField>
    <cacheField name="SOLICITUD" numFmtId="0">
      <sharedItems containsBlank="1" count="2">
        <s v="ROLLOS"/>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12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0" maxValue="2"/>
    </cacheField>
    <cacheField name="VALOR DIAS ACTIVIDAD " numFmtId="167">
      <sharedItems containsString="0" containsBlank="1" containsNumber="1" containsInteger="1" minValue="22000" maxValue="40250"/>
    </cacheField>
    <cacheField name="  VALOR TOTAL  " numFmtId="167">
      <sharedItems containsString="0" containsBlank="1" containsNumber="1" containsInteger="1" minValue="22000" maxValue="7824125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42" xr:uid="{CCE56C9C-A977-4F41-8872-7BC6934B8311}">
  <cacheSource type="worksheet">
    <worksheetSource ref="A1:AA1048576" sheet="OC CIERR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Oriente"/>
        <s v="Wompi Noroccidente"/>
        <s v="Wompi Santander"/>
        <s v="Wompi Costa"/>
        <s v="Wompi Suroccidente"/>
        <s v="Wompi Eje Cafetero"/>
        <s v="Wompi Centro"/>
        <m/>
      </sharedItems>
    </cacheField>
    <cacheField name="CÓDIGO DANE" numFmtId="0">
      <sharedItems containsString="0" containsBlank="1" containsNumber="1" containsInteger="1" minValue="5001" maxValue="76248"/>
    </cacheField>
    <cacheField name="TA/CODIGO ACTIVIDAD" numFmtId="0">
      <sharedItems containsBlank="1"/>
    </cacheField>
    <cacheField name="CODIGO CB" numFmtId="0">
      <sharedItems containsString="0" containsBlank="1" containsNumber="1" containsInteger="1" minValue="12549" maxValue="81554"/>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30T12:49:00" maxDate="2025-10-30T10:14:00"/>
    </cacheField>
    <cacheField name="FECHA DEL CIERRE DEL TICKET (DD/MM/AAAA)" numFmtId="14">
      <sharedItems containsNonDate="0" containsDate="1" containsString="0" containsBlank="1" minDate="2025-10-01T10:25:00" maxDate="2025-10-31T12:52:00"/>
    </cacheField>
    <cacheField name="SOLICITUD" numFmtId="0">
      <sharedItems containsBlank="1" count="2">
        <s v="CIERRE"/>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3"/>
    </cacheField>
    <cacheField name="VALOR DIAS ACTIVIDAD " numFmtId="0">
      <sharedItems containsString="0" containsBlank="1" containsNumber="1" containsInteger="1" minValue="101766" maxValue="707110"/>
    </cacheField>
    <cacheField name="  VALOR TOTAL  " numFmtId="0">
      <sharedItems containsString="0" containsBlank="1" containsNumber="1" containsInteger="1" minValue="101766" maxValue="907067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31" xr:uid="{5ACD882D-719E-45EC-A84B-E40E8F47F544}">
  <cacheSource type="worksheet">
    <worksheetSource ref="A1:AA1048576" sheet="OC PUBLICIDAD"/>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Noroccidente"/>
        <s v="Wompi Oriente"/>
        <s v="Wompi Costa"/>
        <s v="Wompi Suroccidente"/>
        <s v="Wompi Centro"/>
        <s v="Wompi Santander"/>
        <s v="Wompi Eje Cafetero"/>
        <m/>
      </sharedItems>
    </cacheField>
    <cacheField name="CÓDIGO DANE" numFmtId="0">
      <sharedItems containsString="0" containsBlank="1" containsNumber="1" containsInteger="1" minValue="5001" maxValue="76520"/>
    </cacheField>
    <cacheField name="TA/CODIGO ACTIVIDAD" numFmtId="0">
      <sharedItems containsString="0" containsBlank="1" containsNumber="1" containsInteger="1" minValue="2815580" maxValue="2951365"/>
    </cacheField>
    <cacheField name="CODIGO CB" numFmtId="0">
      <sharedItems containsString="0" containsBlank="1" containsNumber="1" containsInteger="1" minValue="18129" maxValue="81451"/>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30T12:13:00" maxDate="2025-10-29T09:36:00"/>
    </cacheField>
    <cacheField name="FECHA DEL CIERRE DEL TICKET (DD/MM/AAAA)" numFmtId="14">
      <sharedItems containsNonDate="0" containsDate="1" containsString="0" containsBlank="1" minDate="2025-10-01T16:57:00" maxDate="2025-10-30T14:56:00"/>
    </cacheField>
    <cacheField name="SOLICITUD" numFmtId="0">
      <sharedItems containsBlank="1" count="2">
        <s v="PUBLICIDAD"/>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1"/>
    </cacheField>
    <cacheField name="VALOR DIAS ACTIVIDAD " numFmtId="167">
      <sharedItems containsString="0" containsBlank="1" containsNumber="1" containsInteger="1" minValue="22000" maxValue="551974"/>
    </cacheField>
    <cacheField name="  VALOR TOTAL  " numFmtId="167">
      <sharedItems containsString="0" containsBlank="1" containsNumber="1" containsInteger="1" minValue="22000" maxValue="476541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204861111" createdVersion="8" refreshedVersion="8" minRefreshableVersion="3" recordCount="14" xr:uid="{859242CE-4081-435C-BA61-9CD3D9A749ED}">
  <cacheSource type="worksheet">
    <worksheetSource ref="A1:AA1048576" sheet="OC TRASLADOS"/>
  </cacheSource>
  <cacheFields count="27">
    <cacheField name="CIUDAD SEDE" numFmtId="0">
      <sharedItems containsBlank="1"/>
    </cacheField>
    <cacheField name="CENTRO_COSTO" numFmtId="0">
      <sharedItems containsBlank="1"/>
    </cacheField>
    <cacheField name="DESCRIPCION CENTRO DE COSTOS" numFmtId="0">
      <sharedItems containsBlank="1" count="6">
        <s v="Wompi Noroccidente"/>
        <s v="Wompi Suroccidente"/>
        <s v="Wompi Centro"/>
        <s v="Wompi Santander"/>
        <s v="Wompi Oriente"/>
        <m/>
      </sharedItems>
    </cacheField>
    <cacheField name="CÓDIGO DANE" numFmtId="0">
      <sharedItems containsString="0" containsBlank="1" containsNumber="1" containsInteger="1" minValue="5001" maxValue="54001"/>
    </cacheField>
    <cacheField name="TA/CODIGO ACTIVIDAD" numFmtId="0">
      <sharedItems containsString="0" containsBlank="1" containsNumber="1" containsInteger="1" minValue="14048373" maxValue="14256898"/>
    </cacheField>
    <cacheField name="CODIGO CB" numFmtId="0">
      <sharedItems containsString="0" containsBlank="1" containsNumber="1" containsInteger="1" minValue="13577" maxValue="79211"/>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10-01T15:54:00" maxDate="2025-10-29T11:31:00"/>
    </cacheField>
    <cacheField name="FECHA DEL CIERRE DEL TICKET (DD/MM/AAAA)" numFmtId="14">
      <sharedItems containsNonDate="0" containsDate="1" containsString="0" containsBlank="1" minDate="2025-10-04T11:07:00" maxDate="2025-10-31T14:49:00"/>
    </cacheField>
    <cacheField name="SOLICITUD" numFmtId="0">
      <sharedItems containsBlank="1" count="2">
        <s v="TRASLADO"/>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1"/>
    </cacheField>
    <cacheField name="VALOR DIAS ACTIVIDAD " numFmtId="0">
      <sharedItems containsString="0" containsBlank="1" containsNumber="1" containsInteger="1" minValue="59451" maxValue="462012"/>
    </cacheField>
    <cacheField name="  VALOR TOTAL  " numFmtId="0">
      <sharedItems containsString="0" containsBlank="1" containsNumber="1" containsInteger="1" minValue="59451" maxValue="244666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2419907411" createdVersion="8" refreshedVersion="8" minRefreshableVersion="3" recordCount="78" xr:uid="{47FB501C-9591-444F-B69C-3B9EBB6E437E}">
  <cacheSource type="worksheet">
    <worksheetSource ref="C3:D81" sheet="TD"/>
  </cacheSource>
  <cacheFields count="2">
    <cacheField name="CENTRO DE COSTOS" numFmtId="0">
      <sharedItems containsBlank="1" count="8">
        <s v="Wompi Centro"/>
        <s v="Wompi Costa"/>
        <s v="Wompi Eje Cafetero"/>
        <s v="Wompi Noroccidente"/>
        <s v="Wompi Oriente"/>
        <s v="Wompi Santander"/>
        <s v="Wompi Suroccidente"/>
        <m/>
      </sharedItems>
    </cacheField>
    <cacheField name="VALOR" numFmtId="0">
      <sharedItems containsString="0" containsBlank="1" containsNumber="1" containsInteger="1" minValue="59451" maxValue="162370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s v="CALI"/>
    <s v="0036-0003"/>
    <x v="0"/>
    <n v="76520"/>
    <s v="TA-25-1046221"/>
    <n v="81148"/>
    <x v="0"/>
    <s v="CB CRECIMIENTO - OTRAS LISTAS"/>
    <s v="VALLE DEL CAUCA"/>
    <s v="PALMIRA"/>
    <s v="BARRIO LA SULTANA PALMIRA"/>
    <s v="WOMPI"/>
    <s v="FO-25-1457847"/>
    <d v="2025-09-01T00:00:00"/>
    <d v="2025-10-09T00:00:00"/>
    <s v="EJECUTADO"/>
    <s v="12-09 SE REALIZA LLAMADA AL CLIENTE, SE HABLA CON AURA ELENA BENAVIDES ROJAS  EL CUAL INDICA QUE EL CORREO CON LAS CREDENCIALES POR PARTE DE WOMPI AUN NO HA LLEGADO 22-09 SE HABLA CON LA SRA  AURA ELENA BENAVIDES ROJAS LA CUAL INDICA QUE AUN NO TIENE EL CORREO 08-10 SE REALIZA LLAMADA AL CLIENTE, SE HABLA CON LA SRA AURA ELENA BENAVIDES ROJAS. SE VALIDA DIRECCIÓN OK, CANAL OK, DISPONIBILIDAD TOTAL, LLAMAR EL DÍA LA INSTALACIÓN PARA CONFIRMAR VISITA, AVISO EXTERIOR ALTURA APROX 2 METROS; CREDENCIALES: NO 9/10/2025 SE REALIZA INSTALACIÓN DE CORRESPONSAL, SE INSTALAN EQUIPOS CON PRUEBAS EXITOSAS, SE CAPACITA Y SE EVALÚA AL CLIENTE, SE INSTALA PUBLICIDAD COMPLETA, CB QUEDA OPERATIVO. USUARIO SOMOS BANCOLOMBIA ACTIVO"/>
    <s v="VISITA_TÉCNICA"/>
    <s v="254MMD4X2530"/>
    <s v="PRINCIPAL"/>
    <s v="TERRESTRE"/>
    <s v="MONTERO MUESES GIAN CARLO"/>
    <n v="1"/>
    <n v="367716"/>
    <n v="367716"/>
  </r>
  <r>
    <s v="PEREIRA"/>
    <s v="0036-0002"/>
    <x v="1"/>
    <n v="66001"/>
    <s v="TA-25-1187978"/>
    <n v="81418"/>
    <x v="0"/>
    <s v="CB CRECIMIENTO - NUEVO"/>
    <s v="RISARALDA"/>
    <s v="PEREIRA"/>
    <s v="BARRIO LOS ANGELES PEREIRA"/>
    <s v="WOMPI"/>
    <s v="FO-25-1646754"/>
    <d v="2025-09-08T00:00:00"/>
    <d v="2025-10-09T00:00:00"/>
    <s v="EJECUTADO"/>
    <s v="12-09 SE REALIZA LLAMADA AL CLIENTE, SE HABLA CON LA SRA MARIA MANUELA LARGO SOTO  EL CUAL INDICA QUE EL CORREO CON LAS CREDENCIALES POR PARTE DE WOMPI AUN NO HA LLEGADO // 22/09/2025 SE REALIZA LLAMADA AL NUMERO DE LA LISTA SE HABLA CON LA SEÑORA MARIA QUIEN INDICA QUE NO LES HA LLEGADO EL CORREO CON LAS CREDENCIALES, YA BUSCARON EN TODO EL BUZON Y NADA 08-10 SE REALIZA LLAMADA AL CLIENTE, SE HABLA CON LA SRA MARIA MANUELA LARGO SOTO. SE VALIDA DIRECCIÓN OK, CANAL OK, DISPONIBILIDAD TOTAL, LLAMAR EL DÍA LA INSTALACIÓN PARA CONFIRMAR VISITA, AVISO EXTERIOR ALTURA APROX 1 METROS; CREDENCIALES: SI 9/10/2025 SE REALIZA INSTALACIÓN DE CORRESPONSAL, SE INSTALAN EQUIPOS CON PRUEBAS EXITOSAS, SE CAPACITA Y SE EVALÚA AL CLIENTE, SE INSTALA PUBLICIDAD COMPLETA, CB QUEDA OPERATIVO. USUARIO SOMOS BANCOLOMBIA ACTIVO"/>
    <s v="VISITA_TÉCNICA"/>
    <s v="254MMD4X0196"/>
    <s v="PRINCIPAL"/>
    <s v="TERRESTRE"/>
    <s v="ARROYAVE CANO MANUEL GUILLERMO"/>
    <n v="1"/>
    <n v="367716"/>
    <n v="367716"/>
  </r>
  <r>
    <s v="BOGOTA"/>
    <s v="0036-0004"/>
    <x v="2"/>
    <n v="25843"/>
    <s v="TA-25-1100744"/>
    <n v="81453"/>
    <x v="0"/>
    <s v="CB CRECIMIENTO - NUEVO"/>
    <s v="CUNDINAMARCA"/>
    <s v="VILLA DE SAN DIEGO DE UBATE"/>
    <s v="BARRIO JUAN JOSE NEIRA VILLA DE SAN DIEGO DE UBATE  5"/>
    <s v="WOMPI"/>
    <s v="FO-25-1668980"/>
    <d v="2025-09-08T00:00:00"/>
    <d v="2025-10-30T00:00:00"/>
    <s v="EJECUTADO"/>
    <s v="12-09 SE REALIZA LLAMADA AL CLIENTE, SE HABLA CON LA SR  JHON FERNANDO GONZALEZ LANCHEROS SE VALIDA DIRECCIÓN OK, CANAL OK, DISPONIBILIDAD TOTAL, USUARIO Y CONTRASEÑA WOMPI OK, LLAMAR EL DÍA LA INSTALACIÓN PARA CONFIRMAR VISITA, AVISO EXTERIOR ALTURA APROX 2 METROS 16-09 SE VISITA COMERCIO, EN EL SITIO EL CLIENTE NOS MANIFIESTA QUE NO LE HA LLEGADO EL CORREO DE WOMPI PARA HABILITAR LAS CREDENCIALES, POR LO QUE SE ESCALA AL COORDINADOR DANDO LOS DATOS DEL CLIENTE JUNTO CON EL CORREO PERO TAMBIÉN SE EVIDENCIA YA EN EL EQUIPO QUE EL CORREO QUE TOMARON AL PARECER POR PARTE DE WOMPI ESTÁ MAL (CORREO CORRECTO: GONZALEZJOHN046@GMAIL.COM) (CORREO ERRADO: GONZALEZJHONN04@GMAIL.COM), SE ESCALA PARA QUE SE RESUELVA EL DATO PERO INDICAN TIEMPO DE RESPUESTA DE 1 A 3 DÍAS HÁBILES POR LO QUE SE ESPERARA RESPUESTA DEL ÁREA ENCARGADA Y SE REPROGRAMADA ACTIVIDAD. 19-09 EL DÍA DE HOY LLEGA CORREO CON LA SIGUIENTE RESPUESTA: &quot;CASO N° 465292, CON ASUNTO CORREO SATURADO DEL COMERCIO, NO TIENE LAS CREDENCIALES HA SIDO SOLUCIONADO&quot; EN COMUNICACIÓN CON EL COMERCIO, MANIFIESTA NO LE HA LLEGADO CORREO  CON LA INFORMACIÓN 08-10 SE REALIZA LLAMADA AL CLIENTE, SE HABLA CON LA SRA NELLY OPAYOME. SE VALIDA DIRECCIÓN OK, CANAL OK, DISPONIBILIDAD TOTAL, LLAMAR EL DÍA LA INSTALACIÓN PARA CONFIRMAR VISITA, AVISO EXTERIOR ALTURA APROX 2 METROS; CREDENCIALES: NO 10-10 RESUMEN DEL CASO: SE REALIZA APERTURA WOMPI DONDE AL LLEGAR AL COMERCIO CLIENTE CONFIRMA NO HA RECIBIDO CORREO DE COMPLETA TU REGISTRO AL VALIDAR EL CORREO REGISTRADO EN EL DATÁFONO REGISTRA GONZALEZJHONN04@GMAIL.COM Y EL CORREO  CORRECTO ES GONZALEZJOHN046@GMAIL.COM POR LO QUE NO LLEGA EL CORREO DE ACTIVACION  EN CREDENCIALES SERIAL: 254UMX3181  TICKET N° (471570), | EN NUEVA COMUNICACIÓN CON EL USUARIO INDICA QUE YA TIENE EL CORREO POR PARTE DE WOMPI, ALTURA DEL AVISO 2 MT  | 30/10/2025 SE REALIZA INSTALACIÓN DE CORRESPONSAL, SE INSTALAN EQUIPOS CON PRUEBAS EXITOSAS, SE CAPACITA Y SE EVALÚA AL CLIENTE, SE INSTALA PUBLICIDAD COMPLETA, CB QUEDA OPERATIVO. USUARIO SOMOS BANCOLOMBIA ACTIVO"/>
    <s v="VISITA_TÉCNICA"/>
    <s v="254MMD4X3181"/>
    <s v="INTERMEDIA"/>
    <s v="TERRESTRE"/>
    <s v="ROMERO ROJAS BREIDY JHOHAN"/>
    <n v="3"/>
    <n v="488953"/>
    <n v="1466859"/>
  </r>
  <r>
    <s v="MONTERIA"/>
    <s v="0036-0001"/>
    <x v="3"/>
    <n v="23670"/>
    <s v="TA-25-1100787"/>
    <n v="81431"/>
    <x v="0"/>
    <s v="CB CRECIMIENTO - NUEVO"/>
    <s v="CORDOBA"/>
    <s v="SAN ANDRES SOTAVENTO"/>
    <s v="BARRIO BOCA CANOA SAN ANDRES DE SOTAVENTO"/>
    <s v="WOMPI"/>
    <s v="FO-25-1554843"/>
    <d v="2025-09-08T00:00:00"/>
    <d v="2025-10-10T00:00:00"/>
    <s v="EJECUTADO"/>
    <s v="12-09 SE REALIZA LLAMADA AL CLIENTE, SE HABLA CON LA SRA DIANA RAMIREZ HOYOS SE VALIDA DIRECCIÓN OK, CANAL OK, DISPONIBILIDAD TOTAL, USUARIO Y CONTRASEÑA WOMPI OK, LLAMAR EL DÍA LA INSTALACIÓN PARA CONFIRMAR VISITA, AVISO EXTERIOR ALTURA APROX 3.5 METROS - COMUNICACIÓN POR WPP 16/09/2025 SE VISITA COMERCIO PERO NO ES POSIBLE REALIZAR LA INSTALACIÓN, SE CREAN CREDENCIALES, SE INGRESA A LA APLICACIÓN CON EL USUARIO PERO NO MUESTRA EL MENÚ TRANSACCIONAL EN EL EQUIPO, SE HACE ESCALAMIENTO MEDIANTE AL TICKET N° (465381), DESPUÉS DE 40 MINUTOS NO TUVIMOS RESPUESTA, POR LO QUE  EL COORDINADOR NOS INDICA QUE NOS PODEMOS RETIRAR DEL SITIO. 08-10 SE SE PROGRAMA ACTIVIDAD POR SOLICITUD DE WOMPI, INDICAN QUE YA ESTA TODO LISTO PARA CONFIGURAR EL EQUIPO 10-10 SE REALIZA INSTALACIÓN DE CORRESPONSAL, SE INSTALAN EQUIPOS CON PRUEBAS EXITOSAS, SE CAPACITA Y SE EVALÚA AL CLIENTE, SE INSTALA PUBLICIDAD COMPLETA, CB QUEDA OPERATIVO. USUARIO SOMOS BANCOLOMBIA ACTIVO"/>
    <s v="VISITA_TÉCNICA"/>
    <s v="254UMD4X8138"/>
    <s v="INTERMEDIA"/>
    <s v="TERRESTRE"/>
    <s v="CACERES HERNANDEZ ANDRES"/>
    <n v="2"/>
    <n v="488953"/>
    <n v="977906"/>
  </r>
  <r>
    <s v="NEIVA"/>
    <s v="0036-0006"/>
    <x v="4"/>
    <n v="41001"/>
    <s v="TA-25-1187980"/>
    <n v="81412"/>
    <x v="0"/>
    <s v="CB CRECIMIENTO - NUEVO"/>
    <s v="HUILA"/>
    <s v="NEIVA"/>
    <s v="BARRIO LA GAITANA NEIVA 1"/>
    <s v="WOMPI"/>
    <s v="FO-25-1659812"/>
    <d v="2025-09-08T00:00:00"/>
    <d v="2025-10-30T00:00:00"/>
    <s v="EJECUTADO"/>
    <s v="12-09 SE REALIZA LLAMADA AL CLIENTE, SE HABLA CON LA SRA DANIELA RUBIANO VASQUEZ LA CUAL INDICA QUE NO PUEDE VERIFICAR LOS DATOS POR QUE SE ENCUNTRA OCUPADA Y QUE ELLA NO HA RECIBIDO HASTA AHORA NINGUN CORREO - COMUNICACIÓN POR WPP // 22/09/2025 SE REALIZA LLAMADA AL NUMERO DE LA LISTA SE HABLA CON EL ESPOSO DE LA SEÑORA DANIELA QUIEN INDICA QUE EL CORREO CON EL QUE HICIERON LA SOLICITUD TIENE NOVEDAD, SOLICITA QUE LE CAMBIEN EL CORREO PARA PODER RECIBIR LA APERTURA (rubivadani@gmail.com) 08-10 SE SE PROGRAMA ACTIVIDAD POR SOLICITUD DE WOMPI, INDICAN QUE YA ESTA TODO LISTO PARA CONFIGURAR EL EQUIPO 9/10/2025 SE VISTA EL CB PARA IMPLEMENTACIÓN, PERO EL USUARIO INDICA QUE EL CORREO REGISTRADO LO PERDIÓ, POR LO QUE NO FUE POSIBLE ACCEDER Y ACTIVAR LAS CREDENCIALES, EL USUARIO INDICA QUE EL CORREO QUE TIENE ACTUALMENTE ES RUBIVADANI@GMAIL.COM. | 28/10/2025 EN NUEVA COMUNIACIÓN CON LA USUARIA POR WPP INDICA QUE YA TIENE EL CORREO POR PARTE DE WOMPI  - COMUNICACIÓN POR WPP | 30-10 SE REALIZA INSTALACIÓN DE CORRESPONSAL, SE INSTALAN EQUIPOS CON PRUEBAS EXITOSAS, SE CAPACITA Y SE EVALÚA AL CLIENTE, SE INSTALA PUBLICIDAD COMPLETA, CB QUEDA OPERATIVO. USUARIO SOMOS BANCOLOMBIA ACTIVO"/>
    <s v="VISITA_TÉCNICA"/>
    <s v="254UMD4X6246"/>
    <s v="PRINCIPAL"/>
    <s v="TERRESTRE"/>
    <s v="DEVIA REINOSO JUAN CARLOS"/>
    <n v="2"/>
    <n v="367716"/>
    <n v="735432"/>
  </r>
  <r>
    <s v="BUCARAMANGA"/>
    <s v="0036-0007"/>
    <x v="5"/>
    <n v="68001"/>
    <s v="TA-25-1187982"/>
    <n v="81380"/>
    <x v="0"/>
    <s v="CB CRECIMIENTO - NUEVO"/>
    <s v="SANTANDER"/>
    <s v="BUCARAMANGA"/>
    <s v="BARRIO SAN FRANCISCO BUCARAMANGA 20"/>
    <s v="WOMPI"/>
    <s v="FO-25-1646760"/>
    <d v="2025-09-08T00:00:00"/>
    <d v="2025-10-31T00:00:00"/>
    <s v="EJECUTADO"/>
    <s v="12-09 SE REALIZA LLAMADA AL CLIENTE, SE HABLA CON LA SRA LENIS DAYANA DURAN FARFAN  LA CUAL INIDCA QUE EL CORREO ESTA ERRADO, EL CORREO CORRECTO ES lenis120417@gmail.com 22-09 SE REALIZA LLAMADA AL CLIENTE, SE HABLA CON LA SRA LENIS DAYANA DURAN FARFAN LA CUAL INDICA QUE NO TIENE EL CORREO POR PARTE DE WOMPI 08-10 SE REALIZA CONTACTO POR WPP CON LA SRA LENIS DAYANA DURAN FARFAN. SE VALIDA DIRECCIÓN OK, CANAL OK, DISPONIBILIDAD TOTAL, LLAMAR EL DÍA LA INSTALACIÓN PARA CONFIRMAR VISITA, AVISO EXTERIOR ALTURA APROX 2.5 METROS; CREDENCIALES: SI 09/10/2025 RESUMEN DEL CASO: CLIENTE INDICA QUE NO LE HA LLEGADO CORREO CON LAS CREDENCIALES INFORMA QUE EL CORREO NO ES EL CORRECTO  CORREO EXACTO ES LENIS120417@GMAIL.COM SE REALIZAN PRUEBAS A DICHO CORREO EXITOSAS SE INTENTA REGISTRO A WOMPI POR MEDIO DEL LINK Y NO DEJA ESCRIBIR  SERIAL: 254MMD4W8890 TICKET N° (471140),   | 28-10 EN NUEVA COMUNICACIÓN CON EL USUARIO INDICA QUE YA TIENE EL CORREO DE WOMPI, ALTURA DEL AVISO 3.5 MT  | 31/10/2025 SE REALIZA INSTALACIÓN DE CORRESPONSAL, SE INSTALAN EQUIPOS CON PRUEBAS EXITOSAS, SE CAPACITA Y SE EVALÚA AL CLIENTE, SE INSTALA PUBLICIDAD COMPLETA, CB QUEDA OPERATIVO. USUARIO SOMOS BANCOLOMBIA ACTIVO"/>
    <s v="VISITA_TÉCNICA"/>
    <s v="254MMD4W8890"/>
    <s v="PRINCIPAL"/>
    <s v="TERRESTRE"/>
    <s v="MARIÑO PABON JORGE ENRIQUE"/>
    <n v="1"/>
    <n v="367716"/>
    <n v="367716"/>
  </r>
  <r>
    <s v="BOGOTA"/>
    <s v="0036-0004"/>
    <x v="2"/>
    <n v="11001"/>
    <s v="TA-25-1100805"/>
    <n v="81375"/>
    <x v="0"/>
    <s v="CB CRECIMIENTO - NUEVO"/>
    <s v="CUNDINAMARCA"/>
    <s v="BOGOTA"/>
    <s v="BARRIO EL TROPEZON BOGOTA 1"/>
    <s v="WOMPI"/>
    <s v="FO-25-1554883"/>
    <d v="2025-09-08T00:00:00"/>
    <d v="2025-10-09T00:00:00"/>
    <s v="EJECUTADO"/>
    <s v="12-09  SE REALIZA LLAMDA AL CLIENTE, SE HABLA CON EL SR  ISAAC KAMILO VALERA MORENO DIRECCIÓN OK, CANAL OK, DISPONIBILIDAD TOTAL, USUARIO Y CONTRASEÑA WOMPI OK, LLAMAR EL DÍA LA INSTALACIÓN PARA CONFIRMAR VISITA, AVISO EXTERIOR ALTURA APROX 2 METROS 16/09/2025 SE REALIZA CIERRE DE VISITA YA QUE NO HAN LLEGADO CORREO DE CREDENCIALES INDICA QUE LO RECIBIO PERO ELIMINO UNOS CORREOS Y NO SE DIO CUENTA. SE ESCALA CASO A COORDINADOR WILLIAM ROZO QUIEN AUTORIZA TICKET 465275 19-09 EL DÍA DE HOY LLEGA CORREO CON LA SIGUIENTE RESPUESTA: &quot;SU CASO N° 465275, CON ASUNTO COMERCIO INFORMA NO LE LLEGARON LAS CREDENCIALES HA SIDO SOLUCIONADO&quot; DE ACUERDO CON LA VALIDACIÓN CON EL COMERCIO, INFORMA NO LE HA LLEGADO INFORMACIÓN COMO LO DICE EL CORREO, ACTIVIDAD SIGUE PENDIENTE 08-10 SE REALIZA LLAMADA AL CLIENTE, SE HABLA CON EL SR ISAAC KAMILO VALERA MORENO. SE VALIDA DIRECCIÓN OK, CANAL OK, DISPONIBILIDAD TOTAL, LLAMAR EL DÍA LA INSTALACIÓN PARA CONFIRMAR VISITA, AVISO EXTERIOR ALTURA APROX 2.5 METROS; CREDENCIALES: NO 9/10/2025 SE REALIZA INSTALACIÓN DE CORRESPONSAL, SE INSTALAN EQUIPOS CON PRUEBAS EXITOSAS, SE CAPACITA Y SE EVALÚA AL CLIENTE, SE INSTALA PUBLICIDAD COMPLETA, CB QUEDA OPERATIVO. USUARIO SOMOS BANCOLOMBIA NO ACTIVO , SE CAPACITA CON EL DE PRUEBA"/>
    <s v="VISITA_TÉCNICA"/>
    <s v="254MMD4X3304"/>
    <s v="PRINCIPAL"/>
    <s v="TERRESTRE"/>
    <s v="HERNANDEZ NARANJO OSCAR EDUARDO"/>
    <n v="2"/>
    <n v="367716"/>
    <n v="735432"/>
  </r>
  <r>
    <s v="VILLAVICENCIO"/>
    <s v="0036-0006"/>
    <x v="4"/>
    <n v="50568"/>
    <s v="TA-25-1187984"/>
    <n v="81424"/>
    <x v="0"/>
    <s v="CB CRECIMIENTO - NUEVO"/>
    <s v="META"/>
    <s v="PUERTO GAITAN"/>
    <s v="BARRIO ALTOS DEL MANACACIAS PUERTO GAITAN"/>
    <s v="WOMPI"/>
    <s v="FO-25-1646763"/>
    <d v="2025-09-08T00:00:00"/>
    <d v="2025-10-10T00:00:00"/>
    <s v="EJECUTADO"/>
    <s v="12-09 EN COMUNICACIÓN VIA WHATSAPP, SE HABLA CON LA SRA YINEHT SELENA BARRERA MURCIA  SE VALIDA DIRECCIÓN OK, CANAL OK, DISPONIBILIDAD TOTAL, USUARIO Y CONTRASEÑA WOMPI NO LE HA LLEGADO, INDICA QUE EL CORREO QUE SE ENCUENTRA EN LA LISTA DE CHEQUEO ESTÁ ERRADO, SU CORREO Selenabm18@gmail.com // 22/09/2025 SE REALIZA LLAMADA AL NUMERO DE LA LISTA SE HABLA CON LA SEÑORA SELENA SOLICITA QUE LE CAMBIEN EL CORREO (Selenabm18@gmail.com), EL OTRO ESTA ERRADO 08-10 SE REALIZA LLAMADA AL CLIENTE, SE HABLA CON LA SRA YINEHT SELENA BARRERA MURCIA SE VALIDA DIRECCIÓN OK, CANAL OK, DISPONIBILIDAD TOTAL 10/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8310"/>
    <s v="LEJANA"/>
    <s v="TERRESTRE"/>
    <s v="ROZO JIMENEZ EDGAR ARMANDO"/>
    <n v="1"/>
    <n v="598334"/>
    <n v="598334"/>
  </r>
  <r>
    <s v="MONTERIA"/>
    <s v="0036-0001"/>
    <x v="3"/>
    <n v="23001"/>
    <s v="TA-25-1187986"/>
    <n v="81410"/>
    <x v="0"/>
    <s v="CB CRECIMIENTO - NUEVO"/>
    <s v="CORDOBA"/>
    <s v="MONTERIA"/>
    <s v="BARRIO CENTRO MONTERIA 61"/>
    <s v="WOMPI"/>
    <s v="FO-25-1646765"/>
    <d v="2025-09-08T00:00:00"/>
    <d v="2025-10-09T00:00:00"/>
    <s v="EJECUTADO"/>
    <s v="12-09 SE REALIZA LLAMADA AL CLIENTE, SE HABLA CON EL SR JAMIS JABID MARTINEZ ORTEGA SE VALIDA DIRECCIÓN OK, CANAL OK, DISPONIBILIDAD TOTAL, USUARIO Y CONTRASEÑA WOMPI NO LE HA LLEGADO-INSTALACIÓN SIN PROGRAMAR // 22/09/2025 SE REALIZA LLAMADA AL NUMERO DE LA LISTA SE HABLA CON EL SEÑOR JAMIS, SE LE CONFIRMA EL CORREO INDICA ESTAR BIEN, SE PREGUNTA POR CORREO DE WOMPI ME DICE QUE NO LE HA LLEGADO, HACE BUSQUEDA POR EL BUSCADOR Y ME SIGUE INDICANDO QUE NO LO TIENEN EN NINGUNA BANDEJA DE MENSAJES 08-10 SE REALIZA LLAMADA AL CLIENTE, SE HABLA CON LA SR JAMIS JABID MARTINEZ ORTEGA SE VALIDA DIRECCIÓN OK, CANAL OK, DISPONIBILIDAD TOTAL, YA TIENE CORREO CON CREDENCIALES  9/10/2025 SE REALIZA INSTALACIÓN DE CORRESPONSAL, SE INSTALAN EQUIPOS CON PRUEBAS EXITOSAS, SE CAPACITA Y SE EVALÚA AL CLIENTE, SE INSTALA PUBLICIDAD COMPLETA, CB QUEDA OPERATIVO. USUARIO SOMOS BANCOLOMBIA NO ACTIVO, SE CAPACITA CON EL DE PRUEBA"/>
    <s v="VISITA_TÉCNICA"/>
    <s v="254UMD4X8492"/>
    <s v="PRINCIPAL"/>
    <s v="TERRESTRE"/>
    <s v="COGOLLO VERTEL EDER LUIS"/>
    <n v="1"/>
    <n v="367716"/>
    <n v="367716"/>
  </r>
  <r>
    <s v="BUCARAMANGA"/>
    <s v="0036-0007"/>
    <x v="5"/>
    <n v="68092"/>
    <s v="TA-25-1100984"/>
    <n v="81369"/>
    <x v="0"/>
    <s v="CB CRECIMIENTO - NUEVO"/>
    <s v="SANTANDER"/>
    <s v="BETULIA"/>
    <s v="SAN BERNARDO BETULIA"/>
    <s v="WOMPI"/>
    <s v="FO-25-1554914"/>
    <d v="2025-09-08T00:00:00"/>
    <d v="2025-10-10T00:00:00"/>
    <s v="EJECUTADO"/>
    <s v="12-09 EN COMUNICACIÓN VIA WHATSAPP, SE HABLA CON LA SRA PAULA ANDREA GARCIA CRUZSE VALIDA DIRECCIÓN OK, CANAL OK, DISPONIBILIDAD TOTAL, USUARIO Y CONTRASEÑA WOMPI OK, LLAMAR EL DÍA LA INSTALACIÓN PARA CONFIRMAR VISITA, AVISO EXTERIOR ALTURA APROX 2.5 METROS 17/09/2025 SE LLEGA AL SITIO Y SE REALIZA EL PROCESO DE IDENTIFICACIÓN. SE ACCEDE CORRECTAMENTE AL CORREO ELECTRÓNICO DEL USUARIO. SE GENERA EL LINK PARA LA ACTIVACIÓN DEL CORRESPONSAL. AL MOMENTO DE INGRESAR AL ENLACE, LA APLICACIÓN NO PERMITE MODIFICAR NI DIGITAR LOS SIGUIENTES CAMPOS: NOMBRE DE USUARIO, CORREO ELECTRÓNICO, WHATSAPP. ACCIONES REALIZADAS: SE EJECUTA BORRADO DE CACHÉ DE LA APLICACIÓN WOMPI. SE REALIZA LA ACTUALIZACIÓN DE LA APLICACIÓN A LA ÚLTIMA VERSIÓN DISPONIBLE. SE LOGRA EL CAMBIO DE CONTRASEÑA CORRECTAMENTE. SIN EMBARGO, AL INTENTAR COMPLETAR LA ACTIVACIÓN, LA APP MUESTRA EL SIGUIENTE MENSAJE DE ERROR: &quot;¡UPS! ALGO SALIÓ MAL&quot;. EL PROCESO NO SE PUEDE COMPLETAR DEBIDO A UN POSIBLE FALLO EN LA PLATAFORMA O CONFLICTO CON LA APP, PESE A QUE LOS PASOS ANTERIORES SE EJECUTARON CORRECTAMENTE. ESCALAR EL CASO AL SOPORTE TÉCNICO DE WOMPI PARA SU REVISIÓN Y SOLUCIÓN. 08-10 SE REALIZA LLAMADA AL CLIENTE, SE HABLA CON LA SRA PAULA ANDREA GARCIA CRUZ ORTEGA SE VALIDA DIRECCIÓN OK, CANAL OK, DISPONIBILIDAD TOTAL, YA TIENE CORREO CON CREDENCIALES 09-10 SE COMUNICA CON LA SEÑORITA CON LA SEÑORITA PAULA AL NÚMERO DE TELÉFONO 3138266161 , SE CONFIRMA QUE LA USUARIA CUENTA CON LAS CREDENCIALES WOMPI, SE VALIDA EN OFICINA CON COORDINADOR Y SI DEJA INGRESAR, SE PROCEDE A REALIZAR LA APERTURA EN BETULIA 10-10 SE REALIZA INSTALACIÓN DE CORRESPONSAL, SE INSTALAN EQUIPOS CON PRUEBAS EXITOSAS, SE CAPACITA Y SE EVALÚA AL CLIENTE, SE INSTALA PUBLICIDAD COMPLETA, CB QUEDA OPERATIVO. USUARIO SOMOS BANCOLOMBIA ACTIVO"/>
    <s v="VISITA_TÉCNICA"/>
    <s v="254MMD4W8945"/>
    <s v="LEJANA"/>
    <s v="TERRESTRE"/>
    <s v="HERRERA LUQUE SAUL JAVIER"/>
    <n v="1"/>
    <n v="598334"/>
    <n v="598334"/>
  </r>
  <r>
    <s v="TUNJA"/>
    <s v="0036-0007"/>
    <x v="5"/>
    <n v="15001"/>
    <s v="TA-25-1187992"/>
    <n v="81446"/>
    <x v="0"/>
    <s v="CB CRECIMIENTO - NUEVO"/>
    <s v="BOYACA"/>
    <s v="TUNJA"/>
    <s v="BARRIO SAN CARLOS TUNJA 3"/>
    <s v="WOMPI"/>
    <s v="FO-25-1646768"/>
    <d v="2025-09-08T00:00:00"/>
    <d v="2025-10-31T00:00:00"/>
    <s v="EJECUTADO/CANCELADO"/>
    <s v="12-09 SE REALIZA LLAMADA AL CLIENTE, SE HABLA CON LA SRA JENNY ANGELICA MORENO CALDAS  SE VALIDA DIRECCIÓN OK, CANAL OK, DISPONIBILIDAD TOTAL, USUARIO Y CONTRASEÑA WOMPI NO LE HA LLEGADO-INSTALACIÓN SIN PROGRAMAR 22-09 SE REALIZA LLAMADA AL CLIENTE, SE HABLA CON LA SRA JENNY ANGELICA MORENO CALDAS LA CUAL INDICA EL CORREO CORRECTO ES angelicamoreno83@hotmail.com NO TIENE ACCESO AL OTRO CORREO 08-10 SE REALIZA LLAMADA AL CLIENTE, SE HABLA CON LA SRA JENNY ANGELICA MORENO CALDAS SE VALIDA DIRECCIÓN OK, CANAL OK, DISPONIBILIDAD TOTAL, CORREO ESTA ERRADO 09-10 RESUMEN DEL CASO: CLIENTE INFORMA QUE EL CORREO DE LA ACTIVIDAD DEBE SER ANGELICAMORENO83@HOTMAIL.COM, YA QUE EL OTRO CORREO NO LE SIRVE. ACTUALIZAR CORREO A ANGELICAMORENO83@HOTMAIL.COM SERIAL: 254MMD4W7987 TICKET N° (471147) | 28/10/2025 EN NUEVA COMUNICACIÓN CON LA USUARIA INDICA QUE YA TIENE EL CORREO POR PARTE DE WOMPI, NO IDNICA ALTURA DEL AVISO | 31/10/2025 VISITAMOS EL SITIO Y VERIFICAMOS QUE LA DIRECCIÓN REGISTRADA EN LA ORDEN CORRESPONDE A CL 6 SUR #7–09, SAN CARLOS, LA MISMA QUE FIGURA EN LA CÁMARA DE COMERCIO. SIN EMBARGO, AL VALIDAR LA NOMENCLATURA DIRECTAMENTE EN EL SITIO, SE EVIDENCIA QUE LA DIRECCIÓN CORRECTA ES CL 6 SUR #9–07. SE CANCELA ACTIVIDAD POR DIRECCION ERRADA"/>
    <s v="VISITA_TÉCNICA"/>
    <s v="254MMD4W7987"/>
    <s v="PRINCIPAL"/>
    <s v="TERRESTRE"/>
    <s v="HERRERA GARZON JEYSON STEVENT"/>
    <n v="1"/>
    <n v="367716"/>
    <n v="367716"/>
  </r>
  <r>
    <s v="BOGOTA"/>
    <s v="0036-0004"/>
    <x v="2"/>
    <n v="11001"/>
    <s v="TA-25-1187994"/>
    <n v="81373"/>
    <x v="0"/>
    <s v="CB CRECIMIENTO - NUEVO"/>
    <s v="CUNDINAMARCA"/>
    <s v="BOGOTA"/>
    <s v="BARRIO NUEVA MARSELLA BOGOTA 3"/>
    <s v="WOMPI"/>
    <s v="FO-25-1646770"/>
    <d v="2025-09-08T00:00:00"/>
    <d v="2025-10-09T00:00:00"/>
    <s v="EJECUTADO"/>
    <s v="12-09 SE REALIZA LLAMADA AL CLIENTE, SE HABLA CON LA SRA BETTY YAJAIRA GRAZZIANI HERNANDEZ SE VALIDA DIRECCIÓN OK, CANAL OK, DISPONIBILIDAD TOTAL, USUARIO Y CONTRASEÑA WOMPI NO LE HA LLEGADO-INSTALACIÓN SIN PROGRAMAR 22-09 SE REALIZA LLAMADA AL CLIENTE, SE HABLA CON LA SRA BETTY YAJAIRA GRAZZIANI HERNANDEZ LA CUAL INDICA QUE AUN NO TIENE EL CORREO DE PARTE DE WOMPI  08-10 SE REALIZA LLAMADA AL CLIENTE, SE HABLA CON LA SRA BETTY YAJAIRA GRAZZIANI HERNANDEZ SE VALIDA DIRECCIÓN OK, CANAL OK, DISPONIBILIDAD TOTAL 9/10/2025 SE REALIZA INSTALACIÓN DE CORRESPONSAL, SE INSTALAN EQUIPOS CON PRUEBAS EXITOSAS, SE CAPACITA Y SE EVALÚA AL CLIENTE, SE INSTALA PUBLICIDAD COMPLETA, CB QUEDA OPERATIVO. USUARIO SOMOS BANCOLOMBIA ACTIVO. COMERCIO SIN AVISO COMERCIAL"/>
    <s v="VISITA_TÉCNICA"/>
    <s v="254UMD4X6466"/>
    <s v="PRINCIPAL"/>
    <s v="TERRESTRE"/>
    <s v="HERNANDEZ NARANJO OSCAR EDUARDO"/>
    <n v="1"/>
    <n v="367716"/>
    <n v="367716"/>
  </r>
  <r>
    <s v="VALLEDUPAR"/>
    <s v="0036-0001"/>
    <x v="3"/>
    <n v="44650"/>
    <s v="TA-25-1101005"/>
    <n v="81433"/>
    <x v="0"/>
    <s v="CB CRECIMIENTO - NUEVO"/>
    <s v="LA GUAJIRA"/>
    <s v="SAN JUAN DEL CESAR"/>
    <s v="BARRIO LA ESPERANZA SAN JUAN DEL  CESAR"/>
    <s v="WOMPI"/>
    <s v="FO-25-1554939"/>
    <d v="2025-09-08T00:00:00"/>
    <d v="2025-10-10T00:00:00"/>
    <s v="EJECUTADO"/>
    <s v="12-09  SE REALIZA LLAMDA AL CLIENTE, SE HABLA CON LA SRA ROSNAIRA DEL CARMEN SANCHEZ MENDOZA  DIRECCIÓN OK, CANAL OK, DISPONIBILIDAD TOTAL, USUARIO Y CONTRASEÑA WOMPI OK, LLAMAR EL DÍA LA INSTALACIÓN PARA CONFIRMAR VISITA, AVISO EXTERIOR NO INDICA ALTURA  15/09/2025 SE VISITA COMERCIO Y NO SE PUEDE EJECUTAR LA ACTIVIDAD DEBIDO A UNA FALLA EN LA ACTIVACIÓN DEL CORRESPONSAL &quot;HUBO UN PROBLEMA AL PROCESAR TU SOLICITUD, POR FAVOR INTENTALO NUEVAMENTE. 08-10 SE REALIZA LLAMADA AL CLIENTE, SE HABLA CON EL ESPOSO DE LA SRA ROSNAIRA DEL CARMEN SANCHEZ MENDOZA  SE VALIDA DIRECCIÓN OK, CANAL OK, DISPONIBILIDAD TOTAL,  10-10 SE REALIZA INSTALACIÓN DE CORRESPONSAL, SE INSTALAN EQUIPOS CON PRUEBAS EXITOSAS, SE CAPACITA Y SE EVALÚA AL CLIENTE, SE INSTALA PUBLICIDAD COMPLETA, CB QUEDA OPERATIVO. USUARIO SOMOS BANCOLOMBIA ACTIVO"/>
    <s v="VISITA_TÉCNICA"/>
    <s v="254UMD4X7793"/>
    <s v="INTERMEDIA"/>
    <s v="TERRESTRE"/>
    <s v="MONTES DIAZ JOHN FRED"/>
    <n v="2"/>
    <n v="488953"/>
    <n v="977906"/>
  </r>
  <r>
    <s v="IBAGUE"/>
    <s v="0036-0006"/>
    <x v="4"/>
    <n v="73001"/>
    <s v="TA-25-1187995"/>
    <n v="81402"/>
    <x v="0"/>
    <s v="CB CRECIMIENTO - NUEVO"/>
    <s v="TOLIMA"/>
    <s v="IBAGUE"/>
    <s v="BARRIO LA FLORESTA IBAGUE 2"/>
    <s v="WOMPI"/>
    <s v="FO-25-1646774"/>
    <d v="2025-09-08T00:00:00"/>
    <d v="2025-10-10T00:00:00"/>
    <s v="EJECUTADO/CANCELADO"/>
    <s v="12-09 SE REALIZA LLAMADA AL CLIENTE, SE HABLA CON JUAN SEBASTIÁN RODRÍGUEZ VALENCIA EL  CUAL INDICA QUE EL CORREO CON LAS CREDENCIALES POR PARTE DE WOMPI AUN NO HA LLEGADO - COMUNICACIÓN POR WPP 22-09 SE REALIZA LLAMADA AL CLIENTE, SE HABLA CON EL SR JUAN SEBASTIÁN RODRÍGUEZ VALENCIA EL CUAL INDICA QUE AUN NO TIENE EL CORREO 08-10 SE REALIZA LLAMADA AL CLIENTE, SE HABLA CON JUAN SEBASTIÁN RODRÍGUEZ VALENCIA  SE VALIDA DIRECCIÓN OK, CANAL OK, DISPONIBILIDAD TOTAL,  10/10/2025 SE VISITA COMERCIO PARA INSTALACIÓN DEL CB 81402, Y EL TÉCNICO NOS INDICA QUE HACE UNOS DÍAS SE INSTALÓ EL CB 81658 DE DISTRICOL, SE HIZO GESTIÓN TELEFÓNICA CON EL SEÑOR JUAN SEBASTIAN VALENCIA 3213727006, NOS INDICA QUE YA TENÍA INSTALADO UN CB DE DISTRICOL “81658”, SE VALIDA Y ESTE FUE INSTALADO EL 25/09/2025. POR TAL MOTIVO SE CANCELA"/>
    <s v="VISITA_TÉCNICA"/>
    <s v="254MMD4W9694"/>
    <s v="PRINCIPAL"/>
    <s v="TERRESTRE"/>
    <s v="GUTIERREZ  CAMILO ANDRES"/>
    <n v="1"/>
    <n v="367716"/>
    <n v="367716"/>
  </r>
  <r>
    <s v="NEIVA"/>
    <s v="0036-0006"/>
    <x v="4"/>
    <n v="41807"/>
    <s v="TA-25-1187997"/>
    <n v="81611"/>
    <x v="0"/>
    <s v="CB CRECIMIENTO - NUEVO"/>
    <s v="HUILA"/>
    <s v="TIMANA"/>
    <s v="BARRIO CENTRO TIMANA 12"/>
    <s v="WOMPI"/>
    <s v="FO-25-1663018"/>
    <d v="2025-09-23T00:00:00"/>
    <d v="2025-10-30T00:00:00"/>
    <s v="EJECUTADO"/>
    <s v="25-09 SE REALIZA LLAMADA AL CLIENTE, SE HABLA CON LA SRA ALICIA FERNANDA LA CUAL INDICA QUE AUN NO LLEGA EL CORREO  VALIDANDO CON ELLA INFORMA QUE EL CORREO  ALICIAFERNANDAHERNANDEZ075@GMAIL.COM  POR ESTA RAZON NO HA LLEGADO EL CORREO DE INSCRIPCIÓN A WOMPI  SE VALIDA DIRECCIÓN OK, CANAL O 08-10 SE REALIZA LLAMADA AL CLIENTE, SE HABLA CON  ALICIA FERNANDA HERNANDEZ PLAZA  SE VALIDA DIRECCIÓN OK, CANAL OK, DISPONIBILIDAD TOTAL,  9/10/2025 SE LLEGA AL PUNTO , SE PIDE AL CLIENTE REALIZAR REGISTRO POR MEDIO DEL CORREO PERO A ELLA NO LE HA LLEGADO CORREO , SE VALIDA DÓNDE SE ENCUENTRA QUE CORREO ESTÁ ERRADO . EN LA ORDEN ESTÁ EL CORREO: ALICIAFERNANDEZ@GMAIL.COM PERO EL CORREO CORRECTO ES: ALICIAFERNANDAHERNANDEZ075@GMAIL.COM POR LO TANTO NO IBA LLEGAR CORREO DE REGISTRO, SE ESCALA CON EL COORDINADOR DÓNDE LO ESCALA CON TICKET N.º 471317. SE ESTÁ A LA ESPERA QUE SE HAGA CORRECCION DEL CORREO PARA QUE NUEVAMENTE SALGA LA ORDEN PARA LA INSTALACIÓN . | EN NUEVA COMUNICACIÓN CON LA USUARIA IDNICA QUE YA TIENE EL CORREO POR PARTE DE WOMPI, ALTURA DEL AVISO 4 MT | 30-10 SE REALIZA INSTALACIÓN DE CORRESPONSAL, SE INSTALAN EQUIPOS CON PRUEBAS EXITOSAS, SE CAPACITA Y SE EVALÚA AL CLIENTE, SE INSTALA PUBLICIDAD COMPLETA, CB QUEDA OPERATIVO. USUARIO SOMOS BANCOLOMBIA ACTIVO"/>
    <s v="VISITA_TÉCNICA"/>
    <s v="254UMD4X8408"/>
    <s v="LEJANA"/>
    <s v="TERRESTRE"/>
    <s v="ANDRADE HERNANDEZ JUAN CARLOS"/>
    <n v="2"/>
    <n v="598334"/>
    <n v="1196668"/>
  </r>
  <r>
    <s v="BUCARAMANGA"/>
    <s v="0036-0007"/>
    <x v="5"/>
    <n v="81001"/>
    <s v="TA-25-1153039"/>
    <n v="81537"/>
    <x v="0"/>
    <s v="CB CRECIMIENTO - NUEVO"/>
    <s v="ARAUCA"/>
    <s v="ARAUCA"/>
    <s v="BARRIO CENTRO ARAUCA  14"/>
    <s v="WOMPI"/>
    <s v="FO-25-1587630"/>
    <d v="2025-09-23T00:00:00"/>
    <d v="2025-10-02T00:00:00"/>
    <s v="EJECUTADO"/>
    <s v="25-09 SE REALIZA LLAMADA AL CLIENTE, SE HABLA CON LA SRA  KIARA JOHANA TORRECILLA BLANCO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
    <s v="VISITA_TÉCNICA"/>
    <s v="254MMD4W8903"/>
    <s v="LEJANA"/>
    <s v="AEREO"/>
    <s v="HERRERA LUQUE SAUL JAVIER"/>
    <n v="1"/>
    <n v="598334"/>
    <n v="598334"/>
  </r>
  <r>
    <s v="BUCARAMANGA"/>
    <s v="0036-0007"/>
    <x v="5"/>
    <n v="81001"/>
    <s v="TA-25-1153041"/>
    <n v="81536"/>
    <x v="0"/>
    <s v="CB CRECIMIENTO - NUEVO"/>
    <s v="ARAUCA"/>
    <s v="ARAUCA"/>
    <s v="BARRIO CABAÑAS DEL RIO ARAUCA"/>
    <s v="WOMPI"/>
    <s v="FO-25-1587636"/>
    <d v="2025-09-23T00:00:00"/>
    <d v="2025-10-02T00:00:00"/>
    <s v="EJECUTADO"/>
    <s v="25-09 13:35SE REALIZA LLAMADA AL CLIENTE, SE HABLA CON LA SRA  EMPERATRIZ PEREZ CERON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
    <s v="VISITA_TÉCNICA"/>
    <s v="254MMD4W8924"/>
    <s v="LEJANA"/>
    <s v="AEREO"/>
    <s v="HERRERA LUQUE SAUL JAVIER"/>
    <n v="1"/>
    <n v="598334"/>
    <n v="598334"/>
  </r>
  <r>
    <s v="BUCARAMANGA"/>
    <s v="0036-0007"/>
    <x v="5"/>
    <n v="81794"/>
    <s v="TA-25-1153043"/>
    <n v="81610"/>
    <x v="0"/>
    <s v="CB CRECIMIENTO - NUEVO"/>
    <s v="ARAUCA"/>
    <s v="TAME"/>
    <s v="BARRIO PUERTO JORDAN TAME"/>
    <s v="WOMPI"/>
    <s v="FO-25-1587640"/>
    <d v="2025-09-23T00:00:00"/>
    <d v="2025-10-01T00:00:00"/>
    <s v="EJECUTADO"/>
    <s v="25-09 SE REALIZA LLAMADA AL CLIENTE, SE HABLA CON LA SR  EULER JAVIER QUINTERO ROMERO  SE VALIDA DIRECCIÓN OK, CANAL OK, DISPONIBILIDAD TOTAL, USUARIO Y CONTRASEÑA WOMPI OK, LLAMAR EL DÍA LA INSTALACIÓN PARA CONFIRMAR VISITA, AVISO EXTERIOR ALTURA APROX 2 METROS 1/10/2025 SE REALIZA INSTALACIÓN DE CORRESPONSAL, SE INSTALAN EQUIPOS CON PRUEBAS EXITOSAS, SE CAPACITA Y SE EVALÚA AL CLIENTE, SE INSTALA PUBLICIDAD COMPLETA, CB QUEDA OPERATIVO. USUARIO SOMOS BANCOLOMBIA ACTIVO"/>
    <s v="VISITA_TÉCNICA"/>
    <s v="254MMD4W7955"/>
    <s v="LEJANA"/>
    <s v="AEREO"/>
    <s v="HERRERA LUQUE SAUL JAVIER"/>
    <n v="1"/>
    <n v="598334"/>
    <n v="598334"/>
  </r>
  <r>
    <s v="CUCUTA"/>
    <s v="0036-0007"/>
    <x v="5"/>
    <n v="54001"/>
    <s v="TA-25-1187999"/>
    <n v="81551"/>
    <x v="0"/>
    <s v="CB CRECIMIENTO - NUEVO"/>
    <s v="NORTE DE SANTANDER"/>
    <s v="CUCUTA"/>
    <s v="BARRIO LA CEIBA CUCUTA 7"/>
    <s v="WOMPI"/>
    <s v="FO-25-1646780"/>
    <d v="2025-09-23T00:00:00"/>
    <d v="2025-10-09T00:00:00"/>
    <s v="EJECUTADO"/>
    <s v="26-09-2025 SE REALIZA LLAMADA AL NUMERO DE LA LISTA SE HABLA CON LA SEÑORA ISABEL QUIEN INDICA QUE NO LE HA LLEGADO CORREO, COLOCO LA PALABRA WOMPI EN EL BUSCADOR SIN EMBARGO NO LE SALE NINGUN RESULTADO DE COMPLETA TU REGISTRO 08-10 SE REALIZA LLAMADA AL CLIENTE, SE HABLA CON  ISABEL CRISTINA ROMANI ALARCON  SE VALIDA DIRECCIÓN OK, CANAL OK, DISPONIBILIDAD TOTAL,  9/10/2025 SE REALIZA INSTALACIÓN DE CORRESPONSAL, SE INSTALAN EQUIPOS CON PRUEBAS EXITOSAS, SE CAPACITA Y SE EVALÚA AL CLIENTE, SE INSTALA PUBLICIDAD COMPLETA, CB QUEDA OPERATIVO. USUARIO SOMOS BANCOLOMBIA ACTIVO"/>
    <s v="VISITA_TÉCNICA"/>
    <s v="254MMD4W8460"/>
    <s v="PRINCIPAL"/>
    <s v="TERRESTRE"/>
    <s v="NARANJO AFANADOR RUBEN JESUS"/>
    <n v="1"/>
    <n v="367716"/>
    <n v="367716"/>
  </r>
  <r>
    <s v="BOGOTA"/>
    <s v="0036-0004"/>
    <x v="2"/>
    <n v="25843"/>
    <s v="TA-25-1188001"/>
    <n v="81615"/>
    <x v="0"/>
    <s v="CB CRECIMIENTO - NUEVO"/>
    <s v="CUNDINAMARCA"/>
    <s v="VILLA DE SAN DIEGO DE UBATE"/>
    <s v="BARRIO UBATE VILLA SAN DIEGO DE UBATE"/>
    <s v="WOMPI"/>
    <s v="FO-25-1668330"/>
    <d v="2025-09-23T00:00:00"/>
    <d v="2025-10-30T00:00:00"/>
    <s v="EJECUTADO"/>
    <s v="25-09 SE REALIZA LLAMADA AL NUMERO DE LA LISTA, SE CONFIRMA EL CORREO CON EL CLIENTE QUIEN INDICA QUE ESTA ERRADA, EL CORREO CORRECTO ES: KENEDY.RODRIGUEZ93@GMAIL.COM 08-10-2025 SE REALIZA LLAMADA A LOS NUMEROS DE LA LISTA SE HABLA CON EL SEÑOR KENNEDY RODRIGUEZ GONZALEZ, SE PROGRAMA VISITA PARA EL DIA: 10/10/2025 10/10/2025 RESUMEN DEL CASO: SE REALIZA APERTURA WOMPI DONDE AL LLEGAR AL COMERCIO CLIENTE CONFIRMA NO HA RECIBIDO CORREO DE COMPLETA TU REGISTRO AL VALIDAR EL CORREO REGISTRADO EN EL DATÁFONO REGISTRA KENNEDY.RODRIGUEZ@GMAIL.COM Y EL CORREO  CORRECTO ES KENEDY.RODRIGUEZ93@GMAIL.COM POR LO QUE NO LLEGA EL CORREO DE ACTIVACIOND EN CREDENCIALES  SERIAL: 254UMX4709 TICKET N° (471547), | EN NUEVA COMUNICACIÓN CON EL USUARIO INDICA QUE YA TIENE EL CORREO DE WOMPI, ALTURA DEL AVISO 2.50 | 30/10/2025 SE REALIZA INSTALACIÓN DE CORRESPONSAL, SE INSTALAN EQUIPOS CON PRUEBAS EXITOSAS, SE CAPACITA Y SE EVALÚA AL CLIENTE, SE INSTALA PUBLICIDAD COMPLETA, CB QUEDA OPERATIVO. USUARIO SOMOS BANCOLOMBIA ACTIVO"/>
    <s v="VISITA_TÉCNICA"/>
    <s v="254KMD4W4709"/>
    <s v="INTERMEDIA"/>
    <s v="TERRESTRE"/>
    <s v="ROMERO ROJAS BREIDY JHOHAN"/>
    <n v="2"/>
    <n v="488953"/>
    <n v="977906"/>
  </r>
  <r>
    <s v="BUCARAMANGA"/>
    <s v="0036-0007"/>
    <x v="5"/>
    <n v="68855"/>
    <s v="TA-25-1188002"/>
    <n v="81612"/>
    <x v="0"/>
    <s v="CB CRECIMIENTO - NUEVO"/>
    <s v="SANTANDER"/>
    <s v="VALLE DE SAN JOSE"/>
    <s v="BARRIO LA PALMA VALLE DE SAN JOSE"/>
    <s v="WOMPI"/>
    <s v="FO-25-1646791"/>
    <d v="2025-09-23T00:00:00"/>
    <d v="2025-10-30T00:00:00"/>
    <s v="EJECUTADO"/>
    <s v="25-09 SE REALIZA LLAMADA AL NUMERO DE LA LISTA SE HABLA CON LA SEÑORA LAURA QUIEN AL CONFIRMAR EL CORREO ELECTRONICO ME INDICA QUE ESTA ERRADO, POR TAL MOTIVO NO LE HA LLEGADO EL CORREO DE WOMPI, EL CORREO CORRECTO ES:JUANDA092927@GMAIL.COM 08-10-2025 SE REALIZA LLAMADA A LOS NUMEROS DE LA LISTA SE HABLA CON LA SEÑORA LAURA GALVIZ, SE PROGRAMA VISITA PARA EL DIA: 09/10/2025 09-10 RESUMEN DEL CASO: CLIENTE INDICA QUE NO LE A LLEGADO CORREO CON LAS CREDENCIALES, SE REALIZA PRUEBAS A CORREO CLIENTE JUANDA092927@GMAIL.COM, EXITOSA, SE INTENTA REGISTRO A WOMPI POR MEDIO DEL LINK Y NO DEJA ESCRIBIR. SERIAL: 254MMD4W8934 TICKET N° (471133) | 28/10/2025 EN NUEVA COMUNICACIÓN CON LA USUARIA IDNICA QUE AUN NO TIENE EL CORREO POR PARTE WOMPI | 30-10 SE REALIZA INSTALACIÓN DE CORRESPONSAL, SE INSTALAN EQUIPOS CON PRUEBAS EXITOSAS, SE CAPACITA Y SE EVALÚA AL CLIENTE, SE INSTALA PUBLICIDAD COMPLETA, CB QUEDA OPERATIVO. USUARIO SOMOS BANCOLOMBIA INACTIVO, SE CAPACITA CON EL DE PRUEBA POR CORREO ERRADO"/>
    <s v="VISITA_TÉCNICA"/>
    <s v="254MMD4W8934"/>
    <s v="LEJANA"/>
    <s v="TERRESTRE"/>
    <s v="GONZALEZ ESTUPIÑAN YEISON WALTER ANTONIO"/>
    <n v="1"/>
    <n v="598334"/>
    <n v="598334"/>
  </r>
  <r>
    <s v="PASTO"/>
    <s v="0036-0003"/>
    <x v="0"/>
    <n v="52110"/>
    <s v="TA-25-1153136"/>
    <n v="81543"/>
    <x v="0"/>
    <s v="CB CRECIMIENTO - NUEVO"/>
    <s v="NARIÑO"/>
    <s v="BUESACO"/>
    <s v="BARRIO CORR SANTA FE BUESACO"/>
    <s v="WOMPI"/>
    <s v="FO-25-1587865"/>
    <d v="2025-09-23T00:00:00"/>
    <d v="2025-10-02T00:00:00"/>
    <s v="EJECUTADO"/>
    <s v="25-09 EN COMUNICACIÓN VIA WHATSAPP, SE HABLA CON LA SRA NATHALIA FERNANDA MEDINA MONTENEGRO SE VALIDA DIRECCIÓN OK, CANAL OK, DISPONIBILIDAD TOTAL, USUARIO Y CONTRASEÑA WOMPI OK, LLAMAR EL DÍA LA INSTALACIÓN PARA CONFIRMAR VISITA, AVISO EXTERIOR ALTURA APROX 2 METROS 30/09/2025 SE HABLA CON LA CLIENTE Y SE DEBE ESPERAR VALIDAR EL TRANSPORTE EL DIA DE MAÑANA O EL JUEVES YA QUE PARA EL CORREGIMIENTO NO SALE TRANSPORTE TODOS LOS DIAS, SOLO CIERTOS DIAS 02/10/2025 SE REALIZA INSTALACIÓN DE CORRESPONSAL, SE INSTALAN EQUIPOS CON PRUEBAS EXITOSAS, SE CAPACITA Y SE EVALÚA AL CLIENTE, SE INSTALA PUBLICIDAD COMPLETA, CB QUEDA OPERATIVO. USUARIO SOMOS BANCOLOMBIA ACTIVO"/>
    <s v="VISITA_TÉCNICA"/>
    <s v="254MMD4X2327"/>
    <s v="INTERMEDIA"/>
    <s v="TERRESTRE"/>
    <s v="PAZ MARTINEZ RICHARD HUMBERTO"/>
    <n v="1"/>
    <n v="488953"/>
    <n v="488953"/>
  </r>
  <r>
    <s v="BOGOTA"/>
    <s v="0036-0004"/>
    <x v="2"/>
    <n v="25899"/>
    <s v="TA-25-1153144"/>
    <n v="81620"/>
    <x v="0"/>
    <s v="CB CRECIMIENTO - NUEVO"/>
    <s v="CUNDINAMARCA"/>
    <s v="ZIPAQUIRA"/>
    <s v="BARRIO ESMERALDA ZIPAQUIRA"/>
    <s v="WOMPI"/>
    <s v="FO-25-1601318"/>
    <d v="2025-09-23T00:00:00"/>
    <d v="2025-10-01T00:00:00"/>
    <s v="EJECUTADO"/>
    <s v="25-09 SE REALIZA LLAMADA AL CLIENTE, SE HABLA CON EL SR JAIRO JOSE VILLAMIL SOTELO  SE VALIDA DIRECCIÓN OK, CANAL OK, DISPONIBILIDAD TOTAL, USUARIO Y CONTRASEÑA WOMPI OK, LLAMAR EL DÍA LA INSTALACIÓN PARA CONFIRMAR VISITA, AVISO EXTERIOR ALTURA APROX 3 METROS  29-09 SE VISITA COMERCIO PARA REALIZAR LA INSTALACIÓN DEL CB BANCOLOMBIA WOMPI, EN EL PUNTO SE EVIDENCIA QUE EL CLIENTE NO TIENE INTERNET PROPIO SINO QUE SE AFERRA A UNA RED CERCANA, SE LE INDICA QUE EL EQUIPO AL SER INALÁMBRICO PIDE QUE LA SEÑAL SEA ESTABLE Y BUENA Y ADICIONAL A ELLO QUE EN LO POSIBLE SEA LA PROPIA DEL CLIENTE, TRATANDO DE VALIDAR EL EQUIPO NO DETECTA LA RED A LA QUE EL CLIENTE SE AFERRA POR LO QUE EL CLIENTE PIDE SE REPROGRAME LA VISITA PARA EL DÍA JUEVES 2 DE OCTUBRE FECHA EN LA QUE YA TENDRÁ SOLUCIONADO EL TEMA DEL SERVICIO DE INTERNET PARA INSTALAR EL CB BANCOLOMBIA, SE ESCALA CON EL COORDINADOR QUIEN DA EL AVAL PARA DICHA FECHA REPROGRAMAR. 01-10 SE REALIZA INSTALACIÓN DE CORRESPONSAL, SE INSTALAN EQUIPOS CON PRUEBAS EXITOSAS, SE CAPACITA Y SE EVALÚA AL CLIENTE, SE INSTALA PUBLICIDAD COMPLETA, CB QUEDA OPERATIVO. USUARIO SOMOS BANCOLOMBIA ACTIVO"/>
    <s v="VISITA_TÉCNICA"/>
    <s v="254KMD4W4684"/>
    <s v="INTERMEDIA"/>
    <s v="TERRESTRE"/>
    <s v="VEGA MANRIQUE JONATAN MAURICIO"/>
    <n v="2"/>
    <n v="488953"/>
    <n v="977906"/>
  </r>
  <r>
    <s v="BUCARAMANGA"/>
    <s v="0036-0007"/>
    <x v="5"/>
    <n v="68500"/>
    <s v="TA-25-1188006"/>
    <n v="81584"/>
    <x v="0"/>
    <s v="CB CRECIMIENTO - NUEVO"/>
    <s v="SANTANDER"/>
    <s v="OIBA"/>
    <s v="BARRIO OIBA SANTANDER OIBA"/>
    <s v="WOMPI"/>
    <s v="FO-25-1646805"/>
    <d v="2025-09-23T00:00:00"/>
    <d v="2025-10-15T00:00:00"/>
    <s v="EJECUTADO"/>
    <s v="25-09 EN COMUNICACIÓN VIA WHATSAPP, SE HABLA CON LA SRA KAREN PATRICIA GARCES FRANCO INDICA QUE NO HA EL CORREO CON LAS CREDENCIALES 08-10-2025 SE REALIZA LLAMADA A LOS NUMEROS DE LA LISTA SE HABLA CON LA SEÑOR KAREN, SE PROGRAMA VISITA PARA EL DIA: 14/10/2025 POR DISPONIBILIDAD DEL CLIENTE YA QUE NO SE ENCURNTRA EN LA CIUDAD 14-10 EN COMUNICACIÓN CON LA SEÑORITA KAREN , NOS INFORMA Q NOS ATIENDE MAÑANA 15 DE OCTUBRE DESPUÉS DE LAS 10 AM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8928"/>
    <s v="LEJANA"/>
    <s v="TERRESTRE"/>
    <s v="GELVEZ MOGOLLON JOSE ELISEO"/>
    <n v="1"/>
    <n v="598334"/>
    <n v="598334"/>
  </r>
  <r>
    <s v="PEREIRA"/>
    <s v="0036-0002"/>
    <x v="1"/>
    <n v="76054"/>
    <s v="TA-25-1153053"/>
    <n v="81538"/>
    <x v="0"/>
    <s v="CB CRECIMIENTO - NUEVO"/>
    <s v="VALLE DEL CAUCA"/>
    <s v="ARGELIA"/>
    <s v="BARRIO CENTRO ARGELIA 2"/>
    <s v="WOMPI"/>
    <s v="FO-25-1587680"/>
    <d v="2025-09-23T00:00:00"/>
    <d v="2025-10-06T00:00:00"/>
    <s v="EJECUTADO"/>
    <s v="25-09 EN COMUNICACIÓN VIA WHATSAPP, SE HABLA CON LA SRA BLANCA NUBIA PERDOMO PERDOMO  SE VALIDA DIRECCIÓN OK, CANAL OK, DISPONIBILIDAD TOTAL, USUARIO Y CONTRASEÑA WOMPI OK, LLAMAR EL DÍA LA INSTALACIÓN PARA CONFIRMAR VISITA, AVISO EXTERIOR ALTURA ARPOX 2.50 METROS 06/10/2025 SE REALIZA INSTALACIÓN DE CORRESPONSAL, SE INSTALAN EQUIPOS CON PRUEBAS EXITOSAS, SE CAPACITA Y SE EVALÚA AL CLIENTE, SE INSTALA PUBLICIDAD COMPLETA, CB QUEDA OPERATIVO. USUARIO SOMOS BANCOLOMBIA ACTIVO"/>
    <s v="VISITA_TÉCNICA"/>
    <s v="254UMD4X8958"/>
    <s v="LEJANA"/>
    <s v="TERRESTRE"/>
    <s v="FRANCO CAÑAVERAL YAMID RAUL"/>
    <n v="1"/>
    <n v="598334"/>
    <n v="598334"/>
  </r>
  <r>
    <s v="NEIVA"/>
    <s v="0036-0006"/>
    <x v="4"/>
    <n v="41551"/>
    <s v="TA-25-1188008"/>
    <n v="81591"/>
    <x v="0"/>
    <s v="CB CRECIMIENTO - NUEVO"/>
    <s v="HUILA"/>
    <s v="PITALITO"/>
    <s v="BARRIO LAS ACACIAS PITALITO"/>
    <s v="WOMPI"/>
    <s v="FO-25-1665614"/>
    <d v="2025-09-23T00:00:00"/>
    <d v="2025-10-31T00:00:00"/>
    <s v="EJECUTADO"/>
    <s v="25-09 EN COMUNICACIÓN CON EL SR GILBERTO SANCHEZ CHANDILLO NOS INFORMA QUE AL  CORREO QUE ESTA EN LA LISTA PERDIÓ EL ACCESO, QUE SU NUEVO CORREO ES SBETO8965@GMAIL.COM 08-10-2025 SE REALIZA LLAMADA A LOS NUMEROS DE LA LISTA SE HABLA CON EL SEÑOR GILBERTO SANCHEZ CHANDILLO, SE PROGRAMA VISITA PARA EL DIA: 10/10/2025 10/10/2025 SE VISTA EL CB PARA IMPLEMENTACIÓN, PERO EL USUARIO INDICA QUE EL CORREO REGISTRADO LO PERDIÓ, POR LO QUE NO FUE POSIBLE ACCEDER Y ACTIVAR LAS CREDENCIALES, EL USUARIO INDICA QUE EL CORREO QUE TIENE ACTUALMENTE ES SBETO8965@GMAIL.COM.  TICKET DE ESCALAMIENTO:  471487 28/10/2025 EN NUEVA COMUNICACIÓN CON EL USUARIO INDIC QUE YA TIENE EL CORREO POR PARTE DE WOMPI, ALRURA DEL AVISO 2 MT  | 31/10/2025 SE REALIZA INSTALACIÓN DE CORRESPONSAL, SE INSTALAN EQUIPOS CON PRUEBAS EXITOSAS, SE CAPACITA Y SE EVALÚA AL CLIENTE, SE INSTALA PUBLICIDAD COMPLETA, CB QUEDA OPERATIVO. USUARIO SOMOS BANCOLOMBIA ACTIVO"/>
    <s v="VISITA_TÉCNICA"/>
    <s v="254UMD4X8596"/>
    <s v="LEJANA"/>
    <s v="TERRESTRE"/>
    <s v="DEVIA REINOSO JUAN CARLOS"/>
    <n v="2"/>
    <n v="598334"/>
    <n v="1196668"/>
  </r>
  <r>
    <s v="CALI"/>
    <s v="0036-0003"/>
    <x v="0"/>
    <n v="19001"/>
    <s v="TA-25-1153056"/>
    <n v="81593"/>
    <x v="0"/>
    <s v="CB CRECIMIENTO - NUEVO"/>
    <s v="CAUCA"/>
    <s v="POPAYAN"/>
    <s v="BARRIO LOS JAZMINES POPOYAN"/>
    <s v="WOMPI"/>
    <s v="FO-25-1587695"/>
    <d v="2025-09-23T00:00:00"/>
    <d v="2025-10-06T00:00:00"/>
    <s v="EJECUTADO"/>
    <s v="25-09 SE REALIZA LLAMADA AL CLIENTE, SE HABLA CON LA SRA  YUNI YULIETH BOLAÑOS ORDOÑEZ SE VALIDA DIRECCIÓN OK, CANAL OK, DISPONIBILIDAD TOTAL, USUARIO Y CONTRASEÑA WOMPI OK, LLAMAR EL DÍA LA INSTALACIÓN PARA CONFIRMAR VISITA, AVISO EXTERIOR ALTURA APROX 4 METROS 3/10/2025 LA APERTURA NO SE PUDO LLEVAR A CABO DADO QUE POR PROBLEMAS DE MOVILIDAD HACIA LA ZONA DEL CAUCA NO SE LOGRA LLEGAR, CLIENTE INDICA VISITAR EL DIA LUNES. 6/10/2025 SE REALIZA INSTALACIÓN DE CORRESPONSAL, SE INSTALAN EQUIPOS CON PRUEBAS EXITOSAS, SE CAPACITA Y SE EVALÚA AL CLIENTE, SE INSTALA PUBLICIDAD COMPLETA, CB QUEDA OPERATIVO. USUARIO SOMOS BANCOLOMBIA ACTIVO. AL LLEGAR AL SITIO SE ENCUENTRA QUE LA CASA ES UNA SOLA ESTRUCTURA Y CUENTA EN SU INTERIOR CON DOS LOCALES, LA FERRETERIA QUE ES EL LOCAL DONDE SE INSTALARA EL CORRESPONSAL Y A LA CUAL CORRESPONDE TODA LA INFORMACION SE COMUNICA CON EL INGRESO A LA VIVIENDA QUE ES DONDE ESTA LA NOMENCLATURA."/>
    <s v="VISITA_TÉCNICA"/>
    <s v="254MMD4W8957"/>
    <s v="LEJANA"/>
    <s v="TERRESTRE"/>
    <s v="GIMBUEL LASSO LUIS GERMAN"/>
    <n v="1"/>
    <n v="598334"/>
    <n v="598334"/>
  </r>
  <r>
    <s v="PEREIRA"/>
    <s v="0036-0002"/>
    <x v="1"/>
    <n v="66001"/>
    <s v="TA-25-1153150"/>
    <n v="81589"/>
    <x v="0"/>
    <s v="CB CRECIMIENTO - NUEVO"/>
    <s v="RISARALDA"/>
    <s v="PEREIRA"/>
    <s v="BARRIO AV 30 AGOSTO C C LAS GARZAS  PEREIRA"/>
    <s v="WOMPI"/>
    <s v="FO-25-1587905"/>
    <d v="2025-09-23T00:00:00"/>
    <d v="2025-10-03T00:00:00"/>
    <s v="EJECUTADO"/>
    <s v="25-09 SE REALIZA LLAMADA AL CLIENTE, SE HABLA CON LA SRA ELIZABETH MORALES JURADO SE VALIDA DIRECCIÓN OK, CANAL OK, DISPONIBILIDAD TOTAL, USUARIO Y CONTRASEÑA WOMPI OK, LLAMAR EL DÍA LA INSTALACIÓN PARA CONFIRMAR VISITA, AVISO EXTERIOR ALTURA APROX 2 METROS 29/09/2025 EN COMUNICACIÓN CON LA SR ELIZABETH, INDICA QUE HOY NO NOS PUEDE ATENDER YA QUE COMO SON INTERRAPIDISIMO EN LA TARDE ESTÁN REPARTIENDO LA MERCANCÍA Y NO NOS PUEDE ATENDER, SE REPROGRAMA LA ACTIVIDAD 03/10/2025 SE REALIZA INSTALACIÓN DE CORRESPONSAL, SE INSTALAN EQUIPOS CON PRUEBAS EXITOSAS, SE CAPACITA Y SE EVALÚA AL CLIENTE, SE INSTALA PUBLICIDAD COMPLETA, CB QUEDA OPERATIVO. USUARIO SOMOS BANCOLOMBIA ACTIVO"/>
    <s v="VISITA_TÉCNICA"/>
    <s v="254UMD4X8945"/>
    <s v="PRINCIPAL"/>
    <s v="TERRESTRE"/>
    <s v="FRANCO CAÑAVERAL YAMID RAUL"/>
    <n v="1"/>
    <n v="367716"/>
    <n v="367716"/>
  </r>
  <r>
    <s v="PASTO"/>
    <s v="0036-0003"/>
    <x v="0"/>
    <n v="52427"/>
    <s v="TA-25-1153060"/>
    <n v="81576"/>
    <x v="0"/>
    <s v="CB CRECIMIENTO - NUEVO"/>
    <s v="NARIÑO"/>
    <s v="MAGUI"/>
    <s v="BARRIO CGT DE SOLEDAD MAGUI"/>
    <s v="WOMPI"/>
    <s v="FO-25-1587713"/>
    <d v="2025-09-23T00:00:00"/>
    <d v="2025-10-08T00:00:00"/>
    <s v="EJECUTADO"/>
    <s v="25-09 SE REALIZA LLAMADA AL CLIENTE, SE HABLA CON LA SR LUIS ARMANDO ANGULO CASTILLO SE VALIDA DIRECCIÓN OK, CANAL OK, DISPONIBILIDAD TOTAL, USUARIO Y CONTRASEÑA WOMPI OK, LLAMAR EL DÍA LA INSTALACIÓN PARA CONFIRMAR VISITA, AVISO EXTERIOR ALTURA APROX 2 METROS - COMUNICACIÓN POR WPP 06-10 POR DEMORAS Y LEJANIA DEL COMERCIO NO SE HA PODIDO LLEGAR, SE INTENTA COMUNICACIÓN CON EL USUARIO PERO LA SEÑAL ES MUY MALA. SE ESTARIA REALIZANDO INSTALACIÓN ENTRE EL 07 Y 08 DE OCTUBRE  8/10/2025 SE REALIZA INSTALACIÓN DE CORRESPONSAL, SE INSTALAN EQUIPOS CON PRUEBAS EXITOSAS, SE CAPACITA Y SE EVALÚA AL CLIENTE, SE INSTALA PUBLICIDAD COMPLETA, CB QUEDA OPERATIVO. USUARIO SOMOS BANCOLOMBIA ACTIVO. COMERCIO SIN AVISO COMERCIAL, PERO EL COMERCIO ESTA EN EL ESTABLECIMIENTO COMERCIAL Y PRESTA LA MISMA ACTIVIDAD ECONOMICA "/>
    <s v="VISITA_TÉCNICA"/>
    <s v="254MMD4X2355"/>
    <s v="LEJANA"/>
    <s v="FLUVIAL"/>
    <s v="PAZ MARTINEZ RICHARD HUMBERTO"/>
    <n v="1"/>
    <n v="598334"/>
    <n v="598334"/>
  </r>
  <r>
    <s v="PASTO"/>
    <s v="0036-0003"/>
    <x v="0"/>
    <n v="52378"/>
    <s v="TA-25-1188010"/>
    <n v="81571"/>
    <x v="0"/>
    <s v="CB CRECIMIENTO - NUEVO"/>
    <s v="NARIÑO"/>
    <s v="LA CRUZ"/>
    <s v="BARRIO CENTRO LA CRUZ 4"/>
    <s v="WOMPI"/>
    <s v="FO-25-1646813"/>
    <d v="2025-09-23T00:00:00"/>
    <d v="2025-10-09T00:00:00"/>
    <s v="EJECUTADO"/>
    <s v="25-09 SE REALIZA LLAMADA AL CLIENTE, SE HABLA CON LA SRA OMAR MAURICIO ORDOÑEZ IBARRA EL CUAL INDICA QUE EL CORREO REGISTRADO YA NO TIENE ACCESO POR QUE NO LE LLEGAN LOS CORREO, PIDE ACTULIZAR OMARMAURICIOORDONEZIBARRA@GMAIL.COM 08-10-2025 SE REALIZA LLAMADA A LOS NUMEROS DE LA LISTA SE HABLA CON EL SEÑOR OMAR MAURICIO ORDOÑEZ IBARRA, SE PROGRAMA VISITA PARA EL DIA: 09/10/2025 10/10/2025 SE REALIZA INSTALACIÓN DE CORRESPONSAL, SE INSTALAN EQUIPOS CON PRUEBAS EXITOSAS, SE CAPACITA Y SE EVALÚA AL CLIENTE, SE INSTALA PUBLICIDAD COMPLETA, CB QUEDA OPERATIVO. USUARIO SOMOS BANCOLOMBIA ACTIVO. COMERCIO SIN AVISO COMERCIAL, SIN EMBARGO SI ES EL MISMO OBJETIVO COMERCIAL, LA DIRECCION COINCIDE Y LA CÁMARA DE COMERCIO TAMBIÉN TIENE EL MISMO NOMBRE DE LISTA DE CHEQUEO."/>
    <s v="VISITA_TÉCNICA"/>
    <s v="254MMD4X0806"/>
    <s v="LEJANA"/>
    <s v="TERRESTRE"/>
    <s v="GUERRERO RAMIREZ OSCAR DARIO"/>
    <n v="1"/>
    <n v="598334"/>
    <n v="598334"/>
  </r>
  <r>
    <s v="BARRANQUILLA"/>
    <s v="0036-0001"/>
    <x v="3"/>
    <n v="8758"/>
    <s v="TA-25-1153160"/>
    <n v="81607"/>
    <x v="0"/>
    <s v="CB CRECIMIENTO - NUEVO"/>
    <s v="ATLANTICO"/>
    <s v="SOLEDAD"/>
    <s v="BARRIO CIUDAD BONITA SOLEDAD"/>
    <s v="WOMPI"/>
    <s v="FO-25-1599814"/>
    <d v="2025-09-23T00:00:00"/>
    <d v="2025-10-20T00:00:00"/>
    <s v="EJECUTADO/CANCELADO"/>
    <s v="25-09 SE REALIZA LLAMADA AL CLIENTE, SE HABLA CON LA SR MISAEL MENESES VALLEJO SE VALIDA DIRECCIÓN OK, CANAL OK, DISPONIBILIDAD TOTAL, USUARIO Y CONTRASEÑA WOMPI OK, LLAMAR EL DÍA LA INSTALACIÓN PARA CONFIRMAR VISITA, AVISO EXTERIOR ALTURA APROX 2 METROS 08-10 SE VALIDA NUEVAMENTE CON WOMPI E INDICAN QUE LA ACTIVIDAD DEBE CONTINUAR APLAZADA POR TEMAS INTERNO 15/10/2025 INSTALACIÓN NO PROGRAMADA POR SOLICITUD DE WOMPI (TEMAS INTERNOS) |20-10 SE RECIBE CORREO POR PARTE DE WOMPI, DONDE INDICAN QUE LA ACTIVIDAD SE DEBE CANCELAR: AGRADECEMOS SU APOYO PARA CANCELAR LAS VEINTE (20) INSTALACIONES QUE SE TIENEN PENDIENTES POR TEMAS INTERNOS."/>
    <s v="VISITA_TÉCNICA"/>
    <s v="254UMD4X8080"/>
    <s v="PRINCIPAL"/>
    <s v="TERRESTRE"/>
    <s v="PEÑALOZA GUTIERREZ RAFAEL GUSTAVO"/>
    <n v="1"/>
    <n v="367716"/>
    <n v="367716"/>
  </r>
  <r>
    <s v="BOGOTA"/>
    <s v="0036-0004"/>
    <x v="2"/>
    <n v="25754"/>
    <s v="TA-25-1188011"/>
    <n v="81606"/>
    <x v="0"/>
    <s v="CB CRECIMIENTO - NUEVO"/>
    <s v="CUNDINAMARCA"/>
    <s v="SOACHA"/>
    <s v="BARRIO SAN MATEO SOACHA 30"/>
    <s v="WOMPI"/>
    <s v="FO-25-1646816"/>
    <d v="2025-09-23T00:00:00"/>
    <d v="2025-10-09T00:00:00"/>
    <s v="EJECUTADO"/>
    <s v="25-09 SE REALIZA LLAMADA AL CLIENTE, SE HABLA CON LA SR CRISTHIAN FELIPE LASSO GUALDRON EL CUAL INDICA QUE AUN NO TIENE EL CORREO CON LAS CREDENCIALES POR PARTE DEL WOMPI  08-10-2025 SE REALIZA LLAMADA A LOS NUMEROS DE LA LISTA SE HABLA CON EL SEÑOR CRISTHIAN FELIPE LASSO GUALDRON, SE PROGRAMA VISITA PARA EL DIA: 09/10/2025 9/10/2025 SE REALIZA INSTALACIÓN DE CORRESPONSAL, SE INSTALAN EQUIPOS CON PRUEBAS EXITOSAS, SE CAPACITA Y SE EVALÚA AL CLIENTE, SE INSTALA PUBLICIDAD COMPLETA, CB QUEDA OPERATIVO. USUARIO SOMOS BANCOLOMBIA ACTIVO"/>
    <s v="VISITA_TÉCNICA"/>
    <s v="254KMD4W4675"/>
    <s v="PRINCIPAL"/>
    <s v="TERRESTRE"/>
    <s v="ORTIZ MARTINEZ STIVEN"/>
    <n v="1"/>
    <n v="367716"/>
    <n v="367716"/>
  </r>
  <r>
    <s v="BOGOTA"/>
    <s v="0036-0004"/>
    <x v="2"/>
    <n v="25286"/>
    <s v="TA-25-1153175"/>
    <n v="81562"/>
    <x v="0"/>
    <s v="CB CRECIMIENTO - NUEVO"/>
    <s v="CUNDINAMARCA"/>
    <s v="FUNZA"/>
    <s v="BARRIO FUNZA FUNZA"/>
    <s v="WOMPI"/>
    <s v="FO-25-1599057"/>
    <d v="2025-09-23T00:00:00"/>
    <d v="2025-10-20T00:00:00"/>
    <s v="EJECUTADO/CANCELADO"/>
    <s v="25-09 SE REALIZA LLAMADA AL CLIENTE, SE HABLA CON LA SR MARIO ALEJANDRO QUEVEDO LOPEZ  SE VALIDA DIRECCIÓN OK, CANAL OK, DISPONIBILIDAD TOTAL, USUARIO Y CONTRASEÑA WOMPI OK, LLAMAR EL DÍA LA INSTALACIÓN PARA CONFIRMAR VISITA, AVISO EXTERIOR ALTURA APROX 4 METROS 29/09/2025SE REALIZA VISITA DE CAMPO CON EL FIN DE HACER APERTURA DE CB, AL MOMENTO DE INGRESAR CREDENCIALES A LA APP SE QUEDA CARGANDO Y SE SALE, POR LO ANTERIOR SE REALIZA RESTABLECIMIENTO DE CONTRASEÑA Y NUEVAMENTE INGRESAR CREDENCIALES LAS CUALES CARGAN CON ÉXITO PERO INGRESAN A OTRO MENÚ DIFERENTE DEL CB, SE REALIZA ESCALAMIENTO A SUPERVISOR QUIEN UTILIZA REPROGRAMACIÓN DE VISITA BAJO TICKET 468508. 08-10 SE VALIDA NUEVAMENTE CON WOMPI E INDICAN QUE LA ACTIVIDAD DEBE CONTINUAR APLAZADA POR TEMAS INTERNO |20-10 SE RECIBE CORREO POR PARTE DE WOMPI, DONDE INDICAN QUE LA ACTIVIDAD SE DEBE CANCELAR: AGRADECEMOS SU APOYO PARA CANCELAR LAS VEINTE (20) INSTALACIONES QUE SE TIENEN PENDIENTES POR TEMAS INTERNOS."/>
    <s v="VISITA_TÉCNICA"/>
    <s v="254KMD4W4664"/>
    <s v="INTERMEDIA"/>
    <s v="TERRESTRE"/>
    <s v="LOZADA ROJAS CHRISTIAN ANDRES"/>
    <n v="1"/>
    <n v="488953"/>
    <n v="488953"/>
  </r>
  <r>
    <s v="CUCUTA"/>
    <s v="0036-0007"/>
    <x v="5"/>
    <n v="54001"/>
    <s v="TA-25-1153167"/>
    <n v="81552"/>
    <x v="0"/>
    <s v="CB CRECIMIENTO - NUEVO"/>
    <s v="NORTE DE SANTANDER"/>
    <s v="CUCUTA"/>
    <s v="BARRIO PUEBLO NUEVO CUCUTA 2"/>
    <s v="WOMPI"/>
    <s v="FO-25-1600898"/>
    <d v="2025-09-23T00:00:00"/>
    <d v="2025-10-10T00:00:00"/>
    <s v="EJECUTADO"/>
    <s v="25-09 EN COMUNICACIÓN VIA WHATSAPP, SE HABLA CON LA SRA AYDE ARÉVALO GARCÍA SE VALIDA DIRECCIÓN OK, CANAL OK, DISPONIBILIDAD TOTAL, USUARIO Y CONTRASEÑA WOMPI OK, LLAMAR EL DÍA LA INSTALACIÓN PARA CONFIRMAR VISITA, AVISO EXTERIOR ALTURA ARPOX 1.70 METROS  29/09/2025 SE ESCALA CASO:  TENGO UN PROBLEMA AL INGRESAR A WOMPI. INGRESO EL USUARIO Y LA CONTRASEÑA CORRECTAMENTE, CARGA EL MENÚ, PERO A LOS POCOS SEGUNDOS ME SACA Y VUELVE A PEDIRME QUE INICIE SESIÓN. YA PROBÉ ACTUALIZANDO APP Y BORRANDO CACHÉ, PERO EL PROBLEMA PERSISTE. 08-10-2025 SE REALIZA LLAMADA A LOS NUMEROS DE LA LISTA SE HABLA CON LA SEÑORA AYDE ARÉVALO GARCÍA, SE PROGRAMA VISITA PARA EL DIA: 09/10/2025 // CONTACTO POR WHATSAPP 09-10  EN COMUNICACIÓN CON EL CLIENTE SE PROGRAMA VISITA CON LA SRA AYDE ARÉVALO GARCÍA 3204098047 PARA DESPUÉS DE LAS 14:00 POR DISPONIBILIDAD DEL COMERCIO PARA EL 10-10 1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6947"/>
    <s v="PRINCIPAL"/>
    <s v="TERRESTRE"/>
    <s v="DURAN ACOSTA FRANK YONNY"/>
    <n v="2"/>
    <n v="367716"/>
    <n v="735432"/>
  </r>
  <r>
    <s v="PASTO"/>
    <s v="0036-0003"/>
    <x v="0"/>
    <n v="52079"/>
    <s v="TA-25-1153078"/>
    <n v="81367"/>
    <x v="0"/>
    <s v="CB CRECIMIENTO - OTRAS LISTAS"/>
    <s v="NARIÑO"/>
    <s v="BARBACOAS"/>
    <s v="BARRIO AV LOS ESTUDIANTES BARBACOAS"/>
    <s v="WOMPI"/>
    <s v="FO-25-1587732"/>
    <d v="2025-09-23T00:00:00"/>
    <d v="2025-10-09T00:00:00"/>
    <s v="EJECUTADO"/>
    <s v="25-09 SE REALIZA LLAMADA AL CLIENTE, SE HABLA CON LA SRA MARCELA SOBRINA DEL SR CRISTIAN ANDRES BENALCAZAR CORTES SE VALIDA DIRECCIÓN OK, CANAL OK, DISPONIBILIDAD TOTAL, USUARIO Y CONTRASEÑA WOMPI OK, LLAMAR EL DÍA LA INSTALACIÓN PARA CONFIRMAR VISITA, AVISO EXTERIOR ALTURA APROX 3.50 METROS 06-10 POR DEMORAS Y LEJANIA DEL COMERCIO NO SE HA PODIDO LLEGAR, SE INTENTA COMUNICACIÓN CON EL USUARIO PERO LA SEÑAL ES MUY MALA. SE ESTARIA REALIZANDO INSTALACIÓN ENTRE EL 08 Y 09 DE OCTUBRE  9/10/2025 SE REALIZA INSTALACIÓN DE CORRESPONSAL, SE INSTALAN EQUIPOS CON PRUEBAS EXITOSAS, SE CAPACITA Y SE EVALÚA AL CLIENTE, SE INSTALA PUBLICIDAD COMPLETA, CB QUEDA OPERATIVO. USUARIO SOMOS BANCOLOMBIA ACTIVO"/>
    <s v="VISITA_TÉCNICA"/>
    <s v="254MMD4X2314"/>
    <s v="LEJANA"/>
    <s v="TERRESTRE"/>
    <s v="PAZ MARTINEZ RICHARD HUMBERTO"/>
    <n v="1"/>
    <n v="598334"/>
    <n v="598334"/>
  </r>
  <r>
    <s v="MEDELLIN"/>
    <s v="0036-0005"/>
    <x v="6"/>
    <n v="5001"/>
    <s v="TA-25-1186026"/>
    <n v="49302"/>
    <x v="0"/>
    <s v="DATAFONO ADICIONAL"/>
    <s v="ANTIOQUIA"/>
    <s v="MEDELLIN"/>
    <s v="BARRIO MILAGROSA MEDELLIN 3"/>
    <s v="WOMPI"/>
    <s v="FO-25-1643762"/>
    <d v="2025-10-08T00:00:00"/>
    <d v="2025-10-08T00:00:00"/>
    <s v="EJECUTADO"/>
    <s v="8/10/2025 SE MONTA SOLICITUD POR SOLICITU DE WOMPI 8/10/2025 SE REALIZA INSTALACIÓN DE DAT ADICIONAL, PRUEBAS EXITOSAS, CB QUEDA OPERATIVO"/>
    <s v="VISITA_TÉCNICA"/>
    <s v="254MMD4X1571"/>
    <s v="PRINCIPAL"/>
    <s v="TERRESTRE"/>
    <s v="BARRIENTOS HERNANDEZ CRISTIAN HORACIO"/>
    <n v="1"/>
    <n v="367716"/>
    <n v="367716"/>
  </r>
  <r>
    <s v="BOGOTA"/>
    <s v="0036-0004"/>
    <x v="2"/>
    <n v="11001"/>
    <s v="TA-25-1195645"/>
    <n v="81755"/>
    <x v="0"/>
    <s v="CB CRECIMIENTO - NUEVO"/>
    <s v="CUNDINAMARCA"/>
    <s v="BOGOTA"/>
    <s v="BARRIO DIANA TURBAY BOGOTA 10"/>
    <s v="WOMPI"/>
    <s v="FO-25-1669829"/>
    <d v="2025-10-02T00:00:00"/>
    <d v="2025-10-14T00:00:00"/>
    <s v="EJECUTADO"/>
    <s v="10-10 SE REALIZA LLAMADA AL CLIENTE, SE HABLA CON LA SR EDWARD ADELZO BRICEÑO MOSQUEDASE VALIDA DIRECCIÓN OK, CANAL OK, DISPONIBILIDAD TOTAL, USUARIO Y CONTRASEÑA WOMPI OK, LLAMAR EL DÍA LA INSTALACIÓN PARA CONFIRMAR VISITA, AVISO EXTERIOR ALTURA APROX 2 METROS- COMUNICACIÓN POR WPP 14-10 SE REALIZA INSTALACIÓN DE CORRESPONSAL, SE INSTALAN EQUIPOS CON PRUEBAS EXITOSAS, SE CAPACITA Y SE EVALÚA AL CLIENTE, SE INSTALA PUBLICIDAD COMPLETA, CB QUEDA OPERATIVO. USUARIO SOMOS BANCOLOMBIA ACTIVO"/>
    <s v="VISITA_TÉCNICA"/>
    <s v="254KMD4W4701"/>
    <s v="PRINCIPAL"/>
    <s v="TERRESTRE"/>
    <s v="ORTIZ YARA FRANKLYN ISRAEL"/>
    <n v="1"/>
    <n v="367716"/>
    <n v="367716"/>
  </r>
  <r>
    <s v="BUCARAMANGA"/>
    <s v="0036-0007"/>
    <x v="5"/>
    <n v="81001"/>
    <s v="TA-25-1195646"/>
    <n v="81749"/>
    <x v="0"/>
    <s v="CB CRECIMIENTO - NUEVO"/>
    <s v="ARAUCA"/>
    <s v="ARAUCA"/>
    <s v="BARRIO CRISTO REY ARAUCA 1"/>
    <s v="WOMPI"/>
    <s v="FO-25-1669839"/>
    <d v="2025-10-02T00:00:00"/>
    <d v="2025-10-17T00:00:00"/>
    <s v="EJECUTADO"/>
    <s v="10-10 SE REALIZA LLAMADA AL CLIENTE, SE HABLA CON LA SRA MARIA DORA SARMIENTO PIRATOBA  SE VALIDA DIRECCIÓN OK, CANAL OK, DISPONIBILIDAD TOTAL, USUARIO Y CONTRASEÑA WOMPI OK, LLAMAR EL DÍA LA INSTALACIÓN PARA CONFIRMAR VISITA, AVISO EXTERIOR ALTURA APROX 3 MT - COMUNICACIÓN POR WPP 17-10 SE REALIZA INSTALACIÓN DE CORRESPONSAL, SE INSTALAN EQUIPOS CON PRUEBAS EXITOSAS, SE CAPACITA Y SE EVALÚA AL CLIENTE, SE INSTALA PUBLICIDAD COMPLETA, CB QUEDA OPERATIVO. USUARIO SOMOS BANCOLOMBIA ACTIVO"/>
    <s v="VISITA_TÉCNICA"/>
    <s v="254UMD4X8152"/>
    <s v="LEJANA"/>
    <s v="AEREO"/>
    <s v="MARTINEZ FLOREZ DONIS ALBERTO"/>
    <n v="1"/>
    <n v="598334"/>
    <n v="598334"/>
  </r>
  <r>
    <s v="BUCARAMANGA"/>
    <s v="0036-0007"/>
    <x v="5"/>
    <n v="13670"/>
    <s v="TA-25-1195647"/>
    <n v="81781"/>
    <x v="0"/>
    <s v="CB CRECIMIENTO - NUEVO"/>
    <s v="BOLIVAR"/>
    <s v="SAN PABLO"/>
    <s v="BARRIO EL CENTRO SAN PABLO"/>
    <s v="WOMPI"/>
    <s v="FO-25-1669846"/>
    <d v="2025-10-02T00:00:00"/>
    <d v="2025-10-16T00:00:00"/>
    <s v="EJECUTADO"/>
    <s v="10-10 SE REALIZA LLAMADA AL CLIENTE, SE HABLA CON LA SR ALEXANDER PINEDA PEREZ SE VALIDA DIRECCIÓN OK, CANAL OK, DISPONIBILIDAD TOTAL, USUARIO Y CONTRASEÑA WOMPI OK, LLAMAR EL DÍA LA INSTALACIÓN PARA CONFIRMAR VISITA, AVISO EXTERIOR ALTURA APROX 3 METROS 15-10 EN COMUNICACIÓN CON EL SEÑOR ALEXANDER PINEDA EL NÚMERO DE CONTACTO 3143772073, COMENTA QUE NOS PUEDE ATENDER A PARTIR DEL DÍA 16 DE OCTUBRE DEL PRESENTE AÑO YA QUE TIENE DISPONIBILIDAD TOTAL A PARTIR DE ESE DÍA  16/10/2025 SE REALIZA INSTALACIÓN DE CORRESPONSAL, SE INSTALAN EQUIPOS CON PRUEBAS EXITOSAS, SE CAPACITA Y SE EVALÚA AL CLIENTE, SE INSTALA PUBLICIDAD COMPLETA, CB QUEDA OPERATIVO. USUARIO SOMOS BANCOLOMBIA ACTIVO"/>
    <s v="VISITA_TÉCNICA"/>
    <s v="254UMD4X8461"/>
    <s v="LEJANA"/>
    <s v="TERRESTRE/FLUVIAL"/>
    <s v="GONZALEZ ESTUPIÑAN YEISON WALTER ANTONIO"/>
    <n v="1"/>
    <n v="598334"/>
    <n v="598334"/>
  </r>
  <r>
    <s v="VALLEDUPAR"/>
    <s v="0036-0001"/>
    <x v="3"/>
    <n v="20001"/>
    <s v="TA-25-1195648"/>
    <n v="81792"/>
    <x v="0"/>
    <s v="CB CRECIMIENTO - NUEVO"/>
    <s v="CESAR"/>
    <s v="VALLEDUPAR"/>
    <s v="BARRIO SABANAS DEL VALLE VALLEDUPAR"/>
    <s v="WOMPI"/>
    <s v="FO-25-1740654"/>
    <d v="2025-10-02T00:00:00"/>
    <d v="2025-10-27T00:00:00"/>
    <s v="EJECUTADO"/>
    <s v="10-10 SE REALIZA LLAMADA AL CLIENTE, SE HABLA CON LA SR JOAQUIN STEVEN ROJAS MERIÑO SE VALIDA DIRECCIÓN OK, CANAL OK, DISPONIBILIDAD TOTAL, USUARIO Y CONTRASEÑA WOMPI OK, LLAMAR EL DÍA LA INSTALACIÓN PARA CONFIRMAR VISITA, AVISO EXTERIOR ALTURA APROX 2 METROS - COMUNICACIÓN POR WPP 14-10  SE VISITA COMERCIO PERO SE ENCUENTRA CERRADO, SE PROCEDE A LLAMAR Y ATIENDE LA SEÑORA ISABEL GARCÍA, LA CUÁL MANIFIESTA QUE LE NOTIFICARON LA INSTALACIÓN PARA EL DÍA DE MAÑANA 15 DE OCTUBRE 2025POR LO CUAL ESTÁN DISPONIBLES  ESE DIA, SE GESTIONA ACTIVIDAD COMO NOVEDAD DE AGENDAMIENTO 20/10/2025 AUN TENEMOS AFECTACION POR PARTE DE AWS, ESTE COMPORTAMIENTO VA CONTINUAR HASTA QUE EL SERVICIO YA NO TENGA INTERMITENCIAS. 21/10/2025 SE REALIZA VISITA POR IMPLEMENTACIÓN DE CB ,NO ES POSIBLE INGRESAR CON USUARIO Y CONTRASEÑA AL EQUIPO SE ESCALA NOVEDAD COM WOMPI A LAS 9:50 AM SIENDO LA 1:22 PM NO SE TIENE AUN RESPUESTAS POR PARTE DE WOMPI,SE RETIRA DE SITIO Y SE RETIRA PUBLICADO Y EQUIPO (REPROGRAMAR)  | 27-10 SE REALIZA INSTALACIÓN DE CORRESPONSAL, SE INSTALAN EQUIPOS CON PRUEBAS EXITOSAS, SE CAPACITA Y SE EVALÚA AL CLIENTE, SE INSTALA PUBLICIDAD COMPLETA, CB QUEDA OPERATIVO. USUARIO SOMOS BANCOLOMBIA ACTIVO"/>
    <s v="VISITA_TÉCNICA"/>
    <s v="254KMD4W4971"/>
    <s v="PRINCIPAL"/>
    <s v="TERRESTRE"/>
    <s v="MAESTRE MENGUAL EDGAR ENRIQUE"/>
    <n v="3"/>
    <n v="367716"/>
    <n v="1103148"/>
  </r>
  <r>
    <s v="BUCARAMANGA"/>
    <s v="0036-0007"/>
    <x v="5"/>
    <n v="68547"/>
    <s v="TA-25-1195649"/>
    <n v="81776"/>
    <x v="0"/>
    <s v="CB CRECIMIENTO - NUEVO"/>
    <s v="SANTANDER"/>
    <s v="PIEDECUESTA"/>
    <s v="BARRIO LA ARGENTINA PIEDECUESTA PIEDECUESTA"/>
    <s v="WOMPI"/>
    <s v="FO-25-1669862"/>
    <d v="2025-10-02T00:00:00"/>
    <d v="2025-10-15T00:00:00"/>
    <s v="EJECUTADO"/>
    <s v="10-10 SE REALIZA LLAMADA AL CLIENTE, SE HABLA CON EL SR YOSSE SANTIAGO CAMACHO RUEDA SE VALIDA DIRECCIÓN OK, CANAL OK, DISPONIBILIDAD TOTAL, LLAMAR EL DÍA LA INSTALACIÓN PARA CONFIRMAR VISITA, AVISO EXTERIOR ALTURA APROX 2 METROS; CREDENCIALES: SI 15/10/2025 SE REALIZA INSTALACIÓN DE CORRESPONSAL, SE INSTALAN EQUIPOS CON PRUEBAS EXITOSAS, SE CAPACITA Y SE EVALÚA AL CLIENTE, SE INSTALA PUBLICIDAD COMPLETA, CB QUEDA OPERATIVO. USUARIO SOMOS BANCOLOMBIA ACTIVO"/>
    <s v="VISITA_TÉCNICA"/>
    <s v="254UMD4X8481"/>
    <s v="INTERMEDIA"/>
    <s v="TERRESTRE"/>
    <s v="HERRERA LUQUE SAUL JAVIER"/>
    <n v="1"/>
    <n v="488953"/>
    <n v="488953"/>
  </r>
  <r>
    <s v="CUCUTA"/>
    <s v="0036-0007"/>
    <x v="5"/>
    <n v="54003"/>
    <s v="TA-25-1246643"/>
    <n v="81746"/>
    <x v="0"/>
    <s v="CB CRECIMIENTO - NUEVO"/>
    <s v="NORTE DE SANTANDER"/>
    <s v="ABREGO"/>
    <s v="BARRIO SAN ANTONIO ABREGO"/>
    <s v="WOMPI"/>
    <s v="FO-25-1748410"/>
    <d v="2025-10-02T00:00:00"/>
    <d v="2025-10-30T00:00:00"/>
    <s v="EJECUTADO"/>
    <s v="10-10 SE REALIZA LLAMADA AL CLIENTE, SE HABLA CON LA SRA ERIKA PAOLA LOPEZ GONZALEZ EL CUAL IDNICA QUE EL CORREO ESTA ERRADO, EL CORRECTO ES agropuntosanantonio@gmail.com | 28/10/2025 EN NUEVA COMUNICACIÓN CON EL USUARIO VIA WPP INDICA QUE YA TIENE EL CORREO POR PARTE DE WOMPI , ALTURA DEL AVISO 3 MT  || 30/10/2025 SE REALIZA INSTALACIÓN DE CORRESPONSAL, SE INSTALAN EQUIPOS CON PRUEBAS EXITOSAS, SE CAPACITA Y SE EVALÚA AL CLIENTE, SE INSTALA PUBLICIDAD COMPLETA, CB QUEDA OPERATIVO. USUARIO SOMOS BANCOLOMBIA ACTIVO"/>
    <s v="VISITA_TÉCNICA"/>
    <s v="254MMD4W6871"/>
    <s v="LEJANA"/>
    <s v="TERRESTRE"/>
    <s v="MORA VEGA JEAMPIER"/>
    <n v="1"/>
    <n v="598334"/>
    <n v="598334"/>
  </r>
  <r>
    <s v="PASTO"/>
    <s v="0036-0003"/>
    <x v="0"/>
    <n v="52678"/>
    <s v="TA-25-1195650"/>
    <n v="81780"/>
    <x v="0"/>
    <s v="CB CRECIMIENTO - NUEVO"/>
    <s v="NARIÑO"/>
    <s v="SAMANIEGO"/>
    <s v="BARRIO EL PROGRESO SAMANIEGO"/>
    <s v="WOMPI"/>
    <s v="FO-25-1669870"/>
    <d v="2025-10-02T00:00:00"/>
    <d v="2025-10-20T00:00:00"/>
    <s v="EJECUTADO"/>
    <s v="10-10 SE REALIZA LLAMADA AL CLIENTE, SE HABLA CON LA SRA JULIETH KAROLINA BURBANO DELGADO SE VALIDA DIRECCIÓN OK, CANAL OK, DISPONIBILIDAD TOTAL, USUARIO Y CONTRASEÑA WOMPI OK, LLAMAR EL DÍA LA INSTALACIÓN PARA CONFIRMAR VISITA, AVISO EXTERIOR ALTURA APROX 5 METROS - COMUNICACIÓN POR WPP 18-10 SE REALIZARA DESPLAZAMIENTO EL DIA 20 DE OCTUBRE YA QUE NO SE LOGRA CONSEGUIR TRANSPORTE ANTES. 20/10/2025 SE REALIZA INSTALACIÓN DE CORRESPONSAL, SE INSTALAN EQUIPOS CON PRUEBAS EXITOSAS, SE CAPACITA Y SE EVALÚA AL CLIENTE, SE INSTALA PUBLICIDAD COMPLETA, CB QUEDA OPERATIVO. USUARIO SOMOS BANCOLOMBIA ACTIVO"/>
    <s v="VISITA_TÉCNICA"/>
    <s v="254MMD4X2334"/>
    <s v="LEJANA"/>
    <s v="TERRESTRE"/>
    <s v="CASTILLO HERRERA ALEX RICARDO"/>
    <n v="1"/>
    <n v="598334"/>
    <n v="598334"/>
  </r>
  <r>
    <s v="BOGOTA"/>
    <s v="0036-0004"/>
    <x v="2"/>
    <n v="25867"/>
    <s v="TA-25-1195651"/>
    <n v="81783"/>
    <x v="0"/>
    <s v="CB CRECIMIENTO - NUEVO"/>
    <s v="CUNDINAMARCA"/>
    <s v="VIANI"/>
    <s v="BARRIO CENTRO VIANI 1"/>
    <s v="WOMPI"/>
    <s v="FO-25-1669878"/>
    <d v="2025-10-02T00:00:00"/>
    <d v="2025-10-20T00:00:00"/>
    <s v="EJECUTADO"/>
    <s v="10-10 SE REALIZA LLAMADA AL CLIENTE, SE HABLA CON LA SRA LUISA FERNANDA CRUZ BELTRAN  SE VALIDA DIRECCIÓN OK, CANAL OK, DISPONIBILIDAD TOTAL, USUARIO Y CONTRASEÑA WOMPI OK, LLAMAR EL DÍA LA INSTALACIÓN PARA CONFIRMAR VISITA, AVISO EXTERIOR ALTURA APROX 2.30 METROS - COMUNICACIÓN POR WPP 20/10/2025 SE REALIZA INSTALACIÓN DE CORRESPONSAL, SE INSTALAN EQUIPOS CON PRUEBAS EXITOSAS, SE CAPACITA Y SE EVALÚA AL CLIENTE, SE INSTALA PUBLICIDAD COMPLETA, CB QUEDA OPERATIVO. USUARIO SOMOS BANCOLOMBIA ACTIVO"/>
    <s v="VISITA_TÉCNICA"/>
    <s v="254KMD4W4703"/>
    <s v="LEJANA"/>
    <s v="TERRESTRE"/>
    <s v="HERNANDEZ NARANJO OSCAR EDUARDO"/>
    <n v="1"/>
    <n v="598334"/>
    <n v="598334"/>
  </r>
  <r>
    <s v="CALI"/>
    <s v="0036-0003"/>
    <x v="0"/>
    <n v="76520"/>
    <s v="TA-25-1246644"/>
    <n v="81775"/>
    <x v="0"/>
    <s v="CB CRECIMIENTO - NUEVO"/>
    <s v="VALLE DEL CAUCA"/>
    <s v="PALMIRA"/>
    <s v="BARRIO SENDEROS DE LA ITALIA PALMIRA"/>
    <s v="WOMPI"/>
    <s v="FO-25-1748412"/>
    <d v="2025-10-02T00:00:00"/>
    <d v="2025-10-30T00:00:00"/>
    <s v="EJECUTADO"/>
    <s v="10-10 SE REALIZA LLAMADA AL CLIENTE, SE HABLA CON LA SRA LINA YAMILE RAMIREZ TABORDA LA CUAL INDICA QUE TIENE INCONVENIENTE CON EL CORREO REGISTRADO YA QUE EL CELULAR DONDE LO TIENE SE LE DAÑO Y NO LO PUEDE ABRIR EN OTRO LUGAR POR QUE NO SE SABE LA CONTRASEÑA, INFORMA OTRO CORREO Lassodaniela90@gmail.com. COMUNICACIÓN POR WPP | 28/10/2025 SE ESTABLECE COMUNICACIÓN CON LA USUARIA LA CUAL INDICA QUE YA TIENE EL CORREO POR PARTE DE WOMPI - NO INDICA ALTURA DEL AVISO  | 30/10/2025 SE REALIZA INSTALACIÓN DE CORRESPONSAL, SE INSTALAN EQUIPOS CON PRUEBAS EXITOSAS, SE CAPACITA Y SE EVALÚA AL CLIENTE, SE INSTALA PUBLICIDAD COMPLETA, CB QUEDA OPERATIVO. USUARIO SOMOS BANCOLOMBIA ACTIVO"/>
    <s v="VISITA_TÉCNICA"/>
    <s v="254UMD4X7557"/>
    <s v="PRINCIPAL"/>
    <s v="TERRESTRE"/>
    <s v="MONTERO MUESES GIAN CARLO"/>
    <n v="1"/>
    <n v="367716"/>
    <n v="367716"/>
  </r>
  <r>
    <s v="MANIZALES"/>
    <s v="0036-0002"/>
    <x v="1"/>
    <n v="17001"/>
    <s v="TA-25-1195652"/>
    <n v="81771"/>
    <x v="0"/>
    <s v="CB CRECIMIENTO - NUEVO"/>
    <s v="CALDAS"/>
    <s v="MANIZALES"/>
    <s v="BARRIO GUAYACANES MANIZALES 2"/>
    <s v="WOMPI"/>
    <s v="FO-25-1669886"/>
    <d v="2025-10-02T00:00:00"/>
    <d v="2025-10-14T00:00:00"/>
    <s v="EJECUTADO"/>
    <s v="10-10 SE REALIZA LLAMADA AL CLIENTE, SE HABLA CON LA SR RICARDO CORREDOR BERNAL NZALEZ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UMD4X8967"/>
    <s v="PRINCIPAL"/>
    <s v="TERRESTRE"/>
    <s v="AGUIRRE HENAO RAUL EDUARDO"/>
    <n v="1"/>
    <n v="367716"/>
    <n v="367716"/>
  </r>
  <r>
    <s v="PEREIRA"/>
    <s v="0036-0002"/>
    <x v="1"/>
    <n v="66088"/>
    <s v="TA-25-1195653"/>
    <n v="81752"/>
    <x v="0"/>
    <s v="CB CRECIMIENTO - NUEVO"/>
    <s v="RISARALDA"/>
    <s v="BELEN DE UMBRIA"/>
    <s v="BARRIO CENTRO BELEN DE UMBRIA 4"/>
    <s v="WOMPI"/>
    <s v="FO-25-1669894"/>
    <d v="2025-10-02T00:00:00"/>
    <d v="2025-10-14T00:00:00"/>
    <s v="EJECUTADO"/>
    <s v="10-10 SE REALIZA LLAMADA AL CLIENTE, SE HABLA CON LA SRA MARIA AURORA CARDONA GUTIERREZ  SE VALIDA DIRECCIÓN OK, CANAL OK, DISPONIBILIDAD TOTAL, USUARIO Y CONTRASEÑA WOMPI OK, LLAMAR EL DÍA LA INSTALACIÓN PARA CONFIRMAR VISITA, AVISO EXTERIOR ALTURA APROX 2 METROS - COMUICACIÓN POR WPP 14/10/2025 SE REALIZA INSTALACIÓN DE CORRESPONSAL, SE INSTALAN EQUIPOS CON PRUEBAS EXITOSAS, SE CAPACITA Y SE EVALÚA AL CLIENTE, SE INSTALA PUBLICIDAD COMPLETA, CB QUEDA OPERATIVO. USUARIO SOMOS BANCOLOMBIA ACTIVO"/>
    <s v="VISITA_TÉCNICA"/>
    <s v="254MMD4X0178"/>
    <s v="INTERMEDIA"/>
    <s v="TERRESTRE"/>
    <s v="FRANCO CAÑAVERAL YAMID RAUL"/>
    <n v="1"/>
    <n v="488953"/>
    <n v="488953"/>
  </r>
  <r>
    <s v="BOGOTA"/>
    <s v="0036-0004"/>
    <x v="2"/>
    <n v="25754"/>
    <s v="TA-25-1195654"/>
    <n v="81786"/>
    <x v="0"/>
    <s v="CB CRECIMIENTO - NUEVO"/>
    <s v="CUNDINAMARCA"/>
    <s v="SOACHA"/>
    <s v="BARRIO OLIVOS SOACHA"/>
    <s v="WOMPI"/>
    <s v="FO-25-1669901"/>
    <d v="2025-10-02T00:00:00"/>
    <d v="2025-10-14T00:00:00"/>
    <s v="EJECUTADO"/>
    <s v="10-10 SE REALIZA LLAMADA AL CLIENTE, SE HABLA CON LA SRA ERIKA PAOLA LOPEZ GONZALEZ SE VALIDA DIRECCIÓN OK, CANAL OK, DISPONIBILIDAD TOTAL, USUARIO Y CONTRASEÑA WOMPI OK, LLAMAR EL DÍA LA INSTALACIÓN PARA CONFIRMAR VISITA, AVISO EXTERIOR ALTURA APROX 50 DE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KMD4W4680"/>
    <s v="PRINCIPAL"/>
    <s v="TERRESTRE"/>
    <s v="BUSTOS MORA DIEGO MANUEL"/>
    <n v="1"/>
    <n v="367716"/>
    <n v="367716"/>
  </r>
  <r>
    <s v="MEDELLIN"/>
    <s v="0036-0005"/>
    <x v="6"/>
    <n v="5001"/>
    <s v="TA-25-1195655"/>
    <n v="81795"/>
    <x v="0"/>
    <s v="CB CRECIMIENTO - NUEVO"/>
    <s v="ANTIOQUIA"/>
    <s v="MEDELLIN"/>
    <s v="BARRIO CENTRO HUECO MEDELLIN"/>
    <s v="WOMPI"/>
    <s v="FO-25-1669909"/>
    <d v="2025-10-02T00:00:00"/>
    <d v="2025-10-14T00:00:00"/>
    <s v="EJECUTADO"/>
    <s v="10-10 SE REALIZA LLAMADA AL CLIENTE, SE HABLA CON LA SR SANTIAGO ACEVEDO AGUILAR SE VALIDA DIRECCIÓN OK, CANAL OK, DISPONIBILIDAD TOTAL, USUARIO Y CONTRASEÑA WOMPI OK, LLAMAR EL DÍA LA INSTALACIÓN PARA CONFIRMAR VISITA, AVISO EXTERIOR ALTURA: NO INDICA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7755"/>
    <s v="PRINCIPAL"/>
    <s v="TERRESTRE"/>
    <s v="BARRIENTOS HERNANDEZ CRISTIAN HORACIO"/>
    <n v="1"/>
    <n v="367716"/>
    <n v="367716"/>
  </r>
  <r>
    <s v="MONTERIA"/>
    <s v="0036-0001"/>
    <x v="3"/>
    <n v="5250"/>
    <s v="TA-25-1195656"/>
    <n v="81762"/>
    <x v="0"/>
    <s v="CB CRECIMIENTO - NUEVO"/>
    <s v="ANTIOQUIA"/>
    <s v="EL BAGRE"/>
    <s v="BARRIO BIJAO EL BAGRE 6"/>
    <s v="WOMPI"/>
    <s v="FO-25-1669915"/>
    <d v="2025-10-02T00:00:00"/>
    <d v="2025-10-16T00:00:00"/>
    <s v="EJECUTADO"/>
    <s v="10-10 SE REALIZA LLAMADA AL CLIENTE, SE HABLA CON LA SR ADOLFO RAFAEL ALVAREZ ZAMBRANO   SE VALIDA DIRECCIÓN OK, CANAL OK, DISPONIBILIDAD TOTAL, USUARIO Y CONTRASEÑA WOMPI OK, LLAMAR EL DÍA LA INSTALACIÓN PARA CONFIRMAR VISITA, AVISO EXTERIOR ALTURA APROX 2.20 METROS - COMUICACIÓN POR WPP 15-10 SE REALIZÓ LLAMADA DE VALIDACIÓN (3167787084) Y EL SEÑOR ADOLFO ÁLVAREZ INFORMA &quot;SE ME PRESENTO UN INCONVENIENTE EL DÍA DE HOY Y NO PUEDO ESTAR, LE  PIDO EL FAVOR QUE LO PROGRAMEMOS PARA EL DÍA DE MAÑANA&quot;. 16-10 SE REALIZA INSTALACIÓN DE CORRESPONSAL, SE INSTALAN EQUIPOS CON PRUEBAS EXITOSAS, SE CAPACITA Y SE EVALÚA AL CLIENTE, SE INSTALA PUBLICIDAD COMPLETA, CB QUEDA OPERATIVO. USUARIO SOMOS BANCOLOMBIA ACTIVO"/>
    <s v="VISITA_TÉCNICA"/>
    <s v="254UMD4X8507"/>
    <s v="LEJANA"/>
    <s v="TERRESTRE"/>
    <s v="CALDERA SALCEDO CARLOS JULIO"/>
    <n v="1"/>
    <n v="598334"/>
    <n v="598334"/>
  </r>
  <r>
    <s v="VALLEDUPAR"/>
    <s v="0036-0001"/>
    <x v="3"/>
    <n v="20001"/>
    <s v="TA-25-1195657"/>
    <n v="81791"/>
    <x v="0"/>
    <s v="CB CRECIMIENTO - NUEVO"/>
    <s v="CESAR"/>
    <s v="VALLEDUPAR"/>
    <s v="BARRIO VILLA ADRIANA VALLEDUPAR"/>
    <s v="WOMPI"/>
    <s v="FO-25-1669923"/>
    <d v="2025-10-02T00:00:00"/>
    <d v="2025-10-14T00:00:00"/>
    <s v="EJECUTADO"/>
    <s v="10-10 SE REALIZA LLAMADA AL CLIENTE, SE HABLA CON LA SRA DORIS PAIVA VAQUERO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
    <s v="VISITA_TÉCNICA"/>
    <s v="254KMD4W4843"/>
    <s v="PRINCIPAL"/>
    <s v="TERRESTRE"/>
    <s v="BENITEZ CARVAJAL ALVARO JAVIER"/>
    <n v="1"/>
    <n v="367716"/>
    <n v="367716"/>
  </r>
  <r>
    <s v="CUCUTA"/>
    <s v="0036-0007"/>
    <x v="5"/>
    <n v="54874"/>
    <s v="TA-25-1246647"/>
    <n v="81793"/>
    <x v="0"/>
    <s v="CB CRECIMIENTO - NUEVO"/>
    <s v="NORTE DE SANTANDER"/>
    <s v="VILLA DEL ROSARIO"/>
    <s v="BARRIO LA PALMITA VILLA DEL ROSARIO 4"/>
    <s v="WOMPI"/>
    <s v="FO-25-1748417"/>
    <d v="2025-10-02T00:00:00"/>
    <d v="2025-10-31T00:00:00"/>
    <s v="EJECUTADO"/>
    <s v="10-10 SE REALIZA LLAMADA AL CLIENTE, SE HABLA CON LA SRA ANGIE STEFANIA NARVAEZ DIAZ, INDICA NO TENER LAS CREDENCIALES DE ACCESO WOMPI. CORREO CORRECTO (COMUNICACION POR WPP) | 28/10/2025 EN NUEVA COMUNICACIÓN CON EL USUARIO INDICA QUE YA TIENE EL CORREO POR PARTE DE WOMPI. NO INDICA ALTURA DEL AVISO 31-10 SE REALIZA INSTALACIÓN DE CORRESPONSAL, SE INSTALAN EQUIPOS CON PRUEBAS EXITOSAS, SE CAPACITA Y SE EVALÚA AL CLIENTE, SE INSTALA PUBLICIDAD COMPLETA, CB QUEDA OPERATIVO. USUARIO SOMOS BANCOLOMBIA ACTIVO "/>
    <s v="VISITA_TÉCNICA"/>
    <s v="254MMD4W7840"/>
    <s v="PRINCIPAL"/>
    <s v="TERRESTRE"/>
    <s v="PACHECO BUITRAGO JAVIER ALONSO"/>
    <n v="1"/>
    <n v="367716"/>
    <n v="367716"/>
  </r>
  <r>
    <s v="VALLEDUPAR"/>
    <s v="0036-0001"/>
    <x v="3"/>
    <n v="20013"/>
    <s v="TA-25-1195658"/>
    <n v="81748"/>
    <x v="0"/>
    <s v="CB CRECIMIENTO - NUEVO"/>
    <s v="CESAR"/>
    <s v="AGUSTIN CODAZZI"/>
    <s v="BARRIO EL CARMEN AGUSTIN CODAZZI 2"/>
    <s v="WOMPI"/>
    <s v="FO-25-1669930"/>
    <d v="2025-10-02T00:00:00"/>
    <d v="2025-10-21T00:00:00"/>
    <s v="EJECUTADO"/>
    <s v="10-10 SE REALIZA LLAMADA AL CLIENTE, SE HABLA CON LA SR JULIO CESAR VILLADA TORRES SE VALIDA DIRECCIÓN OK, CANAL OK, DISPONIBILIDAD TOTAL, USUARIO Y CONTRASEÑA WOMPI OK, LLAMAR EL DÍA LA INSTALACIÓN PARA CONFIRMAR VISITA, AVISO EXTERIOR ALTURA APROX 2 METROS - COMUNICACIÓN POR WPP 15/10/2025BUENAS SE LLAMA PARA LA INSTALACIÓN DEL CORRESPONSAL Y ATIENDE LA SEÑORA GINA AGAME E INFORMA QUE EN EL PUEBLO NO HABRÁ FLUIDO ELÉCTRICO DURANTE TODO EL DÍA POR LO CUAL PIDE REAGENDAR LA INSTALACIÓN PARA OTRO DÍA CON EL CUAL YA CUENTEN CON LA ENERGÍA | 21-10 SE REALIZA INSTALACIÓN DE CORRESPONSAL, SE INSTALAN EQUIPOS CON PRUEBAS EXITOSAS, SE CAPACITA Y SE EVALÚA AL CLIENTE, SE INSTALA PUBLICIDAD COMPLETA, CB QUEDA OPERATIVO. USUARIO SOMOS BANCOLOMBIA ACTIVO"/>
    <s v="VISITA_TÉCNICA"/>
    <s v="254KMD4W5034"/>
    <s v="INTERMEDIA"/>
    <s v="TERRESTRE"/>
    <s v="MAESTRE MENGUAL EDGAR ENRIQUE"/>
    <n v="1"/>
    <n v="488953"/>
    <n v="488953"/>
  </r>
  <r>
    <s v="CALI"/>
    <s v="0036-0003"/>
    <x v="0"/>
    <n v="76890"/>
    <s v="TA-25-1195660"/>
    <n v="81796"/>
    <x v="0"/>
    <s v="CB CRECIMIENTO - NUEVO"/>
    <s v="VALLE DEL CAUCA"/>
    <s v="YOTOCO"/>
    <s v="BARRIO SANTA BARBARA YOTOCO"/>
    <s v="WOMPI"/>
    <s v="FO-25-1669937"/>
    <d v="2025-10-02T00:00:00"/>
    <d v="2025-10-15T00:00:00"/>
    <s v="EJECUTADO"/>
    <s v="10-10 SE REALIZA LLAMADA AL CLIENTE, SE HABLA CON LA SRA EUNICE GRIJALBA GOMEZ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72"/>
    <s v="INTERMEDIA"/>
    <s v="TERRESTRE"/>
    <s v="TORRES GARCIA JENDRY JOSE"/>
    <n v="1"/>
    <n v="488953"/>
    <n v="488953"/>
  </r>
  <r>
    <s v="IBAGUE"/>
    <s v="0036-0006"/>
    <x v="4"/>
    <n v="73001"/>
    <s v="TA-25-1195663"/>
    <n v="81767"/>
    <x v="0"/>
    <s v="CB CRECIMIENTO - NUEVO"/>
    <s v="TOLIMA"/>
    <s v="IBAGUE"/>
    <s v="BARRIO LAS AMERICAS IBAGUE"/>
    <s v="WOMPI"/>
    <s v="FO-25-1669946"/>
    <d v="2025-10-02T00:00:00"/>
    <d v="2025-10-15T00:00:00"/>
    <s v="EJECUTADO"/>
    <s v="10-10 SE REALIZA LLAMADA AL CLIENTE, SE HABLA CON LA SRA LADY CATHERINE OLIVEROS LUGO  SE VALIDA DIRECCIÓN OK, CANAL OK, DISPONIBILIDAD TOTAL, USUARIO Y CONTRASEÑA WOMPI OK, LLAMAR EL DÍA LA INSTALACIÓN PARA CONFIRMAR VISITA, AVISO EXTERIOR ALTURA APROX 3 METROS - COMUNICACIÓN POR WPP 15/10/2025 SE REALIZA INSTALACIÓN DE CORRESPONSAL, SE INSTALAN EQUIPOS CON PRUEBAS EXITOSAS, SE CAPACITA Y SE EVALÚA AL CLIENTE, SE INSTALA PUBLICIDAD COMPLETA, CB QUEDA OPERATIVO. USUARIO SOMOS BANCOLOMBIA ACTIVO"/>
    <s v="VISITA_TÉCNICA"/>
    <s v="254MMD4W9493"/>
    <s v="PRINCIPAL"/>
    <s v="TERRESTRE"/>
    <s v="VARGAS HERRERA JHON JAIRO"/>
    <n v="1"/>
    <n v="367716"/>
    <n v="367716"/>
  </r>
  <r>
    <s v="NEIVA"/>
    <s v="0036-0006"/>
    <x v="4"/>
    <n v="41001"/>
    <s v="TA-25-1195666"/>
    <n v="81774"/>
    <x v="0"/>
    <s v="CB CRECIMIENTO - NUEVO"/>
    <s v="HUILA"/>
    <s v="NEIVA"/>
    <s v="BARRIO CANAIMA NEIVA 9"/>
    <s v="WOMPI"/>
    <s v="FO-25-1669956"/>
    <d v="2025-10-02T00:00:00"/>
    <d v="2025-10-15T00:00:00"/>
    <s v="EJECUTADO"/>
    <s v="10-10 SE REALIZA LLAMADA AL CLIENTE, SE HABLA CON LA SR JHON FREDDY ABELLA HERRAN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8585"/>
    <s v="PRINCIPAL"/>
    <s v="TERRESTRE"/>
    <s v="DIAZ VARGAS JONATHAN MIGUEL"/>
    <n v="1"/>
    <n v="367716"/>
    <n v="367716"/>
  </r>
  <r>
    <s v="CALI"/>
    <s v="0036-0003"/>
    <x v="0"/>
    <n v="76001"/>
    <s v="TA-25-1195668"/>
    <n v="81757"/>
    <x v="0"/>
    <s v="CB CRECIMIENTO - NUEVO"/>
    <s v="VALLE DEL CAUCA"/>
    <s v="CALI"/>
    <s v="BARRIO MARROQUIN I CALI I"/>
    <s v="WOMPI"/>
    <s v="FO-25-1669964"/>
    <d v="2025-10-02T00:00:00"/>
    <d v="2025-10-14T00:00:00"/>
    <s v="EJECUTADO"/>
    <s v="10-10 SE REALIZA LLAMADA AL CLIENTE, SE HABLA CON LA SRA  YASMIN GONZALEZ MUÑOZ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
    <s v="VISITA_TÉCNICA"/>
    <s v="254UMD4X7643"/>
    <s v="PRINCIPAL"/>
    <s v="TERRESTRE"/>
    <s v="PAREDES CASTILLO DIEGO"/>
    <n v="1"/>
    <n v="367716"/>
    <n v="367716"/>
  </r>
  <r>
    <s v="BOGOTA"/>
    <s v="0036-0004"/>
    <x v="2"/>
    <n v="11001"/>
    <s v="TA-25-1195670"/>
    <n v="81753"/>
    <x v="0"/>
    <s v="CB CRECIMIENTO - NUEVO"/>
    <s v="CUNDINAMARCA"/>
    <s v="BOGOTA"/>
    <s v="BARRIO VERGEL BOGOTA 2"/>
    <s v="WOMPI"/>
    <s v="FO-25-1669971"/>
    <d v="2025-10-02T00:00:00"/>
    <d v="2025-10-14T00:00:00"/>
    <s v="EJECUTADO"/>
    <s v="10-10 SE REALIZA LLAMADA AL CLIENTE, SE HABLA CON LA SRA YEINER ELIAN CARRERO BAUTISTA SE VALIDA DIRECCIÓN OK, CANAL OK, DISPONIBILIDAD TOTAL, LLAMAR EL DÍA LA INSTALACIÓN PARA CONFIRMAR VISITA, AVISO EXTERIOR ALTURA APROX 2 METROS; CREDENCIALES: SI (CONTACTO POR WPP) 14/10/2025 SE REALIZA INSTALACIÓN DE CORRESPONSAL, SE INSTALAN EQUIPOS CON PRUEBAS EXITOSAS, SE CAPACITA Y SE EVALÚA AL CLIENTE, SE INSTALA PUBLICIDAD COMPLETA, CB QUEDA OPERATIVO. USUARIO SOMOS BANCOLOMBIA ACTIVO"/>
    <s v="VISITA_TÉCNICA"/>
    <s v="254KMD4W4688"/>
    <s v="PRINCIPAL"/>
    <s v="TERRESTRE"/>
    <s v="ARIAS QUILINDO JULIAN"/>
    <n v="1"/>
    <n v="367716"/>
    <n v="367716"/>
  </r>
  <r>
    <s v="NEIVA"/>
    <s v="0036-0006"/>
    <x v="4"/>
    <n v="18592"/>
    <s v="TA-25-1195672"/>
    <n v="81778"/>
    <x v="0"/>
    <s v="CB CRECIMIENTO - NUEVO"/>
    <s v="CAQUETA"/>
    <s v="PUERTO RICO"/>
    <s v="BARRIO 7 DE AGOSTO PUERTO RICO 1"/>
    <s v="WOMPI"/>
    <s v="FO-25-1669980"/>
    <d v="2025-10-02T00:00:00"/>
    <d v="2025-10-21T00:00:00"/>
    <s v="EJECUTADO"/>
    <s v="10-10 SE REALIZA LLAMADA AL CLIENTE, SE HABLA CON LA SRA DANNA LICZETH ROCHA CARDENAS SE VALIDA DIRECCIÓN OK, CANAL OK, DISPONIBILIDAD TOTAL, LLAMAR EL DÍA LA INSTALACIÓN PARA CONFIRMAR VISITA, AVISO EXTERIOR ALTURA APROX 2 METROS; CREDENCIALES: SI (COMUNICACION POR WPP) 21-10 SE REALIZA INSTALACIÓN DE CORRESPONSAL, SE INSTALAN EQUIPOS CON PRUEBAS EXITOSAS, SE CAPACITA Y SE EVALÚA AL CLIENTE, SE INSTALA PUBLICIDAD COMPLETA, CB QUEDA OPERATIVO. USUARIO SOMOS BANCOLOMBIA ACTIVO"/>
    <s v="VISITA_TÉCNICA"/>
    <s v="254MMD4X0473"/>
    <s v="LEJANA"/>
    <s v="TERRESTRE"/>
    <s v="BERMUDEZ SANCHEZ JOSE NEYBER"/>
    <n v="1"/>
    <n v="598334"/>
    <n v="598334"/>
  </r>
  <r>
    <s v="TUNJA"/>
    <s v="0036-0007"/>
    <x v="5"/>
    <n v="15001"/>
    <s v="TA-25-1246649"/>
    <n v="81790"/>
    <x v="0"/>
    <s v="CB CRECIMIENTO - NUEVO"/>
    <s v="BOYACA"/>
    <s v="TUNJA"/>
    <s v="BARRIO LOS MUISCAS TUNJA 10"/>
    <s v="WOMPI"/>
    <s v="FO-25-1748419"/>
    <d v="2025-10-02T00:00:00"/>
    <d v="2025-10-30T00:00:00"/>
    <s v="EJECUTADO"/>
    <s v="10-10 SE REALIZA LLAMADA AL CLIENTE, SE HABLA CON LA SRA ANA SOFIA PIRATOBA RUIZ, INDICA NO TENER LAS CREDENCIALES DE ACCESO WOMPI. CORREO CORRECTO // 28-10 SE REALIZA LLAMADA AL CLIENTE, SE HABLA CON LA SRA ANA SOFIA PIRATOBA RUI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KMD4W6153"/>
    <s v="PRINCIPAL"/>
    <s v="TERRESTRE"/>
    <s v="ALVARADO MORENO CRISTHIAN"/>
    <n v="1"/>
    <n v="367716"/>
    <n v="367716"/>
  </r>
  <r>
    <s v="PEREIRA"/>
    <s v="0036-0002"/>
    <x v="1"/>
    <n v="66594"/>
    <s v="TA-25-1195674"/>
    <n v="81779"/>
    <x v="0"/>
    <s v="CB CRECIMIENTO - NUEVO"/>
    <s v="RISARALDA"/>
    <s v="QUINCHIA"/>
    <s v="BARRIO LA PLAZUELA QUINCHIA"/>
    <s v="WOMPI"/>
    <s v="FO-25-1669988"/>
    <d v="2025-10-02T00:00:00"/>
    <d v="2025-10-15T00:00:00"/>
    <s v="EJECUTADO"/>
    <s v="11-10 SE REALIZA LLAMADA AL CLIENTE, SE HABLA CON LA SRA VIVIANA ALEXANDRA MOSQUERA SANCHEZ SE VALIDA DIRECCIÓN OK, CANAL OK, DISPONIBILIDAD TOTAL, LLAMAR EL DÍA LA INSTALACIÓN PARA CONFIRMAR VISITA, AVISO EXTERIOR ALTURA APROX 2.5 METROS; CREDENCIALES: SI (COMUNICACION POR WPP) 15/10/2025 SE REALIZA INSTALACIÓN DE CORRESPONSAL, SE INSTALAN EQUIPOS CON PRUEBAS EXITOSAS, SE CAPACITA Y SE EVALÚA AL CLIENTE, SE INSTALA PUBLICIDAD COMPLETA, CB QUEDA OPERATIVO. USUARIO SOMOS BANCOLOMBIA ACTIVO"/>
    <s v="VISITA_TÉCNICA"/>
    <s v="254MMD4X0132"/>
    <s v="INTERMEDIA"/>
    <s v="TERRESTRE"/>
    <s v="ARROYAVE CANO MANUEL GUILLERMO"/>
    <n v="1"/>
    <n v="488953"/>
    <n v="488953"/>
  </r>
  <r>
    <s v="CALI"/>
    <s v="0036-0003"/>
    <x v="0"/>
    <n v="76364"/>
    <s v="TA-25-1195676"/>
    <n v="81769"/>
    <x v="0"/>
    <s v="CB CRECIMIENTO - NUEVO"/>
    <s v="VALLE DEL CAUCA"/>
    <s v="JAMUNDI"/>
    <s v="BARRIO BELALCAZAR ETAPA 1 JAMUNDÍ"/>
    <s v="WOMPI"/>
    <s v="FO-25-1669996"/>
    <d v="2025-10-02T00:00:00"/>
    <d v="2025-10-15T00:00:00"/>
    <s v="EJECUTADO"/>
    <s v="11-10 SE REALIZA LLAMADA AL CLIENTE, SE HABLA CON LA SRA LUZ DARY CALLE SE VALIDA DIRECCIÓN OK, CANAL OK, DISPONIBILIDAD TOTAL, LLAMAR EL DÍA LA INSTALACIÓN PARA CONFIRMAR VISITA, AVISO EXTERIOR ALTURA APROX 2 METROS; CREDENCIALES: SI (COMUNICACIO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56"/>
    <s v="INTERMEDIA"/>
    <s v="TERRESTRE"/>
    <s v="MONTERO MUESES GIAN CARLO"/>
    <n v="1"/>
    <n v="488953"/>
    <n v="488953"/>
  </r>
  <r>
    <s v="YOPAL"/>
    <s v="0036-0006"/>
    <x v="4"/>
    <n v="85010"/>
    <s v="TA-25-1246650"/>
    <n v="81747"/>
    <x v="0"/>
    <s v="CB CRECIMIENTO - NUEVO"/>
    <s v="CASANARE"/>
    <s v="AGUAZUL"/>
    <s v="BARRIO CENTRO AGUAZUL 3"/>
    <s v="WOMPI"/>
    <s v="FO-25-1748421"/>
    <d v="2025-10-02T00:00:00"/>
    <d v="2025-10-30T00:00:00"/>
    <s v="EJECUTADO"/>
    <s v="10-10 SE REALIZA LLAMADA AL CLIENTE, SE HABLA CON LA SRA MARYI LIZETH RINCON DELGADO, INDICA NO TENER LAS CREDENCIALES DE ACCESO WOMPI. CORREO CORRECTO // 28-10 SE REALIZA LLAMADA AL CLIENTE, SE HABLA CON LA SRA  MARYI LIZETH RINCON DELGADO   SE VALIDA DIRECCIÓN OK, CANAL OK, DISPONIBILIDAD TOTAL, USUARIO Y CONTRASEÑA WOMPI OK, LLAMAR EL DÍA LA INSTALACIÓN PARA CONFIRMAR VISITA, AVISO EXTERIOR ALTURA APROX 3 METROS | 30/10/2025 SE REALIZA INSTALACIÓN DE CORRESPONSAL, SE INSTALAN EQUIPOS CON PRUEBAS EXITOSAS, SE CAPACITA Y SE EVALÚA AL CLIENTE, SE INSTALA PUBLICIDAD COMPLETA, CB QUEDA OPERATIVO. USUARIO SOMOS BANCOLOMBIA ACTIVO. NO SE REALIZA PRUEBA DE TRANSFERENCIA NO SE CUENTA CON TARJETA"/>
    <s v="VISITA_TÉCNICA"/>
    <s v="254UMD4X6958"/>
    <s v="INTERMEDIA"/>
    <s v="TERRESTRE"/>
    <s v="BERNAL ELAICA EDGAR ALEXIS"/>
    <n v="1"/>
    <n v="488953"/>
    <n v="488953"/>
  </r>
  <r>
    <s v="BUCARAMANGA"/>
    <s v="0036-0007"/>
    <x v="5"/>
    <n v="68167"/>
    <s v="TA-25-1195677"/>
    <n v="81759"/>
    <x v="0"/>
    <s v="CB CRECIMIENTO - NUEVO"/>
    <s v="SANTANDER"/>
    <s v="CHARALA"/>
    <s v="BARRIO CHARALA CHARALA 1"/>
    <s v="WOMPI"/>
    <s v="FO-25-1670001"/>
    <d v="2025-10-02T00:00:00"/>
    <d v="2025-10-30T00:00:00"/>
    <s v="EJECUTADO"/>
    <s v="10-10 SE REALIZA LLAMADA AL CLIENTE, SE HABLA CON LA SRA TERESA LEON GOMEZ SE VALIDA DIRECCIÓN OK, CANAL OK, DISPONIBILIDAD TOTAL, LLAMAR EL DÍA LA INSTALACIÓN PARA CONFIRMAR VISITA, AVISO EXTERIOR ALTURA APROX 2 METROS; CREDENCIALES: SI 14-10 EN COMUNICACION CON CLIENTE AL.NUMERO 3106872155, NOS INFORMA Q NOS ATIENDE EL DIA 16 DE OCTUBRE A LAS 8 AM 16-10 EN COMUNICACIÓN CON LA SEÑORA TERESA NUEVAMENTE PARA CONFIRMA CREDECIALES MANIFIESTA Q NO LE HAN LLEGADO, SE HABLÓ CON LA SEÑORA TERESA AL NÚMERO  310 6872155 QUIEN INDICÓ QUE EL CORREO ELECTRÓNICO REGISTRADO EN LA LISTA DE CRECIMIENTO SEGÚN LA DESCRIPCIÓN DEL CORREO GIRATAPAPALERIA29@GMAIL.COM NO LE PERTENECE. LA CLIENTE CONFIRMA QUE DICHO CORREO NO ES CORRECTO Y SOLICITA LA ACTUALIZACIÓN  DEL MISMO PARA PODER RECIBIR LAS CREDENCIALES CORRESPONDIENTES  CORREO GIRATAPAPELERIA29@GMAIL.COM  INFORMADO POR EL CLIENTE // 28-10 SE REALIZA LLAMADA AL CLIENTE, SE HABLA CON LA SRA TERESA LEON GOMEZ   SE VALIDA DIRECCIÓN OK, CANAL OK, DISPONIBILIDAD TOTAL, USUARIO Y CONTRASEÑA WOMPI OK, LLAMAR EL DÍA LA INSTALACIÓN PARA CONFIRMAR VISITA, AVISO EXTERIOR ALTURA APROX 2-3 METROS | 30/10/2025 SE REALIZA INSTALACIÓN DE CORRESPONSAL, SE INSTALAN EQUIPOS CON PRUEBAS EXITOSAS, SE CAPACITA Y SE EVALÚA AL CLIENTE, SE INSTALA PUBLICIDAD COMPLETA, CB QUEDA OPERATIVO. USUARIO SOMOS BANCOLOMBIA NO, SE CAPACITA CON EL DE PRUEBA| SOMOS BANCOLOMBIA NO SE PUDO DEJAR FUNCIONANDO YA QUE NO SE HA ACTUALIZADO LA CORRECCIÓN DEL CORREO ELECTRÓNICO DEL CLIENTE EL CUAL DEBE ESPERAR MÍNIMO DOS DÍAS PARA QUE PUEDA VOLVERSE A COMUNICAR CON LA LÍNEA 01 8000 Y LE PUEDAN DAR ACCESO A DICHA PLATAFORMA - COMERCIO SIN AVISO PUBLICITARIO, SIN EMBARGO SI ES EL MISMO OBJETIVO COMERCIAL, LA DIRECCION COINCIDE Y LA CÁMARA DE COMERCIO TAMBIEN TIENE EL MISMO NOMBRE DE LISTA DE CHEQUEO."/>
    <s v="VISITA_TÉCNICA"/>
    <s v="254UMD4X8144"/>
    <s v="LEJANA"/>
    <s v="TERRESTRE"/>
    <s v="GONZALEZ ESTUPIÑAN YEISON WALTER ANTONIO"/>
    <n v="1"/>
    <n v="598334"/>
    <n v="598334"/>
  </r>
  <r>
    <s v="MEDELLIN"/>
    <s v="0036-0005"/>
    <x v="6"/>
    <n v="5120"/>
    <s v="TA-25-1246651"/>
    <n v="81766"/>
    <x v="0"/>
    <s v="CB CRECIMIENTO - NUEVO"/>
    <s v="ANTIOQUIA"/>
    <s v="CACERES"/>
    <s v="BARRIO EL CARMEN CÁCERES"/>
    <s v="WOMPI"/>
    <s v="FO-25-1748424"/>
    <d v="2025-10-02T00:00:00"/>
    <d v="2025-10-31T00:00:00"/>
    <s v="EJECUTADO"/>
    <s v="10-10 SE REALIZA LLAMADA AL CLIENTE, SE HABLA CON LA SRA PAOLA ANDREA ISAZA VASQUEZ, INDICA NO TENER LAS CREDENCIALES DE ACCESO WOMPI. CORREO CORRECTO // 28-10 SE REALIZA LLAMADA AL CLIENTE, SE HABLA CON LA SRA  PAOLA ANDREA ISAZA VASQU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
    <s v="VISITA_TÉCNICA"/>
    <s v="254MMD4W7764"/>
    <s v="LEJANA"/>
    <s v="TERRESTRE"/>
    <s v="MARTINEZ TOVAR OSCAR DAVID"/>
    <n v="1"/>
    <n v="598334"/>
    <n v="598334"/>
  </r>
  <r>
    <s v="CALI"/>
    <s v="0036-0003"/>
    <x v="0"/>
    <n v="76001"/>
    <s v="TA-25-1195678"/>
    <n v="81758"/>
    <x v="0"/>
    <s v="CB CRECIMIENTO - NUEVO"/>
    <s v="VALLE DEL CAUCA"/>
    <s v="CALI"/>
    <s v="BARRIO LA UNION CALI 5"/>
    <s v="WOMPI"/>
    <s v="FO-25-1670007"/>
    <d v="2025-10-02T00:00:00"/>
    <d v="2025-10-14T00:00:00"/>
    <s v="EJECUTADO"/>
    <s v="10-10 SE REALIZA LLAMADA AL CLIENTE, SE HABLA CON LA SRA LUISA FERNANDA ROJAS GA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
    <s v="VISITA_TÉCNICA"/>
    <s v="254UMD4X7673"/>
    <s v="PRINCIPAL"/>
    <s v="TERRESTRE"/>
    <s v="BOLAÑOS TABORDA JORGE ENRIQUE"/>
    <n v="1"/>
    <n v="367716"/>
    <n v="367716"/>
  </r>
  <r>
    <s v="BOGOTA"/>
    <s v="0036-0004"/>
    <x v="2"/>
    <n v="25754"/>
    <s v="TA-25-1195679"/>
    <n v="81785"/>
    <x v="0"/>
    <s v="CB CRECIMIENTO - NUEVO"/>
    <s v="CUNDINAMARCA"/>
    <s v="SOACHA"/>
    <s v="BARRIO CIUDAD VERDE SOACHA 11"/>
    <s v="WOMPI"/>
    <s v="FO-25-1670017"/>
    <d v="2025-10-02T00:00:00"/>
    <d v="2025-10-14T00:00:00"/>
    <s v="EJECUTADO"/>
    <s v="10-10 SE REALIZA LLAMADA AL CLIENTE, SE HABLA CON LA SRA DILMA CASTILLO MU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
    <s v="VISITA_TÉCNICA"/>
    <s v="254MMD4X2266"/>
    <s v="PRINCIPAL"/>
    <s v="TERRESTRE"/>
    <s v="BUSTOS MORA DIEGO MANUEL"/>
    <n v="1"/>
    <n v="367716"/>
    <n v="367716"/>
  </r>
  <r>
    <s v="BOGOTA"/>
    <s v="0036-0004"/>
    <x v="2"/>
    <n v="11001"/>
    <s v="TA-25-1195680"/>
    <n v="81754"/>
    <x v="0"/>
    <s v="CB CRECIMIENTO - NUEVO"/>
    <s v="CUNDINAMARCA"/>
    <s v="BOGOTA"/>
    <s v="BARRIO EL AMPARO (KENNEDY) BOGOTA"/>
    <s v="WOMPI"/>
    <s v="FO-25-1670025"/>
    <d v="2025-10-02T00:00:00"/>
    <d v="2025-10-14T00:00:00"/>
    <s v="EJECUTADO"/>
    <s v="10-10 SE REALIZA LLAMADA AL CLIENTE, SE HABLA CON LA SRA NORELYS CAROLINA BOLAÑOS PE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264"/>
    <s v="PRINCIPAL"/>
    <s v="TERRESTRE"/>
    <s v="HERNANDEZ NARANJO OSCAR EDUARDO"/>
    <n v="1"/>
    <n v="367716"/>
    <n v="367716"/>
  </r>
  <r>
    <s v="VALLEDUPAR"/>
    <s v="0036-0001"/>
    <x v="3"/>
    <n v="20570"/>
    <s v="TA-25-1195681"/>
    <n v="81777"/>
    <x v="0"/>
    <s v="CB CRECIMIENTO - NUEVO"/>
    <s v="CESAR"/>
    <s v="PUEBLO BELLO"/>
    <s v="BARRIO LA PISTA PUEBLO BELLO"/>
    <s v="WOMPI"/>
    <s v="FO-25-1670036"/>
    <d v="2025-10-02T00:00:00"/>
    <d v="2025-10-15T00:00:00"/>
    <s v="EJECUTADO"/>
    <s v="11-10 SE REALIZA LLAMADA AL CLIENTE, SE HABLA CON EL SR DANIEL GUERRA MESA SE VALIDA DIRECCIÓN OK, CANAL OK, DISPONIBILIDAD TOTAL, LLAMAR EL DÍA LA INSTALACIÓN PARA CONFIRMAR VISITA, AVISO EXTERIOR ALTURA APROX 2 METROS; CREDENCIALES: SI (COMUNICACION POR WPP: 3178615673) 15/10/2025 SE REALIZA INSTALACIÓN DE CORRESPONSAL, SE INSTALAN EQUIPOS CON PRUEBAS EXITOSAS, SE CAPACITA Y SE EVALÚA AL CLIENTE, SE INSTALA PUBLICIDAD COMPLETA, CB QUEDA OPERATIVO. USUARIO SOMOS BANCOLOMBIA ACTIVO"/>
    <s v="VISITA_TÉCNICA"/>
    <s v="254KMD4W5023"/>
    <s v="LEJANA"/>
    <s v="TERRESTRE"/>
    <s v="MAESTRE MENGUAL EDGAR ENRIQUE"/>
    <n v="1"/>
    <n v="598334"/>
    <n v="598334"/>
  </r>
  <r>
    <s v="NEIVA"/>
    <s v="0036-0006"/>
    <x v="4"/>
    <n v="18001"/>
    <s v="TA-25-1246652"/>
    <n v="81765"/>
    <x v="0"/>
    <s v="CB CRECIMIENTO - NUEVO"/>
    <s v="CAQUETA"/>
    <s v="FLORENCIA"/>
    <s v="BARRIO VENTILADOR FLORENCIA"/>
    <s v="WOMPI"/>
    <s v="FO-25-1748426"/>
    <d v="2025-10-02T00:00:00"/>
    <d v="2025-10-31T00:00:00"/>
    <s v="EJECUTADO"/>
    <s v="10-10 SE REALIZA LLAMADA AL CLIENTE, SE HABLA CON LA SRA JANICE ZULENNY CORREA GUTIERREZ, INDICA NO TENER LAS CREDENCIALES DE ACCESO WOMPI. CORREO CORRECTO // 28-10 SE REALIZA LLAMADA AL CLIENTE, SE HABLA CON LA SRA  JANICE ZULENNY CORREA GUTIERR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
    <s v="VISITA_TÉCNICA"/>
    <s v="254MMD4X0477"/>
    <s v="LEJANA"/>
    <s v="TERRESTRE"/>
    <s v="BERMUDEZ SANCHEZ JOSE NEYBER"/>
    <n v="1"/>
    <n v="598334"/>
    <n v="598334"/>
  </r>
  <r>
    <s v="NEIVA"/>
    <s v="0036-0006"/>
    <x v="4"/>
    <n v="18247"/>
    <s v="TA-25-1195682"/>
    <n v="81764"/>
    <x v="0"/>
    <s v="CB CRECIMIENTO - NUEVO"/>
    <s v="CAQUETA"/>
    <s v="EL DONCELLO"/>
    <s v="BARRIO CENTRO EL DONCELLO 3"/>
    <s v="WOMPI"/>
    <s v="FO-25-1670046"/>
    <d v="2025-10-02T00:00:00"/>
    <d v="2025-10-16T00:00:00"/>
    <s v="EJECUTADO"/>
    <s v="10-10 SE REALIZA LLAMADA AL CLIENTE, SE HABLA CON LA SRA MARYURY RODRIGUEZ TAPIEROS SE VALIDA DIRECCIÓN OK, CANAL OK, DISPONIBILIDAD TOTAL, LLAMAR EL DÍA LA INSTALACIÓN PARA CONFIRMAR VISITA, AVISO EXTERIOR ALTURA APROX 2 METROS; CREDENCIALES: SI. COMUNICACION POR WPP 16/10/2025 SE REALIZA INSTALACIÓN DE CORRESPONSAL, SE INSTALAN EQUIPOS CON PRUEBAS EXITOSAS, SE CAPACITA Y SE EVALÚA AL CLIENTE, SE INSTALA PUBLICIDAD COMPLETA, CB QUEDA OPERATIVO. USUARIO SOMOS BANCOLOMBIA ACTIVO"/>
    <s v="VISITA_TÉCNICA"/>
    <s v="254MMD4X0661"/>
    <s v="LEJANA"/>
    <s v="TERRESTRE"/>
    <s v="BERMUDEZ SANCHEZ JOSE NEYBER"/>
    <n v="1"/>
    <n v="598334"/>
    <n v="598334"/>
  </r>
  <r>
    <s v="BOGOTA"/>
    <s v="0036-0004"/>
    <x v="2"/>
    <n v="11001"/>
    <s v="TA-25-1195683"/>
    <n v="81756"/>
    <x v="0"/>
    <s v="CB CRECIMIENTO - NUEVO"/>
    <s v="CUNDINAMARCA"/>
    <s v="BOGOTA"/>
    <s v="BARRIO MARANDU BOGOTA 3"/>
    <s v="WOMPI"/>
    <s v="FO-25-1670053"/>
    <d v="2025-10-02T00:00:00"/>
    <d v="2025-10-14T00:00:00"/>
    <s v="EJECUTADO"/>
    <s v="10-10 SE REALIZA LLAMADA AL CLIENTE, SE HABLA CON EL SR DIDIMO ALBEIRO PAEZ AVENDAÑO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s v="VISITA_TÉCNICA"/>
    <s v="254MMD4X2534"/>
    <s v="PRINCIPAL"/>
    <s v="TERRESTRE"/>
    <s v="VEGA MANRIQUE JONATAN MAURICIO"/>
    <n v="1"/>
    <n v="367716"/>
    <n v="367716"/>
  </r>
  <r>
    <s v="BUCARAMANGA"/>
    <s v="0036-0007"/>
    <x v="5"/>
    <n v="68720"/>
    <s v="TA-25-1195684"/>
    <n v="81782"/>
    <x v="0"/>
    <s v="CB CRECIMIENTO - NUEVO"/>
    <s v="SANTANDER"/>
    <s v="SANTA HELENA DEL OPON"/>
    <s v="BARRIO SANTA HELENA DEL OPON"/>
    <s v="WOMPI"/>
    <s v="FO-25-1670064"/>
    <d v="2025-10-02T00:00:00"/>
    <d v="2025-10-16T00:00:00"/>
    <s v="EJECUTADO"/>
    <s v="10-10 SE REALIZA LLAMADA AL CLIENTE, SE HABLA CON LA SRA DAMARIS ARCINIEGAS BELTRAN SE VALIDA DIRECCIÓN OK, CANAL OK, DISPONIBILIDAD TOTAL, LLAMAR EL DÍA LA INSTALACIÓN PARA CONFIRMAR VISITA, AVISO EXTERIOR ALTURA APROX 2.5 METROS; CREDENCIALES: SI 15-10 EN COMUNICACION CON CLIENTE AL NUMERO 3112895868 NOS CONTESTA LA SEÑOEA DAMARIS INFORMADOLE QUE DEBIDO AL DESPLAZAMIENTO QUE ES UNA ACTIVIDAD LEGANA NO SE ALCANZA A LLEGAR EL DIA DE HOY SE LE INFORMA Q SE LE ESTARA VISITANDO EL DIA DE 16 DE OCTUBRE  EN EL TRANSCURSO DEL DIA , DEBIDO A Q E SUNA ZONA DE DIFICIL LLEGADA Y POCO TRANSPORTE , CLIENTE NOS INFORMA Q NO HAY NINGUN PROBLEMA 16-10 SE REALIZA INSTALACIÓN DE CORRESPONSAL, SE INSTALAN EQUIPOS CON PRUEBAS EXITOSAS, SE CAPACITA Y SE EVALÚA AL CLIENTE, SE INSTALA PUBLICIDAD COMPLETA, CB QUEDA OPERATIVO. USUARIO SOMOS BANCOLOMBIA ACTIVO"/>
    <s v="VISITA_TÉCNICA"/>
    <s v="254UMD4X8477"/>
    <s v="LEJANA"/>
    <s v="TERRESTRE"/>
    <s v="GELVEZ MOGOLLON JOSE ELISEO"/>
    <n v="1"/>
    <n v="598334"/>
    <n v="598334"/>
  </r>
  <r>
    <s v="MEDELLIN"/>
    <s v="0036-0005"/>
    <x v="6"/>
    <n v="5001"/>
    <s v="TA-25-1195686"/>
    <n v="81794"/>
    <x v="0"/>
    <s v="CB CRECIMIENTO - NUEVO"/>
    <s v="ANTIOQUIA"/>
    <s v="MEDELLIN"/>
    <s v="BARRIO LA AMERICA MEDELLIN"/>
    <s v="WOMPI"/>
    <s v="FO-25-1670073"/>
    <d v="2025-10-02T00:00:00"/>
    <d v="2025-10-14T00:00:00"/>
    <s v="EJECUTADO"/>
    <s v="10-10 SE REALIZA LLAMADA AL CLIENTE, SE HABLA CON LA SRA MARIA DEL SOCORRO RESTREPO SUA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s v="VISITA_TÉCNICA"/>
    <s v="254MMD4W7717"/>
    <s v="PRINCIPAL"/>
    <s v="TERRESTRE"/>
    <s v="BADEL ACUÑA LUIS ALBERTO"/>
    <n v="1"/>
    <n v="367716"/>
    <n v="367716"/>
  </r>
  <r>
    <s v="MONTERIA"/>
    <s v="0036-0001"/>
    <x v="3"/>
    <n v="5659"/>
    <s v="TA-25-1195687"/>
    <n v="81594"/>
    <x v="0"/>
    <s v="CB CRECIMIENTO - OTRAS LISTAS"/>
    <s v="ANTIOQUIA"/>
    <s v="SAN JUAN DE URABA"/>
    <s v="BARRIO LA FLORESTA SAN JUAN DE URABA 1"/>
    <s v="WOMPI"/>
    <s v="FO-25-1670080"/>
    <d v="2025-10-02T00:00:00"/>
    <d v="2025-10-14T00:00:00"/>
    <s v="EJECUTADO"/>
    <s v="10-10 SE REALIZA LLAMADA AL CLIENTE, SE HABLA CON EL SR HERNANDO DE JESUS BUELVAS MORALES SE VALIDA DIRECCIÓN OK, CANAL OK, DISPONIBILIDAD TOTAL, LLAMAR EL DÍA LA INSTALACIÓN PARA CONFIRMAR VISITA, AVISO EXTERIOR ALTURA APROX 2 METROS; CREDENCIALES: SI. COMUNICACION POR WPP 14-10 SE REALIZA INSTALACIÓN DE CORRESPONSAL, SE INSTALAN EQUIPOS CON PRUEBAS EXITOSAS, SE CAPACITA Y SE EVALÚA AL CLIENTE, SE INSTALA PUBLICIDAD COMPLETA, CB QUEDA OPERATIVO. USUARIO SOMOS BANCOLOMBIA ACTIVO"/>
    <s v="VISITA_TÉCNICA"/>
    <s v="254UMD4X8478"/>
    <s v="INTERMEDIA"/>
    <s v="TERRESTRE"/>
    <s v="CALDERA SALCEDO CARLOS JULIO"/>
    <n v="1"/>
    <n v="488953"/>
    <n v="488953"/>
  </r>
  <r>
    <s v="PASTO"/>
    <s v="0036-0003"/>
    <x v="0"/>
    <n v="52835"/>
    <s v="TA-25-1195688"/>
    <n v="81293"/>
    <x v="0"/>
    <s v="CB CRECIMIENTO - OTRAS LISTAS"/>
    <s v="NARIÑO"/>
    <s v="SAN ANDRES DE TUMACO"/>
    <s v="BARRIO CORR DE INDIA ZABALETA  SAN ANDRES DE TUMACO"/>
    <s v="WOMPI"/>
    <s v="FO-25-1744040"/>
    <d v="2025-10-02T00:00:00"/>
    <d v="2025-10-29T00:00:00"/>
    <s v="EJECUTADO"/>
    <s v="11-10 SE REALIZA LLAMADA AL CLIENTE, SE HABLA CON LA SRA MARIELA RINCON (3226337074) SE VALIDA DIRECCIÓN OK, CANAL OK, DISPONIBILIDAD TOTAL, LLAMAR EL DÍA LA INSTALACIÓN PARA CONFIRMAR VISITA, AVISO EXTERIOR ALTURA APROX 2 METROS; CREDENCIALES: SI 21/10/2025 SE REALIZA DESPLAZAMIENTO HASTA EL SITIO PERO AL LLEGAR EL CLIENTE INFORMA QUE NO LE HA LLEGADO NINGÚN CORREO CON LAS CREDENCIALES DEBIDO A QUE EL CORREO ESTÁ ERRÓNEO PERO QUE EL YA SOLICITÓ CAMBIO DE CORREO CUANDO LO CONTACTARON, QUE EL CORREO CORRECTO ES ADRIANJOSEG086@GMAIL.COM PARA QUE POR FAVOR LE HAGAN LA CORRECCIÓN NUEVAMENTE PORQUE YA LLEVA TIEMPO ESPERANDO EL CB POR LO CUAL SE ESCALA LA NOVEDAD Y INFORMAN QUE NO SE PUEDE REALIZAR LA APERTURA HASTA QUE SE REALICE LA CORRECCIÓN DE DICHO CORREO. | 29-10 SE REALIZA INSTALACIÓN DE CORRESPONSAL, SE INSTALAN EQUIPOS CON PRUEBAS EXITOSAS, SE CAPACITA Y SE EVALÚA AL CLIENTE, SE INSTALA PUBLICIDAD COMPLETA, CB QUEDA OPERATIVO. USUARIO SOMOS BANCOLOMBIA ACTIVO"/>
    <s v="VISITA_TÉCNICA"/>
    <s v="254MMD4X2358"/>
    <s v="LEJANA"/>
    <s v="TERRESTRE"/>
    <s v="PAZ MARTINEZ RICHARD HUMBERTO"/>
    <n v="2"/>
    <n v="598334"/>
    <n v="1196668"/>
  </r>
  <r>
    <s v="CUCUTA"/>
    <s v="0036-0007"/>
    <x v="5"/>
    <n v="54405"/>
    <s v="TA-25-1195689"/>
    <n v="81830"/>
    <x v="0"/>
    <s v="CB CRECIMIENTO - NUEVO"/>
    <s v="NORTE DE SANTANDER"/>
    <s v="LOS PATIOS"/>
    <s v="BARRIO LA SABANA LOS PATIOS 6"/>
    <s v="WOMPI"/>
    <s v="FO-25-1670096"/>
    <d v="2025-10-06T00:00:00"/>
    <d v="2025-10-14T00:00:00"/>
    <s v="EJECUTADO"/>
    <s v="10-10 SE REALIZA LLAMADA AL CLIENTE, SE HABLA CON LA SRA RAQUEL MONTERO SE VALIDA DIRECCIÓN OK, CANAL OK, DISPONIBILIDAD TOTAL, LLAMAR EL DÍA LA INSTALACIÓN PARA CONFIRMAR VISITA, AVISO EXTERIOR ALTURA APROX 2.5 METROS; CREDENCIALES: SI (COMUNICACION POR WPP) 14-10 SE REALIZA INSTALACIÓN DE CORRESPONSAL, SE INSTALAN EQUIPOS CON PRUEBAS EXITOSAS, SE CAPACITA Y SE EVALÚA AL CLIENTE, SE INSTALA PUBLICIDAD COMPLETA, CB QUEDA OPERATIVO. USUARIO SOMOS BANCOLOMBIA ACTIVO"/>
    <s v="VISITA_TÉCNICA"/>
    <s v="254MMD4W8481"/>
    <s v="PRINCIPAL"/>
    <s v="TERRESTRE"/>
    <s v="PACHECO BUITRAGO JAVIER ALONSO"/>
    <n v="1"/>
    <n v="367716"/>
    <n v="367716"/>
  </r>
  <r>
    <s v="MEDELLIN"/>
    <s v="0036-0005"/>
    <x v="6"/>
    <n v="5001"/>
    <s v="TA-25-1195690"/>
    <n v="81844"/>
    <x v="0"/>
    <s v="CB CRECIMIENTO - NUEVO"/>
    <s v="ANTIOQUIA"/>
    <s v="MEDELLIN"/>
    <s v="BARRIO BELEN MEDELLIN 19"/>
    <s v="WOMPI"/>
    <s v="FO-25-1670108"/>
    <d v="2025-10-06T00:00:00"/>
    <d v="2025-10-14T00:00:00"/>
    <s v="EJECUTADO"/>
    <s v="10-10 SE REALIZA LLAMADA AL CLIENTE, SE HABLA CON EL SR JAMES ALBERTO BELTRAN BETANCUR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MMD4X1559"/>
    <s v="PRINCIPAL"/>
    <s v="TERRESTRE"/>
    <s v="BADEL ACUÑA LUIS ALBERTO"/>
    <n v="1"/>
    <n v="367716"/>
    <n v="367716"/>
  </r>
  <r>
    <s v="BOGOTA"/>
    <s v="0036-0004"/>
    <x v="2"/>
    <n v="25299"/>
    <s v="TA-25-1195691"/>
    <n v="81829"/>
    <x v="0"/>
    <s v="CB CRECIMIENTO - NUEVO"/>
    <s v="CUNDINAMARCA"/>
    <s v="GAMA"/>
    <s v="BARRIO CENTRO GAMA 3"/>
    <s v="WOMPI"/>
    <s v="FO-25-1670121"/>
    <d v="2025-10-06T00:00:00"/>
    <d v="2025-10-20T00:00:00"/>
    <s v="EJECUTADO"/>
    <s v="10-10 SE REALIZA LLAMADA AL CLIENTE, SE HABLA CON EL SR ELKIN ALFONSO RAMIREZ RODRIGUEZ SE VALIDA DIRECCIÓN OK, CANAL OK, DISPONIBILIDAD TOTAL, USUARIO Y CONTRASEÑA WOMPI OK, LLAMAR EL DÍA LA INSTALACIÓN PARA CONFIRMAR VISITA, AVISO EXTERIOR ALTURA APROX 2-3 METROS 20-10 SE REALIZA INSTALACIÓN DE CORRESPONSAL, SE INSTALAN EQUIPOS CON PRUEBAS EXITOSAS, SE CAPACITA Y SE EVALÚA AL CLIENTE, SE INSTALA PUBLICIDAD COMPLETA, CB QUEDA OPERATIVO. USUARIO SOMOS BANCOLOMBIA ACTIVO"/>
    <s v="VISITA_TÉCNICA"/>
    <s v="254MMD4X2516"/>
    <s v="LEJANA"/>
    <s v="TERRESTRE"/>
    <s v="ALARCON AREVALO JOHAN STIVEN"/>
    <n v="1"/>
    <n v="598334"/>
    <n v="598334"/>
  </r>
  <r>
    <s v="PASTO"/>
    <s v="0036-0003"/>
    <x v="0"/>
    <n v="52786"/>
    <s v="TA-25-1195692"/>
    <n v="81843"/>
    <x v="0"/>
    <s v="CB CRECIMIENTO - NUEVO"/>
    <s v="NARIÑO"/>
    <s v="TAMINANGO"/>
    <s v="BARRIO FATIMA TAMINANGO 2"/>
    <s v="WOMPI"/>
    <s v="FO-25-1670133"/>
    <d v="2025-10-06T00:00:00"/>
    <d v="2025-10-15T00:00:00"/>
    <s v="EJECUTADO"/>
    <s v="10-10 SE REALIZA LLAMADA AL CLIENTE, SE HABLA CON LA SRA HILLARY NAYID ROSALES BOLAÑOS SE VALIDA DIRECCIÓN OK, CANAL OK, DISPONIBILIDAD TOTAL, LLAMAR EL DÍA LA INSTALACIÓN PARA CONFIRMAR VISITA, AVISO EXTERIOR ALTURA APROX 2 METROS; CREDENCIALES: SI. COMUNICACION POR WPP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357"/>
    <s v="INTERMEDIA"/>
    <s v="TERRESTRE"/>
    <s v="GUERRERO RAMIREZ OSCAR DARIO"/>
    <n v="1"/>
    <n v="488953"/>
    <n v="488953"/>
  </r>
  <r>
    <s v="PEREIRA"/>
    <s v="0036-0002"/>
    <x v="1"/>
    <n v="66170"/>
    <s v="TA-25-1195694"/>
    <n v="81828"/>
    <x v="0"/>
    <s v="CB CRECIMIENTO - NUEVO"/>
    <s v="RISARALDA"/>
    <s v="DOSQUEBRADAS"/>
    <s v="BARRIO AV SIMON BOLIVAR DOSQUEBRADAS"/>
    <s v="WOMPI"/>
    <s v="FO-25-1670143"/>
    <d v="2025-10-06T00:00:00"/>
    <d v="2025-10-14T00:00:00"/>
    <s v="EJECUTADO"/>
    <s v="10-10 SE REALIZA LLAMADA AL CLIENTE, SE HABLA CON LA SRA DIANA PATRICIA HERNANDEZ ARENAS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
    <s v="VISITA_TÉCNICA"/>
    <s v="254MMD4X0165"/>
    <s v="PRINCIPAL"/>
    <s v="TERRESTRE"/>
    <s v="LOAIZA LOPEZ JHON FREDDY"/>
    <n v="1"/>
    <n v="367716"/>
    <n v="367716"/>
  </r>
  <r>
    <s v="BOGOTA"/>
    <s v="0036-0004"/>
    <x v="2"/>
    <n v="25718"/>
    <s v="TA-25-1195695"/>
    <n v="81839"/>
    <x v="0"/>
    <s v="CB CRECIMIENTO - NUEVO"/>
    <s v="CUNDINAMARCA"/>
    <s v="SASAIMA"/>
    <s v="BARRIO CENTRO SASAIMA 4"/>
    <s v="WOMPI"/>
    <s v="FO-25-1670158"/>
    <d v="2025-10-06T00:00:00"/>
    <d v="2025-10-14T00:00:00"/>
    <s v="EJECUTADO"/>
    <s v="10-10 SE REALIZA LLAMADA AL CLIENTE, SE HABLA CON LA SRA JULIETH LETTI VARGAS BARRANTES SE VALIDA DIRECCIÓN OK, CANAL OK, DISPONIBILIDAD TOTAL, USUARIO Y CONTRASEÑA WOMPI OK, LLAMAR EL DÍA LA INSTALACIÓN PARA CONFIRMAR VISITA, AVISO EXTERIOR ALTURA APROX 2 METROS; CREDENCIALES: SI 14/10/2025 SE REALIZA INSTALACIÓN DE CORRESPONSAL, SE INSTALAN EQUIPOS CON PRUEBAS EXITOSAS, SE CAPACITA Y SE EVALÚA AL CLIENTE, SE INSTALA PUBLICIDAD COMPLETA, CB QUEDA OPERATIVO. USUARIO SOMOS BANCOLOMBIA ACTIVO"/>
    <s v="VISITA_TÉCNICA"/>
    <s v="254MMD4X2507"/>
    <s v="INTERMEDIA"/>
    <s v="TERRESTRE"/>
    <s v="GOMEZ VEGA DAVID SNEYDER"/>
    <n v="1"/>
    <n v="488953"/>
    <n v="488953"/>
  </r>
  <r>
    <s v="CALI"/>
    <s v="0036-0003"/>
    <x v="0"/>
    <n v="76001"/>
    <s v="TA-25-1195696"/>
    <n v="81823"/>
    <x v="0"/>
    <s v="CB CRECIMIENTO - NUEVO"/>
    <s v="VALLE DEL CAUCA"/>
    <s v="CALI"/>
    <s v="BARRIO POBLADO 1 CALI 3"/>
    <s v="WOMPI"/>
    <s v="FO-25-1670167"/>
    <d v="2025-10-06T00:00:00"/>
    <d v="2025-10-14T00:00:00"/>
    <s v="EJECUTADO"/>
    <s v="10-10 SE REALIZA LLAMADA AL CLIENTE, SE HABLA CON LA  ESPOSA DEL SR JUAN PABLO RAMIREZ GUERRERO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UMD4X7523"/>
    <s v="PRINCIPAL"/>
    <s v="TERRESTRE"/>
    <s v="TORRES GARCIA JENDRY JOSE"/>
    <n v="1"/>
    <n v="367716"/>
    <n v="367716"/>
  </r>
  <r>
    <s v="MANIZALES"/>
    <s v="0036-0002"/>
    <x v="1"/>
    <n v="17524"/>
    <s v="TA-25-1195698"/>
    <n v="81842"/>
    <x v="0"/>
    <s v="CB CRECIMIENTO - NUEVO"/>
    <s v="CALDAS"/>
    <s v="PALESTINA"/>
    <s v="BARRIO ARAUCA PALESTINA 3"/>
    <s v="WOMPI"/>
    <s v="FO-25-1670177"/>
    <d v="2025-10-06T00:00:00"/>
    <d v="2025-10-16T00:00:00"/>
    <s v="EJECUTADO"/>
    <s v="10-10 SE REALIZA LLAMADA AL CLIENTE, SE HABLA CON LA SRA MARIA GLADIS ORTIZ VALENCIA SE VALIDA DIRECCIÓN OK, CANAL OK, DISPONIBILIDAD TOTAL, USUARIO Y CONTRASEÑA WOMPI OK, LLAMAR EL DÍA LA INSTALACIÓN PARA CONFIRMAR VISITA, AVISO EXTERIOR ALTURA APROX 2,50-3 METROS 15-10 NO SE PUEDE REALIZAR DESPLAZAMIENTO EL DIA DE HOY POR PROBLEMAS DE TRANSPORTE HACIA EL CORREGIMIENTO DE ARAUCA , SE REALIZARA DESPLZAMIENTO EL DIA DE MAÑANA 16/10/2025 SE REALIZA INSTALACIÓN DE CORRESPONSAL, SE INSTALAN EQUIPOS CON PRUEBAS EXITOSAS, SE CAPACITA Y SE EVALÚA AL CLIENTE, SE INSTALA PUBLICIDAD COMPLETA, CB QUEDA OPERATIVO. USUARIO SOMOS BANCOLOMBIA ACTIVO"/>
    <s v="VISITA_TÉCNICA"/>
    <s v="254UMD4X8893"/>
    <s v="INTERMEDIA"/>
    <s v="TERRESTRE"/>
    <s v="AGUIRRE HENAO RAUL EDUARDO"/>
    <n v="1"/>
    <n v="488953"/>
    <n v="488953"/>
  </r>
  <r>
    <s v="CALI"/>
    <s v="0036-0003"/>
    <x v="0"/>
    <n v="76001"/>
    <s v="TA-25-1195699"/>
    <n v="81824"/>
    <x v="0"/>
    <s v="CB CRECIMIENTO - NUEVO"/>
    <s v="VALLE DEL CAUCA"/>
    <s v="CALI"/>
    <s v="BARRIO VERGEL CALI"/>
    <s v="WOMPI"/>
    <s v="FO-25-1670187"/>
    <d v="2025-10-06T00:00:00"/>
    <d v="2025-10-14T00:00:00"/>
    <s v="EJECUTADO"/>
    <s v="10-10 SE REALIZA LLAMADA AL CLIENTE, SE HABLA CON LA SRA VALERIA LOBOA RODRIGUEZ SE VALIDA DIRECCIÓN OK, CANAL OK, DISPONIBILIDAD TOTAL, USUARIO Y CONTRASEÑA WOMPI OK, LLAMAR EL DÍA LA INSTALACIÓN PARA CONFIRMAR VISITA, AVISO EXTERIOR ALTURA APROX 1,70 METROS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04"/>
    <s v="PRINCIPAL"/>
    <s v="TERRESTRE"/>
    <s v="BOLAÑOS TABORDA JORGE ENRIQUE"/>
    <n v="1"/>
    <n v="367716"/>
    <n v="367716"/>
  </r>
  <r>
    <s v="CALI"/>
    <s v="0036-0003"/>
    <x v="0"/>
    <n v="76001"/>
    <s v="TA-25-1195700"/>
    <n v="81825"/>
    <x v="0"/>
    <s v="CB CRECIMIENTO - NUEVO"/>
    <s v="VALLE DEL CAUCA"/>
    <s v="CALI"/>
    <s v="BARRIO MARROQUIN II CALI  2"/>
    <s v="WOMPI"/>
    <s v="FO-25-1670198"/>
    <d v="2025-10-06T00:00:00"/>
    <d v="2025-10-14T00:00:00"/>
    <s v="EJECUTADO"/>
    <s v="10-10 SE REALIZA LLAMADA AL CLIENTE, SE HABLA CON EL SR DAVID LONDOÑO TORRESSE VALIDA DIRECCIÓN OK, CANAL OK, DISPONIBILIDAD TOTAL, USUARIO Y CONTRASEÑA WOMPI OK, LLAMAR EL DÍA LA INSTALACIÓN PARA CONFIRMAR VISITA, AVISO EXTERIOR ALTURA APROX 2 METROS 14-10 SE REALIZA INSTALACIÓN DE CORRESPONSAL, SE INSTALAN EQUIPOS CON PRUEBAS EXITOSAS, SE CAPACITA Y SE EVALÚA AL CLIENTE, SE INSTALA PUBLICIDAD COMPLETA, CB QUEDA OPERATIVO. USUARIO SOMOS BANCOLOMBIA ACTIVO"/>
    <s v="VISITA_TÉCNICA"/>
    <s v="254UMD4X7665"/>
    <s v="PRINCIPAL"/>
    <s v="TERRESTRE"/>
    <s v="PAREDES CASTILLO DIEGO"/>
    <n v="1"/>
    <n v="367716"/>
    <n v="367716"/>
  </r>
  <r>
    <s v="BOGOTA"/>
    <s v="0036-0004"/>
    <x v="2"/>
    <n v="11001"/>
    <s v="TA-25-1195701"/>
    <n v="81816"/>
    <x v="0"/>
    <s v="CB CRECIMIENTO - NUEVO"/>
    <s v="CUNDINAMARCA"/>
    <s v="BOGOTA"/>
    <s v="BARRIO VILLA GLADYS BOGOTA"/>
    <s v="WOMPI"/>
    <s v="FO-25-1670208"/>
    <d v="2025-10-06T00:00:00"/>
    <d v="2025-10-14T00:00:00"/>
    <s v="EJECUTADO"/>
    <s v="10-10 SE REALIZA LLAMADA AL CLIENTE, SE HABLA CON LA SRA ROSA MERCEDES ROJAS SANABRIA SE VALIDA DIRECCIÓN OK, CANAL OK, DISPONIBILIDAD TOTAL, USUARIO Y CONTRASEÑA WOMPI OK, LLAMAR EL DÍA LA INSTALACIÓN PARA CONFIRMAR VISITA, AVISO EXTERIOR ALTURA APROX 2 METROS 14/10/2025SE REALIZA INSTALACIÓN DE CORRESPONSAL, SE INSTALAN EQUIPOS CON PRUEBAS EXITOSAS, SE CAPACITA Y SE EVALÚA AL CLIENTE, SE INSTALA PUBLICIDAD COMPLETA, CB QUEDA OPERATIVO. USUARIO SOMOS BANCOLOMBIA ACTIVO"/>
    <s v="VISITA_TÉCNICA"/>
    <s v="254MMD4X2527"/>
    <s v="PRINCIPAL"/>
    <s v="TERRESTRE"/>
    <s v="VEGA MANRIQUE JONATAN MAURICIO"/>
    <n v="1"/>
    <n v="367716"/>
    <n v="367716"/>
  </r>
  <r>
    <s v="CALI"/>
    <s v="0036-0003"/>
    <x v="0"/>
    <n v="19001"/>
    <s v="TA-25-1195702"/>
    <n v="81838"/>
    <x v="0"/>
    <s v="CB CRECIMIENTO - NUEVO"/>
    <s v="CAUCA"/>
    <s v="POPAYAN"/>
    <s v="BARRIO RINCON DEL BOSQUE POPAYAN"/>
    <s v="WOMPI"/>
    <s v="FO-25-1670217"/>
    <d v="2025-10-06T00:00:00"/>
    <d v="2025-10-21T00:00:00"/>
    <s v="EJECUTADO"/>
    <s v="10-10 SE REALIZA LLAMADA AL CLIENTE, SE HABLA CON EL SR WILLIAM ANDRES HERNANDEZ MAMIAN SE VALIDA DIRECCIÓN OK, CANAL OK, DISPONIBILIDAD TOTAL, USUARIO Y CONTRASEÑA WOMPI OK, LLAMAR EL DÍA LA INSTALACIÓN PARA CONFIRMAR VISITA, AVISO EXTERIOR ALTURA APROX 2 METROS 21/10/2025 SE REALIZA INSTALACIÓN DE CORRESPONSAL, SE INSTALAN EQUIPOS CON PRUEBAS EXITOSAS, SE CAPACITA Y SE EVALÚA AL CLIENTE, SE INSTALA PUBLICIDAD COMPLETA, CB QUEDA OPERATIVO. USUARIO SOMOS BANCOLOMBIA ACTIVO"/>
    <s v="VISITA_TÉCNICA"/>
    <s v="254MMD4W8415"/>
    <s v="LEJANA"/>
    <s v="TERRESTRE"/>
    <s v="GIMBUEL LASSO LUIS GERMAN"/>
    <n v="1"/>
    <n v="598334"/>
    <n v="598334"/>
  </r>
  <r>
    <s v="CUCUTA"/>
    <s v="0036-0007"/>
    <x v="5"/>
    <n v="54405"/>
    <s v="TA-25-1195703"/>
    <n v="81831"/>
    <x v="0"/>
    <s v="CB CRECIMIENTO - NUEVO"/>
    <s v="NORTE DE SANTANDER"/>
    <s v="LOS PATIOS"/>
    <s v="BARRIO TIERRA LINDA LOS PATIOS 7"/>
    <s v="WOMPI"/>
    <s v="FO-25-1670229"/>
    <d v="2025-10-06T00:00:00"/>
    <d v="2025-10-15T00:00:00"/>
    <s v="EJECUTADO"/>
    <s v="10-10 SE REALIZA LLAMADA AL CLIENTE, SE HABLA CON EL SR FRANK ALEXANDER CONTRERAS GAFARO SE VALIDA DIRECCIÓN OK, CANAL OK, DISPONIBILIDAD TOTAL, USUARIO Y CONTRASEÑA WOMPI OK, LLAMAR EL DÍA LA INSTALACIÓN PARA CONFIRMAR VISITA, AVISO EXTERIOR ALTURA APROX 2 METROS 15-10 SE REALIZA INSTALACIÓN DE CORRESPONSAL, SE INSTALAN EQUIPOS CON PRUEBAS EXITOSAS, SE CAPACITA Y SE EVALÚA AL CLIENTE, SE INSTALA PUBLICIDAD COMPLETA, CB QUEDA OPERATIVO. USUARIO SOMOS BANCOLOMBIA ACTIVO"/>
    <s v="VISITA_TÉCNICA"/>
    <s v="254MMD4W8476"/>
    <s v="PRINCIPAL"/>
    <s v="TERRESTRE"/>
    <s v="PACHECO BUITRAGO JAVIER ALONSO"/>
    <n v="1"/>
    <n v="367716"/>
    <n v="367716"/>
  </r>
  <r>
    <s v="BOGOTA"/>
    <s v="0036-0004"/>
    <x v="2"/>
    <n v="25099"/>
    <s v="TA-25-1195704"/>
    <n v="81821"/>
    <x v="0"/>
    <s v="CB CRECIMIENTO - NUEVO"/>
    <s v="CUNDINAMARCA"/>
    <s v="BOJACA"/>
    <s v="BARRIO GAINAT BOJACA"/>
    <s v="WOMPI"/>
    <s v="FO-25-1670242"/>
    <d v="2025-10-06T00:00:00"/>
    <d v="2025-10-14T00:00:00"/>
    <s v="EJECUTADO"/>
    <s v="10-10 SE REALIZA LLAMADA AL CLIENTE, SE HABLA CON LA SRA JEIMY YULIED ACOSTA MESA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
    <s v="VISITA_TÉCNICA"/>
    <s v="254MMD4X2535"/>
    <s v="INTERMEDIA"/>
    <s v="TERRESTRE"/>
    <s v="ORTIZ MARTINEZ STIVEN"/>
    <n v="1"/>
    <n v="488953"/>
    <n v="488953"/>
  </r>
  <r>
    <s v="CALI"/>
    <s v="0036-0003"/>
    <x v="0"/>
    <n v="76616"/>
    <s v="TA-25-1195705"/>
    <n v="81840"/>
    <x v="0"/>
    <s v="CB CRECIMIENTO - NUEVO"/>
    <s v="VALLE DEL CAUCA"/>
    <s v="RIOFRIO"/>
    <s v="BARRIO SAN JOSE RIOFRIO"/>
    <s v="WOMPI"/>
    <s v="FO-25-1670253"/>
    <d v="2025-10-06T00:00:00"/>
    <d v="2025-10-15T00:00:00"/>
    <s v="EJECUTADO"/>
    <s v="11-10 SE REALIZA LLAMADA AL CLIENTE, SE HABLA CON LA SRA LICETH STEFANIA POSADA GIRALDO, SE VALIDA DIRECCIÓN OK, CANAL OK, DISPONIBILIDAD TOTAL, USUARIO Y CONTRASEÑA WOMPI OK, LLAMAR EL DÍA LA INSTALACIÓN PARA CONFIRMAR VISITA, AVISO EXTERIOR ALTURA APROX 2 METROS (COMUNICACION POR WPP) 15-10 SE REALIZA INSTALACIÓN DE CORRESPONSAL, SE INSTALAN EQUIPOS CON PRUEBAS EXITOSAS, SE CAPACITA Y SE EVALÚA AL CLIENTE, SE INSTALA PUBLICIDAD COMPLETA, CB QUEDA OPERATIVO. USUARIO SOMOS BANCOLOMBIA ACTIVO"/>
    <s v="VISITA_TÉCNICA"/>
    <s v="254UMD4X7669"/>
    <s v="INTERMEDIA"/>
    <s v="TERRESTRE"/>
    <s v="PAREDES CASTILLO DIEGO"/>
    <n v="1"/>
    <n v="488953"/>
    <n v="488953"/>
  </r>
  <r>
    <s v="PEREIRA"/>
    <s v="0036-0002"/>
    <x v="1"/>
    <n v="76622"/>
    <s v="TA-25-1195706"/>
    <n v="81841"/>
    <x v="0"/>
    <s v="CB CRECIMIENTO - NUEVO"/>
    <s v="VALLE DEL CAUCA"/>
    <s v="ROLDANILLO"/>
    <s v="BARRIO LA ASUNCION ROLDANILLO 1"/>
    <s v="WOMPI"/>
    <s v="FO-25-1670262"/>
    <d v="2025-10-06T00:00:00"/>
    <d v="2025-10-21T00:00:00"/>
    <s v="EJECUTADO"/>
    <s v="11-10 SE REALIZA LLAMADA AL CLIENTE, SE HABLA CON EL SRBRAYAN STIVEN FORERO GALVIS, SE VALIDA DIRECCIÓN OK, CANAL OK, DISPONIBILIDAD TOTAL, USUARIO Y CONTRASEÑA WOMPI OK, LLAMAR EL DÍA LA INSTALACIÓN PARA CONFIRMAR VISITA, AVISO EXTERIOR ALTURA APROX 2 METROS (COMUNICACION POR WPP) 21/10/2025 SE REALIZA INSTALACIÓN DE CORRESPONSAL, SE INSTALAN EQUIPOS CON PRUEBAS EXITOSAS, SE CAPACITA Y SE EVALÚA AL CLIENTE, SE INSTALA PUBLICIDAD COMPLETA, CB QUEDA OPERATIVO. USUARIO SOMOS BANCOLOMBIA ACTIVO"/>
    <s v="VISITA_TÉCNICA"/>
    <s v="254MMD4X0193"/>
    <s v="LEJANA"/>
    <s v="TERRESTRE"/>
    <s v="FRANCO CAÑAVERAL YAMID RAUL"/>
    <n v="1"/>
    <n v="598334"/>
    <n v="598334"/>
  </r>
  <r>
    <s v="MANIZALES"/>
    <s v="0036-0002"/>
    <x v="1"/>
    <n v="17001"/>
    <s v="TA-25-1195707"/>
    <n v="81832"/>
    <x v="0"/>
    <s v="CB CRECIMIENTO - NUEVO"/>
    <s v="CALDAS"/>
    <s v="MANIZALES"/>
    <s v="BARRIO VIVEROS MANIZALES"/>
    <s v="WOMPI"/>
    <s v="FO-25-1670271"/>
    <d v="2025-10-06T00:00:00"/>
    <d v="2025-10-15T00:00:00"/>
    <s v="EJECUTADO"/>
    <s v="10-10 SE REALIZA LLAMADA AL CLIENTE, SE HABLA CON LA SRA SANDRA MILENA GRAJALES GONZALEZ SE VALIDA DIRECCIÓN OK, CANAL OK, DISPONIBILIDAD TOTAL, USUARIO Y CONTRASEÑA WOMPI OK, LLAMAR EL DÍA LA INSTALACIÓN PARA CONFIRMAR VISITA, AVISO EXTERIOR ALTURA APROX 12,50 METROS  15/10/2025 SE REALIZA INSTALACIÓN DE CORRESPONSAL, SE INSTALAN EQUIPOS CON PRUEBAS EXITOSAS, SE CAPACITA Y SE EVALÚA AL CLIENTE, SE INSTALA PUBLICIDAD COMPLETA, CB QUEDA OPERATIVO. USUARIO SOMOS BANCOLOMBIA ACTIVO"/>
    <s v="VISITA_TÉCNICA"/>
    <s v="254UMD4X8847"/>
    <s v="PRINCIPAL"/>
    <s v="TERRESTRE"/>
    <s v="AGUIRRE HENAO RAUL EDUARDO"/>
    <n v="1"/>
    <n v="367716"/>
    <n v="367716"/>
  </r>
  <r>
    <s v="MONTERIA"/>
    <s v="0036-0001"/>
    <x v="3"/>
    <n v="23001"/>
    <s v="TA-25-1195708"/>
    <n v="81835"/>
    <x v="0"/>
    <s v="CB CRECIMIENTO - NUEVO"/>
    <s v="CORDOBA"/>
    <s v="MONTERIA"/>
    <s v="BARRIO RANCHO GRANDE MONTERIA 7"/>
    <s v="WOMPI"/>
    <s v="FO-25-1670279"/>
    <d v="2025-10-06T00:00:00"/>
    <d v="2025-10-14T00:00:00"/>
    <s v="EJECUTADO"/>
    <s v="10-10 SE REALIZA LLAMADA AL CLIENTE, SE HABLA CON LA SRA DIOSELINA DIAZ HERRERASE VALIDA DIRECCIÓN OK, CANAL OK, DISPONIBILIDAD TOTAL, USUARIO Y CONTRASEÑA WOMPI OK, LLAMAR EL DÍA LA INSTALACIÓN PARA CONFIRMAR VISITA, AVISO EXTERIOR ALTURA APROX 1.80 METROS - COMUNICACIÓN POR WPP 14/10/2025 SE REALIZA INSTALACIÓN DE CORRESPONSAL, SE INSTALAN EQUIPOS CON PRUEBAS EXITOSAS, SE CAPACITA Y SE EVALÚA AL CLIENTE, SE INSTALA PUBLICIDAD COMPLETA, CB QUEDA OPERATIVO. USUARIO SOMOS BANCOLOMBIA ACTIVO"/>
    <s v="VISITA_TÉCNICA"/>
    <s v="254UMD4X8140"/>
    <s v="PRINCIPAL"/>
    <s v="TERRESTRE"/>
    <s v="CASSIANI PEREZ RAUL RAMIRO"/>
    <n v="1"/>
    <n v="367716"/>
    <n v="367716"/>
  </r>
  <r>
    <s v="MONTERIA"/>
    <s v="0036-0001"/>
    <x v="3"/>
    <n v="23555"/>
    <s v="TA-25-1195709"/>
    <n v="81836"/>
    <x v="0"/>
    <s v="CB CRECIMIENTO - NUEVO"/>
    <s v="CORDOBA"/>
    <s v="PLANETA RICA"/>
    <s v="BARRIO JERUSALEN PLANETA RICA 1"/>
    <s v="WOMPI"/>
    <s v="FO-25-1670288"/>
    <d v="2025-10-06T00:00:00"/>
    <d v="2025-10-15T00:00:00"/>
    <s v="EJECUTADO"/>
    <s v="10-10 SE REALIZA LLAMADA AL CLIENTE, SE HABLA CON LA SRA NIDIA ROSA CUARTAS DUQUE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8480"/>
    <s v="INTERMEDIA"/>
    <s v="TERRESTRE"/>
    <s v="CASSIANI PEREZ RAUL RAMIRO"/>
    <n v="1"/>
    <n v="488953"/>
    <n v="488953"/>
  </r>
  <r>
    <s v="PEREIRA"/>
    <s v="0036-0002"/>
    <x v="1"/>
    <n v="66170"/>
    <s v="TA-25-1195710"/>
    <n v="81827"/>
    <x v="0"/>
    <s v="CB CRECIMIENTO - NUEVO"/>
    <s v="RISARALDA"/>
    <s v="DOSQUEBRADAS"/>
    <s v="BARRIO TEJARES DE LA LOMA DOSQUEBRADAS"/>
    <s v="WOMPI"/>
    <s v="FO-25-1670300"/>
    <d v="2025-10-06T00:00:00"/>
    <d v="2025-10-14T00:00:00"/>
    <s v="EJECUTADO"/>
    <s v="10-10 SE REALIZA LLAMADA AL CLIENTE, SE HABLA CON LA SRA MARIA DEL PILAR VALENCIA OSPI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0209"/>
    <s v="PRINCIPAL"/>
    <s v="TERRESTRE"/>
    <s v="LOAIZA LOPEZ JHON FREDDY"/>
    <n v="1"/>
    <n v="367716"/>
    <n v="367716"/>
  </r>
  <r>
    <s v="MEDELLIN"/>
    <s v="0036-0005"/>
    <x v="6"/>
    <n v="27361"/>
    <s v="TA-25-1195711"/>
    <n v="81834"/>
    <x v="0"/>
    <s v="CB CRECIMIENTO - NUEVO"/>
    <s v="CHOCO"/>
    <s v="ISTMINA"/>
    <s v="BARR SAN AGUSTIN ENTRADA ISTMINA CHOCO ISTMINA"/>
    <s v="WOMPI"/>
    <s v="FO-25-1670307"/>
    <d v="2025-10-06T00:00:00"/>
    <d v="2025-10-17T00:00:00"/>
    <s v="EJECUTADO"/>
    <s v="10-10 SE REALIZA LLAMADA AL CLIENTE, SE HABLA CON LA SR EDGAR MAURICIO BENITEZ RIVAS SE VALIDA DIRECCIÓN OK, CANAL OK, DISPONIBILIDAD TOTAL, USUARIO Y CONTRASEÑA WOMPI OK, LLAMAR EL DÍA LA INSTALACIÓN PARA CONFIRMAR VISITA, AVISO EXTERIOR ALTURA APROX 2 METROS - COMUNICACIÓN POR WPP 17/10/2025 SE REALIZA INSTALACIÓN DE CORRESPONSAL, SE INSTALAN EQUIPOS CON PRUEBAS EXITOSAS, SE CAPACITA Y SE EVALÚA AL CLIENTE, SE INSTALA PUBLICIDAD COMPLETA, CB QUEDA OPERATIVO. USUARIO SOMOS BANCOLOMBIA ACTIVO"/>
    <s v="VISITA_TÉCNICA"/>
    <s v="254MMD4X1562"/>
    <s v="LEJANA"/>
    <s v="AEREO"/>
    <s v="ROBLEDO DIAZ ANDRES FELIPE"/>
    <n v="1"/>
    <n v="598334"/>
    <n v="598334"/>
  </r>
  <r>
    <s v="MANIZALES"/>
    <s v="0036-0002"/>
    <x v="1"/>
    <n v="17001"/>
    <s v="TA-25-1195712"/>
    <n v="81833"/>
    <x v="0"/>
    <s v="CB CRECIMIENTO - NUEVO"/>
    <s v="CALDAS"/>
    <s v="MANIZALES"/>
    <s v="BARRIO VILLA HERMOSA MANIZALES 4"/>
    <s v="WOMPI"/>
    <s v="FO-25-1670316"/>
    <d v="2025-10-06T00:00:00"/>
    <d v="2025-10-15T00:00:00"/>
    <s v="EJECUTADO"/>
    <s v="10-10 SE REALIZA LLAMADA AL CLIENTE, SE HABLA CON LA SRA MARIA NUBIOLA RAMIREZ JARAMILLO SE VALIDA DIRECCIÓN OK, CANAL OK, DISPONIBILIDAD TOTAL, USUARIO Y CONTRASEÑA WOMPI OK, LLAMAR EL DÍA LA INSTALACIÓN PARA CONFIRMAR VISITA, AVISO EXTERIOR ALTURA APROX: NO INDICA ALTURA - COMUNICACIÓN POR WPP 15-10 SE REALIZA INSTALACIÓN DE CORRESPONSAL, SE INSTALAN EQUIPOS CON PRUEBAS EXITOSAS, SE CAPACITA Y SE EVALÚA AL CLIENTE, SE INSTALA PUBLICIDAD COMPLETA, CB QUEDA OPERATIVO. USUARIO SOMOS BANCOLOMBIA ACTIVO"/>
    <s v="VISITA_TÉCNICA"/>
    <s v="254UMD4X8848"/>
    <s v="PRINCIPAL"/>
    <s v="TERRESTRE"/>
    <s v="AGUIRRE HENAO RAUL EDUARDO"/>
    <n v="1"/>
    <n v="367716"/>
    <n v="367716"/>
  </r>
  <r>
    <s v="CALI"/>
    <s v="0036-0003"/>
    <x v="0"/>
    <n v="76001"/>
    <s v="TA-25-1195713"/>
    <n v="81822"/>
    <x v="0"/>
    <s v="CB CRECIMIENTO - NUEVO"/>
    <s v="VALLE DEL CAUCA"/>
    <s v="CALI"/>
    <s v="BARRIO MANUELA BELTRAN CALI 4"/>
    <s v="WOMPI"/>
    <s v="FO-25-1670324"/>
    <d v="2025-10-06T00:00:00"/>
    <d v="2025-10-14T00:00:00"/>
    <s v="EJECUTADO"/>
    <s v="10-10 SE REALIZA LLAMADA AL CLIENTE, SE HABLA CON LA SRA INGRID TATIANA SANDOVAL SER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
    <s v="VISITA_TÉCNICA"/>
    <s v="254UMD4X7637"/>
    <s v="PRINCIPAL"/>
    <s v="TERRESTRE"/>
    <s v="TORRES GARCIA JENDRY JOSE"/>
    <n v="1"/>
    <n v="367716"/>
    <n v="367716"/>
  </r>
  <r>
    <s v="BOGOTA"/>
    <s v="0036-0004"/>
    <x v="2"/>
    <n v="11001"/>
    <s v="TA-25-1195714"/>
    <n v="81819"/>
    <x v="0"/>
    <s v="CB CRECIMIENTO - NUEVO"/>
    <s v="CUNDINAMARCA"/>
    <s v="BOGOTA"/>
    <s v="BARRIO SAN ANTONIO SUR BOGOTA 2"/>
    <s v="WOMPI"/>
    <s v="FO-25-1670333"/>
    <d v="2025-10-06T00:00:00"/>
    <d v="2025-10-14T00:00:00"/>
    <s v="EJECUTADO"/>
    <s v="10-10 SE REALIZA LLAMADA AL CLIENTE, SE HABLA CON LA SRA ESTER SOLINA GIL SANCHEZ  SE VALIDA DIRECCIÓN OK, CANAL OK, DISPONIBILIDAD TOTAL, USUARIO Y CONTRASEÑA WOMPI OK, LLAMAR EL DÍA LA INSTALACIÓN PARA CONFIRMAR VISITA, AVISO EXTERIOR ALTURA APROX 3 METROS  14/10/2025 SE REALIZA INSTALACIÓN DE CORRESPONSAL, SE INSTALAN EQUIPOS CON PRUEBAS EXITOSAS, SE CAPACITA Y SE EVALÚA AL CLIENTE, SE INSTALA PUBLICIDAD COMPLETA, CB QUEDA OPERATIVO. USUARIO SOMOS BANCOLOMBIA ACTIVO"/>
    <s v="VISITA_TÉCNICA"/>
    <s v="254MMD4X2523"/>
    <s v="PRINCIPAL"/>
    <s v="TERRESTRE"/>
    <s v="ARIAS QUILINDO JULIAN"/>
    <n v="1"/>
    <n v="367716"/>
    <n v="367716"/>
  </r>
  <r>
    <s v="CALI"/>
    <s v="0036-0003"/>
    <x v="0"/>
    <n v="76036"/>
    <s v="TA-25-1195715"/>
    <n v="81815"/>
    <x v="0"/>
    <s v="CB CRECIMIENTO - NUEVO"/>
    <s v="VALLE DEL CAUCA"/>
    <s v="ANDALUCIA"/>
    <s v="BARRIO CENTRO ANDALUCIA 8"/>
    <s v="WOMPI"/>
    <s v="FO-25-1670341"/>
    <d v="2025-10-06T00:00:00"/>
    <d v="2025-10-15T00:00:00"/>
    <s v="EJECUTADO"/>
    <s v="10-10 SE REALIZA LLAMADA AL CLIENTE, SE HABLA CON LA SRA YAMILETH DOMINGUEZ VELASCO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7660"/>
    <s v="INTERMEDIA"/>
    <s v="TERRESTRE"/>
    <s v="BOLAÑOS TABORDA JORGE ENRIQUE"/>
    <n v="1"/>
    <n v="488953"/>
    <n v="488953"/>
  </r>
  <r>
    <s v="CUCUTA"/>
    <s v="0036-0007"/>
    <x v="5"/>
    <n v="54001"/>
    <s v="TA-25-1246653"/>
    <n v="81906"/>
    <x v="0"/>
    <s v="CB CRECIMIENTO - NUEVO"/>
    <s v="NORTE DE SANTANDER"/>
    <s v="CUCUTA"/>
    <s v="BARRIO COMUNEROS CUCUTA 14"/>
    <s v="WOMPI"/>
    <s v="FO-25-1748429"/>
    <d v="2025-10-20T00:00:00"/>
    <d v="2025-10-30T00:00:00"/>
    <s v="EJECUTADO"/>
    <s v="21-10 SE REALIZA LLAMADA AL CLIENTE, SE HABLA CON LA SRA CARMEN ESTHER BAUTISTA FERRER , EL CUAL INDICA QUE EL CORREO ESTA CORRECTO PERO NO LE HA LLEGADO NADA DE WOMPI -COMUNICACIÓN POR WPP | 28-10 EN NUEVA COMUNICACIÓN CON LA SRA CARMEN LA CUAL INDICA QUE YA TIENE EL CORREO DE WOMPI  | 30-10 SE REALIZA INSTALACIÓN DE CORRESPONSAL, SE INSTALAN EQUIPOS CON PRUEBAS EXITOSAS, SE CAPACITA Y SE EVALÚA AL CLIENTE, SE INSTALA PUBLICIDAD COMPLETA, CB QUEDA OPERATIVO. USUARIO SOMOS BANCOLOMBIA ACTIVO"/>
    <s v="VISITA_TÉCNICA"/>
    <s v="254MMD4X1943"/>
    <s v="PRINCIPAL"/>
    <s v="TERRESTRE"/>
    <s v="NARANJO AFANADOR RUBEN JESUS"/>
    <n v="1"/>
    <n v="367716"/>
    <n v="367716"/>
  </r>
  <r>
    <s v="TUNJA"/>
    <s v="0036-0007"/>
    <x v="5"/>
    <n v="68572"/>
    <s v="TA-25-1246656"/>
    <n v="81924"/>
    <x v="0"/>
    <s v="CB CRECIMIENTO - NUEVO"/>
    <s v="SANTANDER"/>
    <s v="PUENTE NACIONAL"/>
    <s v="BARRIO PUENTE NACIONAL PUENTE NACIONAL 1"/>
    <s v="WOMPI"/>
    <s v="FO-25-1748432"/>
    <d v="2025-10-20T00:00:00"/>
    <d v="2025-10-30T00:00:00"/>
    <s v="EJECUTADO"/>
    <s v="21-10 SE REALIZA LLAMADA AL CLIENTE, SE HABLA CON EL SR JHON ALEXANDER GAMBA PEÑA  EL CUAL INDICA QUE EL CORREO ESTA CORRECTO PERO NO LE HA LLEGADO NADA DE WOMPI -COMUNICACIÓN POR WPP | 28-10 SE ESTABLECE NUEVA COMUNICACIÓN CON EL USUARIO EL CUAL INDICA QUE YA TIENE EL CORRREO POR PARTE DE WOMPI, ALTURA DEL AVISO 2.20 | 30/10/2025 SE REALIZA INSTALACIÓN DE CORRESPONSAL, SE INSTALAN EQUIPOS CON PRUEBAS EXITOSAS, SE CAPACITA Y SE EVALÚA AL CLIENTE, SE INSTALA PUBLICIDAD COMPLETA, CB QUEDA OPERATIVO. USUARIO SOMOS BANCOLOMBIA ACTIVO"/>
    <s v="VISITA_TÉCNICA"/>
    <s v="254KMD4W6127"/>
    <s v="INTERMEDIA"/>
    <s v="TERRESTRE"/>
    <s v="HERRERA GARZON JEYSON STEVENT"/>
    <n v="1"/>
    <n v="488953"/>
    <n v="488953"/>
  </r>
  <r>
    <s v="CARTAGENA"/>
    <s v="0036-0001"/>
    <x v="3"/>
    <n v="13001"/>
    <s v="TA-25-1227893"/>
    <n v="81901"/>
    <x v="0"/>
    <s v="CB CRECIMIENTO - NUEVO"/>
    <s v="BOLIVAR"/>
    <s v="CARTAGENA"/>
    <s v="BARRIO SAN JOSE DE LOS CAMPANOS CARTAGENA DE INDIAS 6"/>
    <s v="WOMPI"/>
    <s v="FO-25-1716178"/>
    <d v="2025-10-20T00:00:00"/>
    <d v="2025-10-23T00:00:00"/>
    <s v="EJECUTADO"/>
    <s v="21-10 SE REALIZA LLAMADA AL CLIENTE, SE HABLA CON LA SRA JISSELA MENECES JIMENEZ  SE VALIDA DIRECCIÓN OK, CANAL OK, DISPONIBILIDAD TOTAL, USUARIO Y CONTRASEÑA WOMPI OK, LLAMAR EL DÍA LA INSTALACIÓN PARA CONFIRMAR VISITA, AVISO EXTERIOR ALTURA APROX 2.30 METROS - COMUNICACIÓN POR WPP 23/10/2025 SE REALIZA INSTALACIÓN DE CORRESPONSAL, SE INSTALAN EQUIPOS CON PRUEBAS EXITOSAS, SE CAPACITA Y SE EVALÚA AL CLIENTE, SE INSTALA PUBLICIDAD COMPLETA, CB QUEDA OPERATIVO. USUARIO SOMOS BANCOLOMBIA ACTIVO"/>
    <s v="VISITA_TÉCNICA"/>
    <s v="254UMD4X5956"/>
    <s v="PRINCIPAL"/>
    <s v="TERRESTRE"/>
    <s v="MARTINEZ SALGUEDO ANDRES AUGUSTO"/>
    <n v="1"/>
    <n v="367716"/>
    <n v="367716"/>
  </r>
  <r>
    <s v="CARTAGENA"/>
    <s v="0036-0001"/>
    <x v="3"/>
    <n v="13001"/>
    <s v="TA-25-1227895"/>
    <n v="81903"/>
    <x v="0"/>
    <s v="CB CRECIMIENTO - NUEVO"/>
    <s v="BOLIVAR"/>
    <s v="CARTAGENA"/>
    <s v="BARRIO OLAYA SEC RAFAEL NUÑEZ CARTAGENA DE INDIAS"/>
    <s v="WOMPI"/>
    <s v="FO-25-1716179"/>
    <d v="2025-10-20T00:00:00"/>
    <d v="2025-10-23T00:00:00"/>
    <s v="EJECUTADO"/>
    <s v="21-10 SE REALIZA LLAMADA AL CLIENTE, SE HABLA CON LA SRA ERIKA PAOLA LOPEZ GONZALEZ SE VALIDA DIRECCIÓN OK, CANAL OK, DISPONIBILIDAD TOTAL, USUARIO Y CONTRASEÑA WOMPI OK, LLAMAR EL DÍA LA INSTALACIÓN PARA CONFIRMAR VISITA, AVISO EXTERIOR ALTURA : NO INDICA ALTURA  23/10/2025 SE REALIZA INSTALACIÓN DE CORRESPONSAL, SE INSTALAN EQUIPOS CON PRUEBAS EXITOSAS, SE CAPACITA Y SE EVALÚA AL CLIENTE, SE INSTALA PUBLICIDAD COMPLETA, CB QUEDA OPERATIVO. USUARIO SOMOS BANCOLOMBIA ACTIVO"/>
    <s v="VISITA_TÉCNICA"/>
    <s v="254UMD4X5951"/>
    <s v="PRINCIPAL"/>
    <s v="TERRESTRE"/>
    <s v="MARTINEZ SALGUEDO ANDRES AUGUSTO"/>
    <n v="1"/>
    <n v="367716"/>
    <n v="367716"/>
  </r>
  <r>
    <s v="PEREIRA"/>
    <s v="0036-0002"/>
    <x v="1"/>
    <n v="66170"/>
    <s v="TA-25-1227897"/>
    <n v="81909"/>
    <x v="0"/>
    <s v="CB CRECIMIENTO - NUEVO"/>
    <s v="RISARALDA"/>
    <s v="DOSQUEBRADAS"/>
    <s v="BARRIO LA PLAYITA FRAILES DOSQUEBRADAS"/>
    <s v="WOMPI"/>
    <s v="FO-25-1716181"/>
    <d v="2025-10-20T00:00:00"/>
    <d v="2025-10-23T00:00:00"/>
    <s v="EJECUTADO"/>
    <s v="21-10 SE REALIZA LLAMADA AL CLIENTE, SE HABLA CON LA SR BRAYAN STEVEN DUQUE POSADASE VALIDA DIRECCIÓN OK, CANAL OK, DISPONIBILIDAD TOTAL, USUARIO Y CONTRASEÑA WOMPI OK, LLAMAR EL DÍA LA INSTALACIÓN PARA CONFIRMAR VISITA, AVISO EXTERIOR ALTURA APROX 2 METROS - COMUNICACIÓN POR WPP 23/10/2025 SE REALIZA INSTALACIÓN DE CORRESPONSAL, SE INSTALAN EQUIPOS CON PRUEBAS EXITOSAS, SE CAPACITA Y SE EVALÚA AL CLIENTE, SE INSTALA PUBLICIDAD COMPLETA, CB QUEDA OPERATIVO. USUARIO SOMOS BANCOLOMBIA ACTIVO"/>
    <s v="VISITA_TÉCNICA"/>
    <s v="254MMD4X0201"/>
    <s v="PRINCIPAL"/>
    <s v="TERRESTRE"/>
    <s v="ARROYAVE CANO MANUEL GUILLERMO"/>
    <n v="1"/>
    <n v="367716"/>
    <n v="367716"/>
  </r>
  <r>
    <s v="BOGOTA"/>
    <s v="0036-0004"/>
    <x v="2"/>
    <n v="11001"/>
    <s v="TA-25-1227898"/>
    <n v="81894"/>
    <x v="0"/>
    <s v="CB CRECIMIENTO - NUEVO"/>
    <s v="CUNDINAMARCA"/>
    <s v="BOGOTA"/>
    <s v="BARRIO LIJACA BOGOTA 2"/>
    <s v="WOMPI"/>
    <s v="FO-25-1716183"/>
    <d v="2025-10-20T00:00:00"/>
    <d v="2025-10-24T00:00:00"/>
    <s v="EJECUTADO"/>
    <s v="21-10 SE REALIZA LLAMADA AL CLIENTE, SE HABLA CON LA SRA  MIRTA ALEJANDRA PEÑA ROMERO  SE VALIDA DIRECCIÓN OK, CANAL OK, DISPONIBILIDAD TOTAL, USUARIO Y CONTRASEÑA WOMPI OK, LLAMAR EL DÍA LA INSTALACIÓN PARA CONFIRMAR VISITA, AVISO EXTERIOR ALTURA APROX 5 METROS  -COMUNICACIÓN POR WPP | 24/10/2025 SE REALIZA INSTALACIÓN DE CORRESPONSAL, SE INSTALAN EQUIPOS CON PRUEBAS EXITOSAS, SE CAPACITA Y SE EVALÚA AL CLIENTE, SE INSTALA PUBLICIDAD COMPLETA, CB QUEDA OPERATIVO. USUARIO SOMOS BANCOLOMBIA ACTIVO"/>
    <s v="VISITA_TÉCNICA"/>
    <s v="254MMD4X2536"/>
    <s v="PRINCIPAL"/>
    <s v="TERRESTRE"/>
    <s v="VEGA MANRIQUE JONATAN MAURICIO"/>
    <n v="1"/>
    <n v="367716"/>
    <n v="367716"/>
  </r>
  <r>
    <s v="MANIZALES"/>
    <s v="0036-0002"/>
    <x v="1"/>
    <n v="17001"/>
    <s v="TA-25-1227899"/>
    <n v="81914"/>
    <x v="0"/>
    <s v="CB CRECIMIENTO - NUEVO"/>
    <s v="CALDAS"/>
    <s v="MANIZALES"/>
    <s v="BARRIO COLINAS MANIZALES 1"/>
    <s v="WOMPI"/>
    <s v="FO-25-1716185"/>
    <d v="2025-10-20T00:00:00"/>
    <d v="2025-10-23T00:00:00"/>
    <s v="EJECUTADO"/>
    <s v="21-10 SE REALIZA LLAMADA AL CLIENTE, SE HABLA CON LA SRA OLGA CRISTINA PEREZ CASTRO SE VALIDA DIRECCIÓN OK, CANAL OK, DISPONIBILIDAD TOTAL, USUARIO Y CONTRASEÑA WOMPI OK, LLAMAR EL DÍA LA INSTALACIÓN PARA CONFIRMAR VISITA, AVISO EXTERIOR ALTURA APROX 2.15 METROS - COMUNICACIÓN POR WPP 23/10/2025 SE REALIZA INSTALACIÓN DE CORRESPONSAL, SE INSTALAN EQUIPOS CON PRUEBAS EXITOSAS, SE CAPACITA Y SE EVALÚA AL CLIENTE, SE INSTALA PUBLICIDAD COMPLETA, CB QUEDA OPERATIVO. USUARIO SOMOS BANCOLOMBIA ACTIVO"/>
    <s v="VISITA_TÉCNICA"/>
    <s v="254UMD4X8902"/>
    <s v="PRINCIPAL"/>
    <s v="TERRESTRE"/>
    <s v="AGUIRRE HENAO RAUL EDUARDO"/>
    <n v="1"/>
    <n v="367716"/>
    <n v="367716"/>
  </r>
  <r>
    <s v="MEDELLIN"/>
    <s v="0036-0005"/>
    <x v="6"/>
    <n v="5001"/>
    <s v="TA-25-1227900"/>
    <n v="81930"/>
    <x v="0"/>
    <s v="CB CRECIMIENTO - NUEVO"/>
    <s v="ANTIOQUIA"/>
    <s v="MEDELLIN"/>
    <s v="BARRIO BELEN NOGAL MEDELLIN"/>
    <s v="WOMPI"/>
    <s v="FO-25-1716187"/>
    <d v="2025-10-20T00:00:00"/>
    <d v="2025-10-23T00:00:00"/>
    <s v="EJECUTADO"/>
    <s v="21-10 SE REALIZA LLAMADA AL CLIENTE, SE HABLA CON EL SR RAFAEL ALCIDES GUTIERREZ PEREZ SE VALIDA DIRECCIÓN OK, CANAL OK, DISPONIBILIDAD TOTAL, USUARIO Y CONTRASEÑA WOMPI OK, LLAMAR EL DÍA LA INSTALACIÓN PARA CONFIRMAR VISITA, AVISO EXTERIOR ALTURA APROX 2.20  METROS - COMUNICACIÓN POR WPP | 23-10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 | COMERCIO SIN AVISO PUBLICITARIO, SIN EMBARGO SI ES EL MISMO OBJETIVO COMERCIAL, LA DIRECCION COINCIDE Y LA CÁMARA DE COMERCIO TAMBIEN TIENE EL MISMO NOMBRE DE LISTA DE CHEQUEO."/>
    <s v="VISITA_TÉCNICA"/>
    <s v="254MMD4X1581"/>
    <s v="PRINCIPAL"/>
    <s v="TERRESTRE"/>
    <s v="BADEL ACUÑA LUIS ALBERTO"/>
    <n v="1"/>
    <n v="367716"/>
    <n v="367716"/>
  </r>
  <r>
    <s v="BOGOTA"/>
    <s v="0036-0004"/>
    <x v="2"/>
    <n v="25473"/>
    <s v="TA-25-1227901"/>
    <n v="81917"/>
    <x v="0"/>
    <s v="CB CRECIMIENTO - NUEVO"/>
    <s v="CUNDINAMARCA"/>
    <s v="MOSQUERA"/>
    <s v="BARRIO EL POBLADO MOSQUERA 5"/>
    <s v="WOMPI"/>
    <s v="FO-25-1716191"/>
    <d v="2025-10-20T00:00:00"/>
    <d v="2025-10-24T00:00:00"/>
    <s v="EJECUTADO"/>
    <s v="21-10 SE REALIZA LLAMADA AL CLIENTE, SE HABLA CON EL SR DIEGO ALEJANDRO MORA SALDAÑA SE VALIDA DIRECCIÓN OK, CANAL OK, DISPONIBILIDAD TOTAL, USUARIO Y CONTRASEÑA WOMPI OK, LLAMAR EL DÍA LA INSTALACIÓN PARA CONFIRMAR VISITA, AVISO EXTERIOR ALTURA : NO INDICA ALTURA - COMUNICACIÓN POR WPP | 24/10/2025 SE REALIZA INSTALACIÓN DE CORRESPONSAL, SE INSTALAN EQUIPOS, SE CAPACITA Y SE EVALÚA AL CLIENTE, SE INSTALA PUBLICIDAD COMPLETA, CB QUEDA OPERATIVO. USUARIO SOMOS BANCOLOMBIA ACTIVO. SE VALIDA CAÍDA A NIVEL NACIONAL DE OPERACIONES DE BANCOLOMBIA  POR TAL MOTIVO NO ES POSIBLE REALIZAR TRANSACCIÓN DE PRUEBA EFECTIVAS SE LE INFORMA AL CLIENTE DEL FALLO | SE REALIZA COMUNIACION CON EL USUARIO EL CUAL INDICA QUE YA EL DATAFONO LE PERMITE REALIZAR TX"/>
    <s v="VISITA_TÉCNICA"/>
    <s v="254MMD4X2520"/>
    <s v="PRINCIPAL"/>
    <s v="TERRESTRE"/>
    <s v="GOMEZ VEGA DAVID SNEYDER"/>
    <n v="1"/>
    <n v="367716"/>
    <n v="367716"/>
  </r>
  <r>
    <s v="BOGOTA"/>
    <s v="0036-0004"/>
    <x v="2"/>
    <n v="11001"/>
    <s v="TA-25-1227902"/>
    <n v="81891"/>
    <x v="0"/>
    <s v="CB CRECIMIENTO - NUEVO"/>
    <s v="CUNDINAMARCA"/>
    <s v="BOGOTA"/>
    <s v="BARRIO LA VICTORIA NORTE BOGOTA"/>
    <s v="WOMPI"/>
    <s v="FO-25-1716193"/>
    <d v="2025-10-20T00:00:00"/>
    <d v="2025-10-24T00:00:00"/>
    <s v="EJECUTADO"/>
    <s v="21-10 SE REALIZA LLAMADA AL CLIENTE, SE HABLA CON LA SRA ZAIDA XIMENA TELLEZ AVILA SE VALIDA DIRECCIÓN OK, CANAL OK, DISPONIBILIDAD TOTAL, USUARIO Y CONTRASEÑA WOMPI OK, LLAMAR EL DÍA LA INSTALACIÓN PARA CONFIRMAR VISITA, AVISO EXTERIOR ALTURA APROX 2.50 METROS - COMUNICACIÓN POR WPP |24/10/2025 SE REALIZA INSTALACIÓN DE CORRESPONSAL, SE INSTALAN EQUIPOS CON PRUEBAS EXITOSAS, SE CAPACITA Y SE EVALÚA AL CLIENTE, SE INSTALA PUBLICIDAD COMPLETA, CB QUEDA OPERATIVO. USUARIO SOMOS BANCOLOMBIA ACTIVO"/>
    <s v="VISITA_TÉCNICA"/>
    <s v="254MMD4X2532"/>
    <s v="PRINCIPAL"/>
    <s v="TERRESTRE"/>
    <s v="VEGA MANRIQUE JONATAN MAURICIO"/>
    <n v="1"/>
    <n v="367716"/>
    <n v="367716"/>
  </r>
  <r>
    <s v="CALI"/>
    <s v="0036-0003"/>
    <x v="0"/>
    <n v="76001"/>
    <s v="TA-25-1227903"/>
    <n v="81898"/>
    <x v="0"/>
    <s v="CB CRECIMIENTO - NUEVO"/>
    <s v="VALLE DEL CAUCA"/>
    <s v="CALI"/>
    <s v="BARRIO VILLA DEL PRADO CALI 3"/>
    <s v="WOMPI"/>
    <s v="FO-25-1716197"/>
    <d v="2025-10-20T00:00:00"/>
    <d v="2025-10-23T00:00:00"/>
    <s v="EJECUTADO"/>
    <s v="21-10 SE REALIZA LLAMADA AL CLIENTE, SE HABLA CON EL SR JAVIER DARIO BONILLA HURTADO SE VALIDA DIRECCIÓN OK, CANAL OK, DISPONIBILIDAD TOTAL, USUARIO Y CONTRASEÑA WOMPI OK, LLAMAR EL DÍA LA INSTALACIÓN PARA CONFIRMAR VISITA, AVISO EXTERIOR ALTURA APROX 2.40 METROS - COMUNICACIÓN POR WPP | 23-10 SE REALIZA INSTALACIÓN DE CORRESPONSAL, SE INSTALAN EQUIPOS CON PRUEBAS EXITOSAS, SE CAPACITA Y SE EVALÚA AL CLIENTE, SE INSTALA PUBLICIDAD COMPLETA, CB QUEDA OPERATIVO. USUARIO SOMOS BANCOLOMBIA ACTIVO"/>
    <s v="VISITA_TÉCNICA"/>
    <s v="254UMD4X7646"/>
    <s v="PRINCIPAL"/>
    <s v="TERRESTRE"/>
    <s v="BOLAÑOS TABORDA JORGE ENRIQUE"/>
    <n v="1"/>
    <n v="367716"/>
    <n v="367716"/>
  </r>
  <r>
    <s v="BOGOTA"/>
    <s v="0036-0004"/>
    <x v="2"/>
    <n v="11001"/>
    <s v="TA-25-1227904"/>
    <n v="81892"/>
    <x v="0"/>
    <s v="CB CRECIMIENTO - NUEVO"/>
    <s v="CUNDINAMARCA"/>
    <s v="BOGOTA"/>
    <s v="BARRIO BOSA SANTAFE BOGOTA 4"/>
    <s v="WOMPI"/>
    <s v="FO-25-1716199"/>
    <d v="2025-10-20T00:00:00"/>
    <d v="2025-10-24T00:00:00"/>
    <s v="EJECUTADO"/>
    <s v="21-10 SE REALIZA LLAMADA AL CLIENTE, SE HABLA CON LA SRA EDNA KATERINE POLANCO DELGADO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
    <s v="VISITA_TÉCNICA"/>
    <s v="254MMD4X2362"/>
    <s v="PRINCIPAL"/>
    <s v="TERRESTRE"/>
    <s v="ORTIZ MARTINEZ STIVEN"/>
    <n v="1"/>
    <n v="367716"/>
    <n v="367716"/>
  </r>
  <r>
    <s v="BOGOTA"/>
    <s v="0036-0004"/>
    <x v="2"/>
    <n v="11001"/>
    <s v="TA-25-1246661"/>
    <n v="81893"/>
    <x v="0"/>
    <s v="CB CRECIMIENTO - NUEVO"/>
    <s v="CUNDINAMARCA"/>
    <s v="BOGOTA"/>
    <s v="BARRIO SABANA GRANDE BOGOTA 1"/>
    <s v="WOMPI"/>
    <s v="FO-25-1748441"/>
    <d v="2025-10-20T00:00:00"/>
    <d v="2025-10-30T00:00:00"/>
    <s v="EJECUTADO"/>
    <s v="21-10 SE REALIZA LLAMADA AL CLIENTE, SE HABLA CON EL SR WILMAR MOGOLLON GALEANO, INDICA QUE NO TIENE LAS CREDENCIALES DE ACCESO (CORREO CORRECTO) // 28-10 SE REALIZA LLAMADA AL CLIENTE, SE HABLA CON LA ESPOSA DEL  WILMAR MOGOLLON GALEANO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PRUEBAS CON UNA CONSULTA DE SALDO NO SE PUEDEN HACER RETIRO NI CONSIGNACIÓN"/>
    <s v="VISITA_TÉCNICA"/>
    <s v="254MMD4X2522"/>
    <s v="PRINCIPAL"/>
    <s v="TERRESTRE"/>
    <s v="BUSTOS MORA DIEGO MANUEL"/>
    <n v="1"/>
    <n v="367716"/>
    <n v="367716"/>
  </r>
  <r>
    <s v="PASTO"/>
    <s v="0036-0003"/>
    <x v="0"/>
    <n v="52001"/>
    <s v="TA-25-1227905"/>
    <n v="81919"/>
    <x v="0"/>
    <s v="CB CRECIMIENTO - NUEVO"/>
    <s v="NARIÑO"/>
    <s v="PASTO"/>
    <s v="BARRIO ANGANOY PASTO 2"/>
    <s v="WOMPI"/>
    <s v="FO-25-1716202"/>
    <d v="2025-10-20T00:00:00"/>
    <d v="2025-10-23T00:00:00"/>
    <s v="EJECUTADO"/>
    <s v="21-10 SE REALIZA LLAMADA AL CLIENTE, SE HABLA CON EL SR EVER FERNANDO VALLEJO INSANDARA,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MMD4X1628"/>
    <s v="PRINCIPAL"/>
    <s v="TERRESTRE"/>
    <s v="REMICIO AMADO JOHN HEBER"/>
    <n v="1"/>
    <n v="367716"/>
    <n v="367716"/>
  </r>
  <r>
    <s v="BOGOTA"/>
    <s v="0036-0004"/>
    <x v="2"/>
    <n v="11001"/>
    <s v="TA-25-1227907"/>
    <n v="81895"/>
    <x v="0"/>
    <s v="CB CRECIMIENTO - NUEVO"/>
    <s v="CUNDINAMARCA"/>
    <s v="BOGOTA"/>
    <s v="BARRIO BOSA BRASIL BOGOTA 9"/>
    <s v="WOMPI"/>
    <s v="FO-25-1716205"/>
    <d v="2025-10-20T00:00:00"/>
    <d v="2025-10-24T00:00:00"/>
    <s v="EJECUTADO"/>
    <s v="21-10 SE HABLA CON LA SRA JULIETA BARRERA HERRERA, SE VALIDA DIRECCIÓN OK, CANAL OK, DISPONIBILIDAD TOTAL, USUARIO Y CONTRASEÑA WOMPI OK, LLAMAR EL DÍA LA INSTALACIÓN PARA CONFIRMAR VISITA. AVISO EXTERIOR A 2 METROS APROX DE ALTURA (COMUNICACIÓN POR WPP) | 24/10/2025 SE REALIZA INSTALACIÓN DE CORRESPONSAL, SE INSTALA EQUIPO CON PRUEBAS EXITOSAS, SE CAPACITA Y SE EVALÚA AL CLIENTE, SE INSTALA PUBLICIDAD COMPLETA, CB QUEDA OPERATIVO. USUARIO SOMOS BANCOLOMBIA ACTIVO | SE REALIZA COMUNIACION CON EL USUARIO EL CUAL INDICA QUE YA EL DATAFONO LE PERMITE REALIZAR TX"/>
    <s v="VISITA_TÉCNICA"/>
    <s v="254MMD4X2528"/>
    <s v="PRINCIPAL"/>
    <s v="TERRESTRE"/>
    <s v="ORTIZ MARTINEZ STIVEN"/>
    <n v="1"/>
    <n v="367716"/>
    <n v="367716"/>
  </r>
  <r>
    <s v="MEDELLIN"/>
    <s v="0036-0005"/>
    <x v="6"/>
    <n v="5266"/>
    <s v="TA-25-1227909"/>
    <n v="81929"/>
    <x v="0"/>
    <s v="CB CRECIMIENTO - NUEVO"/>
    <s v="ANTIOQUIA"/>
    <s v="ENVIGADO"/>
    <s v="BARRIO ALTO DE LA FLORES ENVIGADO"/>
    <s v="WOMPI"/>
    <s v="FO-25-1716209"/>
    <d v="2025-10-20T00:00:00"/>
    <d v="2025-10-23T00:00:00"/>
    <s v="EJECUTADO"/>
    <s v="21-10 SE HABLA CON LA SRA MARIA DEL CONSUELO MONSALVE MONTOYA, SE VALIDA DIRECCIÓN OK, CANAL OK, DISPONIBILIDAD TOTAL, USUARIO Y CONTRASEÑA WOMPI OK, LLAMAR EL DÍA LA INSTALACIÓN PARA CONFIRMAR VISITA. AVISO EXTERIOR A 2.5 METROS APROX DE ALTURA (COMUNICACIÓN POR WPP) 23/10/2025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
    <s v="VISITA_TÉCNICA"/>
    <s v="254MMD4X1560"/>
    <s v="PRINCIPAL"/>
    <s v="TERRESTRE"/>
    <s v="BADEL ACUÑA LUIS ALBERTO"/>
    <n v="1"/>
    <n v="367716"/>
    <n v="367716"/>
  </r>
  <r>
    <s v="CUCUTA"/>
    <s v="0036-0007"/>
    <x v="5"/>
    <n v="54001"/>
    <s v="TA-25-1228092"/>
    <n v="81908"/>
    <x v="0"/>
    <s v="CB CRECIMIENTO - NUEVO"/>
    <s v="NORTE DE SANTANDER"/>
    <s v="CUCUTA"/>
    <s v="BARRIO JUANA RANGEL CUCUTA"/>
    <s v="WOMPI"/>
    <s v="FO-25-1716657"/>
    <d v="2025-10-20T00:00:00"/>
    <d v="2025-10-23T00:00:00"/>
    <s v="EJECUTADO"/>
    <s v="22-10 SE HABLA CON EL SR CRISTIAN SEBASTIAN GALINDO SANCHEZ, SE VALIDA DIRECCIÓN OK, CANAL OK, DISPONIBILIDAD TOTAL, USUARIO Y CONTRASEÑA WOMPI OK, LLAMAR EL DÍA LA INSTALACIÓN PARA CONFIRMAR VISITA. AVISO EXTERIOR A 2 METROS APROX DE ALTURA (COMUNICACIÓN POR WPP) | 23/10/2025 SE REALIZA INSTALACIÓN DE CORRESPONSAL, SE INSTALA EQUIPO CON PRUEBAS EXITOSAS, SE CAPACITA Y SE EVALÚA AL CLIENTE, SE INSTALA PUBLICIDAD COMPLETA, CB QUEDA OPERATIVO. USUARIO SOMOS BANCOLOMBIA ACTIVO"/>
    <s v="VISITA_TÉCNICA"/>
    <s v="254MMD4X1955"/>
    <s v="PRINCIPAL"/>
    <s v="TERRESTRE"/>
    <s v="MORA VEGA JEAMPIER"/>
    <n v="1"/>
    <n v="367716"/>
    <n v="367716"/>
  </r>
  <r>
    <s v="BOGOTA"/>
    <s v="0036-0004"/>
    <x v="2"/>
    <n v="25718"/>
    <s v="TA-25-1227910"/>
    <n v="81926"/>
    <x v="0"/>
    <s v="CB CRECIMIENTO - NUEVO"/>
    <s v="CUNDINAMARCA"/>
    <s v="SASAIMA"/>
    <s v="BARRIO CENTRO SASAIMA 5"/>
    <s v="WOMPI"/>
    <s v="FO-25-1716211"/>
    <d v="2025-10-20T00:00:00"/>
    <d v="2025-10-23T00:00:00"/>
    <s v="EJECUTADO"/>
    <s v="21-10 SE HABLA CON LA SRA DIANA MARIA DELGADO ALGECIRA,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
    <s v="VISITA_TÉCNICA"/>
    <s v="254UMD4X7016"/>
    <s v="INTERMEDIA"/>
    <s v="TERRESTRE"/>
    <s v="BUSTOS MORA DIEGO MANUEL"/>
    <n v="1"/>
    <n v="488953"/>
    <n v="488953"/>
  </r>
  <r>
    <s v="BOGOTA"/>
    <s v="0036-0004"/>
    <x v="2"/>
    <n v="25286"/>
    <s v="TA-25-1227911"/>
    <n v="81911"/>
    <x v="0"/>
    <s v="CB CRECIMIENTO - NUEVO"/>
    <s v="CUNDINAMARCA"/>
    <s v="FUNZA"/>
    <s v="BARRIO VILLA PAOLA FUNZA 2"/>
    <s v="WOMPI"/>
    <s v="FO-25-1716215"/>
    <d v="2025-10-20T00:00:00"/>
    <d v="2025-10-24T00:00:00"/>
    <s v="EJECUTADO"/>
    <s v="21-10 SE REALIZA LLAMADA AL CLIENTE, SE HABLA CON LA SRA SARA LILIANA LOZANO LEON, SE VALIDA DIRECCIÓN OK, CANAL OK, DISPONIBILIDAD TOTAL, USUARIO Y CONTRASEÑA WOMPI OK, LLAMAR EL DÍA LA INSTALACIÓN PARA CONFIRMAR VISITA. AVISO EXTERIOR A 2 METROS APROX DE ALTURA | 24/10/2025 SE REALIZA INSTALACIÓN DE CORRESPONSAL, SE INSTALAN EQUIPOS CON PRUEBAS EXITOSAS, SE CAPACITA Y SE EVALÚA AL CLIENTE, SE INSTALA PUBLICIDAD COMPLETA, CB QUEDA OPERATIVO. USUARIO SOMOS BANCOLOMBIA ACTIVO"/>
    <s v="VISITA_TÉCNICA"/>
    <s v="254UMD4X6082"/>
    <s v="INTERMEDIA"/>
    <s v="TERRESTRE"/>
    <s v="GOMEZ VEGA DAVID SNEYDER"/>
    <n v="1"/>
    <n v="488953"/>
    <n v="488953"/>
  </r>
  <r>
    <s v="MANIZALES"/>
    <s v="0036-0002"/>
    <x v="1"/>
    <n v="17001"/>
    <s v="TA-25-1227912"/>
    <n v="81915"/>
    <x v="0"/>
    <s v="CB CRECIMIENTO - NUEVO"/>
    <s v="CALDAS"/>
    <s v="MANIZALES"/>
    <s v="BARRIO LA ASUNCION MANIZALES 2"/>
    <s v="WOMPI"/>
    <s v="FO-25-1716217"/>
    <d v="2025-10-20T00:00:00"/>
    <d v="2025-10-23T00:00:00"/>
    <s v="EJECUTADO"/>
    <s v="21-10 SE HABLA CON EL SR LUIS CARLOS OLARTE CRUZ,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
    <s v="VISITA_TÉCNICA"/>
    <s v="254UMD4X8878"/>
    <s v="PRINCIPAL"/>
    <s v="TERRESTRE"/>
    <s v="AGUIRRE HENAO RAUL EDUARDO"/>
    <n v="1"/>
    <n v="367716"/>
    <n v="367716"/>
  </r>
  <r>
    <s v="PASTO"/>
    <s v="0036-0003"/>
    <x v="0"/>
    <n v="52079"/>
    <s v="TA-25-1227913"/>
    <n v="81890"/>
    <x v="0"/>
    <s v="CB CRECIMIENTO - NUEVO"/>
    <s v="NARIÑO"/>
    <s v="BARBACOAS"/>
    <s v="BARRIO CRR DEL DIVINO NIÑO BARBACOAS"/>
    <s v="WOMPI"/>
    <s v="FO-25-1716221"/>
    <d v="2025-10-20T00:00:00"/>
    <d v="2025-10-30T00:00:00"/>
    <s v="EJECUTADO"/>
    <s v="21-10 SE HABLA CON EL SR GUSTAVO GUILLERMO BERMEO, SE VALIDA DIRECCIÓN OK, CANAL OK, DISPONIBILIDAD TOTAL, USUARIO Y CONTRASEÑA WOMPI OK, LLAMAR EL DÍA LA INSTALACIÓN PARA CONFIRMAR VISITA. AVISO EXTERIOR A 4 METROS APROX DE ALTURA (COMUNICACION POR WPP)  | 3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310"/>
    <s v="LEJANA"/>
    <s v="TERRESTRE"/>
    <s v="PAZ MARTINEZ RICHARD HUMBERTO"/>
    <n v="1"/>
    <n v="598334"/>
    <n v="598334"/>
  </r>
  <r>
    <s v="CUCUTA"/>
    <s v="0036-0007"/>
    <x v="5"/>
    <n v="54001"/>
    <s v="TA-25-1227914"/>
    <n v="81907"/>
    <x v="0"/>
    <s v="CB CRECIMIENTO - NUEVO"/>
    <s v="NORTE DE SANTANDER"/>
    <s v="CUCUTA"/>
    <s v="BARRIO LAS AMERICAS CUCUTA 2"/>
    <s v="WOMPI"/>
    <s v="FO-25-1716223"/>
    <d v="2025-10-20T00:00:00"/>
    <d v="2025-10-23T00:00:00"/>
    <s v="EJECUTADO"/>
    <s v="21-10 SE REALIZA LLAMADA AL CLIENTE, SE HABLA CON LA SRA KAREN MARGARITA RAMIREZ COLMENARES,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MMD4X1577"/>
    <s v="PRINCIPAL"/>
    <s v="TERRESTRE"/>
    <s v="NARANJO AFANADOR RUBEN JESUS"/>
    <n v="1"/>
    <n v="367716"/>
    <n v="367716"/>
  </r>
  <r>
    <s v="CARTAGENA"/>
    <s v="0036-0001"/>
    <x v="3"/>
    <n v="13001"/>
    <s v="TA-25-1227915"/>
    <n v="81902"/>
    <x v="0"/>
    <s v="CB CRECIMIENTO - NUEVO"/>
    <s v="BOLIVAR"/>
    <s v="CARTAGENA"/>
    <s v="BARRIO MANZANILLO DEL MAR  LO CARTAGENA DE INDIAS"/>
    <s v="WOMPI"/>
    <s v="FO-25-1716227"/>
    <d v="2025-10-20T00:00:00"/>
    <d v="2025-10-24T00:00:00"/>
    <s v="EJECUTADO"/>
    <s v="21-10 SE HABLA CON EL SR EDWIN LUNA LOPEZ, SE VALIDA DIRECCIÓN OK, CANAL OK, DISPONIBILIDAD TOTAL, USUARIO Y CONTRASEÑA WOMPI OK, LLAMAR EL DÍA LA INSTALACIÓN PARA CONFIRMAR VISITA. AVISO EXTERIOR A 2.5 METROS APROX DE ALTURA (COMUNICACIÓN POR WPP) | 24/10/2025 SE REALIZA INSTALACIÓN DE CORRESPONSAL, SE INSTALAN EQUIPOS, SE CAPACITA Y SE EVALÚA AL CLIENTE, SE INSTALA PUBLICIDAD COMPLETA, CB QUEDA OPERATIVO. USUARIO SOMOS BANCOLOMBIA ACTIVO. SE INTENTA REALIZAR PRUEBAS Y SALE ERROR POR CAÍDA MASIVA DE LA LINEA DE BANCOLOMBIA | SE REALIZA COMUNIACION CON EL USUARIO EL CUAL INDICA QUE YA EL DATAFONO LE PERMITE REALIZAR TX"/>
    <s v="VISITA_TÉCNICA"/>
    <s v="254UMD4X5950"/>
    <s v="PRINCIPAL"/>
    <s v="TERRESTRE"/>
    <s v="MARTINEZ SALGUEDO ANDRES AUGUSTO"/>
    <n v="1"/>
    <n v="367716"/>
    <n v="367716"/>
  </r>
  <r>
    <s v="CARTAGENA"/>
    <s v="0036-0001"/>
    <x v="3"/>
    <n v="13001"/>
    <s v="TA-25-1227916"/>
    <n v="81900"/>
    <x v="0"/>
    <s v="CB CRECIMIENTO - NUEVO"/>
    <s v="BOLIVAR"/>
    <s v="CARTAGENA"/>
    <s v="BARRIO SAN PEDRO CARTAGENA DE INDIAS 1"/>
    <s v="WOMPI"/>
    <s v="FO-25-1716231"/>
    <d v="2025-10-20T00:00:00"/>
    <d v="2025-10-24T00:00:00"/>
    <s v="EJECUTADO"/>
    <s v="21-10 SE REALIZA LLAMADA AL CLIENTE, SE HABLA CON LA SRA DEISY PAOLA RUEDA MORALES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
    <s v="VISITA_TÉCNICA"/>
    <s v="254UMD4X5947"/>
    <s v="PRINCIPAL"/>
    <s v="TERRESTRE"/>
    <s v="MARTINEZ SALGUEDO ANDRES AUGUSTO"/>
    <n v="1"/>
    <n v="367716"/>
    <n v="367716"/>
  </r>
  <r>
    <s v="MEDELLIN"/>
    <s v="0036-0005"/>
    <x v="6"/>
    <n v="5042"/>
    <s v="TA-25-1227918"/>
    <n v="81910"/>
    <x v="0"/>
    <s v="CB CRECIMIENTO - NUEVO"/>
    <s v="ANTIOQUIA"/>
    <s v="SANTA FE DE ANTIOQUIA"/>
    <s v="BARRIO LA MAQUEA SANTA FE DE ANTIOQUIA 1"/>
    <s v="WOMPI"/>
    <s v="FO-25-1716233"/>
    <d v="2025-10-20T00:00:00"/>
    <d v="2025-10-24T00:00:00"/>
    <s v="EJECUTADO"/>
    <s v="21-10 SE HABLA CON LA SRA ERIKA MARYURIS VASQUEZ, SE VALIDA DIRECCIÓN OK, CANAL OK, DISPONIBILIDAD TOTAL, USUARIO Y CONTRASEÑA WOMPI OK, LLAMAR EL DÍA LA INSTALACIÓN PARA CONFIRMAR VISITA. AVISO EXTERIOR A 2.5 METROS APROX DE ALTURA (COMUNICACIÓN POR WPP) | 24/10/2025 SE REALIZA INSTALACIÓN DE CORRESPONSAL, SE INSTALAN EQUIPOS CON PRUEBAS EXITOSAS, SE CAPACITA Y SE EVALÚA AL CLIENTE, SE INSTALA PUBLICIDAD COMPLETA, CB QUEDA OPERATIVO. USUARIO SOMOS BANCOLOMBIA ACTIVO"/>
    <s v="VISITA_TÉCNICA"/>
    <s v="254MMD4X1558"/>
    <s v="INTERMEDIA"/>
    <s v="TERRESTRE"/>
    <s v="QUINTERO SANCHEZ JUAN SEBASTIAN"/>
    <n v="1"/>
    <n v="488953"/>
    <n v="488953"/>
  </r>
  <r>
    <s v="BOGOTA"/>
    <s v="0036-0004"/>
    <x v="2"/>
    <n v="25290"/>
    <s v="TA-25-1227919"/>
    <n v="81912"/>
    <x v="0"/>
    <s v="CB CRECIMIENTO - NUEVO"/>
    <s v="CUNDINAMARCA"/>
    <s v="FUSAGASUGA"/>
    <s v="BARRIO SAN FERNANDO FUSAGASUGA 2"/>
    <s v="WOMPI"/>
    <s v="FO-25-1716236"/>
    <d v="2025-10-20T00:00:00"/>
    <d v="2025-10-23T00:00:00"/>
    <s v="EJECUTADO"/>
    <s v="21-10 SE REALIZA LLAMADA AL CLIENTE, SE HABLA CON LA SRA ROCIO CATALINA CHACON LEON,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UMD4X6998"/>
    <s v="INTERMEDIA"/>
    <s v="TERRESTRE"/>
    <s v="ORTIZ MARTINEZ STIVEN"/>
    <n v="1"/>
    <n v="488953"/>
    <n v="488953"/>
  </r>
  <r>
    <s v="PEREIRA"/>
    <s v="0036-0002"/>
    <x v="1"/>
    <n v="63130"/>
    <s v="TA-25-1227920"/>
    <n v="81896"/>
    <x v="0"/>
    <s v="CB CRECIMIENTO - NUEVO"/>
    <s v="QUINDIO"/>
    <s v="CALARCA"/>
    <s v="BARRIO LLANITOS DE GUARALA CALARCA"/>
    <s v="WOMPI"/>
    <s v="FO-25-1716237"/>
    <d v="2025-10-20T00:00:00"/>
    <d v="2025-10-23T00:00:00"/>
    <s v="EJECUTADO"/>
    <s v="21-10 SE REALIZA LLAMADA AL CLIENTE, SE HABLA CON LA SRA DIANA PATRICIA CASTELLANOS HENAO  SE VALIDA DIRECCIÓN OK, CANAL OK, DISPONIBILIDAD TOTAL, USUARIO Y CONTRASEÑA WOMPI OK, LLAMAR EL DÍA LA INSTALACIÓN PARA CONFIRMAR VISITA, AVISO EXTERIOR ALTURA APROX 4-5 METROS 23/10/2025 23-10 SE REALIZA INSTALACIÓN DE CORRESPONSAL, SE INSTALAN EQUIPOS CON PRUEBAS EXITOSAS, SE CAPACITA Y SE EVALÚA AL CLIENTE, SE INSTALA PUBLICIDAD COMPLETA, CB QUEDA OPERATIVO. USUARIO SOMOS BANCOLOMBIA ACTIVO"/>
    <s v="VISITA_TÉCNICA"/>
    <s v="254KMD4W5010"/>
    <s v="INTERMEDIA"/>
    <s v="TERRESTRE"/>
    <s v="SANCHEZ SOLORZANO JUAN SEBASTIAN"/>
    <n v="1"/>
    <n v="488953"/>
    <n v="488953"/>
  </r>
  <r>
    <s v="APARTADO"/>
    <s v="0036-0005"/>
    <x v="6"/>
    <n v="5490"/>
    <s v="TA-25-1227921"/>
    <n v="81905"/>
    <x v="0"/>
    <s v="CB CRECIMIENTO - NUEVO"/>
    <s v="ANTIOQUIA"/>
    <s v="NECOCLI"/>
    <s v="BARRIO LA UNION NECOCLI"/>
    <s v="WOMPI"/>
    <s v="FO-25-1716239"/>
    <d v="2025-10-20T00:00:00"/>
    <d v="2025-10-23T00:00:00"/>
    <s v="EJECUTADO/CANCELADO"/>
    <s v="21-10 SE REALIZA LLAMADA AL CLIENTE, SE HABLA CON EL SR PEDRO LUIS MEJIA OQUENDO  SE VALIDA DIRECCIÓN OK, CANAL OK, DISPONIBILIDAD TOTAL, USUARIO Y CONTRASEÑA WOMPI OK, LLAMAR EL DÍA LA INSTALACIÓN PARA CONFIRMAR VISITA, AVISO EXTERIOR ALTURA APROX 2 METROS 23/10/2025 VISITAMOS SITIO ENCONTRANDO QUE AL FRENTE HAY UN CB 43457 PTM NECOCLI ALMACEN BENAIA. SE RELACIONAN COORDENADAS TOMADAS DE APLICACIÓN. | ENTIDAD NO APRUEBA INSTALACIÓN"/>
    <s v="VISITA_TÉCNICA"/>
    <s v="254UMD4X8168"/>
    <s v="INTERMEDIA"/>
    <s v="TERRESTRE"/>
    <s v="SALDARRIAGA MIRANDA SANTIAGO"/>
    <n v="1"/>
    <n v="488953"/>
    <n v="488953"/>
  </r>
  <r>
    <s v="CALI"/>
    <s v="0036-0003"/>
    <x v="0"/>
    <n v="76001"/>
    <s v="TA-25-1227922"/>
    <n v="81897"/>
    <x v="0"/>
    <s v="CB CRECIMIENTO - NUEVO"/>
    <s v="VALLE DEL CAUCA"/>
    <s v="CALI"/>
    <s v="BARRIO SAN NICOLAS CALI  15"/>
    <s v="WOMPI"/>
    <s v="FO-25-1716241"/>
    <d v="2025-10-20T00:00:00"/>
    <d v="2025-10-23T00:00:00"/>
    <s v="EJECUTADO"/>
    <s v="21-10 SE REALIZA LLAMADA AL CLIENTE, SE HABLA CON LA SRA VANESSA VALENCIA DUQUE  SE VALIDA DIRECCIÓN OK, CANAL OK, DISPONIBILIDAD TOTAL, USUARIO Y CONTRASEÑA WOMPI OK, LLAMAR EL DÍA LA INSTALACIÓN PARA CONFIRMAR VISITA, AVISO EXTERIOR ALTURA APROX 2 METROS 23/10/2025 SE REALIZA INSTALACIÓN DE CORRESPONSAL, SE INSTALAN EQUIPOS CON PRUEBAS EXITOSAS, SE CAPACITA Y SE EVALÚA AL CLIENTE, SE INSTALA PUBLICIDAD COMPLETA, CB QUEDA OPERATIVO. USUARIO SOMOS BANCOLOMBIA ACTIVO"/>
    <s v="VISITA_TÉCNICA"/>
    <s v="254UMD4X7674"/>
    <s v="PRINCIPAL"/>
    <s v="TERRESTRE"/>
    <s v="BOLAÑOS TABORDA JORGE ENRIQUE"/>
    <n v="1"/>
    <n v="367716"/>
    <n v="367716"/>
  </r>
  <r>
    <s v="PEREIRA"/>
    <s v="0036-0002"/>
    <x v="1"/>
    <n v="63470"/>
    <s v="TA-25-1227923"/>
    <n v="81916"/>
    <x v="0"/>
    <s v="CB CRECIMIENTO - NUEVO"/>
    <s v="QUINDIO"/>
    <s v="MONTENEGRO"/>
    <s v="BARRIO CENTRO MONTENEGRO 12"/>
    <s v="WOMPI"/>
    <s v="FO-25-1716243"/>
    <d v="2025-10-20T00:00:00"/>
    <d v="2025-10-24T00:00:00"/>
    <s v="EJECUTADO"/>
    <s v="21-10 SE REALIZA LLAMADA AL CLIENTE, SE HABLA CON EL SR HUBER DE JESUS TONUZCO SERNA  SE VALIDA DIRECCIÓN OK, CANAL OK, DISPONIBILIDAD TOTAL, USUARIO Y CONTRASEÑA WOMPI OK, LLAMAR EL DÍA LA INSTALACIÓN PARA CONFIRMAR VISITA, AVISO EXTERIOR ALTURA APROX 2,50 METROS 24/10/2025 SE REALIZA INSTALACIÓN DE CORRESPONSAL, SE INSTALAN EQUIPOS, SE CAPACITA Y SE EVALÚA AL CLIENTE, SE INSTALA PUBLICIDAD COMPLETA, CB QUEDA OPERATIVO. USUARIO SOMOS BANCOLOMBIA ACTIVO. NO SE PUEDEN HACER PRUEBAS EXITOSAS  DE TRANSACCIÓN POR PROBLEMAS ACTUAL DE LA ENTIDAD. | SE REALIZA COMUNIACION CON EL USUARIO EL CUAL INDICA QUE YA EL DATAFONO LE PERMITE REALIZAR TX"/>
    <s v="VISITA_TÉCNICA"/>
    <s v="254KMD4W5009"/>
    <s v="INTERMEDIA"/>
    <s v="TERRESTRE"/>
    <s v="SANCHEZ SOLORZANO JUAN SEBASTIAN"/>
    <n v="1"/>
    <n v="488953"/>
    <n v="488953"/>
  </r>
  <r>
    <s v="CALI"/>
    <s v="0036-0003"/>
    <x v="0"/>
    <n v="19001"/>
    <s v="TA-25-1227924"/>
    <n v="81922"/>
    <x v="0"/>
    <s v="CB CRECIMIENTO - NUEVO"/>
    <s v="CAUCA"/>
    <s v="POPAYAN"/>
    <s v="BARRIO MACHANGARA POPAYAN 3"/>
    <s v="WOMPI"/>
    <s v="FO-25-1716246"/>
    <d v="2025-10-20T00:00:00"/>
    <d v="2025-10-29T00:00:00"/>
    <s v="EJECUTADO"/>
    <s v="21-10 SE REALIZA LLAMADA AL CLIENTE, SE HABLA CON EL SR CRISTIAN ANDRES VIVAS OROZCO  SE VALIDA DIRECCIÓN OK, CANAL OK, DISPONIBILIDAD TOTAL, USUARIO Y CONTRASEÑA WOMPI OK, LLAMAR EL DÍA LA INSTALACIÓN PARA CONFIRMAR VISITA, AVISO EXTERIOR ALTURA APROX 2 METROS // CONTACTO POR WHATSAPP-CEL 3167687840 Y WHASAP 3217367436 | 27-10 POR NOVEDAD PRESENTADA CON EL SERIAL ASIGNADO PARA LA ACTIVIDAD SE REPROGRAMA ACTIVIDAD  | 29/10/2025 SE REALIZA INSTALACIÓN DE CORRESPONSAL, SE INSTALAN EQUIPOS CON PRUEBAS EXITOSAS, SE CAPACITA Y SE EVALÚA AL CLIENTE, SE INSTALA PUBLICIDAD COMPLETA, CB QUEDA OPERATIVO. USUARIO SOMOS BANCOLOMBIA ACTIVO"/>
    <s v="VISITA_TÉCNICA"/>
    <s v="254MMD4W8973"/>
    <s v="LEJANA"/>
    <s v="TERRESTRE"/>
    <s v="GIMBUEL LASSO LUIS GERMAN"/>
    <n v="1"/>
    <n v="598334"/>
    <n v="598334"/>
  </r>
  <r>
    <s v="PASTO"/>
    <s v="0036-0003"/>
    <x v="0"/>
    <n v="52001"/>
    <s v="TA-25-1246663"/>
    <n v="81918"/>
    <x v="0"/>
    <s v="CB CRECIMIENTO - NUEVO"/>
    <s v="NARIÑO"/>
    <s v="PASTO"/>
    <s v="BARRIO EL PILAR PASTO 4"/>
    <s v="WOMPI"/>
    <s v="FO-25-1748444"/>
    <d v="2025-10-20T00:00:00"/>
    <d v="2025-10-30T00:00:00"/>
    <s v="EJECUTADO"/>
    <s v="22-10-2025 SE REALIZA LLAMADA AL NUMERO DE LA LISTA SE HABLA CON LA SEÑORA LORENA, INDICA QUE DESPUES DE AMPLIAR EL ALMACENAMIENTO DEL CORREO SIGUE SIN RECIBIR EL CORREO DE WOMPI, REALIZA LA BUSQUEDA PERO NO LO TIENE// 28-10 SE REALIZA CONTACTO POR WHATSAPP AL CLIENTE, SE HABLA CON LA SR LORENA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MMD4X2330"/>
    <s v="PRINCIPAL"/>
    <s v="TERRESTRE"/>
    <s v="BRAVO MADROÑERO OSCAR ESTEBAN"/>
    <n v="1"/>
    <n v="367716"/>
    <n v="367716"/>
  </r>
  <r>
    <s v="MEDELLIN"/>
    <s v="0036-0005"/>
    <x v="6"/>
    <n v="5649"/>
    <s v="TA-25-1227926"/>
    <n v="81923"/>
    <x v="0"/>
    <s v="CB CRECIMIENTO - NUEVO"/>
    <s v="ANTIOQUIA"/>
    <s v="SAN CARLOS"/>
    <s v="BARRIO EL JORDAN SAN CARLOS 1"/>
    <s v="WOMPI"/>
    <s v="FO-25-1716248"/>
    <d v="2025-10-20T00:00:00"/>
    <d v="2025-10-23T00:00:00"/>
    <s v="EJECUTADO"/>
    <s v="21-10 SE REALIZA LLAMADA AL CLIENTE, SE HABLA CON LA SRA NIDIA MABELY GARCES ARROYAVE  SE VALIDA DIRECCIÓN OK, CANAL OK, DISPONIBILIDAD TOTAL, USUARIO Y CONTRASEÑA WOMPI OK, LLAMAR EL DÍA LA INSTALACIÓN PARA CONFIRMAR VISITA, AVISO EXTERIOR ALTURA APROX 2 METROS | 23-10 SE REALIZA INSTALACIÓN DE CORRESPONSAL, SE INSTALAN EQUIPOS CON PRUEBAS EXITOSAS, SE CAPACITA Y SE EVALÚA AL CLIENTE, SE INSTALA PUBLICIDAD COMPLETA, CB QUEDA OPERATIVO. USUARIO SOMOS BANCOLOMBIA ACTIVO"/>
    <s v="VISITA_TÉCNICA"/>
    <s v="254MMD4X1572"/>
    <s v="LEJANA"/>
    <s v="TERRESTRE"/>
    <s v="BARRIENTOS HERNANDEZ CRISTIAN HORACIO"/>
    <n v="1"/>
    <n v="598334"/>
    <n v="598334"/>
  </r>
  <r>
    <s v="PASTO"/>
    <s v="0036-0003"/>
    <x v="0"/>
    <n v="52835"/>
    <s v="TA-25-1227929"/>
    <n v="81928"/>
    <x v="0"/>
    <s v="CB CRECIMIENTO - NUEVO"/>
    <s v="NARIÑO"/>
    <s v="SAN ANDRES DE TUMACO"/>
    <s v="BARRIO EL JARDIN SAN ANDRES DE TUMACO 1"/>
    <s v="WOMPI"/>
    <s v="FO-25-1716250"/>
    <d v="2025-10-20T00:00:00"/>
    <d v="2025-10-29T00:00:00"/>
    <s v="EJECUTADO"/>
    <s v="22-10 SE REALIZA LLAMADA AL CLIENTE, SE HABLA CON LA SRA PAOLA ANDREA ACOSTA RIOS  SE VALIDA DIRECCIÓN OK, CANAL OK, DISPONIBILIDAD TOTAL, USUARIO Y CONTRASEÑA WOMPI OK, LLAMAR EL DÍA LA INSTALACIÓN PARA CONFIRMAR VISITA, AVISO EXTERIOR ALTURA APROX 2,50-3 METROS | 29/10/2025 SE REALIZA INSTALACIÓN DE CORRESPONSAL, SE INSTALAN EQUIPOS CON PRUEBAS EXITOSAS, SE CAPACITA Y SE EVALÚA AL CLIENTE, SE INSTALA PUBLICIDAD COMPLETA, CB QUEDA OPERATIVO. USUARIO SOMOS BANCOLOMBIA ACTIVO"/>
    <s v="VISITA_TÉCNICA"/>
    <s v="254MMD4X2322"/>
    <s v="LEJANA"/>
    <s v="TERRESTRE"/>
    <s v="PAZ MARTINEZ RICHARD HUMBERTO"/>
    <n v="1"/>
    <n v="598334"/>
    <n v="598334"/>
  </r>
  <r>
    <s v="PASTO"/>
    <s v="0036-0003"/>
    <x v="0"/>
    <n v="52001"/>
    <s v="TA-25-1227930"/>
    <n v="81920"/>
    <x v="0"/>
    <s v="CB CRECIMIENTO - NUEVO"/>
    <s v="NARIÑO"/>
    <s v="PASTO"/>
    <s v="BARRIO SANTA FE I PASTO"/>
    <s v="WOMPI"/>
    <s v="FO-25-1716253"/>
    <d v="2025-10-20T00:00:00"/>
    <d v="2025-10-24T00:00:00"/>
    <s v="EJECUTADO"/>
    <s v="21-10 SE REALIZA LLAMADA AL CLIENTE, SE HABLA CON LA SRA JENNYFER LILIANA BENAVIDES CALDERON  SE VALIDA DIRECCIÓN OK, CANAL OK, DISPONIBILIDAD TOTAL, USUARIO Y CONTRASEÑA WOMPI OK, LLAMAR EL DÍA LA INSTALACIÓN PARA CONFIRMAR VISITA, AVISO EXTERIOR ALTURA APROX 3 METROS | 24/10/2025 SE REALIZA INSTALACIÓN DE CORRESPONSAL, SE INSTALAN EQUIPOS CON PRUEBAS EXITOSAS, SE CAPACITA Y SE EVALÚA AL CLIENTE, SE INSTALA PUBLICIDAD COMPLETA, CB QUEDA OPERATIVO. USUARIO SOMOS BANCOLOMBIA ACTIVO"/>
    <s v="VISITA_TÉCNICA"/>
    <s v="254MMD4X2315"/>
    <s v="PRINCIPAL"/>
    <s v="TERRESTRE"/>
    <s v="REMICIO AMADO JOHN HEBER"/>
    <n v="1"/>
    <n v="367716"/>
    <n v="367716"/>
  </r>
  <r>
    <s v="IBAGUE"/>
    <s v="0036-0006"/>
    <x v="4"/>
    <n v="17380"/>
    <s v="TA-25-1227931"/>
    <n v="81826"/>
    <x v="0"/>
    <s v="CB CRECIMIENTO - OTRAS LISTAS"/>
    <s v="CALDAS"/>
    <s v="LA DORADA"/>
    <s v="BARRIO SAN ANTONIO LA DORADA 1"/>
    <s v="WOMPI"/>
    <s v="FO-25-1716255"/>
    <d v="2025-10-20T00:00:00"/>
    <d v="2025-10-23T00:00:00"/>
    <s v="EJECUTADO"/>
    <s v="22-10 SE REALIZA LLAMADA AL CLIENTE, SE HABLA CON LA SRA VIANNY JINETH BEDOYA VIRGUEZ  SE VALIDA DIRECCIÓN OK, CANAL OK, DISPONIBILIDAD TOTAL, USUARIO Y CONTRASEÑA WOMPI OK, LLAMAR EL DÍA LA INSTALACIÓN PARA CONFIRMAR VISITA, AVISO EXTERIOR ALTURA APROX 2-3 METROS | 23-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9496"/>
    <s v="LEJANA"/>
    <s v="TERRESTRE"/>
    <s v="GUTIERREZ  CAMILO ANDRES"/>
    <n v="1"/>
    <n v="598334"/>
    <n v="598334"/>
  </r>
  <r>
    <s v="TUNJA"/>
    <s v="0036-0007"/>
    <x v="5"/>
    <n v="15325"/>
    <s v="TA-25-1233730"/>
    <n v="81954"/>
    <x v="0"/>
    <s v="CB CRECIMIENTO - NUEVO"/>
    <s v="BOYACA"/>
    <s v="GUAYATA"/>
    <s v="BARRIO CENTRO GUAYATÁ"/>
    <s v="WOMPI"/>
    <s v="FO-25-1724172"/>
    <d v="2025-10-22T00:00:00"/>
    <d v="2025-10-27T00:00:00"/>
    <s v="EJECUTADO"/>
    <s v="23-10 SE REALIZA LLAMADA AL CLIENTE, SE HABLA CON LA SRA NIDIA ALCIRA MORENO PIÑEROSSE VALIDA DIRECCIÓN OK, CANAL OK, DISPONIBILIDAD TOTAL, USUARIO Y CONTRASEÑA WOMPI OK, LLAMAR EL DÍA LA INSTALACIÓN PARA CONFIRMAR VISITA, AVISO EXTERIOR ALTURA APROX 2 METROS - COMUNICACIÓN POR WPP | 27-10 SE REALIZA INSTALACIÓN DE CORRESPONSAL, SE INSTALAN EQUIPOS CON PRUEBAS EXITOSAS, SE CAPACITA Y SE EVALÚA AL CLIENTE, SE INSTALA PUBLICIDAD COMPLETA, CB QUEDA OPERATIVO. USUARIO SOMOS BANCOLOMBIA ACTIVO"/>
    <s v="VISITA_TÉCNICA"/>
    <s v="254KMD4W6159"/>
    <s v="LEJANA"/>
    <s v="TERRESTRE"/>
    <s v="SOLER HOYOS CRISTIAN LEONARDO"/>
    <n v="1"/>
    <n v="598334"/>
    <n v="598334"/>
  </r>
  <r>
    <s v="PEREIRA"/>
    <s v="0036-0002"/>
    <x v="1"/>
    <n v="66001"/>
    <s v="TA-25-1233731"/>
    <n v="81955"/>
    <x v="0"/>
    <s v="CB CRECIMIENTO - NUEVO"/>
    <s v="RISARALDA"/>
    <s v="PEREIRA"/>
    <s v="BARRIO BATARA PLAZA PEREIRA"/>
    <s v="WOMPI"/>
    <s v="FO-25-1724175"/>
    <d v="2025-10-22T00:00:00"/>
    <d v="2025-10-27T00:00:00"/>
    <s v="EJECUTADO"/>
    <s v="23-10 SE REALIZA LLAMADA AL CLIENTE, SE HABLA CON LA SRA NATALIA CARREÑO MONTOYA SE VALIDA DIRECCIÓN OK, CANAL OK, DISPONIBILIDAD TOTAL, USUARIO Y CONTRASEÑA WOMPI OK, LLAMAR EL DÍA LA INSTALACIÓN PARA CONFIRMAR VISITA, AVISO EXTERIOR ALTURA APROX 3 METROS - COMUNICACIÓN POR WPP | 27-10 SE REALIZA INSTALACIÓN DE CORRESPONSAL, SE INSTALAN EQUIPOS CON PRUEBAS EXITOSAS, SE CAPACITA Y SE EVALÚA AL CLIENTE, SE INSTALA PUBLICIDAD COMPLETA, CB QUEDA OPERATIVO. USUARIO SOMOS BANCOLOMBIA ACTIVO"/>
    <s v="VISITA_TÉCNICA"/>
    <s v="254MMD4X0188"/>
    <s v="PRINCIPAL"/>
    <s v="TERRESTRE"/>
    <s v="FRANCO CAÑAVERAL YAMID RAUL"/>
    <n v="1"/>
    <n v="367716"/>
    <n v="367716"/>
  </r>
  <r>
    <s v="CUCUTA"/>
    <s v="0036-0007"/>
    <x v="5"/>
    <n v="54001"/>
    <s v="TA-25-1233732"/>
    <n v="81953"/>
    <x v="0"/>
    <s v="CB CRECIMIENTO - NUEVO"/>
    <s v="NORTE DE SANTANDER"/>
    <s v="CUCUTA"/>
    <s v="BARRIO GARCIA HERREROS CUCUTA 1"/>
    <s v="WOMPI"/>
    <s v="FO-25-1724178"/>
    <d v="2025-10-22T00:00:00"/>
    <d v="2025-10-27T00:00:00"/>
    <s v="EJECUTADO"/>
    <s v="23-10 SE REALIZA LLAMADA AL CLIENTE, SE HABLA CON LA SR JESUS ADRIAN PEÑARANDA PEREZ SE VALIDA DIRECCIÓN OK, CANAL OK, DISPONIBILIDAD TOTAL, USUARIO Y CONTRASEÑA WOMPI OK, LLAMAR EL DÍA LA INSTALACIÓN PARA CONFIRMAR VISITA, AVISO EXTERIOR ALTURA NO INDICA ALTURA | 27/10/2025 SE REALIZA INSTALACIÓN DE CORRESPONSAL, SE INSTALAN EQUIPOS CON PRUEBAS EXITOSAS, SE CAPACITA Y SE EVALÚA AL CLIENTE, SE INSTALA PUBLICIDAD COMPLETA, CB QUEDA OPERATIVO. USUARIO SOMOS BANCOLOMBIA ACTIVO"/>
    <s v="VISITA_TÉCNICA"/>
    <s v="254MMD4X1438"/>
    <s v="PRINCIPAL"/>
    <s v="TERRESTRE"/>
    <s v="DURAN ACOSTA FRANK YONNY"/>
    <n v="1"/>
    <n v="367716"/>
    <n v="367716"/>
  </r>
  <r>
    <s v="CALI"/>
    <s v="0036-0003"/>
    <x v="0"/>
    <n v="76001"/>
    <s v="TA-25-1233733"/>
    <n v="81952"/>
    <x v="0"/>
    <s v="CB CRECIMIENTO - NUEVO"/>
    <s v="VALLE DEL CAUCA"/>
    <s v="CALI"/>
    <s v="BARRIO LA INDEPENDENCIA CALI 2"/>
    <s v="WOMPI"/>
    <s v="FO-25-1724179"/>
    <d v="2025-10-22T00:00:00"/>
    <d v="2025-10-27T00:00:00"/>
    <s v="EJECUTADO"/>
    <s v="23-10 SE REALIZA LLAMADA AL CLIENTE, SE HABLA CON LA SR JUAN MANUEL HERNANDEZ RAMIREZ SE VALIDA DIRECCIÓN OK, CANAL OK, DISPONIBILIDAD TOTAL, USUARIO Y CONTRASEÑA WOMPI OK, LLAMAR EL DÍA LA INSTALACIÓN PARA CONFIRMAR VISITA, AVISO EXTERIOR ALTURA: NO INDICA - COMUICACIÓN POR WPP  | 27/10/2025 SE REALIZA INSTALACIÓN DE CORRESPONSAL, SE INSTALAN EQUIPOS CON PRUEBAS EXITOSAS, SE CAPACITA Y SE EVALÚA AL CLIENTE, NO SE INSTALA PUBLICIDAD YA QUE EL USUARIO LA TENIA INSTALADA, CB QUEDA OPERATIVO. USUARIO SOMOS BANCOLOMBIA ACTIVO"/>
    <s v="VISITA_TÉCNICA"/>
    <s v="254KMD4W5114"/>
    <s v="PRINCIPAL"/>
    <s v="TERRESTRE"/>
    <s v="HERRERA MONAR GEOVANNY"/>
    <n v="1"/>
    <n v="367716"/>
    <n v="367716"/>
  </r>
  <r>
    <s v="BOGOTA"/>
    <s v="0036-0004"/>
    <x v="2"/>
    <n v="11001"/>
    <s v="TA-25-1233734"/>
    <n v="81951"/>
    <x v="0"/>
    <s v="CB CRECIMIENTO - NUEVO"/>
    <s v="CUNDINAMARCA"/>
    <s v="BOGOTA"/>
    <s v="BARRIO BOSA BRASIL BOGOTA 8"/>
    <s v="WOMPI"/>
    <s v="FO-25-1724182"/>
    <d v="2025-10-22T00:00:00"/>
    <d v="2025-10-28T00:00:00"/>
    <s v="EJECUTADO"/>
    <s v="23-10 SE REALIZA LLAMADA AL CLIENTE, SE HABLA CON LA SR JOSE LUIS SOTELO RUEDA  SE VALIDA DIRECCIÓN OK, CANAL OK, DISPONIBILIDAD TOTAL, USUARIO Y CONTRASEÑA WOMPI OK, LLAMAR EL DÍA LA INSTALACIÓN PARA CONFIRMAR VISITA, AVISO EXTERIOR ALTURA APROX 2.80 METROS - COMUNICACIÓN POR WPP | 28/10/2025 SE REALIZA INSTALACIÓN DE CORRESPONSAL, SE INSTALAN EQUIPOS CON PRUEBAS EXITOSAS, SE CAPACITA Y SE EVALÚA AL CLIENTE, NO SE INSTALA PUBLICIDAD USUARIO YA LA TENIA INSTALADA, SE REGRESA A BODEGA, CB QUEDA OPERATIVO. USUARIO SOMOS BANCOLOMBIA ACTIVO"/>
    <s v="VISITA_TÉCNICA"/>
    <s v="254UMD4X7013"/>
    <s v="PRINCIPAL"/>
    <s v="TERRESTRE"/>
    <s v="ALARCON AREVALO JOHAN STIVEN"/>
    <n v="1"/>
    <n v="367716"/>
    <n v="367716"/>
  </r>
  <r>
    <s v="TUNJA"/>
    <s v="0036-0007"/>
    <x v="5"/>
    <n v="15455"/>
    <s v="TA-25-1246668"/>
    <n v="81773"/>
    <x v="0"/>
    <s v="CB CRECIMIENTO - OTRAS LISTAS"/>
    <s v="BOYACA"/>
    <s v="MIRAFLORES"/>
    <s v="BARRIO CENTRO MIRAFLORES 5"/>
    <s v="WOMPI"/>
    <s v="FO-25-1748447"/>
    <d v="2025-10-22T00:00:00"/>
    <d v="2025-10-31T00:00:00"/>
    <s v="EJECUTADO"/>
    <s v="23/10/2025 SE ESTABLECE COMUNICACIÓN CONNIDIA MAYERLIN VARGAS TENJO VIA WPP, EL CUAL INDICA QUE EL CORREO ESTA BIEN PERO NO LE HA LLEGADO CORREO PARA COMPLETAR REGISTRO POR PARTE DE WOMPI // 28-10 SE REALIZA LLAMADA AL CLIENTE, SE HABLA CON LA SRA  NIDIA MAYERLIN VARGAS TENJO   SE VALIDA DIRECCIÓN OK, CANAL OK, DISPONIBILIDAD TOTAL, USUARIO Y CONTRASEÑA WOMPI OK, LLAMAR EL DÍA LA INSTALACIÓN PARA CONFIRMAR VISITA, AVISO EXTERIOR ALTURA APROX 2 METROS | 30-10 SE ESTABLECE COMUNICACIÓN CON LA SEÑORA NIDIA MAYERLIN VARGAS AL NÚMERO DE CONTACTO 3227950796 SE LE INDICA QUE POR TEMAS DE TRASPORTE Y DESPLAZAMIENTOS HACIA LA ZONA NO ES POSIBLE REALIZAR VISITA EL DÍA DE HOY CLIENTE CONFIRMA LA DISPONIBILIDAD PARA EL DÍA DE MAÑANA EN AM CLIENTE CONFORME | 31/10/2025 SE REALIZA INSTALACIÓN DE CORRESPONSAL, SE INSTALAN EQUIPOS CON PRUEBAS EXITOSAS, SE CAPACITA Y SE EVALÚA AL CLIENTE, SE INSTALA PUBLICIDAD COMPLETA, CB QUEDA OPERATIVO. USUARIO SOMOS BANCOLOMBIA ACTIVO"/>
    <s v="VISITA_TÉCNICA"/>
    <s v="254MMD4W7964"/>
    <s v="LEJANA"/>
    <s v="TERRESTRE"/>
    <s v="RODRIGUEZ MURCIA YERSON IVAN"/>
    <n v="1"/>
    <n v="598334"/>
    <n v="598334"/>
  </r>
  <r>
    <s v="IBAGUE"/>
    <s v="0036-0006"/>
    <x v="4"/>
    <n v="73504"/>
    <s v="TA-25-1233735"/>
    <n v="81587"/>
    <x v="0"/>
    <s v="CB CRECIMIENTO - OTRAS LISTAS"/>
    <s v="TOLIMA"/>
    <s v="ORTEGA"/>
    <s v="BARRIO CENTRO ORTEGA 12"/>
    <s v="WOMPI"/>
    <s v="FO-25-1724184"/>
    <d v="2025-10-22T00:00:00"/>
    <d v="2025-10-27T00:00:00"/>
    <s v="EJECUTADO"/>
    <s v="23-10 SE REALIZA LLAMADA AL CLIENTE, SE HABLA CON LA SRA LUZ MIRYAN DELGADO SUÁREZ SE VALIDA DIRECCIÓN OK, CANAL OK, DISPONIBILIDAD TOTAL, USUARIO Y CONTRASEÑA WOMPI OK, LLAMAR EL DÍA LA INSTALACIÓN PARA CONFIRMAR VISITA, AVISO EXTERIOR ALTURA: NO INDICA ALTURA - COMUNICACIÓN POR WPP | 27/10/2025 SE REALIZA INSTALACIÓN DE CORRESPONSAL, SE INSTALAN EQUIPOS CON PRUEBAS EXITOSAS, SE CAPACITA Y SE EVALÚA AL CLIENTE, SE INSTALA PUBLICIDAD COMPLETA, CB QUEDA OPERATIVO. USUARIO SOMOS BANCOLOMBIA ACTIVO. NO SE PUEDE ABRIR SOMOS BANCOLOMBIA Y CAPACITAR A LA SEÑORA LUZ DELGADO EN EL MISMO, POR PROBLEMAS DE LA PLATAFORMA. SE LLAMA A LA 018000953344 Y LE INDICA QUE EN UNA SEMANA PUEDE ABRIRLA CON AYUDA DE ELLOS."/>
    <s v="VISITA_TÉCNICA"/>
    <s v="254MMD4W9486"/>
    <s v="LEJANA"/>
    <s v="TERRESTRE"/>
    <s v="VARGAS HERRERA JHON JAIRO"/>
    <n v="1"/>
    <n v="598334"/>
    <n v="598334"/>
  </r>
  <r>
    <s v="YOPAL"/>
    <s v="0036-0006"/>
    <x v="4"/>
    <n v="85001"/>
    <s v="TA-25-1233736"/>
    <n v="81619"/>
    <x v="0"/>
    <s v="CB CRECIMIENTO - OTRAS LISTAS"/>
    <s v="CASANARE"/>
    <s v="YOPAL"/>
    <s v="BARRIO BICENTENARIO YOPAL 1"/>
    <s v="WOMPI"/>
    <s v="FO-25-1724186"/>
    <d v="2025-10-22T00:00:00"/>
    <d v="2025-10-28T00:00:00"/>
    <s v="EJECUTADO"/>
    <s v="23-10 SE REALIZA LLAMADA AL CLIENTE, SE HABLA CON LA SRA NOHORA FUENTES CORDOBA  SE VALIDA DIRECCIÓN OK, CANAL OK, DISPONIBILIDAD TOTAL, USUARIO Y CONTRASEÑA WOMPI OK, LLAMAR EL DÍA LA INSTALACIÓN PARA CONFIRMAR VISITA, AVISO EXTERIOR ALTURA: NO INDICA ALTURA 28/10/2025 SE REALIZA INSTALACIÓN DE CORRESPONSAL, SE INSTALAN EQUIPOS CON PRUEBAS EXITOSAS, SE CAPACITA Y SE EVALÚA AL CLIENTE, SE INSTALA PUBLICIDAD COMPLETA, CB QUEDA OPERATIVO. USUARIO SOMOS BANCOLOMBIA ACTIVO. NO SE REALIZA PRUEBA DE TRANSFERENCIA NO SE CUENTA CON TARJETA."/>
    <s v="VISITA_TÉCNICA"/>
    <s v="254UMD4X6968"/>
    <s v="PRINCIPAL"/>
    <s v="TERRESTRE"/>
    <s v="BERNAL ELAICA EDGAR ALEXIS"/>
    <n v="1"/>
    <n v="367716"/>
    <n v="367716"/>
  </r>
  <r>
    <s v="CALI"/>
    <s v="0036-0003"/>
    <x v="0"/>
    <n v="76001"/>
    <s v="TA-25-1246672"/>
    <n v="81546"/>
    <x v="0"/>
    <s v="CB CRECIMIENTO - OTRAS LISTAS"/>
    <s v="VALLE DEL CAUCA"/>
    <s v="CALI"/>
    <s v="BARRIO TERRON COLORADO CALI 4 "/>
    <s v="WOMPI"/>
    <s v="FO-25-1748449"/>
    <d v="2025-10-22T00:00:00"/>
    <d v="2025-10-30T00:00:00"/>
    <s v="EJECUTADO"/>
    <s v="23-10 SE HABLA CON LA SRA MARLY YULIANA MUÑOZ MUÑOZ, INDICA QUE SU CORREO CORRECTO ES: CHISKATASCON@GMAIL.COM. FAVOR REALIZAR ENVIO DE CREDENCIALES |  28/10/2025 EN NUEVA COMUNICACIÓN CON EL USUARIO INDICA QUE YA TIENE EL CORREO POR PARTE DE WOMPI, NO INDICA ALTURA | 30/10/2025 SE REALIZA INSTALACIÓN DE CORRESPONSAL, SE INSTALAN EQUIPOS CON PRUEBAS EXITOSAS, SE CAPACITA Y SE EVALÚA AL CLIENTE, SE INSTALA PUBLICIDAD COMPLETA, CB QUEDA OPERATIVO. USUARIO SOMOS BANCOLOMBIA ACTIVO"/>
    <s v="VISITA_TÉCNICA"/>
    <s v="254KMD4W5111"/>
    <s v="PRINCIPAL"/>
    <s v="TERRESTRE"/>
    <s v="TORRES GARCIA JENDRY JOSE"/>
    <n v="1"/>
    <n v="367716"/>
    <n v="367716"/>
  </r>
  <r>
    <s v="VALLEDUPAR"/>
    <s v="0036-0001"/>
    <x v="3"/>
    <n v="20001"/>
    <s v="TA-25-1233738"/>
    <n v="81613"/>
    <x v="0"/>
    <s v="CB CRECIMIENTO - OTRAS LISTAS"/>
    <s v="CESAR"/>
    <s v="VALLEDUPAR"/>
    <s v="BARRIO CENTRO VALLEDUPAR 20"/>
    <s v="WOMPI"/>
    <s v="FO-25-1724191"/>
    <d v="2025-10-22T00:00:00"/>
    <d v="2025-10-27T00:00:00"/>
    <s v="EJECUTADO"/>
    <s v="23-10 SE REALIZA LLAMADA AL CLIENTE, SE HABLA CON EL SR RODOLFO RAFAEL SOLANO BRITO, SE VALIDA DIRECCIÓN OK, CANAL OK, DISPONIBILIDAD TOTAL, USUARIO Y CONTRASEÑA WOMPI OK, LLAMAR EL DÍA LA INSTALACIÓN PARA CONFIRMAR VISITA. AVISO EXTERIOR A 2 METROS DE ALTURA APROX | 27/10/2025 SE REALIZA INSTALACIÓN DE CORRESPONSAL, SE INSTALAN EQUIPOS CON PRUEBAS EXITOSAS, SE CAPACITA Y SE EVALÚA AL CLIENTE, SE INSTALA PUBLICIDAD COMPLETA, CB QUEDA OPERATIVO. USUARIO SOMOS BANCOLOMBIA ACTIVO"/>
    <s v="VISITA_TÉCNICA"/>
    <s v="254KMD4W5022"/>
    <s v="PRINCIPAL"/>
    <s v="TERRESTRE"/>
    <s v="MAESTRE MENGUAL EDGAR ENRIQUE"/>
    <n v="1"/>
    <n v="367716"/>
    <n v="367716"/>
  </r>
  <r>
    <s v="MEDELLIN"/>
    <s v="0036-0005"/>
    <x v="6"/>
    <n v="5360"/>
    <s v="TA-25-1233739"/>
    <n v="81550"/>
    <x v="0"/>
    <s v="CB CRECIMIENTO - OTRAS LISTAS"/>
    <s v="ANTIOQUIA"/>
    <s v="ITAGUI"/>
    <s v="BARRIO ITAGUI ITAGUI 32"/>
    <s v="WOMPI"/>
    <s v="FO-25-1724194"/>
    <d v="2025-10-22T00:00:00"/>
    <d v="2025-10-28T00:00:00"/>
    <s v="EJECUTADO"/>
    <s v="23-10 SE HABLA CON LA SRA EVELYN YULIANA PALACIO ZULUAGA, SE VALIDA DIRECCIÓN OK, CANAL OK, DISPONIBILIDAD TOTAL, USUARIO Y CONTRASEÑA WOMPI OK, LLAMAR EL DÍA LA INSTALACIÓN PARA CONFIRMAR VISITA. AVISO EXTERIOR A 1.5 METROS DE ALTURA APROX (COMUNICACION POR WPP) | 28/10/2025 SE REALIZA INSTALACIÓN DE CORRESPONSAL, SE INSTALAN EQUIPOS CON PRUEBAS EXITOSAS, SE CAPACITA Y SE EVALÚA AL CLIENTE, SE INSTALA PUBLICIDAD COMPLETA, CB QUEDA OPERATIVO. USUARIO SOMOS BANCOLOMBIA ACTIVO"/>
    <s v="VISITA_TÉCNICA"/>
    <s v="254MMD4X1561"/>
    <s v="PRINCIPAL"/>
    <s v="TERRESTRE"/>
    <s v="QUINTERO SANCHEZ JUAN SEBASTIAN"/>
    <n v="1"/>
    <n v="367716"/>
    <n v="367716"/>
  </r>
  <r>
    <s v="APARTADO"/>
    <s v="0036-0005"/>
    <x v="6"/>
    <n v="5837"/>
    <s v="TA-25-1233741"/>
    <n v="81556"/>
    <x v="0"/>
    <s v="CB CRECIMIENTO - OTRAS LISTAS"/>
    <s v="ANTIOQUIA"/>
    <s v="TURBO"/>
    <s v="BARRIO PUEBLO NUEVO CURRULAO TURBO"/>
    <s v="WOMPI"/>
    <s v="FO-25-1724196"/>
    <d v="2025-10-22T00:00:00"/>
    <d v="2025-10-28T00:00:00"/>
    <s v="EJECUTADO"/>
    <s v="23-10 SE HABLA CON LA SRA LUISA FERNANDA VELOZA RIVAS, SE VALIDA DIRECCIÓN OK, CANAL OK, DISPONIBILIDAD TOTAL, USUARIO Y CONTRASEÑA WOMPI OK, LLAMAR EL DÍA LA INSTALACIÓN PARA CONFIRMAR VISITA. AVISO EXTERIOR A 2 METROS DE ALTURA APROX (COMUNICACION POR WPP)  | 28/10/2025 SE REALIZA INSTALACIÓN DE CORRESPONSAL, SE INSTALAN EQUIPOS CON PRUEBAS EXITOSAS, SE CAPACITA Y SE EVALÚA AL CLIENTE, SE INSTALA PUBLICIDAD COMPLETA, CB QUEDA OPERATIVO. USUARIO SOMOS BANCOLOMBIA ACTIVO"/>
    <s v="VISITA_TÉCNICA"/>
    <s v="254UMD4X8141"/>
    <s v="INTERMEDIA"/>
    <s v="TERRESTRE"/>
    <s v="SALDARRIAGA MIRANDA SANTIAGO"/>
    <n v="1"/>
    <n v="488953"/>
    <n v="488953"/>
  </r>
  <r>
    <s v="TUNJA"/>
    <s v="0036-0007"/>
    <x v="5"/>
    <n v="15599"/>
    <s v="TA-25-1246673"/>
    <n v="81595"/>
    <x v="0"/>
    <s v="CB CRECIMIENTO - OTRAS LISTAS"/>
    <s v="BOYACA"/>
    <s v="RAMIRIQUI"/>
    <s v="BARRIO CENTRO RAMIRIQUI 3"/>
    <s v="WOMPI"/>
    <s v="FO-25-1748452"/>
    <d v="2025-10-22T00:00:00"/>
    <d v="2025-10-30T00:00:00"/>
    <s v="EJECUTADO"/>
    <s v="23/10/2025 SE ESTABLECE COMUNICACIÓN CON FARIDES RASEDA PÉREZ VIA WPP, EL CUAL INDICA QUE EL CORREO ESTA BIEN PERO NO LE HA LLEGADO CORREO PARA COMPLETAR REGISTRO POR PARTE DE WOMPI // 28-10 SE REALIZA CONTACTO POR WHATSAPP AL CLIENTE, SE HABLA CON EL SR FARIDES RASEDA PÉRE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MMD4W8952"/>
    <s v="INTERMEDIA"/>
    <s v="TERRESTRE"/>
    <s v="RODRIGUEZ MURCIA YERSON IVAN"/>
    <n v="1"/>
    <n v="488953"/>
    <n v="488953"/>
  </r>
  <r>
    <m/>
    <m/>
    <x v="7"/>
    <m/>
    <m/>
    <m/>
    <x v="1"/>
    <m/>
    <m/>
    <m/>
    <m/>
    <m/>
    <m/>
    <m/>
    <m/>
    <m/>
    <m/>
    <m/>
    <m/>
    <m/>
    <m/>
    <m/>
    <m/>
    <m/>
    <n v="74829004"/>
  </r>
  <r>
    <m/>
    <m/>
    <x v="7"/>
    <m/>
    <m/>
    <m/>
    <x v="1"/>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s v="MEDELLIN"/>
    <s v="0036-0005"/>
    <x v="0"/>
    <n v="5088"/>
    <n v="2777957"/>
    <n v="21427"/>
    <x v="0"/>
    <s v="ANTIOQUIA"/>
    <s v="BELLO"/>
    <s v="JHOMAR"/>
    <s v="WOMPI"/>
    <s v="FO-25-1573859 | FO-25-1568169"/>
    <d v="2025-09-23T08:00:00"/>
    <d v="2025-10-01T08:35:00"/>
    <s v="INCIDENTE"/>
    <s v="LECTURA"/>
    <s v="NO LEE NINGUNA FACTURA"/>
    <s v="SUCIEDAD EN LA CAMARA"/>
    <s v="23/09/2025 SE EVIDENCIA QUE EL EQUIPO NO LEE FACTURAS EPM NI DEL FONDO NACIONAL DEL AHORRO, OTRAS SI, DATÁFONO ACTUALIZADO, SE ESCALA A WOMPI CON TICKET 467172._x000a_01/10/2025 ELECTRÓNICO._x000a__x000a__x0009__x000a_JESUS DAVID JUVINAO PEREZ (WOMPI COLOMBIA)_x000a_30 SEPT 2025, 8:58 A. M. GMT-5_x000a__x000a_HOLA BROLIN, ¿CÓMO ESTÁS?_x000a_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_x000a_MIENTRAS TANTO, COMO MEDIDA TEMPORAL Y RÁPIDA, LES RECOMENDAMOS REINICIAR EL DATÁFONO ANTES DE REALIZAR CADA LECTURA. ESTO PERMITE LIBERAR MEMORIA Y EVITAR QUE SE GENERE RUIDO EN LA CAPTURA DE LA IMAGEN, LO CUAL PUEDE PROVOCAR QUE EL ESCANEO SE VEA BORROSO O NO SE LEA CORRECTAMENTE. TAMBIÉN ES IMPORTANTE ASEGURARSE DE CONTAR CON UNA BUENA ILUMINACIÓN AL MOMENTO DE ES"/>
    <s v="VISITA_TÉCNICA"/>
    <n v="40"/>
    <s v="PRINCIPAL"/>
    <s v="TERRESTRE"/>
    <s v="CARDONA MOLINA BROLIN STIVEN"/>
    <n v="2"/>
    <n v="51282"/>
    <n v="102564"/>
  </r>
  <r>
    <s v="BUCARAMANGA"/>
    <s v="0036-0007"/>
    <x v="1"/>
    <n v="68001"/>
    <n v="2814842"/>
    <n v="74106"/>
    <x v="0"/>
    <s v="SANTANDER"/>
    <s v="BUCARAMANGA"/>
    <s v="BARRIO REAL DE MINAS BUCARAMANGA 3"/>
    <s v="WOMPI"/>
    <s v="FO-25-1604069"/>
    <d v="2025-09-30T10:53:00"/>
    <d v="2025-10-01T08:39:00"/>
    <s v="INCIDENTE"/>
    <s v="CREDENCIALES DE ACCESO (USUARIO/CONTRASEÑA)"/>
    <s v="INGRESO DE CREDENCIALES ERRADAS"/>
    <s v="EL USUARIO NO RECUERDA LA CONTRASEÑA O EL USUARIO"/>
    <s v="01/10/2025 EN COMUNICACIÓN TELEFÓNICA AL NÚMERO 3187878933 SE ESTABLECE COMUNICACIÓN CON LA SEÑORA MILENA JIMÉNEZ LO CUAL NOS INDICA QUE NO ES NECESARIO REALIZAR LA VISITA TÉCNICA DEBIDO A QUE YA ESTÁ FUNCIONANDO CORRECTAMENTE EL DATAFONO INDICA QUE LLAMO A LA LÍNEA PARA CANCELAR LA VISITA TÉCNICA"/>
    <s v="SOPORTE_TELEFÓNICO"/>
    <n v="32"/>
    <s v="PRINCIPAL"/>
    <s v="TERRESTRE"/>
    <s v="MARIÑO PABON JORGE ENRIQUE"/>
    <n v="1"/>
    <n v="22000"/>
    <n v="22000"/>
  </r>
  <r>
    <s v="PEREIRA"/>
    <s v="0036-0002"/>
    <x v="2"/>
    <n v="66001"/>
    <n v="2801979"/>
    <n v="64295"/>
    <x v="0"/>
    <s v="RISARALDA"/>
    <s v="PEREIRA"/>
    <s v="DISTRIBUIDORA SAN MIGUEL O"/>
    <s v="WOMPI"/>
    <s v="FO-25-1593834 | FO-25-1591064"/>
    <d v="2025-09-27T09:00:00"/>
    <d v="2025-10-01T08:44:58"/>
    <s v="INCIDENTE"/>
    <s v="NAVEGACION LENTA"/>
    <s v="USUARIO NO PUEDE NAVEGAR ENTRE PANTALLAS O LA APP NO ABRE SE QUEDA CARGANDO"/>
    <s v="CACHE"/>
    <s v="27/09/2025 SE LLEGA AL PUNTO, SE REPROGRAMA ACTIVIDAD YA QUE TOCA ESCALARLO CON WOMPI , SE EVIDENCIA QUE EL EQUIPO TRABAJA LENTO YA SEA CONECTADO CON EL WIFI DEL PUNTO O CON LA RED COMPARTIDA DEL TELÉFONO PERSONAL, SE REALIZA TRX DEPÓSITO Y EN SOMOS SALE COMO SI SE HUBIERA REALIZADO DOS VECES LA MISMA TRANSACCIÓN, SE PRUEBA UN RETIRO DE NEQUI Y EN EL DATÁFONO SALE RECHAZO, PERO AL REVISAR EN SOMOS SALE APROBADO._x000a_01/10/2025 EN COMUNICACIÓN CON LA SR SE LE INDICA QUE WOMPI DICE QUE EL PROBLEMA NO ES DEL EQUIPO, NI DEL CANAL DE INTERNET DEL COMERCIO, EL PROBLEMA ES DEL APLICATIVO DE WOMPI Y QUE SE DEBE ESPERAR A LA ACTUALIZACIÓN DE LA APP"/>
    <s v="VISITA_TÉCNICA"/>
    <n v="40"/>
    <s v="PRINCIPAL"/>
    <s v="TERRESTRE"/>
    <s v="FRANCO CAÑAVERAL YAMID RAUL"/>
    <n v="2"/>
    <n v="51282"/>
    <n v="102564"/>
  </r>
  <r>
    <s v="CALI"/>
    <s v="0036-0003"/>
    <x v="3"/>
    <n v="76001"/>
    <n v="2815169"/>
    <n v="78269"/>
    <x v="0"/>
    <s v="VALLE DEL CAUCA"/>
    <s v="CALI"/>
    <s v="H.J IMPRESORES"/>
    <s v="WOMPI"/>
    <s v="FO-25-1604472"/>
    <d v="2025-09-30T11:34:00"/>
    <d v="2025-10-01T09:32:00"/>
    <s v="INCIDENTE"/>
    <s v="CONEXIÓN"/>
    <s v="CONEXIÓN DEFICIENTE WIFI"/>
    <s v="WIFI"/>
    <s v="01/10/2025 SE LLEGA AL COMERCIO CLIENTE ME MUESTRA VIDEOS DE QUE EL EQUIPO DURO 5 MINUTOS EN SACAR TIRILLA SE REVISA EL EQUIPO Y SE HACEN PRUEBAS TIRILLA SALE A LOS 5 SEGUNDO SE LE EXPLICA AL CLIENTE QUE PODRÍA SER QUE EN ESE MOMENTO EL INTERNET ESTABA LENTO QUEDA FUNCIONANDO CORRECTAMENTE"/>
    <s v="VISITA_TÉCNICA"/>
    <n v="32"/>
    <s v="PRINCIPAL"/>
    <s v="TERRESTRE"/>
    <s v="CUERO RUIZ JHONNY"/>
    <n v="1"/>
    <n v="51282"/>
    <n v="51282"/>
  </r>
  <r>
    <s v="VILLAVICENCIO"/>
    <s v="0036-0006"/>
    <x v="4"/>
    <n v="50001"/>
    <n v="2814599"/>
    <n v="58407"/>
    <x v="0"/>
    <s v="META"/>
    <s v="VILLAVICENCIO"/>
    <s v="MECELL"/>
    <s v="WOMPI"/>
    <s v="FO-25-1604081"/>
    <d v="2025-09-30T10:42:00"/>
    <d v="2025-10-01T09:37:00"/>
    <s v="INCIDENTE"/>
    <s v="CONEXIÓN"/>
    <s v="CONEXIÓN DEFICIENTE WIFI"/>
    <s v="WIFI"/>
    <s v="01/10/2025 SE REALIZA VISITA A COMERCIO SE REALIZA ACTUALIZACIÓN DE SISTEMA OPERATIVO SE REALIZA BORRADO DE CACHÉ SE LE BRINDA ASESORÍA TÉCNICA A CLIENTE SOBRE EL CORRECTO USO DEL DATÁFONO"/>
    <s v="VISITA_TÉCNICA"/>
    <n v="64"/>
    <s v="PRINCIPAL"/>
    <s v="TERRESTRE"/>
    <s v="CASTRILLON URREA LONDIER LEANDRO"/>
    <n v="1"/>
    <n v="51282"/>
    <n v="51282"/>
  </r>
  <r>
    <s v="NEIVA"/>
    <s v="0036-0006"/>
    <x v="4"/>
    <n v="41001"/>
    <s v="TA-25-1160168"/>
    <n v="62389"/>
    <x v="0"/>
    <s v="HUILA"/>
    <s v="NEIVA"/>
    <s v="FOTOCOPIAS HELIO'S"/>
    <s v="WOMPI"/>
    <s v="FO-25-1602438"/>
    <d v="2025-09-25T16:11:00"/>
    <d v="2025-10-01T10:07:00"/>
    <s v="INCIDENTE"/>
    <s v="SOFTWARE"/>
    <s v="APP ELIMINADA"/>
    <s v="APP ELIMINADA POR EL CB"/>
    <s v="01/10/2025 SE REALIZA CAMBIO DE QUIPO POR AUTORIZACION DE WOMPI"/>
    <s v="VISITA_TÉCNICA"/>
    <n v="24"/>
    <s v="PRINCIPAL"/>
    <s v="TERRESTRE"/>
    <s v="DIAZ VARGAS JONATHAN MIGUEL"/>
    <n v="1"/>
    <n v="51282"/>
    <n v="51282"/>
  </r>
  <r>
    <s v="CUCUTA"/>
    <s v="0036-0007"/>
    <x v="1"/>
    <n v="54001"/>
    <n v="2798806"/>
    <n v="67824"/>
    <x v="0"/>
    <s v="NORTE DE SANTANDER"/>
    <s v="CUCUTA"/>
    <s v="TECNICELL CASI TODO"/>
    <s v="WOMPI"/>
    <s v="FO-25-1591907 | FO-25-1588202"/>
    <d v="2025-09-26T10:20:00"/>
    <d v="2025-10-01T10:45:35"/>
    <s v="INCIDENTE"/>
    <s v="IMPRESIÓN"/>
    <s v="DAÑO FÍSICO DE LA IMPRESORA"/>
    <s v="MALA MANIPULACIÓN DEL DATAFONO"/>
    <s v="26/09/2025 INCIDENTE_x000a__x000a_CB: 67824_x000a__x000a_RESUMEN DEL CASO:_x000a_REPORTE TÉCNICO_x000a_RESUMEN DE ACTIVIDAD:_x000a_SE REALIZÓ ACTUALIZACIÓN DE VERSIÓN DEL SISTEMA OK _x000a_SE PROCEDIÓ CON EL BORRADO DE CACHÉ DEL DISPOSITIVO._x000a_SE CONECTÓ EL EQUIPO A DATOS MÓVILES._x000a_SE EFECTUARON PRUEBAS FUNCIONALES EXITOSAS (CONECTIVIDAD, MENÚS, OPERACIONES, ETC.)._x000a__x000a_ INCIDENCIA DETECTADA:_x000a_AL MOMENTO DE ENVIAR LA IMPRESIÓN DEL RECIBO, EL EQUIPO SE REINICIÓ INESPERADAMENTE._x000a_SE REALIZARON PRUEBAS CON VARIOS ROLLOS DE PAPEL TÉRMICO._x000a_CLIENTE INDICA QUE EL EQUIPO DEJÓ DE IMPRIMIR COMPLETAMENTE._x000a_AL INTENTAR IMPRIMIR NUEVAMENTE, LA IMPRESIÓN SALE EN BLANCO (ROLLO AVANZA PERO NO IMPRIME CONTENIDO)._x000a__x000a_? GESTIÓN REALIZADA:_x000a_SE BRINDÓ ASISTENCIA TELEFÓNICA AL CLIENTE PARA PRUEBAS Y VERIFICACIÓN DE FALLAS. SIN EXITO _x000a_SE REALIZÓ VISITA TÉCNICA PRESENCIAL EN ESTA GESTIÓN._x000a_._x000a_SERIAL: 254MMD4W8169_x000a__x000a_TICKET 468198_x000a_01/10/2025 SE REALIZA CAMBIO DE DATAFONO POR DAÑO EN LA IMPRESORA, PRUEBAS OK"/>
    <s v="VISITA_TÉCNICA"/>
    <n v="32"/>
    <s v="PRINCIPAL"/>
    <s v="TERRESTRE"/>
    <s v="DURAN ACOSTA FRANK YONNY"/>
    <n v="2"/>
    <n v="51282"/>
    <n v="102564"/>
  </r>
  <r>
    <s v="MEDELLIN"/>
    <s v="0036-0005"/>
    <x v="0"/>
    <n v="5001"/>
    <n v="2818691"/>
    <n v="27011"/>
    <x v="0"/>
    <s v="ANTIOQUIA"/>
    <s v="MEDELLÍN"/>
    <s v="MERCADO UNION 2"/>
    <s v="WOMPI"/>
    <s v="FO-25-1608433"/>
    <d v="2025-10-01T08:00:00"/>
    <d v="2025-10-01T10:53:00"/>
    <s v="INCIDENTE"/>
    <s v="NAVEGACION LENTA"/>
    <s v="USUARIO NO PUEDE NAVEGAR ENTRE PANTALLAS O LA APP NO ABRE SE QUEDA CARGANDO"/>
    <s v="CACHE"/>
    <s v="01/10/2025 ANTES EL DATÁFONO ESTABA CON EL SISTEMA LENTO Y NO DEJABA INGRESAR EL USUARIO, APARTIR DE HOY AUNQUE SIGUE LENTO FUNCIONA CORRECTAMENTE."/>
    <s v="VISITA_TÉCNICA"/>
    <n v="32"/>
    <s v="PRINCIPAL"/>
    <s v="TERRESTRE"/>
    <s v="HENAO JARAMILLO JUAN JOSE"/>
    <n v="1"/>
    <n v="51282"/>
    <n v="51282"/>
  </r>
  <r>
    <s v="MEDELLIN"/>
    <s v="0036-0005"/>
    <x v="0"/>
    <n v="5088"/>
    <n v="2818710"/>
    <n v="74187"/>
    <x v="0"/>
    <s v="ANTIOQUIA"/>
    <s v="BELLO"/>
    <s v="DOCTORFARMA NORTE"/>
    <s v="WOMPI"/>
    <s v="FO-25-1608456"/>
    <d v="2025-10-01T08:00:00"/>
    <d v="2025-10-01T10:56:00"/>
    <s v="INCIDENTE"/>
    <s v="NAVEGACION LENTA"/>
    <s v="USUARIO NO PUEDE NAVEGAR ENTRE PANTALLAS O LA APP NO ABRE SE QUEDA CARGANDO"/>
    <s v="CACHE"/>
    <s v="01/10/2025 SE REALIZA ACTUALIZACIÓN Y BORRADO DE CACHÉ YA QUE INFORMABA QUE NO LE DABA AYER EL ACCESO A LA APLICACIÓN, ADICIONAL EN OCASIONES BUSCA NÚMERO DE CONVENIO DE EPM Y NO SALE, PERO TODO YA ESTÁ FUNCIONANDO CORRECTAMENTE."/>
    <s v="VISITA_TÉCNICA"/>
    <n v="48"/>
    <s v="PRINCIPAL"/>
    <s v="TERRESTRE"/>
    <s v="RAMIREZ TABARES JUAN DIEGO"/>
    <n v="1"/>
    <n v="51282"/>
    <n v="51282"/>
  </r>
  <r>
    <s v="CALI"/>
    <s v="0036-0003"/>
    <x v="3"/>
    <n v="76001"/>
    <n v="2817239"/>
    <n v="64018"/>
    <x v="0"/>
    <s v="VALLE DEL CAUCA"/>
    <s v="CALI"/>
    <s v="ESTILO LIBRE PELUQUERIA UNISEX"/>
    <s v="WOMPI"/>
    <s v="FO-25-1606542"/>
    <d v="2025-09-30T15:28:00"/>
    <d v="2025-10-01T11:00:00"/>
    <s v="INCIDENTE"/>
    <s v="IMPRESIÓN"/>
    <s v="ROLLO MAL PUESTO"/>
    <s v="MALA MANIPULACIÓN DEL DATAFONO"/>
    <s v="01/10/2025 SE LLEGA AL COMERCIO CLIENTE INDICA QUE TIENE QUE CORTAR EL RECIBO CON TIJERAS YA QUE EL BAUCHER QUEDA ATASCADO SE LE EXPLICA LA MANERA CORRECTA DE CORTAR LA TIRILLA HACE PRUEVAS Y QUEDA OK SE LE EXPLICA COMO SE DEBE DE PONER EL EQUIPO PARA QUE LEA LOS CODIGOS DE BARRAS HACE PRUEBAS QUEDA OK EL DATAFONO QUEDA FUNCIONANDO CORRECTAMENTE"/>
    <s v="VISITA_TÉCNICA"/>
    <n v="24"/>
    <s v="PRINCIPAL"/>
    <s v="TERRESTRE"/>
    <s v="CUERO RUIZ JHONNY"/>
    <n v="1"/>
    <n v="51282"/>
    <n v="51282"/>
  </r>
  <r>
    <s v="BOGOTA"/>
    <s v="0036-0004"/>
    <x v="5"/>
    <n v="11001"/>
    <n v="2817195"/>
    <n v="59897"/>
    <x v="0"/>
    <s v="CUNDINAMARCA"/>
    <s v="BOGOTÁ"/>
    <s v="DROGUERIA SU SALUD PRIMERO"/>
    <s v="WOMPI"/>
    <s v="FO-25-1606282"/>
    <d v="2025-09-30T15:27:00"/>
    <d v="2025-10-01T11:04:00"/>
    <s v="INCIDENTE"/>
    <s v="CONEXIÓN"/>
    <s v="CONEXIÓN DEFICIENTE WIFI"/>
    <s v="FALLAS EN CANAL DE COMUNICACIÓN DEL CLIENTE (INTERNET)"/>
    <s v="01/10/2025 SE LLEGA COMERCIO SE REALIZAN VALIDACIONES DE WIFI DEL CLIENTE SE LE INFLA QUE EL MODNE ESTÁ A MUCHA DISTANCIA ADICIONAL ESTÁ CON MUCHOS OBSTÁCULOS METÁLICOS DEL COMERCIO SE LE REALIZAN PRUEBAS CERCA AL MÓDEM OK Y CON LOS DATOS MOVILES OK SE LE REALIZA ACTUALIZACIÓN  VERSIÓN Y PRUEBAS OK"/>
    <s v="VISITA_TÉCNICA"/>
    <n v="32"/>
    <s v="PRINCIPAL"/>
    <s v="TERRESTRE"/>
    <s v="GOMEZ VEGA DAVID SNEYDER"/>
    <n v="1"/>
    <n v="51282"/>
    <n v="51282"/>
  </r>
  <r>
    <s v="BARRANQUILLA"/>
    <s v="0036-0001"/>
    <x v="6"/>
    <n v="8001"/>
    <n v="2816012"/>
    <n v="60460"/>
    <x v="0"/>
    <s v="ATLANTICO"/>
    <s v="BARRANQUILLA"/>
    <s v="PORTAL DE CEVILLAR"/>
    <s v="WOMPI"/>
    <s v="FO-25-1605140"/>
    <d v="2025-09-30T13:08:00"/>
    <d v="2025-10-01T11:09:00"/>
    <s v="INCIDENTE"/>
    <s v="CONEXIÓN"/>
    <s v="CONEXIÓN DEFICIENTE WIFI"/>
    <s v="WIFI"/>
    <s v="01/10/2025 SE REALIZA VISITA AL COMERCIO SE ENCUENTRA DATÁFONO CON PROBLEMAS DE LENTITUD POR INTERNET VERIFICO QUE  EL MÓDEM SE ENCUENTRA  RETIRADO DEL DATAFONO COMO A 5 METROS SE REALIZA UNA PRUEBA CERCA AL MÓDEM Y SALE PERFECTAMENTE SE LE DICE AL CLIENTE SI PUEDE RODAR EL MÓDEM LO CUAL ME MANIFIESTA QUE VA LLEMAR A SU PRESTADOR DE SERVICIO SE REALIZAN PRUEBAS Y EL CB QUEDA OPERATIVO"/>
    <s v="VISITA_TÉCNICA"/>
    <n v="56"/>
    <s v="PRINCIPAL"/>
    <s v="TERRESTRE"/>
    <s v="PEÑALOZA GUTIERREZ RAFAEL GUSTAVO"/>
    <n v="1"/>
    <n v="51282"/>
    <n v="51282"/>
  </r>
  <r>
    <s v="TUNJA"/>
    <s v="0036-0007"/>
    <x v="1"/>
    <n v="15001"/>
    <n v="2760623"/>
    <n v="69853"/>
    <x v="0"/>
    <s v="BOYACA"/>
    <s v="TUNJA"/>
    <s v="SUPERMERCADO LOS HÉROES"/>
    <s v="WOMPI"/>
    <s v="FO-25-1553187 | FO-25-1548594"/>
    <d v="2025-09-18T11:20:00"/>
    <d v="2025-10-01T11:17:00"/>
    <s v="INCIDENTE"/>
    <s v="CONEXION AL DATAFONO"/>
    <s v="USUARIO NO PUEDE NAVEGAR ENTRE PANTALLAS O LA APP NO ABRE SE QUEDA CARGANDO"/>
    <s v="MALA MANIPULACION DEL ESTABLECIMIENTO"/>
    <s v="19/09/2025 SE LLEGA AL SITIO Y SE CONFIRMA EL BORRADO DE LA APP POR PARTE DEL CLIENTE._x000a_SE PROCEDE A ESCALAR EL CASO COMO INCIDENTE._x000a_CASO ESCALADO._x000a_SE ENVÍA FORMATO DE ORDEN (FO) Y SE REPROGRAMA LA VISITA SEGÚN INDICACIONES DE WOMPI._x000a__x000a__x000a_CB:69853_x000a__x000a_RESUMEN DEL CASO:_x000a_LA APP DE WOMPI FUE BORRADA DEL SISTEMA, NO APARECE HACIENDO TEM CALL_x000a__x000a_SERIAL:254MMD4X2815_x000a__x000a_ECALADO QUEREMOS CONTARLE QUE CREAMOS EL TICKET N° (466214),  PARA DAR SEGUIMIENTO A LA ATENCIÓN DE SU COMERCI_x000a_01/10/2025 SE LLAMA A LA LÍNEA DE CONTACTO 3106666976 CLIENTE CONFIRMA QUE EL SERVICIO FUNCIONA PERFECTAMENTE, COMPARTE BAUCHER VÍA WHATSAPP, SE CIERRA ORDEN EXITOSA"/>
    <s v="VISITA_TÉCNICA"/>
    <n v="16"/>
    <s v="PRINCIPAL"/>
    <s v="TERRESTRE"/>
    <s v="HERNANDEZ GUARIN MIGUEL JULIAN"/>
    <n v="2"/>
    <n v="51282"/>
    <n v="102564"/>
  </r>
  <r>
    <s v="MEDELLIN"/>
    <s v="0036-0005"/>
    <x v="0"/>
    <n v="5761"/>
    <n v="2818456"/>
    <n v="62255"/>
    <x v="0"/>
    <s v="ANTIOQUIA"/>
    <s v="SOPETRAN"/>
    <s v="BARRIO SOPETRAN SOPETRAN"/>
    <s v="WOMPI"/>
    <s v="FO-25-1607193"/>
    <d v="2025-10-01T08:00:00"/>
    <d v="2025-10-01T11:26:00"/>
    <s v="INCIDENTE"/>
    <s v="NAVEGACION LENTA"/>
    <s v="USUARIO NO PUEDE NAVEGAR ENTRE PANTALLAS O LA APP NO ABRE SE QUEDA CARGANDO"/>
    <s v="CACHE"/>
    <s v="01/10/2025 SE REALIZA VERIFICACIÓN DE EQUIPO PRESENTA CONSUMÓ NORMAL DE BATERÍA, SE INDICA A USUARIO QUE EL CONSUMÓ ES NORMAL EN MOMENTOS QUE HACE MÁS USO DEL EQUIPO"/>
    <s v="VISITA_TÉCNICA"/>
    <n v="64"/>
    <s v="INTERMEDIA"/>
    <s v="TERRESTRE"/>
    <s v="HERNANDEZ CHAVARRIA JUAN CAMILO"/>
    <n v="1"/>
    <n v="172989"/>
    <n v="172989"/>
  </r>
  <r>
    <s v="BOGOTA"/>
    <s v="0036-0004"/>
    <x v="5"/>
    <n v="11001"/>
    <n v="2820364"/>
    <n v="44901"/>
    <x v="0"/>
    <s v="CUNDINAMARCA"/>
    <s v="BOGOTÁ"/>
    <s v="TODO REPUESTOS HB SAS"/>
    <s v="WOMPI"/>
    <s v="FO-25-1609208"/>
    <d v="2025-10-01T09:07:00"/>
    <d v="2025-10-01T11:46:00"/>
    <s v="INCIDENTE"/>
    <s v="SOFTWARE"/>
    <s v="VERSIÓN DESACTUALIZADA"/>
    <s v="VERSIÓN NO ACTUALIZADA"/>
    <s v="01/10/2025 SE REALIZA VISITA A COMERCIO SE REALIZA ACTUALIZACIÓN DE APLICACION SE BORRA CACHE. SE REALIZAN PRUEBAS DE TRANSACCIÓN"/>
    <s v="VISITA_TÉCNICA"/>
    <n v="16"/>
    <s v="PRINCIPAL"/>
    <s v="TERRESTRE"/>
    <s v="JAIMES VALERO NELSON RICARDO"/>
    <n v="1"/>
    <n v="51282"/>
    <n v="51282"/>
  </r>
  <r>
    <s v="CALI"/>
    <s v="0036-0003"/>
    <x v="3"/>
    <n v="76001"/>
    <n v="2815722"/>
    <n v="33042"/>
    <x v="0"/>
    <s v="VALLE DEL CAUCA"/>
    <s v="CALI"/>
    <s v="BARRIO HOLGUINES CALI 1"/>
    <s v="WOMPI"/>
    <s v="FO-25-1604818"/>
    <d v="2025-09-30T12:17:00"/>
    <d v="2025-10-01T11:58:00"/>
    <s v="INCIDENTE"/>
    <s v="NAVEGACION LENTA"/>
    <s v="USUARIO NO PUEDE NAVEGAR ENTRE PANTALLAS O LA APP NO ABRE SE QUEDA CARGANDO"/>
    <s v="CACHE"/>
    <s v="01/10/2025 SE REALIZA ACTUALIZACIÓN DE APLICACIÓN WPI CON BORRADO DE CACHÉ Y REINICIO EL DISPOSITIVO SE REALIZAN PRUEBAS Y LOS DISPOSITIVOS QUEDAN OK"/>
    <s v="VISITA_TÉCNICA"/>
    <n v="64"/>
    <s v="PRINCIPAL"/>
    <s v="TERRESTRE"/>
    <s v="ESCOBAR LENIS JUAN SEBASTIAN"/>
    <n v="1"/>
    <n v="51282"/>
    <n v="51282"/>
  </r>
  <r>
    <s v="MEDELLIN"/>
    <s v="0036-0005"/>
    <x v="0"/>
    <n v="5001"/>
    <n v="2815940"/>
    <n v="79677"/>
    <x v="0"/>
    <s v="ANTIOQUIA"/>
    <s v="MEDELLÍN"/>
    <s v="MOTO Z"/>
    <s v="WOMPI"/>
    <s v="FO-25-1605133"/>
    <d v="2025-09-30T13:17:00"/>
    <d v="2025-10-01T12:09:00"/>
    <s v="INCIDENTE"/>
    <s v="LECTOR DE TARJETAS"/>
    <s v="NO LEE TARJETAS"/>
    <s v="DAÑO DEL LECTOR DE TARJETAS"/>
    <s v="01/10/2025 SE LLAMA A CLIENTE PARA CONFIRMAR VISITA Y SE HABLA CON EL SEÑOR ANDRES ZAPATA Y COMENTA QUE EL DATAFONO YA FUNCIONA CORRECTAMENTE"/>
    <s v="SOPORTE_TELEFÓNICO"/>
    <n v="16"/>
    <s v="PRINCIPAL"/>
    <s v="TERRESTRE"/>
    <s v="BADEL ACUÑA LUIS ALBERTO"/>
    <n v="1"/>
    <n v="22000"/>
    <n v="22000"/>
  </r>
  <r>
    <s v="CALI"/>
    <s v="0036-0003"/>
    <x v="3"/>
    <n v="76001"/>
    <n v="2758595"/>
    <n v="73384"/>
    <x v="0"/>
    <s v="VALLE DEL CAUCA"/>
    <s v="CALI"/>
    <s v="VARIEDADES ROSSY CALI"/>
    <s v="WOMPI"/>
    <s v="FO-25-1547354"/>
    <d v="2025-09-18T08:45:00"/>
    <d v="2025-10-01T12:20:00"/>
    <s v="INCIDENTE"/>
    <s v="CREDENCIALES DE ACCESO (USUARIO/CONTRASEÑA)"/>
    <s v="NO FUNCIONA EL USUARIO O CONTRASEÑA"/>
    <s v="HAY UNA FALLA EN LA OPCIÓN DE OLVIDO DE CONTRASEÑA O USUARIO"/>
    <s v="01/10/2025 CLIENTE TENÍA PROBLEMAS DE CREDENCIALES SE LE LLAMA EL DÍA DE HOY Y CONFIRMA QUE YA PUEDE INGRESAR A HACER TRANSACCIONES"/>
    <s v="SOPORTE_TELEFÓNICO"/>
    <n v="48"/>
    <s v="PRINCIPAL"/>
    <s v="TERRESTRE"/>
    <s v="CUERO RUIZ JHONNY"/>
    <n v="1"/>
    <n v="22000"/>
    <n v="22000"/>
  </r>
  <r>
    <s v="PEREIRA"/>
    <s v="0036-0002"/>
    <x v="2"/>
    <n v="66001"/>
    <n v="2821663"/>
    <n v="64295"/>
    <x v="0"/>
    <s v="RISARALDA"/>
    <s v="PEREIRA"/>
    <s v="DISTRIBUIDORA SAN MIGUEL O"/>
    <s v="WOMPI"/>
    <s v="FO-25-1609730"/>
    <d v="2025-10-01T10:41:00"/>
    <d v="2025-10-01T12:20:00"/>
    <s v="INCIDENTE"/>
    <s v="NAVEGACION LENTA"/>
    <s v="USUARIO NO PUEDE NAVEGAR ENTRE PANTALLAS O LA APP NO ABRE SE QUEDA CARGANDO"/>
    <s v="CACHE"/>
    <s v="01/10/2025 EN COMUNICACIÓN CON LA SR LORENA SE LE INDICA QUE LA RESPUESTA AL CASO POR PARTE WOMPI ES QUE LA FALLA NO ES DEL EQUIPO, NI DEL CANAL DE INTERNET, ES UN TEMA DE APLICATIVO Y QUE VAN A MANDAR UNA NUEVA ACTUALIZACIÓN DE LA APP."/>
    <s v="SOPORTE_TELEFÓNICO"/>
    <n v="40"/>
    <s v="PRINCIPAL"/>
    <s v="TERRESTRE"/>
    <s v="FRANCO CAÑAVERAL YAMID RAUL"/>
    <n v="1"/>
    <n v="22000"/>
    <n v="22000"/>
  </r>
  <r>
    <s v="MEDELLIN"/>
    <s v="0036-0005"/>
    <x v="0"/>
    <n v="5360"/>
    <n v="2751274"/>
    <n v="13351"/>
    <x v="0"/>
    <s v="ANTIOQUIA"/>
    <s v="ITAGUI"/>
    <s v="DISTRIBUIDORA PRICIPE PIO"/>
    <s v="WOMPI"/>
    <s v="FO-25-1574112 | FO-25-1540352"/>
    <d v="2025-09-17T08:00:00"/>
    <d v="2025-10-01T12:24:00"/>
    <s v="INCIDENTE"/>
    <s v="NAVEGACION LENTA"/>
    <s v="USUARIO NO PUEDE NAVEGAR ENTRE PANTALLAS O LA APP NO ABRE SE QUEDA CARGANDO"/>
    <s v="CACHE"/>
    <s v="23/09/2025 SE REALIZÓ VISITA AMBOS EQUIPOS SE ENCUENTRA ACTUALIZADO RED DE INTERNET ESTABLE NOS EXPRESAN QUE SE DEMORA MUCHO PARA ARROJAR LA IMPRESIÓN APARTE LOS CÓDIGOS DE BARRAS NO LOS LEE CONSTANTEMENTE ESTÁN ACTUALIZANDO Y BORRANDO CACHE LO QUE GENERALMENTE LES QUITA MUCHO TIEMPO, SE REALIZA PRUEBA POS OK, TICKET GENERADO EN PLATAFORMA 467156._x000a_01/10/2025 SE CONTACTO AL CORRESPONSAL Y SE LE INFORMA LA RESPUESTA DE WOMPY_x000a__x000a_HOLA CARLOS, ¿CÓMO ESTÁS?_x000a_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_x000a_MIENTRAS TANTO, COMO MEDIDA TEMPORAL Y RÁPIDA, LES RECOMENDAMOS REINICIAR EL DATÁFONO ANTES DE REALIZAR CADA LECTURA. ESTO PERMITE LIBERAR MEMORIA Y EVITAR QUE SE GENERE RUIDO EN LA CAPTURA DE LA IMAGEN, LO"/>
    <s v="VISITA_TÉCNICA"/>
    <n v="64"/>
    <s v="PRINCIPAL"/>
    <s v="TERRESTRE"/>
    <s v="CASTAÑEDA PALACIO CARLOS FELIPE"/>
    <n v="2"/>
    <n v="51282"/>
    <n v="102564"/>
  </r>
  <r>
    <s v="MANIZALES"/>
    <s v="0036-0002"/>
    <x v="2"/>
    <n v="17001"/>
    <n v="2818807"/>
    <n v="55442"/>
    <x v="0"/>
    <s v="CALDAS"/>
    <s v="MANIZALES"/>
    <s v="SOLUCIONES Y TRANSPORTES ANDREA OROZCO SAS"/>
    <s v="WOMPI"/>
    <s v="FO-25-1608447"/>
    <d v="2025-10-01T08:00:00"/>
    <d v="2025-10-01T12:28:00"/>
    <s v="INCIDENTE"/>
    <s v="NAVEGACION LENTA"/>
    <s v="USUARIO NO PUEDE NAVEGAR ENTRE PANTALLAS O LA APP NO ABRE SE QUEDA CARGANDO"/>
    <s v="CACHE"/>
    <s v="01/10/2025 SE LLEGA AL COMERCIO EL CUAL SE ENCUENTRA CERRADO, SE LLAMA USUARIO PARA VALIDAR ATENCION DE LA VISITA, INDICA QUE POR UNA CALAMIDAD DOMÉSTICA TUVO QUE SALIR Y NO SABE A QUE HORA LLEGUE EN DIA DE HOY, SE LE INDICA QUE EN CASO TAL DE SEGUIR PRESENTANDO FALLAS, LLAMAS PARA SOLICITAR VISITA NUEVAMENTE"/>
    <s v="VISITA_TÉCNICA"/>
    <n v="32"/>
    <s v="PRINCIPAL"/>
    <s v="TERRESTRE"/>
    <s v="AGUIRRE HENAO RAUL EDUARDO"/>
    <n v="1"/>
    <n v="51282"/>
    <n v="51282"/>
  </r>
  <r>
    <s v="BARRANQUILLA"/>
    <s v="0036-0001"/>
    <x v="6"/>
    <n v="8001"/>
    <n v="2817110"/>
    <n v="76874"/>
    <x v="0"/>
    <s v="ATLANTICO"/>
    <s v="BARRANQUILLA"/>
    <s v="FABRICA DE CALZADO SHAMA"/>
    <s v="WOMPI"/>
    <s v="FO-25-1606224"/>
    <d v="2025-09-30T15:07:00"/>
    <d v="2025-10-01T12:34:00"/>
    <s v="INCIDENTE"/>
    <s v="CONEXIÓN"/>
    <s v="CONEXIÓN DEFICIENTE WIFI"/>
    <s v="FALLAS EN CANAL DE COMUNICACIÓN DEL CLIENTE (INTERNET)"/>
    <s v="01/10/2025 SE REALIZA VISITA AL COMERCIO SE ENCUENTRA DATÁFONO CON INCONVENIENTES CON INTERNET YA QUE EL CLIENTE CUENTA CON EL MÓDEM A 6 METROS DE DISTANCIA SE LE DICE AL CLIENTE QUE BUSQUE RODAR EL MÓDEM MÁS CERCA DEL DATAFONO PARA QUE SE LE MEJORE LA CONEXIÓN DE INTERNET SE REALIZAN PRUEBAS CERCA AL MÓDEM Y EL DATÁFONO TIENE MEJOR RESPUESTA SE REALIZAN PRUEBAS EXITOSAS Y EL CB QUEDA OPERATIVO"/>
    <s v="VISITA_TÉCNICA"/>
    <n v="32"/>
    <s v="PRINCIPAL"/>
    <s v="TERRESTRE"/>
    <s v="PEÑALOZA GUTIERREZ RAFAEL GUSTAVO"/>
    <n v="1"/>
    <n v="51282"/>
    <n v="51282"/>
  </r>
  <r>
    <s v="SANTA MARTA"/>
    <s v="0036-0001"/>
    <x v="6"/>
    <n v="47001"/>
    <n v="2817162"/>
    <n v="75318"/>
    <x v="0"/>
    <s v="MAGDALENA"/>
    <s v="SANTA MARTA"/>
    <s v="BARRIO LUIS R CALVO SANTA MARTA 1"/>
    <s v="WOMPI"/>
    <s v="FO-25-1606214"/>
    <d v="2025-09-30T15:18:00"/>
    <d v="2025-10-01T12:39:00"/>
    <s v="INCIDENTE"/>
    <s v="CREDENCIALES DE ACCESO (USUARIO/CONTRASEÑA)"/>
    <s v="INGRESO DE CREDENCIALES ERRADAS"/>
    <s v="ERROR INICIO DE SESIÓN"/>
    <s v="01/10/2025 SE HACE GESTIÓN TELEFÓNICA PARA CONFIRMAR DIRECCIÓN Y ATENCIÓN POR PARTE DEL USUARIO, , EL USUARIO ELIAS RODRÍGUEZ INFORMA QUE YA EL DATÁFONO ESTÁ FUNCIONANDO Y YA LOGRO ACCEDER A LA CUENTA E INICIAR SESIÓN QUE NO ES NECESARIO QUE LE HAGAN A VISITA YA QUE EL INCONVENIENTE SE SOLUCIONÓ"/>
    <s v="SOPORTE_TELEFÓNICO"/>
    <n v="32"/>
    <s v="PRINCIPAL"/>
    <s v="TERRESTRE"/>
    <s v="THOMAS  CAMPO SIGIFREDO SEGUNDO"/>
    <n v="1"/>
    <n v="22000"/>
    <n v="22000"/>
  </r>
  <r>
    <s v="MEDELLIN"/>
    <s v="0036-0005"/>
    <x v="0"/>
    <n v="5001"/>
    <n v="2793759"/>
    <n v="71504"/>
    <x v="0"/>
    <s v="ANTIOQUIA"/>
    <s v="MEDELLIN"/>
    <s v="BARRIO LA FLORESTASECTOR LA PRADERA"/>
    <s v="WOMPI"/>
    <s v="FO-25-1588462 | FO-25-1583341"/>
    <d v="2025-09-25T11:58:00"/>
    <d v="2025-10-01T12:49:01"/>
    <s v="INCIDENTE"/>
    <s v="CONEXIÓN"/>
    <s v="APARECEN ERRORES EN PANTALLA: HUBO UNA DESCONEXION DE LA RED"/>
    <s v="WIFI"/>
    <s v="26/09/2025 CLIENTE INSTALO NUEVO CANAL SOLO PARA EL EQUIPO EQUIPO SE CONECTA CORRECTAMENTE A LA RED 2.4 DEL MODEM Y NO NAVEGA CORRECTAMENTE SOLO NAVEGA CON CELULAR DE PUENTE ENTRE MODEM Y DATAFONO DE ESCALA A WOMPI LA SITUACIÓN EN EL PUNTO TICKET 468046_x000a_01/10/2025 SE LLAMA AL CLIENTE Y SE LE INFORMA QUE WOMPI YA NOS DIÓ UNA RESPUESTA CON RESPECTO AL CASO Y ES QUE IDENTIFICARON QUE EL PROBLEMA ERA CON EL APLICATIVO Y QUE EN LOS PRÓXIMOS DÍAS SE ESTARÁ LANZANDO UNA VERSIONA PARA SOLVENTAR ESTOS PROBLEMAS DE LENTITUD DE NAVEGACION"/>
    <s v="VISITA_TÉCNICA"/>
    <n v="48"/>
    <s v="PRINCIPAL"/>
    <s v="TERRESTRE"/>
    <s v="ALVAREZ ARENAS VICTOR HUGO"/>
    <n v="2"/>
    <n v="51282"/>
    <n v="102564"/>
  </r>
  <r>
    <s v="MEDELLIN"/>
    <s v="0036-0005"/>
    <x v="0"/>
    <n v="5001"/>
    <n v="2795564"/>
    <n v="78308"/>
    <x v="0"/>
    <s v="ANTIOQUIA"/>
    <s v="MEDELLÍN"/>
    <s v="EMERTECNICAS EXPRESS"/>
    <s v="WOMPI"/>
    <s v="FO-25-1589990 | FO-25-1585338"/>
    <d v="2025-09-25T16:04:00"/>
    <d v="2025-10-01T12:51:14"/>
    <s v="INCIDENTE"/>
    <s v="NAVEGACION LENTA"/>
    <s v="USUARIO NO PUEDE NAVEGAR ENTRE PANTALLAS O LA APP NO ABRE SE QUEDA CARGANDO"/>
    <s v="CACHE"/>
    <s v="26/09/2025 SE BORRA CACHE SE VERIFICA VERSIÓN Y SE DETECTA QUE SIGUE LA LENTITUD EN LA NAVEGACIÓN Y QUE SE CONGELA LA PANTALLA AÚN COMPARTIENDO DATOS YA QUE DÓNDE SE ESTÁ TAMBIÉN HAY MALA SEÑAL DE OPERADOR DE SE HACEN PRUEBAS CON CANAL Y SE EVIDENCIA MALA CONEXIÓN DEBIDO A LA CONGESTIÓN DE LA RED 2.4 POR LO QUE NO SE LOGRA DAR UNA DAR UNA SOLUCIÓN REAL AL USUARIO Y SE ESCALA A WOMPI TICKET 468095_x000a_01/10/2025 SE LLAMA AL CLIENTE Y SE LE INFORMA QUE WOMPI YA NOS DIÓ UNA RESPUESTA CON RESPECTO AL CASO Y ES QUE IDENTIFICARON QUE EL PROBLEMA ERA CON EL APLICATIVO Y QUE EN LOS PRÓXIMOS DÍAS SE ESTARÁ LANZANDO UNA VERSION PARA SOLVENTAR ESTOS PROBLEMAS DE LENTITUD DE NAVEGACION"/>
    <s v="VISITA_TÉCNICA"/>
    <n v="32"/>
    <s v="PRINCIPAL"/>
    <s v="TERRESTRE"/>
    <s v="ALVAREZ ARENAS VICTOR HUGO"/>
    <n v="2"/>
    <n v="51282"/>
    <n v="102564"/>
  </r>
  <r>
    <s v="VILLAVICENCIO"/>
    <s v="0036-0006"/>
    <x v="4"/>
    <n v="50001"/>
    <n v="2813758"/>
    <n v="74472"/>
    <x v="0"/>
    <s v="META"/>
    <s v="VILLAVICENCIO"/>
    <s v="BARRIO AMARAL VILLAVICENCIO"/>
    <s v="WOMPI"/>
    <s v="FO-25-1603471"/>
    <d v="2025-09-30T09:49:00"/>
    <d v="2025-10-01T13:07:00"/>
    <s v="INCIDENTE"/>
    <s v="SOFTWARE"/>
    <s v="APP ELIMINADA"/>
    <s v="APP ELIMINADA POR EL CB"/>
    <s v="01/10/2025 SE REALIZA VISTA AL CB POR SOLICITUD DE INCIDENTE LA USUARIA HABÍA ELIMINADO LA APP, SE ESCALA EL CASO AL JEFE DE ZONA EL TICKET N° (469030), SE ESPERA UN TIEMPO PARA QUE ENVÍE LA APP AL DATÁFONO CARGAN LA APP Y SE REALIZAN LAS PRUEBAS TODO OK"/>
    <s v="VISITA_TÉCNICA"/>
    <n v="32"/>
    <s v="PRINCIPAL"/>
    <s v="TERRESTRE"/>
    <s v="MOLINA CASTRO JAVIER ALBERTO"/>
    <n v="1"/>
    <n v="51282"/>
    <n v="51282"/>
  </r>
  <r>
    <s v="MEDELLIN"/>
    <s v="0036-0005"/>
    <x v="0"/>
    <n v="5001"/>
    <n v="2817862"/>
    <n v="10419"/>
    <x v="0"/>
    <s v="ANTIOQUIA"/>
    <s v="MEDELLÍN"/>
    <s v="TIENDA YULAHEN"/>
    <s v="WOMPI"/>
    <s v="FO-25-1608423 | FO-25-1606842"/>
    <d v="2025-09-30T16:33:00"/>
    <d v="2025-10-01T13:13:27"/>
    <s v="INCIDENTE"/>
    <s v="NAVEGACION LENTA"/>
    <s v="USUARIO NO PUEDE NAVEGAR ENTRE PANTALLAS O LA APP NO ABRE SE QUEDA CARGANDO"/>
    <s v="CACHE"/>
    <s v="01/10/2025 APERTURA/INCIDENTE_x000a__x000a_CB: 78308_x000a_TA:2817862_x000a__x000a_RESUMEN DEL CASO:_x000a_*SE LLEGA AL PUNTO SE ENCUENTRA QUE EL PUNTO YA A TENIDO CUATROS CASOS POR LENTITUD DEBIDO A ESTO A TENIDO DESCUADRES POR Q A VECES SE DEMORA DEMACIADO EN ARROJAR LOS BAUCHER 10 A 15 MINUTOS EN ARROJAR UN BAUCHER Y LOS CLIENTES NO ESPERAN EN ESTOS MOMENTOS TIENEN UN DESCUADRE DE 1.900.000 EN LAS TA ANTERIORES A TENIDO SOPORTE TELEFÓNICOS VISITAS EN LAS QUE BORRAN CACHE OTRAS EN LAS QUE COMPARTEN DATOS DE CELULAR INCONVENIENTES PERSISTE _x000a_TA DE VISITAS 2718616-2735905-2795512-2811590_x000a_SE ADJUNTAS PRUEBAS DE WIFI _x000a_Y VÍDEO _x000a__x000a_SERIAL : 254MMD4W7352_x000a__x000a_TICKET 469016_x000a_01/10/2025 SE LLAMA AL CLIENTE Y SE LE INFORMA QUE WOMPI YA DIÓ UNA RESPUESTA AL CASO EL CUAL FUE VALIDAMOS EL CASO Y CONFIRMAMOS QUE ESTE COMPORTAMIENTO YA FUE IDENTIFICADO PREVIAMENTE, POR LO CUAL NUESTRO EQUIPO DE DESARROLLO TRABAJÓ EN UN AJUSTE QUE ESTARÁ INCLUIDO EN LA PRÓXIMA ACTUALIZACIÓN DE LA APLICACIÓN._x000a_ _x000a_ENTRE ESTA SEMANA Y LA SIGUIENTE SE ESTARÁ DESPLEGANDO UNA NUEVA"/>
    <s v="VISITA_TÉCNICA"/>
    <n v="56"/>
    <s v="PRINCIPAL"/>
    <s v="TERRESTRE"/>
    <s v="ALVAREZ ARENAS VICTOR HUGO"/>
    <n v="2"/>
    <n v="51282"/>
    <n v="102564"/>
  </r>
  <r>
    <s v="MANIZALES"/>
    <s v="0036-0002"/>
    <x v="2"/>
    <n v="17001"/>
    <n v="2818859"/>
    <n v="74849"/>
    <x v="0"/>
    <s v="CALDAS"/>
    <s v="MANIZALES"/>
    <s v="BARRIO SAN CAYETANO MANIZALES 2"/>
    <s v="WOMPI"/>
    <s v="FO-25-1608402"/>
    <d v="2025-10-01T08:00:00"/>
    <d v="2025-10-01T13:19:00"/>
    <s v="INCIDENTE"/>
    <s v="CREDENCIALES DE ACCESO (USUARIO/CONTRASEÑA)"/>
    <s v="NO FUNCIONA EL USUARIO O CONTRASEÑA"/>
    <s v="EL USUARIO NO RECUERDA LA CONTRASEÑA O EL USUARIO"/>
    <s v="01/10/2025 SE REALIZA LLAMADA AL CB Y SE ENCUENTRA QUE EL CB SE LE OLVIDE LA CONTRASEÑA, SE LE EXPLICA COMO RECUPERAR LA CONTRASEÑA, SE CREA UNA NUEVA CONTRASEÑA Y EL CLIENTE INGRESA SIN PROBLEMA REALIZA TRANSACCION EXITOSA."/>
    <s v="SOPORTE_TELEFÓNICO"/>
    <n v="24"/>
    <s v="PRINCIPAL"/>
    <s v="TERRESTRE"/>
    <s v="HENAO CARDONA DIEGO FERNANDO"/>
    <n v="1"/>
    <n v="22000"/>
    <n v="22000"/>
  </r>
  <r>
    <s v="MEDELLIN"/>
    <s v="0036-0005"/>
    <x v="0"/>
    <n v="5129"/>
    <n v="2784191"/>
    <n v="77654"/>
    <x v="0"/>
    <s v="ANTIOQUIA"/>
    <s v="CALDAS"/>
    <s v="VARIEDADES DESTELLOS DE LUZ"/>
    <s v="WOMPI"/>
    <s v="FO-25-1605920 | FO-25-1574838"/>
    <d v="2025-09-24T08:00:00"/>
    <d v="2025-10-01T13:27:00"/>
    <s v="INCIDENTE"/>
    <s v="LECTURA"/>
    <s v="NO LEE NINGUNA FACTURA"/>
    <s v="SUCIEDAD EN LA CAMARA"/>
    <s v="30/09/2025 SE VISITA CORRESPONSAL DATÁFONO SE ENCUENTRA ACTUALIZADO CB NOS EXPRESA QUE NO LEE FACTURA DE EPM, INDUSTRIA Y COMERCIO, Y PREDIAL, SE LIMPIA CÁMARA SE INTENTA INTENTAR NUEVAMENTE LEER FACTURAS EN DISTINTAS POSICIONES Y FACTURA DIGITAL Y NO LAS LEE. SE ESCALA A WOMPI CON TICKET 468870_x000a_01/10/2025 SE REALIZÓ GESTIÓN TELEFÓNICA SE LE INFORMA AL CORRESPONSAL LA SOLUCIÓN COMPARTIDA POR WOMPY _x000a_GRACIAS POR EL DETALLE DE LA INFORMACIÓN Y POR COMPARTIRNOS LAS EVIDENCIAS,  VALIDAMOS EL CASO Y CONFIRMAMOS QUE ESTE COMPORTAMIENTO YA FUE IDENTIFICADO PREVIAMENTE, POR LO CUAL NUESTRO EQUIPO DE DESARROLLO TRABAJÓ EN UN AJUSTE QUE ESTARÁ INCLUIDO EN LA PRÓXIMA ACTUALIZACIÓN DE LA APLICACIÓN._x000a_ _x000a_ENTRE ESTA SEMANA Y LA SIGUIENTE SE ESTARÁ DESPLEGANDO UNA NUEVA VERSIÓN PARA TODOS LOS CORRESPONSALES, LA CUAL CORRIGE ESTE TIPO DE DEMORAS EN LA GENERACIÓN DE LOS VOUCHERS Y EVITARÁ DESCUADRES COMO EL QUE SE PRESENTÓ EN EL PUNTO CON SERIAL 254MMD4W9791._x000a_APENAS LA ACTUALIZACIÓN ESTÉ DISPONIBLE, TE ESTAREM"/>
    <s v="VISITA_TÉCNICA"/>
    <n v="40"/>
    <s v="PRINCIPAL"/>
    <s v="TERRESTRE"/>
    <s v="CASTAÑEDA PALACIO CARLOS FELIPE"/>
    <n v="2"/>
    <n v="51282"/>
    <n v="102564"/>
  </r>
  <r>
    <s v="CALI"/>
    <s v="0036-0003"/>
    <x v="3"/>
    <n v="76001"/>
    <n v="2818809"/>
    <n v="60607"/>
    <x v="0"/>
    <s v="VALLE DEL CAUCA"/>
    <s v="CALI"/>
    <s v="COLMENA Y MISCELANEA PAULA CASTRO"/>
    <s v="WOMPI"/>
    <s v="FO-25-1608441"/>
    <d v="2025-10-01T08:00:00"/>
    <d v="2025-10-01T14:26:00"/>
    <s v="INCIDENTE"/>
    <s v="CONEXIÓN"/>
    <s v="CONEXIÓN DEFICIENTE WIFI"/>
    <s v="FALLAS EN CANAL DE COMUNICACIÓN DEL CLIENTE (INTERNET)"/>
    <s v="01/10/2025 SE LLAMA AL CLIENTE E INDICA QUE LA FALLA QUE PRESENTABA ERA POR QUE NO HABÍA A INTERNET EN EL BARRIO INDICA QUE EL DATAFONO FUNCIONA CORRECTAMENTE"/>
    <s v="SOPORTE_TELEFÓNICO"/>
    <n v="32"/>
    <s v="PRINCIPAL"/>
    <s v="TERRESTRE"/>
    <s v="CUERO RUIZ JHONNY"/>
    <n v="1"/>
    <n v="22000"/>
    <n v="22000"/>
  </r>
  <r>
    <s v="BUCARAMANGA"/>
    <s v="0036-0007"/>
    <x v="1"/>
    <n v="68001"/>
    <n v="2818109"/>
    <n v="61519"/>
    <x v="0"/>
    <s v="SANTANDER"/>
    <s v="BUCARAMANGA"/>
    <s v="ALAIA STORE ACCESORIOS"/>
    <s v="WOMPI"/>
    <s v="FO-25-1606960"/>
    <d v="2025-09-30T16:48:00"/>
    <d v="2025-10-01T16:43:00"/>
    <s v="INCIDENTE"/>
    <s v="NAVEGACION LENTA"/>
    <s v="USUARIO NO PUEDE NAVEGAR ENTRE PANTALLAS O LA APP NO ABRE SE QUEDA CARGANDO"/>
    <s v="CACHE"/>
    <s v="01/10/2025 SE ESTABLECE COMUNICACIÓN CON LA EL SEÑOR ISMAR VELÁZQUEZ SE LE INDICA COMO HACER EL BORRADO DE CACHE Y ACTUALIZACION APP SE REALIZAN PRUEBAS OK"/>
    <s v="SOPORTE_TELEFÓNICO"/>
    <n v="24"/>
    <s v="PRINCIPAL"/>
    <s v="TERRESTRE"/>
    <s v="MARIÑO PABON JORGE ENRIQUE"/>
    <n v="1"/>
    <n v="22000"/>
    <n v="22000"/>
  </r>
  <r>
    <s v="NEIVA"/>
    <s v="0036-0006"/>
    <x v="4"/>
    <n v="41001"/>
    <n v="2818294"/>
    <n v="64148"/>
    <x v="0"/>
    <s v="HUILA"/>
    <s v="NEIVA"/>
    <s v="BARRIO EL LIMONAR NEIVA"/>
    <s v="WOMPI"/>
    <s v="FO-25-1607156"/>
    <d v="2025-10-01T08:00:00"/>
    <d v="2025-10-01T17:25:00"/>
    <s v="INCIDENTE"/>
    <s v="NAVEGACION LENTA"/>
    <s v="USUARIO NO PUEDE NAVEGAR ENTRE PANTALLAS O LA APP NO ABRE SE QUEDA CARGANDO"/>
    <s v="CACHE"/>
    <s v="01/10/2025 SE REALIZA VISITA AL PUNTO, CLIENTE REPORTA LENTITUD EN EL FUNCIONAMIENTO DEL EQUIPO, SE REALIZA ACTUALIZACION DE APP POR TEM CALL, SE BORRA CACHE, SE REALIZAN PRUEBAS OK, CB OPERATIVO"/>
    <s v="VISITA_TÉCNICA"/>
    <n v="48"/>
    <s v="PRINCIPAL"/>
    <s v="TERRESTRE"/>
    <s v="DEVIA REINOSO JUAN CARLOS"/>
    <n v="1"/>
    <n v="51282"/>
    <n v="51282"/>
  </r>
  <r>
    <s v="IBAGUE"/>
    <s v="0036-0006"/>
    <x v="4"/>
    <n v="73124"/>
    <n v="2817118"/>
    <n v="41575"/>
    <x v="0"/>
    <s v="TOLIMA"/>
    <s v="CAJAMARCA"/>
    <s v="BARRIO ANAIME CAJAMARCA CAJAMARCA"/>
    <s v="WOMPI"/>
    <s v="FO-25-1606221"/>
    <d v="2025-09-30T15:10:00"/>
    <d v="2025-10-01T17:31:00"/>
    <s v="INCIDENTE"/>
    <s v="SOFTWARE"/>
    <s v="APP ELIMINADA"/>
    <s v="APP ELIMINADA POR EL CB"/>
    <s v="01/10/2025 SE DEJA NUEVAMENTE EL DATÁFONO CON LA APP DE WOMPI, PORQUE EL CLIENTE LO BORRO. SE HACEN LAS PRUEBAS DE TRANSACCIONES TODO OK"/>
    <s v="VISITA_TÉCNICA"/>
    <n v="0"/>
    <s v="INTERMEDIA"/>
    <s v="TERRESTRE"/>
    <s v="VARGAS HERRERA JHON JAIRO"/>
    <n v="1"/>
    <n v="172989"/>
    <n v="172989"/>
  </r>
  <r>
    <s v="CALI"/>
    <s v="0036-0003"/>
    <x v="3"/>
    <n v="76275"/>
    <n v="2813626"/>
    <n v="30983"/>
    <x v="0"/>
    <s v="VALLE DEL CAUCA"/>
    <s v="FLORIDA"/>
    <s v="BARRIO LA CABAÑA  2 FLORIDA"/>
    <s v="WOMPI"/>
    <s v="FO-25-1602529"/>
    <d v="2025-09-30T09:30:00"/>
    <d v="2025-10-01T23:20:00"/>
    <s v="INCIDENTE"/>
    <s v="PANTALLA"/>
    <s v="TÁCTIL"/>
    <s v="NO RESPONDE LA PANTALLA TÁCTIL"/>
    <s v="01/10/2025 SE LLEGO AL CB Y SE ENCONTRÓ EL EQUIPO FUNCIONANDO DE FORMA CORRECTA Y EL TECLADO TACTIL TAMBIÉN, SE REALIZO VARIAS TRANSACCIONES  Y PRUEBAS Y TODO FUNCIONO OK"/>
    <s v="VISITA_TÉCNICA"/>
    <n v="32"/>
    <s v="INTERMEDIA"/>
    <s v="TERRESTRE"/>
    <s v="PAREDES CASTILLO DIEGO"/>
    <n v="1"/>
    <n v="172989"/>
    <n v="172989"/>
  </r>
  <r>
    <s v="BOGOTA"/>
    <s v="0036-0004"/>
    <x v="5"/>
    <n v="11001"/>
    <n v="2807248"/>
    <n v="59900"/>
    <x v="0"/>
    <s v="CUNDINAMARCA"/>
    <s v="BOGOTÁ"/>
    <s v="ERIKA JAZMIN RIAÑO RODRIGUEZ"/>
    <s v="WOMPI"/>
    <s v="FO-25-1605709 | FO-25-1598711"/>
    <d v="2025-09-29T10:38:00"/>
    <d v="2025-10-01T23:25:12"/>
    <s v="INCIDENTE"/>
    <s v="NAVEGACION LENTA"/>
    <s v="USUARIO NO PUEDE NAVEGAR ENTRE PANTALLAS O LA APP NO ABRE SE QUEDA CARGANDO"/>
    <s v="CACHE"/>
    <s v="30/09/2025 SE REALIZA VISITA POR LENTITUD DEL DATAFONO WOMPI SE REALIZAN VALIDACIONES ENCONTRANDO QUE EL DISPOSITIVO PRESENTA LENTITUD (INTERMITENTE) AL IMPRIMIR, SE REALIZAN PRUEBAS CON LA RED DEL USUARIO APROXIMADAMENTE A 3METROS Y A 9 METROS DEL MÓDEM MANTENIENDO ESTABILIDAD EN EL TES DE VELOCIDAD (94 MB), DISPOSITIVO PRESENTA (LÍNEAS) SOBRE LA PANTALLA, NO AFECTA FUNCIONAMIENTO DE TOUCH, NO SE LOGRA VERIFICAR SI SON RAYONES INTERNOS O DAÑO SOBRE LA PANTALLA_x000a_01/10/2025 SE VISITA COMERCIO POR SEGUIMIENTO DE CASO POR LENTITUD AL LLEGAR AL COMERCIO CLIENTE INDICA  QUE CUANDO N LAS INDICACIONES SUMINISTRADAS POR EL TÉCNICO DE BORRADO  DE CACHÉ CUANDO PRESENTA LENTITUD Y FUNCIONA DE MANERA CORRECTA,SE REALIN TRANSACCIONES DE PRUEBA OK Y SE DEJA CB OPERANDO SIN MÁS NOVEDAD"/>
    <s v="VISITA_TÉCNICA"/>
    <n v="24"/>
    <s v="PRINCIPAL"/>
    <s v="TERRESTRE"/>
    <s v="ROMERO ROJAS BREIDY JHOHAN"/>
    <n v="2"/>
    <n v="51282"/>
    <n v="102564"/>
  </r>
  <r>
    <s v="MEDELLIN"/>
    <s v="0036-0005"/>
    <x v="0"/>
    <n v="5001"/>
    <n v="2818479"/>
    <n v="18482"/>
    <x v="0"/>
    <s v="ANTIOQUIA"/>
    <s v="MEDELLÍN"/>
    <s v="GRANERO Y ABARROTES LA 30 DE ENCISO"/>
    <s v="WOMPI"/>
    <s v="FO-25-1608463"/>
    <d v="2025-10-01T08:00:00"/>
    <d v="2025-10-01T23:28:00"/>
    <s v="INCIDENTE"/>
    <s v="NAVEGACION LENTA"/>
    <s v="USUARIO NO PUEDE NAVEGAR ENTRE PANTALLAS O LA APP NO ABRE SE QUEDA CARGANDO"/>
    <s v="CACHE"/>
    <s v="01/10/2025 SE HABLA CON LA SEÑORA ROSA, SE INDICA QUE BORRE CACHE DE LA APP, ACTUALICE Y VUELVA A TRANSACCIONAR"/>
    <s v="SOPORTE_TELEFÓNICO"/>
    <n v="32"/>
    <s v="PRINCIPAL"/>
    <s v="TERRESTRE"/>
    <s v="BADEL ACUÑA LUIS ALBERTO"/>
    <n v="1"/>
    <n v="22000"/>
    <n v="22000"/>
  </r>
  <r>
    <s v="TUNJA"/>
    <s v="0036-0007"/>
    <x v="1"/>
    <n v="15001"/>
    <n v="2768734"/>
    <n v="21706"/>
    <x v="0"/>
    <s v="BOYACA"/>
    <s v="TUNJA"/>
    <s v="MARTÍN ANDRÉS PARRA LEMUS"/>
    <s v="WOMPI"/>
    <s v="FO-25-1559570 | FO-25-1557297"/>
    <d v="2025-09-20T09:00:00"/>
    <d v="2025-10-02T10:02:00"/>
    <s v="INCIDENTE"/>
    <s v="RECHAZO GENERAL"/>
    <s v="NO ESTA LLEGANDO LOS VOUCHERS QUE SE ESTAN ENVIANDO"/>
    <s v="AFECTACION GENERALIZADA DE LOS SERVICIOS DE VOUCHER - ERROR EN LA APLICACION"/>
    <s v="20/09/2025 SE REALIZÓ VISITA EN FRÍO YA QUE ES TIPOLOGÍA 1 CIUDAD BASE TUNJA POR NO FUE POSIBLE LA COMUNICACIÓN CON EL CLIENTE , SE  LA FALLA GENRADA POR EL USUARIO ES QUE NO SALE NOMBRE DEL COMERCIO EN EL VAUCHER (QUE ES PAPELERÍA LOS ÁNGELES TUNJA) LE SALE ES EL NOMBRE DEL DUEÑO DEL CORRESPONSAL , HE INDICA QUE POR FAVOR  LE ACTUALICEN LA INFORMACIÓN DEL NOMBRE PARA QUE SALGA EN EL VAUCHER , SE DEJA NOVEDAD EN ESCALAMIENTO CON LA RED WOMPI_x000a_02/10/2025 LA ORDEN SE ENCONTRABAN ESCALADA CON LA RED POR INFORMACIÓN ERRONIA EN LOS VACUHER CON EL NOMBRE DEL COMERCIO SE VALIDA EN COMUNICACION CON EL CLIENTE LA SEÑORA ROSA , SE LE INDICA QUE YA LA RED LE REALIZO LA ACTUALIZACIÓN DE LA INFORMACIÓN DEL NOMBRE DEL COMERCIO DONDE EL CLIENTE CONFIRMA QUE EL PROCESO FUE EXITOSO , CLIENTE COMPARTE TIRILLA DE PRUEBA E INDICA QUE EL EL PUNTO SE ENCUENTRA OPERATIVO , CLIENTE CONFORME , SE PROCEDE A CERRAR ORDEN"/>
    <s v="VISITA_TÉCNICA"/>
    <n v="32"/>
    <s v="PRINCIPAL"/>
    <s v="TERRESTRE"/>
    <s v="ALVARADO MORENO CRISTHIAN"/>
    <n v="2"/>
    <n v="51282"/>
    <n v="102564"/>
  </r>
  <r>
    <s v="CALI"/>
    <s v="0036-0003"/>
    <x v="3"/>
    <n v="76001"/>
    <n v="2823011"/>
    <n v="57564"/>
    <x v="0"/>
    <s v="VALLE DEL CAUCA"/>
    <s v="CALI"/>
    <s v="VANEMART"/>
    <s v="WOMPI"/>
    <s v="FO-25-1610929"/>
    <d v="2025-10-01T12:31:00"/>
    <d v="2025-10-02T11:21:00"/>
    <s v="INCIDENTE"/>
    <s v="CONEXIÓN"/>
    <s v="CONEXIÓN DEFICIENTE WIFI"/>
    <s v="WIFI"/>
    <s v="02/10/2025 SE LLEGA AL COMERCIO Y CLIENTE PRESENTABA LENTITUD A LA HORA DE IMPRIMIR EL RECIBO SE HACEN PRUEBAS Y EL RECIBO SALE BIEN SE LE EXPLICA QUE PUDO HABER SIDO UNA FALLA DEL WI-FI ? Y QUEDA FUNCIONANDO CORRECTAMENTE"/>
    <s v="VISITA_TÉCNICA"/>
    <n v="48"/>
    <s v="PRINCIPAL"/>
    <s v="TERRESTRE"/>
    <s v="CUERO RUIZ JHONNY"/>
    <n v="1"/>
    <n v="51282"/>
    <n v="51282"/>
  </r>
  <r>
    <s v="CARTAGENA"/>
    <s v="0036-0001"/>
    <x v="6"/>
    <n v="13001"/>
    <n v="2823023"/>
    <n v="15358"/>
    <x v="0"/>
    <s v="BOLIVAR"/>
    <s v="CARTAGENA"/>
    <s v="BARRIO BLAS DE LESO II CARTAGENA"/>
    <s v="WOMPI"/>
    <s v="FO-25-1610921"/>
    <d v="2025-10-01T12:48:00"/>
    <d v="2025-10-02T11:24:00"/>
    <s v="INCIDENTE"/>
    <s v="CREDENCIALES DE ACCESO (USUARIO/CONTRASEÑA)"/>
    <s v="INGRESO DE CREDENCIALES ERRADAS"/>
    <s v="EL USUARIO NO RECUERDA LA CONTRASEÑA O EL USUARIO"/>
    <s v="02/10/2025 CLIENTE TENÍA PROBLEMA CON EL USUARIO LA ESTABA COLOCANDO MAL SE LE EXPLICA EL INGRESO SE HACEN PRUEBAS TODO OK"/>
    <s v="VISITA_TÉCNICA"/>
    <n v="64"/>
    <s v="PRINCIPAL"/>
    <s v="TERRESTRE"/>
    <s v="CANEDO HERRERA ALEXANDER"/>
    <n v="1"/>
    <n v="51282"/>
    <n v="51282"/>
  </r>
  <r>
    <s v="MEDELLIN"/>
    <s v="0036-0005"/>
    <x v="0"/>
    <n v="5631"/>
    <n v="2823419"/>
    <n v="75039"/>
    <x v="0"/>
    <s v="ANTIOQUIA"/>
    <s v="SABANETA"/>
    <s v="DROGUERIA HEALTH FARMA DEL SUR"/>
    <s v="WOMPI"/>
    <s v="FO-25-1611319"/>
    <d v="2025-10-01T13:47:00"/>
    <d v="2025-10-02T12:21:00"/>
    <s v="INCIDENTE"/>
    <s v="NAVEGACION LENTA"/>
    <s v="USUARIO NO PUEDE NAVEGAR ENTRE PANTALLAS O LA APP NO ABRE SE QUEDA CARGANDO"/>
    <s v="CACHE"/>
    <s v="02/10/2025 SE REALIZA ACTUALIZACIÓN DE EQUIPO Y POSTERIORMENTE BORRADO DE CACHE PARA MEJOR RENDIMIENTO DEL EQUIPO, SE INDICA A USUARIO FORMA CORRECTA DEL MANEJO DE LA CÁMARA PARA UNA MEJOR LECTURA DE LOS CÓDIGOS DE BARRAS"/>
    <s v="VISITA_TÉCNICA"/>
    <n v="40"/>
    <s v="PRINCIPAL"/>
    <s v="TERRESTRE"/>
    <s v="HERNANDEZ CHAVARRIA JUAN CAMILO"/>
    <n v="1"/>
    <n v="51282"/>
    <n v="51282"/>
  </r>
  <r>
    <s v="BARRANQUILLA"/>
    <s v="0036-0001"/>
    <x v="6"/>
    <n v="8758"/>
    <n v="2823296"/>
    <n v="78829"/>
    <x v="0"/>
    <s v="ATLANTICO"/>
    <s v="SOLEDAD"/>
    <s v="BARRIO LA CENTRAL SOLEDAD 1"/>
    <s v="WOMPI"/>
    <s v="FO-25-1611315"/>
    <d v="2025-10-01T13:49:00"/>
    <d v="2025-10-02T12:25:00"/>
    <s v="INCIDENTE"/>
    <s v="CONEXIÓN"/>
    <s v="CONEXIÓN DEFICIENTE WIFI"/>
    <s v="FALLAS EN CANAL DE COMUNICACIÓN DEL CLIENTE (INTERNET)"/>
    <s v="02/10/2025 SE REALIZA VISITA AL COMERCIO SE ENCUENTRA DATÁFONO CON PROBLEMAS DE CONEXIÓN DE INTERNET LO CUAL VERIFICO QUE EL MÓDEM SE ENCUENTRA 6 METROS DE DISTANCIA EL CLIENTE CUENTA A LA MANO CON UN REPETIDOR LO CUAL SE INSTALA CERCA AL DATÁFONO LO CUAL MEJORA LA CONEXIÓN SE REALIZAN PRUEBAS EXITOSAS Y EL CB QUEDA OPERATIVO"/>
    <s v="VISITA_TÉCNICA"/>
    <n v="48"/>
    <s v="PRINCIPAL"/>
    <s v="TERRESTRE"/>
    <s v="PEÑALOZA GUTIERREZ RAFAEL GUSTAVO"/>
    <n v="1"/>
    <n v="51282"/>
    <n v="51282"/>
  </r>
  <r>
    <s v="PEREIRA"/>
    <s v="0036-0002"/>
    <x v="2"/>
    <n v="66001"/>
    <n v="2826036"/>
    <n v="65799"/>
    <x v="0"/>
    <s v="RISARALDA"/>
    <s v="PEREIRA"/>
    <s v="BARRIO LA FLORIDA PEREIRA"/>
    <s v="WOMPI"/>
    <s v="FO-25-1613660"/>
    <d v="2025-10-02T08:00:00"/>
    <d v="2025-10-02T12:29:00"/>
    <s v="INCIDENTE"/>
    <s v="SOFTWARE"/>
    <s v="APP ELIMINADA"/>
    <s v="APP ELIMINADA POR EL CB"/>
    <s v="02/10/2025 EN COMUNICACIÓN TELEFÓNICA CON LA SEÑORA ETELVINA AL NÚMERO 3218176547 INFORMA QUE BORRA APLICACIÓN SE ESCALA A WOMPI SE REESTABLECE APLICACIONES"/>
    <s v="SOPORTE_TELEFÓNICO"/>
    <n v="24"/>
    <s v="PRINCIPAL"/>
    <s v="TERRESTRE"/>
    <s v="LOAIZA LOPEZ JHON FREDDY"/>
    <n v="1"/>
    <n v="22000"/>
    <n v="22000"/>
  </r>
  <r>
    <s v="MONTERIA"/>
    <s v="0036-0001"/>
    <x v="6"/>
    <n v="23001"/>
    <n v="2825969"/>
    <n v="79396"/>
    <x v="0"/>
    <s v="CORDOBA"/>
    <s v="MONTERIA"/>
    <s v="BARRIO URB VILLA NOVA MONTERIA"/>
    <s v="WOMPI"/>
    <s v="FO-25-1613654"/>
    <d v="2025-10-02T08:00:00"/>
    <d v="2025-10-02T12:35:00"/>
    <s v="INCIDENTE"/>
    <s v="PANTALLA"/>
    <s v="DISPLAY BLANCO U OSCURO"/>
    <s v="NO RESPONDE LA PANTALLA TÁCTIL"/>
    <s v="02/10/2025 SE VISITA SITIO, CB INDICA QUE DATAFONO  PRESENTABA PANTALLA BLANCA AL REALIZAR OPERACIONES, SE REALIZA BORRADO DE MEMORIA CACHE Y VERIFICA QUE SE ENCUENTRE ACTUALIZADO, SE REALIZA PRUEBA DE CONSULTA DE SALDO EXITOSA._x000a_SE CIERRA ORDEN, Y SE DEJA BAJO OBSERVACIÓN."/>
    <s v="VISITA_TÉCNICA"/>
    <n v="8"/>
    <s v="PRINCIPAL"/>
    <s v="TERRESTRE"/>
    <s v="COGOLLO VERTEL EDER LUIS"/>
    <n v="1"/>
    <n v="51282"/>
    <n v="51282"/>
  </r>
  <r>
    <s v="VILLAVICENCIO"/>
    <s v="0036-0006"/>
    <x v="4"/>
    <n v="50001"/>
    <n v="2824847"/>
    <n v="53028"/>
    <x v="0"/>
    <s v="META"/>
    <s v="VILLAVICENCIO"/>
    <s v="TALLER DE JOYERIA MARIA ISABEL"/>
    <s v="WOMPI"/>
    <s v="FO-25-1612704"/>
    <d v="2025-10-01T16:03:00"/>
    <d v="2025-10-02T12:38:00"/>
    <s v="INCIDENTE"/>
    <s v="SOFTWARE"/>
    <s v="APP ELIMINADA"/>
    <s v="APP ELIMINADA POR EL CB"/>
    <s v="02/10/2025 SE REALIZA VISITA AL CB POR SOLICITUD DE APP ELIMINADA, SE VERIFICA EL EQUIPO PARA CORROBORAR Y SE EVIDENCIA QUE NO ESTÁ EN EL EQUIPO LA APP SE ESCALA EL CASO CON EL JEFE DE ZONA BRINDANDO EL   TICKET N° (469416) SE ESPERA UN TIEMPO, NOS INFORMAN QUE YA FUE ENVIADA SE REALIZAN PRUEBAS Y TODO OK"/>
    <s v="VISITA_TÉCNICA"/>
    <n v="40"/>
    <s v="PRINCIPAL"/>
    <s v="TERRESTRE"/>
    <s v="MOLINA CASTRO JAVIER ALBERTO"/>
    <n v="1"/>
    <n v="51282"/>
    <n v="51282"/>
  </r>
  <r>
    <s v="MEDELLIN"/>
    <s v="0036-0005"/>
    <x v="0"/>
    <n v="5088"/>
    <n v="2824456"/>
    <n v="21262"/>
    <x v="0"/>
    <s v="ANTIOQUIA"/>
    <s v="BELLO"/>
    <s v="SOLUCIONES INFORMATICAS HERMES"/>
    <s v="WOMPI"/>
    <s v="FO-25-1612026"/>
    <d v="2025-10-01T15:14:00"/>
    <d v="2025-10-02T12:41:00"/>
    <s v="INCIDENTE"/>
    <s v="NAVEGACION LENTA"/>
    <s v="USUARIO NO PUEDE NAVEGAR ENTRE PANTALLAS O LA APP NO ABRE SE QUEDA CARGANDO"/>
    <s v="CACHE"/>
    <s v="02/10/2025 SE REALIZÓ BORRADO DE CACHE EQUIPO FUNCIONA MÁS FLUIDO POS OK"/>
    <s v="VISITA_TÉCNICA"/>
    <n v="64"/>
    <s v="PRINCIPAL"/>
    <s v="TERRESTRE"/>
    <s v="CASTAÑEDA PALACIO CARLOS FELIPE"/>
    <n v="1"/>
    <n v="51282"/>
    <n v="51282"/>
  </r>
  <r>
    <s v="SINCELEJO"/>
    <s v="0036-0001"/>
    <x v="6"/>
    <n v="70001"/>
    <n v="2820183"/>
    <n v="26931"/>
    <x v="0"/>
    <s v="SUCRE"/>
    <s v="SINCELEJO"/>
    <s v="BARRIO CENTRO SINCELEJO"/>
    <s v="WOMPI"/>
    <s v="FO-25-1609216"/>
    <d v="2025-10-01T09:06:00"/>
    <d v="2025-10-02T12:43:00"/>
    <s v="INCIDENTE"/>
    <s v="SOFTWARE"/>
    <s v="APP ELIMINADA"/>
    <s v="VERSIÓN NO ACTUALIZADA"/>
    <s v="02/10/2025 SE VISITA COMERCIO POR FALLA, SE REALIZA VALIDACIÓN, SE ACTUALIZA LA VERSIÓN, SE REALIZAN PRUEBAS CON DATOS MÓVILES, SE HACE BORRADO DE CACHE Y SE LE EXPLICA EL PROCEDIMIENTO, SE CONECTA A UN REPETIDOR Y QUEDA FUNCIONANDO, SE REALIZAN PRUEBAS OK."/>
    <s v="VISITA_TÉCNICA"/>
    <n v="16"/>
    <s v="PRINCIPAL"/>
    <s v="TERRESTRE"/>
    <s v="CACERES HERNANDEZ ANDRES"/>
    <n v="1"/>
    <n v="51282"/>
    <n v="51282"/>
  </r>
  <r>
    <s v="CALI"/>
    <s v="0036-0003"/>
    <x v="3"/>
    <n v="19001"/>
    <n v="2815058"/>
    <n v="45344"/>
    <x v="0"/>
    <s v="CAUCA"/>
    <s v="POPAYAN"/>
    <s v="BARRIO YANACONAS POPAYAN"/>
    <s v="WOMPI"/>
    <s v="FO-25-1604479"/>
    <d v="2025-09-30T11:22:00"/>
    <d v="2025-10-02T12:46:00"/>
    <s v="INCIDENTE"/>
    <s v="CONEXIÓN"/>
    <s v="CONEXIÓN DEFICIENTE WIFI"/>
    <s v="FALLAS EN CANAL DE COMUNICACIÓN DEL CLIENTE (INTERNET)"/>
    <s v="02/10/2025 SE LLAMA AL CLIENTE INFORMA PRESENTA PROBLEMAS DE LENTITUD SE HACE EL PROCESO BORRADO MEMORIA CACHE SE HACEN PRUEBAS OK TELECARGA DRNA"/>
    <s v="SOPORTE_TELEFÓNICO"/>
    <n v="64"/>
    <s v="LEJANA"/>
    <s v="TERRESTRE"/>
    <s v="GIMBUEL LASSO LUIS GERMAN"/>
    <n v="1"/>
    <n v="22000"/>
    <n v="22000"/>
  </r>
  <r>
    <s v="BOGOTA"/>
    <s v="0036-0004"/>
    <x v="5"/>
    <n v="11001"/>
    <n v="2817558"/>
    <n v="49070"/>
    <x v="0"/>
    <s v="CUNDINAMARCA"/>
    <s v="BOGOTÁ"/>
    <s v="PAPELERÍA EL MUNDO PEQUE"/>
    <s v="WOMPI"/>
    <s v="FO-25-1609642 | FO-25-1606561"/>
    <d v="2025-09-30T16:02:00"/>
    <d v="2025-10-02T12:49:00"/>
    <s v="INCIDENTE"/>
    <s v="SOFTWARE"/>
    <s v="APP ELIMINADA"/>
    <s v="VERSIÓN NO ACTUALIZADA"/>
    <s v="01/10/2025 SE REALIZA VISITA AL LLEGAR A COMERCIO SE ENCUENTRA CERRADO . SE REALIZA COMUNICACIÓN CON PERSONA ENCARGADA AL NUMERO 3203887435 INDICA QUE TUVO URGENCIA MEDIA EL CUAL LLEGA DESPUÉS DE LAS 12 DEL DIA. SE ESCALA CON COORDINADOR SE DEJA REGISTRO FOTOGRÁFICO_x000a_02/10/2025 SE VALIDA EL ESTADO DEL EQUIPO, SE BORRA CACHE Y SE VALIDAN ACTUALIZACIÓNES DEL EQUIPO"/>
    <s v="VISITA_TÉCNICA"/>
    <n v="64"/>
    <s v="PRINCIPAL"/>
    <s v="TERRESTRE"/>
    <s v="ROZO ROZO WILLIAM ASDRUBAL"/>
    <n v="2"/>
    <n v="51282"/>
    <n v="102564"/>
  </r>
  <r>
    <s v="NEIVA"/>
    <s v="0036-0006"/>
    <x v="4"/>
    <n v="41001"/>
    <n v="2798217"/>
    <n v="54251"/>
    <x v="0"/>
    <s v="HUILA"/>
    <s v="NEIVA"/>
    <s v="TIENDA Y MISCELANEA LA 70"/>
    <s v="WOMPI"/>
    <s v="FO-25-1587309"/>
    <d v="2025-09-26T09:34:00"/>
    <d v="2025-10-02T12:53:00"/>
    <s v="INCIDENTE"/>
    <s v="CREDENCIALES DE ACCESO (USUARIO/CONTRASEÑA)"/>
    <s v="NO FUNCIONA EL USUARIO O CONTRASEÑA"/>
    <s v="EL USUARIO NO RECUERDA LA CONTRASEÑA O EL USUARIO"/>
    <s v="02/10/2025 SE LLEGA AL PUNTO , CLIENTE INDICA DATAFONO ESTÁ OPERANDO NORMAL , SE REALIZA PRUEBAS OK"/>
    <s v="VISITA_TÉCNICA"/>
    <n v="32"/>
    <s v="PRINCIPAL"/>
    <s v="TERRESTRE"/>
    <s v="ANDRADE HERNANDEZ JUAN CARLOS"/>
    <n v="1"/>
    <n v="51282"/>
    <n v="51282"/>
  </r>
  <r>
    <s v="TUNJA"/>
    <s v="0036-0007"/>
    <x v="1"/>
    <n v="15238"/>
    <n v="2753893"/>
    <n v="61504"/>
    <x v="0"/>
    <s v="BOYACA"/>
    <s v="DUITAMA"/>
    <s v="TECHNOLOGY SHOPS"/>
    <s v="WOMPI"/>
    <s v="FO-25-1557275 | FO-25-1542502"/>
    <d v="2025-09-17T10:48:00"/>
    <d v="2025-10-02T15:32:00"/>
    <s v="INCIDENTE"/>
    <s v="VOUCHER"/>
    <s v="NO ESTA LLEGANDO LOS VOUCHERS QUE SE ESTAN ENVIANDO"/>
    <s v="AFECTACION GENERALIZADA DE LOS SERVICIOS DE VOUCHER"/>
    <s v="26/09/2025 SE VISITA PUNTO EVIDENCIANDO QUE LA DIRECCIÓN QUE APARECE EN LA VAUCHER WOMPI NO CORRESPONDE CON LA DIRECCIÓN REAL DEL ESTABLECIMIENTO DIRECCIÓN CORRECTA CL5  36B - 140 UNIDAD 22 LC11 SE DEJA CASO ESCALADO A LA ENTIDAD PARA QUE REALICEN LAS CORRECCIONES CORRESPONDIENTES._x000a_02/10/2025 SE ESTABLECE COMUNICACION CON EL SEÑOR SALOMÓN QUIEN NOS MANIFIESTA QUE EL ERROR YA FUE CORRIGIDO Y  LA DIRECCION SE ENCUENTRA BIEN, CLIENTE ENVIA PRUEBAS OK."/>
    <s v="VISITA_TÉCNICA"/>
    <n v="64"/>
    <s v="INTERMEDIA"/>
    <s v="TERRESTRE"/>
    <s v="SOLER HOYOS CRISTIAN LEONARDO"/>
    <n v="2"/>
    <n v="172989"/>
    <n v="345978"/>
  </r>
  <r>
    <s v="PEREIRA"/>
    <s v="0036-0002"/>
    <x v="2"/>
    <n v="63001"/>
    <n v="2810021"/>
    <n v="50841"/>
    <x v="0"/>
    <s v="QUINDIO"/>
    <s v="ARMENIA"/>
    <s v="BARRIO LA VIRGINIA ARMENIA"/>
    <s v="WOMPI"/>
    <s v="FO-25-1600501"/>
    <d v="2025-09-29T15:13:00"/>
    <d v="2025-10-02T15:41:00"/>
    <s v="INCIDENTE"/>
    <s v="CREDENCIALES DE ACCESO (USUARIO/CONTRASEÑA)"/>
    <s v="NO FUNCIONA EL USUARIO O CONTRASEÑA"/>
    <s v="ERROR INICIO DE SESIÓN"/>
    <s v="02/10/2025 SE REALIZA VALIDACION CON EL CLIENTE Y SE ENCUENTRA NOVEDAD, QUE CADA QUE VA A INGRESAR SE LE BLOQUEA EL USUARIO, SE ESCALA CASO A WOMPI, REALIZAN REINSTALACION DE LA APLICACION, SE VALIDA CON EL CLIENTE Y CONFIRMA HASTA EL MOMENTO EL SERVICIO OPERATIVO, EL USUARIO INGRESANDO SIN NOVEDAD."/>
    <s v="SOPORTE_TELEFÓNICO"/>
    <n v="24"/>
    <s v="INTERMEDIA"/>
    <s v="TERRESTRE"/>
    <s v="CORZO BUSTO KEVIN ALEXIS"/>
    <n v="1"/>
    <n v="22000"/>
    <n v="22000"/>
  </r>
  <r>
    <s v="CALI"/>
    <s v="0036-0003"/>
    <x v="3"/>
    <n v="76130"/>
    <n v="2830127"/>
    <n v="59877"/>
    <x v="0"/>
    <s v="VALLE DEL CAUCA"/>
    <s v="CANDELARIA"/>
    <s v="BARRIO POBLADO CAMPESTRE CANDELARIA 3"/>
    <s v="WOMPI"/>
    <s v="FO-25-1615852"/>
    <d v="2025-10-02T12:05:00"/>
    <d v="2025-10-02T15:53:00"/>
    <s v="INCIDENTE"/>
    <s v="CONEXIÓN"/>
    <s v="CONEXIÓN DEFICIENTE WIFI"/>
    <s v="FALLAS EN CANAL DE COMUNICACIÓN DEL CLIENTE (INTERNET)"/>
    <s v="02/10/2025 SE LLEGA AL COMERCIO Y EL EQUIPO ESTA FUNCIONANDO BIEN CLIENTE INDICA QUE DEMORA MUCHO SACANDO TIRILLAS QUE SE QUEDA PEGADO A VECES NO SALE NI APROBADO LA TRANSACCIÓN SE HACEN PRUEBAS Y TODO OK SE LE INDICA QUE PUDO SER UNA FALLA EN EL INTERNET"/>
    <s v="VISITA_TÉCNICA"/>
    <n v="0"/>
    <s v="INTERMEDIA"/>
    <s v="TERRESTRE"/>
    <s v="CUERO RUIZ JHONNY"/>
    <n v="1"/>
    <n v="172989"/>
    <n v="172989"/>
  </r>
  <r>
    <s v="CUCUTA"/>
    <s v="0036-0007"/>
    <x v="1"/>
    <n v="54720"/>
    <n v="2828596"/>
    <n v="39109"/>
    <x v="0"/>
    <s v="NORTE DE SANTANDER"/>
    <s v="SARDINATA"/>
    <s v="BARRIO SAN FRANCISCO SARDINATA"/>
    <s v="WOMPI"/>
    <s v="FO-25-1614901"/>
    <d v="2025-10-02T10:14:00"/>
    <d v="2025-10-02T15:58:00"/>
    <s v="INCIDENTE"/>
    <s v="LECTURA"/>
    <s v="ERROR LECTURA CODIGO DE BARRAS"/>
    <s v="NO LEE CODIGOS DE BARRAS LARGOS"/>
    <s v="02/10/2025 SE LLAMA AL 3123590148 Y SE HABLA CON EL SEÑOR MARCOLINO QUIEN NOS INFORMA QUE EN EL MOMENTO DE LA INSTALACIÓN DEL DATAFONO NO LE EXPLICARON CÓMO SE DEBIAN DE LEER LOS CÓDIGOS DE BARRAS, SE LE ENVIA POR WHATSAPP EL VÍDEO DE LA CORRECTA LECTURA DE BARRAS Y EL CLIENTE NOS INFORMA QUE YA EL DATAFONO ESTÁ LEYENDO LAS FACTURAS CORRECTAMENT, TODO OK."/>
    <s v="SOPORTE_TELEFÓNICO"/>
    <n v="0"/>
    <s v="INTERMEDIA"/>
    <s v="TERRESTRE"/>
    <s v="TORRES MANTILLA JOSE DANIEL"/>
    <n v="1"/>
    <n v="22000"/>
    <n v="22000"/>
  </r>
  <r>
    <s v="CUCUTA"/>
    <s v="0036-0007"/>
    <x v="1"/>
    <n v="54418"/>
    <n v="2826897"/>
    <n v="71338"/>
    <x v="0"/>
    <s v="NORTE DE SANTANDER"/>
    <s v="LOURDES"/>
    <s v="BARRIO EL CENTRO LOURDES  2"/>
    <s v="WOMPI"/>
    <s v="FO-25-1613843"/>
    <d v="2025-10-02T08:17:00"/>
    <d v="2025-10-02T16:01:00"/>
    <s v="INCIDENTE"/>
    <s v="CREDENCIALES DE ACCESO (USUARIO/CONTRASEÑA)"/>
    <s v="INGRESO DE CREDENCIALES ERRADAS"/>
    <s v="ERROR INICIO DE SESIÓN"/>
    <s v="02/10/2025 SE REALIZA LLAMADA AL 321 4548535 Y SE HABLA CON LA SEÑORA NIDIA QUIEN NOS INFORMA QUE EL ASESOR QUE LE INSTALÓ EL DATAFONO LE DIÓ UN USUARIO Y UNA CLAVE QUE FUNCIONÓ SOLO UN DÍA, SE REALIZA VÍDEO LLAMADA Y SE LE INDICA COMO REALIZAR EL CAMBIO DE CLAVE, CLIENTE REALIZA PRUEBAS Y EL DATAFONO QUEDA OPERATIVO."/>
    <s v="SOPORTE_TELEFÓNICO"/>
    <n v="0"/>
    <s v="LEJANA"/>
    <s v="TERRESTRE"/>
    <s v="TORRES MANTILLA JOSE DANIEL"/>
    <n v="1"/>
    <n v="22000"/>
    <n v="22000"/>
  </r>
  <r>
    <s v="CUCUTA"/>
    <s v="0036-0007"/>
    <x v="1"/>
    <n v="54001"/>
    <n v="2827786"/>
    <n v="26384"/>
    <x v="0"/>
    <s v="NORTE DE SANTANDER"/>
    <s v="CUCUTA"/>
    <s v="DROGUERIA FARMACOMUNEROS"/>
    <s v="WOMPI"/>
    <s v="FO-25-1614933"/>
    <d v="2025-10-02T09:21:00"/>
    <d v="2025-10-02T16:14:00"/>
    <s v="INCIDENTE"/>
    <s v="CREDENCIALES DE ACCESO (USUARIO/CONTRASEÑA)"/>
    <s v="NO FUNCIONA EL USUARIO O CONTRASEÑA"/>
    <s v="ERROR INICIO DE SESIÓN"/>
    <s v="02/10/2025 SE LLAMA AL 3027722428 Y SE HABLA CON EL SEÑOR JORGE QUIEN NOS INFORMA QUE EL DATAFONO NO CONECTA A WIFI, SE REALIZA VÍDEO LLAMADA Y SE LE INDICA COMO REALIZAR LA CONEXIÓN A WIFI ATRÁS VEZ DE LA RED PORTÁTIL DEL CELULAR, SE INGRESAN CREDENCIALES LAS CUALES NO FUNCIONAN, MUESTRA MENSAJE UPS ALGO SALIÓ MAL, SE LE INDICA COMO REALIZAR EL CAMBIO DE CLAVE, SE INGRESA AL MÓDULO DE CB Y SE REALIZAN PRUEBAS TODO OK."/>
    <s v="SOPORTE_TELEFÓNICO"/>
    <n v="64"/>
    <s v="PRINCIPAL"/>
    <s v="TERRESTRE"/>
    <s v="TORRES MANTILLA JOSE DANIEL"/>
    <n v="1"/>
    <n v="22000"/>
    <n v="22000"/>
  </r>
  <r>
    <s v="BOGOTA"/>
    <s v="0036-0004"/>
    <x v="5"/>
    <n v="11001"/>
    <n v="2777859"/>
    <n v="66600"/>
    <x v="0"/>
    <s v="CUNDINAMARCA"/>
    <s v="BOGOTÁ"/>
    <s v="DANIEL ARTURO RODRIGUEZ MARTINEZ"/>
    <s v="WOMPI"/>
    <s v="FO-25-1574621 | FO-25-1568160"/>
    <d v="2025-09-23T08:00:00"/>
    <d v="2025-10-02T18:01:00"/>
    <s v="INCIDENTE"/>
    <s v="LECTURA"/>
    <s v="NO LEE NINGUNA FACTURA"/>
    <s v="SUCIEDAD EN LA CAMARA"/>
    <s v="23/09/2025 INCIDENTE  TICKET N° (467270)_x000a__x000a_CB: 66600_x000a__x000a_RESUMEN DEL CASO:_x000a_SE VISITÓ CORRESPONSAL FACTURA DE GAS NATURAL  Y FACTURA DE  ENEL CODENSA ARROJA ERROR CON EL CODIGO DE COVENIO*_x000a__x000a_SERIAL: 254MMD4W9364_x000a_02/10/2025 SE REALIZA VISITA A COMERCIO SE REVISA EQUIPO SE CAPACITA A USUARIO DE CÓMO LEER CÓDIGOS DE BARRAS DE FORMA HORIZONTAL Y VERTICAL CORRECTAMENTE .SE REALIZAN PRUEBAS OK"/>
    <s v="VISITA_TÉCNICA"/>
    <n v="32"/>
    <s v="PRINCIPAL"/>
    <s v="TERRESTRE"/>
    <s v="JAIMES VALERO NELSON RICARDO"/>
    <n v="2"/>
    <n v="51282"/>
    <n v="102564"/>
  </r>
  <r>
    <s v="PASTO"/>
    <s v="0036-0003"/>
    <x v="3"/>
    <n v="52001"/>
    <n v="2825831"/>
    <n v="19074"/>
    <x v="0"/>
    <s v="NARIÑO"/>
    <s v="PASTO"/>
    <s v="ASESORÍAS EN SEGUROS AMP"/>
    <s v="WOMPI"/>
    <s v="FO-25-1613050"/>
    <d v="2025-10-02T08:00:00"/>
    <d v="2025-10-02T18:06:00"/>
    <s v="INCIDENTE"/>
    <s v="CAPACITACIÓN"/>
    <s v="MALA MANIPULACIÓN POS"/>
    <s v="FALTA CAPACITACIÓN USUARIO CB"/>
    <s v="02/10/2025 SE VERIFICÓ FALLA DE SISTEMA DE ANULACIÓN,EL SISTEMA SE ENCUENTRA FUNCIONANDO CORRECTAMENTE Y SE ENCUENTRA ACTUALIZANDO, SE LE EXPLICO AL CLIENTE QUE LA ANULACIÓN SE REALIZA SOLO EN LOS 30 MINUTOS QUE SE REALIZÓ MAL LA TX YA QUE EN EL SISTEMA DEL DATÁFONO EN MOVIMIENTOS ESA OPCIÓN DESAPARECE DESPUÉS DE PASADO EL TIEMPO DE REALIZADA LA TX, SE DEBE HACER LA SOLICITUD DE FORMA INMEDIATA, SE EJECUTAN PRUEBAS TX EXITOSAS QUEDA OPERATIVO."/>
    <s v="VISITA_TÉCNICA"/>
    <n v="16"/>
    <s v="PRINCIPAL"/>
    <s v="TERRESTRE"/>
    <s v="REMICIO AMADO JOHN HEBER"/>
    <n v="1"/>
    <n v="51282"/>
    <n v="51282"/>
  </r>
  <r>
    <s v="CUCUTA"/>
    <s v="0036-0007"/>
    <x v="1"/>
    <n v="54001"/>
    <n v="2827967"/>
    <n v="52895"/>
    <x v="0"/>
    <s v="NORTE DE SANTANDER"/>
    <s v="CUCUTA"/>
    <s v="PAPELERIA VILLAL"/>
    <s v="WOMPI"/>
    <s v="FO-25-1614935"/>
    <d v="2025-10-02T09:17:00"/>
    <d v="2025-10-02T18:08:00"/>
    <s v="INCIDENTE"/>
    <s v="CONEXIÓN"/>
    <s v="CONEXIÓN DEFICIENTE WIFI"/>
    <s v="FALLAS EN CANAL DE COMUNICACIÓN DEL CLIENTE (INTERNET)"/>
    <s v="02/10/2025 SE LLAMA AL 3102332920 Y LA SEÑORA YESICA NOS INFORMA QUE EL DAÑO QUE PRESENTABA ERA POR EL PROVEEDOR DE SERVICIOS DE INTERNET, QUE YA SE LE RESTABLECIO Y EL DATAFONO ESTÁ FUNCIONANDO OPERATIVO."/>
    <s v="SOPORTE_TELEFÓNICO"/>
    <n v="32"/>
    <s v="PRINCIPAL"/>
    <s v="TERRESTRE"/>
    <s v="TORRES MANTILLA JOSE DANIEL"/>
    <n v="1"/>
    <n v="22000"/>
    <n v="22000"/>
  </r>
  <r>
    <s v="BOGOTA"/>
    <s v="0036-0004"/>
    <x v="5"/>
    <n v="11001"/>
    <n v="2761202"/>
    <n v="37025"/>
    <x v="0"/>
    <s v="CUNDINAMARCA"/>
    <s v="BOGOTÁ"/>
    <s v="THE PAPER SHOP"/>
    <s v="WOMPI"/>
    <s v="FO-25-1548992"/>
    <d v="2025-09-18T12:16:00"/>
    <d v="2025-10-03T08:07:00"/>
    <s v="INCIDENTE"/>
    <s v="NAVEGACION LENTA"/>
    <s v="USUARIO NO PUEDE NAVEGAR ENTRE PANTALLAS O LA APP NO ABRE SE QUEDA CARGANDO"/>
    <s v="CACHE"/>
    <s v="03/10/2025 SE REALIZO SOPORTE SOBRE LENTITUD BORRANDO CACHE Y ACTUALIZANDO LA APP SE REALIZA ESCALAMIENTO A WOMPI CON EL TICKET 466116 Y POR CORREO ELECTRONICO DONDE INDICAN QUE MIENTRAS SE TIENE LOS ACCESORIOS PARA REPOSICION CB PUEDE SEGUIR TRABAJANDO CON EL CARGADOR DE SU MOVIL PARA QUE EL CB NO DEJE DE OPERAR MIENTRAS LLEGAN LOS ACCESORIOS"/>
    <s v="SOPORTE_TELEFÓNICO"/>
    <n v="64"/>
    <s v="PRINCIPAL"/>
    <s v="TERRESTRE"/>
    <s v="GALINDO ROJAS LUIS FELIPE"/>
    <n v="1"/>
    <n v="22000"/>
    <n v="22000"/>
  </r>
  <r>
    <s v="BOGOTA"/>
    <s v="0036-0004"/>
    <x v="5"/>
    <n v="11001"/>
    <n v="2781447"/>
    <n v="31442"/>
    <x v="0"/>
    <s v="CUNDINAMARCA"/>
    <s v="BOGOTÁ"/>
    <s v="MULTISERVICIOS EDUARDOÑO"/>
    <s v="WOMPI"/>
    <s v="FO-25-1579660 | FO-25-1572509"/>
    <d v="2025-09-23T12:16:00"/>
    <d v="2025-10-03T08:45:00"/>
    <s v="INCIDENTE"/>
    <s v="CONEXIÓN"/>
    <s v="USUARIO NO PUEDE NAVEGAR ENTRE PANTALLAS O LA APP NO ABRE SE QUEDA CARGANDO"/>
    <s v="CACHE - WIFI"/>
    <s v="24/09/2025 SE REALIZA VISITA POR LENTITUD DEL DATAFONO WOMPI SE INICIA VALIDACIONES ENCONTRANDO QUE EL DATÁFONO SE PUEDE DEMORAR HASTA 2 MINUTOS EN INICIAR SESIÓN, NOS UBICAMOS A 1 METRO APROXIMADAMENTE DEL MODEM DONDE LA FALLA PERSISTE PERO DE MANERA INTERMITENTE, NOS CONECTAMOS A LA RED DEL USUARIO VALIDANDO QUE SOLO SE ENCUENTRA CONECTADO A ESTA MI CELULAR Y EL DATÁFONO SE REALIZA UN TEST DE VELOCIDAD DONDE MARCA APROXIMADAMENTE 60MB PERO SE VUELVE A REALIZAR Y SOLO DA 13MB SE VALIDA CON APP WIFI ANALISER SATURACION DE CANALES Y ES EVIDENTE INCLUSO LOS SALTOS QUÉ DAN LOS AP A CANALES MENOS CONGESTIONADOS MOSTRANDO POR QUE EN OCASIÓN PARECE IR BIEN Y OTRAS NO, SE ESCALA CON EVIDENCIA RECOLECTADA A WOMPI (467591)_x000a_03/10/2025 RESPUESTA WOMPI: VALIDAMOS EL CASO Y CONFIRMAMOS QUE ESTE COMPORTAMIENTO YA FUE IDENTIFICADO PREVIAMENTE, POR LO CUAL NUESTRO EQUIPO DE DESARROLLO TRABAJÓ EN UN AJUSTE QUE ESTARÁ INCLUIDO EN LA PRÓXIMA ACTUALIZACIÓN DE LA APLICACIÓN._x000a_ENTRE ESTA SEMANA Y LA SIGUIENTE SE ESTARÁ D"/>
    <s v="VISITA_TÉCNICA"/>
    <n v="40"/>
    <s v="PRINCIPAL"/>
    <s v="TERRESTRE"/>
    <s v="ROZO ROZO WILLIAM ASDRUBAL"/>
    <n v="2"/>
    <n v="51282"/>
    <n v="102564"/>
  </r>
  <r>
    <s v="IBAGUE"/>
    <s v="0036-0006"/>
    <x v="4"/>
    <n v="73001"/>
    <n v="2828533"/>
    <n v="48408"/>
    <x v="0"/>
    <s v="TOLIMA"/>
    <s v="IBAGUE"/>
    <s v="OFFICE SYA SERVICES"/>
    <s v="WOMPI"/>
    <s v="FO-25-1614905"/>
    <d v="2025-10-02T10:00:00"/>
    <d v="2025-10-03T09:44:00"/>
    <s v="INCIDENTE"/>
    <s v="NAVEGACION LENTA"/>
    <s v="UNA MISMA TRX ESTA PRESENTANDO FALLAS"/>
    <s v="AFECTACIÓN GENERALIZADA DE LOS SERVICIOS - CACHE"/>
    <s v="03/10/2025 SE VALIDA BORRADO DE CACHÉ Y VERIFICACIÓN DE ACTUALIZACIÓNES, SE REALIZA PRUEBAS DE FUNCIONAMIENTO OK."/>
    <s v="VISITA_TÉCNICA"/>
    <n v="16"/>
    <s v="PRINCIPAL"/>
    <s v="TERRESTRE"/>
    <s v="BARRAGAN TAFUR EDWIN ESTEBAN"/>
    <n v="1"/>
    <n v="51282"/>
    <n v="51282"/>
  </r>
  <r>
    <s v="CUCUTA"/>
    <s v="0036-0007"/>
    <x v="1"/>
    <n v="54660"/>
    <n v="2817032"/>
    <n v="78158"/>
    <x v="0"/>
    <s v="NORTE DE SANTANDER"/>
    <s v="SALAZAR"/>
    <s v="BARRIO PUENTE FORTUL SALAZAR 1"/>
    <s v="WOMPI"/>
    <s v="FO-25-1606227"/>
    <d v="2025-09-30T15:01:00"/>
    <d v="2025-10-03T09:55:00"/>
    <s v="INCIDENTE"/>
    <s v="CREDENCIALES DE ACCESO (USUARIO/CONTRASEÑA)"/>
    <s v="NO FUNCIONA EL USUARIO O CONTRASEÑA"/>
    <s v="ERROR INICIO DE SESIÓN"/>
    <s v="03/10/2025 SE REALIZA VÍDEO LLAMADA AL CLIENTE +57 311 5090786 Y SE HABLA CON EL SEÑOR EUGENIO A QUIEN SE LE INDICA REALIZAR EL CAMBIO DE CLAVE DESDE LA PLATAFORMA WEB DE WOMPI POR EL PC, SE REALIZA EL CAMBIO, SE INGRESA AL DATÁFONO, SE REALIZAN PRUEBAS OK. DATAFONO OPERATIVO."/>
    <s v="SOPORTE_TELEFÓNICO"/>
    <n v="0"/>
    <s v="INTERMEDIA"/>
    <s v="TERRESTRE"/>
    <s v="TORRES MANTILLA JOSE DANIEL"/>
    <n v="1"/>
    <n v="22000"/>
    <n v="22000"/>
  </r>
  <r>
    <s v="PASTO"/>
    <s v="0036-0003"/>
    <x v="3"/>
    <n v="52001"/>
    <n v="2825958"/>
    <n v="30797"/>
    <x v="0"/>
    <s v="NARIÑO"/>
    <s v="PASTO"/>
    <s v="BARRIO CHAMBU"/>
    <s v="WOMPI"/>
    <s v="FO-25-1613662"/>
    <d v="2025-10-02T08:00:00"/>
    <d v="2025-10-03T12:12:00"/>
    <s v="INCIDENTE"/>
    <s v="CREDENCIALES DE ACCESO (USUARIO/CONTRASEÑA)"/>
    <s v="NO FUNCIONA EL USUARIO O CONTRASEÑA"/>
    <s v="ERROR INICIO DE SESIÓN"/>
    <s v="03/10/2025 SE REALIZA VALIDACION CON EL CLIENTE,  DESPUES DEL ESCALAMIENTO GENERADO POR WOMPI, LA CLIENTE CONFIRMA QUE EL USUARIA LE ESTA FUNCIONANDO HASTA EL MOMENTO SIN NOVEDAD. SE CIERRA CASO"/>
    <s v="SOPORTE_TELEFÓNICO"/>
    <n v="64"/>
    <s v="PRINCIPAL"/>
    <s v="TERRESTRE"/>
    <s v="HENAO CARDONA DIEGO FERNANDO"/>
    <n v="1"/>
    <n v="22000"/>
    <n v="22000"/>
  </r>
  <r>
    <s v="MEDELLIN"/>
    <s v="0036-0005"/>
    <x v="0"/>
    <n v="5266"/>
    <n v="2831335"/>
    <n v="52714"/>
    <x v="0"/>
    <s v="ANTIOQUIA"/>
    <s v="ENVIGADO"/>
    <s v="VARIEDADES MONCIEL"/>
    <s v="WOMPI"/>
    <s v="FO-25-1616809"/>
    <d v="2025-10-02T14:36:00"/>
    <d v="2025-10-03T12:14:00"/>
    <s v="INCIDENTE"/>
    <s v="NAVEGACION LENTA"/>
    <s v="USUARIO NO PUEDE NAVEGAR ENTRE PANTALLAS O LA APP NO ABRE SE QUEDA CARGANDO"/>
    <s v="CACHE"/>
    <s v="03/10/2025 SE CONTACTA A LA SEÑORITA JESSICA VELEZ LA CUAL INDICA QUE LA FALLA TERMINÓ QUE ESTA TRABAJANDO SIN PROBLEMAS, USUARIO CONFIRMA QUE NO ES NECESARIA VISITA, CB OPERATIVO SIN PROBLEMAS"/>
    <s v="SOPORTE_TELEFÓNICO"/>
    <n v="40"/>
    <s v="PRINCIPAL"/>
    <s v="TERRESTRE"/>
    <s v="HERNANDEZ CHAVARRIA JUAN CAMILO"/>
    <n v="1"/>
    <n v="22000"/>
    <n v="22000"/>
  </r>
  <r>
    <s v="MEDELLIN"/>
    <s v="0036-0005"/>
    <x v="0"/>
    <n v="5001"/>
    <n v="2831370"/>
    <n v="10550"/>
    <x v="0"/>
    <s v="ANTIOQUIA"/>
    <s v="MEDELLIN"/>
    <s v="BARRIO LA CASTELLANA"/>
    <s v="WOMPI"/>
    <s v="FO-25-1616991"/>
    <d v="2025-10-02T14:42:00"/>
    <d v="2025-10-03T12:17:00"/>
    <s v="INCIDENTE"/>
    <s v="CONEXIÓN"/>
    <s v="CONEXIÓN DEFICIENTE WIFI"/>
    <s v="WIFI"/>
    <s v="03/10/2025 SE LLEGA AL PUNTO SE ENCUENTRA CERRADO SE LLAMA AL CLIENTE EL CUAL INFORMA QUE EL EN ESTOS MOMENTOS NO NOS PUEDE ATENDER QUE EL VUELVE A LLAMAR DESPUÉS POR LO QUE SE CIERRA VISITA"/>
    <s v="VISITA_TÉCNICA"/>
    <n v="24"/>
    <s v="PRINCIPAL"/>
    <s v="TERRESTRE"/>
    <s v="ALVAREZ ARENAS VICTOR HUGO"/>
    <n v="1"/>
    <n v="51282"/>
    <n v="51282"/>
  </r>
  <r>
    <s v="SINCELEJO"/>
    <s v="0036-0001"/>
    <x v="6"/>
    <n v="70001"/>
    <n v="2832984"/>
    <n v="77577"/>
    <x v="0"/>
    <s v="SUCRE"/>
    <s v="SINCELEJO"/>
    <s v="PAPELERIA Y VARIEDADES FUCSIA CHOCHO"/>
    <s v="WOMPI"/>
    <s v="FO-25-1619285"/>
    <d v="2025-10-03T08:00:00"/>
    <d v="2025-10-03T12:19:00"/>
    <s v="INCIDENTE"/>
    <s v="VOUCHER"/>
    <s v="INFORMACIÓN DEL CB ERRADA"/>
    <s v="HAY INFORMACIÓN ERRADA EN EL VOUCHER"/>
    <s v="03/10/2025 SE COMUNICA VIA WHATSAPP CON ERIKA HERNANDEZ 3107439454 QUE EL CASO FUE ESCALADO, DEBIDO A QUE SE REQUIERE CAMBIO DE NOMBRE DEL CB. SIN EMBARGO, SE LE COMENTA QUE EL TÉRMINO SUCCO SON ABREVIATURAS QUÉ SE GENERAN POR DEFECTO."/>
    <s v="SOPORTE_TELEFÓNICO"/>
    <n v="32"/>
    <s v="PRINCIPAL"/>
    <s v="TERRESTRE"/>
    <s v="SANTOS GUZMAN CHRISTIAN FELIPE"/>
    <n v="1"/>
    <n v="22000"/>
    <n v="22000"/>
  </r>
  <r>
    <s v="PASTO"/>
    <s v="0036-0003"/>
    <x v="3"/>
    <n v="52001"/>
    <n v="2833041"/>
    <n v="42030"/>
    <x v="0"/>
    <s v="NARIÑO"/>
    <s v="PASTO"/>
    <s v="TIENDA BENAVIDES NELLY"/>
    <s v="WOMPI"/>
    <s v="FO-25-1619278"/>
    <d v="2025-10-03T08:00:00"/>
    <d v="2025-10-03T12:24:00"/>
    <s v="INCIDENTE"/>
    <s v="SOFTWARE"/>
    <s v="APP ELIMINADA"/>
    <s v="APP ELIMINADA POR EL CB"/>
    <s v="03/10/2025 SE ENCUENTRA QUE EL CB ELIMINO LA APP POR EQUIVOCACION, SE VALIDA SE ESCALA CON WOMPI Y REINSTALAN LA APP, SE VALIDA CON EL CLENTE Y YA CONFIRMO OPERATIVIDAD."/>
    <s v="SOPORTE_TELEFÓNICO"/>
    <n v="64"/>
    <s v="PRINCIPAL"/>
    <s v="TERRESTRE"/>
    <s v="HENAO CARDONA DIEGO FERNANDO"/>
    <n v="1"/>
    <n v="22000"/>
    <n v="22000"/>
  </r>
  <r>
    <s v="CALI"/>
    <s v="0036-0003"/>
    <x v="3"/>
    <n v="76001"/>
    <n v="2834417"/>
    <n v="50037"/>
    <x v="0"/>
    <s v="VALLE DEL CAUCA"/>
    <s v="CALI"/>
    <s v="INTERNET VICTOR"/>
    <s v="WOMPI"/>
    <s v="FO-25-1619992"/>
    <d v="2025-10-03T09:10:00"/>
    <d v="2025-10-03T12:27:00"/>
    <s v="INCIDENTE"/>
    <s v="CONEXIÓN"/>
    <s v="CONEXIÓN DEFICIENTE WIFI"/>
    <s v="WIFI"/>
    <s v="03/10/2025 CLIENTE INDICA QUE EL DATAFONO ESTA ESTA FUNCIONANDO CORRECTAMENTE NO DEJA INGRESAR AL LOCAL NO SE INTERVIENE EQUIPOS"/>
    <s v="VISITA_TÉCNICA"/>
    <n v="64"/>
    <s v="PRINCIPAL"/>
    <s v="TERRESTRE"/>
    <s v="CUERO RUIZ JHONNY"/>
    <n v="1"/>
    <n v="51282"/>
    <n v="51282"/>
  </r>
  <r>
    <s v="BOGOTA"/>
    <s v="0036-0004"/>
    <x v="5"/>
    <n v="11001"/>
    <n v="2832495"/>
    <n v="19825"/>
    <x v="0"/>
    <s v="CUNDINAMARCA"/>
    <s v="BOGOTÁ"/>
    <s v="MISCELÁNEA Y PAPELERÍA CARITO"/>
    <s v="WOMPI"/>
    <s v="FO-25-1617956"/>
    <d v="2025-10-02T16:42:00"/>
    <d v="2025-10-03T12:33:00"/>
    <s v="INCIDENTE"/>
    <s v="NAVEGACION LENTA"/>
    <s v="USUARIO NO PUEDE NAVEGAR ENTRE PANTALLAS O LA APP NO ABRE SE QUEDA CARGANDO"/>
    <s v="CACHE"/>
    <s v="03/10/2025 SE REALIZA BORRADO DE CACHE CAMBIO DE RED SE PONE PAPELERÍA DATAFONO QUEDA OK"/>
    <s v="VISITA_TÉCNICA"/>
    <n v="64"/>
    <s v="PRINCIPAL"/>
    <s v="TERRESTRE"/>
    <s v="GONZALEZ FANDIÑO SANTIAGO ERNESTO"/>
    <n v="1"/>
    <n v="51282"/>
    <n v="51282"/>
  </r>
  <r>
    <s v="CALI"/>
    <s v="0036-0003"/>
    <x v="3"/>
    <n v="76130"/>
    <n v="2824818"/>
    <n v="76061"/>
    <x v="0"/>
    <s v="VALLE DEL CAUCA"/>
    <s v="CANDELARIA"/>
    <s v="BARRIO CORREGIMIENTO EL LAURO CANDELARIA 1"/>
    <s v="WOMPI"/>
    <s v="FO-25-1612707 | FO-25-1622985"/>
    <d v="2025-10-01T15:52:00"/>
    <d v="2025-10-03T12:55:00"/>
    <s v="INCIDENTE"/>
    <s v="CONEXIÓN"/>
    <s v="CONEXIÓN DEFICIENTE WIFI"/>
    <s v="FALLAS EN CANAL DE COMUNICACIÓN DEL CLIENTE (INTERNET)"/>
    <s v="03/10/2025 SE LLEGA AL COMERCIO Y EL EQUIPO NO INGRESA SE CONECTA CON MIS DATOS E INGRESA E IMPRIME RECIBO SE CONECTA A LA RED DEL CLIENTE Y NO FUNCIONA EL EQUIPO NO IMPRIME RECIBO CLIENTE TIENE INTERNET DE OPERADOR LOCAL EL INTERNET FUNCIONA PERO EN EL DATAFONO NO FUNCIONA SE LE DICE QUE TOCA ESPERAR LA ACTUALIZACIÓN DEL APLICATIVO SI NO LE FUNCIONA LLAMAR PARA INFORMAR Y ESCALAR CON WOMPI A VER QUE SE DEBE DE HACER EN ESE CASO YA QUE NO HAY MAS OPERADORES DE INTERNET EN EL CORREGIMIENTO"/>
    <s v="VISITA_TÉCNICA"/>
    <n v="0"/>
    <s v="INTERMEDIA"/>
    <s v="TERRESTRE"/>
    <s v="CUERO RUIZ JHONNY"/>
    <n v="2"/>
    <n v="172989"/>
    <n v="345978"/>
  </r>
  <r>
    <s v="BOGOTA"/>
    <s v="0036-0004"/>
    <x v="5"/>
    <n v="11001"/>
    <n v="2785203"/>
    <n v="60224"/>
    <x v="0"/>
    <s v="CUNDINAMARCA"/>
    <s v="BOGOTÁ"/>
    <s v="FRUTAS Y VERDURAS LA EXCELENCIA"/>
    <s v="WOMPI"/>
    <s v="FO-25-1586100 | FO-25-1575189"/>
    <d v="2025-09-24T08:00:00"/>
    <d v="2025-10-03T12:59:00"/>
    <s v="INCIDENTE"/>
    <s v="NAVEGACION LENTA"/>
    <s v="USUARIO NO PUEDE NAVEGAR ENTRE PANTALLAS O LA APP NO ABRE SE QUEDA CARGANDO"/>
    <s v="CACHE"/>
    <s v="25/09/2025 SE VISITA COMERCIO CB BANCOLOMBIA WOMPI, CLIENTE MANIFIESTA QUE SIGUE TENIENDO LENTITUD EN EL SERVICIO, TAMBIÉN AL MOMENTO DE IMPRIMIR EN OCASIONES NO APARECE CON RAPIDEZ LA OPCIÓN DE COMPARTIR PARA YA SEA IMPRIMIR O ENVIAR POR SMS SE REALIZAN PRUEBAS COMPARTIENDO DATOS PROPIOS AL DATÁFONO Y LA COMUNICACIÓN ES UN POCO MÁS ESTABLE PERO AÚN ASÍ MUESTRA LA MISMA FALLA, SE EVIDENCIA TAMBIEN QUE LA LECTURA DE CÓDIGOS DE BARRAS LARGOS NO ES POSIBLE POR MÁS QUE SE POSICIONE DE DIFERENTES MANERAS EL CÓDIGO A LEER, SE TOMAN EVIDENCIAS Y SE ESCALA EL CASO AL COORDINADOR PARA QUE SEA DIRIGIDO A WOMPI. _x000a_TICKET N° (467925),_x000a_03/10/2025 SE REALIZA COMUNICACIÓN CON LA SEÑORA GRISELDA ARANDA PARA VALIDAR RESPUESTA POR PARTE DE WOMPI CLIENTE INDICA QUE YA LE ESTÁ FUNCIONANDO DE MANERA CORRECTA EL DATAFONO"/>
    <s v="VISITA_TÉCNICA"/>
    <n v="64"/>
    <s v="PRINCIPAL"/>
    <s v="TERRESTRE"/>
    <s v="GALINDO ROJAS LUIS FELIPE"/>
    <n v="2"/>
    <n v="51282"/>
    <n v="102564"/>
  </r>
  <r>
    <s v="BOGOTA"/>
    <s v="0036-0004"/>
    <x v="5"/>
    <n v="11001"/>
    <n v="2833175"/>
    <n v="46937"/>
    <x v="0"/>
    <s v="CUNDINAMARCA"/>
    <s v="BOGOTÁ"/>
    <s v="MICAN PUBLICIDAD"/>
    <s v="WOMPI"/>
    <s v="FO-25-1619270"/>
    <d v="2025-10-03T08:00:00"/>
    <d v="2025-10-03T13:37:00"/>
    <s v="INCIDENTE"/>
    <s v="CONEXIÓN"/>
    <s v="CONEXIÓN DEFICIENTE WIFI"/>
    <s v="WIFI"/>
    <s v="03/10/2025 SE REALIZA VISITA SE REVISA EQUIPO SE REALIZA BORRADO DE CACHE ACTUALIZACIÓN DE APLICACION WOMPI, SE EVIDENCIA LA RED WIFI MUY BAJA NO INGRESA APLICACIÓN, CON DATOS INGRESA PERFECTAMENTE. SE REALIZA TEST Y SE DEJA CONECTADO AL WIFI QUEDANDO FUNCIONAL"/>
    <s v="VISITA_TÉCNICA"/>
    <n v="24"/>
    <s v="PRINCIPAL"/>
    <s v="TERRESTRE"/>
    <s v="JAIMES VALERO NELSON RICARDO"/>
    <n v="1"/>
    <n v="51282"/>
    <n v="51282"/>
  </r>
  <r>
    <s v="BOGOTA"/>
    <s v="0036-0004"/>
    <x v="5"/>
    <n v="11001"/>
    <n v="2835185"/>
    <n v="79607"/>
    <x v="0"/>
    <s v="CUNDINAMARCA"/>
    <s v="BOGOTA"/>
    <s v="BARRIO SAN CIPRIANO BOGOTA 4"/>
    <s v="WOMPI"/>
    <s v="FO-25-1620556"/>
    <d v="2025-10-03T10:26:00"/>
    <d v="2025-10-03T13:41:00"/>
    <s v="INCIDENTE"/>
    <s v="NAVEGACION LENTA"/>
    <s v="USUARIO NO PUEDE NAVEGAR ENTRE PANTALLAS O LA APP NO ABRE SE QUEDA CARGANDO"/>
    <s v="CACHE"/>
    <s v="03/10/2025 SE REALIZA VISITA A COMERCIO, SE VALIDA EQUIPO OPERANDO CON LENTITUD, SE PROCEDE A REALIZAR ACTUALIZACIÓN Y BORRADO DE CACHE, SE CORRIGE TECLADO (ENGLISH), SE REALIZA PRUEBAS CON CLIENTES OPERANDO CON NORMALIDAD  A CONFORMIDAD DEL USUARIO."/>
    <s v="VISITA_TÉCNICA"/>
    <n v="8"/>
    <s v="PRINCIPAL"/>
    <s v="TERRESTRE"/>
    <s v="ARIAS QUILINDO JULIAN"/>
    <n v="1"/>
    <n v="51282"/>
    <n v="51282"/>
  </r>
  <r>
    <s v="MEDELLIN"/>
    <s v="0036-0005"/>
    <x v="0"/>
    <n v="5440"/>
    <n v="2830580"/>
    <n v="17623"/>
    <x v="0"/>
    <s v="ANTIOQUIA"/>
    <s v="MARINILLA"/>
    <s v="BARRIO SECTOR GALERIA MARINILLA"/>
    <s v="WOMPI"/>
    <s v="FO-25-1616387"/>
    <d v="2025-10-02T13:44:00"/>
    <d v="2025-10-03T13:57:00"/>
    <s v="INCIDENTE"/>
    <s v="CAPACITACIÓN"/>
    <s v="MALA MANIPULACIÓN POS"/>
    <s v="FALTA CAPACITACIÓN USUARIO CB"/>
    <s v="03/10/2025 SE VÁLIDA MANIPULACIÓN DEL ROLLOS Y SE EVIDENCIA QUE EL ROLLO ESTÁBA AL REVÉS Y POR ESO NO IMPRIMÍA SE HACEN PRUEBAS OK"/>
    <s v="VISITA_TÉCNICA"/>
    <n v="64"/>
    <s v="INTERMEDIA"/>
    <s v="TERRESTRE"/>
    <s v="MONTOYA VELEZ ANDRES FELIPE"/>
    <n v="1"/>
    <n v="172989"/>
    <n v="172989"/>
  </r>
  <r>
    <s v="MEDELLIN"/>
    <s v="0036-0005"/>
    <x v="0"/>
    <n v="5266"/>
    <n v="2835813"/>
    <n v="51412"/>
    <x v="0"/>
    <s v="ANTIOQUIA"/>
    <s v="ENVIGADO"/>
    <s v="PAPELERIA Y VARIEDADES RIOS"/>
    <s v="WOMPI"/>
    <s v="FO-25-1622016"/>
    <d v="2025-10-03T11:14:00"/>
    <d v="2025-10-03T15:12:00"/>
    <s v="INCIDENTE"/>
    <s v="CREDENCIALES DE ACCESO (USUARIO/CONTRASEÑA)"/>
    <s v="NO FUNCIONA EL USUARIO O CONTRASEÑA"/>
    <s v="USUARIO CB"/>
    <s v="03/10/2025 SE VALIDA QUE EL CB NO PRESENTA INCIDENTE SINO QUE EL REPRESENTANTE DEL SITIO REQUIERE QUE LE ACTUALICE. LA DIRECCIÓN PARA QUE NO HAYA BLOQUEO EN EL POS Y ADEMÁS DE ESO, LA DIRECCIÓN DEBE SER DIAGONAL 32 #34SUR-30. SE VALIDA QUE YA TIENE UN TRASLADO PROGRAMADO Y QUE DEBERÍA TENER HABILITADO EL POS EL DÍA EN LO POSIBLE. ORDEN DE TRASLADO 14048373. USUARIO ESTÁ A LA ESPERA DE QUE BANCO LE ACTIVE PUNTO, TRASLADO YA ESTÁ REALIZADO Y SE ESCALO A WOMPI PARA ACTUALIZAR LA DIRECCION EN VAUCHER SE CIERRA ORDEN"/>
    <s v="VISITA_TÉCNICA"/>
    <n v="32"/>
    <s v="PRINCIPAL"/>
    <s v="TERRESTRE"/>
    <s v="MARIN PIEDRAHITA JIMMY ALEXIS"/>
    <n v="1"/>
    <n v="51282"/>
    <n v="51282"/>
  </r>
  <r>
    <s v="MEDELLIN"/>
    <s v="0036-0005"/>
    <x v="0"/>
    <n v="5360"/>
    <n v="2765500"/>
    <n v="79373"/>
    <x v="0"/>
    <s v="ANTIOQUIA"/>
    <s v="ITAGUI"/>
    <s v="BARRIO AUTIPISTA SUR - SECTOR MONTESACRO ITAGUI"/>
    <s v="WOMPI"/>
    <s v="FO-25-1620308 | FO-25-1552884"/>
    <d v="2025-09-19T10:09:00"/>
    <d v="2025-10-03T15:17:00"/>
    <s v="INCIDENTE"/>
    <s v="RECHAZO GENERAL"/>
    <s v="RECHAZO GENERAL"/>
    <s v="ERROR EN LA APLICACION"/>
    <s v="03/10/2025 EL EQUIPO DE SOPORTE DE WOMPI CONFIRMÓ QUE EL PROBLEMA REPORTADO FUE IDENTIFICADO Y CORREGIDO EN UNA NUEVA VERSIÓN DE LA APLICACIÓN, LA CUAL ESTÁ EN PROCESO DE DESPLIEGUE ESTA SEMANA. SE SOLICITÓ AGENDAR UNA LLAMADA PARA REVISAR ESTA ACTUALIZACIÓN CON LA PERSONA ENCARGADA, POR LO QUE SE DA POR CERRADA LA TA MIENTRAS SE ESPERA LA VALIDACIÓN DEL FUNCIONAMIENTO EN LA NUEVA VERSIÓN._x000a_04/10/2025 SE HACE CAMBIO EXITOSO DEL DATÁFONO, Y SE RETIRA EL DATÁFONO DE WOMPI ANTERIOR"/>
    <s v="VISITA_TÉCNICA"/>
    <n v="24"/>
    <s v="PRINCIPAL"/>
    <s v="TERRESTRE"/>
    <s v="HENAO JARAMILLO JUAN JOSE"/>
    <n v="2"/>
    <n v="51282"/>
    <n v="102564"/>
  </r>
  <r>
    <s v="CUCUTA"/>
    <s v="0036-0007"/>
    <x v="1"/>
    <n v="54001"/>
    <n v="2832904"/>
    <n v="70228"/>
    <x v="0"/>
    <s v="NORTE DE SANTANDER"/>
    <s v="CUCUTA"/>
    <s v="LUJOS Y FAROS L.A.C."/>
    <s v="WOMPI"/>
    <s v="FO-25-1618121"/>
    <d v="2025-10-03T08:00:00"/>
    <d v="2025-10-03T15:56:00"/>
    <s v="INCIDENTE"/>
    <s v="CONEXIÓN"/>
    <s v="CONEXIÓN DEFICIENTE WIFI"/>
    <s v="WIFI"/>
    <s v="03/10/2025 SE LLAMA AL 3138788930 Y SE HABLA CON LA SEÑORA SANDRA QUIEN NOS INFORMA LA INTERMITENCIA Y LENTITUD DEL DATAFONO, SE TODO SE DEBE A LA COMPAIBILIDAD DEL DATAFONO CON LA RED DEL COMERCIO, SE LE INDICA CONECTARSE A PUNTO DE ACCESO PORTÁTIL, SE REALIZAN PRUEBAS OK, DATAFONO OPERATIVO, SE DEJA INDICACIÓN COMUNICARSE CON EL PROVEEDOR DE INTERNET PARA QUE REALICEN LAS DEBIDAS CONFIGURACIÓNES EN EL ROUTER PARA MEJORAR LA COMPATIBILIDAD DE LA RED CON EL DATAFONO."/>
    <s v="SOPORTE_TELEFÓNICO"/>
    <n v="48"/>
    <s v="PRINCIPAL"/>
    <s v="TERRESTRE"/>
    <s v="TORRES MANTILLA JOSE DANIEL"/>
    <n v="1"/>
    <n v="22000"/>
    <n v="22000"/>
  </r>
  <r>
    <s v="NEIVA"/>
    <s v="0036-0006"/>
    <x v="4"/>
    <n v="41001"/>
    <n v="2835709"/>
    <n v="65602"/>
    <x v="0"/>
    <s v="HUILA"/>
    <s v="NEIVA"/>
    <s v="VARIEDADES ISLU 03"/>
    <s v="WOMPI"/>
    <s v="FO-25-1622027"/>
    <d v="2025-10-03T11:06:00"/>
    <d v="2025-10-03T16:27:00"/>
    <s v="INCIDENTE"/>
    <s v="NAVEGACION LENTA"/>
    <s v="USUARIO NO PUEDE NAVEGAR ENTRE PANTALLAS O LA APP NO ABRE SE QUEDA CARGANDO"/>
    <s v="MEMORIA LLENA"/>
    <s v="03/10/2025 SE REALIZA BORRADO DE CACHE Y SE LE EXPLICA AL CLIENTE REALIZARLO CONTINUAMENTE, SE EVIDENCIA QUE MEJORA MUCHO LA VELOCIDAD DEL DATAFONO REALIZANDO TRANSACCIONES DESPUÉS DE REALIZAR EL BORRADO DE CACHE."/>
    <s v="VISITA_TÉCNICA"/>
    <n v="40"/>
    <s v="PRINCIPAL"/>
    <s v="TERRESTRE"/>
    <s v="DIAZ VARGAS JONATHAN MIGUEL"/>
    <n v="1"/>
    <n v="51282"/>
    <n v="51282"/>
  </r>
  <r>
    <s v="MEDELLIN"/>
    <s v="0036-0005"/>
    <x v="0"/>
    <n v="5001"/>
    <n v="2837008"/>
    <n v="15607"/>
    <x v="0"/>
    <s v="ANTIOQUIA"/>
    <s v="MEDELLÍN"/>
    <s v="TODOCAR REPUESTOS"/>
    <s v="WOMPI"/>
    <s v="FO-25-1625740"/>
    <d v="2025-10-03T14:18:00"/>
    <d v="2025-10-04T10:02:00"/>
    <s v="INCIDENTE"/>
    <s v="CONEXIÓN"/>
    <s v="CONEXIÓN DEFICIENTE WIFI"/>
    <s v="WIFI"/>
    <s v="04/10/2025 RED DESCONECTADA DEL DATAFONO, SE BORRA CACHÉ, SE DESCARGA ACTUALIZACIÓN, SE REINICIO, CLIENTE INGRESA NUEVAMENTE Y QUEDA OPERATIVO"/>
    <s v="VISITA_TÉCNICA"/>
    <n v="32"/>
    <s v="PRINCIPAL"/>
    <s v="TERRESTRE"/>
    <s v="BADEL ACUÑA LUIS ALBERTO"/>
    <n v="1"/>
    <n v="51282"/>
    <n v="51282"/>
  </r>
  <r>
    <s v="CUCUTA"/>
    <s v="0036-0007"/>
    <x v="1"/>
    <n v="54405"/>
    <n v="2837424"/>
    <n v="60590"/>
    <x v="0"/>
    <s v="NORTE DE SANTANDER"/>
    <s v="LOS PATIOS"/>
    <s v="VARIEDADES FERLUS"/>
    <s v="WOMPI"/>
    <s v="FO-25-1626012"/>
    <d v="2025-10-03T15:00:00"/>
    <d v="2025-10-04T10:16:00"/>
    <s v="INCIDENTE"/>
    <s v="CONEXIÓN"/>
    <s v="CONEXIÓN DEFICIENTE WIFI"/>
    <s v="FALLAS EN CANAL DE COMUNICACIÓN DEL CLIENTE (INTERNET)"/>
    <s v="04/10/2025 SE LLAMA AL 3245594142 Y SE HABLA CON LA SEÑORA MARTHA QUIEN NOS INFORMA QUE EL DATAFONO EL DE HOY ESTÁ FUNCIONANDO CORRECTAMENTE."/>
    <s v="SOPORTE_TELEFÓNICO"/>
    <n v="32"/>
    <s v="PRINCIPAL"/>
    <s v="TERRESTRE"/>
    <s v="TORRES MANTILLA JOSE DANIEL"/>
    <n v="1"/>
    <n v="22000"/>
    <n v="22000"/>
  </r>
  <r>
    <s v="PASTO"/>
    <s v="0036-0003"/>
    <x v="3"/>
    <n v="52001"/>
    <n v="2830174"/>
    <n v="66922"/>
    <x v="0"/>
    <s v="NARIÑO"/>
    <s v="PASTO"/>
    <s v="BARRIO MORASURCO PASTO"/>
    <s v="WOMPI"/>
    <s v="FO-25-1616162"/>
    <d v="2025-10-02T12:24:00"/>
    <d v="2025-10-04T10:19:00"/>
    <s v="INCIDENTE"/>
    <s v="SOFTWARE"/>
    <s v="APP ELIMINADA"/>
    <s v="APP ELIMINADA POR EL CB"/>
    <s v="04/10/2025 SE REALIZA ESCALAMIENTO A WOMPI POR QUE EL CLIENTE ELIMMINO LA APP, WOMOPI RESINSTALA LA APP, SE VALIDA CON EL CLIENTE E INDICA QUE YA SE RESTABLECIO LA APP Y YA PUDO INGRESAR A ELLA,  SE CIERRA CASO"/>
    <s v="SOPORTE_TELEFÓNICO"/>
    <n v="16"/>
    <s v="PRINCIPAL"/>
    <s v="TERRESTRE"/>
    <s v="HENAO CARDONA DIEGO FERNANDO"/>
    <n v="1"/>
    <n v="22000"/>
    <n v="22000"/>
  </r>
  <r>
    <s v="MEDELLIN"/>
    <s v="0036-0005"/>
    <x v="0"/>
    <n v="5001"/>
    <n v="2838471"/>
    <n v="13412"/>
    <x v="0"/>
    <s v="ANTIOQUIA"/>
    <s v="MEDELLÍN"/>
    <s v="MERQUEPUEDES"/>
    <s v="WOMPI"/>
    <s v="FO-25-1627070"/>
    <d v="2025-10-04T09:00:00"/>
    <d v="2025-10-04T11:01:00"/>
    <s v="INCIDENTE"/>
    <s v="NAVEGACION LENTA"/>
    <s v="USUARIO NO PUEDE NAVEGAR ENTRE PANTALLAS O LA APP NO ABRE SE QUEDA CARGANDO"/>
    <s v="CACHE"/>
    <s v="04/10/2025 SE BORRA MEMORIA CACHÉ, SE ACTUALIZA, SE REINICIA. EQUIPOS OPERATIVOS"/>
    <s v="VISITA_TÉCNICA"/>
    <n v="64"/>
    <s v="PRINCIPAL"/>
    <s v="TERRESTRE"/>
    <s v="BADEL ACUÑA LUIS ALBERTO"/>
    <n v="1"/>
    <n v="51282"/>
    <n v="51282"/>
  </r>
  <r>
    <s v="MEDELLIN"/>
    <s v="0036-0005"/>
    <x v="0"/>
    <n v="5001"/>
    <n v="2838299"/>
    <n v="68653"/>
    <x v="0"/>
    <s v="ANTIOQUIA"/>
    <s v="MEDELLÍN"/>
    <s v="SCIROCO"/>
    <s v="WOMPI"/>
    <s v="FO-25-1627011"/>
    <d v="2025-10-04T09:00:00"/>
    <d v="2025-10-04T11:28:00"/>
    <s v="INCIDENTE"/>
    <s v="CONEXIÓN"/>
    <s v="CONEXIÓN DEFICIENTE WIFI"/>
    <s v="FALLAS EN CANAL DE COMUNICACIÓN DEL CLIENTE (INTERNET)"/>
    <s v="04/10/2025 SE HACE MANTENIMIENTO OK SE EVIDENCIA QUE LA FALLA ES DEL WIFI DEL CLIENTE QUE NO CONECTA POR RED WIFI. CLIENTE QUEDA OPERANDO CON DATOS MÓVILES PRUBAS OK. EQUIPO OPERATIVO"/>
    <s v="VISITA_TÉCNICA"/>
    <n v="24"/>
    <s v="PRINCIPAL"/>
    <s v="TERRESTRE"/>
    <s v="DIAZ ZABALA FRANCIS DUBAN"/>
    <n v="1"/>
    <n v="51282"/>
    <n v="51282"/>
  </r>
  <r>
    <s v="CALI"/>
    <s v="0036-0003"/>
    <x v="3"/>
    <n v="19001"/>
    <n v="2829592"/>
    <n v="55858"/>
    <x v="0"/>
    <s v="CAUCA"/>
    <s v="POPAYAN"/>
    <s v="GLOFER. NET"/>
    <s v="WOMPI"/>
    <s v="FO-25-1615874"/>
    <d v="2025-10-02T11:30:00"/>
    <d v="2025-10-04T12:08:00"/>
    <s v="INCIDENTE"/>
    <s v="IMPRESIÓN"/>
    <s v="ROLLO MAL PUESTO"/>
    <s v="MALA MANIPULACIÓN DEL DATAFONO"/>
    <s v="04/10/2025 SE VALIDA CON EL CLIENTE QUIEN INDICA QUE EL DATAFONO NO LE PERMITE IMPRIMIR SOLO LE PERMITE ENVIAR EL BOUCHER, SE VALIDA CON EL CLIENTE Y SE ENCUENTRA QUE EL ROLLO ESTA MAL PUESTO, SE CORRIGE POSISICION DEL ROLLO, EL CLIENTE REALIZA PRUEBAS DE UNA TRANSACCION Y EL DATAFONO IMPRIME SIN NOVEDAD, SE CIERRA CASO"/>
    <s v="SOPORTE_TELEFÓNICO"/>
    <n v="64"/>
    <s v="LEJANA"/>
    <s v="TERRESTRE"/>
    <s v="HENAO CARDONA DIEGO FERNANDO"/>
    <n v="1"/>
    <n v="22000"/>
    <n v="22000"/>
  </r>
  <r>
    <s v="MEDELLIN"/>
    <s v="0036-0005"/>
    <x v="0"/>
    <n v="5212"/>
    <n v="2836597"/>
    <n v="61261"/>
    <x v="0"/>
    <s v="ANTIOQUIA"/>
    <s v="COPACABANA"/>
    <s v="TIENDA SANZ"/>
    <s v="WOMPI"/>
    <s v="FO-25-1623869"/>
    <d v="2025-10-03T13:30:00"/>
    <d v="2025-10-04T13:44:00"/>
    <s v="INCIDENTE"/>
    <s v="IMPRESIÓN"/>
    <s v="DAÑO FÍSICO DE LA IMPRESORA"/>
    <s v="MALA MANIPULACIÓN DEL DATAFONO"/>
    <s v="04/10/2025 SE COMUNICA CON EL USUARIO PARA CONFIRMAR LA VISITA HE INDICA QUE EL MOMENTO NO SE ENCUENTRA EN EL COMERCIO YA QUE SE ENCUENTRA REALIZANDO UNAS DILIGENCIAS."/>
    <s v="SOPORTE_TELEFÓNICO"/>
    <n v="24"/>
    <s v="PRINCIPAL"/>
    <s v="TERRESTRE"/>
    <s v="ZAPATA LOPEZ EDWARD ASDRUBAL"/>
    <n v="1"/>
    <n v="22000"/>
    <n v="22000"/>
  </r>
  <r>
    <s v="MONTERIA"/>
    <s v="0036-0001"/>
    <x v="6"/>
    <n v="23001"/>
    <n v="2778678"/>
    <n v="74154"/>
    <x v="0"/>
    <s v="CORDOBA"/>
    <s v="MONTERIA"/>
    <s v="TIENDA MARIA JOSE 03"/>
    <s v="WOMPI"/>
    <s v="FO-25-1573798 | FO-25-1568255"/>
    <d v="2025-09-23T08:15:00"/>
    <d v="2025-10-06T09:17:00"/>
    <s v="INCIDENTE"/>
    <s v="LECTURA"/>
    <s v="NO LEE NINGUNA FACTURA"/>
    <s v="SUCIEDAD EN LA CAMARA"/>
    <s v="23/09/2025 SE REALIZÓ REVISIÓN DE EQUIPO, EL DATAFONO TOMA LA LECTURA DE LAS FACTURAS DIGITALES, PERO PRESENTA INCONVENIENTES PARA LEER LAS FACTURAS FÍSICAS, SE ENSAYÓ CON FACTURA DE ENERGÍA (AFINIA) Y FACTURA DE GAS (SURTIGAS). SE ADJUNTAN EVIDENCIAS DEL PROCEDIMIENTO. PRUEBAS OK. SE ESCALA CASO A WOMPI CON TICKET NO 467137._x000a_06/10/2025 BUENOS DÍAS,_x000a_ _x000a_ESTE CASO SE ENCUENTRA MAPEADO COMO UNA MEJORA TECNICA QUE ESTA LLEVANDO A CABO EL EQUIPO DE DESARROLLO, POR EL MOMENTO SE PUEDE RECOMENDAR QUE INTENTEN LA LECTURA CON BUENA ILUMINACIÓN, BUEN ENFOQUE E INTENTAR REINICIAR EL DISPOSITIVO PORQUE A VECES DE VARIOS INTENTOS SE BLOQUEA EL LECTOR._x000a_ _x000a_APENAS TENGAMOS EL AJUSTE DESARROLLADO PARA MEJORAR LAS LECTURAS LO INFORMAREMOS OPORTUNAMENTE. POR TAL MOTIVO CERRAMOS EL TICKET."/>
    <s v="VISITA_TÉCNICA"/>
    <n v="56"/>
    <s v="PRINCIPAL"/>
    <s v="TERRESTRE"/>
    <s v="CALDERA SALCEDO CARLOS JULIO"/>
    <n v="2"/>
    <n v="51282"/>
    <n v="102564"/>
  </r>
  <r>
    <s v="MONTERIA"/>
    <s v="0036-0001"/>
    <x v="6"/>
    <n v="23001"/>
    <n v="2783565"/>
    <n v="58874"/>
    <x v="0"/>
    <s v="CORDOBA"/>
    <s v="MONTERIA"/>
    <s v="IDEAS CREATIVAS A.G"/>
    <s v="WOMPI"/>
    <s v="FO-25-1576689 | FO-25-1573833"/>
    <d v="2025-09-23T16:14:00"/>
    <d v="2025-10-06T10:41:00"/>
    <s v="INCIDENTE"/>
    <s v="LECTURA"/>
    <s v="NO LEE NINGUNA FACTURA"/>
    <s v="SUCIEDAD EN LA CAMARA"/>
    <s v="24/09/2025 DATAFONO MUY LENTO, SE ACTUALIZA APLICACIÓN WOMPI VR 25.50.1-NEXT.0 SE MEJORA TEMA DE LENTITUD PERO LA FALLA DE NO LEER LOS CÓDIGOS DE BARRAS PERSISTE, SE REALIZAN PRUEBAS CON CÓDIGOS FISICOS Y DIGITALES Y PERSISTE LA FALLA, SE GENERA TICKERT NO 467434 DE ESCALAMIENTO A WOMPI_x000a_06/10/2025 SE ESCALA A WOMPI E INFORMAN_x000a__x000a_REALIZAMOS LA VALIDACIÓN CON LAS FACTURAS EN EL SISTEMA Y CONFIRMAMOS QUE LOS CÓDIGOS DE BARRAS SÍ ESTÁN APROBADOS Y SON LEÍDOS CORRECTAMENTE EN PRUEBAS PREVIAS (LO VERIFICAMOS EN LA IMAGEN QUE TE COMPATIMOS)._x000a_ _x000a_ADEMAS INDICAN QUE ESTE TIPO DE DATÁFONOS EN PARTICULAR SUELEN PRESENTAR PROBLEMAS RECURRENTES CON LA LECTURA DE CÓDIGOS DE BARRAS, TANTO IMPRESOS COMO DIGITALES. POR LO MISMO, EL INCONVENIENTE NO ESTARÍA RELACIONADO CON LAS FACTURAS EN SÍ, SINO CON EL LECTOR DEL DISPOSITIVO (SERIAL: 254MMD4X2942)._x000a_ _x000a_EN ESTE CASO, PERO VEMOS QUE LAS ULTIMAS TRANSACCIONES CON CODIGO DE BARRAS ESTAN SIENDO APROBADAS... INDICANDO QUE ES ALGO INTERMITENTE Y RELACIONADO AL HARDWARD DEL DA"/>
    <s v="VISITA_TÉCNICA"/>
    <n v="48"/>
    <s v="PRINCIPAL"/>
    <s v="TERRESTRE"/>
    <s v="COGOLLO ROSSO CAMILO ANDRES"/>
    <n v="2"/>
    <n v="51282"/>
    <n v="102564"/>
  </r>
  <r>
    <s v="CUCUTA"/>
    <s v="0036-0007"/>
    <x v="1"/>
    <n v="54001"/>
    <n v="2836605"/>
    <n v="52895"/>
    <x v="0"/>
    <s v="NORTE DE SANTANDER"/>
    <s v="CUCUTA"/>
    <s v="PAPELERIA VILLAL"/>
    <s v="WOMPI"/>
    <s v="FO-25-1623307"/>
    <d v="2025-10-03T12:52:00"/>
    <d v="2025-10-06T10:44:00"/>
    <s v="INCIDENTE"/>
    <s v="CONEXIÓN"/>
    <s v="APARECEN ERRORES EN PANTALLA: HUBO UNA DESCONEXION DE LA RED"/>
    <s v="FALLAS EN CANAL DE COMUNICACIÓN DEL CLIENTE (INTERNET)"/>
    <s v="06/10/2025 SE LLAMA AL 3102332920 Y LA SEÑORA YESICA NOS INFORMA QUE EL DAÑO QUE PRESENTABA ERA POR EL PROVEEDOR DE SERVICIOS DE INTERNET, QUE YA SE LE RESTABLECIO Y EL DATAFONO ESTÁ FUNCIONANDO OPERATIVO."/>
    <s v="SOPORTE_TELEFÓNICO"/>
    <n v="32"/>
    <s v="PRINCIPAL"/>
    <s v="TERRESTRE"/>
    <s v="TORRES MANTILLA JOSE DANIEL"/>
    <n v="1"/>
    <n v="22000"/>
    <n v="22000"/>
  </r>
  <r>
    <s v="CALI"/>
    <s v="0036-0003"/>
    <x v="3"/>
    <n v="76364"/>
    <n v="2839525"/>
    <n v="30273"/>
    <x v="0"/>
    <s v="VALLE DEL CAUCA"/>
    <s v="JAMUNDI"/>
    <s v="BARRIO JAMUNDI - JAMUNDÍ"/>
    <s v="WOMPI"/>
    <s v="FO-25-1629139"/>
    <d v="2025-10-04T11:07:00"/>
    <d v="2025-10-06T10:50:00"/>
    <s v="INCIDENTE"/>
    <s v="CONEXIÓN"/>
    <s v="CONEXIÓN DEFICIENTE WIFI"/>
    <s v="WIFI"/>
    <s v="06/10/2025 SE VISITÓ CORRESPONSAL Y EQUIPO  SE ENCONTRÓ OPERANDOCON PROBLEMAS DE CONEXIÓN, SE BORRA CACHE Y SE ACTUALIZA VERSIÓN. SE EXPLICA AL COMERCIO PASOS PARA SOLUCIONAR INCONVENIENTE Y QUEDA OPERANDO CORRECTAMENTE EL EQUIPO. CLIENTE REALIZA REUBICACION DEL PUNTO DE RED MÁS  CERCA DEL EQUIPO CON SU OPERADOR DE TELECOMMUNICATIONS"/>
    <s v="VISITA_TÉCNICA"/>
    <n v="64"/>
    <s v="INTERMEDIA"/>
    <s v="TERRESTRE"/>
    <s v="BOLAÑOS TABORDA JORGE ENRIQUE"/>
    <n v="1"/>
    <n v="172989"/>
    <n v="172989"/>
  </r>
  <r>
    <s v="VALLEDUPAR"/>
    <s v="0036-0001"/>
    <x v="6"/>
    <n v="20001"/>
    <n v="2840603"/>
    <n v="48069"/>
    <x v="0"/>
    <s v="CESAR"/>
    <s v="VALLEDUPAR"/>
    <s v="BARRIO VILLA DEL ROSARIO VALLEDUPAR"/>
    <s v="WOMPI"/>
    <s v="FO-25-1631218"/>
    <d v="2025-10-05T10:36:00"/>
    <d v="2025-10-06T10:52:00"/>
    <s v="INCIDENTE"/>
    <s v="CREDENCIALES DE ACCESO (USUARIO/CONTRASEÑA)"/>
    <s v="INGRESO DE CREDENCIALES ERRADAS"/>
    <s v="EL USUARIO NO RECUERDA LA CONTRASEÑA O EL USUARIO"/>
    <s v="06/10/2025 SE REALIZA VISITA POR SOLICITUD DE CLIENTE LA CUAL NOS INDICA QUE EL DIA QUE SE LE INSTALO EL DATAFONO PRESENTA LENTITUD AL REALIZAR TRANSACCIONES Y ADICIONAL SE LE OLVIDO LA CONTRASEÑA,SE LLEGA A SITIO SE REALIZA RECUPERACIÓN DE CONTRASEÑA AL REALIZAR PRUEBAS SE NOTE LENTITUD AL REALIZAR TRANSACCIONES,SE REALIZAN BORRADO DE CACHÉ ACTUALIZACIÓN DE EQUIPO Y PERSISTE LA FALLA, SE REALIZAN PRUEBAS CON DATOS DE CLIENTE Y EL EQUUPO FUNCIONA PERFECTAMENTE AL IGUAL LO CONECTO A MI CELULAR Y TAMBIEN FUNCIONA PERFECTAMENTE,SE LE DAN INDICACONES A CLIENTE QUE REALICE GESTION TECNICA CON EL OPERADOR DE CLARO, YA QUE SE EVIDENCIA SATURACIÓN EN EL CANAL DOSNE SE ENCUENTRA LA RED Y ADICIONAL LA RED 2.4 Y 5G TIENEN EL MISMO NOMBRE LA CUAL PODRIA CAUSAR CONFLICTO DE REDES"/>
    <s v="VISITA_TÉCNICA"/>
    <n v="32"/>
    <s v="PRINCIPAL"/>
    <s v="TERRESTRE"/>
    <s v="MAESTRE MENGUAL EDGAR ENRIQUE"/>
    <n v="1"/>
    <n v="51282"/>
    <n v="51282"/>
  </r>
  <r>
    <s v="CUCUTA"/>
    <s v="0036-0007"/>
    <x v="1"/>
    <n v="54660"/>
    <n v="2837743"/>
    <n v="78158"/>
    <x v="0"/>
    <s v="NORTE DE SANTANDER"/>
    <s v="SALAZAR"/>
    <s v="BARRIO PUENTE FORTUL SALAZAR 1"/>
    <s v="WOMPI"/>
    <s v="FO-25-1626453"/>
    <d v="2025-10-03T15:39:00"/>
    <d v="2025-10-06T11:55:00"/>
    <s v="INCIDENTE"/>
    <s v="CONEXIÓN"/>
    <s v="CONEXIÓN DEFICIENTE WIFI"/>
    <s v="FALLAS EN CANAL DE COMUNICACIÓN DEL CLIENTE (INTERNET)"/>
    <s v="06/10/2025 SE LLAMA AL +57 311 5090786 Y SE HABLA CON EL SEÑOR EUGENIO Y NOS INFORMA QUE AL EQUIPO LA SEÑAL DE WIFI ACEVES SE LE VA, SE IDENTIFICA QUE EL CLIENTE MANEJA UN ROUTER DOBLE BANDA, SE LE INDICA QUE SE CONECTE CON UN PUNTO DE ACCESO DESDE EL CELULAR Y EL EQUIPO FUNCIONÓ OK, SE LE DEJA INDICACIÓN LLAMAR AL PROVEEDOR DE INTERNET PARA QUE LE CONFIGUREN EL ROUTER CON UNA SOLA BANDA, DATÁFONO OPERATIVO."/>
    <s v="SOPORTE_TELEFÓNICO"/>
    <n v="0"/>
    <s v="INTERMEDIA"/>
    <s v="TERRESTRE"/>
    <s v="TORRES MANTILLA JOSE DANIEL"/>
    <n v="1"/>
    <n v="22000"/>
    <n v="22000"/>
  </r>
  <r>
    <s v="CARTAGENA"/>
    <s v="0036-0001"/>
    <x v="6"/>
    <n v="13001"/>
    <n v="2758530"/>
    <n v="76119"/>
    <x v="0"/>
    <s v="BOLIVAR"/>
    <s v="CARTAGENA"/>
    <s v="MISCELENA MILE S"/>
    <s v="WOMPI"/>
    <s v="FO-25-1601479 | FO-25-1546589"/>
    <d v="2025-09-18T08:27:00"/>
    <d v="2025-10-06T12:20:00"/>
    <s v="INCIDENTE"/>
    <s v="LECTURA"/>
    <s v="NO LEE NINGUNA FACTURA"/>
    <s v="SUCIEDAD EN LA CAMARA"/>
    <s v="29/09/2025 SE REALIZA VISITA AL PUNTO CLIENTE TENÍA PROBLEMA PARA LEER LOS RECIBOS SE LE EXPLICA COMO ES EL PROCESO SE ACTUALIZA EL EQUIPO SE HACEN PRUEBAS SE DEJA ESCALADO AL COORDINADOR EL TEMA CLIENTE LE SALE MENSAJE MOVIMIENTOS PENDIENTE POR REVISAR 469086_x000a_06/10/2025 SE REALIZA CONTACTO VIA WHATSAPP CON LA SRA ELENA AL 316 6209192 QUIEN CONFIRMA QUE YA NO LE APARECE LAS TRANSACCIONES PENDIENTES POR REVISAR SE REALIZA CIERRE DE CASO"/>
    <s v="VISITA_TÉCNICA"/>
    <n v="32"/>
    <s v="PRINCIPAL"/>
    <s v="TERRESTRE"/>
    <s v="HERNANDEZ ROJAS JOSE MAURICIO"/>
    <n v="2"/>
    <n v="51282"/>
    <n v="102564"/>
  </r>
  <r>
    <s v="MEDELLIN"/>
    <s v="0036-0005"/>
    <x v="0"/>
    <n v="5001"/>
    <n v="2777802"/>
    <n v="36659"/>
    <x v="0"/>
    <s v="ANTIOQUIA"/>
    <s v="MEDELLÍN"/>
    <s v="DROGUERÍA PUNTO CLAVE"/>
    <s v="WOMPI"/>
    <s v="FO-25-1569934 | FO-25-1568219"/>
    <d v="2025-09-23T08:00:00"/>
    <d v="2025-10-06T12:37:00"/>
    <s v="INCIDENTE"/>
    <s v="NAVEGACION LENTA"/>
    <s v="USUARIO NO PUEDE NAVEGAR ENTRE PANTALLAS O LA APP NO ABRE SE QUEDA CARGANDO"/>
    <s v="CACHE"/>
    <s v="23/09/2025 SE VISITA PUNTO Y COMERCIO MUY INCONFORME CON EL SERVICIO, SE ACTUALIZA APLICACIÓN, PERO LA FALLA PERSISTE ADEMÁS SE PRESENTA NOVEDAD EN EL PAGO DE FACTURAS EPM APARECE CONVENIO NO ENCONTRADO. SE HACE ESCALAMIENTO A WOMPI TICKET 467021. QUEDA ESCALADO EL CASO._x000a_06/10/2025 RESPUESTA WOMPI ESCALAMIENTO_x000a_ESTE CASO SE ENCUENTRA MAPEADO COMO UNA MEJORA TECNICA QUE ESTA LLEVANDO A CABO EL EQUIPO DE DESARROLLO, POR EL MOMENTO SE PUEDE RECOMENDAR QUE INTENTEN LA LECTURA CON BUENA ILUMINACIÓN, BUEN ENFOQUE E INTENTAR RECINCIAR EL DISPOSITIVO PORQUE A VECES DE VARIOS INTENTOS SE BLOQUEA EL LECTOR. _x000a_ _x000a_APENAS TENGAMOS EL AJUSTE DESARROLLADO PARA MEJORAR LAS LECTURAS LO INFORMAREMOS OPORTUNAMENTE_x000a__x000a_SE REALIZA CONTACTO CON LA SRA MARIA AL 3053060536 HE INDICA QUE YA ESTA OPERANDO BIEN EL DATAFONO SE CIERRA ORDEN"/>
    <s v="VISITA_TÉCNICA"/>
    <n v="32"/>
    <s v="PRINCIPAL"/>
    <s v="TERRESTRE"/>
    <s v="DIAZ ZABALA FRANCIS DUBAN"/>
    <n v="2"/>
    <n v="51282"/>
    <n v="102564"/>
  </r>
  <r>
    <s v="VILLAVICENCIO"/>
    <s v="0036-0006"/>
    <x v="4"/>
    <n v="50001"/>
    <n v="2789375"/>
    <n v="70224"/>
    <x v="0"/>
    <s v="META"/>
    <s v="VILLAVICENCIO"/>
    <s v="CACHARRERIA Y VARIEDADES VALEN"/>
    <s v="WOMPI"/>
    <s v="FO-25-1584746 | FO-25-1579362"/>
    <d v="2025-09-24T15:43:00"/>
    <d v="2025-10-06T12:58:00"/>
    <s v="INCIDENTE"/>
    <s v="NAVEGACION LENTA"/>
    <s v="USUARIO NO PUEDE NAVEGAR ENTRE PANTALLAS O LA APP NO ABRE SE QUEDA CARGANDO"/>
    <s v="CACHE"/>
    <s v="25/09/2025 SE VISITA CB Y SE VALIDA EL INCONVENIENTE. SE REALIZA ACTUALIZACIÓN, BORRADO DE CACHE, SE CONECTA A DIFERENTES REDES DE INTERNET 2.4 G, SE PRUEBA CON CONEXION DE DATOS DEL CELULAR PERO EL EQUIPO SIGUE LENTO. NO PERMITE HACER TRANSACCIONES SE DEMORA MUCHO PARA IMPRIMIR. ADICIONALMENTE QUEDO CON TRANSACCIONES PROCESANDO Y NO LAS REALIZÓ. SE ESCALA NOVEDAD CON WOMPI TICKET N° (467798)_x000a_06/10/2025 SEGUN RESPUESTA DE WOMPI BAJO TIECKET  #467798 NOS INDICAN: QUIERO INFORMARTE QUE HOY, DESDE LAS 12:30, SE PRESENTARON ALGUNAS LATENCIAS DEBIDO A UN DESPLIEGUE EN PRODUCCIÓN. ESTO AFECTÓ LAS TRANSACCIONES, Y COMO MENCIONÓ EL CORRESPONSAL, ALGUNAS QUEDARON EN ESTADO PENDIENTE._x000a_ADICIONALMENTE, TE INFORMO QUE EL INCIDENTE QUE TE MENCIONÉ ESTA TARDE YA HA SIDO SOLUCIONADO._x000a_POR TAL MOTIVO SE CIERRA."/>
    <s v="VISITA_TÉCNICA"/>
    <n v="48"/>
    <s v="PRINCIPAL"/>
    <s v="TERRESTRE"/>
    <s v="CORZO BUSTO KEVIN ALEXIS"/>
    <n v="2"/>
    <n v="51282"/>
    <n v="102564"/>
  </r>
  <r>
    <s v="VILLAVICENCIO"/>
    <s v="0036-0006"/>
    <x v="4"/>
    <n v="50001"/>
    <n v="2810960"/>
    <n v="62323"/>
    <x v="0"/>
    <s v="META"/>
    <s v="VILLAVICENCIO"/>
    <s v="INTERNET Y PAPELERÍA LAUREN MARIANA"/>
    <s v="WOMPI"/>
    <s v="FO-25-1605632 | FO-25-1600767"/>
    <d v="2025-09-29T16:28:00"/>
    <d v="2025-10-06T13:00:00"/>
    <s v="INCIDENTE"/>
    <s v="CONEXIÓN"/>
    <s v="CONEXIÓN DEFICIENTE WIFI"/>
    <s v="WIFI"/>
    <s v="30/09/2025 SE REALIZA VISITA A COMERCIO SE REALIZAN PRUEBAS SE EVIDENCIA NAVEGACIÓN LENTA SE REALIZA BORRADO CACHÉ VERSIÓN OK SE REALIZAN PRUEBAS CON WIFI PROPIO SE SIGUE EVIDENCIANDO NAVEGACIÓN LENTA   TICKET N° (468829)_x000a_06/10/2025 SEGÚN RESPUESTA DE WOMPI, PARA EL CASO #468829_x000a_INDICAN:_x000a_NUESTRO EQUIPO YA DESARROLLÓ UN AJUSTE PARA CORREGIR ESTA SITUACIÓN, EL CUAL ESTARÁ INCLUIDO EN LA PRÓXIMA ACTUALIZACIÓN DE LA APLICACIÓN. ESTA NUEVA VERSIÓN COMENZARÁ A DESPLEGARSE ENTRE ESTA SEMANA Y LA SIGUIENTE A TODOS LOS CORRESPONSALES, LO QUE PERMITIRÁ MEJORAR LOS TIEMPOS DE RESPUESTA Y ELIMINAR LAS DEMORAS QUE SE PRESENTAN ACTUALMENTE. _x000a_POR TAL RAZÓN SE CIERRA ORDEN."/>
    <s v="VISITA_TÉCNICA"/>
    <n v="64"/>
    <s v="PRINCIPAL"/>
    <s v="TERRESTRE"/>
    <s v="CORZO BUSTO KEVIN ALEXIS"/>
    <n v="2"/>
    <n v="51282"/>
    <n v="102564"/>
  </r>
  <r>
    <s v="BOGOTA"/>
    <s v="0036-0004"/>
    <x v="5"/>
    <n v="11001"/>
    <n v="2843626"/>
    <n v="78342"/>
    <x v="0"/>
    <s v="CUNDINAMARCA"/>
    <s v="BOGOTÁ"/>
    <s v="MISELANEA Y PAPELERIA LUTTY"/>
    <s v="WOMPI"/>
    <s v="FO-25-1634334"/>
    <d v="2025-10-06T10:36:00"/>
    <d v="2025-10-06T13:02:00"/>
    <s v="INCIDENTE"/>
    <s v="CREDENCIALES DE ACCESO (USUARIO/CONTRASEÑA)"/>
    <s v="NO FUNCIONA EL USUARIO O CONTRASEÑA"/>
    <s v="EL USUARIO NO RECUERDA LA CONTRASEÑA O EL USUARIO"/>
    <s v="06/10/2025 SE VISITA COMERCIO POR FALLA EN DATÁFONO NO ACCEDE CON LAS CREDENCIALES ASIGNADAS DE ONE PIECE Y SALE UPS TENEMOS UN ERROR SE PROCEDE A GENERAR BORRADO DE CACHÉ ACTUALIZACIÓN DE VERSIÓN SE REALIZA PROCESO PARA CAMBIO DE CONTRASEÑA DE FORMA EXITOSA SE REINICIA DATÁFONO SE PROCEDE A INGRESAR CON LAS CREDENCIALES REGISTRADAS Y CLIENTE ACCEDE SIN NOVEDAD SE REALIZA TRANSACCIÓN DE PRUEBA OKAY Y SE COMPLETA ACTIVIDAD SIN MÁS NOVEDAD"/>
    <s v="VISITA_TÉCNICA"/>
    <n v="24"/>
    <s v="PRINCIPAL"/>
    <s v="TERRESTRE"/>
    <s v="ROMERO ROJAS BREIDY JHOHAN"/>
    <n v="1"/>
    <n v="51282"/>
    <n v="51282"/>
  </r>
  <r>
    <s v="CUCUTA"/>
    <s v="0036-0007"/>
    <x v="1"/>
    <n v="54001"/>
    <n v="2842728"/>
    <n v="15712"/>
    <x v="0"/>
    <s v="NORTE DE SANTANDER"/>
    <s v="CUCUTA"/>
    <s v="MERKDOS"/>
    <s v="WOMPI"/>
    <s v="FO-25-1633407"/>
    <d v="2025-10-06T09:33:00"/>
    <d v="2025-10-06T13:06:00"/>
    <s v="INCIDENTE"/>
    <s v="CREDENCIALES DE ACCESO (USUARIO/CONTRASEÑA)"/>
    <s v="ESTE USUARIO/CORREO NO SE ENCUENTRA REGISTRADO"/>
    <s v="HAY UNA FALLA EN LA OPCIÓN DE OLVIDO DE CONTRASEÑA O USUARIO"/>
    <s v="06/10/2025 SE LLAMA AL 3203440106 SE HABLA CON EL SEÑOR OVIDIO CON EL CUAL SE REALIZA UNA VIDEO LLAMADA Y SE LE INDICA COMO REALIZAR EL CAMBIO DE CLAVE DESDE EL DATÁFONO, EL CUAL NO DEJABA ARROJABA ERROR CORREO NO REGISTRADO, SE LE ENVÍA LINK PARA REALIZAR EL CAMBIO DESDE EL PC, SE REALIZA EL CAMBIO POR UNA CONTRASEÑA QUE NO ALLÁ UTILIZADO, EL CLIENTE PUEDE INGRESAR AL MÓDULO DE CB Y REALIZA PRUEBAS TODO OK, DATAFONO OPERATIVO."/>
    <s v="SOPORTE_TELEFÓNICO"/>
    <n v="64"/>
    <s v="PRINCIPAL"/>
    <s v="TERRESTRE"/>
    <s v="TORRES MANTILLA JOSE DANIEL"/>
    <n v="1"/>
    <n v="22000"/>
    <n v="22000"/>
  </r>
  <r>
    <s v="MEDELLIN"/>
    <s v="0036-0005"/>
    <x v="0"/>
    <n v="5001"/>
    <n v="2839957"/>
    <n v="75028"/>
    <x v="0"/>
    <s v="ANTIOQUIA"/>
    <s v="MEDELLÍN"/>
    <s v="FACTORY MOTOS LH"/>
    <s v="WOMPI"/>
    <s v="FO-25-1630831"/>
    <d v="2025-10-05T09:00:00"/>
    <d v="2025-10-06T13:10:00"/>
    <s v="INCIDENTE"/>
    <s v="CONEXIÓN"/>
    <s v="CONEXIÓN DEFICIENTE WIFI"/>
    <s v="WIFI"/>
    <s v="06/10/2025 SE REALIZA ACTUALIZACIÓN DE LA APLICACIÓN Y SE BRINDAN INDICACIONES DE FUNCIONAMIENTO EN LAS REDES QUE TIENEN O PUEDEN TENER. EL CLIENTE VA A VALIDAR CON LA NUEVA VERSIÓN Y QUIERE QUE TENGAN EN CUENTA QUE SOLICITÓ ROLLOS Y ADEMÁS DE ESO LE DIJERON AL MOMENTO DE RECIBIR EL DATÁFONO QUE EN DOS O TRES SEMANAS LE IBAN A ENTREGAR UN SOPORTE PARA EL DATÁFONO."/>
    <s v="VISITA_TÉCNICA"/>
    <n v="16"/>
    <s v="PRINCIPAL"/>
    <s v="TERRESTRE"/>
    <s v="MARIN PIEDRAHITA JIMMY ALEXIS"/>
    <n v="1"/>
    <n v="51282"/>
    <n v="51282"/>
  </r>
  <r>
    <s v="PASTO"/>
    <s v="0036-0003"/>
    <x v="3"/>
    <n v="52001"/>
    <n v="2840714"/>
    <n v="16110"/>
    <x v="0"/>
    <s v="NARIÑO"/>
    <s v="PASTO"/>
    <s v="TIENDA VIVERES DORIS"/>
    <s v="WOMPI"/>
    <s v="FO-25-1632462"/>
    <d v="2025-10-06T08:00:00"/>
    <d v="2025-10-06T13:22:00"/>
    <s v="INCIDENTE"/>
    <s v="CONEXIÓN"/>
    <s v="APARECEN ERRORES EN PANTALLA: HUBO UNA DESCONEXION DE LA RED"/>
    <s v="AFECTACION GENERALIZADA DE LOS SERVICIOS DE VOUCHER - WIFI"/>
    <s v="06/10/2025 SE VERIFICÓ FALLA DE LENTITUD DEL SISTEMA AL IMPRIMIR SE BORRO CACHE, SE LE EXPLICO AL CLIENTE COMO VERIFICAR LOS MOVIMIENTOS E IMPRIMIR DUPLICADOS EN EL MENÚ DEL DATAFONO, A SU VEZ COMO REALIZAR EL BORRADO DE CACHE SE EJECUTAN PRUEBAS TX EXITOSAS QUEDA OPERATIVO."/>
    <s v="VISITA_TÉCNICA"/>
    <n v="56"/>
    <s v="PRINCIPAL"/>
    <s v="TERRESTRE"/>
    <s v="REMICIO AMADO JOHN HEBER"/>
    <n v="1"/>
    <n v="51282"/>
    <n v="51282"/>
  </r>
  <r>
    <s v="VALLEDUPAR"/>
    <s v="0036-0001"/>
    <x v="6"/>
    <n v="20013"/>
    <n v="2836849"/>
    <n v="53856"/>
    <x v="0"/>
    <s v="CESAR"/>
    <s v="AGUSTIN CODAZZI"/>
    <s v="BARRIO OBRERO AGUSTIN CODAZZI"/>
    <s v="WOMPI"/>
    <s v="FO-25-1630057 | FO-25-1624700"/>
    <d v="2025-10-03T13:57:00"/>
    <d v="2025-10-06T13:30:00"/>
    <s v="INCIDENTE"/>
    <s v="CREDENCIALES DE ACCESO (USUARIO/CONTRASEÑA)"/>
    <s v="NO FUNCIONA EL USUARIO O CONTRASEÑA"/>
    <s v="ERROR INICIO DE SESIÓN"/>
    <s v="04/10/2025 BUENAS TARDES SE VISITA CB Y SE EVIDENCIA QUE NO SE PUEDE INGRESAR A LA PLATAFORMA WOMPI POR MEDIO DEL DATAFONO,  SE PROCEDE A HACER CAMBIO DE CONTRASEÑA OK PERO AUN ASÍ TAMPOCO DEJA INGRESAR.SALE ERROR &quot;UPS ALGO SALIÓ MAL&quot; SE ESCALA AL COORDINADOR JOSE MAURICIO._x000a_ME HACE ENTREGA DE TICKET 469991 DE ESCALAMIENTO._x000a_06/10/2025 BUENAS TARDES SE LLAMA AL USUARIO QUÉ SÉ VISITÓ EL DIA SÁBADO 04 Y SE LE INFORMA QUE REESTABLESCA LA CONTRASEÑA DE LA MISMA MANERA QUE SE HIZO EN LA VISITA TÉCNICA Y AHORA SI FUNCIONA._x000a_ME INFORMA USUARIO QUE YA ESTÁ HACIENDO TRANSACCIONES CON EL DATAFONO. QUE TODO ESTÁ OK"/>
    <s v="VISITA_TÉCNICA"/>
    <n v="0"/>
    <s v="INTERMEDIA"/>
    <s v="TERRESTRE"/>
    <s v="BENITEZ CARVAJAL ALVARO JAVIER"/>
    <n v="2"/>
    <n v="172989"/>
    <n v="345978"/>
  </r>
  <r>
    <s v="CALI"/>
    <s v="0036-0003"/>
    <x v="3"/>
    <n v="76892"/>
    <n v="2840444"/>
    <n v="48622"/>
    <x v="0"/>
    <s v="VALLE DEL CAUCA"/>
    <s v="YUMBO"/>
    <s v="BARRIO LA NUEVA ESTANCIA YUMBO"/>
    <s v="WOMPI"/>
    <s v="FO-25-1631216"/>
    <d v="2025-10-05T10:43:00"/>
    <d v="2025-10-06T15:16:00"/>
    <s v="INCIDENTE"/>
    <s v="NAVEGACION LENTA"/>
    <s v="USUARIO NO PUEDE NAVEGAR ENTRE PANTALLAS O LA APP NO ABRE SE QUEDA CARGANDO"/>
    <s v="CANAL DE COMUNICACIÓN"/>
    <s v="06/10/2025 SE LLEGO AL CB Y SE ENCONTRÓ EL EQUIPO OPERANDO DE FORMA CORRECTA, LA CLIENTE INDICO QUE HOY LE VOLVIERON A CAMBIAR EL MODEM Y EL CABLEADO Y A PARTIR DEL CAMBIO EL EQUIPO EMPEZÓ A TRABAJAR MEJOR"/>
    <s v="VISITA_TÉCNICA"/>
    <n v="64"/>
    <s v="PRINCIPAL"/>
    <s v="TERRESTRE"/>
    <s v="PAREDES CASTILLO DIEGO"/>
    <n v="1"/>
    <n v="51282"/>
    <n v="51282"/>
  </r>
  <r>
    <s v="BARRANQUILLA"/>
    <s v="0036-0001"/>
    <x v="6"/>
    <n v="8001"/>
    <n v="2839399"/>
    <n v="57042"/>
    <x v="0"/>
    <s v="ATLANTICO"/>
    <s v="BARRANQUILLA"/>
    <s v="ESTADERO Y RESTAURANTE MR. MICHEL"/>
    <s v="WOMPI"/>
    <s v="FO-25-1629049"/>
    <d v="2025-10-04T10:31:00"/>
    <d v="2025-10-06T15:38:00"/>
    <s v="INCIDENTE"/>
    <s v="NAVEGACION LENTA"/>
    <s v="USUARIO NO PUEDE NAVEGAR ENTRE PANTALLAS O LA APP NO ABRE SE QUEDA CARGANDO"/>
    <s v="CACHE"/>
    <s v="06/10/2025 CLIENTE AFIRMA QUE SE PONE LENTO AL HACER LAS TRANSACCIONES,  SE LE HACE BORRADO DE MEMORIA,  Y SE LE INDICA QUE POR AHORA NO HAY CAMBIOS DE EQUIPOS QUE DEBE ESTAR HACIENDO EL BORRADO CONSTANTEMENTE PARA QUE TENGA UN MEJOR SERVICIO, SE HACEN PRUEBAS EN SITIOS Y TRABAJO MEJOR"/>
    <s v="VISITA_TÉCNICA"/>
    <n v="64"/>
    <s v="PRINCIPAL"/>
    <s v="TERRESTRE"/>
    <s v="DE AVILA SIADES ALBERTO ENRIQUE"/>
    <n v="1"/>
    <n v="51282"/>
    <n v="51282"/>
  </r>
  <r>
    <s v="CALI"/>
    <s v="0036-0003"/>
    <x v="3"/>
    <n v="76001"/>
    <n v="2810107"/>
    <n v="36681"/>
    <x v="0"/>
    <s v="VALLE DEL CAUCA"/>
    <s v="CALI"/>
    <s v="BARRIO VERSALLES CALI    1"/>
    <s v="WOMPI"/>
    <s v="FO-25-1600496"/>
    <d v="2025-09-29T15:16:00"/>
    <d v="2025-10-06T15:45:00"/>
    <s v="INCIDENTE"/>
    <s v="CONEXIÓN"/>
    <s v="CONEXIÓN DEFICIENTE WIFI"/>
    <s v="FALLAS EN CANAL DE COMUNICACIÓN DEL CLIENTE (INTERNET)"/>
    <s v="06/10/2025 EQUIPO ESTA IMPRIMIENDO BIEN SE DEJA ACTUALIZADO Y FUNCIONANDO CORRECTAMENTE"/>
    <s v="VISITA_TÉCNICA"/>
    <n v="64"/>
    <s v="PRINCIPAL"/>
    <s v="TERRESTRE"/>
    <s v="CUERO RUIZ JHONNY"/>
    <n v="1"/>
    <n v="51282"/>
    <n v="51282"/>
  </r>
  <r>
    <s v="IBAGUE"/>
    <s v="0036-0006"/>
    <x v="4"/>
    <n v="73124"/>
    <n v="2839858"/>
    <n v="65906"/>
    <x v="0"/>
    <s v="TOLIMA"/>
    <s v="CAJAMARCA"/>
    <s v="BARRIO CENTRO CAJAMARCA 10"/>
    <s v="WOMPI"/>
    <s v="FO-25-1630833"/>
    <d v="2025-10-05T09:00:00"/>
    <d v="2025-10-06T16:17:00"/>
    <s v="INCIDENTE"/>
    <s v="SOFTWARE"/>
    <s v="VERSIÓN DESACTUALIZADA"/>
    <s v="VERSIÓN NO ACTUALIZADA"/>
    <s v="06/10/2025 SE ACTUALIZA LA VERSIÓN, BORRADO DE CACHE REINICIA EQUIPO, USUARIO INGRESA A LA APLICACIÓN APARECE LA OPCIÓN DE COMPARTIR E IMPRIMIR BAUCHER"/>
    <s v="VISITA_TÉCNICA"/>
    <n v="24"/>
    <s v="INTERMEDIA"/>
    <s v="TERRESTRE"/>
    <s v="GUTIERREZ  CAMILO ANDRES"/>
    <n v="1"/>
    <n v="172989"/>
    <n v="172989"/>
  </r>
  <r>
    <s v="CUCUTA"/>
    <s v="0036-0007"/>
    <x v="1"/>
    <n v="54001"/>
    <n v="2843332"/>
    <n v="60343"/>
    <x v="0"/>
    <s v="NORTE DE SANTANDER"/>
    <s v="CUCUTA"/>
    <s v="TORNI REPUESTOS LAS AMERICAS"/>
    <s v="WOMPI"/>
    <s v="FO-25-1634133"/>
    <d v="2025-10-06T10:19:00"/>
    <d v="2025-10-06T16:30:00"/>
    <s v="INCIDENTE"/>
    <s v="CONEXIÓN"/>
    <s v="CONEXIÓN DEFICIENTE WIFI"/>
    <s v="FALLAS EN CANAL DE COMUNICACIÓN DEL CLIENTE (INTERNET)"/>
    <s v="06/10/2025 SE VISITA COMERCIO, SE ENCUENTRA INTERMITENCIA EN CONEXIONES INTERNAS DE INTERNET DEL COMERCIO, SE REINICIA MODEM Y EQUIPO, SE HACEN PRUEBAS EXITOSA, CB OPERATIVO."/>
    <s v="VISITA_TÉCNICA"/>
    <n v="16"/>
    <s v="PRINCIPAL"/>
    <s v="TERRESTRE"/>
    <s v="NARANJO AFANADOR RUBEN JESUS"/>
    <n v="1"/>
    <n v="51282"/>
    <n v="51282"/>
  </r>
  <r>
    <s v="MEDELLIN"/>
    <s v="0036-0005"/>
    <x v="0"/>
    <n v="5001"/>
    <n v="2844204"/>
    <n v="67191"/>
    <x v="0"/>
    <s v="ANTIOQUIA"/>
    <s v="MEDELLÍN"/>
    <s v="PAPELERIA EXPLORA"/>
    <s v="WOMPI"/>
    <s v="FO-25-1634644"/>
    <d v="2025-10-06T11:17:00"/>
    <d v="2025-10-06T16:34:00"/>
    <s v="INCIDENTE"/>
    <s v="CONEXIÓN"/>
    <s v="CONEXIÓN DEFICIENTE WIFI"/>
    <s v="WIFI"/>
    <s v="06/10/2025 SE REALIZA ACTUALIZACIÓN DE LA APLICACIÓN CON TEM CALL Y SE VALIDA UNA RED QUE PUEDA BRINDAR UN MEJOR FUNCIONAMIENTO."/>
    <s v="VISITA_TÉCNICA"/>
    <n v="64"/>
    <s v="PRINCIPAL"/>
    <s v="TERRESTRE"/>
    <s v="MARIN PIEDRAHITA JIMMY ALEXIS"/>
    <n v="1"/>
    <n v="51282"/>
    <n v="51282"/>
  </r>
  <r>
    <s v="CALI"/>
    <s v="0036-0003"/>
    <x v="3"/>
    <n v="76248"/>
    <n v="2843124"/>
    <n v="33394"/>
    <x v="0"/>
    <s v="VALLE DEL CAUCA"/>
    <s v="EL CERRITO"/>
    <s v="BARRIO SANTA BARBARA EL CERRITO"/>
    <s v="WOMPI"/>
    <s v="FO-25-1633875"/>
    <d v="2025-10-06T10:07:00"/>
    <d v="2025-10-06T16:39:00"/>
    <s v="INCIDENTE"/>
    <s v="CREDENCIALES DE ACCESO (USUARIO/CONTRASEÑA)"/>
    <s v="INGRESO DE CREDENCIALES ERRADAS"/>
    <s v="EL USUARIO NO RECUERDA LA CONTRASEÑA O EL USUARIO"/>
    <s v="06/10/2025 EN LA VISITA TÉCNICA SE REALIZÓ CON EL USUARIO EL CAMBIO DE LA CONTRASEÑA PARA INGRESAR A LA APP ,YA QUE EL USUARIO NO RECORDABA BIEN LA ANTERIOR Y EL DÍA DE HOY NO HABÍA PODIDO INGRESAR,AL CAMBIAR LA CONTRASEÑA PUDO INGRESAR CORRECTAMENTE Y REALIZAR NUEVAMENTE TRANSACCIONES OK, TAMBIÉN SE LE EXPLICÓ LA FORMA CORRECTA DE LEER LOS CÓDIGOS DE BARRAS,YA QUE EL USUARIO MANIFIESTA SE SIENTE MUY INCONFORME CON LA LENTITUD Y NEGLIGENCIA QUE PRESENTA EL DATÁFONO PARA LEER LOS CÓDIGOS DE BARRAS,EL SERVICIO QUEDÓ OPERATIVO."/>
    <s v="VISITA_TÉCNICA"/>
    <n v="0"/>
    <s v="INTERMEDIA"/>
    <s v="TERRESTRE"/>
    <s v="SANCHEZ URREGO ROBINSON DAVID"/>
    <n v="1"/>
    <n v="172989"/>
    <n v="172989"/>
  </r>
  <r>
    <s v="VALLEDUPAR"/>
    <s v="0036-0001"/>
    <x v="6"/>
    <n v="20621"/>
    <n v="2837143"/>
    <n v="63766"/>
    <x v="0"/>
    <s v="CESAR"/>
    <s v="LA PAZ"/>
    <s v="BARRIO SAN FRANCISCO LA PAZ"/>
    <s v="WOMPI"/>
    <s v="FO-25-1625934"/>
    <d v="2025-10-03T14:35:00"/>
    <d v="2025-10-06T16:47:00"/>
    <s v="INCIDENTE"/>
    <s v="CONEXIÓN"/>
    <s v="CONEXIÓN DEFICIENTE WIFI"/>
    <s v="FALLAS EN CANAL DE COMUNICACIÓN DEL CLIENTE (INTERNET)"/>
    <s v="06/10/2025 BUENAS TARDES SE VISITA CB Y SE EVIDENCIA LENTITUD EN EL DATAFONO EN ALGUNOS MOMENTOS, SE VALIDA LA NAVEGACIÓN DEL INTERNET HACIENDO TEST DE VELOCIDAD Y PRESENTA CAIDAS DE MEGAS LO QUE HACE COLOCAR LENTO AL DATAFONO, SE LE RECOMIENDA AL USUARIO QUE HABLE CON EL PROVEEDOR DE INTERNET PARA QUE LE DEJE EL SERVICIO EN EL CANAL MENOS SATURADO YA QUE CUANDO LA RED SE ENCUENTRA BIEN EL DATAFONO HACE LAS TRANSACCIÓNES NORMAL, DE LAS CUALES SE SUBEN EVIDENCIAS EN LA APP"/>
    <s v="VISITA_TÉCNICA"/>
    <n v="64"/>
    <s v="INTERMEDIA"/>
    <s v="TERRESTRE"/>
    <s v="BENITEZ CARVAJAL ALVARO JAVIER"/>
    <n v="1"/>
    <n v="172989"/>
    <n v="172989"/>
  </r>
  <r>
    <s v="MEDELLIN"/>
    <s v="0036-0005"/>
    <x v="0"/>
    <n v="5001"/>
    <n v="2815678"/>
    <n v="73783"/>
    <x v="0"/>
    <s v="ANTIOQUIA"/>
    <s v="MEDELLIN"/>
    <s v="BARRIO ROBLEDO BELLO HORIZONTE MEDELLIN 5"/>
    <s v="WOMPI"/>
    <s v="FO-25-1606660 | FO-25-1604970"/>
    <d v="2025-09-30T12:38:00"/>
    <d v="2025-10-06T16:52:00"/>
    <s v="INCIDENTE"/>
    <s v="SOFTWARE"/>
    <s v="APP ELIMINADA"/>
    <s v="APP ELIMINADA POR EL CB"/>
    <s v="30/09/2025 SE LLEGA AL CB _x000a_SE HACEN PRUEBAS DE LLAMADA DE ACTUALIZACIÓN CON EL INTERNET DEL USUARIO Y NO APARECE LA APP_x000a_SE HACE POR MEDIO DE MIS DATOS PERO NO APRECE LA APP SE HACE REINICIO DE DATAFONO SE VUELVE HACER LLAMADA DE ACTUALIZACIÓN Y NO APARECE  SE ESCALA CON EL SUPERVISOR PARA LA VALIDACIÓN DE LA APP O CAMBIO DE EQUIPO_x000a_TICKET: 468904_x000a_06/10/2025 SE REALIZA GESTION TELEFONICA AL 3113069947 RESPONDE SR DANIEL QUIEN INDICA QUE LA APP YA SE ENCUENTRA INSTALADA YA QUE SE HABIA DESINTALADO Y ESTA LABORANDO DE MANERA NORMAL SE REALIZA CIERRE DE ORDEN"/>
    <s v="VISITA_TÉCNICA"/>
    <n v="40"/>
    <s v="PRINCIPAL"/>
    <s v="TERRESTRE"/>
    <s v="MONTOYA VELEZ ANDRES FELIPE"/>
    <n v="2"/>
    <n v="51282"/>
    <n v="102564"/>
  </r>
  <r>
    <s v="BOGOTA"/>
    <s v="0036-0004"/>
    <x v="5"/>
    <n v="11001"/>
    <n v="2817312"/>
    <n v="31115"/>
    <x v="0"/>
    <s v="CUNDINAMARCA"/>
    <s v="BOGOTA"/>
    <s v="MANRESA.COM"/>
    <s v="WOMPI"/>
    <s v="FO-25-1609934 | FO-25-1606284"/>
    <d v="2025-09-30T15:21:00"/>
    <d v="2025-10-06T16:57:00"/>
    <s v="INCIDENTE"/>
    <s v="CONEXIÓN"/>
    <s v="CONEXIÓN DEFICIENTE WIFI"/>
    <s v="FALLAS EN CANAL DE COMUNICACIÓN DEL CLIENTE (INTERNET)"/>
    <s v="01/10/2025 TICKET N° (469067)_x000a_SE VISITA CRRESPONSAL POR INCIDENTE WOMPI, SE VERIFICA EQUIPOS REALIZANDOMPRUEBAS CORRESPONDIENTES Y SE OBSERVA UNA SOBRESATURACION EN LOS CANALES DE BANDA WIFI 2.4GHZ ADEMAS LA RED USADA (MANRESA3103) MANEHA UNA VELOCIDAD DE CARGA Y DESCARGA BAJA CON LATENCIA ENCIMA DEL PROMEDIO. NO SE FINALIZA VISITAS_x000a_06/10/2025 RESPUESTA WOMPI_x000a_GRACIAS POR EL DETALLE DE LA INFORMACIÓN Y POR COMPARTIRNOS LAS EVIDENCIAS (IMAGENES Y PRUEBAS DE RED). VALIDAMOS EL CASO Y CONFIRMAMOS QUE ESTE COMPORTAMIENTO YA FUE IDENTIFICADO PREVIAMENTE, POR LO CUAL NUESTRO EQUIPO DE DESARROLLO TRABAJÓ EN UN AJUSTE QUE ESTARÁ INCLUIDO EN LA PRÓXIMA ACTUALIZACIÓN DE LA APLICACIÓN._x000a_ENTRE ESTA SEMANA Y LA SIGUIENTE SE ESTARÁ DESPLEGANDO UNA NUEVA VERSIÓN PARA TODOS LOS CORRESPONSALES, LA CUAL CORRIGE ESTE TIPO DE DEMORAS EN LA GENERACIÓN DE LOS VOUCHERS Y EVITARÁ DESCUADRES COMO EL QUE SE PRESENTÓ EN EL PUNTO CON SERIAL 254MMD4X2625 - 254MMD4X3314._x000a_APENAS LA ACTUALIZACIÓN ESTÉ DISPONIBLE, TE ESTAREMOS NO"/>
    <s v="VISITA_TÉCNICA"/>
    <n v="64"/>
    <s v="PRINCIPAL"/>
    <s v="TERRESTRE"/>
    <s v="ROZO ROZO WILLIAM ASDRUBAL"/>
    <n v="2"/>
    <n v="51282"/>
    <n v="102564"/>
  </r>
  <r>
    <s v="MONTERIA"/>
    <s v="0036-0001"/>
    <x v="6"/>
    <n v="23001"/>
    <n v="2834354"/>
    <n v="79396"/>
    <x v="0"/>
    <s v="CORDOBA"/>
    <s v="MONTERIA"/>
    <s v="BARRIO URB VILLA NOVA MONTERIA"/>
    <s v="WOMPI"/>
    <s v="FO-25-1620006"/>
    <d v="2025-10-03T09:06:00"/>
    <d v="2025-10-06T18:07:00"/>
    <s v="INCIDENTE"/>
    <s v="PANTALLA"/>
    <s v="PANTALLA OSCURA O INTERMITENTE"/>
    <s v="NO RESPONDE LA PANTALLA TÁCTIL"/>
    <s v="06/10/2025 SE VISITA SITIO, SE REINSTALA APLICACIÓN OK. SE REALIZAN PRUEBAS EXITOSAS._x000a_SE DEJA OBSERVACIÓN POR POSIBLE FALLA EN PANTALLA."/>
    <s v="VISITA_TÉCNICA"/>
    <n v="8"/>
    <s v="PRINCIPAL"/>
    <s v="TERRESTRE"/>
    <s v="COGOLLO VERTEL EDER LUIS"/>
    <n v="1"/>
    <n v="51282"/>
    <n v="51282"/>
  </r>
  <r>
    <s v="BARRANQUILLA"/>
    <s v="0036-0001"/>
    <x v="6"/>
    <n v="8001"/>
    <n v="2823275"/>
    <n v="47262"/>
    <x v="0"/>
    <s v="ATLANTICO"/>
    <s v="BARRANQUILLA"/>
    <s v="BARRIO CARIBE VERDE BARRANQUILLA 1"/>
    <s v="WOMPI"/>
    <s v="FO-25-1615798 | FO-25-1611026"/>
    <d v="2025-10-01T13:31:00"/>
    <d v="2025-10-07T09:24:00"/>
    <s v="INCIDENTE"/>
    <s v="SOFTWARE"/>
    <s v="APP ELIMINADA"/>
    <s v="APP ELIMINADA POR EL CB"/>
    <s v="02/10/2025 SE REALIZA VISITA AL COMERCIO SE ENCUENTRA DATÁFONO SIN LA APLICACIÓN DE WOMPI SE ESCALÓ EL CASO CON  TICKET N° (469411) LO CUAL INSTALARON NUEVAMENTE LA APLICACIÓN PERO POR TEMAS DE ACCESO AL CORREO YA QUE LA PERSONA ENCARGADA NO SE ENCUENTRA EN SITIO PARA PODER CAMBIAR LA CONTRASEÑA SE LE DICE ALA PERSONA QUE CUANDO LA PERSONA ENCARGADA ESTÉ SITIO LLAME NUEVAMENTE_x000a_07/10/2025 EN COMUNICACIÓN CON KAREN BEJARANO AL NÚMERO 3104194044 ME MANIFIESTA QUE NO HAY PODIDO INGRESAR AL DATÁFONO YA QUE NO PODIDO RESTABLECER LA CONTRASEÑA PORQUE TIENE UN INCONVENIENTE EN EL CORREO LE MANIFIESTO QUE SE SE COMUNIQUE A LA LÍNEA DE SOPORTE PARA REAGENDAR UNA VISITA"/>
    <s v="VISITA_TÉCNICA"/>
    <n v="32"/>
    <s v="PRINCIPAL"/>
    <s v="TERRESTRE"/>
    <s v="PEÑALOZA GUTIERREZ RAFAEL GUSTAVO"/>
    <n v="2"/>
    <n v="51282"/>
    <n v="102564"/>
  </r>
  <r>
    <s v="BOGOTA"/>
    <s v="0036-0004"/>
    <x v="5"/>
    <n v="11001"/>
    <n v="2838359"/>
    <n v="79525"/>
    <x v="0"/>
    <s v="CUNDINAMARCA"/>
    <s v="BOGOTÁ"/>
    <s v="PABLO ELIAS BALLESTEROS DAZA"/>
    <s v="WOMPI"/>
    <s v="FO-25-1629578 | FO-25-1627008"/>
    <d v="2025-10-04T09:00:00"/>
    <d v="2025-10-07T09:30:00"/>
    <s v="INCIDENTE"/>
    <s v="VOUCHER"/>
    <s v="INFORMACIÓN DEL CB ERRADA"/>
    <s v="HAY INFORMACIÓN ERRADA EN EL VOUCHER"/>
    <s v="04/10/2025 SE REALIZA VISITA A CB PARA ATENDER INCIDENTE ATIENDE EL SEÑOR  PABLO ELIAS BALLESTEROS EL  CUAL INDICA QUE LE ESTA SALIENDO EN LOS BAUCHER EL NOMBRE DE EL Y QUIERE QUE LE SALGA A NOMBRE DEL COMERCIO &quot;OK COMUNICACIONES.COM&quot; COMO LO MUESTRA EN LA CAMARA DE COMERCIO,SE ADJUNTA CAMARA DE COMERCIO _x000a_SERIAL: 254MMD4W9921_x000a_07/10/2025 SE REALIZA CIERRE DEL CASO POR REPUESTA ANTE EL REQUERIMIENTO CON WOMPI SOBRE EL NOMBRE QUE APARECE EN LOS BAUCHER ,WOMPI INDICA QUE NO SE PUEDE CAMBIAR YA QUE ES EL NOMBRE QUE REGISTRA EN EL BANCO Y EL CLIENTE DEBE REALIZAR EL CAMBIO PRIMERO CON EL BANCO"/>
    <s v="VISITA_TÉCNICA"/>
    <n v="16"/>
    <s v="PRINCIPAL"/>
    <s v="TERRESTRE"/>
    <s v="GALINDO ROJAS LUIS FELIPE"/>
    <n v="2"/>
    <n v="51282"/>
    <n v="102564"/>
  </r>
  <r>
    <s v="CUCUTA"/>
    <s v="0036-0007"/>
    <x v="1"/>
    <n v="54001"/>
    <n v="2815000"/>
    <n v="76727"/>
    <x v="0"/>
    <s v="NORTE DE SANTANDER"/>
    <s v="CUCUTA"/>
    <s v="BARRIO VILLAS DEL TEJAR CUCUTA."/>
    <s v="WOMPI"/>
    <s v="FO-25-1609773 | FO-25-1604032"/>
    <d v="2025-09-30T11:07:00"/>
    <d v="2025-10-07T10:35:00"/>
    <s v="INCIDENTE"/>
    <s v="NAVEGACION LENTA"/>
    <s v="USUARIO NO PUEDE NAVEGAR ENTRE PANTALLAS O LA APP NO ABRE SE QUEDA CARGANDO"/>
    <s v="CACHE"/>
    <s v="01/10/2025 EN COMUNICACIÓN CON EL CLIENTE ME INFORMA EL SR JEFFERSON QUINTERO QUE YA LE HABÍAN BRINDADO SOPORTE DE ACTUALIZACIÓN Y BORRADO DE CACHE PERO LA NOVEDAD PERSISTE, SE REALIZO ESCALAMIENTO PARA UNA PRONTA SOLUCIÓN DEL INCONVENIENTE_x000a_07/10/2025 SE  VISITA SE REALIZA SOPORTE POR LENTITUD Y CÓDIGO DE BARRAS, SE REALIZA ACTUALIZACIÓN NUEVAMENTE BORRADO DE CACHE Y PRUEBAS DE LECTURA DE FORMA HORIZONTAL Y VERTICAL QUEDANDO TODO OK"/>
    <s v="VISITA_TÉCNICA"/>
    <n v="24"/>
    <s v="PRINCIPAL"/>
    <s v="TERRESTRE"/>
    <s v="HERNANDEZ GUARIN MIGUEL JULIAN"/>
    <n v="2"/>
    <n v="51282"/>
    <n v="102564"/>
  </r>
  <r>
    <s v="BARRANQUILLA"/>
    <s v="0036-0001"/>
    <x v="6"/>
    <n v="8078"/>
    <n v="2830985"/>
    <n v="37137"/>
    <x v="0"/>
    <s v="ATLANTICO"/>
    <s v="BARANOA"/>
    <s v="BARRIO CENTRO BARANOA"/>
    <s v="WOMPI"/>
    <s v="FO-25-1616835"/>
    <d v="2025-10-02T14:28:00"/>
    <d v="2025-10-07T10:37:00"/>
    <s v="INCIDENTE"/>
    <s v="CREDENCIALES DE ACCESO (USUARIO/CONTRASEÑA)"/>
    <s v="NO FUNCIONA EL USUARIO O CONTRASEÑA"/>
    <s v="USUARIO CB"/>
    <s v="07/10/2025 SE REALIZA VISITA TÉCNICA, SE VALIDA OPERATIVIDAD DEL EQUIPO, CLIENTE INDICA QUE YA PUDO INGRESAR CON EL USUARIO Y LA CONTRASEÑA, SE REALIZAN PRUEBAS EXITOSAS, EQUIPO FUNCIONA CORRECTAMENTE, CB OPERATIVO."/>
    <s v="VISITA_TÉCNICA"/>
    <n v="40"/>
    <s v="INTERMEDIA"/>
    <s v="TERRESTRE"/>
    <s v="DE AGUAS MUÑOZ DAVID JOSE"/>
    <n v="1"/>
    <n v="172989"/>
    <n v="172989"/>
  </r>
  <r>
    <s v="BOGOTA"/>
    <s v="0036-0004"/>
    <x v="5"/>
    <n v="11001"/>
    <n v="2844534"/>
    <n v="72532"/>
    <x v="0"/>
    <s v="CUNDINAMARCA"/>
    <s v="BOGOTÁ"/>
    <s v="PAPELERIA CRESPITOS"/>
    <s v="WOMPI"/>
    <s v="FO-25-1635170"/>
    <d v="2025-10-06T11:42:00"/>
    <d v="2025-10-07T11:14:00"/>
    <s v="INCIDENTE"/>
    <s v="SOFTWARE"/>
    <s v="CONFIGURACIÓN GENERAL"/>
    <s v="VERSIÓN NO ACTUALIZADA"/>
    <s v="07/10/2025 SE REVISA EL EQUIPO SE PROCEDE A LA ACTUALIZACIÓN DEL SOFTWARE, VERIFICACIÓN DE LA IMPRESORA Y PRUEBAS DE RED EN LA CUAL SE OBSERVA UNA SATURACIÓN MEDIA DE LAS REDES(14 REDES EN EL PUNTO) SE INFORMA Y SE PRUEBA EL EQUIPO DANDO TIEMPO DE RESPUESTA CORRECTOS."/>
    <s v="VISITA_TÉCNICA"/>
    <n v="32"/>
    <s v="PRINCIPAL"/>
    <s v="TERRESTRE"/>
    <s v="ALARCON AREVALO JOHAN STIVEN"/>
    <n v="1"/>
    <n v="51282"/>
    <n v="51282"/>
  </r>
  <r>
    <s v="TUNJA"/>
    <s v="0036-0007"/>
    <x v="1"/>
    <n v="15001"/>
    <n v="2845129"/>
    <n v="38488"/>
    <x v="0"/>
    <s v="BOYACA"/>
    <s v="TUNJA"/>
    <s v="BARRIO LAS NIEVES TUNJA"/>
    <s v="WOMPI"/>
    <s v="FO-25-1635166"/>
    <d v="2025-10-06T12:44:00"/>
    <d v="2025-10-07T11:24:00"/>
    <s v="INCIDENTE"/>
    <s v="LECTURA"/>
    <s v="NO LEE NINGUNA FACTURA"/>
    <s v="NO LEE CODIGOS DE BARRAS LARGOS"/>
    <s v="07/10/2025 SE  REALIZA BORRADO DE CACHE DEL EQUIPO , SE REALIZA ACTUALIZACIÓN DE LA APLICACION ,SE VALIDA CONECTIVIDAD CON EL INTERNET DEL CLIENTE VIA WIFI  Y LA INTENSIDAD DE SEÑAL NO ESTA AL 100%  PERO EL EQUIPO DESPUÉS DEL BORRADO SE EVIDENCIA QUE EL EQUIPO TRABAJA MAS OPTIMO , DEJANDO PRUEBAS OK"/>
    <s v="VISITA_TÉCNICA"/>
    <n v="64"/>
    <s v="PRINCIPAL"/>
    <s v="TERRESTRE"/>
    <s v="ALVARADO MORENO CRISTHIAN"/>
    <n v="1"/>
    <n v="51282"/>
    <n v="51282"/>
  </r>
  <r>
    <s v="MEDELLIN"/>
    <s v="0036-0005"/>
    <x v="0"/>
    <n v="5001"/>
    <n v="2820132"/>
    <n v="71463"/>
    <x v="0"/>
    <s v="ANTIOQUIA"/>
    <s v="MEDELLÍN"/>
    <s v="MERKA SANTA FE"/>
    <s v="WOMPI"/>
    <s v="FO-25-1609227"/>
    <d v="2025-10-01T08:53:00"/>
    <d v="2025-10-07T11:41:00"/>
    <s v="INCIDENTE"/>
    <s v="SOFTWARE"/>
    <s v="APP ELIMINADA"/>
    <s v="APP ELIMINADA POR EL CB"/>
    <s v="07/10/2025 SE REALIZA SOPORTE TELEFONICO CON LA SRA ANDREA AL 3156116633 INDICA QUE NO LE APARECE LA APP WOMPI SE HACE SOPORTE CON WOMPI DONDE ENVIAN LA APP REMOTAMENTE SE ESPERA INSTALACION SE REALIZA INGRESO Y PRUEBAS DE CB CORRESPONSAL QUEDA OPERATIVO SE CIERRA ORDEN"/>
    <s v="SOPORTE_TELEFÓNICO"/>
    <n v="32"/>
    <s v="PRINCIPAL"/>
    <s v="TERRESTRE"/>
    <s v="QUINTERO SANCHEZ JUAN SEBASTIAN"/>
    <n v="1"/>
    <n v="22000"/>
    <n v="22000"/>
  </r>
  <r>
    <s v="CALI"/>
    <s v="0036-0003"/>
    <x v="3"/>
    <n v="76001"/>
    <n v="2848140"/>
    <n v="26988"/>
    <x v="0"/>
    <s v="VALLE DEL CAUCA"/>
    <s v="CALI"/>
    <s v="MULTISERVICIOS Y DIVERSION"/>
    <s v="WOMPI"/>
    <s v="FO-25-1638467"/>
    <d v="2025-10-07T08:00:00"/>
    <d v="2025-10-07T11:57:00"/>
    <s v="INCIDENTE"/>
    <s v="IMPRESIÓN"/>
    <s v="ROLLO MAL PUESTO"/>
    <s v="MALA MANIPULACIÓN DEL DATAFONO"/>
    <s v="07/10/2025 SE VISITA CORRESPONSAL Y SE PROCEDE A ACTUALIZAR VERSIÓN DATÁFONO Y BORRADO DE CACHÉ"/>
    <s v="VISITA_TÉCNICA"/>
    <n v="64"/>
    <s v="PRINCIPAL"/>
    <s v="TERRESTRE"/>
    <s v="BOLAÑOS TABORDA JORGE ENRIQUE"/>
    <n v="1"/>
    <n v="51282"/>
    <n v="51282"/>
  </r>
  <r>
    <s v="BOGOTA"/>
    <s v="0036-0004"/>
    <x v="5"/>
    <n v="25286"/>
    <n v="2846091"/>
    <n v="76799"/>
    <x v="0"/>
    <s v="CUNDINAMARCA"/>
    <s v="FUNZA"/>
    <s v="BARRIO SAMARKANDA FUNZA 2"/>
    <s v="WOMPI"/>
    <s v="FO-25-1636353"/>
    <d v="2025-10-06T14:54:00"/>
    <d v="2025-10-07T12:07:00"/>
    <s v="INCIDENTE"/>
    <s v="NAVEGACION LENTA"/>
    <s v="USUARIO NO PUEDE NAVEGAR ENTRE PANTALLAS O LA APP NO ABRE SE QUEDA CARGANDO"/>
    <s v="CACHE"/>
    <s v="07/10/2025 SE REALIZA VISITA  A CORRESPONSAL PARA ATENDER  INCIDENTE REPORTADO POR CORRESPONSAL, AL REALIZAR VALIDACIONES ENCONTRAMOS QUE DATÁFONO DEMORA EN NAVEGAR ENTRE PANTALLAS O REALIZAR LA IMPRESIÓN DE LA TIRILLA, REALIZAMOS ACTUALIZACIÓN DE APP ADICIONAL BORRAMOS Y REINICIAMOS EL EQUIPO AL REALIZAR LAS PRUEBAS EVIDENCIMOS QUE EL DAÑO YA FUE SOLUCIONADO Y LAS PRUEBAS FUERON EXITOSAS SE BRINDA INFORMACIÓN AL CORRESPONSAL DE LOS PASOS REALIZADOS EN EL DATAFONO Y ELLOS LO PUEDEN HACER"/>
    <s v="VISITA_TÉCNICA"/>
    <n v="64"/>
    <s v="INTERMEDIA"/>
    <s v="TERRESTRE"/>
    <s v="GALEANO SORIANO JUAN DAVID"/>
    <n v="1"/>
    <n v="172989"/>
    <n v="172989"/>
  </r>
  <r>
    <s v="CALI"/>
    <s v="0036-0003"/>
    <x v="3"/>
    <n v="19001"/>
    <n v="2846285"/>
    <n v="69559"/>
    <x v="0"/>
    <s v="CAUCA"/>
    <s v="POPAYAN"/>
    <s v="BARRIO EL UVO POPAYAN 2"/>
    <s v="WOMPI"/>
    <s v="FO-25-1636350"/>
    <d v="2025-10-06T15:07:00"/>
    <d v="2025-10-07T12:20:00"/>
    <s v="INCIDENTE"/>
    <s v="CREDENCIALES DE ACCESO (USUARIO/CONTRASEÑA)"/>
    <s v="NO FUNCIONA EL USUARIO O CONTRASEÑA"/>
    <s v="EL USUARIO NO RECUERDA LA CONTRASEÑA O EL USUARIO"/>
    <s v="07/10/2025 SE INGRESA SE GENERA DESDE EL DATAFONO UN CÓDIGO AL CORREO DEL CLIENTE SE HACE NUEVA CONTRASEÑA PRUEBAS OK"/>
    <s v="VISITA_TÉCNICA"/>
    <n v="56"/>
    <s v="LEJANA"/>
    <s v="TERRESTRE"/>
    <s v="GIMBUEL LASSO LUIS GERMAN"/>
    <n v="1"/>
    <n v="452148"/>
    <n v="452148"/>
  </r>
  <r>
    <s v="MONTERIA"/>
    <s v="0036-0001"/>
    <x v="6"/>
    <n v="23001"/>
    <n v="2848759"/>
    <n v="64422"/>
    <x v="0"/>
    <s v="CORDOBA"/>
    <s v="MONTERIA"/>
    <s v="BARRIO CHUCHURUBI MONTERIA 4"/>
    <s v="WOMPI"/>
    <s v="FO-25-1638437"/>
    <d v="2025-10-07T08:15:00"/>
    <d v="2025-10-07T13:03:00"/>
    <s v="INCIDENTE"/>
    <s v="TRANSACCION ERROR"/>
    <s v="UNA MISMA TRX ESTA PRESENTANDO FALLAS"/>
    <s v="AFECTACIÓN GENERALIZADA DE LOS SERVICIOS"/>
    <s v="07/10/2025 SE REALIZA VISITA TÉCNICA Y SE CORRIGE MENSAJE DE TRANSACCIÓN PENDIENTE EN LA PANTALLA DEL DATÁFONO, LA SOLUCIÓN SE GENERA BAJO EL TICKET #470537 POR EL CUAL ENVÍAN UNA NUEVA VERSIÓN DE APP Y SE BORRA CACHE Y SE REINICIA EL EQUIPO, QUEDANDO ASÍ SOLUCIONADO EL INCONVENIENTE."/>
    <s v="VISITA_TÉCNICA"/>
    <n v="64"/>
    <s v="PRINCIPAL"/>
    <s v="TERRESTRE"/>
    <s v="CASSIANI PEREZ RAUL RAMIRO"/>
    <n v="1"/>
    <n v="51282"/>
    <n v="51282"/>
  </r>
  <r>
    <s v="MEDELLIN"/>
    <s v="0036-0005"/>
    <x v="0"/>
    <n v="5656"/>
    <n v="2842440"/>
    <n v="68763"/>
    <x v="0"/>
    <s v="ANTIOQUIA"/>
    <s v="SAN JERONIMO"/>
    <s v="SAN JERONIMO SAN JERONIMO"/>
    <s v="WOMPI"/>
    <s v="FO-25-1633367"/>
    <d v="2025-10-06T09:22:00"/>
    <d v="2025-10-07T13:07:00"/>
    <s v="INCIDENTE"/>
    <s v="IMPRESIÓN"/>
    <s v="ROLLO MAL PUESTO"/>
    <s v="MALA MANIPULACIÓN DEL DATAFONO"/>
    <s v="07/10/2025 SE REALIZÓ VISITA SE EVIDENCIA QUE EL DATAFONO IMPRIME NORMALMENTE SE LES EXPLICA BORRADO DE CACHE MIENTRAS SE ACTUALIZA A NUEVA VERSIÓN"/>
    <s v="VISITA_TÉCNICA"/>
    <n v="0"/>
    <s v="INTERMEDIA"/>
    <s v="TERRESTRE"/>
    <s v="CASTAÑEDA PALACIO CARLOS FELIPE"/>
    <n v="1"/>
    <n v="172989"/>
    <n v="172989"/>
  </r>
  <r>
    <s v="TUNJA"/>
    <s v="0036-0007"/>
    <x v="1"/>
    <n v="15001"/>
    <n v="2849867"/>
    <n v="47270"/>
    <x v="0"/>
    <s v="BOYACA"/>
    <s v="TUNJA"/>
    <s v="BARRIO SANTA INES TUNJA 1"/>
    <s v="WOMPI"/>
    <s v="FO-25-1639436"/>
    <d v="2025-10-07T10:01:00"/>
    <d v="2025-10-07T13:28:00"/>
    <s v="INCIDENTE"/>
    <s v="CONEXIÓN"/>
    <s v="CONEXIÓN DEFICIENTE WIFI"/>
    <s v="WIFI"/>
    <s v="07/10/2025 SE VISITA CB MANTENIMIENTO DE EQUIPO... CONFIGURACIÓN BORRADO CACHE Y ACTUALIZACIÓN CB , CONECTA EQUIPO A RED DE CELULAR FUNCIONA CORRECTAMENTE...FALLA CANAL DE INTERNET DE CLIENTE"/>
    <s v="VISITA_TÉCNICA"/>
    <n v="40"/>
    <s v="PRINCIPAL"/>
    <s v="TERRESTRE"/>
    <s v="GONZALEZ GONZALEZ MARIO ALBERTO"/>
    <n v="1"/>
    <n v="51282"/>
    <n v="51282"/>
  </r>
  <r>
    <s v="CALI"/>
    <s v="0036-0003"/>
    <x v="3"/>
    <n v="76001"/>
    <n v="2850155"/>
    <n v="26711"/>
    <x v="0"/>
    <s v="VALLE DEL CAUCA"/>
    <s v="CALI"/>
    <s v="TRISVAL"/>
    <s v="WOMPI"/>
    <s v="FO-25-1639739"/>
    <d v="2025-10-07T10:19:00"/>
    <d v="2025-10-07T13:31:00"/>
    <s v="INCIDENTE"/>
    <s v="CREDENCIALES DE ACCESO (USUARIO/CONTRASEÑA)"/>
    <s v="NO FUNCIONA EL USUARIO O CONTRASEÑA"/>
    <s v="ERROR INICIO DE SESIÓN"/>
    <s v="07/10/2025 SE VALIDA CON EL CLIENTE QUIEN INDICA QUE EL DATAFONO SE QUEDO PENSANDO Y NO LA DEJA INICIAR SESIÓN, SE PROCEDE A REALIZAR REINICIO DE EQUIPO, SE BORRA CACHE, SE LE INDICA VOLVER A CREAR LA CONTRASEÑA, EL CLIENTE REALIZA TODO EL PROCESO  Y PUEDE INGRESAR SIN PROBLEMA"/>
    <s v="SOPORTE_TELEFÓNICO"/>
    <n v="16"/>
    <s v="PRINCIPAL"/>
    <s v="TERRESTRE"/>
    <s v="HENAO CARDONA DIEGO FERNANDO"/>
    <n v="1"/>
    <n v="22000"/>
    <n v="22000"/>
  </r>
  <r>
    <s v="CALI"/>
    <s v="0036-0003"/>
    <x v="3"/>
    <n v="19001"/>
    <n v="2845234"/>
    <n v="74254"/>
    <x v="0"/>
    <s v="CAUCA"/>
    <s v="POPAYAN"/>
    <s v="FRANK ALEXIS ORDOÑEZ TONUSCO"/>
    <s v="WOMPI"/>
    <s v="FO-25-1635922"/>
    <d v="2025-10-06T13:24:00"/>
    <d v="2025-10-07T14:14:00"/>
    <s v="INCIDENTE"/>
    <s v="CONEXIÓN"/>
    <s v="CONEXIÓN DEFICIENTE WIFI"/>
    <s v="WIFI"/>
    <s v="07/10/2025 SE CONECTA EQUIPO NUEVAMENTE A A LQ RED SE REINICIA ROUTER SE HACEN PRUEBAS OK"/>
    <s v="VISITA_TÉCNICA"/>
    <n v="32"/>
    <s v="LEJANA"/>
    <s v="TERRESTRE"/>
    <s v="GIMBUEL LASSO LUIS GERMAN"/>
    <n v="1"/>
    <n v="452148"/>
    <n v="452148"/>
  </r>
  <r>
    <s v="MEDELLIN"/>
    <s v="0036-0005"/>
    <x v="0"/>
    <n v="5212"/>
    <n v="2847762"/>
    <n v="68148"/>
    <x v="0"/>
    <s v="ANTIOQUIA"/>
    <s v="COPACABANA"/>
    <s v="SAN FRANCISCO COPACABANA 1"/>
    <s v="WOMPI"/>
    <s v="FO-25-1637461"/>
    <d v="2025-10-07T08:00:00"/>
    <d v="2025-10-07T14:34:00"/>
    <s v="INCIDENTE"/>
    <s v="CONEXIÓN"/>
    <s v="CONEXIÓN DEFICIENTE WIFI"/>
    <s v="FALLAS EN CANAL DE COMUNICACIÓN DEL CLIENTE (INTERNET)"/>
    <s v="07/10/2025 SE EVIDENCIA QUE EL INTERNET DEL COMERCIO SOLO TENÍA CONFIGURADA LA RED 5G POR TAL MOTIVO NO LE DABA AL DATÁFONO, USUARIA LLAMA AL OPERADOR Y LE CONFIGURAN LA RED 2.4 Y YA FUNCIONA CORRECTAMENTE."/>
    <s v="VISITA_TÉCNICA"/>
    <n v="16"/>
    <s v="PRINCIPAL"/>
    <s v="TERRESTRE"/>
    <s v="RAMIREZ TABARES JUAN DIEGO"/>
    <n v="1"/>
    <n v="51282"/>
    <n v="51282"/>
  </r>
  <r>
    <s v="MEDELLIN"/>
    <s v="0036-0005"/>
    <x v="0"/>
    <n v="5079"/>
    <n v="2845238"/>
    <n v="13055"/>
    <x v="0"/>
    <s v="ANTIOQUIA"/>
    <s v="BARBOSA"/>
    <s v="AGROSUPER"/>
    <s v="WOMPI"/>
    <s v="FO-25-1635916"/>
    <d v="2025-10-06T13:25:00"/>
    <d v="2025-10-07T14:59:00"/>
    <s v="INCIDENTE"/>
    <s v="CONEXIÓN"/>
    <s v="APARECEN ERRORES EN PANTALLA: HUBO UNA DESCONEXION DE LA RED"/>
    <s v="FALLAS EN CANAL DE COMUNICACIÓN DEL CLIENTE (INTERNET)"/>
    <s v="07/10/2025 SE LLEGA AL PUNTO CLIENTE INFORMA QUE YA SE PUDO CONECTAR AL WIFI Y NO NECESITA VISITA"/>
    <s v="VISITA_TÉCNICA"/>
    <n v="64"/>
    <s v="INTERMEDIA"/>
    <s v="TERRESTRE"/>
    <s v="ALVAREZ ARENAS VICTOR HUGO"/>
    <n v="1"/>
    <n v="172989"/>
    <n v="172989"/>
  </r>
  <r>
    <s v="PEREIRA"/>
    <s v="0036-0002"/>
    <x v="2"/>
    <n v="63130"/>
    <n v="2846132"/>
    <n v="33639"/>
    <x v="0"/>
    <s v="QUINDIO"/>
    <s v="CALARCA"/>
    <s v="BARRIO CENTRO CALARCA 1"/>
    <s v="WOMPI"/>
    <s v="FO-25-1636036"/>
    <d v="2025-10-06T14:53:00"/>
    <d v="2025-10-07T15:57:00"/>
    <s v="INCIDENTE"/>
    <s v="CONEXIÓN"/>
    <s v="APARECEN ERRORES EN PANTALLA: HUBO UNA DESCONEXION DE LA RED"/>
    <s v="FALLAS EN CANAL DE COMUNICACIÓN DEL CLIENTE (INTERNET)"/>
    <s v="07/10/2025 SE VALIDA CON EL CLIENTE QUIEN INDICA QUE SE QUEDO EL DATAFONO PROCESANDO , SE LE INDICA REINICIAR EL EQUIPO Y CONECTAR DE NUEVO A LA RED POR QUE AL PARECER SE HABIA DESCONECTADO, EL CLIENTE PROCEDE A CONECTAR DE NUEVO EL EQUIPO A A LA RED Y PUEDE REALIZAR TRANSACCIONES SI PROBLEMA."/>
    <s v="SOPORTE_TELEFÓNICO"/>
    <n v="0"/>
    <s v="INTERMEDIA"/>
    <s v="TERRESTRE"/>
    <s v="HENAO CARDONA DIEGO FERNANDO"/>
    <n v="1"/>
    <n v="22000"/>
    <n v="22000"/>
  </r>
  <r>
    <s v="PEREIRA"/>
    <s v="0036-0002"/>
    <x v="2"/>
    <n v="66001"/>
    <n v="2849459"/>
    <n v="59282"/>
    <x v="0"/>
    <s v="RISARALDA"/>
    <s v="PEREIRA"/>
    <s v="BARRIO PARQUE INDUSTRIAL SECTOR A PEREIRA"/>
    <s v="WOMPI"/>
    <s v="FO-25-1638795"/>
    <d v="2025-10-07T09:08:00"/>
    <d v="2025-10-07T16:43:00"/>
    <s v="INCIDENTE"/>
    <s v="CONEXIÓN"/>
    <s v="CONEXIÓN DEFICIENTE WIFI"/>
    <s v="WIFI"/>
    <s v="07/10/2025 VISITAMOS COMERCIO PERO EL DATAFONO NO TIENE FALLA SE CAMBIO DE SEÑAL DE WIFI POR LOS DATOS DEL CELULAR DEL COMERCIO Y FUNCIONA SIN NOVEDAD LE INDICAMOS AL CLIENTE QUE EL MODEM ESTA EN 5G PARA EVITAR ESTE INCONVENIENTE LE INDICAMOS QUE LLAME AL PROVEEDOR DE SERVICIO PARA QUE LE CAMBIE POR 2.4G SE REALIZAN PRUEBAS OK."/>
    <s v="VISITA_TÉCNICA"/>
    <n v="24"/>
    <s v="PRINCIPAL"/>
    <s v="TERRESTRE"/>
    <s v="ARROYAVE CANO MANUEL GUILLERMO"/>
    <n v="1"/>
    <n v="51282"/>
    <n v="51282"/>
  </r>
  <r>
    <s v="IBAGUE"/>
    <s v="0036-0006"/>
    <x v="4"/>
    <n v="73001"/>
    <n v="2848210"/>
    <n v="66444"/>
    <x v="0"/>
    <s v="TOLIMA"/>
    <s v="IBAGUE"/>
    <s v="PUCHYS"/>
    <s v="WOMPI"/>
    <s v="FO-25-1638484"/>
    <d v="2025-10-07T08:00:00"/>
    <d v="2025-10-07T17:02:00"/>
    <s v="INCIDENTE"/>
    <s v="CREDENCIALES DE ACCESO (USUARIO/CONTRASEÑA)"/>
    <s v="NO FUNCIONA EL USUARIO O CONTRASEÑA"/>
    <s v="ERROR INICIO DE SESIÓN"/>
    <s v="07/10/2025 SE LLAMA A LA SEÑORA ELIANA CRUZ, AL NÚMERO DE TELÉFONO 3115365180, ME INDICA QUE ESTÁ EN UNA CITA MÉDICA Y QUE NO ME PUEDE ATENDER EN LA TARDE DE HOY."/>
    <s v="SOPORTE_TELEFÓNICO"/>
    <n v="16"/>
    <s v="PRINCIPAL"/>
    <s v="TERRESTRE"/>
    <s v="VARGAS HERRERA JHON JAIRO"/>
    <n v="1"/>
    <n v="22000"/>
    <n v="22000"/>
  </r>
  <r>
    <s v="CUCUTA"/>
    <s v="0036-0007"/>
    <x v="1"/>
    <n v="54001"/>
    <n v="2813635"/>
    <n v="77538"/>
    <x v="0"/>
    <s v="NORTE DE SANTANDER"/>
    <s v="CUCUTA"/>
    <s v="MINIMARKET LA 17"/>
    <s v="WOMPI"/>
    <s v="FO-25-1637288 | FO-25-1602524"/>
    <d v="2025-09-30T09:31:00"/>
    <d v="2025-10-07T17:35:00"/>
    <s v="INCIDENTE"/>
    <s v="NAVEGACION LENTA"/>
    <s v="USUARIO NO PUEDE NAVEGAR ENTRE PANTALLAS O LA APP NO ABRE SE QUEDA CARGANDO"/>
    <s v="CACHE"/>
    <s v="06/10/2025 EN COMUNICACIÓN CON LA SRA ANGIE RODRÍGUEZ SE REALIZÓ SOPORTE TELEFÓNICO SE ACTUALIZA DATÁFONO Y BORRADO DE CACHE PERO LA LENTITUD PERSISTE SE REALIZA ESCALAMIENTO A LA ESPERA DE RESPUESTA POR PARTE DE WOMPI PARA UNA SOLUCIÓN DE LA NOVEDAD_x000a_07/10/2025 SE VISITA COMERCIO, SE ACTUALIZA, SE  BORRA CACHE, SE REINICIA DATAFONO, SE BORRA APP, SE INSTALA, SE HACEN PRUEBAS EXITOSA, CB OPERATIVO."/>
    <s v="VISITA_TÉCNICA"/>
    <n v="24"/>
    <s v="PRINCIPAL"/>
    <s v="TERRESTRE"/>
    <s v="NARANJO AFANADOR RUBEN JESUS"/>
    <n v="2"/>
    <n v="51282"/>
    <n v="102564"/>
  </r>
  <r>
    <s v="BUCARAMANGA"/>
    <s v="0036-0007"/>
    <x v="1"/>
    <n v="68001"/>
    <n v="2851690"/>
    <n v="80354"/>
    <x v="0"/>
    <s v="SANTANDER"/>
    <s v="BUCARAMANGA"/>
    <s v="DROGUERIA Y COMERCIALIZADORA EL DIAMANTE DOS"/>
    <s v="WOMPI"/>
    <s v="FO-25-1641327"/>
    <d v="2025-10-07T12:56:00"/>
    <d v="2025-10-08T09:20:00"/>
    <s v="INCIDENTE"/>
    <s v="NAVEGACION LENTA"/>
    <s v="USUARIO NO PUEDE NAVEGAR ENTRE PANTALLAS O LA APP NO ABRE SE QUEDA CARGANDO"/>
    <s v="CACHE"/>
    <s v="08/10/2025 SE ESTABLECE COMUNICACIÓN CON EL SEÑOR CRISTIAN AL NÚMERO 3174975891 SE LE INDICA COMO HACERLE BORRADO DE CACHE AL EQUIPO SE REALIZA PRUEBA OK SE PROCEDE A CERRAR ORDEN"/>
    <s v="SOPORTE_TELEFÓNICO"/>
    <n v="0"/>
    <s v="PRINCIPAL"/>
    <s v="TERRESTRE"/>
    <s v="BARRERA ORTEGA MARLON STWAR"/>
    <n v="1"/>
    <n v="22000"/>
    <n v="22000"/>
  </r>
  <r>
    <s v="MEDELLIN"/>
    <s v="0036-0005"/>
    <x v="0"/>
    <n v="5001"/>
    <n v="2851594"/>
    <n v="35150"/>
    <x v="0"/>
    <s v="ANTIOQUIA"/>
    <s v="MEDELLIN"/>
    <s v="BARRIO CHAGUALO 1  MEDELLIN"/>
    <s v="WOMPI"/>
    <s v="FO-25-1641171"/>
    <d v="2025-10-07T12:24:00"/>
    <d v="2025-10-08T10:18:00"/>
    <s v="INCIDENTE"/>
    <s v="CONEXIÓN"/>
    <s v="CONEXIÓN DEFICIENTE WIFI"/>
    <s v="WIFI"/>
    <s v="08/10/2025 SE VISITA CB POR LENTITUD AL REVISAR SE ENCUENTRA SIN RED SE CONECTO A LOS DATOS DEL CELULAR Y FUNCIONÓ PERFECTAMENTE CON EL WIFI DEL COMERCIO NO SE REINICIO MÓDEM Y SE REALIZARON PRUEBAS Y VOLVIÓ A TENER CONEXIÓN OPERANDO CON EL WIFI DEL COMERCIO PRUEBAS OK"/>
    <s v="VISITA_TÉCNICA"/>
    <n v="32"/>
    <s v="PRINCIPAL"/>
    <s v="TERRESTRE"/>
    <s v="PAREJA ECHAVARRIA JHON DAVID"/>
    <n v="1"/>
    <n v="51282"/>
    <n v="51282"/>
  </r>
  <r>
    <s v="MEDELLIN"/>
    <s v="0036-0005"/>
    <x v="0"/>
    <n v="5266"/>
    <n v="2854237"/>
    <n v="28242"/>
    <x v="0"/>
    <s v="ANTIOQUIA"/>
    <s v="ENVIGADO"/>
    <s v="DROINCO SAS"/>
    <s v="WOMPI"/>
    <s v="FO-25-1643473"/>
    <d v="2025-10-08T08:00:00"/>
    <d v="2025-10-08T10:20:00"/>
    <s v="INCIDENTE"/>
    <s v="LECTURA"/>
    <s v="NO LEE NINGUNA FACTURA"/>
    <s v="SUCIEDAD EN LA CAMARA"/>
    <s v="08/10/2025 SE ENSEÑO COMO LEER CORRECTAMENTE LOS CÓDIGOS DE BARRAS"/>
    <s v="VISITA_TÉCNICA"/>
    <n v="48"/>
    <s v="PRINCIPAL"/>
    <s v="TERRESTRE"/>
    <s v="CASTAÑEDA PALACIO CARLOS FELIPE"/>
    <n v="1"/>
    <n v="51282"/>
    <n v="51282"/>
  </r>
  <r>
    <s v="IBAGUE"/>
    <s v="0036-0006"/>
    <x v="4"/>
    <n v="73001"/>
    <n v="2848243"/>
    <n v="55082"/>
    <x v="0"/>
    <s v="TOLIMA"/>
    <s v="IBAGUE"/>
    <s v="BARRIO URBANIZACION VILLA CAFE IBAGUE"/>
    <s v="WOMPI"/>
    <s v="FO-25-1643299 | FO-25-1638470"/>
    <d v="2025-10-07T08:00:00"/>
    <d v="2025-10-08T10:22:00"/>
    <s v="INCIDENTE"/>
    <s v="NAVEGACION LENTA"/>
    <s v="USUARIO NO PUEDE NAVEGAR ENTRE PANTALLAS O LA APP NO ABRE SE QUEDA CARGANDO"/>
    <s v="CANAL DE COMUNICACIÓN"/>
    <s v="07/10/2025 SE REALIZA VALIDACIÓN DE LENTITUD EN DATÁFONO DEBIDO A INCONVENIENTES CON LA SEÑAL DE RED WIFI DEL CLIENTE. SE CONECTA A UNA RED DIFERENTE Y SE REALIZA PRUEBAS DE FUNCIONAMIENTO OK. PERO PERSISTE ERROR EN LENTITUD AL MOMENTO DE IMPRIMIR TRANSACCIONES. SE ESCALA CON TICKET N° (470698)._x000a_08/10/2025 SE VALIDA CONTACTO TELEFÓNICO 3162246786, SE LE INFORMA A LA SEÑORA LEIDY ROJAS QUE SE ENVIÓ ACTUALIZACIÓN REMOTA PARA MEJORAR LA LENTITUD DEL DATÁFONO."/>
    <s v="VISITA_TÉCNICA"/>
    <n v="32"/>
    <s v="PRINCIPAL"/>
    <s v="TERRESTRE"/>
    <s v="BARRAGAN TAFUR EDWIN ESTEBAN"/>
    <n v="2"/>
    <n v="51282"/>
    <n v="102564"/>
  </r>
  <r>
    <s v="MEDELLIN"/>
    <s v="0036-0005"/>
    <x v="0"/>
    <n v="5360"/>
    <n v="2852088"/>
    <n v="75876"/>
    <x v="0"/>
    <s v="ANTIOQUIA"/>
    <s v="ITAGÜÍ"/>
    <s v="DROGUERIA PHARMA FULL"/>
    <s v="WOMPI"/>
    <s v="FO-25-1641753"/>
    <d v="2025-10-07T13:57:00"/>
    <d v="2025-10-08T10:41:00"/>
    <s v="INCIDENTE"/>
    <s v="NAVEGACION LENTA"/>
    <s v="USUARIO NO PUEDE NAVEGAR ENTRE PANTALLAS O LA APP NO ABRE SE QUEDA CARGANDO"/>
    <s v="CACHE"/>
    <s v="08/10/2025 SE REALIZÓ BORRADO DE CACHE SE REALIZA PRUEBA DATÁFONO FUNCIONANDO NORMALMENTE"/>
    <s v="VISITA_TÉCNICA"/>
    <n v="56"/>
    <s v="PRINCIPAL"/>
    <s v="TERRESTRE"/>
    <s v="CASTAÑEDA PALACIO CARLOS FELIPE"/>
    <n v="1"/>
    <n v="51282"/>
    <n v="51282"/>
  </r>
  <r>
    <s v="PEREIRA"/>
    <s v="0036-0002"/>
    <x v="2"/>
    <n v="66001"/>
    <n v="2849011"/>
    <n v="48397"/>
    <x v="0"/>
    <s v="RISARALDA"/>
    <s v="PEREIRA"/>
    <s v="SU SALUD PHARMA"/>
    <s v="WOMPI"/>
    <s v="FO-25-1638698"/>
    <d v="2025-10-07T08:20:00"/>
    <d v="2025-10-08T10:47:00"/>
    <s v="INCIDENTE"/>
    <s v="EQUIPO"/>
    <s v="DATAFONO NO ENCIENDE"/>
    <s v="DAÑO EN LA FUENTE DE PODER"/>
    <s v="08/10/2025 SE REALIZA VALIDACION CON EL CLIENTE, DADO SE LE ROBARON EL CARGADOR DEL DATAFONO, SE ESCALO A WOMPI QUIENES INDICARON QUE EL CLIENTE DEBE USAR EL CARGADOR DEL CELULAR PARA CARGAR EL DATAFONO MIENTRAS INGENICO SUMINISTRA ACCESORIOS COMO CARGARDOR YA QUE EN ESTE MOMENTO NO SE TIENE BACKUP DE ESTE PARA CAMBIO, SE LE INFORMA AL CLIENTE QUIEN ACCEDER A REALIZAR EL PROCESO DE ESTA MANERA MIENTRAS SE LE SUMINISTRA DE NUEVO EL ACCESORIO."/>
    <s v="SOPORTE_TELEFÓNICO"/>
    <n v="40"/>
    <s v="PRINCIPAL"/>
    <s v="TERRESTRE"/>
    <s v="HENAO CARDONA DIEGO FERNANDO"/>
    <n v="1"/>
    <n v="22000"/>
    <n v="22000"/>
  </r>
  <r>
    <s v="BOGOTA"/>
    <s v="0036-0004"/>
    <x v="5"/>
    <n v="11001"/>
    <n v="2851354"/>
    <n v="52253"/>
    <x v="0"/>
    <s v="CUNDINAMARCA"/>
    <s v="BOGOTÁ"/>
    <s v="MISCELANEA LAVANDERIA NEW \ STAR"/>
    <s v="WOMPI"/>
    <s v="FO-25-1640900"/>
    <d v="2025-10-07T11:56:00"/>
    <d v="2025-10-08T10:58:00"/>
    <s v="INCIDENTE"/>
    <s v="NAVEGACION LENTA"/>
    <s v="CONEXIÓN DEFICIENTE WIFI"/>
    <s v="CACHE - FALLAS EN CANAL DE COMUNICACIÓN DEL CLIENTE (INTERNET)"/>
    <s v="08/10/2025 SE REALIZA VISITA A COMERCIO SE REALIZA BORRADO DE CACHE Y ACTUALIZACIÓN SE REALIZAN PRUEBAS QUEDANDO FUNCIONAL Y OPERATIVO"/>
    <s v="VISITA_TÉCNICA"/>
    <n v="40"/>
    <s v="PRINCIPAL"/>
    <s v="TERRESTRE"/>
    <s v="JAIMES VALERO NELSON RICARDO"/>
    <n v="1"/>
    <n v="51282"/>
    <n v="51282"/>
  </r>
  <r>
    <s v="CALI"/>
    <s v="0036-0003"/>
    <x v="3"/>
    <n v="76130"/>
    <n v="2854382"/>
    <n v="22203"/>
    <x v="0"/>
    <s v="VALLE DEL CAUCA"/>
    <s v="CANDELARIA"/>
    <s v="BARRIO CENTRAL II - CANDELARIA"/>
    <s v="WOMPI"/>
    <s v="FO-25-1643900"/>
    <d v="2025-10-08T08:00:00"/>
    <d v="2025-10-08T11:01:00"/>
    <s v="INCIDENTE"/>
    <s v="CONEXIÓN"/>
    <s v="CONEXIÓN DEFICIENTE WIFI"/>
    <s v="FALLAS EN CANAL DE COMUNICACIÓN DEL CLIENTE (INTERNET)"/>
    <s v="08/10/2025 SE LLEGA AL COMERCIO SE ACTUALIZA ACTULIZA DATAFONO SE EXPLICA LA MANERA DE LEER LOS RECIBOS SE HACEN PRUEBAS Y QUEDA FUNCIONANDO CORRECTAMENTE"/>
    <s v="VISITA_TÉCNICA"/>
    <n v="0"/>
    <s v="INTERMEDIA"/>
    <s v="TERRESTRE"/>
    <s v="CUERO RUIZ JHONNY"/>
    <n v="1"/>
    <n v="172989"/>
    <n v="172989"/>
  </r>
  <r>
    <s v="MANIZALES"/>
    <s v="0036-0002"/>
    <x v="2"/>
    <n v="17001"/>
    <n v="2839628"/>
    <n v="73809"/>
    <x v="0"/>
    <s v="CALDAS"/>
    <s v="MANIZALES"/>
    <s v="VARIEDADES JULY MANIZALES"/>
    <s v="WOMPI"/>
    <s v="FO-25-1629041"/>
    <d v="2025-10-04T11:03:00"/>
    <d v="2025-10-08T11:09:00"/>
    <s v="INCIDENTE"/>
    <s v="IMPRESIÓN"/>
    <s v="FALTA DE RODILLO"/>
    <s v="MALA MANIPULACIÓN DEL DATAFONO"/>
    <s v="08/10/2025 SE REALIZA VISITA SE CAMBIA EL EQUIPO WOMPI YA QUE USUARIO PERDIÓ EL RODILLO DE LA IMPRESORA Y NO LE PERMITE REALIZAR IMPRESIONES DE LAS TIRILLAS, SE CAMBIA FUENTE DE PODER, SE ACCEDE CON CREDENCIALES SE HACEN PRUEBAS SERVICIO OK"/>
    <s v="VISITA_TÉCNICA"/>
    <n v="64"/>
    <s v="PRINCIPAL"/>
    <s v="TERRESTRE"/>
    <s v="AGUIRRE HENAO RAUL EDUARDO"/>
    <n v="1"/>
    <n v="51282"/>
    <n v="51282"/>
  </r>
  <r>
    <s v="BOGOTA"/>
    <s v="0036-0004"/>
    <x v="5"/>
    <n v="11001"/>
    <n v="2851719"/>
    <n v="74298"/>
    <x v="0"/>
    <s v="CUNDINAMARCA"/>
    <s v="BOGOTÁ"/>
    <s v="PUNTO15 LIVI"/>
    <s v="WOMPI"/>
    <s v="FO-25-1641175"/>
    <d v="2025-10-07T12:24:00"/>
    <d v="2025-10-08T11:23:00"/>
    <s v="INCIDENTE"/>
    <s v="CONEXIÓN"/>
    <s v="APARECEN ERRORES EN PANTALLA: HUBO UNA DESCONEXION DE LA RED"/>
    <s v="WIFI"/>
    <s v="08/10/2025 SE REALIZA REVISIÓN DEL EQUIPO Y SE EVIDENCIA QUE LAS REDES WIFI SE ENCUENTRAN UNIFICADAA INÚTILIZANDO LAS REDES Y AFECTANDO LA CONEXIÓN CON EL EQUIPO SE LE INDICA A LILIANA FORERO QUE SE COMUNIQUE CON PROVEEDOR DE INTERNET PARA SOLICITAR SEPARACIÓN DE REDES"/>
    <s v="VISITA_TÉCNICA"/>
    <n v="24"/>
    <s v="PRINCIPAL"/>
    <s v="TERRESTRE"/>
    <s v="ALARCON AREVALO JOHAN STIVEN"/>
    <n v="1"/>
    <n v="51282"/>
    <n v="51282"/>
  </r>
  <r>
    <s v="MEDELLIN"/>
    <s v="0036-0005"/>
    <x v="0"/>
    <n v="5001"/>
    <n v="2854619"/>
    <n v="69522"/>
    <x v="0"/>
    <s v="ANTIOQUIA"/>
    <s v="MEDELLIN"/>
    <s v="BARRIO PARQUE OBRERO LOS ANGELES MEDELLIN"/>
    <s v="WOMPI"/>
    <s v="FO-25-1643880"/>
    <d v="2025-10-08T08:00:00"/>
    <d v="2025-10-08T11:37:00"/>
    <s v="INCIDENTE"/>
    <s v="CAPACITACIÓN"/>
    <s v="MALA MANIPULACIÓN POS"/>
    <s v="FALTA CAPACITACIÓN USUARIO CB"/>
    <s v="08/10/2025 REPORTAN QUE EL DATAFONO NO LE LEE CÓDIGOS DE BARRAS, EN SITIO VALIDO LEYENDO VARIOS CÓDIGOS DE BARRAS DE LA MANERA INDICADA Y LOS LEE CORRECTAMENTE LOS OPERADORES NO ESTABAN LEYENDO DE FORMA CORRECTA E INDICADA LOS CÓDIGOS DE BARRAS PRUEBAS OK"/>
    <s v="VISITA_TÉCNICA"/>
    <n v="32"/>
    <s v="PRINCIPAL"/>
    <s v="TERRESTRE"/>
    <s v="PAREJA ECHAVARRIA JHON DAVID"/>
    <n v="1"/>
    <n v="51282"/>
    <n v="51282"/>
  </r>
  <r>
    <s v="CALI"/>
    <s v="0036-0003"/>
    <x v="3"/>
    <n v="76248"/>
    <n v="2851650"/>
    <n v="33394"/>
    <x v="0"/>
    <s v="VALLE DEL CAUCA"/>
    <s v="EL CERRITO"/>
    <s v="BARRIO SANTA BARBARA EL CERRITO"/>
    <s v="WOMPI"/>
    <s v="FO-25-1641197"/>
    <d v="2025-10-07T12:33:00"/>
    <d v="2025-10-08T11:40:00"/>
    <s v="INCIDENTE"/>
    <s v="CREDENCIALES DE ACCESO (USUARIO/CONTRASEÑA)"/>
    <s v="INGRESO DE CREDENCIALES ERRADAS"/>
    <s v="ERROR INICIO DE SESIÓN"/>
    <s v="08/10/2025 EN LA VISITA TÉCNICA SE REALIZÓ LA PRUEBA CON LA CLIENTA LA CUAL PUDO INGRESAR CON NORMALIDAD A LA APLICACIÓN, LA CLIENTA MANIFESTÓ NO PODER HACER RECAUDO CON FACILIDAD POR EL TEMA DE LA LECTURA DE CODIGOS, SE REALIZARON LAS PRUEBAS INDICANDOLE LA MANERA CORRECTA DE LEER LOS CÓDIGOS QUEDANDO A GUSTO CON LA EXPLICACIÓN, EL SERVICIO QUEDÓ OPERATIVO SIN FALLAS."/>
    <s v="VISITA_TÉCNICA"/>
    <n v="0"/>
    <s v="INTERMEDIA"/>
    <s v="TERRESTRE"/>
    <s v="SANCHEZ URREGO ROBINSON DAVID"/>
    <n v="1"/>
    <n v="172989"/>
    <n v="172989"/>
  </r>
  <r>
    <s v="CALI"/>
    <s v="0036-0003"/>
    <x v="3"/>
    <n v="76130"/>
    <n v="2855350"/>
    <n v="50527"/>
    <x v="0"/>
    <s v="VALLE DEL CAUCA"/>
    <s v="CANDELARIA"/>
    <s v="BARRIO CORREGIMIENTO LA REGINA CANDELARIA"/>
    <s v="WOMPI"/>
    <s v="FO-25-1644155"/>
    <d v="2025-10-08T08:15:00"/>
    <d v="2025-10-08T11:42:00"/>
    <s v="INCIDENTE"/>
    <s v="CREDENCIALES DE ACCESO (USUARIO/CONTRASEÑA)"/>
    <s v="NO FUNCIONA EL USUARIO O CONTRASEÑA"/>
    <s v="EL USUARIO NO RECUERDA LA CONTRASEÑA O EL USUARIO"/>
    <s v="08/10/2025 CLIENTE NO PODIA INGRESAR EL USUARIO LO TENIA MAL SE LE MUESTRA CUAL ES EL USUARIO CORRECTO Y PUEDE INGRESAR SE HACEN PRUEBAS Y EL EQUIPO FUNCIONA CORRECTAMENTE"/>
    <s v="VISITA_TÉCNICA"/>
    <n v="0"/>
    <s v="INTERMEDIA"/>
    <s v="TERRESTRE"/>
    <s v="CUERO RUIZ JHONNY"/>
    <n v="1"/>
    <n v="172989"/>
    <n v="172989"/>
  </r>
  <r>
    <s v="BOGOTA"/>
    <s v="0036-0004"/>
    <x v="5"/>
    <n v="11001"/>
    <n v="2854047"/>
    <n v="17058"/>
    <x v="0"/>
    <s v="CUNDINAMARCA"/>
    <s v="BOGOTÁ"/>
    <s v="B Y B TELEFONÍA CELULAR"/>
    <s v="WOMPI"/>
    <s v="FO-25-1643290"/>
    <d v="2025-10-07T16:56:00"/>
    <d v="2025-10-08T12:27:00"/>
    <s v="INCIDENTE"/>
    <s v="CONEXIÓN"/>
    <s v="CONEXIÓN DEFICIENTE WIFI"/>
    <s v="WIFI"/>
    <s v="08/10/2025 SE REALIZA VISITA A CB SE REALIZÓ BORRADO DE CACHE ACTUALIZACIÓN DE APLICACIÓN WOMPI SE REALIZAN PRUEBAS QUEDANDO FUNCIONAL Y OPERATIVO"/>
    <s v="VISITA_TÉCNICA"/>
    <n v="32"/>
    <s v="PRINCIPAL"/>
    <s v="TERRESTRE"/>
    <s v="JAIMES VALERO NELSON RICARDO"/>
    <n v="1"/>
    <n v="51282"/>
    <n v="51282"/>
  </r>
  <r>
    <s v="CUCUTA"/>
    <s v="0036-0007"/>
    <x v="1"/>
    <n v="54099"/>
    <n v="2856341"/>
    <n v="78866"/>
    <x v="0"/>
    <s v="NORTE DE SANTANDER"/>
    <s v="BOCHALEMA"/>
    <s v="BARRIO SAN BARTOLOME BOCHALEMA"/>
    <s v="WOMPI"/>
    <s v="FO-25-1645326"/>
    <d v="2025-10-08T10:02:00"/>
    <d v="2025-10-08T12:29:00"/>
    <s v="INCIDENTE"/>
    <s v="CONEXIÓN"/>
    <s v="CONEXIÓN DEFICIENTE WIFI"/>
    <s v="FALLAS EN CANAL DE COMUNICACIÓN DEL CLIENTE (INTERNET)"/>
    <s v="08/10/2025 SE LLAMA AL 3123763042 Y SE HABLA CON LA SEÑORA EMILSE CON LA CUAL SE REALIZAN PRUEBAS DE VELOCIDAD DEL INTERNET Y SE IDENTIFICA LENTITUD EN LA RED DEL COMERCIO, SE LE INDICA CONECTAR EL DATÁFONO A UN PUNTO DE ACCESO PORTÁTIL DE SU CELULAR Y REALIZA LA PRUEBA EN LA CUAL EVIDENCIA QUE LA TRANSACCIÓN SALE CON MÁS FLUIDEZ, SE LE INDICA REALIZAR PETICIÓN CON SU PROVEEDOR DE SERVICIOS PARA AUMENTAR SU VELOCIDAD DE ANCHO DE BANDA YA QUE EL CLIENTE CONECTA 9 EQUIPOS A SU RED WIFI, LOS CUALES SON 2 PC, 5 CELULARES Y 2 TELEVISORES, SE REALIZAN PRUEBAS AL DATAFONO CON LA RED WIFI DEL CELULAR Y FUNCIONA CORRECTAMENTE, EQUIPO OPERATIVO."/>
    <s v="SOPORTE_TELEFÓNICO"/>
    <n v="0"/>
    <s v="INTERMEDIA"/>
    <s v="TERRESTRE"/>
    <s v="TORRES MANTILLA JOSE DANIEL"/>
    <n v="1"/>
    <n v="22000"/>
    <n v="22000"/>
  </r>
  <r>
    <s v="MEDELLIN"/>
    <s v="0036-0005"/>
    <x v="0"/>
    <n v="5266"/>
    <n v="2857837"/>
    <n v="27720"/>
    <x v="0"/>
    <s v="ANTIOQUIA"/>
    <s v="ENVIGADO"/>
    <s v="MUNDO ABASTOS ENVIGADO"/>
    <s v="WOMPI"/>
    <s v="FO-25-1647199"/>
    <d v="2025-10-08T12:27:00"/>
    <d v="2025-10-08T15:23:00"/>
    <s v="INCIDENTE"/>
    <s v="NAVEGACION LENTA"/>
    <s v="USUARIO NO PUEDE NAVEGAR ENTRE PANTALLAS O LA APP NO ABRE SE QUEDA CARGANDO"/>
    <s v="CACHE"/>
    <s v="08/10/2025 SE REALIZÓ ACTUALIZACIÓN DE VERSIÓN"/>
    <s v="VISITA_TÉCNICA"/>
    <n v="64"/>
    <s v="PRINCIPAL"/>
    <s v="TERRESTRE"/>
    <s v="CASTAÑEDA PALACIO CARLOS FELIPE"/>
    <n v="1"/>
    <n v="51282"/>
    <n v="51282"/>
  </r>
  <r>
    <s v="MONTERIA"/>
    <s v="0036-0001"/>
    <x v="6"/>
    <n v="23001"/>
    <n v="2854010"/>
    <n v="70627"/>
    <x v="0"/>
    <s v="CORDOBA"/>
    <s v="MONTERIA"/>
    <s v="BARRIO EL DORADO MONTERIA 10"/>
    <s v="WOMPI"/>
    <s v="FO-25-1643229"/>
    <d v="2025-10-07T16:46:00"/>
    <d v="2025-10-08T15:28:00"/>
    <s v="INCIDENTE"/>
    <s v="NAVEGACION LENTA"/>
    <s v="USUARIO NO PUEDE NAVEGAR ENTRE PANTALLAS O LA APP NO ABRE SE QUEDA CARGANDO"/>
    <s v="CACHE"/>
    <s v="08/10/2025 SE REALIZA VISITA TÉCNICA YA QUE EL USUARIO MANIFIESTA LENTITUD EN OPERACIONES CON EL DATÁFONO, SE PROCEDE A REALIZAR NUEVAMENTE ACTUALIZACIÓN DE APP, SE REALIZA BORRADO DE MEMORIA CACHÉ Y SE REINICIA EL EQUIPO, REALIZANDO PRUEBAS NUEVAMENTE Y DEJANDO EL CB EN OPERACIÓN DE FORMA NORMAL."/>
    <s v="VISITA_TÉCNICA"/>
    <n v="56"/>
    <s v="PRINCIPAL"/>
    <s v="TERRESTRE"/>
    <s v="CASSIANI PEREZ RAUL RAMIRO"/>
    <n v="1"/>
    <n v="51282"/>
    <n v="51282"/>
  </r>
  <r>
    <s v="MEDELLIN"/>
    <s v="0036-0005"/>
    <x v="0"/>
    <n v="5001"/>
    <n v="2856462"/>
    <n v="61172"/>
    <x v="0"/>
    <s v="ANTIOQUIA"/>
    <s v="MEDELLÍN"/>
    <s v="LA CAPSULA DROGUERIA COLORES"/>
    <s v="WOMPI"/>
    <s v="FO-25-1645350"/>
    <d v="2025-10-08T10:11:00"/>
    <d v="2025-10-08T15:28:00"/>
    <s v="INCIDENTE"/>
    <s v="CREDENCIALES DE ACCESO (USUARIO/CONTRASEÑA)"/>
    <s v="NO FUNCIONA EL USUARIO O CONTRASEÑA"/>
    <s v="ERROR INICIO DE SESIÓN"/>
    <s v="08/10/2025 SE REALIZA LA VALIDACIÓN DE CREDENCIALES Y SE VALIDA QUÉ ESTA OK SE HACEN PRUEBAS OK"/>
    <s v="VISITA_TÉCNICA"/>
    <n v="24"/>
    <s v="PRINCIPAL"/>
    <s v="TERRESTRE"/>
    <s v="MONTOYA VELEZ ANDRES FELIPE"/>
    <n v="1"/>
    <n v="51282"/>
    <n v="51282"/>
  </r>
  <r>
    <s v="IBAGUE"/>
    <s v="0036-0006"/>
    <x v="4"/>
    <n v="73001"/>
    <n v="2855923"/>
    <n v="64132"/>
    <x v="0"/>
    <s v="TOLIMA"/>
    <s v="IBAGUE"/>
    <s v="DROGUERÍA MEDICAL"/>
    <s v="WOMPI"/>
    <s v="FO-25-1645055"/>
    <d v="2025-10-08T09:11:00"/>
    <d v="2025-10-08T15:30:00"/>
    <s v="INCIDENTE"/>
    <s v="SOFTWARE"/>
    <s v="VERSIÓN DESACTUALIZADA"/>
    <s v="VERSIÓN NO ACTUALIZADA"/>
    <s v="08/10/2025 SE REALIZA BORRADO DE CACHE Y ACTUALIZACIÓN DE VERSIÓN DATÁFONO WOMPI,_x000a_TRANSACCIONES DE PRUEBA O.K"/>
    <s v="VISITA_TÉCNICA"/>
    <n v="64"/>
    <s v="PRINCIPAL"/>
    <s v="TERRESTRE"/>
    <s v="GUTIERREZ  CAMILO ANDRES"/>
    <n v="1"/>
    <n v="51282"/>
    <n v="51282"/>
  </r>
  <r>
    <s v="SINCELEJO"/>
    <s v="0036-0001"/>
    <x v="6"/>
    <n v="70670"/>
    <n v="2849515"/>
    <n v="34304"/>
    <x v="0"/>
    <s v="SUCRE"/>
    <s v="SAMPUES"/>
    <s v="BARRIO TRONCAL DE OCCIDENTE SAMPUES 3"/>
    <s v="WOMPI"/>
    <s v="FO-25-1638882"/>
    <d v="2025-10-07T09:14:00"/>
    <d v="2025-10-08T15:33:00"/>
    <s v="INCIDENTE"/>
    <s v="CONEXIÓN"/>
    <s v="CONEXIÓN DEFICIENTE WIFI"/>
    <s v="WIFI"/>
    <s v="08/10/2025 SE VISITA COMERCIO POR FALLA, SE REALIZA VALIDACIÓN, SE EVIDENCIA LENTITUD CON EL WIFI INTERNET LOCAL DEL PUEBLO, SE ACTUALIZA LA VERSIÓN, SE HACE BORRADO DE CACHE, SE REALIZAN PRUEBAS CON DATOS MÓVILES Y FUNCIONA CORRECTAMENTE, SE REALIZAN PRUEBAS OK."/>
    <s v="VISITA_TÉCNICA"/>
    <n v="0"/>
    <s v="INTERMEDIA"/>
    <s v="TERRESTRE"/>
    <s v="CACERES HERNANDEZ ANDRES"/>
    <n v="1"/>
    <n v="172989"/>
    <n v="172989"/>
  </r>
  <r>
    <s v="SINCELEJO"/>
    <s v="0036-0001"/>
    <x v="6"/>
    <n v="70670"/>
    <n v="2856030"/>
    <n v="76282"/>
    <x v="0"/>
    <s v="SUCRE"/>
    <s v="SAMPUES"/>
    <s v="CALLE LARGA TRONCAL DE OCCIDENTE"/>
    <s v="WOMPI"/>
    <s v="FO-25-1645038"/>
    <d v="2025-10-08T09:24:00"/>
    <d v="2025-10-08T15:36:00"/>
    <s v="INCIDENTE"/>
    <s v="CONEXIÓN"/>
    <s v="CONEXIÓN DEFICIENTE WIFI"/>
    <s v="WIFI"/>
    <s v="08/10/2025 SE VISITA COMERCIO POR FALLA, SE REALIZA VALIDACIÓN, SE EVIDENCIA LENTITUD CON EL WIFI, QUEDA CON LA VERSIÓN 26.0.2, SE HACE BORRADO DE CACHE, SE REALIZAN PRUEBAS CON DATOS MÓVILES Y FUNCIONA CORRECTAMENTE, SE REALIZAN PRUEBAS OK."/>
    <s v="VISITA_TÉCNICA"/>
    <n v="0"/>
    <s v="INTERMEDIA"/>
    <s v="TERRESTRE"/>
    <s v="CACERES HERNANDEZ ANDRES"/>
    <n v="1"/>
    <n v="172989"/>
    <n v="172989"/>
  </r>
  <r>
    <s v="CALI"/>
    <s v="0036-0003"/>
    <x v="3"/>
    <n v="76248"/>
    <n v="2854577"/>
    <n v="72520"/>
    <x v="0"/>
    <s v="VALLE DEL CAUCA"/>
    <s v="EL CERRITO"/>
    <s v="PORVENIR DE CONFANDI"/>
    <s v="WOMPI"/>
    <s v="FO-25-1643865"/>
    <d v="2025-10-08T08:00:00"/>
    <d v="2025-10-08T15:39:00"/>
    <s v="INCIDENTE"/>
    <s v="NAVEGACION LENTA"/>
    <s v="USUARIO NO PUEDE NAVEGAR ENTRE PANTALLAS O LA APP NO ABRE SE QUEDA CARGANDO"/>
    <s v="CACHE"/>
    <s v="08/10/2025 EN LA VISITA TÉCNICA SE REALIZÓ LA INSPECCIÓN GENERAL Y MANTENIMIENTO AL DATÁFONO, SE LE EXPLICÓ A LA USUARIA COMO REALIZAR CORRECTAMENTE LA LECTURA DE LOS CÓDIGOS DE BARRAS YA QUE LE ESTABA GENERANDO LENTITUD Y MOLESTIA,EL SERVICIO QUEDÓ OPERATIVO SIN FALLAS."/>
    <s v="VISITA_TÉCNICA"/>
    <n v="64"/>
    <s v="INTERMEDIA"/>
    <s v="TERRESTRE"/>
    <s v="SANCHEZ URREGO ROBINSON DAVID"/>
    <n v="1"/>
    <n v="172989"/>
    <n v="172989"/>
  </r>
  <r>
    <s v="CUCUTA"/>
    <s v="0036-0007"/>
    <x v="1"/>
    <n v="54001"/>
    <n v="2768058"/>
    <n v="47309"/>
    <x v="0"/>
    <s v="NORTE DE SANTANDER"/>
    <s v="CUCUTA"/>
    <s v="DROGUERIA LA SEGUNDA DE MOTILONES"/>
    <s v="WOMPI"/>
    <s v="FO-25-1644727 | FO-25-1557058"/>
    <d v="2025-09-19T16:15:00"/>
    <d v="2025-10-08T16:33:00"/>
    <s v="INCIDENTE"/>
    <s v="CONEXIÓN"/>
    <s v="APARECEN ERRORES EN PANTALLA: HUBO UNA DESCONEXION DE LA RED"/>
    <s v="WIFI"/>
    <s v="08/10/2025 SE COMUNICA ELIAS GARCIA AL #3138648185 SE HACE GESTION TELEFONICA SE ATUALIZA VERSION Y SE BORRA CACHE, SE SIGUE PRESENTANDO FALLA DE LENTITUD DEL DATAFONO, CLIENTE EXIGE QUE LE CAMBIEN DATAFONO, SE ESCALA CASO CON COORDINADOR._x000a_08/10/2025 SE VISITA COMERCIO, SE ACTUALIZA DATAFONO, SE HACEN PRUEBAS EXITOSA, CB OPERATIVO."/>
    <s v="VISITA_TÉCNICA"/>
    <n v="64"/>
    <s v="PRINCIPAL"/>
    <s v="TERRESTRE"/>
    <s v="NARANJO AFANADOR RUBEN JESUS"/>
    <n v="2"/>
    <n v="51282"/>
    <n v="102564"/>
  </r>
  <r>
    <s v="CUCUTA"/>
    <s v="0036-0007"/>
    <x v="1"/>
    <n v="54405"/>
    <n v="2853082"/>
    <n v="74379"/>
    <x v="0"/>
    <s v="NORTE DE SANTANDER"/>
    <s v="LOS PATIOS"/>
    <s v="JM PLUS MÁS+"/>
    <s v="WOMPI"/>
    <s v="FO-25-1642648"/>
    <d v="2025-10-07T15:37:00"/>
    <d v="2025-10-08T16:42:00"/>
    <s v="INCIDENTE"/>
    <s v="SOFTWARE"/>
    <s v="VERSIÓN DESACTUALIZADA"/>
    <s v="VERSIÓN NO ACTUALIZADA"/>
    <s v="08/10/2025 SE VISITA COMERCIO Y SE EVIDENCIA QUE EL DATAFONO NO IMPRIME BAUCHER, SE BORRA CACHE SE ACTUALIZA APP, SE REALIZAN PRUEBAS TODO OK."/>
    <s v="VISITA_TÉCNICA"/>
    <n v="48"/>
    <s v="PRINCIPAL"/>
    <s v="TERRESTRE"/>
    <s v="TORRES MANTILLA JOSE DANIEL"/>
    <n v="1"/>
    <n v="51282"/>
    <n v="51282"/>
  </r>
  <r>
    <s v="SINCELEJO"/>
    <s v="0036-0001"/>
    <x v="6"/>
    <n v="70001"/>
    <n v="2855791"/>
    <n v="57061"/>
    <x v="0"/>
    <s v="SUCRE"/>
    <s v="SINCELEJO"/>
    <s v="BARRIO LA PAJUELA SINCELEJO 3"/>
    <s v="WOMPI"/>
    <s v="FO-25-1645046"/>
    <d v="2025-10-08T09:13:00"/>
    <d v="2025-10-08T16:48:00"/>
    <s v="INCIDENTE"/>
    <s v="CAPACITACIÓN"/>
    <s v="MALA MANIPULACIÓN POS"/>
    <s v="FALTA CAPACITACIÓN USUARIO CB"/>
    <s v="08/10/2025 SE VISITA SITIO, SE VERIFICA INFORMACIÓN, SE REALIZA PRIMEROS AUXILIOS, NO SE EVIDENCIA FALLAS EL  COMENTA QUE LE CAMBIARON EL TAMAÑO DE LAS LETRAS Y LUEGO PUDIERON VOLVER A RESTABLECER EL TAMAÑO, EL CB SE ENCUENTRA FUNCIONANDO NORMALMENTE."/>
    <s v="VISITA_TÉCNICA"/>
    <n v="64"/>
    <s v="PRINCIPAL"/>
    <s v="TERRESTRE"/>
    <s v="SANTOS GUZMAN CHRISTIAN FELIPE"/>
    <n v="1"/>
    <n v="51282"/>
    <n v="51282"/>
  </r>
  <r>
    <s v="MEDELLIN"/>
    <s v="0036-0005"/>
    <x v="0"/>
    <n v="5001"/>
    <n v="2853840"/>
    <n v="10419"/>
    <x v="0"/>
    <s v="ANTIOQUIA"/>
    <s v="MEDELLÍN"/>
    <s v="TIENDA YULAHEN"/>
    <s v="WOMPI"/>
    <s v="FO-25-1643174"/>
    <d v="2025-10-07T16:36:00"/>
    <d v="2025-10-08T16:52:00"/>
    <s v="INCIDENTE"/>
    <s v="TRANSACCION ERROR"/>
    <s v="UNA MISMA TRX ESTA PRESENTANDO FALLAS"/>
    <s v="AFECTACIÓN GENERALIZADA DE LOS SERVICIOS"/>
    <s v="08/10/2025 SE VALIDA ACTUALIZACIÓN DE LA APLICACIÓN CON EL CLIENTE PARA QUE SE ENCUENTRE EN LA ÚLTIMA VERSIÓN. SE VALIDA ESTO POR LLAMADA YA QUE NO ESTÁ EN EL SITIO PERO CUANDO SE LOGRA COMUNICACIÓN, ACEPTA QUE LE LLAMEN MÁS TARDE PARA RECIBIR INDICACIONES. EL CLIENTE SE COMUNICA DESPUÉS PARA REPORTAR QUE REALMENTE LE SIGUE CON LENTITUD."/>
    <s v="SOPORTE_TELEFÓNICO"/>
    <n v="56"/>
    <s v="PRINCIPAL"/>
    <s v="TERRESTRE"/>
    <s v="MARIN PIEDRAHITA JIMMY ALEXIS"/>
    <n v="1"/>
    <n v="22000"/>
    <n v="22000"/>
  </r>
  <r>
    <s v="IBAGUE"/>
    <s v="0036-0006"/>
    <x v="4"/>
    <n v="73001"/>
    <n v="2856820"/>
    <n v="46754"/>
    <x v="0"/>
    <s v="TOLIMA"/>
    <s v="IBAGUE"/>
    <s v="NUTRIPLUS VIT"/>
    <s v="WOMPI"/>
    <s v="FO-25-1645590"/>
    <d v="2025-10-08T10:44:00"/>
    <d v="2025-10-08T16:55:00"/>
    <s v="INCIDENTE"/>
    <s v="TRANSACCION ERROR"/>
    <s v="VARIAS TRXS ESTAN PRESENTANDO FALLAS"/>
    <s v="AFECTACIÓN GENERALIZADA DE LOS SERVICIOS"/>
    <s v="08/10/2025 SE VALIDA ERROR EN MENÚ DE INICIO DE DATÁFONO NO APARECE CIERTAS OPCIONES DE TRANSACCIONES, SE PROCEDE A ACTUALIZAR DATÁFONO Y REALIZAR AJUSTE DE RESOLUCIÓN DE PANTALLA; SE REALIZA PRUEBAS DE FUNCIONAMIENTO OK."/>
    <s v="VISITA_TÉCNICA"/>
    <n v="32"/>
    <s v="PRINCIPAL"/>
    <s v="TERRESTRE"/>
    <s v="BARRAGAN TAFUR EDWIN ESTEBAN"/>
    <n v="1"/>
    <n v="51282"/>
    <n v="51282"/>
  </r>
  <r>
    <s v="TUNJA"/>
    <s v="0036-0007"/>
    <x v="1"/>
    <n v="15001"/>
    <n v="2858047"/>
    <n v="55346"/>
    <x v="0"/>
    <s v="BOYACA"/>
    <s v="TUNJA"/>
    <s v="BARRIO VILLA DEL ROSARIO TUNJA"/>
    <s v="WOMPI"/>
    <s v="FO-25-1647175"/>
    <d v="2025-10-08T13:13:00"/>
    <d v="2025-10-08T17:42:00"/>
    <s v="INCIDENTE"/>
    <s v="NAVEGACION LENTA"/>
    <s v="USUARIO NO PUEDE NAVEGAR ENTRE PANTALLAS O LA APP NO ABRE SE QUEDA CARGANDO"/>
    <s v="CACHE"/>
    <s v="08/10/2025 SE REALIZA INSPECCIÓN DE DATÁFONO, SE ACTUALIZA DATÁFONO POR MEDIO DE TEMP CALL, SE BORRA CACHE, PRUEBAS EXITOSAS IMPRESIÓN NORMAL"/>
    <s v="VISITA_TÉCNICA"/>
    <n v="24"/>
    <s v="PRINCIPAL"/>
    <s v="TERRESTRE"/>
    <s v="HERRERA GARZON JEYSON STEVENT"/>
    <n v="1"/>
    <n v="51282"/>
    <n v="51282"/>
  </r>
  <r>
    <s v="CALI"/>
    <s v="0036-0003"/>
    <x v="3"/>
    <n v="76001"/>
    <n v="2857776"/>
    <n v="79545"/>
    <x v="0"/>
    <s v="VALLE DEL CAUCA"/>
    <s v="CALI"/>
    <s v="BARRIO CENTRO CALI 40"/>
    <s v="WOMPI"/>
    <s v="FO-25-1647204"/>
    <d v="2025-10-08T12:26:00"/>
    <d v="2025-10-08T17:50:00"/>
    <s v="INCIDENTE"/>
    <s v="SOFTWARE"/>
    <s v="CONFIGURACIÓN GENERAL"/>
    <s v="TAMAÑO FUENTE"/>
    <s v="08/10/2025 SE REALIZA VALIDACIÓN CON EL CLIENTE QUIEN INDICA QUE DESPUÉS DE LA ACTUALIZACIÓN, LA PANTALLA QUEDO MUY GRANDE Y NO PUEDE VISUALIZAR TODOS LOS ICONOS, SE INGRESA A CONFIGURACIÓN Y SE REALIZA CAMBIO DE TAMAÑO DE PANTALLA A TAMAÑO PREDETERMINADO, YA EL CLIENTE PUEDE VISUALIZAR TODOS LOS ICONOS DE TRANSACCIONES SIN PROBLEMA, SE CIERRA CASO"/>
    <s v="SOPORTE_TELEFÓNICO"/>
    <n v="8"/>
    <s v="PRINCIPAL"/>
    <s v="TERRESTRE"/>
    <s v="HENAO CARDONA DIEGO FERNANDO"/>
    <n v="1"/>
    <n v="22000"/>
    <n v="22000"/>
  </r>
  <r>
    <s v="PASTO"/>
    <s v="0036-0003"/>
    <x v="3"/>
    <n v="52001"/>
    <n v="2858520"/>
    <n v="19074"/>
    <x v="0"/>
    <s v="NARIÑO"/>
    <s v="PASTO"/>
    <s v="ASESORÍAS EN SEGUROS AMP"/>
    <s v="WOMPI"/>
    <s v="FO-25-1647779"/>
    <d v="2025-10-08T14:25:00"/>
    <d v="2025-10-08T17:52:00"/>
    <s v="INCIDENTE"/>
    <s v="IMPRESIÓN"/>
    <s v="FALTA DE ROLLO"/>
    <s v="MALA MANIPULACIÓN DEL DATAFONO"/>
    <s v="08/10/2025 SE VISITA CB. SE ENCUENTRA DATAFONO SIN ROLLOS DE PAPEL, POR LO TANTO LA OPCIÓN IMPRIMIR RECIBO APARECE INACTIVA. SE INSTALA ROLLO NUEVO. SE REALIZAN PRUEBAS _x000a_TX EXITOSAS. QUEDA OPERATIVO_x000a_CLIENTE PIDE SE LE ENVÍEN ROLLOS WOMPI, SE LE ESTÁN TERMINANDO, SE LE INDICA FORMA DE SOLICITAR"/>
    <s v="VISITA_TÉCNICA"/>
    <n v="16"/>
    <s v="PRINCIPAL"/>
    <s v="TERRESTRE"/>
    <s v="CASTILLO HERRERA ALEX RICARDO"/>
    <n v="1"/>
    <n v="51282"/>
    <n v="51282"/>
  </r>
  <r>
    <s v="MEDELLIN"/>
    <s v="0036-0005"/>
    <x v="0"/>
    <n v="5001"/>
    <s v="TA-25-1186670"/>
    <n v="49302"/>
    <x v="0"/>
    <s v="ANTIOQUIA"/>
    <s v="MEDELLÍN"/>
    <s v="SMART PLUS AE"/>
    <s v="WOMPI"/>
    <s v="FO-25-1644227"/>
    <d v="2025-10-08T08:00:00"/>
    <d v="2025-10-08T18:02:00"/>
    <s v="INCIDENTE"/>
    <s v="CONEXIÓN"/>
    <s v="APARECEN ERRORES EN PANTALLA: HUBO UNA DESCONEXION DE LA RED"/>
    <s v="WIFI"/>
    <s v="08/10/2025 SE CAMBIA DATÁFONO POR FALLAS REPORTADAS POR EL USUARIO, DESCONEXIÓN REPENTINA CON EL WIFI, LENTITUD EN EL SISTEMA, NO IMPRIME BAUCHER, AUTORIZA EL CAMBIO DE EQUIPO CENTRO DE GESTIÓN WOMPI"/>
    <s v="VISITA_TÉCNICA"/>
    <n v="64"/>
    <s v="PRINCIPAL"/>
    <s v="TERRESTRE"/>
    <s v="BARRIENTOS HERNANDEZ CRISTIAN HORACIO"/>
    <n v="1"/>
    <n v="51282"/>
    <n v="51282"/>
  </r>
  <r>
    <s v="BOGOTA"/>
    <s v="0036-0004"/>
    <x v="5"/>
    <n v="11001"/>
    <s v="TA-25-1187371"/>
    <n v="31442"/>
    <x v="0"/>
    <s v="CUNDINAMARCA"/>
    <s v="BOGOTÁ"/>
    <s v="MULTISERVICIOS EDUARDOÑO"/>
    <s v="WOMPI"/>
    <s v="FO-25-1645330"/>
    <d v="2025-10-08T10:13:00"/>
    <d v="2025-10-08T18:05:00"/>
    <s v="INCIDENTE"/>
    <s v="NAVEGACION LENTA"/>
    <s v="USUARIO NO PUEDE NAVEGAR ENTRE PANTALLAS O LA APP NO ABRE SE QUEDA CARGANDO"/>
    <s v="CANAL DE COMUNICACIÓN"/>
    <s v="08/10/2025 SE REALIZA VISITA PARA VALIDAR ERROR DE CONEXIÓN AUN DESPUÉS DE ACTUALIZAR SE VALIDA VERSIÓN 26.0.2 EL EQUIPO TRANSA CORRECTO HASTA LA TERCERA O QUINTA TRANSACCIÓN LUEGO DA ERROR DE CONEXIÓN Y NO DEJA SE CIERRA SESIÓN Y YA NO DEJA ABRIRLA NUEVAMENTE SE DEBE REINICIAR EL DATAFONO PARA QUE FUNCIONE INGRESANDO LAS MISMAS CREDENCIALES, SE HACE SOPORTE CON WOMPI SE DESINSTALA APLICACION Y SE VUELVE A REINSTALAR Y SE HACE SEGUIMIENTONY EMPIEZA A DEMORARSE LAS TRANSACCIONES Y VUELVE OTRA VEZ A DAR ERROR SE CIERRA SESIÓN Y NO INGRESA SOLO. FUNCIONA SI SE VUELVE A REINICIAR EL DATAFONO ADEMÁS DE NOTARSE LENTITUD SE ESCALA A WOMPI, CUANDO NO SALE LA TRANSACCIÓN SE REALIZA BORRADO DE CACHE Y STOP EN LA APP Y VUELVE A FUNCIONAR"/>
    <s v="VISITA_TÉCNICA"/>
    <n v="40"/>
    <s v="PRINCIPAL"/>
    <s v="TERRESTRE"/>
    <s v="JAIMES VALERO NELSON RICARDO"/>
    <n v="1"/>
    <n v="51282"/>
    <n v="51282"/>
  </r>
  <r>
    <s v="IBAGUE"/>
    <s v="0036-0006"/>
    <x v="4"/>
    <n v="73001"/>
    <n v="2857811"/>
    <n v="66444"/>
    <x v="0"/>
    <s v="TOLIMA"/>
    <s v="IBAGUE"/>
    <s v="PUCHYS"/>
    <s v="WOMPI"/>
    <s v="FO-25-1646717"/>
    <d v="2025-10-08T12:19:00"/>
    <d v="2025-10-09T09:30:00"/>
    <s v="INCIDENTE"/>
    <s v="CONEXIÓN"/>
    <s v="CONEXIÓN DEFICIENTE WIFI"/>
    <s v="FALLAS EN CANAL DE COMUNICACIÓN DEL CLIENTE (INTERNET)"/>
    <s v="09/10/2025 SE REALIZA RECUPERACIÓN DE CONTRASEÑA, EL CLIENTE MANIFIESTA QUE DESDE QUE LE HICIERON LA MIGRACIÓN NO A PODIDO UTILIZAR EL EQUIPO WOMPI, SE CONECTA A  RED WIFI DEL COMERCIO NO ES FUNCIONAL, SE REALIZA CONEXIÓN CON DISPOSITIVO MÓVIL &quot;CELULAR&quot; FUNCIONANDO EQUIPO WOMPI SE LE RECOMIENDA AL CLIENTE SOLICITAR REVISIÓN POR PARTE DEL OPERADOR DE INTERNET YA QUE  NO PERMITE CONECTAR EQUIPO POR LA RED WIFI DEL CLIENTE"/>
    <s v="VISITA_TÉCNICA"/>
    <n v="16"/>
    <s v="PRINCIPAL"/>
    <s v="TERRESTRE"/>
    <s v="GUTIERREZ  CAMILO ANDRES"/>
    <n v="1"/>
    <n v="51282"/>
    <n v="51282"/>
  </r>
  <r>
    <s v="BUCARAMANGA"/>
    <s v="0036-0007"/>
    <x v="1"/>
    <n v="68001"/>
    <n v="2856504"/>
    <n v="74163"/>
    <x v="0"/>
    <s v="SANTANDER"/>
    <s v="BUCARAMANGA"/>
    <s v="BARRIO COLORADOS BUCARAMANGA"/>
    <s v="WOMPI"/>
    <s v="FO-25-1645269"/>
    <d v="2025-10-08T09:59:00"/>
    <d v="2025-10-09T09:32:00"/>
    <s v="INCIDENTE"/>
    <s v="CONEXIÓN"/>
    <s v="CONEXIÓN DEFICIENTE WIFI"/>
    <s v="WIFI"/>
    <s v="09/10/2025 SE COMUNICA CON EL CLIENTE , SE LE INDICA COMO ACTUALIZAR APP  , COMO BORRAR CACHÉ , SE LE ENTREGA CONTRASEÑA DE USUARIO, SE LE INDICA COMO CAMBIAR CONTRASEÑA WIFI, PRUEBAS OK"/>
    <s v="SOPORTE_TELEFÓNICO"/>
    <n v="32"/>
    <s v="PRINCIPAL"/>
    <s v="TERRESTRE"/>
    <s v="BARRERA ORTEGA MARLON STWAR"/>
    <n v="1"/>
    <n v="22000"/>
    <n v="22000"/>
  </r>
  <r>
    <s v="MANIZALES"/>
    <s v="0036-0002"/>
    <x v="2"/>
    <n v="17001"/>
    <n v="2856387"/>
    <n v="19208"/>
    <x v="0"/>
    <s v="CALDAS"/>
    <s v="MANIZALES"/>
    <s v="LOS NAVEGANTES NRO 2"/>
    <s v="WOMPI"/>
    <s v="FO-25-1645445"/>
    <d v="2025-10-08T10:17:00"/>
    <d v="2025-10-09T10:05:00"/>
    <s v="INCIDENTE"/>
    <s v="LECTURA"/>
    <s v="NO LEE NINGUNA FACTURA"/>
    <s v="NO LEE CODIGOS DE BARRAS CORTOS"/>
    <s v="09/10/2025 SE REALIZA VISITA SE EVIDENCIA QUE DATÁFONO LEÉ FACTURAS CON NORMALIDAD, SE LE EXPLICA AL USUARIO COMO REALIZAR LECTURA DE LAS FACTURAS SERVICIO OK"/>
    <s v="VISITA_TÉCNICA"/>
    <n v="16"/>
    <s v="PRINCIPAL"/>
    <s v="TERRESTRE"/>
    <s v="AGUIRRE HENAO RAUL EDUARDO"/>
    <n v="1"/>
    <n v="51282"/>
    <n v="51282"/>
  </r>
  <r>
    <s v="CALI"/>
    <s v="0036-0003"/>
    <x v="3"/>
    <n v="76001"/>
    <n v="2857416"/>
    <n v="64018"/>
    <x v="0"/>
    <s v="VALLE DEL CAUCA"/>
    <s v="CALI"/>
    <s v="ESTILO LIBRE PELUQUERIA UNISEX"/>
    <s v="WOMPI"/>
    <s v="FO-25-1646548"/>
    <d v="2025-10-08T11:25:00"/>
    <d v="2025-10-09T10:28:00"/>
    <s v="INCIDENTE"/>
    <s v="LECTURA"/>
    <s v="NO LEE NINGUNA FACTURA"/>
    <s v="SUCIEDAD EN LA CAMARA"/>
    <s v="09/10/2025 CLIENTE TIENE PROBLEMAS CON EL LECTOR DE BARRAS DICE QUE NO LEE LA MAYORIA DE RECIBOS QUE DE 10 RECIBOS LEE 6 DICE QUE NO LEE RECIBOS QUE ESTAN EN EL TELEFONO HAGO PRUEBAS Y SI ME FUNCIONA SI ME LEE RECIBOS EN TELEFONO Y FISICO SE LE EXPLICA QUE ES UNA CAMARA NO UN LACER EL EQUIPO ME FUNCIONO BIEN EL CLIENTE HACE PRUEBAS Y TAMBIÉN LE FUNCIONA BIEN SE HACEN PRUEBAS CON RECIBOS DE CLIENTES Y TODO QUEDA FUNCIONANDO CORRECTAMENTE"/>
    <s v="VISITA_TÉCNICA"/>
    <n v="24"/>
    <s v="PRINCIPAL"/>
    <s v="TERRESTRE"/>
    <s v="CUERO RUIZ JHONNY"/>
    <n v="1"/>
    <n v="51282"/>
    <n v="51282"/>
  </r>
  <r>
    <s v="IBAGUE"/>
    <s v="0036-0006"/>
    <x v="4"/>
    <n v="73001"/>
    <n v="2857678"/>
    <n v="68291"/>
    <x v="0"/>
    <s v="TOLIMA"/>
    <s v="IBAGUE"/>
    <s v="PAPELERIA Y CACHARRERIA GRANADA"/>
    <s v="WOMPI"/>
    <s v="FO-25-1647211"/>
    <d v="2025-10-08T12:22:00"/>
    <d v="2025-10-09T10:29:00"/>
    <s v="INCIDENTE"/>
    <s v="SOFTWARE"/>
    <s v="APP ELIMINADA"/>
    <s v="APP ELIMINADA POR EL CB"/>
    <s v="09/10/2025 SE COMUNICA AL NÚMERO 3166664119, EL SEÑOR HAROLD DANIEL GUZMÁN INDICA HABER BORRADO LA APLICACIÓN DE WOMPI POR ERROR; SE LE BRINDA SOPORTE TELEFÓNICO INDICANDO COMO REALIZAR DESCARGA DE ACTUALIZACIÓN Y BORRADO DE CACHÉ. SE VALIDA FUNCIONAMIENTO DEL EQUIPO OK."/>
    <s v="SOPORTE_TELEFÓNICO"/>
    <n v="24"/>
    <s v="PRINCIPAL"/>
    <s v="TERRESTRE"/>
    <s v="BARRAGAN TAFUR EDWIN ESTEBAN"/>
    <n v="1"/>
    <n v="22000"/>
    <n v="22000"/>
  </r>
  <r>
    <s v="MANIZALES"/>
    <s v="0036-0002"/>
    <x v="2"/>
    <n v="17001"/>
    <n v="2857673"/>
    <n v="28121"/>
    <x v="0"/>
    <s v="CALDAS"/>
    <s v="MANIZALES"/>
    <s v="BARRIO CAROLA MANIZALES"/>
    <s v="WOMPI"/>
    <s v="FO-25-1646714"/>
    <d v="2025-10-08T12:19:00"/>
    <d v="2025-10-09T10:37:00"/>
    <s v="INCIDENTE"/>
    <s v="SOFTWARE"/>
    <s v="APP ELIMINADA"/>
    <s v="APP ELIMINADA POR EL CB"/>
    <s v="09/10/2025 SE REALIZA LLAMADA CON USUARIO EL CUAL INDICA QUE YA SE ENCUENTRA EN BUEN ESTADO, Y TRABAJANDO CON NORMALIDAD SERVICIO OK"/>
    <s v="SOPORTE_TELEFÓNICO"/>
    <n v="40"/>
    <s v="PRINCIPAL"/>
    <s v="TERRESTRE"/>
    <s v="AGUIRRE HENAO RAUL EDUARDO"/>
    <n v="1"/>
    <n v="22000"/>
    <n v="22000"/>
  </r>
  <r>
    <s v="MEDELLIN"/>
    <s v="0036-0005"/>
    <x v="0"/>
    <n v="5001"/>
    <n v="2858246"/>
    <n v="45335"/>
    <x v="0"/>
    <s v="ANTIOQUIA"/>
    <s v="MEDELLÍN"/>
    <s v="YESOS Y COLORES"/>
    <s v="WOMPI"/>
    <s v="FO-25-1647381"/>
    <d v="2025-10-08T13:59:00"/>
    <d v="2025-10-09T10:39:00"/>
    <s v="INCIDENTE"/>
    <s v="NAVEGACION LENTA"/>
    <s v="USUARIO NO PUEDE NAVEGAR ENTRE PANTALLAS O LA APP NO ABRE SE QUEDA CARGANDO"/>
    <s v="CACHE"/>
    <s v="09/10/2025 SE VISITA PUNTO Y SE REALIZA TEM CALL, BORRADO DE CACHE Y REINICIO, SE ESPERA 20 MIN Y SE REALIZAN PRUEBAS OK, NO SE REALENTIZA"/>
    <s v="VISITA_TÉCNICA"/>
    <n v="64"/>
    <s v="PRINCIPAL"/>
    <s v="TERRESTRE"/>
    <s v="QUINTERO SANCHEZ JUAN SEBASTIAN"/>
    <n v="1"/>
    <n v="51282"/>
    <n v="51282"/>
  </r>
  <r>
    <s v="MEDELLIN"/>
    <s v="0036-0005"/>
    <x v="0"/>
    <n v="5079"/>
    <n v="2851146"/>
    <n v="19184"/>
    <x v="0"/>
    <s v="ANTIOQUIA"/>
    <s v="BARBOSA"/>
    <s v="TECNICEL JC"/>
    <s v="WOMPI"/>
    <s v="FO-25-1645288 | FO-25-1640620"/>
    <d v="2025-10-07T11:27:00"/>
    <d v="2025-10-09T10:48:00"/>
    <s v="INCIDENTE"/>
    <s v="LECTURA"/>
    <s v="ERROR LECTURA CODIGO DE BARRAS"/>
    <s v="NO LEE CODIGOS DE BARRAS CORTOS"/>
    <s v="08/10/2025 SE VISITA PUNTO Y SE ENCUENTRA LOCAL CERRADO, EN COMUNICACIÓN CON EL USUARIO NOS INDICA QUE LOS MIÉRCOLES NO SE TRABAJA EN EL CB POR DESCANSO_x000a_09/10/2025 SE REALIZA VISITA TÉCNICA EN ATENCIÓN AL INCIDENTE REPORTADO POR EL CORRESPONSAL BANCOLOMBIA RELACIONADO CON EL DATÁFONO WOMPI. EL USUARIO CONFIRMA SU IDENTIFICACIÓN Y MANIFIESTA QUE EL DISPOSITIVO NO ESTÁ LEYENDO LAS FACTURAS CON CÓDIGO DE BARRAS._x000a__x000a_DURANTE LA VALIDACIÓN, SE DETECTA QUE EL INCONVENIENTE SE DEBE A UNA MANIPULACIÓN INCORRECTA POR PARTE DEL CLIENTE AL MOMENTO DE ESCANEAR LOS CÓDIGOS. SE LE BRINDA ORIENTACIÓN SOBRE EL PROCEDIMIENTO ADECUADO PARA LA LECTURA DE CÓDIGOS DE BARRAS._x000a__x000a_TRAS LA EXPLICACIÓN, SE REALIZA PRUEBA FUNCIONAL Y SE CONFIRMA QUE EL DATÁFONO QUEDA OPERATIVO."/>
    <s v="VISITA_TÉCNICA"/>
    <n v="56"/>
    <s v="INTERMEDIA"/>
    <s v="TERRESTRE"/>
    <s v="MARTINEZ TOVAR OSCAR DAVID"/>
    <n v="2"/>
    <n v="172989"/>
    <n v="345978"/>
  </r>
  <r>
    <s v="CALI"/>
    <s v="0036-0003"/>
    <x v="3"/>
    <n v="76520"/>
    <n v="2857755"/>
    <n v="50529"/>
    <x v="0"/>
    <s v="VALLE DEL CAUCA"/>
    <s v="PALMIRA"/>
    <s v="BARRIO CENTRO PALMIRA 8"/>
    <s v="WOMPI"/>
    <s v="FO-25-1646722"/>
    <d v="2025-10-08T12:14:00"/>
    <d v="2025-10-09T10:50:00"/>
    <s v="INCIDENTE"/>
    <s v="NAVEGACION LENTA"/>
    <s v="USUARIO NO PUEDE NAVEGAR ENTRE PANTALLAS O LA APP NO ABRE SE QUEDA CARGANDO"/>
    <s v="CANAL DE COMUNICACIÓN"/>
    <s v="09/10/2025 EN LA VISITA TÉCNICA SE REALIZÓ BORRADO DE CACHÉ Y SE LE EXPLICÓ A LA USUARIA LA MANERA CORRECTA DE LEER LOS CÓDIGOS DE BARRAS, LA USUARIA MANIFIESTA INCONFORMIDAD CON LA LENTITUD QUE LE HA PRESENTADO EL DATÁFONO PARA HACER LAS OPERACIONES, LUEGO DE REVISAR LA VERSIÓN Y BORRADO DE CACHÉ SE REALIZARON PRUEBAS DEJANDO EL SERVICIO OPERATIVO SIN FALLAS."/>
    <s v="VISITA_TÉCNICA"/>
    <n v="0"/>
    <s v="PRINCIPAL"/>
    <s v="TERRESTRE"/>
    <s v="SANCHEZ URREGO ROBINSON DAVID"/>
    <n v="1"/>
    <n v="51282"/>
    <n v="51282"/>
  </r>
  <r>
    <s v="BOGOTA"/>
    <s v="0036-0004"/>
    <x v="5"/>
    <n v="11001"/>
    <n v="2857765"/>
    <n v="60679"/>
    <x v="0"/>
    <s v="CUNDINAMARCA"/>
    <s v="BOGOTÁ"/>
    <s v="COPY EXPRESS CEDRITOS"/>
    <s v="WOMPI"/>
    <s v="FO-25-1646712"/>
    <d v="2025-10-08T12:21:00"/>
    <d v="2025-10-09T10:52:00"/>
    <s v="INCIDENTE"/>
    <s v="NAVEGACION LENTA"/>
    <s v="USUARIO NO PUEDE NAVEGAR ENTRE PANTALLAS O LA APP NO ABRE SE QUEDA CARGANDO - CONEXIÓN DEFICIENTE WIFI"/>
    <s v="CACHE"/>
    <s v="09/10/2025 SE VISITA COMERCIO POR LENTITUD EN NAVEGACIÓN Y DE APP DE WOMPI Y LENTITUD EN TRANSACCIONES , SE PROCEDE A VALIDAR VERSIÓN 26.0.2-NEXT.0 SE REALIZA BORRADO DE CACHÉ Y BORRADO DE RED WIFI , SE CONECTA NUEVAMENTE A RED , SE REINICIA EQUIPO Y SE INDICA A CLIENTE INGRESAR A LA APP SE REALIZAN DOS TRANSACCIONES DE PRUEBA Y LAS TRANSACCIONES MEJORARON CONSIDERABLEMENTE ,SE INDICA A CLIENTE PROCESOS E BORRADO DE CACHÉ Y SE FINALIZA ACTIVIDAD SIN MÁS NOVEDAD"/>
    <s v="VISITA_TÉCNICA"/>
    <n v="16"/>
    <s v="PRINCIPAL"/>
    <s v="TERRESTRE"/>
    <s v="ROMERO ROJAS BREIDY JHOHAN"/>
    <n v="1"/>
    <n v="51282"/>
    <n v="51282"/>
  </r>
  <r>
    <s v="BOGOTA"/>
    <s v="0036-0004"/>
    <x v="5"/>
    <n v="11001"/>
    <n v="2858156"/>
    <n v="26955"/>
    <x v="0"/>
    <s v="CUNDINAMARCA"/>
    <s v="BOGOTÁ"/>
    <s v="CAFETERIA Y CIGARRERIA EL CANEY"/>
    <s v="WOMPI"/>
    <s v="FO-25-1647403"/>
    <d v="2025-10-08T13:54:00"/>
    <d v="2025-10-09T11:00:00"/>
    <s v="INCIDENTE"/>
    <s v="NAVEGACION LENTA"/>
    <s v="USUARIO NO PUEDE NAVEGAR ENTRE PANTALLAS O LA APP NO ABRE SE QUEDA CARGANDO"/>
    <s v="MEMORIA LLENA"/>
    <s v="09/10/2025 SE REALIZA VISITA A CB PARA ATENDER INCIDENTE SE REALIZA BORRADO DE MEMORIA CACHÉ Y ALMACENAMIENTO, SE REALIZAN PRUEBAS OK"/>
    <s v="VISITA_TÉCNICA"/>
    <n v="64"/>
    <s v="PRINCIPAL"/>
    <s v="TERRESTRE"/>
    <s v="GALINDO ROJAS LUIS FELIPE"/>
    <n v="1"/>
    <n v="51282"/>
    <n v="51282"/>
  </r>
  <r>
    <s v="PASTO"/>
    <s v="0036-0003"/>
    <x v="3"/>
    <n v="52001"/>
    <n v="2858910"/>
    <n v="40639"/>
    <x v="0"/>
    <s v="NARIÑO"/>
    <s v="PASTO"/>
    <s v="DROGUERIA MEJOR SALUD"/>
    <s v="WOMPI"/>
    <s v="FO-25-1647975"/>
    <d v="2025-10-08T14:53:00"/>
    <d v="2025-10-09T11:02:00"/>
    <s v="INCIDENTE"/>
    <s v="SOFTWARE"/>
    <s v="CONFIGURACIÓN GENERAL"/>
    <s v="IDIOMA"/>
    <s v="09/10/2025 SE VERIFICÓ FALLA DE TX SALE RECHAZO GENERAL, AL VERIFICAR LA TX FUNCIONA CORRECTAMENTE PERO PRESENTA UN MENSAJE DE TX REPRESADAS O PENDIENTES POR PROBAR, SE VERIFICO VERSIÓN DE LA APP SE ENCUENTRA ACTUALIZADA, SE BORRO CACHE SE REINICIO SISTEMA, SE PREINSTALO ACTUALIZACIÓN, PERO EL MENSAJE SIGUE APARECIENDO POR LO CUAL SE ESCALÓ NOVEDAD CON WOMPI EL CUAL VA REALIZAR UNA REINSTALACIÓN DE APP DE FORMA REMOTA, SE LE EXPLICO AL CLIENTE EL PROCESO DE BORRADO DE CACHE, SE EJECUTAN PRUEBAS TX EXITOSAS QUEDA OPERATIVO."/>
    <s v="VISITA_TÉCNICA"/>
    <n v="64"/>
    <s v="PRINCIPAL"/>
    <s v="TERRESTRE"/>
    <s v="REMICIO AMADO JOHN HEBER"/>
    <n v="1"/>
    <n v="51282"/>
    <n v="51282"/>
  </r>
  <r>
    <s v="BOGOTA"/>
    <s v="0036-0004"/>
    <x v="5"/>
    <n v="11001"/>
    <n v="2857753"/>
    <n v="79346"/>
    <x v="0"/>
    <s v="CUNDINAMARCA"/>
    <s v="BOGOTÁ"/>
    <s v="EL CERO"/>
    <s v="WOMPI"/>
    <s v="FO-25-1646726"/>
    <d v="2025-10-08T12:13:00"/>
    <d v="2025-10-09T11:33:00"/>
    <s v="INCIDENTE"/>
    <s v="CREDENCIALES DE ACCESO (USUARIO/CONTRASEÑA)"/>
    <s v="INGRESO DE CREDENCIALES ERRADAS"/>
    <s v="EL USUARIO NO RECUERDA LA CONTRASEÑA O EL USUARIO"/>
    <s v="09/10/2025 SE REALIZA VISITA A CB PARA ATENDER INCIDENTE SE REALIZA RECORDAR CONTRASEÑA DE LAS CREDENCIALES Y CONECTARSE A LA NUEVA RED WIFI ,SE REALIZAN PRUEBAS OK"/>
    <s v="VISITA_TÉCNICA"/>
    <n v="16"/>
    <s v="PRINCIPAL"/>
    <s v="TERRESTRE"/>
    <s v="GALINDO ROJAS LUIS FELIPE"/>
    <n v="1"/>
    <n v="51282"/>
    <n v="51282"/>
  </r>
  <r>
    <s v="MEDELLIN"/>
    <s v="0036-0005"/>
    <x v="0"/>
    <n v="5088"/>
    <n v="2853487"/>
    <n v="16567"/>
    <x v="0"/>
    <s v="ANTIOQUIA"/>
    <s v="BELLO"/>
    <s v="BELLO SAN FELIX"/>
    <s v="WOMPI"/>
    <s v="FO-25-1642916"/>
    <d v="2025-10-07T16:08:00"/>
    <d v="2025-10-09T11:37:00"/>
    <s v="INCIDENTE"/>
    <s v="VOUCHER"/>
    <s v="INFORMACIÓN DEL CB ERRADA"/>
    <s v="HAY INFORMACIÓN ERRADA EN EL VOUCHER"/>
    <s v="09/10/2025 SE VISITA CB POR QUE EN EL VOUCHER SALÍA INFORMACIÓN ANTERIOR PERO INFORMAN QUE YA EL DÍA DE HOY ESTA ACTUALIZADO OK SIN NOVEDAD"/>
    <s v="VISITA_TÉCNICA"/>
    <n v="48"/>
    <s v="PRINCIPAL"/>
    <s v="TERRESTRE"/>
    <s v="PAREJA ECHAVARRIA JHON DAVID"/>
    <n v="1"/>
    <n v="51282"/>
    <n v="51282"/>
  </r>
  <r>
    <s v="BARRANQUILLA"/>
    <s v="0036-0001"/>
    <x v="6"/>
    <n v="8001"/>
    <n v="2858034"/>
    <n v="75570"/>
    <x v="0"/>
    <s v="ATLANTICO"/>
    <s v="BARRANQUILLA"/>
    <s v="PAPELERIA Y VARIEDADES IKERNATHAN"/>
    <s v="WOMPI"/>
    <s v="FO-25-1647187"/>
    <d v="2025-10-08T13:03:00"/>
    <d v="2025-10-09T11:40:00"/>
    <s v="INCIDENTE"/>
    <s v="SOFTWARE"/>
    <s v="APP ELIMINADA"/>
    <s v="APP ELIMINADA POR EL CB"/>
    <s v="09/10/2025 SE REALIZA VISITA TÉCNICA, SE VALIDA OPERATIVIDAD DEL EQUIPO, SE EVIDENCIA QUE EL EQUIPO LE BORRARON LA APP DE WOMPI, SE ESCALA CON EL COORDINADOR DE ZONA PARA QUE CREARA TICKET PARA QUE LA APP SEA INSTALADA EN LÍNEA, SE EVIDENCIA QUE LA APP FUE INSTALADA, SE REALIZAN PRUEBAS EXITOSAS, EQUIPO FUNCIONA CORRECTAMENTE, CB QUEDA OPERATIVO."/>
    <s v="VISITA_TÉCNICA"/>
    <n v="48"/>
    <s v="PRINCIPAL"/>
    <s v="TERRESTRE"/>
    <s v="DE AGUAS MUÑOZ DAVID JOSE"/>
    <n v="1"/>
    <n v="51282"/>
    <n v="51282"/>
  </r>
  <r>
    <s v="TUNJA"/>
    <s v="0036-0007"/>
    <x v="1"/>
    <n v="15001"/>
    <n v="2857934"/>
    <n v="67888"/>
    <x v="0"/>
    <s v="BOYACA"/>
    <s v="TUNJA"/>
    <s v="BUNDAKU UN MUNDO DE REGALOS"/>
    <s v="WOMPI"/>
    <s v="FO-25-1647182"/>
    <d v="2025-10-08T13:04:00"/>
    <d v="2025-10-09T11:42:00"/>
    <s v="INCIDENTE"/>
    <s v="SOFTWARE"/>
    <s v="APP ELIMINADA"/>
    <s v="APP ELIMINADA POR EL CB"/>
    <s v="09/10/2025 INCIDENTE_x000a__x000a_CB:67888_x000a__x000a_RESUMEN DEL CASO:_x000a_EN COMUNICACIÓN CON LA LÍNEA 3042600005 CLIENTE INFORMA QUE YA INTENTO ACTUALIZAR LA APLICACIÓN PERO ESTÁ NO APARECE. CLIENTE BORRO LA APLICACIÓN POR ERROR. SE ESCALA CASO A COORDINADOR, JUNTO CON WOMPI SE SOLUCIONA LA ACTIVIDAD CLIENTE CONFIRMA FUNCIONAMIENTO Y ENVIA LA TIRILLA, TODO OK, SE ANEXA TICKET_x000a__x000a_SERIAL:254UMD4X8363_x000a__x000a_QUEREMOS CONTARLE QUE CREAMOS EL TICKET N° (471104),  PARA DAR SEGUIMIENTO A LA ATENCIÓN DE SU COMERCIO."/>
    <s v="SOPORTE_TELEFÓNICO"/>
    <n v="24"/>
    <s v="PRINCIPAL"/>
    <s v="TERRESTRE"/>
    <s v="HERRERA GARZON JEYSON STEVENT"/>
    <n v="1"/>
    <n v="22000"/>
    <n v="22000"/>
  </r>
  <r>
    <s v="VILLAVICENCIO"/>
    <s v="0036-0006"/>
    <x v="4"/>
    <n v="50001"/>
    <n v="2858672"/>
    <n v="66480"/>
    <x v="0"/>
    <s v="META"/>
    <s v="VILLAVICENCIO"/>
    <s v="BARRIO ROSITA VILLAVICENCIO 1"/>
    <s v="WOMPI"/>
    <s v="FO-25-1647993"/>
    <d v="2025-10-08T14:39:00"/>
    <d v="2025-10-09T11:49:00"/>
    <s v="INCIDENTE"/>
    <s v="CONEXIÓN"/>
    <s v="CONEXIÓN DEFICIENTE WIFI"/>
    <s v="WIFI"/>
    <s v="09/10/2025 SE REALIZA ACTUALIZACIÓN DE VERSIÓN POR TEAMCALL, SE REALIZA BORRADO DE CACHE, SE REALIZA CONEXIÓN POR DATOS DEL CELULAR DEL CLIENTE Y EL DATAFONO FUNCIONA DE FORMA CORRECTA, SE INDICA AL CLIENTE QUE DEBE SOLICITAR REVISIÓN DEL SERVICIO DE INTERNET DEL COMERCIO, EN REPORTE DE WOMPI SE EVIDENCIA NOVEDADES EN EL FUNCIONAMIENTO DEL INTERNET DEL COMERCIO."/>
    <s v="VISITA_TÉCNICA"/>
    <n v="24"/>
    <s v="PRINCIPAL"/>
    <s v="TERRESTRE"/>
    <s v="MURCIA HERNANDEZ HARVEY IGNACIO"/>
    <n v="1"/>
    <n v="51282"/>
    <n v="51282"/>
  </r>
  <r>
    <s v="MEDELLIN"/>
    <s v="0036-0005"/>
    <x v="0"/>
    <n v="5001"/>
    <n v="2857883"/>
    <n v="38257"/>
    <x v="0"/>
    <s v="ANTIOQUIA"/>
    <s v="MEDELLÍN"/>
    <s v="GRANERO CARLOS MARIO RESTREPO"/>
    <s v="WOMPI"/>
    <s v="FO-25-1647193"/>
    <d v="2025-10-08T12:57:00"/>
    <d v="2025-10-09T12:10:00"/>
    <s v="INCIDENTE"/>
    <s v="SOFTWARE"/>
    <s v="CONFIGURACIÓN GENERAL"/>
    <s v="TAMAÑO FUENTE"/>
    <s v="09/10/2025 SE LLEGA SE DETECTA NO SALE TRANSACCIONES COMPLETAS SE BAJA TAMAÑO DE FUENTE SIGUE PRESENTANDO PROBLEMAS POR LO QUE SE SOLICITA REINSTALACIÓN DE VERSIÓN Y QUEDA OK"/>
    <s v="VISITA_TÉCNICA"/>
    <n v="64"/>
    <s v="PRINCIPAL"/>
    <s v="TERRESTRE"/>
    <s v="ALVAREZ ARENAS VICTOR HUGO"/>
    <n v="1"/>
    <n v="51282"/>
    <n v="51282"/>
  </r>
  <r>
    <s v="SINCELEJO"/>
    <s v="0036-0001"/>
    <x v="6"/>
    <n v="70001"/>
    <n v="2857787"/>
    <n v="70673"/>
    <x v="0"/>
    <s v="SUCRE"/>
    <s v="SINCELEJO"/>
    <s v="SAN ROQUE SINCELEJO"/>
    <s v="WOMPI"/>
    <s v="FO-25-1647196"/>
    <d v="2025-10-08T12:31:00"/>
    <d v="2025-10-09T12:16:00"/>
    <s v="INCIDENTE"/>
    <s v="CONEXIÓN"/>
    <s v="CONEXIÓN DEFICIENTE WIFI"/>
    <s v="WIFI"/>
    <s v="09/10/2025 SE VISITA COMERCIO POR FALLA, SE REALIZA VALIDACIÓN, SE EVIDENCIA LENTITUD CON EL WIFI, QUEDA CON LA VERSIÓN 26.0.2, SE HACE BORRADO DE CACHE Y SE LE EXPLICA EL PROCESO, SE REALIZAN PRUEBAS CON DATOS MÓVILES Y FUNCIONA CORRECTAMENTE, SE REALIZAN PRUEBAS OK."/>
    <s v="VISITA_TÉCNICA"/>
    <n v="64"/>
    <s v="PRINCIPAL"/>
    <s v="TERRESTRE"/>
    <s v="CACERES HERNANDEZ ANDRES"/>
    <n v="1"/>
    <n v="51282"/>
    <n v="51282"/>
  </r>
  <r>
    <s v="MEDELLIN"/>
    <s v="0036-0005"/>
    <x v="0"/>
    <n v="5001"/>
    <n v="2859459"/>
    <n v="31130"/>
    <x v="0"/>
    <s v="ANTIOQUIA"/>
    <s v="MEDELLÍN"/>
    <s v="DROGUERÍA AZUCENA N2"/>
    <s v="WOMPI"/>
    <s v="FO-25-1648509"/>
    <d v="2025-10-08T15:56:00"/>
    <d v="2025-10-09T12:33:00"/>
    <s v="INCIDENTE"/>
    <s v="CONEXIÓN"/>
    <s v="CONEXIÓN DEFICIENTE WIFI"/>
    <s v="WIFI"/>
    <s v="09/10/2025 SE VALIDA QUE HAY LENTITUD Y EL CLIENTE NO TIENE EL MODEM MUY CERCA. SE REALIZA ACTUALIZACIÓN DE APP A ÚLTIMA VERSIÓN Y LIMPIEZA DE CACHÉ. SE LE CAPACITA PARA INGRESAR A CONFIGURACIÓN YA QUE NO LO SABÍA Y SE REALIZA INGRESO AL MÓDEM POR MEDIO DE IP PARA REALIZAR SEPARACIÓN DE REDES Y SE DEJA UNA RED DE 2.4 GHZ CON UN NOMBRE Y LA DE 5 GHZ CON OTRO NOMBRE. SE LE INDICA QUE DEJE LA DE 2.4 SOLAMENTE PARA EL DATÁFONO PARA UN MEJOR FUNCIONAMIENTO Y SE LE RECOMIENDA USO DE REPETIDOR."/>
    <s v="VISITA_TÉCNICA"/>
    <n v="64"/>
    <s v="PRINCIPAL"/>
    <s v="TERRESTRE"/>
    <s v="MARIN PIEDRAHITA JIMMY ALEXIS"/>
    <n v="1"/>
    <n v="51282"/>
    <n v="51282"/>
  </r>
  <r>
    <s v="BOGOTA"/>
    <s v="0036-0004"/>
    <x v="5"/>
    <n v="11001"/>
    <n v="2858163"/>
    <n v="43594"/>
    <x v="0"/>
    <s v="CUNDINAMARCA"/>
    <s v="BOGOTÁ"/>
    <s v="MULTISERVICIOS DE LUJO. LJ"/>
    <s v="WOMPI"/>
    <s v="FO-25-1647392"/>
    <d v="2025-10-08T13:58:00"/>
    <d v="2025-10-09T13:23:00"/>
    <s v="INCIDENTE"/>
    <s v="NAVEGACION LENTA"/>
    <s v="USUARIO NO PUEDE NAVEGAR ENTRE PANTALLAS O LA APP NO ABRE SE QUEDA CARGANDO"/>
    <s v="CACHE"/>
    <s v="09/10/2025 SE VISITA COMERCIO POR LENTITUD EN INTERFAZ DE APLICACIÓN DE WOMPI Y AL REALIZAR LAS TRANSACCIONES, SE PROCEDE A REALIZAR BORRADO DE CACHÉ, SE BORRA RED WIFI Y SE CONECTA NUEVAMENTE SE REVISA ACTUALIZACIÓN DE EQUIPO CUENTA CON ÚLTIMA VERSIÓN SUMINISTRADA POR WOMPI 26.0.2-NEXT-0 SE INDICA A CLIENTE PROCESO DE BORRADOR E CACHÉ Y SE REINICIA EQUIPO, CLIENTE ACCEDE CON CREDENCIALES SIN NOVEDAD REALIZAN TRANSACCIONES DE PRUEBA Y  MEJORA LA EXPERIENCIA EN LA NAVEGACIÓN Y TRANSACCIONES DEL DISPOSITIVO Y SE FINALIZA ACTIVIDAD SIN MÁS NOVEDAD"/>
    <s v="VISITA_TÉCNICA"/>
    <n v="56"/>
    <s v="PRINCIPAL"/>
    <s v="TERRESTRE"/>
    <s v="ROMERO ROJAS BREIDY JHOHAN"/>
    <n v="1"/>
    <n v="51282"/>
    <n v="51282"/>
  </r>
  <r>
    <s v="CARTAGENA"/>
    <s v="0036-0001"/>
    <x v="6"/>
    <n v="13001"/>
    <n v="2858373"/>
    <n v="49050"/>
    <x v="0"/>
    <s v="BOLIVAR"/>
    <s v="CARTAGENA"/>
    <s v="AUTO SERVICIO LA CARPA AZUL J.A"/>
    <s v="WOMPI"/>
    <s v="FO-25-1647784"/>
    <d v="2025-10-08T14:19:00"/>
    <d v="2025-10-09T13:33:00"/>
    <s v="INCIDENTE"/>
    <s v="CONEXIÓN"/>
    <s v="CONEXIÓN DEFICIENTE WIFI"/>
    <s v="WIFI"/>
    <s v="09/10/2025 SE REALIZA REVISIÓN DE LA CONEXIÓN SE PRUEBA COMPARTIENDO CON EL CEL SE HACEN PRUEBAS SE CONECTA CON OTRA RED DE WIFI Y MEJORA LA CONEXIÓN"/>
    <s v="VISITA_TÉCNICA"/>
    <n v="48"/>
    <s v="PRINCIPAL"/>
    <s v="TERRESTRE"/>
    <s v="CANEDO HERRERA ALEXANDER"/>
    <n v="1"/>
    <n v="51282"/>
    <n v="51282"/>
  </r>
  <r>
    <s v="MANIZALES"/>
    <s v="0036-0002"/>
    <x v="2"/>
    <n v="17001"/>
    <n v="2860152"/>
    <n v="68884"/>
    <x v="0"/>
    <s v="CALDAS"/>
    <s v="MANIZALES"/>
    <s v="VARIEDADES F.I"/>
    <s v="WOMPI"/>
    <s v="FO-25-1648923"/>
    <d v="2025-10-09T08:00:00"/>
    <d v="2025-10-09T13:46:00"/>
    <s v="INCIDENTE"/>
    <s v="NAVEGACION LENTA"/>
    <s v="USUARIO NO PUEDE NAVEGAR ENTRE PANTALLAS O LA APP NO ABRE SE QUEDA CARGANDO"/>
    <s v="CACHE"/>
    <s v="09/10/2025 SE REALIZA LLAMADA CON USUARIO YA QUE INDICA LENTITUD AL GENERAR MENSAJE DE COMPARTIR TIRILLA, EN LLAMADA SE LE INDICA COMO ACTUALIZAR EQUIPO Y BORRAR CACHE DE LA APP PARA LENTITUD Y SE LE EXPLICA LAS DEMORAS, SERVICIO OK Y EN FUNCIONAMIENTO"/>
    <s v="SOPORTE_TELEFÓNICO"/>
    <n v="24"/>
    <s v="PRINCIPAL"/>
    <s v="TERRESTRE"/>
    <s v="AGUIRRE HENAO RAUL EDUARDO"/>
    <n v="1"/>
    <n v="22000"/>
    <n v="22000"/>
  </r>
  <r>
    <s v="MEDELLIN"/>
    <s v="0036-0005"/>
    <x v="0"/>
    <n v="5088"/>
    <n v="2860209"/>
    <n v="56909"/>
    <x v="0"/>
    <s v="ANTIOQUIA"/>
    <s v="BELLO"/>
    <s v="BARRIO ALCALA DE BELLO BELLO"/>
    <s v="WOMPI"/>
    <s v="FO-25-1648954"/>
    <d v="2025-10-09T08:00:00"/>
    <d v="2025-10-09T13:53:00"/>
    <s v="INCIDENTE"/>
    <s v="NAVEGACION LENTA"/>
    <s v="USUARIO NO PUEDE NAVEGAR ENTRE PANTALLAS O LA APP NO ABRE SE QUEDA CARGANDO"/>
    <s v="MEMORIA LLENA"/>
    <s v="09/10/2025 SE HACE VISITA TÉCNICA OK SE ACTUALIZA APLICACIÓN OK SE HACEN PRUEBAS EXITOSAS. SE EVIDENCIA LENTITUD EN EL APLICATIVO SE CONECTA A POR DATOS MÓVILES Y SE MOTA UNA MEJORÍA, CLIENTE MANIFIESTA QUE VA SEGUIR OPERANDO ASÍ. EQUIPOS OPERATIVOS"/>
    <s v="VISITA_TÉCNICA"/>
    <n v="64"/>
    <s v="PRINCIPAL"/>
    <s v="TERRESTRE"/>
    <s v="DIAZ ZABALA FRANCIS DUBAN"/>
    <n v="1"/>
    <n v="51282"/>
    <n v="51282"/>
  </r>
  <r>
    <s v="BUCARAMANGA"/>
    <s v="0036-0007"/>
    <x v="1"/>
    <n v="68001"/>
    <n v="2858462"/>
    <n v="20604"/>
    <x v="0"/>
    <s v="SANTANDER"/>
    <s v="BUCARAMANGA"/>
    <s v="BARRIO MUTIS II BUCARAMANGA"/>
    <s v="WOMPI"/>
    <s v="FO-25-1647772"/>
    <d v="2025-10-08T14:26:00"/>
    <d v="2025-10-09T14:22:00"/>
    <s v="INCIDENTE"/>
    <s v="CONEXIÓN"/>
    <s v="CONEXIÓN DEFICIENTE WIFI"/>
    <s v="WIFI"/>
    <s v="09/10/2025 SE CONTACTA CLIENTE SE BRINDA SOPORTE TELÉFONO , SE REALIZA ACTUALIZACIÓN DE APP , BORRADO CACHÉ , PRUEBAS OK"/>
    <s v="SOPORTE_TELEFÓNICO"/>
    <n v="64"/>
    <s v="PRINCIPAL"/>
    <s v="TERRESTRE"/>
    <s v="HERRERA LUQUE SAUL JAVIER"/>
    <n v="1"/>
    <n v="22000"/>
    <n v="22000"/>
  </r>
  <r>
    <s v="MEDELLIN"/>
    <s v="0036-0005"/>
    <x v="0"/>
    <n v="5266"/>
    <n v="2858834"/>
    <n v="73193"/>
    <x v="0"/>
    <s v="ANTIOQUIA"/>
    <s v="ENVIGADO"/>
    <s v="MARIO DE JESUS GIRALDO GOMEZ"/>
    <s v="WOMPI"/>
    <s v="FO-25-1647989"/>
    <d v="2025-10-08T14:47:00"/>
    <d v="2025-10-09T14:36:00"/>
    <s v="INCIDENTE"/>
    <s v="NAVEGACION LENTA"/>
    <s v="USUARIO NO PUEDE NAVEGAR ENTRE PANTALLAS O LA APP NO ABRE SE QUEDA CARGANDO"/>
    <s v="CACHE"/>
    <s v="09/10/2025 SE REALIZA BORRADO DE CACHE SE ACTUALIZA POR LLAMADA TELL CAL SE HACEN PRUEBAS OK"/>
    <s v="VISITA_TÉCNICA"/>
    <n v="24"/>
    <s v="PRINCIPAL"/>
    <s v="TERRESTRE"/>
    <s v="MONTOYA VELEZ ANDRES FELIPE"/>
    <n v="1"/>
    <n v="51282"/>
    <n v="51282"/>
  </r>
  <r>
    <s v="CARTAGENA"/>
    <s v="0036-0001"/>
    <x v="6"/>
    <n v="13836"/>
    <n v="2853939"/>
    <n v="78896"/>
    <x v="0"/>
    <s v="BOLIVAR"/>
    <s v="TURBACO"/>
    <s v="BARRIO CALLE REAL TURBACO 1"/>
    <s v="WOMPI"/>
    <s v="FO-25-1643294"/>
    <d v="2025-10-07T16:55:00"/>
    <d v="2025-10-09T15:10:00"/>
    <s v="INCIDENTE"/>
    <s v="CONEXIÓN"/>
    <s v="CONEXIÓN DEFICIENTE WIFI"/>
    <s v="FALLAS EN CANAL DE COMUNICACIÓN DEL CLIENTE (INTERNET) - CANAL DE COMUNICACIÓN"/>
    <s v="09/10/2025 SE VALIDA NOVEDAD EL CLIENTE PRESENTA PROBLEMAS CON EL WIFI SE REALIZA PRUEBAS CON DATOS DE CELULAR Y SE EVIDENCIA QUE NO HAY DESCONEXIÓN SE LE RECOMIENDA AL CLIENTE LLAMAR AL PROVEEDOR PARA QUE LE BRINDEN SOPORTE"/>
    <s v="VISITA_TÉCNICA"/>
    <n v="56"/>
    <s v="INTERMEDIA"/>
    <s v="TERRESTRE"/>
    <s v="MARTINEZ SALGUEDO ANDRES AUGUSTO"/>
    <n v="1"/>
    <n v="172989"/>
    <n v="172989"/>
  </r>
  <r>
    <s v="PASTO"/>
    <s v="0036-0003"/>
    <x v="3"/>
    <n v="52001"/>
    <n v="2860260"/>
    <n v="66145"/>
    <x v="0"/>
    <s v="NARIÑO"/>
    <s v="PASTO"/>
    <s v="TAVO SHOES"/>
    <s v="WOMPI"/>
    <s v="FO-25-1649510"/>
    <d v="2025-10-09T08:00:00"/>
    <d v="2025-10-09T15:17:00"/>
    <s v="INCIDENTE"/>
    <s v="SOFTWARE"/>
    <s v="CONFIGURACIÓN GENERAL"/>
    <s v="IDIOMA"/>
    <s v="09/10/2025 SE VERIFICÓ FALLA DE LENTITUD AL MOMENTO DE EJECUTAR TX NO PERMITE IMPRIMIR, SE REVISO VERSIÓN APP EL CUAL ESTA ACTUALIZADA, SE REALIZO BORRADO DE CACHE, SE LE EXPLICO AL CLIENTE COMO DEBE REALIZAR LA IMPRESIÓN DE VÁUCHER CUANDO NO APARECE LA OPCIÓN PERO APROBADA LA TX O CUANDO NO APARECE NINGUNO DE LAS DOS OPCIONES APROBADA Y COMPARTIR, REVISAR POR LA PLATAFORMA SOMOS SI LA TX SE EJECUTÓ SALIR DEL SISTEMA Y REALIZAR LA IMPRESIÓN DESDE LA OPCIÓN MOVIMIENTOS, SE EJECUTAN PRUEBAS TX EXITOSAS QUEDA OPERATIVO."/>
    <s v="VISITA_TÉCNICA"/>
    <n v="32"/>
    <s v="PRINCIPAL"/>
    <s v="TERRESTRE"/>
    <s v="REMICIO AMADO JOHN HEBER"/>
    <n v="1"/>
    <n v="51282"/>
    <n v="51282"/>
  </r>
  <r>
    <s v="NEIVA"/>
    <s v="0036-0006"/>
    <x v="4"/>
    <n v="41001"/>
    <n v="2860344"/>
    <n v="64148"/>
    <x v="0"/>
    <s v="HUILA"/>
    <s v="NEIVA"/>
    <s v="BARRIO EL LIMONAR NEIVA"/>
    <s v="WOMPI"/>
    <s v="FO-25-1649059"/>
    <d v="2025-10-09T08:00:00"/>
    <d v="2025-10-09T15:21:00"/>
    <s v="INCIDENTE"/>
    <s v="NAVEGACION LENTA"/>
    <s v="USUARIO NO PUEDE NAVEGAR ENTRE PANTALLAS O LA APP NO ABRE SE QUEDA CARGANDO"/>
    <s v="CACHE"/>
    <s v="09/10/2025 SE LLEGA A SITIO, SE LE EXPLICA A CLIENTE QUE DEBE SEGUIR REALIZANDO BORRADO DE CACHE, AL REALIZAR BORRADO DE CACHE DE EVIDENCIA MEJORÍA EN LENTITUD DEL DATAFONO."/>
    <s v="VISITA_TÉCNICA"/>
    <n v="48"/>
    <s v="PRINCIPAL"/>
    <s v="TERRESTRE"/>
    <s v="DIAZ VARGAS JONATHAN MIGUEL"/>
    <n v="1"/>
    <n v="51282"/>
    <n v="51282"/>
  </r>
  <r>
    <s v="BARRANQUILLA"/>
    <s v="0036-0001"/>
    <x v="6"/>
    <n v="8001"/>
    <n v="2860345"/>
    <n v="59821"/>
    <x v="0"/>
    <s v="ATLANTICO"/>
    <s v="BARRANQUILLA"/>
    <s v="ALMACEN Y VARIEDADES PUPY GANGA"/>
    <s v="WOMPI"/>
    <s v="FO-25-1649057"/>
    <d v="2025-10-09T08:00:00"/>
    <d v="2025-10-09T15:22:00"/>
    <s v="INCIDENTE"/>
    <s v="PANTALLA"/>
    <s v="TÁCTIL"/>
    <s v="NO RESPONDE LA PANTALLA TÁCTIL"/>
    <s v="09/10/2025 SE REALIZA VISITA CLIENTE DECÍA Q SE LE QUEDÓ PEGADO ,SE REALIZA BORRADO DE CACHE ,SE REALIZA ACTUALIZACIONES SE REINICIA DATAFONO ,SE HACEN PRUEBA Y TODO OK"/>
    <s v="VISITA_TÉCNICA"/>
    <n v="64"/>
    <s v="PRINCIPAL"/>
    <s v="TERRESTRE"/>
    <s v="PORRAS CASTRO DARLON NASCK"/>
    <n v="1"/>
    <n v="51282"/>
    <n v="51282"/>
  </r>
  <r>
    <s v="BOGOTA"/>
    <s v="0036-0004"/>
    <x v="5"/>
    <n v="11001"/>
    <n v="2860405"/>
    <n v="60224"/>
    <x v="0"/>
    <s v="CUNDINAMARCA"/>
    <s v="BOGOTÁ"/>
    <s v="FRUTAS Y VERDURAS LA EXCELENCIA"/>
    <s v="WOMPI"/>
    <s v="FO-25-1649050"/>
    <d v="2025-10-09T08:00:00"/>
    <d v="2025-10-09T15:26:00"/>
    <s v="INCIDENTE"/>
    <s v="CONEXIÓN"/>
    <s v="CONEXIÓN DEFICIENTE WIFI"/>
    <s v="WIFI"/>
    <s v="09/10/2025 SE VISITA COMERCIO, COMERCIO INDICA QUE QUIEN MANEJA EL DATAFONO NO SE ENCUENTRA, ES UNA PERSONA QUIEN TIENE UNA CABINA DENTRO DEL LOCAL Y NO VIENE YA HOY .."/>
    <s v="VISITA_TÉCNICA"/>
    <n v="64"/>
    <s v="PRINCIPAL"/>
    <s v="TERRESTRE"/>
    <s v="ORTIZ YARA FRANKLYN ISRAEL"/>
    <n v="1"/>
    <n v="51282"/>
    <n v="51282"/>
  </r>
  <r>
    <s v="MEDELLIN"/>
    <s v="0036-0005"/>
    <x v="0"/>
    <n v="5001"/>
    <n v="2860415"/>
    <n v="50298"/>
    <x v="0"/>
    <s v="ANTIOQUIA"/>
    <s v="MEDELLIN"/>
    <s v="M-K LLUVIA DE HELADOS TAVO"/>
    <s v="WOMPI"/>
    <s v="FO-25-1649507"/>
    <d v="2025-10-09T08:00:00"/>
    <d v="2025-10-09T15:29:00"/>
    <s v="INCIDENTE"/>
    <s v="NAVEGACION LENTA"/>
    <s v="USUARIO NO PUEDE NAVEGAR ENTRE PANTALLAS O LA APP NO ABRE SE QUEDA CARGANDO"/>
    <s v="CACHE"/>
    <s v="09/10/2025 SE HACE MANTENIMIENTO OK SE ACTUALIZA APP QUEDA EN LA VRS 26. SE LE EXPLICA AL CLIENTE QUE LA LENTITUD ES DEBIDO A UNA SATURACIÓN DE LA RED Y CLIENTE COMPRENDE Y MANIFIESTA QUÉ YA LO SABÍA QUE INCLUSO A TRABAJO CON DATOS MÓVILES Y SE NOTA LA MEJORÍA"/>
    <s v="VISITA_TÉCNICA"/>
    <n v="16"/>
    <s v="PRINCIPAL"/>
    <s v="TERRESTRE"/>
    <s v="DIAZ ZABALA FRANCIS DUBAN"/>
    <n v="1"/>
    <n v="51282"/>
    <n v="51282"/>
  </r>
  <r>
    <s v="CALI"/>
    <s v="0036-0003"/>
    <x v="3"/>
    <n v="76001"/>
    <n v="2860427"/>
    <n v="74005"/>
    <x v="0"/>
    <s v="VALLE DEL CAUCA"/>
    <s v="CALI"/>
    <s v="TIENDA Y VARIEDADES Y.L.V"/>
    <s v="WOMPI"/>
    <s v="FO-25-1649502"/>
    <d v="2025-10-09T08:00:00"/>
    <d v="2025-10-09T15:31:00"/>
    <s v="INCIDENTE"/>
    <s v="NAVEGACION LENTA"/>
    <s v="USUARIO NO PUEDE NAVEGAR ENTRE PANTALLAS O LA APP NO ABRE SE QUEDA CARGANDO"/>
    <s v="CANAL DE COMUNICACIÓN"/>
    <s v="09/10/2025 ‎SE REALIZA LLAMADA A EL CB E INFORMA QUE EN OCASIONES , EN LAS TARDES SE PONE LENTO PERO QUE EN ESTE MOMENTO ESTA OPERANDO BIEN"/>
    <s v="SOPORTE_TELEFÓNICO"/>
    <n v="56"/>
    <s v="PRINCIPAL"/>
    <s v="TERRESTRE"/>
    <s v="TORRES GARCIA JENDRY JOSE"/>
    <n v="1"/>
    <n v="22000"/>
    <n v="22000"/>
  </r>
  <r>
    <s v="MEDELLIN"/>
    <s v="0036-0005"/>
    <x v="0"/>
    <n v="5360"/>
    <n v="2860533"/>
    <n v="49192"/>
    <x v="0"/>
    <s v="ANTIOQUIA"/>
    <s v="ITAGUI"/>
    <s v="MERCADOS MONTOYA ESTRADA"/>
    <s v="WOMPI"/>
    <s v="FO-25-1649942"/>
    <d v="2025-10-09T08:00:00"/>
    <d v="2025-10-09T15:39:00"/>
    <s v="INCIDENTE"/>
    <s v="NAVEGACION LENTA"/>
    <s v="USUARIO NO PUEDE NAVEGAR ENTRE PANTALLAS O LA APP NO ABRE SE QUEDA CARGANDO - APARECEN ERRORES EN PANTALLA: HUBO UNA DESCONEXION DE LA RED"/>
    <s v="FALLAS EN CANAL DE COMUNICACIÓN DEL CLIENTE (INTERNET) - CACHE"/>
    <s v="09/10/2025 SE REALIZA BORRADO DE CACHE , SE HACE LLAMADO AL TEM CALL SE REINICIA EQUIPO NUEVAMENTE SE HACEN PRUEBAS OK"/>
    <s v="VISITA_TÉCNICA"/>
    <n v="64"/>
    <s v="PRINCIPAL"/>
    <s v="TERRESTRE"/>
    <s v="MONTOYA VELEZ ANDRES FELIPE"/>
    <n v="1"/>
    <n v="51282"/>
    <n v="51282"/>
  </r>
  <r>
    <s v="BOGOTA"/>
    <s v="0036-0004"/>
    <x v="5"/>
    <n v="25754"/>
    <n v="2861030"/>
    <n v="53460"/>
    <x v="0"/>
    <s v="CUNDINAMARCA"/>
    <s v="SOACHA"/>
    <s v="BARRIO OLIVOS SEGUNDO SECTOR SOACHA"/>
    <s v="WOMPI"/>
    <s v="FO-25-1649895"/>
    <d v="2025-10-09T08:05:00"/>
    <d v="2025-10-09T15:41:00"/>
    <s v="INCIDENTE"/>
    <s v="NAVEGACION LENTA"/>
    <s v="USUARIO NO PUEDE NAVEGAR ENTRE PANTALLAS O LA APP NO ABRE SE QUEDA CARGANDO"/>
    <s v="CACHE"/>
    <s v="09/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
    <s v="VISITA_TÉCNICA"/>
    <n v="0"/>
    <s v="PRINCIPAL"/>
    <s v="TERRESTRE"/>
    <s v="GALEANO SORIANO JUAN DAVID"/>
    <n v="1"/>
    <n v="51282"/>
    <n v="51282"/>
  </r>
  <r>
    <s v="MEDELLIN"/>
    <s v="0036-0005"/>
    <x v="0"/>
    <n v="5088"/>
    <n v="2861272"/>
    <n v="68333"/>
    <x v="0"/>
    <s v="ANTIOQUIA"/>
    <s v="BELLO"/>
    <s v="FERROMATERIALES LA PLOMADA SAS"/>
    <s v="WOMPI"/>
    <s v="FO-25-1650024"/>
    <d v="2025-10-09T08:27:00"/>
    <d v="2025-10-09T16:01:00"/>
    <s v="INCIDENTE"/>
    <s v="LECTURA"/>
    <s v="NO LEE NINGUNA FACTURA"/>
    <s v="NO LEE CODIGOS DE BARRAS LARGOS"/>
    <s v="09/10/2025 SE HACE MANTENIMIENTO OK SE LE EXPLICA AL CLIENTE COMO ES EL CORRECTO FUNCIONAMIENTO DEL LECTOR DE BARRAS. SE HACE PRUEBAS EXITOSAS SE EQUIPOS OPERATIVOS"/>
    <s v="VISITA_TÉCNICA"/>
    <n v="40"/>
    <s v="PRINCIPAL"/>
    <s v="TERRESTRE"/>
    <s v="DIAZ ZABALA FRANCIS DUBAN"/>
    <n v="1"/>
    <n v="51282"/>
    <n v="51282"/>
  </r>
  <r>
    <s v="BUCARAMANGA"/>
    <s v="0036-0007"/>
    <x v="1"/>
    <n v="68418"/>
    <n v="2854649"/>
    <n v="78008"/>
    <x v="0"/>
    <s v="SANTANDER"/>
    <s v="LOS SANTOS"/>
    <s v="BARRIO LOS SANTOS LOS SANTOS"/>
    <s v="WOMPI"/>
    <s v="FO-25-1643861"/>
    <d v="2025-10-08T08:00:00"/>
    <d v="2025-10-09T16:39:00"/>
    <s v="INCIDENTE"/>
    <s v="LECTURA"/>
    <s v="ERROR LECTURA CODIGO DE BARRAS"/>
    <s v="NO LEE CODIGOS DE BARRAS LARGOS"/>
    <s v="09/10/2025 SE COMUNICA CON LA SEÑORA SANDRA , INDICA QUE NO LE LEE LOS RECIBOS DE LA LUZ , SE LE INDICA LA MANERA CORRECTAR DE LEER EL CODIGO DE BARRAS , Y LOGRA PAGAR LAS FACTURAS , SE LE SOLUCIONA EL INCOVENIENTE QUIENTE CONFERME ENVIA PRUEBAS , SE PROCEDE A CERRAR ORDEN"/>
    <s v="SOPORTE_TELEFÓNICO"/>
    <n v="64"/>
    <s v="INTERMEDIA"/>
    <s v="TERRESTRE"/>
    <s v="GELVEZ MOGOLLON JOSE ELISEO"/>
    <n v="1"/>
    <n v="22000"/>
    <n v="22000"/>
  </r>
  <r>
    <s v="CALI"/>
    <s v="0036-0003"/>
    <x v="3"/>
    <n v="76364"/>
    <n v="2855903"/>
    <n v="30273"/>
    <x v="0"/>
    <s v="VALLE DEL CAUCA"/>
    <s v="JAMUNDI"/>
    <s v="BARRIO JAMUNDI - JAMUNDÍ"/>
    <s v="WOMPI"/>
    <s v="FO-25-1644801"/>
    <d v="2025-10-08T09:06:00"/>
    <d v="2025-10-09T16:41:00"/>
    <s v="INCIDENTE"/>
    <s v="NAVEGACION LENTA"/>
    <s v="USUARIO NO PUEDE NAVEGAR ENTRE PANTALLAS O LA APP NO ABRE SE QUEDA CARGANDO"/>
    <s v="CANAL DE COMUNICACIÓN"/>
    <s v="09/10/2025 SE LLEGO AL CB Y SE ENCONTRÓ EL EQUIPO OPERATIVO Y FUNCIONANDO OK, SOLO QUE PRESENTA INTERMITENCIA EN ALGUNAS TRANSACCIONES AL MOMENTO DE IMPRIMIR EL RECIBO"/>
    <s v="VISITA_TÉCNICA"/>
    <n v="64"/>
    <s v="INTERMEDIA"/>
    <s v="TERRESTRE"/>
    <s v="PAREDES CASTILLO DIEGO"/>
    <n v="1"/>
    <n v="172989"/>
    <n v="172989"/>
  </r>
  <r>
    <s v="VILLAVICENCIO"/>
    <s v="0036-0006"/>
    <x v="4"/>
    <n v="50001"/>
    <n v="2861615"/>
    <n v="70549"/>
    <x v="0"/>
    <s v="META"/>
    <s v="VILLAVICENCIO"/>
    <s v="SUPERTIENDA JHOJAN"/>
    <s v="WOMPI"/>
    <s v="FO-25-1650704"/>
    <d v="2025-10-09T09:08:00"/>
    <d v="2025-10-09T16:42:00"/>
    <s v="INCIDENTE"/>
    <s v="CONEXIÓN"/>
    <s v="CONEXIÓN DEFICIENTE WIFI"/>
    <s v="WIFI"/>
    <s v="09/10/2025 SE REALIZA CONFIGURACIÓN  DE WIFI PRUEBAS OK"/>
    <s v="VISITA_TÉCNICA"/>
    <n v="40"/>
    <s v="PRINCIPAL"/>
    <s v="TERRESTRE"/>
    <s v="PEDREROS CONTRERAS MICHAEL STEVENS"/>
    <n v="1"/>
    <n v="51282"/>
    <n v="51282"/>
  </r>
  <r>
    <s v="MEDELLIN"/>
    <s v="0036-0005"/>
    <x v="0"/>
    <n v="5266"/>
    <n v="2861762"/>
    <n v="52286"/>
    <x v="0"/>
    <s v="ANTIOQUIA"/>
    <s v="ENVIGADO"/>
    <s v="MERCADOS EXPRESO"/>
    <s v="WOMPI"/>
    <s v="FO-25-1650825"/>
    <d v="2025-10-09T09:22:00"/>
    <d v="2025-10-09T16:48:00"/>
    <s v="INCIDENTE"/>
    <s v="CREDENCIALES DE ACCESO (USUARIO/CONTRASEÑA)"/>
    <s v="NO FUNCIONA EL USUARIO O CONTRASEÑA"/>
    <s v="ERROR INICIO DE SESIÓN"/>
    <s v="09/10/2025 SE REALIZA BORRADO DE CACHE SE ACTUALIZA LA APP"/>
    <s v="VISITA_TÉCNICA"/>
    <n v="32"/>
    <s v="PRINCIPAL"/>
    <s v="TERRESTRE"/>
    <s v="MONTOYA VELEZ ANDRES FELIPE"/>
    <n v="1"/>
    <n v="51282"/>
    <n v="51282"/>
  </r>
  <r>
    <s v="MEDELLIN"/>
    <s v="0036-0005"/>
    <x v="0"/>
    <n v="5088"/>
    <n v="2861643"/>
    <n v="71082"/>
    <x v="0"/>
    <s v="ANTIOQUIA"/>
    <s v="BELLO"/>
    <s v="VICTOR ALFONSO MACIAS USUGA"/>
    <s v="WOMPI"/>
    <s v="FO-25-1650838"/>
    <d v="2025-10-09T09:16:00"/>
    <d v="2025-10-09T16:59:00"/>
    <s v="INCIDENTE"/>
    <s v="NAVEGACION LENTA"/>
    <s v="USUARIO NO PUEDE NAVEGAR ENTRE PANTALLAS O LA APP NO ABRE SE QUEDA CARGANDO"/>
    <s v="CANAL DE COMUNICACIÓN"/>
    <s v="09/10/2025 SE HACE SOPORTE TELEFÓNICO NOS ATIENDE EL SEÑOR EFRAIN QUIEN NOS COMUNICA CON LA SEÑORITA TATIANA QUÉ ES LA QUE OPERA EL DATAFONO Y NOS INDICA QUE EL DATAFONO SE PONE MUY LENTO A LA HORA DE IMPRIMIR SE LE EXPLICA QUE ES DEBIÓ A UNA SATURACIÓN DE LA RED 2.4GZ Y SE PRUEBA CONECTADO EL DATAFONO A LOS DATOS MÓVILES Y CLIENTE MANIFIESTA QUE TRANSA UN POCO MÁS FLUIDO. EQUIPOS OPERATIVOS"/>
    <s v="SOPORTE_TELEFÓNICO"/>
    <n v="56"/>
    <s v="PRINCIPAL"/>
    <s v="TERRESTRE"/>
    <s v="DIAZ ZABALA FRANCIS DUBAN"/>
    <n v="1"/>
    <n v="22000"/>
    <n v="22000"/>
  </r>
  <r>
    <s v="PEREIRA"/>
    <s v="0036-0002"/>
    <x v="2"/>
    <n v="63001"/>
    <n v="2859289"/>
    <n v="69052"/>
    <x v="0"/>
    <s v="QUINDIO"/>
    <s v="ARMENIA"/>
    <s v="DROGUERIA ESPECIAL CRS"/>
    <s v="WOMPI"/>
    <s v="FO-25-1648323"/>
    <d v="2025-10-08T15:44:00"/>
    <d v="2025-10-09T18:18:00"/>
    <s v="INCIDENTE"/>
    <s v="CREDENCIALES DE ACCESO (USUARIO/CONTRASEÑA)"/>
    <s v="INGRESO DE CREDENCIALES ERRADAS"/>
    <s v="ERROR INICIO DE SESIÓN"/>
    <s v="09/10/2025 SE VISITA COMERCIO SE REALIZÓ VALIDACIÓN DE CREDENCIALES OK, SE REALIZARON PRUEBAS ACTUALIZACIÓN EQUIPO Y BORRADO DE CACHÉ, SE REVISA POR WIFI ANALYZER CONEXIÓN COMERCIO WIFI,  CANALES DEL 1 AL 11 EN SATURACIÓN Y REUSO , SE REALIZÓ PRUEBAS  EQUIPO PIERDE EL FLUJO DE INTERNET SE REALIZÓ PRUEBAS AL MISMO TIEMPO CON OTRO DISPOSITIVO MÓVIL Y EL INTERNET DEL COMERCIO TRABAJA NORMAL SE REALIZO TESTS DE VELOCIDAD Y LA VELOCIDAD ES APROXIMADAMENTE DE 40 MEGAS SIMÉTRICAS, EL PING DA UNA RESPUESTA DE 33 MS, PARA QUE EL  DATAFONO ARRANQUE Y FUNCIONE TOCA DESACTIVAR WIFI Y VOLVERLO A CONECTAR Y ASÍ DE ESA MANERA FUNCIONÓ."/>
    <s v="VISITA_TÉCNICA"/>
    <n v="48"/>
    <s v="INTERMEDIA"/>
    <s v="TERRESTRE"/>
    <s v="SANCHEZ SOLORZANO JUAN SEBASTIAN"/>
    <n v="1"/>
    <n v="172989"/>
    <n v="172989"/>
  </r>
  <r>
    <s v="MEDELLIN"/>
    <s v="0036-0005"/>
    <x v="0"/>
    <n v="5001"/>
    <n v="2861947"/>
    <n v="46638"/>
    <x v="0"/>
    <s v="ANTIOQUIA"/>
    <s v="MEDELLIN"/>
    <s v="BARRIO BAYADERA MEDELLIN 1"/>
    <s v="WOMPI"/>
    <s v="FO-25-1652296"/>
    <d v="2025-10-09T09:41:00"/>
    <d v="2025-10-09T18:31:00"/>
    <s v="INCIDENTE"/>
    <s v="SOFTWARE"/>
    <s v="APP ELIMINADA"/>
    <s v="APP ELIMINADA POR EL CB"/>
    <s v="09/10/2025 SE REALIZA DESCARGA PRO TEM CALL DE LA APP, SE DESCARGA CLIENTE INGRESA Y SE REALIZAN PRUEBAS OK"/>
    <s v="VISITA_TÉCNICA"/>
    <n v="48"/>
    <s v="PRINCIPAL"/>
    <s v="TERRESTRE"/>
    <s v="QUINTERO SANCHEZ JUAN SEBASTIAN"/>
    <n v="1"/>
    <n v="51282"/>
    <n v="51282"/>
  </r>
  <r>
    <s v="BARRANQUILLA"/>
    <s v="0036-0001"/>
    <x v="6"/>
    <n v="8001"/>
    <n v="2862424"/>
    <n v="17017"/>
    <x v="0"/>
    <s v="ATLANTICO"/>
    <s v="BARRANQUILLA"/>
    <s v="TIENDA Y PANEDERIA LA FE"/>
    <s v="WOMPI"/>
    <s v="FO-25-1652232"/>
    <d v="2025-10-09T10:12:00"/>
    <d v="2025-10-10T08:19:00"/>
    <s v="INCIDENTE"/>
    <s v="NAVEGACION LENTA"/>
    <s v="USUARIO NO PUEDE NAVEGAR ENTRE PANTALLAS O LA APP NO ABRE SE QUEDA CARGANDO"/>
    <s v="CACHE"/>
    <s v="09/10/2025 SE REALIZA VISITA TÉCNICA, SE VALIDA OPERATIVIDAD DEL EQUIPO, SE EVIDENCIA QUE EL EQUIPO ESTÁ LENTO Y NO AVANZA, SE BORRA CACHE SE ACTUALIZA LA APP DE WOMPI, SE REALIZAN PRUEBAS EXITOSAS, EQUIPO FUNCIONA CORRECTAMENTE, CB QUEDA OPERATIVO."/>
    <s v="VISITA_TÉCNICA"/>
    <n v="64"/>
    <s v="PRINCIPAL"/>
    <s v="TERRESTRE"/>
    <s v="DE AGUAS MUÑOZ DAVID JOSE"/>
    <n v="1"/>
    <n v="51282"/>
    <n v="51282"/>
  </r>
  <r>
    <s v="CALI"/>
    <s v="0036-0003"/>
    <x v="3"/>
    <n v="76364"/>
    <n v="2858040"/>
    <n v="76236"/>
    <x v="0"/>
    <s v="VALLE DEL CAUCA"/>
    <s v="JAMUNDI"/>
    <s v="BARRIO EL CASTILLO JAMUNDI"/>
    <s v="WOMPI"/>
    <s v="FO-25-1647179"/>
    <d v="2025-10-08T13:05:00"/>
    <d v="2025-10-10T09:16:00"/>
    <s v="INCIDENTE"/>
    <s v="NAVEGACION LENTA"/>
    <s v="USUARIO NO PUEDE NAVEGAR ENTRE PANTALLAS O LA APP NO ABRE SE QUEDA CARGANDO"/>
    <s v="CANAL DE COMUNICACIÓN"/>
    <s v="09/10/2025 SE VISITO EL CB Y SE ENCONTRÓ EL EQUIPO FUNCIONANDO DE FORMA CORRECTA, LA CLIENTE INFORMA QUE HOY SE CONECTO A OTRO INTERNET PORQUE EL PRINCIPAL ESTÁ SIN SERVICIO Y ESTE INTERNET A PESAR DE QUE ESTA MAS LEJOS FUNCIONA MEJOR, LO UNICO LENTO ES CUAMDO SE VA A SACAR UN DUPLICADO, CB OPERANDO OK, PRUEBAS OK"/>
    <s v="VISITA_TÉCNICA"/>
    <n v="48"/>
    <s v="INTERMEDIA"/>
    <s v="TERRESTRE"/>
    <s v="PAREDES CASTILLO DIEGO"/>
    <n v="1"/>
    <n v="172989"/>
    <n v="172989"/>
  </r>
  <r>
    <s v="BOGOTA"/>
    <s v="0036-0004"/>
    <x v="5"/>
    <n v="11001"/>
    <n v="2862467"/>
    <n v="37521"/>
    <x v="0"/>
    <s v="CUNDINAMARCA"/>
    <s v="BOGOTÁ"/>
    <s v="CENTRO COMPUTO COPIADO LUCAS"/>
    <s v="WOMPI"/>
    <s v="FO-25-1652458"/>
    <d v="2025-10-09T10:28:00"/>
    <d v="2025-10-10T09:20:00"/>
    <s v="INCIDENTE"/>
    <s v="CONEXIÓN"/>
    <s v="CONEXIÓN DEFICIENTE WIFI - USUARIO NO PUEDE NAVEGAR ENTRE PANTALLAS O LA APP NO ABRE SE QUEDA CARGANDO"/>
    <s v="CACHE - FALLAS EN CANAL DE COMUNICACIÓN DEL CLIENTE (INTERNET)"/>
    <s v="10/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
    <s v="VISITA_TÉCNICA"/>
    <n v="8"/>
    <s v="PRINCIPAL"/>
    <s v="TERRESTRE"/>
    <s v="ARIAS QUILINDO JULIAN"/>
    <n v="1"/>
    <n v="51282"/>
    <n v="51282"/>
  </r>
  <r>
    <s v="PEREIRA"/>
    <s v="0036-0002"/>
    <x v="2"/>
    <n v="66001"/>
    <n v="2862881"/>
    <n v="60990"/>
    <x v="0"/>
    <s v="RISARALDA"/>
    <s v="PEREIRA"/>
    <s v="BARRIO PUEBLITO CAFETERO PEREIRA"/>
    <s v="WOMPI"/>
    <s v="FO-25-1654981"/>
    <d v="2025-10-09T11:08:00"/>
    <d v="2025-10-10T10:04:00"/>
    <s v="INCIDENTE"/>
    <s v="CREDENCIALES DE ACCESO (USUARIO/CONTRASEÑA)"/>
    <s v="INGRESO DE CREDENCIALES ERRADAS"/>
    <s v="EL USUARIO NO RECUERDA LA CONTRASEÑA O EL USUARIO"/>
    <s v="09/10/2025 SE REALIZA VALIDACIÓN CON EL CLIENTE QUIEN INDICA QUE NO LA DEJA INGRESAR PUES LE SALE EL MENSAJE UPS ALGO SALIÓ MAL, SE REALIZA VALIDACIÓN CON EL CLIENTE Y SE LE PIDE RECTIFICAR LA CONTRASEÑA LA INGRESA Y EL SISTEMA INGRESA Y LE PERMITE OPERAR SIN PROBLEMA"/>
    <s v="SOPORTE_TELEFÓNICO"/>
    <n v="16"/>
    <s v="PRINCIPAL"/>
    <s v="TERRESTRE"/>
    <s v="HENAO CARDONA DIEGO FERNANDO"/>
    <n v="1"/>
    <n v="22000"/>
    <n v="22000"/>
  </r>
  <r>
    <s v="PEREIRA"/>
    <s v="0036-0002"/>
    <x v="2"/>
    <n v="66001"/>
    <n v="2864276"/>
    <n v="80907"/>
    <x v="0"/>
    <s v="RISARALDA"/>
    <s v="PEREIRA"/>
    <s v="BARRIO CENTRO PEREIRA 52"/>
    <s v="WOMPI"/>
    <s v="FO-25-1662252"/>
    <d v="2025-10-09T14:29:00"/>
    <d v="2025-10-10T10:05:00"/>
    <s v="INCIDENTE"/>
    <s v="CREDENCIALES DE ACCESO (USUARIO/CONTRASEÑA)"/>
    <s v="NO FUNCIONA EL USUARIO O CONTRASEÑA"/>
    <s v="ERROR INICIO DE SESIÓN"/>
    <s v="09/10/2025 SE HABLA CON LA CLIENTE QUIEN INDCA QUE NO LE ESTABA FUNCINANDO EL INICIO DE SESION CON USUARIO Y CONTRASEÑA PUES LE SALIA EL MANSAKE UPS ALGO SALIO MAL, PERO QUE ELLA APAGO EL EQUIPO, VOLVIO A INTENTAR Y YA PUEDO TRABAJR SIN PROBLEMA."/>
    <s v="SOPORTE_TELEFÓNICO"/>
    <n v="0"/>
    <s v="PRINCIPAL"/>
    <s v="TERRESTRE"/>
    <s v="HENAO CARDONA DIEGO FERNANDO"/>
    <n v="1"/>
    <n v="22000"/>
    <n v="22000"/>
  </r>
  <r>
    <s v="PEREIRA"/>
    <s v="0036-0002"/>
    <x v="2"/>
    <n v="66001"/>
    <n v="2863019"/>
    <n v="48397"/>
    <x v="0"/>
    <s v="RISARALDA"/>
    <s v="PEREIRA"/>
    <s v="SU SALUD PHARMA"/>
    <s v="WOMPI"/>
    <s v="FO-25-1654964"/>
    <d v="2025-10-09T11:09:00"/>
    <d v="2025-10-10T10:06:00"/>
    <s v="INCIDENTE"/>
    <s v="EQUIPO"/>
    <s v="DATAFONO NO ENCIENDE"/>
    <s v="DAÑO EN LA FUENTE DE PODER"/>
    <s v="09/10/2025 CLIENTE INDICA SE LE ROBARON EL CARGADOR DE LA BATERIA, SE ESCALA A WOMPI PERO EL WOMPI INDICA QUE EL CLIENTE DEBE CARGAR EL DATAFONO CON EL CARGADOR DEL CELULAR YA QUE POR AHORA NO SE CUENTA CON ESTE ACCESORIO PARA CAMBIO, SE LE INFORMA AL CLIENTE EN ESPERA DE QUE SE PUEDA DAR EL CAMBIO"/>
    <s v="SOPORTE_TELEFÓNICO"/>
    <n v="40"/>
    <s v="PRINCIPAL"/>
    <s v="TERRESTRE"/>
    <s v="HENAO CARDONA DIEGO FERNANDO"/>
    <n v="1"/>
    <n v="22000"/>
    <n v="22000"/>
  </r>
  <r>
    <s v="BOGOTA"/>
    <s v="0036-0004"/>
    <x v="5"/>
    <n v="11001"/>
    <n v="2863348"/>
    <n v="40672"/>
    <x v="0"/>
    <s v="CUNDINAMARCA"/>
    <s v="BOGOTA"/>
    <s v="BARRIO ENGATIVA BOGOTA 1"/>
    <s v="WOMPI"/>
    <s v="FO-25-1656499"/>
    <d v="2025-10-09T11:50:00"/>
    <d v="2025-10-10T10:08:00"/>
    <s v="INCIDENTE"/>
    <s v="NAVEGACION LENTA"/>
    <s v="USUARIO NO PUEDE NAVEGAR ENTRE PANTALLAS O LA APP NO ABRE SE QUEDA CARGANDO"/>
    <s v="MEMORIA LLENA"/>
    <s v="09/10/2025 SE REALIZA VISITA A COMERCIO, SE VALIDA EQUIPO OPERANDO CON LENTITUD, SE PROCEDE A REALIZAR ACTUALIZACIÓN Y BORRADO DE CACHE, SE CORRIGE TECLADO (ENGLISH), SE REALIZA PRUEBAS CON CLIENTES OPERANDO CON NORMALIDAD  A CONFORMIDAD DEL USUARIO."/>
    <s v="VISITA_TÉCNICA"/>
    <n v="64"/>
    <s v="PRINCIPAL"/>
    <s v="TERRESTRE"/>
    <s v="ARIAS QUILINDO JULIAN"/>
    <n v="1"/>
    <n v="51282"/>
    <n v="51282"/>
  </r>
  <r>
    <s v="MEDELLIN"/>
    <s v="0036-0005"/>
    <x v="0"/>
    <n v="5001"/>
    <n v="2862586"/>
    <n v="29489"/>
    <x v="0"/>
    <s v="ANTIOQUIA"/>
    <s v="MEDELLIN"/>
    <s v="BARRIO VILLAHERMOSA MEDELLÍN"/>
    <s v="WOMPI"/>
    <s v="FO-25-1655030"/>
    <d v="2025-10-09T10:45:00"/>
    <d v="2025-10-10T10:19:00"/>
    <s v="INCIDENTE"/>
    <s v="NAVEGACION LENTA"/>
    <s v="USUARIO NO PUEDE NAVEGAR ENTRE PANTALLAS O LA APP NO ABRE SE QUEDA CARGANDO"/>
    <s v="CACHE"/>
    <s v="10/10/2025 SE HACE SOPORTE TELEFÓNICO CON LA SEÑORA MARÍA QUIEN NOS MANIFIESTA QUE LA FALLA ES QUE NO A PODIDO HACER EL BORRADO DE CACHE PERO QUE ELLA NO SE ENCUENTRA EN EL COMERCIO NOS DA EL NÚMERO DE LA SERORITA XIMENA QUÉ ES LA QUE ESTÁ ATENDIENDO HOY EL CB Y SE LOGRA HACER BORRADO DE CACHE OK. PRUBAS OK"/>
    <s v="SOPORTE_TELEFÓNICO"/>
    <n v="64"/>
    <s v="PRINCIPAL"/>
    <s v="TERRESTRE"/>
    <s v="DIAZ ZABALA FRANCIS DUBAN"/>
    <n v="1"/>
    <n v="22000"/>
    <n v="22000"/>
  </r>
  <r>
    <s v="MEDELLIN"/>
    <s v="0036-0005"/>
    <x v="0"/>
    <n v="5440"/>
    <n v="2861212"/>
    <n v="31774"/>
    <x v="0"/>
    <s v="ANTIOQUIA"/>
    <s v="MARINILLA"/>
    <s v="BARRIO MARINILLA 2  MARINILLA"/>
    <s v="WOMPI"/>
    <s v="FO-25-1649905"/>
    <d v="2025-10-09T08:00:00"/>
    <d v="2025-10-10T10:22:00"/>
    <s v="INCIDENTE"/>
    <s v="CONEXIÓN"/>
    <s v="CONEXIÓN DEFICIENTE WIFI"/>
    <s v="WIFI"/>
    <s v="09/10/2025 SE LLEGA AL COMERCIO Y SE IDENTIFICA QUE EL CANAL DEL COMERCIO SOLO MANEJA FRECUENCIA 5G LA CUAL EL DATÁFONO NO RECONOCE, SE LE INFORMA AL USUARIO QUE DEBE CONTACTAR AL PROVEEDOR DE INTERNET PARA QUE LE CONFIGURE EL WIFI CON LA FRECUENCIA 2.4G Y ASÍ PUEDA CONECTAR EL DATÁFONO A LA RED WIFI, DE MOMENTO EL USUARIO ESTÁ TRABAJANDO CON LOS DATOS COMPARTIDOS DEL CELULAR, TAMBIÉN MANIFIESTA TENER LENTITUD CON LAS TX, SERVICIOS QUEDAN FUNCIONANDO OK"/>
    <s v="VISITA_TÉCNICA"/>
    <n v="64"/>
    <s v="INTERMEDIA"/>
    <s v="TERRESTRE"/>
    <s v="BARRIENTOS HERNANDEZ CRISTIAN HORACIO"/>
    <n v="1"/>
    <n v="172989"/>
    <n v="172989"/>
  </r>
  <r>
    <s v="BOGOTA"/>
    <s v="0036-0004"/>
    <x v="5"/>
    <n v="25286"/>
    <n v="2860538"/>
    <n v="31372"/>
    <x v="0"/>
    <s v="CUNDINAMARCA"/>
    <s v="FUNZA"/>
    <s v="BARRIO LA CITA"/>
    <s v="WOMPI"/>
    <s v="FO-25-1649935"/>
    <d v="2025-10-09T08:00:00"/>
    <d v="2025-10-10T10:24:00"/>
    <s v="INCIDENTE"/>
    <s v="CONEXIÓN"/>
    <s v="CONEXIÓN DEFICIENTE WIFI"/>
    <s v="FALLAS EN CANAL DE COMUNICACIÓN DEL CLIENTE (INTERNET)"/>
    <s v="09/10/2025 SE LLEGA A LA DIRECCIÓN INDICADA Y SE EVIDENCIA QUE EL EQUIPO LE HAN MODIFICADO IDIOMA , TAMAÑAN DE TEXTO COMO DE LA INTERFAZ, SE REESTABLECEN PARÁMETROS, SE REALIZAN PRUEBAS DE VELOCIDAD DEL INTERNET DEL OPERADOR DANDO COMO RESULTADO 1MB DE SUBIDA Y 8 DE DESCARGA SE LE INDICA AL COMERCIO LOS RESULTADOS DE ESTAS PRUEBAS PARA VERIFICAR CON PROVEEDOR. SE CONECTA EQUIPO A RED DE MÓVIL , EQUIPO FUNCIONA DE MANERA MÁS FLUIDA. SE REALIZAN PRUEBAS ÉXITOSAS. COMERCIO MUESTRA DESCONTENTO POR TAMAÑO DE LETRA Y DE LA INTERFAZ INDICA QUE SE LE DIFICULTA OPERAR DE ESTA MANERA"/>
    <s v="VISITA_TÉCNICA"/>
    <n v="0"/>
    <s v="INTERMEDIA"/>
    <s v="TERRESTRE"/>
    <s v="GARCIA PASTRANA KEVIN FERNANDO"/>
    <n v="1"/>
    <n v="172989"/>
    <n v="172989"/>
  </r>
  <r>
    <s v="MEDELLIN"/>
    <s v="0036-0005"/>
    <x v="0"/>
    <n v="5674"/>
    <n v="2857236"/>
    <n v="10198"/>
    <x v="0"/>
    <s v="ANTIOQUIA"/>
    <s v="SAN VICENTE FERRER"/>
    <s v="SAN VICENTE - ANTIOQUIA"/>
    <s v="WOMPI"/>
    <s v="FO-25-1646752"/>
    <d v="2025-10-08T11:26:00"/>
    <d v="2025-10-10T10:33:00"/>
    <s v="INCIDENTE"/>
    <s v="IMPRESIÓN"/>
    <s v="DAÑO FÍSICO DE LA IMPRESORA"/>
    <s v="MALA MANIPULACIÓN DEL DATAFONO"/>
    <s v="09/10/2025 EN COMUNICACIÓN CON EL SEÑOR DINERO AL NÚMERO 3128343550 SE LE INFORMA QUE EN EL MOMENTO NO HAY AUTORIZACIÓN POR PARTE DE WOMPI PARA EL CAMBIO DEL DATÁFONO SE LE INDICA SEGUIR COMUNICÁNDOSE A LA LÍNEA Y PREGUNTAR PARA CUANDO ESTÁ EL CAMBIO DEL DATÁFONO"/>
    <s v="SOPORTE_TELEFÓNICO"/>
    <n v="48"/>
    <s v="INTERMEDIA"/>
    <s v="TERRESTRE"/>
    <s v="BARRIENTOS HERNANDEZ CRISTIAN HORACIO"/>
    <n v="1"/>
    <n v="22000"/>
    <n v="22000"/>
  </r>
  <r>
    <s v="NEIVA"/>
    <s v="0036-0006"/>
    <x v="4"/>
    <n v="41001"/>
    <n v="2864498"/>
    <n v="70349"/>
    <x v="0"/>
    <s v="HUILA"/>
    <s v="NEIVA"/>
    <s v="H.L COMUNICACIONES NEIVA"/>
    <s v="WOMPI"/>
    <s v="FO-25-1662698"/>
    <d v="2025-10-09T14:59:00"/>
    <d v="2025-10-10T10:59:00"/>
    <s v="INCIDENTE"/>
    <s v="NAVEGACION LENTA"/>
    <s v="USUARIO NO PUEDE NAVEGAR ENTRE PANTALLAS O LA APP NO ABRE SE QUEDA CARGANDO"/>
    <s v="CANAL DE COMUNICACIÓN"/>
    <s v="10/10/2025 SE REALIZA VISITA AL PUNTO, CLIENTE INDICA QUE EL DAÑO QUE NO RECIBIA TARJETAS SE RESOLVIÓ, SE EVIDENCIÓ LENTITUD EN EL CANAL DE COMUNICACIÓN DEL CLIENTE, SE REALIZA BORRADO CACHE, ACTUALIZACIÓN APP , SE LE RECOMIENDA AL CLIENTE TENER UNA RED WIFI, DISPONIBLE SOLO PARA EL DATAFONO. PRUEBAS CB OK, CB OPERATIVO"/>
    <s v="VISITA_TÉCNICA"/>
    <n v="32"/>
    <s v="PRINCIPAL"/>
    <s v="TERRESTRE"/>
    <s v="DEVIA REINOSO JUAN CARLOS"/>
    <n v="1"/>
    <n v="51282"/>
    <n v="51282"/>
  </r>
  <r>
    <s v="MEDELLIN"/>
    <s v="0036-0005"/>
    <x v="0"/>
    <n v="5697"/>
    <n v="2861280"/>
    <n v="17702"/>
    <x v="0"/>
    <s v="ANTIOQUIA"/>
    <s v="EL SANTUARIO"/>
    <s v="BARRIO PARQUE PRINCIPAL II EL SANTUARIO"/>
    <s v="WOMPI"/>
    <s v="FO-25-1650007"/>
    <d v="2025-10-09T08:28:00"/>
    <d v="2025-10-10T11:17:00"/>
    <s v="INCIDENTE"/>
    <s v="SOFTWARE"/>
    <s v="APP ELIMINADA"/>
    <s v="APP ELIMINADA POR EL CB"/>
    <s v="10/10/2025 SE LLAMA AL CLIENTE AL 3133904129 SE HABLA CON KELLY ZULUAGA Y SE INDICA COMO REALIZAR EL TELL CALL INDICANDO QUE QUEDÓ DE NUEVO INSTALADA LA APP EXITOSMANTE POR LO QUE SE CIERRA VISITA"/>
    <s v="SOPORTE_TELEFÓNICO"/>
    <n v="16"/>
    <s v="INTERMEDIA"/>
    <s v="TERRESTRE"/>
    <s v="ALVAREZ ARENAS VICTOR HUGO"/>
    <n v="1"/>
    <n v="22000"/>
    <n v="22000"/>
  </r>
  <r>
    <s v="BOGOTA"/>
    <s v="0036-0004"/>
    <x v="5"/>
    <n v="11001"/>
    <n v="2863786"/>
    <n v="76710"/>
    <x v="0"/>
    <s v="CUNDINAMARCA"/>
    <s v="BOGOTÁ"/>
    <s v="SURTISALUD PLUS"/>
    <s v="WOMPI"/>
    <s v="FO-25-1661265"/>
    <d v="2025-10-09T13:00:00"/>
    <d v="2025-10-10T11:19:00"/>
    <s v="INCIDENTE"/>
    <s v="CONEXIÓN"/>
    <s v="CONEXIÓN DEFICIENTE WIFI"/>
    <s v="WIFI"/>
    <s v="10/10/2025 SE VISITA COMERCIO, SE ENCUENTRA COMERCIO CERRADO , SE INTENTA COMUNICACIÓN POR LLAMADA, NO CONTESTAN AL NÚMERO"/>
    <s v="VISITA_TÉCNICA"/>
    <n v="48"/>
    <s v="PRINCIPAL"/>
    <s v="TERRESTRE"/>
    <s v="ORTIZ YARA FRANKLYN ISRAEL"/>
    <n v="1"/>
    <n v="51282"/>
    <n v="51282"/>
  </r>
  <r>
    <s v="NEIVA"/>
    <s v="0036-0006"/>
    <x v="4"/>
    <n v="18001"/>
    <n v="2862037"/>
    <n v="70552"/>
    <x v="0"/>
    <s v="CAQUETA"/>
    <s v="FLORENCIA"/>
    <s v="BARRIO ABBAS TURBAY FLORENICA"/>
    <s v="WOMPI"/>
    <s v="FO-25-1652291"/>
    <d v="2025-10-09T09:43:00"/>
    <d v="2025-10-10T11:34:00"/>
    <s v="INCIDENTE"/>
    <s v="IMPRESIÓN"/>
    <s v="CONEXIÓN DEFICIENTE WIFI - ROLLO MAL PUESTO"/>
    <s v="WIFI - MALA MANIPULACIÓN DEL DATAFONO"/>
    <s v="10/10/2025 SE REALIZA VISITA AL CB YA QUE INFORMO QUE TENÍA PROBLEMAS AL MOMENTO DE IMPRIMIR, SE REVISA EL EQUIPO Y SE EVIDENCIA QUE LA TAPA ESTABA MAL CERRADA, SE ORGANIZA EL ROLLO Y SE AJUSTA BIEN LA TAPA E IMPRIME BIEN, SE DEJA OPERATIVO"/>
    <s v="VISITA_TÉCNICA"/>
    <n v="64"/>
    <s v="LEJANA"/>
    <s v="TERRESTRE"/>
    <s v="BERMUDEZ SANCHEZ JOSE NEYBER"/>
    <n v="1"/>
    <n v="452148"/>
    <n v="452148"/>
  </r>
  <r>
    <s v="BOGOTA"/>
    <s v="0036-0004"/>
    <x v="5"/>
    <n v="11001"/>
    <n v="2858103"/>
    <n v="50214"/>
    <x v="0"/>
    <s v="CUNDINAMARCA"/>
    <s v="BOGOTA"/>
    <s v="BARRIO SANTA HELENITA BOGOTA 3"/>
    <s v="WOMPI"/>
    <s v="FO-25-1647172"/>
    <d v="2025-10-08T13:15:00"/>
    <d v="2025-10-10T11:51:00"/>
    <s v="INCIDENTE"/>
    <s v="CONEXIÓN"/>
    <s v="CONEXIÓN DEFICIENTE WIFI"/>
    <s v="WIFI"/>
    <s v="09/10/2025 SE VISITA COMERCIO, SE REALIZAN LAS VÁLIDACIONES PERTINENTES DE DISPOSITIVOS CONECTADOS A LA RED SE REALIZA BORRADO DE CACHE Y QUEDA FUNCIONANDO DE MANERA CORRECTA"/>
    <s v="VISITA_TÉCNICA"/>
    <n v="64"/>
    <s v="PRINCIPAL"/>
    <s v="TERRESTRE"/>
    <s v="ORTIZ YARA FRANKLYN ISRAEL"/>
    <n v="1"/>
    <n v="51282"/>
    <n v="51282"/>
  </r>
  <r>
    <s v="CALI"/>
    <s v="0036-0003"/>
    <x v="3"/>
    <n v="19698"/>
    <n v="2857340"/>
    <n v="32449"/>
    <x v="0"/>
    <s v="CAUCA"/>
    <s v="SANTANDER DE QUILICHAO"/>
    <s v="BARRIO EL CENTRO SANTANDER DE QUILICHAO 1"/>
    <s v="WOMPI"/>
    <s v="FO-25-1646551"/>
    <d v="2025-10-08T11:24:00"/>
    <d v="2025-10-10T11:54:00"/>
    <s v="INCIDENTE"/>
    <s v="CONEXIÓN"/>
    <s v="CONEXIÓN DEFICIENTE WIFI"/>
    <s v="WIFI"/>
    <s v="09/10/2025 SE VISITO EL CB Y SE ENCONTRÓ EL EQUIPO TRABAJANDO CON NORMALIDAD, PERO PRESENTA DEMORAS AL MOMENTO DE IMPRIMIR LOS RECIBOS, EL CLIENTE INDICA QUE ES MAS DEMORADO CUANDO TIENE FILA DE 10 O MAS CLIENTES, PRUEBAS OK EQUIPO OPERATIVO"/>
    <s v="VISITA_TÉCNICA"/>
    <n v="64"/>
    <s v="INTERMEDIA"/>
    <s v="TERRESTRE"/>
    <s v="PAREDES CASTILLO DIEGO"/>
    <n v="1"/>
    <n v="172989"/>
    <n v="172989"/>
  </r>
  <r>
    <s v="TUNJA"/>
    <s v="0036-0007"/>
    <x v="1"/>
    <n v="15646"/>
    <n v="2860482"/>
    <n v="52924"/>
    <x v="0"/>
    <s v="BOYACA"/>
    <s v="SAMACA"/>
    <s v="BARRIO CENTRO SAMACA 3"/>
    <s v="WOMPI"/>
    <s v="FO-25-1649951"/>
    <d v="2025-10-09T08:00:00"/>
    <d v="2025-10-10T12:00:00"/>
    <s v="INCIDENTE"/>
    <s v="NAVEGACION LENTA"/>
    <s v="USUARIO NO PUEDE NAVEGAR ENTRE PANTALLAS O LA APP NO ABRE SE QUEDA CARGANDO"/>
    <s v="MEMORIA LLENA"/>
    <s v="10/10/2025 SE REALIZA VISITA AL COMERCIO, SE REALIZA BORRADO Y ACTUALIZACIÓN DE APLICACION, PRUEBAS OK."/>
    <s v="VISITA_TÉCNICA"/>
    <n v="64"/>
    <s v="INTERMEDIA"/>
    <s v="TERRESTRE"/>
    <s v="SOLER HOYOS CRISTIAN LEONARDO"/>
    <n v="1"/>
    <n v="172989"/>
    <n v="172989"/>
  </r>
  <r>
    <s v="BOGOTA"/>
    <s v="0036-0004"/>
    <x v="5"/>
    <n v="25754"/>
    <n v="2865918"/>
    <n v="50837"/>
    <x v="0"/>
    <s v="CUNDINAMARCA"/>
    <s v="SOACHA"/>
    <s v="BARRIO BOCHICA SOACHA"/>
    <s v="WOMPI"/>
    <s v="FO-25-1666047"/>
    <d v="2025-10-10T08:00:00"/>
    <d v="2025-10-10T12:20:00"/>
    <s v="INCIDENTE"/>
    <s v="NAVEGACION LENTA"/>
    <s v="USUARIO NO PUEDE NAVEGAR ENTRE PANTALLAS O LA APP NO ABRE SE QUEDA CARGANDO"/>
    <s v="CACHE"/>
    <s v="10/10/2025 SE REALIZA VALIDACIÓN POR LENTITUD Y FALLA EN IMPRESIÓN, SE DETECTA QUE LE RED ESTA UN TANTO SATURADA DE REACCIONAN PRUEBAS CONECTADO A DATOS COMPARTIDOS POR MÓVIL ESTOY FUNCIONA DE MUESTRA A CLIENTE Y SE EXPLICAN TIPS DE MANEJO SERVICIO ESTÁ OPERATIVO PRUEBAS CON CONSULTA DE SALDO NO HAY PARA HACER RETIRO NI CONSIGNACIÓN"/>
    <s v="VISITA_TÉCNICA"/>
    <n v="0"/>
    <s v="PRINCIPAL"/>
    <s v="TERRESTRE"/>
    <s v="BUSTOS MORA DIEGO MANUEL"/>
    <n v="1"/>
    <n v="51282"/>
    <n v="51282"/>
  </r>
  <r>
    <s v="CALI"/>
    <s v="0036-0003"/>
    <x v="3"/>
    <n v="76892"/>
    <n v="2863876"/>
    <n v="79443"/>
    <x v="0"/>
    <s v="VALLE DEL CAUCA"/>
    <s v="YUMBO"/>
    <s v="BARRIO GAITAN YUMBO"/>
    <s v="WOMPI"/>
    <s v="FO-25-1661969"/>
    <d v="2025-10-09T13:25:00"/>
    <d v="2025-10-10T12:24:00"/>
    <s v="INCIDENTE"/>
    <s v="ENCENDIDO"/>
    <s v="LECTOR NO ENCIENTE"/>
    <s v="DAÑO EN CABLEADO"/>
    <s v="10/10/2025 SE REALIZA VALIDACIÓN CON EL CLIENTE Y SE ENCUENTRA QUE EL CARGADOR SE LE DAÑO LA CONEXIÓN DEL PUERTO TIPO C, SE LE INFORMA AL CLIENTE QUE EL EQUIPO LO DEBE CARGAR CON EL CARGADOR DEL CELULAR U OTRO CARGADOR YA QUE EN ESTE MOMENTO WOMPI NO TIENE ESTE ACCESORIO EN LISTA DE CAMBIO, EL CLIENTE ACCEDE E INDICA QUE ASÍ ESTA REALIZANDO EL CARGUE DEL EQUIPO PERO INDICA QUE REPORTO PARA QUE DESPUÉS NO LE VAYAN A COBRAR ESE CARGADOR"/>
    <s v="SOPORTE_TELEFÓNICO"/>
    <n v="0"/>
    <s v="PRINCIPAL"/>
    <s v="TERRESTRE"/>
    <s v="HERRERA MONAR GEOVANNY"/>
    <n v="1"/>
    <n v="22000"/>
    <n v="22000"/>
  </r>
  <r>
    <s v="BOGOTA"/>
    <s v="0036-0004"/>
    <x v="5"/>
    <n v="11001"/>
    <n v="2867614"/>
    <n v="79041"/>
    <x v="0"/>
    <s v="CUNDINAMARCA"/>
    <s v="BOGOTA"/>
    <s v="BARRIO AMPARO CAÑIZARES BOGOTA"/>
    <s v="WOMPI"/>
    <s v="FO-25-1665955"/>
    <d v="2025-10-10T09:26:00"/>
    <d v="2025-10-10T12:55:00"/>
    <s v="INCIDENTE"/>
    <s v="NAVEGACION LENTA"/>
    <s v="USUARIO NO PUEDE NAVEGAR ENTRE PANTALLAS O LA APP NO ABRE SE QUEDA CARGANDO"/>
    <s v="CANAL DE COMUNICACIÓN"/>
    <s v="10/10/2025 SE REALIZA VISITA DE CAMPO ENCONTRADO QUE EQUIPO NO IMPRIME LOS VAUCHER, SE REALIZA BORRADO DE CACHE, ACTUALIZACIÓN Y REINICIO DE EQUIPO, EVIDENCIADO QUE DATAFONO IMPRIME SIN NOVEDAD."/>
    <s v="VISITA_TÉCNICA"/>
    <n v="24"/>
    <s v="PRINCIPAL"/>
    <s v="TERRESTRE"/>
    <s v="LOZADA ROJAS CHRISTIAN ANDRES"/>
    <n v="1"/>
    <n v="51282"/>
    <n v="51282"/>
  </r>
  <r>
    <s v="MEDELLIN"/>
    <s v="0036-0005"/>
    <x v="0"/>
    <n v="5615"/>
    <n v="2868143"/>
    <n v="28364"/>
    <x v="0"/>
    <s v="ANTIOQUIA"/>
    <s v="RIONEGRO"/>
    <s v="BARRIO EL PORVENIR 3 RIONEGRO"/>
    <s v="WOMPI"/>
    <s v="FO-25-1665877"/>
    <d v="2025-10-10T10:10:00"/>
    <d v="2025-10-10T13:28:00"/>
    <s v="INCIDENTE"/>
    <s v="NAVEGACION LENTA"/>
    <s v="USUARIO NO PUEDE NAVEGAR ENTRE PANTALLAS O LA APP NO ABRE SE QUEDA CARGANDO"/>
    <s v="CACHE"/>
    <s v="10/10/2025 SE LLAMA A LA SRA ELIZABETH Y INDICA QUE SE PONE DEMASIADO LENTO PARA BUSCAR LA OPCIÓN DE IMPRIMIR SE LE EXPLICA CÓMO BORRA CACHE INDICANDO QUE MEJORA LA NAVEGACIÓN POR LO QUE SE CIERRA ACTIVIDAD"/>
    <s v="SOPORTE_TELEFÓNICO"/>
    <n v="64"/>
    <s v="INTERMEDIA"/>
    <s v="TERRESTRE"/>
    <s v="ALVAREZ ARENAS VICTOR HUGO"/>
    <n v="1"/>
    <n v="22000"/>
    <n v="22000"/>
  </r>
  <r>
    <s v="MANIZALES"/>
    <s v="0036-0002"/>
    <x v="2"/>
    <n v="17001"/>
    <n v="2868027"/>
    <n v="76505"/>
    <x v="0"/>
    <s v="CALDAS"/>
    <s v="MANIZALES"/>
    <s v="BARRIO CENTRO MANIZALES  25"/>
    <s v="WOMPI"/>
    <s v="FO-25-1665887"/>
    <d v="2025-10-10T10:01:00"/>
    <d v="2025-10-10T13:31:00"/>
    <s v="INCIDENTE"/>
    <s v="NAVEGACION LENTA"/>
    <s v="USUARIO NO PUEDE NAVEGAR ENTRE PANTALLAS O LA APP NO ABRE SE QUEDA CARGANDO"/>
    <s v="CACHE"/>
    <s v="10/10/2025 SE REALIZA LLAMADA CON USUARIO EL CUAL INDICA QUE CUENTA CON PROBLEMAS DE LENTITUD A LA HORA DE IMPRIMIR TIRILLAS Y EN HACER OPERACIONES, SE LE INDICA COMO ACTUALIZAR LA APP DE WOMPI Y TAMBIÉN COMO BORRARLE CACHE, INDICA QUE EN ESTE MOMENTO LE FUNCIONA CORRECTAMENTE"/>
    <s v="SOPORTE_TELEFÓNICO"/>
    <n v="32"/>
    <s v="PRINCIPAL"/>
    <s v="TERRESTRE"/>
    <s v="AGUIRRE HENAO RAUL EDUARDO"/>
    <n v="1"/>
    <n v="22000"/>
    <n v="22000"/>
  </r>
  <r>
    <s v="MEDELLIN"/>
    <s v="0036-0005"/>
    <x v="0"/>
    <n v="5809"/>
    <n v="2866046"/>
    <n v="12206"/>
    <x v="0"/>
    <s v="ANTIOQUIA"/>
    <s v="TITIRIBI"/>
    <s v="TITIRIBI III - ANTIOQUIA"/>
    <s v="WOMPI"/>
    <s v="FO-25-1663858"/>
    <d v="2025-10-10T08:00:00"/>
    <d v="2025-10-10T13:33:00"/>
    <s v="INCIDENTE"/>
    <s v="SOFTWARE"/>
    <s v="APP ELIMINADA"/>
    <s v="APP ELIMINADA POR EL CB"/>
    <s v="10/10/2025 SE REALIZA CONTACTO CON EL USUARIO ARNULFO OSORIO - 3226053760, SE REALIZA PROCESO DE TEM CALL PARA ACTUALIZAR EQUIPO, SE INSTALA LA APLICACIÓN DE WOMPI, USUARIO HACE PRUEBAS DE INGRESO Y ENTRA SIN PROBLEMAS; SE INDICA FORMA CORRECTA DEL BORRADO DE CACHÉ, CB QUEDA OPERATIVO"/>
    <s v="SOPORTE_TELEFÓNICO"/>
    <n v="64"/>
    <s v="INTERMEDIA"/>
    <s v="TERRESTRE"/>
    <s v="HERNANDEZ CHAVARRIA JUAN CAMILO"/>
    <n v="1"/>
    <n v="22000"/>
    <n v="22000"/>
  </r>
  <r>
    <s v="MEDELLIN"/>
    <s v="0036-0005"/>
    <x v="0"/>
    <n v="5001"/>
    <n v="2868623"/>
    <n v="79674"/>
    <x v="0"/>
    <s v="ANTIOQUIA"/>
    <s v="MEDELLÍN"/>
    <s v="DROGUERIA FEDERAL"/>
    <s v="WOMPI"/>
    <s v="FO-25-1666579"/>
    <d v="2025-10-10T11:00:00"/>
    <d v="2025-10-10T13:34:00"/>
    <s v="INCIDENTE"/>
    <s v="CREDENCIALES DE ACCESO (USUARIO/CONTRASEÑA)"/>
    <s v="INGRESO DE CREDENCIALES ERRADAS"/>
    <s v="ERROR INICIO DE SESIÓN"/>
    <s v="10/10/2025 SE LLAMA AL CLIENTE Y NOS COMENTA QUE SE REINICO EL EQUIPO Y YA FUNCIONÓ NORMAMENTE"/>
    <s v="SOPORTE_TELEFÓNICO"/>
    <n v="16"/>
    <s v="PRINCIPAL"/>
    <s v="TERRESTRE"/>
    <s v="CARDONA MOLINA BROLIN STIVEN"/>
    <n v="1"/>
    <n v="22000"/>
    <n v="22000"/>
  </r>
  <r>
    <s v="BUCARAMANGA"/>
    <s v="0036-0007"/>
    <x v="1"/>
    <n v="68001"/>
    <n v="2863222"/>
    <n v="49972"/>
    <x v="0"/>
    <s v="SANTANDER"/>
    <s v="BUCARAMANGA"/>
    <s v="BARRIO GIRARDOT BUCARAMANGA BUCARAMANGA"/>
    <s v="WOMPI"/>
    <s v="FO-25-1655312"/>
    <d v="2025-10-09T11:34:00"/>
    <d v="2025-10-10T13:36:00"/>
    <s v="INCIDENTE"/>
    <s v="NAVEGACION LENTA"/>
    <s v="USUARIO NO PUEDE NAVEGAR ENTRE PANTALLAS O LA APP NO ABRE SE QUEDA CARGANDO"/>
    <s v="CACHE"/>
    <s v="10/10/2025 SE ESTABLECE CONTACTO VÍA WHATSAPP AL NÚMERO 3183936916 CON EL SEÑOR ALVARO  GÓMEZ Y SE LE BRINDA SOPORTE BORRANDO CACHE, ACTUALIZANDO VERSIÓN Y REINICIANDO EQUIPO CLIENTE CONFIRMA QUE A PESAR DE EL CONECTAR EL EQUIPO CON ADAPTADOR TIPO C A LAN ES DEMASIADO AL LENTO REALIZAR LOS PROCESOS SE LE INDICA QUE EN CASO DE CUALQUIER OTRA INQUIETUD O FALLA QUE SE LE PUEDA PRESENTAR SE COMUNIQUE DE NUEVO"/>
    <s v="SOPORTE_TELEFÓNICO"/>
    <n v="64"/>
    <s v="PRINCIPAL"/>
    <s v="TERRESTRE"/>
    <s v="REYES RAMIREZ DIEGO ALEXANDER"/>
    <n v="1"/>
    <n v="22000"/>
    <n v="22000"/>
  </r>
  <r>
    <s v="BUCARAMANGA"/>
    <s v="0036-0007"/>
    <x v="1"/>
    <n v="68820"/>
    <n v="2862340"/>
    <n v="71555"/>
    <x v="0"/>
    <s v="SANTANDER"/>
    <s v="TONA"/>
    <s v="BARRIO BERLIN TONA 2"/>
    <s v="WOMPI"/>
    <s v="FO-25-1652236"/>
    <d v="2025-10-09T10:07:00"/>
    <d v="2025-10-10T13:46:00"/>
    <s v="INCIDENTE"/>
    <s v="CONEXIÓN"/>
    <s v="CONEXIÓN DEFICIENTE WIFI"/>
    <s v="WIFI"/>
    <s v="10/10/2025 CLIENTE MANIFIESTA QUE LE PRESENTA LENTITUD, SE LE INDICA AL CLIENTE QUE DEBE BORRARLE CACHE Y SE ACTUALIZA , CLIENTE HACE PRUEBA OK, SE PROCEDE A CERRAR ORDEN"/>
    <s v="SOPORTE_TELEFÓNICO"/>
    <n v="0"/>
    <s v="INTERMEDIA"/>
    <s v="TERRESTRE"/>
    <s v="GELVEZ MOGOLLON JOSE ELISEO"/>
    <n v="1"/>
    <n v="22000"/>
    <n v="22000"/>
  </r>
  <r>
    <s v="IBAGUE"/>
    <s v="0036-0006"/>
    <x v="4"/>
    <n v="73001"/>
    <n v="2868280"/>
    <n v="70677"/>
    <x v="0"/>
    <s v="TOLIMA"/>
    <s v="IBAGUE"/>
    <s v="DROGUERIA LA MODERNA"/>
    <s v="WOMPI"/>
    <s v="FO-25-1666603"/>
    <d v="2025-10-10T10:40:00"/>
    <d v="2025-10-10T15:21:00"/>
    <s v="INCIDENTE"/>
    <s v="SOFTWARE"/>
    <s v="APP ELIMINADA"/>
    <s v="APP ELIMINADA POR EL CB"/>
    <s v="10/10/2025 SE VALIDA APP ELIMINADA POR EL CLIENTE, SE PROCEDE A REALIZAR DESCARGA DE ACTUALIZACIÓN Y BORRADO DE CACHE; SE REALIZA PRUEBAS DE FUNCIONAMIENTO OK."/>
    <s v="VISITA_TÉCNICA"/>
    <n v="48"/>
    <s v="PRINCIPAL"/>
    <s v="TERRESTRE"/>
    <s v="BARRAGAN TAFUR EDWIN ESTEBAN"/>
    <n v="1"/>
    <n v="51282"/>
    <n v="51282"/>
  </r>
  <r>
    <s v="PASTO"/>
    <s v="0036-0003"/>
    <x v="3"/>
    <n v="52001"/>
    <n v="2860629"/>
    <n v="42030"/>
    <x v="0"/>
    <s v="NARIÑO"/>
    <s v="PASTO"/>
    <s v="TIENDA BENAVIDES NELLY"/>
    <s v="WOMPI"/>
    <s v="FO-25-1649946"/>
    <d v="2025-10-09T08:00:00"/>
    <d v="2025-10-10T15:23:00"/>
    <s v="INCIDENTE"/>
    <s v="NAVEGACION LENTA"/>
    <s v="USUARIO NO PUEDE NAVEGAR ENTRE PANTALLAS O LA APP NO ABRE SE QUEDA CARGANDO"/>
    <s v="CACHE"/>
    <s v="10/10/2025 SE REALIZA COMUNICACIÓN TELEFÓNICA CON EL CLIENTE, QUIEN INFORMA QUE YA HIZO BORRADO DE CACHE Y ACTUALIZACIÓN DE LA APP COMO LE INDICARON EN LA LINEA TELEFÓNICA. SE LE INFORMA QUE NO L EQUIPO DE WOMPI SE ENCUENTRA TRABAJANDO PARA DAR SOLUCIÓN A ESTE TIPO DE INCONVENIENTES MEDIANTE ACTUALIZACIÓNES DE LA APP"/>
    <s v="SOPORTE_TELEFÓNICO"/>
    <n v="64"/>
    <s v="PRINCIPAL"/>
    <s v="TERRESTRE"/>
    <s v="CASTILLO HERRERA ALEX RICARDO"/>
    <n v="1"/>
    <n v="22000"/>
    <n v="22000"/>
  </r>
  <r>
    <s v="PASTO"/>
    <s v="0036-0003"/>
    <x v="3"/>
    <n v="52838"/>
    <n v="2860423"/>
    <n v="36098"/>
    <x v="0"/>
    <s v="NARIÑO"/>
    <s v="TUQUERRES"/>
    <s v="BARRIO CENTRO TUQUERRES"/>
    <s v="WOMPI"/>
    <s v="FO-25-1649505"/>
    <d v="2025-10-09T08:00:00"/>
    <d v="2025-10-10T15:43:00"/>
    <s v="INCIDENTE"/>
    <s v="CREDENCIALES DE ACCESO (USUARIO/CONTRASEÑA)"/>
    <s v="NO FUNCIONA EL USUARIO O CONTRASEÑA"/>
    <s v="ERROR INICIO DE SESIÓN"/>
    <s v="10/10/2025 SE REALIZA VALIDACIÓN CON EL CLIENTE QUIEN MANIFIESTA QUE EL DATAFONO  NO LE PERMITE INGRESAR CON SU CONTRASEÑA NORMALMENTE, SE LE INDICA REALIZAR CAMBIO DE CONTRASEÑA LA CLIENTE REALIZA LA LABOR Y YA CON LA NUEVA CONTRASEÑA LA DEJA INGRESAR."/>
    <s v="SOPORTE_TELEFÓNICO"/>
    <n v="0"/>
    <s v="INTERMEDIA"/>
    <s v="TERRESTRE"/>
    <s v="HENAO CARDONA DIEGO FERNANDO"/>
    <n v="1"/>
    <n v="22000"/>
    <n v="22000"/>
  </r>
  <r>
    <s v="MONTERIA"/>
    <s v="0036-0001"/>
    <x v="6"/>
    <n v="23660"/>
    <n v="2861447"/>
    <n v="81430"/>
    <x v="0"/>
    <s v="CORDOBA"/>
    <s v="SAHAGUN"/>
    <s v="EDS LOS ANGELES"/>
    <s v="WOMPI"/>
    <s v="FO-25-1650339"/>
    <d v="2025-10-09T08:49:00"/>
    <d v="2025-10-10T15:45:00"/>
    <s v="INCIDENTE"/>
    <s v="CREDENCIALES DE ACCESO (USUARIO/CONTRASEÑA)"/>
    <s v="NO FUNCIONA EL USUARIO O CONTRASEÑA"/>
    <s v="ERROR INICIO DE SESIÓN"/>
    <s v="10/10/2025 SE REALIZÓ REVISIÓN DE EQUIPO, BORRADO DE CACHE, SE VALIDO VERSIÓN OK, PRUEBAS OK."/>
    <s v="VISITA_TÉCNICA"/>
    <n v="0"/>
    <s v="INTERMEDIA"/>
    <s v="TERRESTRE"/>
    <s v="CALDERA SALCEDO CARLOS JULIO"/>
    <n v="1"/>
    <n v="172989"/>
    <n v="172989"/>
  </r>
  <r>
    <s v="MEDELLIN"/>
    <s v="0036-0005"/>
    <x v="0"/>
    <n v="5212"/>
    <n v="2868872"/>
    <n v="79369"/>
    <x v="0"/>
    <s v="ANTIOQUIA"/>
    <s v="COPACABANA"/>
    <s v="VARIEDADES PIEDRAS BLANCAS II"/>
    <s v="WOMPI"/>
    <s v="FO-25-1667292"/>
    <d v="2025-10-10T11:41:00"/>
    <d v="2025-10-10T15:46:00"/>
    <s v="INCIDENTE"/>
    <s v="EQUIPO"/>
    <s v="INTENTO DE MANIPULACION"/>
    <s v="MALA MANIPULACIÓN DEL DATAFONO"/>
    <s v="10/10/2025 SE VERIFICAN SERVICIOS Y EL DATÁFONO ESTÁ FUNCIONANDO CORRECTAMENTE, SE IDENTIFICA QUE EL USUARIO NO SABE CÓMO LEER LAS FACTURAS SE LE EXPLICA CÓMO HACERLO DE MANERA CORRECTA Y EL USUARIO QUEDA SATISFECHO, SERVICIOS OK"/>
    <s v="VISITA_TÉCNICA"/>
    <n v="16"/>
    <s v="PRINCIPAL"/>
    <s v="TERRESTRE"/>
    <s v="BARRIENTOS HERNANDEZ CRISTIAN HORACIO"/>
    <n v="1"/>
    <n v="51282"/>
    <n v="51282"/>
  </r>
  <r>
    <s v="BUCARAMANGA"/>
    <s v="0036-0007"/>
    <x v="1"/>
    <n v="68547"/>
    <n v="2862532"/>
    <n v="59644"/>
    <x v="0"/>
    <s v="SANTANDER"/>
    <s v="PIEDECUESTA"/>
    <s v="BARRIO EL GUAYABAL PIEDECUESTA"/>
    <s v="WOMPI"/>
    <s v="FO-25-1652452"/>
    <d v="2025-10-09T10:29:00"/>
    <d v="2025-10-10T16:26:00"/>
    <s v="INCIDENTE"/>
    <s v="NAVEGACION LENTA"/>
    <s v="USUARIO NO PUEDE NAVEGAR ENTRE PANTALLAS O LA APP NO ABRE SE QUEDA CARGANDO"/>
    <s v="CACHE"/>
    <s v="10/10/2025 SE COMUNICA CON CLIENTE INFORMA QUE EL DATAFONO ESTA DEMASIADO LENTO AL REALIZAR TRANSACCIÓN, SE LE INDICA QUE BORRE CACHE ,ACTUALICE APLICACIÓN, PROCEDE HACER PRUEBA Y LE FUNCIONA CORRECTAMENTE, SE ADJUNTA PRUEBA SE CIERRA ORDEN"/>
    <s v="SOPORTE_TELEFÓNICO"/>
    <n v="0"/>
    <s v="INTERMEDIA"/>
    <s v="TERRESTRE"/>
    <s v="GELVEZ MOGOLLON JOSE ELISEO"/>
    <n v="1"/>
    <n v="22000"/>
    <n v="22000"/>
  </r>
  <r>
    <s v="BOGOTA"/>
    <s v="0036-0004"/>
    <x v="5"/>
    <n v="11001"/>
    <n v="2869673"/>
    <n v="59761"/>
    <x v="0"/>
    <s v="CUNDINAMARCA"/>
    <s v="BOGOTA"/>
    <s v="BARRIO SAN ANTONIO BOGOTA 5"/>
    <s v="WOMPI"/>
    <s v="FO-25-1667219"/>
    <d v="2025-10-10T13:29:00"/>
    <d v="2025-10-11T09:44:00"/>
    <s v="INCIDENTE"/>
    <s v="CONEXIÓN"/>
    <s v="CONEXIÓN DEFICIENTE WIFI"/>
    <s v="WIFI"/>
    <s v="11/10/2025 SE VISITA CORRESPONSAL BANCARIO POR FALLAS EN DATÁFONO SIN CONEXIÓN WIFI AL LLEGAR AL COMERCIO CLIENTE MANIFIESTA QUE EL DÍA 10/10/2035 PRESENTÓ MUCHA INTERMITENCIA CON SU RED WIFI LO CUAL LE GENERABA COMO BASTANTES DESCONEXIONES EN EL DATÁFONO , ADICIONALMENTE INDICA QUE EL DATÁFONO YA SE ENCUENTRA OPERANDO SIN NOVEDAD Y QUE SU OPERADOR DE INTERNET YA SOLUCIONO LA NOVEDAD PRESENTADA SE LE INDICA A CLIENTE PROCESO DE BORRADO DE CACHÉ Y ACTUALIZACIONES CLIENTE ACEPTA SE REALIZAN TRANSACCIONES DE PRUEBA OK Y SE FINALIZA ACTIVIDAD SIN MÁS NOVEDAD SE DEJA CB OPERANDO OK"/>
    <s v="VISITA_TÉCNICA"/>
    <n v="32"/>
    <s v="PRINCIPAL"/>
    <s v="TERRESTRE"/>
    <s v="ROMERO ROJAS BREIDY JHOHAN"/>
    <n v="1"/>
    <n v="51282"/>
    <n v="51282"/>
  </r>
  <r>
    <s v="BARRANQUILLA"/>
    <s v="0036-0001"/>
    <x v="6"/>
    <n v="8078"/>
    <n v="2864021"/>
    <n v="74935"/>
    <x v="0"/>
    <s v="ATLANTICO"/>
    <s v="BARANOA"/>
    <s v="BARRIO CENTRO BARANOA 10"/>
    <s v="WOMPI"/>
    <s v="FO-25-1666110"/>
    <d v="2025-10-09T13:45:00"/>
    <d v="2025-10-11T12:11:00"/>
    <s v="INCIDENTE"/>
    <s v="NAVEGACION LENTA"/>
    <s v="USUARIO NO PUEDE NAVEGAR ENTRE PANTALLAS O LA APP NO ABRE SE QUEDA CARGANDO"/>
    <s v="CACHE"/>
    <s v="11/10/2025 SE REALIZA VISITA TÉCNICA, SE VALIDA OPERATIVIDAD DEL EQUIPO, SE EVIDENCIA QUE EQUIPO FUNCIONA CORRECTAMENTE, SE REALIZAN PRUEBAS EXITOSAS, CB OPERATIVO, SE LE INDICA A EL CLIENTE COMO BORRAR CACHE Y ACTUALIZAR LA APP DE WOMPI."/>
    <s v="VISITA_TÉCNICA"/>
    <n v="32"/>
    <s v="INTERMEDIA"/>
    <s v="TERRESTRE"/>
    <s v="DE AGUAS MUÑOZ DAVID JOSE"/>
    <n v="1"/>
    <n v="172989"/>
    <n v="172989"/>
  </r>
  <r>
    <s v="BOGOTA"/>
    <s v="0036-0004"/>
    <x v="5"/>
    <n v="25754"/>
    <n v="2868420"/>
    <n v="43560"/>
    <x v="0"/>
    <s v="CUNDINAMARCA"/>
    <s v="SOACHA"/>
    <s v="BARRIO SAN MATEO SOACHA 8"/>
    <s v="WOMPI"/>
    <s v="FO-25-1666608"/>
    <d v="2025-10-10T10:29:00"/>
    <d v="2025-10-11T12:18:00"/>
    <s v="INCIDENTE"/>
    <s v="NAVEGACION LENTA"/>
    <s v="USUARIO NO PUEDE NAVEGAR ENTRE PANTALLAS O LA APP NO ABRE SE QUEDA CARGANDO"/>
    <s v="CACHE"/>
    <s v="11/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
    <s v="VISITA_TÉCNICA"/>
    <n v="0"/>
    <s v="PRINCIPAL"/>
    <s v="TERRESTRE"/>
    <s v="GALEANO SORIANO JUAN DAVID"/>
    <n v="1"/>
    <n v="51282"/>
    <n v="51282"/>
  </r>
  <r>
    <s v="VILLAVICENCIO"/>
    <s v="0036-0006"/>
    <x v="4"/>
    <n v="50001"/>
    <n v="2869601"/>
    <n v="42229"/>
    <x v="0"/>
    <s v="META"/>
    <s v="VILLAVICENCIO"/>
    <s v="DROGUERIA OPTISALUD JYM"/>
    <s v="WOMPI"/>
    <s v="FO-25-1667246"/>
    <d v="2025-10-10T12:29:00"/>
    <d v="2025-10-11T12:20:00"/>
    <s v="INCIDENTE"/>
    <s v="NAVEGACION LENTA"/>
    <s v="USUARIO NO PUEDE NAVEGAR ENTRE PANTALLAS O LA APP NO ABRE SE QUEDA CARGANDO"/>
    <s v="CACHE"/>
    <s v="11/10/2025 SE REALIZA VISITA A CB SE REALIZA BORRADO CACHÉ SE CAMBIA IDIOMA APP SE LE INFORMA AL CLIENTE NO REALIZAR CAMBIO SE LE BRINDA ASESORÍA SOBRE EL CORRECTO USO DEL DATÁFONO"/>
    <s v="VISITA_TÉCNICA"/>
    <n v="64"/>
    <s v="PRINCIPAL"/>
    <s v="TERRESTRE"/>
    <s v="CASTRILLON URREA LONDIER LEANDRO"/>
    <n v="1"/>
    <n v="51282"/>
    <n v="51282"/>
  </r>
  <r>
    <s v="VILLAVICENCIO"/>
    <s v="0036-0006"/>
    <x v="4"/>
    <n v="50001"/>
    <n v="2869928"/>
    <n v="43186"/>
    <x v="0"/>
    <s v="META"/>
    <s v="VILLAVICENCIO"/>
    <s v="BARRIO CIUDAD PORFIA VILLAVICENCIO 6"/>
    <s v="WOMPI"/>
    <s v="FO-25-1667500"/>
    <d v="2025-10-10T14:05:00"/>
    <d v="2025-10-11T12:23:00"/>
    <s v="INCIDENTE"/>
    <s v="CONEXIÓN"/>
    <s v="CONEXIÓN DEFICIENTE WIFI"/>
    <s v="FALLAS EN CANAL DE COMUNICACIÓN DEL CLIENTE (INTERNET)"/>
    <s v="11/10/2025 SE REALIZA VISITA A COMERCIO SE REALIZA BORRADO CACHÉ PRUEBAS OK SIN NOVEDAD"/>
    <s v="VISITA_TÉCNICA"/>
    <n v="16"/>
    <s v="PRINCIPAL"/>
    <s v="TERRESTRE"/>
    <s v="CASTRILLON URREA LONDIER LEANDRO"/>
    <n v="1"/>
    <n v="51282"/>
    <n v="51282"/>
  </r>
  <r>
    <s v="CUCUTA"/>
    <s v="0036-0007"/>
    <x v="1"/>
    <n v="54001"/>
    <n v="2870160"/>
    <n v="52895"/>
    <x v="0"/>
    <s v="NORTE DE SANTANDER"/>
    <s v="CUCUTA"/>
    <s v="PAPELERIA VILLAL"/>
    <s v="WOMPI"/>
    <s v="FO-25-1667659"/>
    <d v="2025-10-10T14:38:00"/>
    <d v="2025-10-11T12:39:00"/>
    <s v="INCIDENTE"/>
    <s v="NAVEGACION LENTA"/>
    <s v="USUARIO NO PUEDE NAVEGAR ENTRE PANTALLAS O LA APP NO ABRE SE QUEDA CARGANDO"/>
    <s v="CACHE"/>
    <s v="11/10/2025 SE REALIZA MANTENIMIENTO SE ACTUALIZA Y SE BORRA CACHE PRUEBAS OK"/>
    <s v="VISITA_TÉCNICA"/>
    <n v="32"/>
    <s v="PRINCIPAL"/>
    <s v="TERRESTRE"/>
    <s v="DURAN ACOSTA FRANK YONNY"/>
    <n v="1"/>
    <n v="51282"/>
    <n v="51282"/>
  </r>
  <r>
    <s v="PASTO"/>
    <s v="0036-0003"/>
    <x v="3"/>
    <n v="52001"/>
    <n v="2870748"/>
    <n v="74119"/>
    <x v="0"/>
    <s v="NARIÑO"/>
    <s v="PASTO"/>
    <s v="QHATU"/>
    <s v="WOMPI"/>
    <s v="FO-25-1668266"/>
    <d v="2025-10-10T15:36:00"/>
    <d v="2025-10-11T12:42:00"/>
    <s v="INCIDENTE"/>
    <s v="LECTURA"/>
    <s v="ERROR LECTURA CODIGO DE BARRAS"/>
    <s v="NO LEE CODIGOS DE BARRAS LARGOS"/>
    <s v="11/10/2025 SE VISITA CB. SE ENCUENTRA DATAFONO CON LENTITUD, CLIENTE INFORMA QUE NO LEE CODIGO DE BARRAS PERO SE REALIZA PRUEBA CON CÓDIGO DE BARRAS EN CELULAR Y SI LO LEE, INFORMAN QUE ES CON LOS RECIBOS IMPRESOS. SE LE INDICA MANERA CORRECTA DE ESCANEAR CÓDIGOS PARA QUE SI LOS LEA. SE ACTUALIZA DATAFONO YA QUE SE ENCUENTRA CON VERSIÓN 25.50.1. QUEDA CON VERSIÓN 26.0.2._x000a_SE REALIZAN PRUEBAS TX EXITOSAS. QUEDA OPERATIVO"/>
    <s v="VISITA_TÉCNICA"/>
    <n v="32"/>
    <s v="PRINCIPAL"/>
    <s v="TERRESTRE"/>
    <s v="CASTILLO HERRERA ALEX RICARDO"/>
    <n v="1"/>
    <n v="51282"/>
    <n v="51282"/>
  </r>
  <r>
    <s v="MEDELLIN"/>
    <s v="0036-0005"/>
    <x v="0"/>
    <n v="5360"/>
    <n v="2859147"/>
    <n v="35410"/>
    <x v="0"/>
    <s v="ANTIOQUIA"/>
    <s v="ITAGUI"/>
    <s v="TECHNICALCELL"/>
    <s v="WOMPI"/>
    <s v="FO-25-1659929 | FO-25-1648185"/>
    <d v="2025-10-08T15:28:00"/>
    <d v="2025-10-11T16:52:00"/>
    <s v="INCIDENTE"/>
    <s v="SOFTWARE"/>
    <s v="APP ELIMINADA"/>
    <s v="APP ELIMINADA POR EL CB"/>
    <s v="09/10/2025 PUNTO 35410 REPORTÓ QUE BORRÓ LA APP. SE LLEGA AL CB SE HACEN PRUEBAS DE LLAMADA DE ACTUALIZACIÓN CON EL INTERNET DEL USUARIO Y NO APARECE LA  APP. SE HACE POR MEDIO DE DATOS DEL TÉCNICO PERO NO APARECE LA APP, SE HACE REINICIO DE DATAFONO SE VUELVE HACER LLAMADA DE ACTUALIZACIÓN Y NO APARECE. SE ESCALA PARA LA VALIDACIÓN DE LA APP O CAMBIO DE EQUIPO._x000a__x000a_POR FAVOR MARCAR TERMINAL PARA HABILITAR DESCARGA REMOTA DE ACTUALIZACIÓN PARA SOLUCIONAR EL DAÑO ._x000a__x000a_254MMD4W8128_x000a__x000a_TICKET: 471178_x000a_11/10/2025 WOMPI INFORMA: TE CONFIRMO QUE HEMOS INSTALADO LA APLICACION DE MANERA REMOTA PARA ESTE SERIAL. SE CONFIRMA QUE PUNTO YA CUENTA CON LA APP SEGUN INFORMACION DE PERSONAL TECNICO DE WOMPI.."/>
    <s v="VISITA_TÉCNICA"/>
    <n v="64"/>
    <s v="PRINCIPAL"/>
    <s v="TERRESTRE"/>
    <s v="MONTOYA VELEZ ANDRES FELIPE"/>
    <n v="2"/>
    <n v="51282"/>
    <n v="102564"/>
  </r>
  <r>
    <s v="BARRANQUILLA"/>
    <s v="0036-0001"/>
    <x v="6"/>
    <n v="8078"/>
    <n v="2867679"/>
    <n v="41856"/>
    <x v="0"/>
    <s v="ATLANTICO"/>
    <s v="BARANOA"/>
    <s v="BARRIO BARANOA CENTRO BARANOA"/>
    <s v="WOMPI"/>
    <s v="FO-25-1665933"/>
    <d v="2025-10-10T09:40:00"/>
    <d v="2025-10-11T16:57:00"/>
    <s v="INCIDENTE"/>
    <s v="IMPRESIÓN"/>
    <s v="SUCIEDAD EN IMPRESORA"/>
    <s v="MALA MANIPULACIÓN DEL DATAFONO"/>
    <s v="11/10/2025 SE REALIZA VISITA TÉCNICA, SE VALIDA OPERATIVIDAD DEL EQUIPO, SE EVIDENCIA QUE EQUIPO FUNCIONA CORRECTAMENTE, SE REALIZAN PRUEBAS EXITOSAS, CB OPERATIVO, SE LE INDICA COMO BORRAR CACHE Y COMO ACTUALIZAR LA APP DE WOMPI."/>
    <s v="VISITA_TÉCNICA"/>
    <n v="64"/>
    <s v="INTERMEDIA"/>
    <s v="TERRESTRE"/>
    <s v="DE AGUAS MUÑOZ DAVID JOSE"/>
    <n v="1"/>
    <n v="172989"/>
    <n v="172989"/>
  </r>
  <r>
    <s v="CUCUTA"/>
    <s v="0036-0007"/>
    <x v="1"/>
    <n v="54874"/>
    <n v="2868569"/>
    <n v="78161"/>
    <x v="0"/>
    <s v="NORTE DE SANTANDER"/>
    <s v="VILLA DEL ROSARIO"/>
    <s v="MAXI MERCADO BETANIA"/>
    <s v="WOMPI"/>
    <s v="FO-25-1666583"/>
    <d v="2025-10-10T10:58:00"/>
    <d v="2025-10-11T17:00:00"/>
    <s v="INCIDENTE"/>
    <s v="LECTURA"/>
    <s v="ERROR LECTURA CODIGO DE BARRAS"/>
    <s v="NO LEE CODIGOS DE BARRAS LARGOS"/>
    <s v="11/10/2025 SE REALIZA VISITA, SE CAPACITA COMERCIO EN PROCESO DE LECTURA DE CÓDIGOS DE BARRAS. SE REALIZAN PRUEBAS OK."/>
    <s v="VISITA_TÉCNICA"/>
    <n v="16"/>
    <s v="PRINCIPAL"/>
    <s v="TERRESTRE"/>
    <s v="PACHECO BUITRAGO JAVIER ALONSO"/>
    <n v="1"/>
    <n v="51282"/>
    <n v="51282"/>
  </r>
  <r>
    <s v="TUNJA"/>
    <s v="0036-0007"/>
    <x v="1"/>
    <n v="15407"/>
    <n v="2868407"/>
    <n v="28981"/>
    <x v="0"/>
    <s v="BOYACA"/>
    <s v="VILLA DE LEYVA"/>
    <s v="BARRIO CENTRO 3 VILLA DE LEYVA"/>
    <s v="WOMPI"/>
    <s v="FO-25-1666615"/>
    <d v="2025-10-10T10:27:00"/>
    <d v="2025-10-11T17:02:00"/>
    <s v="INCIDENTE"/>
    <s v="CONEXIÓN"/>
    <s v="CONEXIÓN DEFICIENTE WIFI"/>
    <s v="WIFI"/>
    <s v="11/10/2025 SE REALIZA LLAMADA CON LA SEÑORA SAMUEL SETINA AL NÚMERO TELEFÓNICO 3112945406 INDICA QUE DATAFONO SE ENCUENTRA FUNCIONANDO CORRECTAMENTE"/>
    <s v="SOPORTE_TELEFÓNICO"/>
    <n v="32"/>
    <s v="INTERMEDIA"/>
    <s v="TERRESTRE"/>
    <s v="GONZALEZ GONZALEZ MARIO ALBERTO"/>
    <n v="1"/>
    <n v="22000"/>
    <n v="22000"/>
  </r>
  <r>
    <s v="BUCARAMANGA"/>
    <s v="0036-0007"/>
    <x v="1"/>
    <n v="68547"/>
    <n v="2869523"/>
    <n v="53522"/>
    <x v="0"/>
    <s v="SANTANDER"/>
    <s v="PIEDECUESTA"/>
    <s v="BARRIO PASEO CATALUÑA PIEDECUESTA"/>
    <s v="WOMPI"/>
    <s v="FO-25-1667255"/>
    <d v="2025-10-10T12:27:00"/>
    <d v="2025-10-11T17:04:00"/>
    <s v="INCIDENTE"/>
    <s v="NAVEGACION LENTA"/>
    <s v="USUARIO NO PUEDE NAVEGAR ENTRE PANTALLAS O LA APP NO ABRE SE QUEDA CARGANDO"/>
    <s v="MEMORIA LLENA"/>
    <s v="11/10/2025 SE COMUNICA CON LA SEÑORITA LUCERO 3153717936 EL CUAL SE LE REALIZA TELECAM OK, BORRADO DE MEMORIA DE CACHE OK, CB OPERATIVO"/>
    <s v="SOPORTE_TELEFÓNICO"/>
    <n v="32"/>
    <s v="INTERMEDIA"/>
    <s v="TERRESTRE"/>
    <s v="BARAJAS BERMUDEZ YAHIR MAURICIO"/>
    <n v="1"/>
    <n v="22000"/>
    <n v="22000"/>
  </r>
  <r>
    <s v="MEDELLIN"/>
    <s v="0036-0005"/>
    <x v="0"/>
    <n v="5308"/>
    <n v="2871267"/>
    <n v="15129"/>
    <x v="0"/>
    <s v="ANTIOQUIA"/>
    <s v="GIRARDOTA"/>
    <s v="VMOBIL"/>
    <s v="WOMPI"/>
    <s v="FO-25-1668624"/>
    <d v="2025-10-11T09:00:00"/>
    <d v="2025-10-11T17:07:00"/>
    <s v="INCIDENTE"/>
    <s v="CONEXIÓN"/>
    <s v="APARECEN ERRORES EN PANTALLA: HUBO UNA DESCONEXION DE LA RED"/>
    <s v="FALLAS EN CANAL DE COMUNICACIÓN DEL CLIENTE (INTERNET)"/>
    <s v="11/10/2025 SE IDENTIFICA QUE EL DATÁFONO TIENE CONFLICTO CON LA RED WIFI DEL ESTABLECIMIENTO, SE ENSAYA CON DATOS MÓVILES Y LA RED WIFI DE OTRO LOCAL Y EL SERVICIO FUNCIONA CORRECTAMENTE"/>
    <s v="VISITA_TÉCNICA"/>
    <n v="16"/>
    <s v="PRINCIPAL"/>
    <s v="TERRESTRE"/>
    <s v="BARRIENTOS HERNANDEZ CRISTIAN HORACIO"/>
    <n v="1"/>
    <n v="51282"/>
    <n v="51282"/>
  </r>
  <r>
    <s v="BUCARAMANGA"/>
    <s v="0036-0007"/>
    <x v="1"/>
    <n v="68001"/>
    <n v="2871662"/>
    <n v="65802"/>
    <x v="0"/>
    <s v="SANTANDER"/>
    <s v="BUCARAMANGA"/>
    <s v="DROGUERIA FARMA EXPRESS GIRARDOT"/>
    <s v="WOMPI"/>
    <s v="FO-25-1669579"/>
    <d v="2025-10-11T09:00:00"/>
    <d v="2025-10-11T17:09:00"/>
    <s v="INCIDENTE"/>
    <s v="NAVEGACION LENTA"/>
    <s v="USUARIO NO PUEDE NAVEGAR ENTRE PANTALLAS O LA APP NO ABRE SE QUEDA CARGANDO"/>
    <s v="CACHE"/>
    <s v="11/10/2025 SE HACE PRESENCIA EN COMERCIO _x000a_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CONSULTA DE SALDO RETIRO Y DEPÓSITO"/>
    <s v="VISITA_TÉCNICA"/>
    <n v="48"/>
    <s v="PRINCIPAL"/>
    <s v="TERRESTRE"/>
    <s v="BARRERA ORTEGA MARLON STWAR"/>
    <n v="1"/>
    <n v="51282"/>
    <n v="51282"/>
  </r>
  <r>
    <s v="BOGOTA"/>
    <s v="0036-0004"/>
    <x v="5"/>
    <n v="11001"/>
    <n v="2870125"/>
    <n v="79525"/>
    <x v="0"/>
    <s v="CUNDINAMARCA"/>
    <s v="BOGOTÁ"/>
    <s v="PABLO ELIAS BALLESTEROS DAZA"/>
    <s v="WOMPI"/>
    <s v="FO-25-1671426"/>
    <d v="2025-10-10T14:29:00"/>
    <d v="2025-10-11T17:11:00"/>
    <s v="INCIDENTE"/>
    <s v="VOUCHER"/>
    <s v="INFORMACIÓN DEL CB ERRADA"/>
    <s v="HAY INFORMACIÓN ERRADA EN EL VOUCHER"/>
    <s v="11/10/2025 SE REALIZA COMUNICACIÓN CON EL SEÑOR PABLO ELIAS BALLESTEROS BPARA VALIDAR LA FALLA CLIENTE MANIFIESTA QUE LE SALE EN LOS BAUCHER EL NOMBRE DE EL Y QUE QUIERE CAMBIAR AL NOMBRE DEL COMERCIO SE LE INDICA QUE PRIMERO SE DEBE REALIZAR EL CAMBIO CON EL BANCO Y YA POR PARTE DE WOMPI SE ACTUALIZAR DE FORMA AUTOMÁTICA Y LO PODRÍA VISUALIZAR POR EL DATAFONO Y EN LOS BAUCHER .YA QUE POR PARTE DE WOMPI NO REALIZAN ESE CAMBIO"/>
    <s v="SOPORTE_TELEFÓNICO"/>
    <n v="16"/>
    <s v="PRINCIPAL"/>
    <s v="TERRESTRE"/>
    <s v="GALINDO ROJAS LUIS FELIPE"/>
    <n v="1"/>
    <n v="22000"/>
    <n v="22000"/>
  </r>
  <r>
    <s v="VILLAVICENCIO"/>
    <s v="0036-0006"/>
    <x v="4"/>
    <n v="50001"/>
    <n v="2872331"/>
    <n v="51764"/>
    <x v="0"/>
    <s v="META"/>
    <s v="VILLAVICENCIO"/>
    <s v="DROGUERIA VIC MAR"/>
    <s v="WOMPI"/>
    <s v="FO-25-1671548"/>
    <d v="2025-10-11T10:01:00"/>
    <d v="2025-10-11T17:13:00"/>
    <s v="INCIDENTE"/>
    <s v="CONEXIÓN"/>
    <s v="CONEXIÓN DEFICIENTE WIFI"/>
    <s v="WIFI"/>
    <s v="11/10/2025 SE REALIZA CONFIGURACIÓN DE WI-FI DE COMERCIO, SE REALIZAN PRUEBAS Y QUEDS OK, CLIENTE INFORMA NO TENER ROLLOS WOMPI POR LO CUAL ESTA UTILIZANDO LOS ROLLOS DE RBM. SE LE INFORMA A CLIENTE QUE DEBE LLAMAR YA QUE ESOS ROLLOS NO SE PUEDEN USAR EN EL DATAFONO WOMPI"/>
    <s v="VISITA_TÉCNICA"/>
    <n v="64"/>
    <s v="PRINCIPAL"/>
    <s v="TERRESTRE"/>
    <s v="PEDREROS CONTRERAS MICHAEL STEVENS"/>
    <n v="1"/>
    <n v="51282"/>
    <n v="51282"/>
  </r>
  <r>
    <s v="PASTO"/>
    <s v="0036-0003"/>
    <x v="3"/>
    <n v="52001"/>
    <n v="2872323"/>
    <n v="32010"/>
    <x v="0"/>
    <s v="NARIÑO"/>
    <s v="PASTO"/>
    <s v="VARIEDADES EL BERNAL"/>
    <s v="WOMPI"/>
    <s v="FO-25-1671642"/>
    <d v="2025-10-11T09:47:00"/>
    <d v="2025-10-11T17:16:00"/>
    <s v="INCIDENTE"/>
    <s v="LECTURA"/>
    <s v="ERROR LECTURA CODIGO DE BARRAS"/>
    <s v="NO LEE CODIGOS DE BARRAS LARGOS"/>
    <s v="11/10/2025 SE LLAMÓ AL CLIENTE PARA CONFIRMAR FALLA DE LECTOR DE TARJETAS CLIENTE INFORMA QUE LA FALLA SOLO SE LE PRESENTÓ EL DÍA DE AYER PERO SE RESTABLECIÓ EL DÍA DE HOY TRABAJANDO SIN INCONVENIENTES LO QUE INFORMA ES QUE ESTÁ FALLANDO LA LECTURA DE CÓDIGO DE BARRAS DE FORMATO ANCHO PARA SEDENAR SE LO EXPLICÓ QUE EL PAGO POR EL MOMENTO TIENE QUE REALIZARLO DE FORMA MANUAL CON EL CÓDIGO DE CONVENIO SE LE EXPLICÓ EL BORRADO DE CACHÉ CLIENTE INFORMA QUE EL DATÁFONO SE ENCUENTRA OPERATIVO A LA HORA."/>
    <s v="SOPORTE_TELEFÓNICO"/>
    <n v="48"/>
    <s v="PRINCIPAL"/>
    <s v="TERRESTRE"/>
    <s v="REMICIO AMADO JOHN HEBER"/>
    <n v="1"/>
    <n v="22000"/>
    <n v="22000"/>
  </r>
  <r>
    <s v="MANIZALES"/>
    <s v="0036-0002"/>
    <x v="2"/>
    <n v="17174"/>
    <n v="2872197"/>
    <n v="69896"/>
    <x v="0"/>
    <s v="CALDAS"/>
    <s v="CHINCHINA"/>
    <s v="BARRIO CENTRO CHINCHINA 10"/>
    <s v="WOMPI"/>
    <s v="FO-25-1671668"/>
    <d v="2025-10-11T09:35:00"/>
    <d v="2025-10-11T17:18:00"/>
    <s v="INCIDENTE"/>
    <s v="PANTALLA"/>
    <s v="TÁCTIL"/>
    <s v="NO RESPONDE LA PANTALLA TÁCTIL"/>
    <s v="11/10/2025 SE HABLA CON EL CLIENTE QUIEN INDICA QUE EL DATAFONO SE LE ENLOQUECIO LA PANTALLA, SE VALIDA Y EL DATAFONO SE ENCUENTRA CONECTADO Y CARGANDO, SE LE INDICA AL CLIENTE QUE LO UTILIZE SIN ESTAR SIN ESTAR CARGANDO, EL CLIENTE REALIZA PRUEBAS, Y YA INDICA QUE ASI SI LO PUEDE TRABAJAR NORMAL, LO CARGARA SIN USARLO"/>
    <s v="SOPORTE_TELEFÓNICO"/>
    <n v="0"/>
    <s v="INTERMEDIA"/>
    <s v="TERRESTRE"/>
    <s v="HENAO CARDONA DIEGO FERNANDO"/>
    <n v="1"/>
    <n v="22000"/>
    <n v="22000"/>
  </r>
  <r>
    <s v="MEDELLIN"/>
    <s v="0036-0005"/>
    <x v="0"/>
    <n v="5088"/>
    <n v="2872737"/>
    <n v="30301"/>
    <x v="0"/>
    <s v="ANTIOQUIA"/>
    <s v="BELLO"/>
    <s v="DROGUERÍA YAYALU #2"/>
    <s v="WOMPI"/>
    <s v="FO-25-1674183"/>
    <d v="2025-10-12T09:00:00"/>
    <d v="2025-10-12T12:26:00"/>
    <s v="INCIDENTE"/>
    <s v="NAVEGACION LENTA"/>
    <s v="USUARIO NO PUEDE NAVEGAR ENTRE PANTALLAS O LA APP NO ABRE SE QUEDA CARGANDO"/>
    <s v="CACHE"/>
    <s v="12/10/2025 SE COMUNICA CON CLIENTE AL 3242033556 E INFORMA QUE EL EQUIPO YA NO ESTÁ BLOQUEADO PERO QUE TIENE MUCHAS LENTITUD, SE LE COMUNICA QUE ES POR UNA VERSIÓN CON FALLAS, Y SE LE GUÍA PARA REALIZAR TEM CALL, BORRADO DE CACHE Y REINICIO PARA MEJORAR LA NAVEGACIÓN DEL EQUIPO, SE CIERRA"/>
    <s v="SOPORTE_TELEFÓNICO"/>
    <n v="64"/>
    <s v="PRINCIPAL"/>
    <s v="TERRESTRE"/>
    <s v="QUINTERO SANCHEZ JUAN SEBASTIAN"/>
    <n v="1"/>
    <n v="22000"/>
    <n v="22000"/>
  </r>
  <r>
    <s v="CARTAGENA"/>
    <s v="0036-0001"/>
    <x v="6"/>
    <n v="13001"/>
    <n v="2855146"/>
    <n v="67024"/>
    <x v="0"/>
    <s v="BOLIVAR"/>
    <s v="CARTAGENA"/>
    <s v="MACRO - PAPELERIA H.O SAN JOSE"/>
    <s v="WOMPI"/>
    <s v="FO-25-1644094"/>
    <d v="2025-10-08T08:00:00"/>
    <d v="2025-10-14T09:04:00"/>
    <s v="INCIDENTE"/>
    <s v="EQUIPO"/>
    <s v="INTENTO DE MANIPULACION"/>
    <s v="MALA MANIPULACIÓN DEL DATAFONO"/>
    <s v="14/10/2025 CLIENTE INFORMA QUE LO MANIPULÓ PARA CAMBIAR EL TAMAÑO DE LA FUENTE LOS ICONOS SALÍAN MUY PEQUEÑOS LOS COLOCA GRANDE Y NO LE SALÍAN TODOS LOS ICONOS YA QUE LAS MUCHACHAS QUE TIENE TRABAJANDO NO VEN BIEN LOS ICONOS _x000a_LO VOLVIÓ A MANIPULAR Y COLOCO LA FUENTE MÁS PEQUEÑA _x000a_SE LE INFORMA QUE ASÍ ES EL TAMAÑO DE LOS ICONOS NO SE PUEDE CAMBIAR"/>
    <s v="SOPORTE_TELEFÓNICO"/>
    <n v="64"/>
    <s v="PRINCIPAL"/>
    <s v="TERRESTRE"/>
    <s v="CANEDO HERRERA ALEXANDER"/>
    <n v="1"/>
    <n v="22000"/>
    <n v="22000"/>
  </r>
  <r>
    <s v="MANIZALES"/>
    <s v="0036-0002"/>
    <x v="2"/>
    <n v="17001"/>
    <n v="2866413"/>
    <n v="75659"/>
    <x v="0"/>
    <s v="CALDAS"/>
    <s v="MANIZALES"/>
    <s v="SION PELUQUERÍA Y VARIEDADES"/>
    <s v="WOMPI"/>
    <s v="FO-25-1664596"/>
    <d v="2025-10-10T08:00:00"/>
    <d v="2025-10-14T10:57:00"/>
    <s v="INCIDENTE"/>
    <s v="CREDENCIALES DE ACCESO (USUARIO/CONTRASEÑA)"/>
    <s v="NO FUNCIONA EL USUARIO O CONTRASEÑA"/>
    <s v="ERROR INICIO DE SESIÓN"/>
    <s v="14/10/2025 SE REALIZA ESCALAMIENTO A WOMPI YA QUE EL CLIENTE NO LE ES POSIBLE EL INGRESO, SE ESCALA SE VALIDA CON EL CLIENTE ANTE RESPUESTA DE WOMPI Y YA PUDO INGRESAR EL DIA DE AYER"/>
    <s v="SOPORTE_TELEFÓNICO"/>
    <n v="16"/>
    <s v="PRINCIPAL"/>
    <s v="TERRESTRE"/>
    <s v="HENAO CARDONA DIEGO FERNANDO"/>
    <n v="1"/>
    <n v="22000"/>
    <n v="22000"/>
  </r>
  <r>
    <s v="PEREIRA"/>
    <s v="0036-0002"/>
    <x v="2"/>
    <n v="66001"/>
    <n v="2868483"/>
    <n v="80181"/>
    <x v="0"/>
    <s v="RISARALDA"/>
    <s v="PEREIRA"/>
    <s v="BARRIO EL ROSAL PEREIRA"/>
    <s v="WOMPI"/>
    <s v="FO-25-1666597"/>
    <d v="2025-10-10T10:49:00"/>
    <d v="2025-10-14T11:01:00"/>
    <s v="INCIDENTE"/>
    <s v="CREDENCIALES DE ACCESO (USUARIO/CONTRASEÑA)"/>
    <s v="NO FUNCIONA EL USUARIO O CONTRASEÑA"/>
    <s v="ERROR INICIO DE SESIÓN"/>
    <s v="14/10/2025 SE REALIZA VALIDACION Y ESCALAMIENTO CON WOMPI, QUIENES REALIZAN RESINTALACION DE LA APLICACION, SE HABLA CON EL CLIENTE PARA QUE PRUEBE EL INGRESO Y YA CONFIRMA QUE YA PUEDE INGRESAR SIN PROBLEMA,"/>
    <s v="SOPORTE_TELEFÓNICO"/>
    <n v="0"/>
    <s v="PRINCIPAL"/>
    <s v="TERRESTRE"/>
    <s v="HENAO CARDONA DIEGO FERNANDO"/>
    <n v="1"/>
    <n v="22000"/>
    <n v="22000"/>
  </r>
  <r>
    <s v="CALI"/>
    <s v="0036-0003"/>
    <x v="3"/>
    <n v="76001"/>
    <n v="2871601"/>
    <n v="72320"/>
    <x v="0"/>
    <s v="VALLE DEL CAUCA"/>
    <s v="CALI"/>
    <s v="MEGA TIENDA"/>
    <s v="WOMPI"/>
    <s v="FO-25-1669635"/>
    <d v="2025-10-11T09:00:00"/>
    <d v="2025-10-14T11:13:00"/>
    <s v="INCIDENTE"/>
    <s v="SOFTWARE"/>
    <s v="APP ELIMINADA"/>
    <s v="APP ELIMINADA POR EL CB"/>
    <s v="14/10/2025 SE ESCALA WOMPI Y SE REALIZA REINSTALACION DE LA APLICACION POR PARTE DE WOMPI, SE VALIDA CON EL CLIENTE Y YA QUEDO INSTALADA Y YA PUDO INGRESAR"/>
    <s v="SOPORTE_TELEFÓNICO"/>
    <n v="40"/>
    <s v="PRINCIPAL"/>
    <s v="TERRESTRE"/>
    <s v="HENAO CARDONA DIEGO FERNANDO"/>
    <n v="1"/>
    <n v="22000"/>
    <n v="22000"/>
  </r>
  <r>
    <s v="IBAGUE"/>
    <s v="0036-0006"/>
    <x v="4"/>
    <n v="73001"/>
    <n v="2871699"/>
    <n v="66937"/>
    <x v="0"/>
    <s v="TOLIMA"/>
    <s v="IBAGUE"/>
    <s v="VARIEDADES P.C"/>
    <s v="WOMPI"/>
    <s v="FO-25-1669564"/>
    <d v="2025-10-11T09:00:00"/>
    <d v="2025-10-14T11:16:00"/>
    <s v="INCIDENTE"/>
    <s v="SOFTWARE"/>
    <s v="APP ELIMINADA"/>
    <s v="APP ELIMINADA POR EL CB"/>
    <s v="14/10/2025 SE COMUNICA AL NÚMERO 3152832168, SE LE BRINDA SOPORTE TELEFÓNICO ALA SEÑORA PAOLA CUBILLOS INDICÁNDOLE QUE DEBE REALIZAR LA DESCARGA POR LA OPCIÓN DE TEM CALL; SE DESCARGA LA APLICACIÓN EXITOSAMENTE."/>
    <s v="SOPORTE_TELEFÓNICO"/>
    <n v="48"/>
    <s v="PRINCIPAL"/>
    <s v="TERRESTRE"/>
    <s v="BARRAGAN TAFUR EDWIN ESTEBAN"/>
    <n v="1"/>
    <n v="22000"/>
    <n v="22000"/>
  </r>
  <r>
    <s v="IBAGUE"/>
    <s v="0036-0006"/>
    <x v="4"/>
    <n v="73001"/>
    <n v="2872641"/>
    <n v="78954"/>
    <x v="0"/>
    <s v="TOLIMA"/>
    <s v="IBAGUE"/>
    <s v="DAVA VARIEDADES Y DETALLES"/>
    <s v="WOMPI"/>
    <s v="FO-25-1674210"/>
    <d v="2025-10-12T09:00:00"/>
    <d v="2025-10-14T11:20:00"/>
    <s v="INCIDENTE"/>
    <s v="IMPRESIÓN"/>
    <s v="TAPA DE IMPRESORA DESAJUSTADA"/>
    <s v="MALA MANIPULACIÓN DEL DATAFONO"/>
    <s v="14/10/2025 SE LLEGA AL CORRESPONSAL, SE HABLA CON LA SEÑORA LEIDY VALENCIA, ME INDICA QUE LA IMPRESORA ESTÁ MOLESTANDO, LE INDICO QUE LO MÁS PROBABLE ES QUE LO ESTÉ CERRANDO MAL. SE HACEN PRUEBAS DE TRANSACCIONES Y DE IMPRESORA TODO OK"/>
    <s v="VISITA_TÉCNICA"/>
    <n v="16"/>
    <s v="PRINCIPAL"/>
    <s v="TERRESTRE"/>
    <s v="VARGAS HERRERA JHON JAIRO"/>
    <n v="1"/>
    <n v="51282"/>
    <n v="51282"/>
  </r>
  <r>
    <s v="BARRANQUILLA"/>
    <s v="0036-0001"/>
    <x v="6"/>
    <n v="8001"/>
    <n v="2872699"/>
    <n v="17017"/>
    <x v="0"/>
    <s v="ATLANTICO"/>
    <s v="BARRANQUILLA"/>
    <s v="TIENDA Y PANEDERIA LA FE"/>
    <s v="WOMPI"/>
    <s v="FO-25-1674818"/>
    <d v="2025-10-12T09:00:00"/>
    <d v="2025-10-14T11:23:00"/>
    <s v="INCIDENTE"/>
    <s v="SOFTWARE"/>
    <s v="APP ELIMINADA"/>
    <s v="APP ELIMINADA POR EL CB"/>
    <s v="14/10/2025 SE REALIZA VISITA AL COMERCIO SE ENCUENTRA DATÁFONO CON APLICACIÓN BORRADA SE ESCALA CASO A WOMPI CON TICKET N° 471911 LO CUAL INSTALAN LA APLICACIÓN NUEVAMENTE SE REALIZAN PRUEBAS EXITOSAS Y EL CB QUEDA OPERATIVO"/>
    <s v="VISITA_TÉCNICA"/>
    <n v="64"/>
    <s v="PRINCIPAL"/>
    <s v="TERRESTRE"/>
    <s v="PEÑALOZA GUTIERREZ RAFAEL GUSTAVO"/>
    <n v="1"/>
    <n v="51282"/>
    <n v="51282"/>
  </r>
  <r>
    <s v="BUCARAMANGA"/>
    <s v="0036-0007"/>
    <x v="1"/>
    <n v="68820"/>
    <n v="2873527"/>
    <n v="54901"/>
    <x v="0"/>
    <s v="SANTANDER"/>
    <s v="TONA"/>
    <s v="BARRIO BERLIN TONA 1"/>
    <s v="WOMPI"/>
    <s v="FO-25-1676247"/>
    <d v="2025-10-13T09:00:00"/>
    <d v="2025-10-14T11:28:00"/>
    <s v="INCIDENTE"/>
    <s v="NAVEGACION LENTA"/>
    <s v="USUARIO NO PUEDE NAVEGAR ENTRE PANTALLAS O LA APP NO ABRE SE QUEDA CARGANDO"/>
    <s v="CACHE"/>
    <s v="14/10/2025 SE ESTABLECE CONTACTO TELEFÓNICO Y VIA WHATSAPP CON LA USUARIA NELLY RODRÍGUEZ AL NÚMERO 3114238044 SE REALIZA PROCEDIMIENTO PARA BORRADO DE CACHE ACTUALIZACION DE APP Y REINICIO DE EQUIPO LO CUAL MEJORA UN POCO LA NAVEGACIÓN PARA PODER REALIZAR LAS RESPECTIVAS TRANSACCIONES SE ENTREGA SERVICIO OPERATIVO"/>
    <s v="SOPORTE_TELEFÓNICO"/>
    <n v="0"/>
    <s v="INTERMEDIA"/>
    <s v="TERRESTRE"/>
    <s v="REYES RAMIREZ DIEGO ALEXANDER"/>
    <n v="1"/>
    <n v="22000"/>
    <n v="22000"/>
  </r>
  <r>
    <s v="BARRANQUILLA"/>
    <s v="0036-0001"/>
    <x v="6"/>
    <n v="8001"/>
    <n v="2867640"/>
    <n v="77916"/>
    <x v="0"/>
    <s v="ATLANTICO"/>
    <s v="BARRANQUILLA"/>
    <s v="INVERSIONES MSJ SANTA MARIA"/>
    <s v="WOMPI"/>
    <s v="FO-25-1665944"/>
    <d v="2025-10-10T09:31:00"/>
    <d v="2025-10-14T11:31:00"/>
    <s v="INCIDENTE"/>
    <s v="CONEXIÓN"/>
    <s v="CONEXIÓN DEFICIENTE WIFI"/>
    <s v="WIFI"/>
    <s v="14/10/2025 SE REALIZA VISITA AL COMERCIO SE ENCUENTRA DATÁFONO CON PROBLEMAS DE CONEXIÓN LO CUAL GENERA QUE EL DATÁFONO SE COLOQUE LENTO SE HACE PRUEBAS CON LOS DATOS DEL TELÉFONO LO CUAL MEJORA ALA FORMA DE REALIZAR LAS OPERACIONES SE REALIZAN PRUEBAS EXITOSAS Y EL CB QUEDA OPERATIVO"/>
    <s v="VISITA_TÉCNICA"/>
    <n v="32"/>
    <s v="PRINCIPAL"/>
    <s v="TERRESTRE"/>
    <s v="PEÑALOZA GUTIERREZ RAFAEL GUSTAVO"/>
    <n v="1"/>
    <n v="51282"/>
    <n v="51282"/>
  </r>
  <r>
    <s v="BUCARAMANGA"/>
    <s v="0036-0007"/>
    <x v="1"/>
    <n v="68820"/>
    <n v="2874257"/>
    <n v="57302"/>
    <x v="0"/>
    <s v="SANTANDER"/>
    <s v="TONA"/>
    <s v="BARRIO CORREGIMIENTO BERLIN TONA"/>
    <s v="WOMPI"/>
    <s v="FO-25-1677034"/>
    <d v="2025-10-13T11:11:00"/>
    <d v="2025-10-14T11:43:00"/>
    <s v="INCIDENTE"/>
    <s v="NAVEGACION LENTA"/>
    <s v="USUARIO NO PUEDE NAVEGAR ENTRE PANTALLAS O LA APP NO ABRE SE QUEDA CARGANDO"/>
    <s v="CACHE"/>
    <s v="14/10/2025 SE ESTABLECE CONTACTO TELEFÓNICO Y VIA WHATSAPP AL NÚMERO +57 324 2542099 NOS INDICAN QUE EL EQUIPO NO LES PERMITE INGRESAR SE REALIZA PROCEDIMIENTO DE BORRADO DE CACHA ACTIALIZACION APL Y REINICIO DE EQUIPO NOS INDICA LA USUARIA QUE YA LES PERMITE EL INGRESO Y PUEDEN OPERAR CON NORMALIDAD SE PROCEDE CON EL CIERRE DEL REQUERIMIENTO"/>
    <s v="SOPORTE_TELEFÓNICO"/>
    <n v="0"/>
    <s v="INTERMEDIA"/>
    <s v="TERRESTRE"/>
    <s v="REYES RAMIREZ DIEGO ALEXANDER"/>
    <n v="1"/>
    <n v="22000"/>
    <n v="22000"/>
  </r>
  <r>
    <s v="BUCARAMANGA"/>
    <s v="0036-0007"/>
    <x v="1"/>
    <n v="68276"/>
    <n v="2872812"/>
    <n v="57460"/>
    <x v="0"/>
    <s v="SANTANDER"/>
    <s v="FLORIDABLANCA"/>
    <s v="BARRIO LA CUMBRE FLORIDABLANCA 3"/>
    <s v="WOMPI"/>
    <s v="FO-25-1674215"/>
    <d v="2025-10-12T09:00:00"/>
    <d v="2025-10-14T12:09:00"/>
    <s v="INCIDENTE"/>
    <s v="SOFTWARE"/>
    <s v="APP ELIMINADA"/>
    <s v="APP ELIMINADA POR EL CB"/>
    <s v="14/10/2025 EN COMUNICACIÓN CON CLIENTE INFORMA QUE LA APP DE WOMPI SE LE BORRÓ, SE PROCEDE A ESCALAR CASO PARA TELECARGA DEL APP, UNA VEZ INSTALADA LA APP, SE LE INDICA AL CLIENTE REALIZAR PRUEBAS EXITOSA, DATAFONO YA FUNCIONA SE PROCEDE A CERRAR ORDEN."/>
    <s v="SOPORTE_TELEFÓNICO"/>
    <n v="16"/>
    <s v="PRINCIPAL"/>
    <s v="TERRESTRE"/>
    <s v="MARTINEZ FLOREZ DONIS ALBERTO"/>
    <n v="1"/>
    <n v="22000"/>
    <n v="22000"/>
  </r>
  <r>
    <s v="BOGOTA"/>
    <s v="0036-0004"/>
    <x v="5"/>
    <n v="11001"/>
    <n v="2785359"/>
    <n v="16166"/>
    <x v="0"/>
    <s v="CUNDINAMARCA"/>
    <s v="BOGOTÁ"/>
    <s v="GLORIA TERESA HERRERA CURREA"/>
    <s v="WOMPI"/>
    <s v="FO-25-1579691 | FO-25-1575219"/>
    <d v="2025-09-24T08:42:00"/>
    <d v="2025-10-14T14:00:00"/>
    <s v="INCIDENTE"/>
    <s v="VOUCHER"/>
    <s v="NO ESTA LLEGANDO LOS VOUCHERS QUE SE ESTAN ENVIANDO"/>
    <s v="AFECTACION GENERALIZADA DE LOS SERVICIOS DE VOUCHER"/>
    <s v="24/09/2025 SE REALIZA VISITA DE CAMPO, SE ENCUENTRA RECHAZO EN  LAS TRANSACCIONES DE NEQUI, SE ESCALA EL CASO Y SE CREA EL TICKET N° (467564). CB SOLICITA EL QUE SE LE CAMBIÉ EL NOMBRE DE LA INTERFAZ DE INICIO DE LA APP, YA QUE LE PARECE EL NOMBRE COMPLETO DE LA SRA &quot;GLORIA TERESA HERRERA CURREA&quot; Y EN LA CÁMARA DE COMERCIO APARECE COMO GLORIATEX, LO SOLICITA POR RAZONES DE SEGURIDAD INDICA , TAMBIÉN SOLICITA EL ENVÍO DE BASE PARA EL DATÁFONO, POR RAZONES DE SEGURIDAD._x000a_14/10/2025 SE REALIZA COMUNICACIÓN CON LA SEÑORA GLORIA TERESA HERRERA AL NÚMERO 3107732443 PARA CONFIRMAR RESPUESTA POR PARTE DE WOMPI YA SE ENCUENTRA LOS BAUCHER IMPRIMIENDO EL NOMBRE DEL COMERCIO YA SE ENCUENTRA OPERATIVO"/>
    <s v="VISITA_TÉCNICA"/>
    <n v="40"/>
    <s v="PRINCIPAL"/>
    <s v="TERRESTRE"/>
    <s v="GALINDO ROJAS LUIS FELIPE"/>
    <n v="2"/>
    <n v="51282"/>
    <n v="102564"/>
  </r>
  <r>
    <s v="TUNJA"/>
    <s v="0036-0007"/>
    <x v="1"/>
    <n v="15238"/>
    <n v="2864290"/>
    <n v="16799"/>
    <x v="0"/>
    <s v="BOYACA"/>
    <s v="DUITAMA"/>
    <s v="BARRIO LA FUENTE DUITAMA"/>
    <s v="WOMPI"/>
    <s v="FO-25-1666096"/>
    <d v="2025-10-09T14:33:00"/>
    <d v="2025-10-14T16:51:00"/>
    <s v="INCIDENTE"/>
    <s v="NAVEGACION LENTA"/>
    <s v="USUARIO NO PUEDE NAVEGAR ENTRE PANTALLAS O LA APP NO ABRE SE QUEDA CARGANDO"/>
    <s v="CACHE"/>
    <s v="14/10/2025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_x000a_SE DEJA CONSTANCIA DE TX PRUEBA EXITOSA."/>
    <s v="VISITA_TÉCNICA"/>
    <n v="64"/>
    <s v="INTERMEDIA"/>
    <s v="TERRESTRE"/>
    <s v="RODRIGUEZ MURCIA YERSON IVAN"/>
    <n v="1"/>
    <n v="172989"/>
    <n v="172989"/>
  </r>
  <r>
    <s v="BOGOTA"/>
    <s v="0036-0004"/>
    <x v="5"/>
    <n v="25754"/>
    <n v="2872648"/>
    <n v="68735"/>
    <x v="0"/>
    <s v="CUNDINAMARCA"/>
    <s v="SOACHA"/>
    <s v="LA FRAGUA 2"/>
    <s v="WOMPI"/>
    <s v="FO-25-1674193"/>
    <d v="2025-10-12T09:00:00"/>
    <d v="2025-10-14T16:54:00"/>
    <s v="INCIDENTE"/>
    <s v="CREDENCIALES DE ACCESO (USUARIO/CONTRASEÑA)"/>
    <s v="NO FUNCIONA EL USUARIO O CONTRASEÑA"/>
    <s v="USUARIO CB"/>
    <s v="14/10/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n v="0"/>
    <s v="PRINCIPAL"/>
    <s v="TERRESTRE"/>
    <s v="GALEANO SORIANO JUAN DAVID"/>
    <n v="1"/>
    <n v="51282"/>
    <n v="51282"/>
  </r>
  <r>
    <s v="BOGOTA"/>
    <s v="0036-0004"/>
    <x v="5"/>
    <n v="11001"/>
    <n v="2872735"/>
    <n v="76710"/>
    <x v="0"/>
    <s v="CUNDINAMARCA"/>
    <s v="BOGOTÁ"/>
    <s v="SURTISALUD PLUS"/>
    <s v="WOMPI"/>
    <s v="FO-25-1674212"/>
    <d v="2025-10-12T09:00:00"/>
    <d v="2025-10-14T16:58:00"/>
    <s v="INCIDENTE"/>
    <s v="NAVEGACION LENTA"/>
    <s v="USUARIO NO PUEDE NAVEGAR ENTRE PANTALLAS O LA APP NO ABRE SE QUEDA CARGANDO"/>
    <s v="CACHE"/>
    <s v="14/10/2025 SE REALIZA VISITA A COMERCIO, SE VALIDA EQUIPO OPERANDO CON LENTITUD, SE PROCEDE A REALIZAR ACTUALIZACIÓN Y BORRADO DE CACHE, SE REALIZA PRUEBAS CON CLIENTES OPERANDO CON NORMALIDAD  A CONFORMIDAD DEL USUARIO."/>
    <s v="VISITA_TÉCNICA"/>
    <n v="48"/>
    <s v="PRINCIPAL"/>
    <s v="TERRESTRE"/>
    <s v="ORTIZ YARA FRANKLYN ISRAEL"/>
    <n v="1"/>
    <n v="51282"/>
    <n v="51282"/>
  </r>
  <r>
    <s v="BUCARAMANGA"/>
    <s v="0036-0007"/>
    <x v="1"/>
    <n v="68001"/>
    <n v="2872811"/>
    <n v="43432"/>
    <x v="0"/>
    <s v="SANTANDER"/>
    <s v="BUCARAMANGA"/>
    <s v="MINIMARKET LA FORTUNA PARQUE CENTENARIO"/>
    <s v="WOMPI"/>
    <s v="FO-25-1674217"/>
    <d v="2025-10-12T09:00:00"/>
    <d v="2025-10-14T17:58:00"/>
    <s v="INCIDENTE"/>
    <s v="NAVEGACION LENTA"/>
    <s v="USUARIO NO PUEDE NAVEGAR ENTRE PANTALLAS O LA APP NO ABRE SE QUEDA CARGANDO"/>
    <s v="CACHE"/>
    <s v="14/10/2025 SE REALIZA VISITA AL COMERCIO CORRESPONSAL WOMPI, SE VALIDA Y EL CLIENTE COMENTA QUE PRESENTA MUCHA LENTITUD EN EL MOMENTO DE REALIZAR CUALQUIER CLASE DE TRANSACCIÓN SE REALIZA LA RESPECTIVA LLAMADA DE LA TELECARGA LUEGO SE REALIZA BORRADO DE CACHÉ Y SE REALIZA CONEXIÓN POR MEDIO DE DATOS PARA HACER PRUEBAS PERTINENTES SE OBSERVA QUE MEJORA LA CONEXIÓN EL CLIENTE INDICA QUE EL DATÁFONO ESTÁ FUNCIONANDO BIEN CON LOS DATOS SE REALIZAN PRUEBAS DEJANDO LA CONEXIÓN ESTABLE Y CON EL INTERNET QUE TIENE EL CLIENTE"/>
    <s v="VISITA_TÉCNICA"/>
    <n v="56"/>
    <s v="PRINCIPAL"/>
    <s v="TERRESTRE"/>
    <s v="GONZALEZ ESTUPIÑAN YEISON WALTER ANTONIO"/>
    <n v="1"/>
    <n v="51282"/>
    <n v="51282"/>
  </r>
  <r>
    <s v="VILLAVICENCIO"/>
    <s v="0036-0006"/>
    <x v="4"/>
    <n v="50001"/>
    <n v="2877339"/>
    <n v="29693"/>
    <x v="0"/>
    <s v="META"/>
    <s v="VILLAVICENCIO"/>
    <s v="DROGUERÍA SAN NICOLÁS UNO"/>
    <s v="WOMPI"/>
    <s v="FO-25-1680414"/>
    <d v="2025-10-14T10:45:00"/>
    <d v="2025-10-14T18:02:00"/>
    <s v="INCIDENTE"/>
    <s v="SOFTWARE"/>
    <s v="VERSIÓN DESACTUALIZADA"/>
    <s v="VERSIÓN NO ACTUALIZADA"/>
    <s v="14/10/2025 SE REALIZA CONTACTO TELEFONIXO CON LA SEÑORA LILIANA LA CUAL SE LE DA SOPORTE Y EQUIPO QUEDS FUNCIONANDO OK"/>
    <s v="SOPORTE_TELEFÓNICO"/>
    <n v="64"/>
    <s v="PRINCIPAL"/>
    <s v="TERRESTRE"/>
    <s v="PEDREROS CONTRERAS MICHAEL STEVENS"/>
    <n v="1"/>
    <n v="22000"/>
    <n v="22000"/>
  </r>
  <r>
    <s v="PASTO"/>
    <s v="0036-0003"/>
    <x v="3"/>
    <n v="52001"/>
    <n v="2868988"/>
    <n v="17196"/>
    <x v="0"/>
    <s v="NARIÑO"/>
    <s v="PASTO"/>
    <s v="DISTRIBUCIONES DE INMEDIATO"/>
    <s v="WOMPI"/>
    <s v="FO-25-1667289"/>
    <d v="2025-10-10T11:48:00"/>
    <d v="2025-10-15T08:17:00"/>
    <s v="INCIDENTE"/>
    <s v="CREDENCIALES DE ACCESO (USUARIO/CONTRASEÑA)"/>
    <s v="NO FUNCIONA EL USUARIO O CONTRASEÑA"/>
    <s v="ERROR INICIO DE SESIÓN"/>
    <s v="14/10/2025 SE REALIZA ESCALAMIENTO A WOMPI QUIENES INDICA QUE YA EL CB ESTA TRANSANDO POR ENDE YA PUDO INGRESAR, SE HABLA CON EL CB QUIEN INDICA QUE YA LOGRO INGRESAR Y REALIZAR TRANSACCIONES"/>
    <s v="SOPORTE_TELEFÓNICO"/>
    <n v="64"/>
    <s v="PRINCIPAL"/>
    <s v="TERRESTRE"/>
    <s v="HENAO CARDONA DIEGO FERNANDO"/>
    <n v="1"/>
    <n v="22000"/>
    <n v="22000"/>
  </r>
  <r>
    <s v="CUCUTA"/>
    <s v="0036-0007"/>
    <x v="1"/>
    <n v="54874"/>
    <n v="2875639"/>
    <n v="60354"/>
    <x v="0"/>
    <s v="NORTE DE SANTANDER"/>
    <s v="VILLA DEL ROSARIO"/>
    <s v="DROGUERIA NUEVA VIDA LA 16 PLUS"/>
    <s v="WOMPI"/>
    <s v="FO-25-1678925"/>
    <d v="2025-10-14T08:42:00"/>
    <d v="2025-10-15T08:39:00"/>
    <s v="INCIDENTE"/>
    <s v="SOFTWARE"/>
    <s v="APP ELIMINADA"/>
    <s v="APP ELIMINADA POR EL CB"/>
    <s v="15/10/2025 SE CONTACTA TELEFÓNICAMENTE AL COMERCIO, LA SEÑORA MARÍA GARCÉS ME INFORMA QUE EL APLICATIVO YA LE APARECE EN EL DATAFONO, CONFIRMA QUE YA LE PERMITE REALIZAR TRANSACCIONES."/>
    <s v="SOPORTE_TELEFÓNICO"/>
    <n v="48"/>
    <s v="PRINCIPAL"/>
    <s v="TERRESTRE"/>
    <s v="PACHECO BUITRAGO JAVIER ALONSO"/>
    <n v="1"/>
    <n v="22000"/>
    <n v="22000"/>
  </r>
  <r>
    <s v="CALI"/>
    <s v="0036-0003"/>
    <x v="3"/>
    <n v="19698"/>
    <n v="2874435"/>
    <n v="47114"/>
    <x v="0"/>
    <s v="CAUCA"/>
    <s v="SANTANDER DE QUILICHAO"/>
    <s v="BARRIO VILLAS DE QUILICHAO SANTANDER DE QUILICHAO"/>
    <s v="WOMPI"/>
    <s v="FO-25-1677515"/>
    <d v="2025-10-14T08:00:00"/>
    <d v="2025-10-15T10:39:00"/>
    <s v="INCIDENTE"/>
    <s v="CREDENCIALES DE ACCESO (USUARIO/CONTRASEÑA)"/>
    <s v="NO FUNCIONA EL USUARIO O CONTRASEÑA"/>
    <s v="ERROR INICIO DE SESIÓN"/>
    <s v="15/10/2025 SE ESCALA A WOMPI, SE VALIDA INGRESO DEL CLIENTE Y YA PUEDE INGRESAR, SE HABLA CON EL CLIENTE Y YA PUEDE REALIZAR INGRESO, SE CIERRA TICKET"/>
    <s v="SOPORTE_TELEFÓNICO"/>
    <n v="64"/>
    <s v="INTERMEDIA"/>
    <s v="TERRESTRE"/>
    <s v="HENAO CARDONA DIEGO FERNANDO"/>
    <n v="1"/>
    <n v="22000"/>
    <n v="22000"/>
  </r>
  <r>
    <s v="MEDELLIN"/>
    <s v="0036-0005"/>
    <x v="0"/>
    <n v="5001"/>
    <n v="2858094"/>
    <n v="28838"/>
    <x v="0"/>
    <s v="ANTIOQUIA"/>
    <s v="MEDELLÍN"/>
    <s v="RESPUESTOS GUIA Y MAQUINAS R G M"/>
    <s v="WOMPI"/>
    <s v="FO-25-1650901 | FO-25-1647227"/>
    <d v="2025-10-08T13:39:00"/>
    <d v="2025-10-15T10:42:00"/>
    <s v="INCIDENTE"/>
    <s v="NAVEGACION LENTA"/>
    <s v="USUARIO NO PUEDE NAVEGAR ENTRE PANTALLAS O LA APP NO ABRE SE QUEDA CARGANDO"/>
    <s v="CACHE"/>
    <s v="09/10/2025 SE VISITA CB POR REPORTE DE LENTITUD AL MOMENTO DE LLEGAR ESTA OPERANDO SIN PROBLEMAS EL CLIENTE PREVIAMENTE REINICIO EL MÓDEM SE REALIZARON PRUEBAS OK TAMBIÉN SE BORRO CACHE Y SE BUSCARON ACTUALIZACIONES ESTA FUNCIONAL QUE SE ESCALA AVISO DE MOVIMIENTO PENDIENTE EN PANTALLA. TICKET N° (471135)_x000a_15/10/2025 SE REALIZA BORRADO DE CACHÉ, DETENCIÓN DE APP Y REINICIO. SE VALIDA QUE LA APP SE ENCUENTRE ACTUALIZADA Y SE LE BRINDA INFORMACIÓN AL CLIENTE._x000a__x000a_POR MEDIO DEL TICKET ESCALADO, SE VALIDA REINSTALACIÓN DE APP Y EL MENSAJE DE MOVIMIENTO PENDIENTE YA NO APARECE. TODO QUEDA FUNCIONANDO CORRECTAMENTE."/>
    <s v="VISITA_TÉCNICA"/>
    <n v="48"/>
    <s v="PRINCIPAL"/>
    <s v="TERRESTRE"/>
    <s v="MARIN PIEDRAHITA JIMMY ALEXIS"/>
    <n v="2"/>
    <n v="51282"/>
    <n v="102564"/>
  </r>
  <r>
    <s v="CALI"/>
    <s v="0036-0003"/>
    <x v="3"/>
    <n v="19698"/>
    <n v="2856967"/>
    <n v="31364"/>
    <x v="0"/>
    <s v="CAUCA"/>
    <s v="SANTANDER DE QUILICHAO"/>
    <s v="BARRIO VEREDA MANDIVA"/>
    <s v="WOMPI"/>
    <s v="FO-25-1645968"/>
    <d v="2025-10-08T11:12:00"/>
    <d v="2025-10-15T10:53:00"/>
    <s v="INCIDENTE"/>
    <s v="TRANSACCION ERROR"/>
    <s v="UNA MISMA TRX ESTA PRESENTANDO FALLAS"/>
    <s v="AFECTACIÓN GENERALIZADA DE LOS SERVICIOS"/>
    <s v="15/10/2025 SE ESCALA A WOMPI PERO DESPUES DE VALIADACION ENCONTRARON QUE EL DATAFONO YA ESTA OPERATIVO Y LA TRANSACCION QUE SE REPORTO SI QUEDO EN EL SISTEMA, AUTORIZAN EL CIERRE DEL TICKET."/>
    <s v="SOPORTE_TELEFÓNICO"/>
    <n v="0"/>
    <s v="INTERMEDIA"/>
    <s v="TERRESTRE"/>
    <s v="HENAO CARDONA DIEGO FERNANDO"/>
    <n v="1"/>
    <n v="22000"/>
    <n v="22000"/>
  </r>
  <r>
    <s v="BUCARAMANGA"/>
    <s v="0036-0007"/>
    <x v="1"/>
    <n v="68307"/>
    <n v="2865686"/>
    <n v="31909"/>
    <x v="0"/>
    <s v="SANTANDER"/>
    <s v="GIRON"/>
    <s v="BARRIO VEREDA ACAPULCO"/>
    <s v="WOMPI"/>
    <s v="FO-25-1666060"/>
    <d v="2025-10-10T08:00:00"/>
    <d v="2025-10-15T10:57:00"/>
    <s v="INCIDENTE"/>
    <s v="NAVEGACION LENTA"/>
    <s v="USUARIO NO PUEDE NAVEGAR ENTRE PANTALLAS O LA APP NO ABRE SE QUEDA CARGANDO"/>
    <s v="CACHE"/>
    <s v="15/10/2025 SE HACE PRESENCIA EN COMERCIO _x000a_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CONSULTA DE SALDO RETIRO Y DEPÓSITO"/>
    <s v="VISITA_TÉCNICA"/>
    <n v="0"/>
    <s v="PRINCIPAL"/>
    <s v="TERRESTRE"/>
    <s v="BARRERA ORTEGA MARLON STWAR"/>
    <n v="1"/>
    <n v="51282"/>
    <n v="51282"/>
  </r>
  <r>
    <s v="BARRANQUILLA"/>
    <s v="0036-0001"/>
    <x v="6"/>
    <n v="8573"/>
    <n v="2877305"/>
    <n v="77820"/>
    <x v="0"/>
    <s v="ATLANTICO"/>
    <s v="PUERTO COLOMBIA"/>
    <s v="BARRIO CENTRO PUERTO COLOMBIA 12"/>
    <s v="WOMPI"/>
    <s v="FO-25-1680222"/>
    <d v="2025-10-14T10:39:00"/>
    <d v="2025-10-15T11:52:00"/>
    <s v="INCIDENTE"/>
    <s v="LECTURA"/>
    <s v="ERROR LECTURA CODIGO DE BARRAS"/>
    <s v="SUCIEDAD EN LA CAMARA"/>
    <s v="15/10/2025 EN COMUNICACIÓN CON CECILIA VILLAMIZAR  AL NÚMERO 3006650113 ME MANIFIESTA QUE YA EL DATÁFONO ESTÁ FUNCIONANDO BIEN CON LAS FACTURAS DE CÓDIGO DE BARRAS YA QUE LE TOCÓ LIMPIAR BIEN LA CAMARA Y COLOCARLO EL RECIBO DONDE TENGA BUENA  ILUMINACIÓN LE COMUNICO QUE SI LA FALLA PERSISTE SE COMUNIQUE NUEVAMENTE ALA LÍNEA DE SOPORTE 018000953344"/>
    <s v="SOPORTE_TELEFÓNICO"/>
    <n v="32"/>
    <s v="INTERMEDIA"/>
    <s v="TERRESTRE"/>
    <s v="PEÑALOZA GUTIERREZ RAFAEL GUSTAVO"/>
    <n v="1"/>
    <n v="22000"/>
    <n v="22000"/>
  </r>
  <r>
    <s v="NEIVA"/>
    <s v="0036-0006"/>
    <x v="4"/>
    <n v="18001"/>
    <n v="2878820"/>
    <n v="50349"/>
    <x v="0"/>
    <s v="CAQUETA"/>
    <s v="FLORENCIA"/>
    <s v="BARRIO SIETE DE AGOSTO FLORENCIA 1"/>
    <s v="WOMPI"/>
    <s v="FO-25-1681343"/>
    <d v="2025-10-14T12:59:00"/>
    <d v="2025-10-15T12:35:00"/>
    <s v="INCIDENTE"/>
    <s v="CONEXIÓN"/>
    <s v="CONEXIÓN DEFICIENTE WIFI"/>
    <s v="WIFI"/>
    <s v="15/10/2025 SE REALIZA VISITA AL CB Y SE EVIDENCIA LENTITUD EN LA RED DEL INTERNET DEL CLIENTE, SE LE INDICA HACER VALIDAR LA CONECTIVIDAD CON EL OPERADOR DE INTERNET, SE REALIZA BORRADO DE CACHE DEL DATÁFONO Y SE DEJA OPERATIVO."/>
    <s v="VISITA_TÉCNICA"/>
    <n v="64"/>
    <s v="LEJANA"/>
    <s v="TERRESTRE"/>
    <s v="BERMUDEZ SANCHEZ JOSE NEYBER"/>
    <n v="1"/>
    <n v="452148"/>
    <n v="452148"/>
  </r>
  <r>
    <s v="VILLAVICENCIO"/>
    <s v="0036-0006"/>
    <x v="4"/>
    <n v="50001"/>
    <n v="2880140"/>
    <n v="57262"/>
    <x v="0"/>
    <s v="META"/>
    <s v="VILLAVICENCIO"/>
    <s v="GAMA ALTA STORE"/>
    <s v="WOMPI"/>
    <s v="FO-25-1683349"/>
    <d v="2025-10-14T15:25:00"/>
    <d v="2025-10-15T14:07:00"/>
    <s v="INCIDENTE"/>
    <s v="PANTALLA"/>
    <s v="TÁCTIL"/>
    <s v="NO RESPONDE LA PANTALLA TÁCTIL"/>
    <s v="15/10/2025 SE REALIZA VISITA AL CB POR SOLICITUD DE PANTALLA TRABADA, SE VERIFICA Y SE OBSERVA QUE LA FUENTE ESTÁ MUY GRANDE Y NO DEJA MOVER EL TÁCTIL EN LA APP WOMPI SE CONFIGURA DE NUEVO AL TAMAÑO PREDETERMINADO Y QUEDA FUNCIONANDO SE REALIZAN LAS PRUEBAS Y TODO OK"/>
    <s v="VISITA_TÉCNICA"/>
    <n v="48"/>
    <s v="PRINCIPAL"/>
    <s v="TERRESTRE"/>
    <s v="MOLINA CASTRO JAVIER ALBERTO"/>
    <n v="1"/>
    <n v="51282"/>
    <n v="51282"/>
  </r>
  <r>
    <s v="CARTAGENA"/>
    <s v="0036-0001"/>
    <x v="6"/>
    <n v="13001"/>
    <n v="2866884"/>
    <n v="15358"/>
    <x v="0"/>
    <s v="BOLIVAR"/>
    <s v="CARTAGENA"/>
    <s v="BARRIO BLAS DE LESO II CARTAGENA"/>
    <s v="WOMPI"/>
    <s v="FO-25-1665989"/>
    <d v="2025-10-10T08:32:00"/>
    <d v="2025-10-15T16:20:00"/>
    <s v="INCIDENTE"/>
    <s v="TRANSACCION ERROR"/>
    <s v="VARIAS TRXS ESTAN PRESENTANDO FALLAS"/>
    <s v="AFECTACIÓN GENERALIZADA DE LOS SERVICIOS"/>
    <s v="15/10/2025 SE REALIZA SOPORTE TÉCNICO SE ACTUALIZA VERSIÓN QUEDA CON LA ACTUALIZADA SE BORRA CACHE Y SE HACEN PRUEBAS CLIENTE LLAMA A LA LINEA Y VALIDA EL MOVIMIENTO QUE ESTABA PENDIENTE CON EL RADICADO 14233449 DONDE LE INFORMAN QUE EL MOVIMIENTO NO INGRESO Y TODO SE ENCUENTRA OK SE HACE PRUEBA Y QUEDA OPERATIVO SE LE RECOMIENDA AL CLIENTE ACERCAR  MAS EL MÓDEM PARA QUE TRABAJE MEJOR EL DATAFONO"/>
    <s v="VISITA_TÉCNICA"/>
    <n v="64"/>
    <s v="PRINCIPAL"/>
    <s v="TERRESTRE"/>
    <s v="MARTINEZ SALGUEDO ANDRES AUGUSTO"/>
    <n v="1"/>
    <n v="51282"/>
    <n v="51282"/>
  </r>
  <r>
    <s v="VILLAVICENCIO"/>
    <s v="0036-0006"/>
    <x v="4"/>
    <n v="50001"/>
    <n v="2872656"/>
    <n v="48457"/>
    <x v="0"/>
    <s v="META"/>
    <s v="VILLAVICENCIO"/>
    <s v="DROGUERIA SANTA CATALINA VILLAVICENCIO"/>
    <s v="WOMPI"/>
    <s v="FO-25-1674223"/>
    <d v="2025-10-12T09:00:00"/>
    <d v="2025-10-15T16:26:00"/>
    <s v="INCIDENTE"/>
    <s v="NAVEGACION LENTA"/>
    <s v="TÁCTIL - USUARIO NO PUEDE NAVEGAR ENTRE PANTALLAS O LA APP NO ABRE SE QUEDA CARGANDO"/>
    <s v="CACHE - NO RESPONDE LA PANTALLA TÁCTIL"/>
    <s v="15/10/2025 SE REALIZA VISITA Y SE  HACE BORRADO DE CACHE, SE REALIZAN PRUEBAS Y COMERCIO QUEDA OPERANDO OK"/>
    <s v="VISITA_TÉCNICA"/>
    <n v="48"/>
    <s v="PRINCIPAL"/>
    <s v="TERRESTRE"/>
    <s v="PEDREROS CONTRERAS MICHAEL STEVENS"/>
    <n v="1"/>
    <n v="51282"/>
    <n v="51282"/>
  </r>
  <r>
    <s v="BOGOTA"/>
    <s v="0036-0004"/>
    <x v="5"/>
    <n v="11001"/>
    <n v="2880072"/>
    <n v="47800"/>
    <x v="0"/>
    <s v="CUNDINAMARCA"/>
    <s v="BOGOTA"/>
    <s v="BARRIO SUBA BOGOTA 15"/>
    <s v="WOMPI"/>
    <s v="FO-25-1682521"/>
    <d v="2025-10-14T15:33:00"/>
    <d v="2025-10-15T16:28:00"/>
    <s v="INCIDENTE"/>
    <s v="SOFTWARE"/>
    <s v="VERSIÓN DESACTUALIZADA"/>
    <s v="VERSIÓN NO ACTUALIZADA"/>
    <s v="15/10/2025 SE VISITA COMERCIO CB BANCOLOMBIA WOMPI, CLIENTE INFORMA QUE PRESENTABA FALLAS EN LA APP YA QUE NO MOSTRABA LA OPCIÓN PARA REALIZAR LA IMPRESORA LUEGO DE HACER ALGUNA TRX, INDICA QUE YA EL DÍA DE HOY SE ENCUENTRA FUNCIONANDO CORRECTAMENTE, SE VALIDA VERSIÓN DEL EQUIPO Y SE ENCUENTRA ACTUALIZADO."/>
    <s v="VISITA_TÉCNICA"/>
    <n v="64"/>
    <s v="PRINCIPAL"/>
    <s v="TERRESTRE"/>
    <s v="VEGA MANRIQUE JONATAN MAURICIO"/>
    <n v="1"/>
    <n v="51282"/>
    <n v="51282"/>
  </r>
  <r>
    <s v="MANIZALES"/>
    <s v="0036-0002"/>
    <x v="2"/>
    <n v="17001"/>
    <n v="2882280"/>
    <n v="68885"/>
    <x v="0"/>
    <s v="CALDAS"/>
    <s v="MANIZALES"/>
    <s v="CENTRO MANIZALES 23"/>
    <s v="WOMPI"/>
    <s v="FO-25-1684121"/>
    <d v="2025-10-15T08:19:00"/>
    <d v="2025-10-15T16:45:00"/>
    <s v="INCIDENTE"/>
    <s v="CREDENCIALES DE ACCESO (USUARIO/CONTRASEÑA)"/>
    <s v="INGRESO DE CREDENCIALES ERRADAS"/>
    <s v="ERROR INICIO DE SESIÓN"/>
    <s v="15/10/2025 SE VALIDA CON EL CLIENTE , Y SE ENCUENTRA QUE NO LE PERMITE EL INGRESO, SE VALIDA Y SE LE INDICA REALIZAR CAMBIO DE CONTRASEÑA, SE REALIZA CAMBIO DE CONTRASEÑA Y SE INTENTA REALIZAR DE NUEVO EL INGRESO, EL CLIENTE YA REALIZO EL INGRESO EXITOSAMENTE, SE CIERRA CASO"/>
    <s v="SOPORTE_TELEFÓNICO"/>
    <n v="40"/>
    <s v="PRINCIPAL"/>
    <s v="TERRESTRE"/>
    <s v="HENAO CARDONA DIEGO FERNANDO"/>
    <n v="1"/>
    <n v="22000"/>
    <n v="22000"/>
  </r>
  <r>
    <s v="CARTAGENA"/>
    <s v="0036-0001"/>
    <x v="6"/>
    <n v="13001"/>
    <n v="2874166"/>
    <n v="63130"/>
    <x v="0"/>
    <s v="BOLIVAR"/>
    <s v="CARTAGENA"/>
    <s v="FARMALIFE INTEGRAL"/>
    <s v="WOMPI"/>
    <s v="FO-25-1677032"/>
    <d v="2025-10-13T11:18:00"/>
    <d v="2025-10-15T16:48:00"/>
    <s v="INCIDENTE"/>
    <s v="SOFTWARE"/>
    <s v="CONFIGURACIÓN GENERAL"/>
    <s v="IDIOMA"/>
    <s v="15/10/2025 SE VALIDA EQUIPO CON IDIOMA DIFERENTE SE CONFIGURA IDIOMA INGLÉS Y SE LE INFORMA AL CLIENTE QUE DEBE QUEDAR ASI PARA QUE LE TRABAJE MEJOR EL TECLADO EN PANTALLA SE ACTUALIZA VERSIÓN SE REALIZAN PRUEBAS Y TODO QUEDA OK"/>
    <s v="VISITA_TÉCNICA"/>
    <n v="16"/>
    <s v="PRINCIPAL"/>
    <s v="TERRESTRE"/>
    <s v="MARTINEZ SALGUEDO ANDRES AUGUSTO"/>
    <n v="1"/>
    <n v="51282"/>
    <n v="51282"/>
  </r>
  <r>
    <s v="NEIVA"/>
    <s v="0036-0006"/>
    <x v="4"/>
    <n v="41001"/>
    <n v="2810013"/>
    <n v="75569"/>
    <x v="0"/>
    <s v="HUILA"/>
    <s v="NEIVA"/>
    <s v="FOTOCOPIAS TAMAYOS"/>
    <s v="WOMPI"/>
    <s v="FO-25-1604974 | FO-25-1600503"/>
    <d v="2025-09-29T15:11:00"/>
    <d v="2025-10-15T17:55:00"/>
    <s v="INCIDENTE"/>
    <s v="TRANSACCION ERROR"/>
    <s v="UNA MISMA TRX ESTA PRESENTANDO FALLAS"/>
    <s v="AFECTACIÓN GENERALIZADA DE LOS SERVICIOS"/>
    <s v="30/09/2025 SE REALIZA ACTUALIZACIÓN DE APP SE REALIZA BORRADO DE CACHE Y REINICIO PERO SIGUE SALIENDO TRANSACCIÓN PENDIENTE, SE ESCALA CASO CON WOMPI TICKET N° (468809)._x000a_15/10/2025 SE LLEGA A SITIO, SE REALIZA FORZAR DETENCIÓN DE APLICACIÓN, BORRADO DE CACHE Y REINICIO DE EQUIPO Y YA NO APARECE TRANSACCION PENDIENTE."/>
    <s v="VISITA_TÉCNICA"/>
    <n v="16"/>
    <s v="PRINCIPAL"/>
    <s v="TERRESTRE"/>
    <s v="CORZO BUSTO KEVIN ALEXIS"/>
    <n v="2"/>
    <n v="51282"/>
    <n v="102564"/>
  </r>
  <r>
    <s v="BOGOTA"/>
    <s v="0036-0004"/>
    <x v="5"/>
    <n v="25175"/>
    <n v="2875302"/>
    <n v="50245"/>
    <x v="0"/>
    <s v="CUNDINAMARCA"/>
    <s v="CHIA"/>
    <s v="BARRIO SANTA LUCIA CHIA"/>
    <s v="WOMPI"/>
    <s v="FO-25-1678572"/>
    <d v="2025-10-14T08:00:00"/>
    <d v="2025-10-15T17:58:00"/>
    <s v="INCIDENTE"/>
    <s v="SOFTWARE"/>
    <s v="APP ELIMINADA"/>
    <s v="APP ELIMINADA POR EL CB"/>
    <s v="15/10/2025 SE REALIZA LLAMADA DE SERVICIOEN EL CUAL SE LE INDICA A LA TITULAR DEL CB PARA QUE ACTUALICE TEM-CALL Y REINICIO DEL EQUIPO YA QUE SE HABÍA BORRADO LA APP DE WOMPI. SE SOLUCIONA EL FALLO Y LA TITULARE INDICA QUE EL INGRESO FUE NORMAL ADEMÁS DE PODER REALIZA TRANSACCIONES CON NORMALIDAD"/>
    <s v="SOPORTE_TELEFÓNICO"/>
    <n v="50"/>
    <s v="INTERMEDIA"/>
    <s v="TERRESTRE"/>
    <s v="ALARCON AREVALO JOHAN STIVEN"/>
    <n v="1"/>
    <n v="22000"/>
    <n v="22000"/>
  </r>
  <r>
    <s v="NEIVA"/>
    <s v="0036-0006"/>
    <x v="4"/>
    <n v="41001"/>
    <n v="2881548"/>
    <n v="65602"/>
    <x v="0"/>
    <s v="HUILA"/>
    <s v="NEIVA"/>
    <s v="VARIEDADES ISLU 03"/>
    <s v="WOMPI"/>
    <s v="FO-25-1683354"/>
    <d v="2025-10-15T08:00:00"/>
    <d v="2025-10-15T18:00:00"/>
    <s v="INCIDENTE"/>
    <s v="IMPRESIÓN"/>
    <s v="FALTA DE ROLLO"/>
    <s v="MALA MANIPULACIÓN DEL DATAFONO"/>
    <s v="15/10/2025 SE LLEGA A SITIO, SE EVIDENCIA Q DATAFONO NO TIENE ROLLO POR LO CUAL NO PERMITÍA IMPRIMIR."/>
    <s v="VISITA_TÉCNICA"/>
    <n v="40"/>
    <s v="PRINCIPAL"/>
    <s v="TERRESTRE"/>
    <s v="DIAZ VARGAS JONATHAN MIGUEL"/>
    <n v="1"/>
    <n v="51282"/>
    <n v="51282"/>
  </r>
  <r>
    <s v="BOGOTA"/>
    <s v="0036-0004"/>
    <x v="5"/>
    <n v="11001"/>
    <n v="2881725"/>
    <n v="67635"/>
    <x v="0"/>
    <s v="CUNDINAMARCA"/>
    <s v="BOGOTÁ"/>
    <s v="PAPELERIA Y CAFE INTERNET MIKE WAZOWSKI"/>
    <s v="WOMPI"/>
    <s v="FO-25-1683508"/>
    <d v="2025-10-15T08:00:00"/>
    <d v="2025-10-15T18:03:00"/>
    <s v="INCIDENTE"/>
    <s v="CONEXIÓN"/>
    <s v="CONEXIÓN DEFICIENTE WIFI"/>
    <s v="WIFI"/>
    <s v="15/10/2025 SE LLEGA A COMERCIO A REALIZA  MANTENIMIENTO, EN EL CUAL,   AL DATAFONO SE LE REALIZA BORRADO DE CACHE Y SE ACTUALIZA DATÁFONO POR SERVICIO  .. SE REALIZAN PRUEBA DE CONEXIÓN Y DE TRANSACCIONES. LAS CUALES SALEN OK OK"/>
    <s v="VISITA_TÉCNICA"/>
    <n v="32"/>
    <s v="PRINCIPAL"/>
    <s v="TERRESTRE"/>
    <s v="ORTIZ MARTINEZ STIVEN"/>
    <n v="1"/>
    <n v="51282"/>
    <n v="51282"/>
  </r>
  <r>
    <s v="MEDELLIN"/>
    <s v="0036-0005"/>
    <x v="0"/>
    <n v="5001"/>
    <n v="2857320"/>
    <n v="67519"/>
    <x v="0"/>
    <s v="ANTIOQUIA"/>
    <s v="MEDELLIN"/>
    <s v="NODOSERVIS"/>
    <s v="WOMPI"/>
    <s v="FO-25-1646039"/>
    <d v="2025-10-08T11:18:00"/>
    <d v="2025-10-16T08:42:00"/>
    <s v="INCIDENTE"/>
    <s v="TRANSACCION ERROR"/>
    <s v="VARIAS TRXS ESTAN PRESENTANDO FALLAS"/>
    <s v="AFECTACIÓN GENERALIZADA DE LOS SERVICIOS"/>
    <s v="16/10/2025 SE VALIDA PROCEDIMIENTO MEDIANTE RESPUESTA BRINDADO POR MEDIO DE TICKLER EN LA CUAL SE SUGIERE BORRAR CACHÉ Y FORZAR LA DETENCIÓN DE LA APLICACIÓN PARA DESPUÉS DAR REINICIO AL POS. DESPUÉS DE NO FUNCIONAR, SE PROCEDE VALIDANDO CON EL INGENIERO JESÚS, EL CUAL COLABORA CON LA REINSTALACIÓN DE LA APP Y ASÍ YA NO APARECE LA NOTIFICACIÓN DE 2 MOVIMIENTOS PENDIENTES Y SE LE INFORMA AL CB PARA YA TENER EN CUENTA QUE QUEDÓ SOLUCIONADO."/>
    <s v="VISITA_TÉCNICA"/>
    <n v="56"/>
    <s v="PRINCIPAL"/>
    <s v="TERRESTRE"/>
    <s v="MARIN PIEDRAHITA JIMMY ALEXIS"/>
    <n v="1"/>
    <n v="51282"/>
    <n v="51282"/>
  </r>
  <r>
    <s v="BUCARAMANGA"/>
    <s v="0036-0007"/>
    <x v="1"/>
    <n v="68001"/>
    <n v="2801806"/>
    <n v="55163"/>
    <x v="0"/>
    <s v="SANTANDER"/>
    <s v="BUCARAMANGA"/>
    <s v="BARRIO LA PEDREGOSA BUCARAMANGA 1"/>
    <s v="WOMPI"/>
    <s v="FO-25-1593779 | FO-25-1590891"/>
    <d v="2025-09-26T16:49:00"/>
    <d v="2025-10-16T08:52:00"/>
    <s v="INCIDENTE"/>
    <s v="NAVEGACION LENTA"/>
    <s v="USUARIO NO PUEDE NAVEGAR ENTRE PANTALLAS O LA APP NO ABRE SE QUEDA CARGANDO"/>
    <s v="CACHE"/>
    <s v="27/09/2025 INCIDENTE_x000a__x000a_CB:55163_x000a_TA:2801806_x000a__x000a_RESUMEN DEL CASO _x000a_VISITA TÉCNICA A COMERCIO – CLIENTE: FREDY FRANCO_x000a__x000a_SE REALIZA VISITA PRESENCIAL AL COMERCIO. DURANTE LA INTERVENCIÓN SE LLEVAN A CABO LAS SIGUIENTES ACCIONES:_x000a__x000a_BORRADO DE CACHÉ DE LA APLICACIÓN WOMPI._x000a__x000a_ACTUALIZACIÓN DE LA APP A LA ÚLTIMA VERSIÓN DISPONIBLE._x000a__x000a_CAMBIO DE CONTRASEÑA DE ACCESO._x000a__x000a_PRUEBAS DE FUNCIONAMIENTO SATISFACTORIAS (OK)._x000a__x000a_SIN EMBARGO, DURANTE LA REVISIÓN, SE LOGRA IDENTIFICAR QUE EXISTEN TRES (3) TRANSACCIONES PENDIENTES CORRESPONDIENTES AL DÍA 25 DE SEPTIEMBRE DE 2025._x000a__x000a_EL CLIENTE DESCONOCE EL MOTIVO POR EL CUAL DICHAS TRANSACCIONES PERMANECEN EN ESTADO PENDIENTE Y MANIFIESTA PREOCUPACIÓN RESPECTO AL POSIBLE IMPACTO QUE ESTO PUEDA GENERAR EN SUS CUENTAS._x000a__x000a_DADO QUE LAS TRANSACCIONES TIENEN UN VALOR SUPERIOR A $1.000.000 COP, SOLICITAMOS DE MANERA URGENTE Y OPORTUNA SU REVISIÓN Y VALIDACIÓN, CON EL FIN DE EVITAR CUALQUIER TIPO DE DESCUADRE O AFECTACIÓN CONTABLE._x000a__x000a_AGRADECEMOS SU PRONTA ATENCIÓN A ESTE CASO._x000a__x000a_SERIAL:254"/>
    <s v="VISITA_TÉCNICA"/>
    <n v="64"/>
    <s v="PRINCIPAL"/>
    <s v="TERRESTRE"/>
    <s v="HERRERA LUQUE SAUL JAVIER"/>
    <n v="2"/>
    <n v="51282"/>
    <n v="102564"/>
  </r>
  <r>
    <s v="IBAGUE"/>
    <s v="0036-0006"/>
    <x v="4"/>
    <n v="73001"/>
    <n v="2839833"/>
    <n v="64855"/>
    <x v="0"/>
    <s v="TOLIMA"/>
    <s v="IBAGUE"/>
    <s v="BARRIO GALARZA IBAGUE"/>
    <s v="WOMPI"/>
    <s v="FO-25-1636686 | FO-25-1630120"/>
    <d v="2025-10-05T09:00:00"/>
    <d v="2025-10-16T10:40:00"/>
    <s v="INCIDENTE"/>
    <s v="SOFTWARE"/>
    <s v="APP ELIMINADA"/>
    <s v="APP ELIMINADA POR EL CB"/>
    <s v="06/10/2025 SE VALIDA FUNCIONAMIENTO DEL DATÁFONO, CLIENTE BORRÓ LA APLICACIÓN SE ESCALA PARA DESCARGA REMOTA PERO NO HAY RESPUESTA SE ESPERA PODER VALIDAR CON EL CLIENTE UNA VEZ NOS INFORMEN LA NOVEDAD. EL TICKET N° 470292_x000a_16/10/2025 SE REALIZA CAMBIO DE DATÁFONO POR DAÑO APP ELIMINADA POR EL CB, SE REALIZA PRUEBAS DE FUNCIONAMIENTO EXITOSAMENTE. SE RECIBE EQUIPO CON ACCESORIOS RETIRADOS."/>
    <s v="VISITA_TÉCNICA"/>
    <n v="16"/>
    <s v="PRINCIPAL"/>
    <s v="TERRESTRE"/>
    <s v="BARRAGAN TAFUR EDWIN ESTEBAN"/>
    <n v="2"/>
    <n v="51282"/>
    <n v="102564"/>
  </r>
  <r>
    <s v="CALI"/>
    <s v="0036-0003"/>
    <x v="3"/>
    <n v="19256"/>
    <n v="2877164"/>
    <n v="69308"/>
    <x v="0"/>
    <s v="CAUCA"/>
    <s v="EL TAMBO"/>
    <s v="CENTRO EL TAMBO 4"/>
    <s v="WOMPI"/>
    <s v="FO-25-1680228"/>
    <d v="2025-10-14T10:36:00"/>
    <d v="2025-10-16T10:49:00"/>
    <s v="INCIDENTE"/>
    <s v="LECTURA"/>
    <s v="ERROR LECTURA CODIGO DE BARRAS"/>
    <s v="NO LEE CODIGOS DE BARRAS LARGOS"/>
    <s v="16/10/2025 SE REALIZA LLAMADA CON LA SEÑORA ESTELA SE PREGUNTA LA FALLA SE EVIDENCIA ESTABA PAGANDO UNA FACTURA NO TIENE CONVENIO CON  BANCOLOMBIA"/>
    <s v="SOPORTE_TELEFÓNICO"/>
    <n v="0"/>
    <s v="LEJANA"/>
    <s v="TERRESTRE"/>
    <s v="GIMBUEL LASSO LUIS GERMAN"/>
    <n v="1"/>
    <n v="22000"/>
    <n v="22000"/>
  </r>
  <r>
    <s v="BOGOTA"/>
    <s v="0036-0004"/>
    <x v="5"/>
    <n v="11001"/>
    <n v="2885856"/>
    <n v="29108"/>
    <x v="0"/>
    <s v="CUNDINAMARCA"/>
    <s v="BOGOTA"/>
    <s v="BARRIO VENECIA 11 BOGOTÁ"/>
    <s v="WOMPI"/>
    <s v="FO-25-1687268"/>
    <d v="2025-10-15T13:46:00"/>
    <d v="2025-10-16T13:27:00"/>
    <s v="INCIDENTE"/>
    <s v="SOFTWARE"/>
    <s v="APP ELIMINADA"/>
    <s v="APP ELIMINADA POR EL CB"/>
    <s v="16/10/2025 SE REALIZA LLAMADA A SEÑORA DIANA LOZADA SE LE INDICA REALIZAR EL PASO A PASO PARA DESCARGAR NUEVAMENTE APLICACIÓN WOMPI. _x000a_SE REALIZA PRUEBAS QUEDANDO FUNCIONAL Y OPERATIVO."/>
    <s v="SOPORTE_TELEFÓNICO"/>
    <n v="32"/>
    <s v="PRINCIPAL"/>
    <s v="TERRESTRE"/>
    <s v="JAIMES VALERO NELSON RICARDO"/>
    <n v="1"/>
    <n v="22000"/>
    <n v="22000"/>
  </r>
  <r>
    <s v="BOGOTA"/>
    <s v="0036-0004"/>
    <x v="5"/>
    <n v="11001"/>
    <n v="2886919"/>
    <n v="66460"/>
    <x v="0"/>
    <s v="CUNDINAMARCA"/>
    <s v="BOGOTÁ"/>
    <s v="PAPELERIA AMBAR'S JF"/>
    <s v="WOMPI"/>
    <s v="FO-25-1688584"/>
    <d v="2025-10-15T15:22:00"/>
    <d v="2025-10-16T13:38:00"/>
    <s v="INCIDENTE"/>
    <s v="CONEXIÓN"/>
    <s v="CONEXIÓN DEFICIENTE WIFI"/>
    <s v="WIFI"/>
    <s v="16/10/2025 SE REALIZA VISITA A COMERCIO, SE VALIDA EQUIPO OPERANDO CON LENTITUD, SE PROCEDE A REALIZAR ACTUALIZACIÓN Y BORRADO DE CACHE, SE CORRIGE TECLADO (ENGLISH), SE REALIZA PRUEBAS CON CLIENTES OPERANDO CON NORMALIDAD  A CONFORMIDAD DEL USUARIO."/>
    <s v="VISITA_TÉCNICA"/>
    <n v="32"/>
    <s v="PRINCIPAL"/>
    <s v="TERRESTRE"/>
    <s v="ARIAS QUILINDO JULIAN"/>
    <n v="1"/>
    <n v="51282"/>
    <n v="51282"/>
  </r>
  <r>
    <s v="CARTAGENA"/>
    <s v="0036-0001"/>
    <x v="6"/>
    <n v="13001"/>
    <n v="2885525"/>
    <n v="26780"/>
    <x v="0"/>
    <s v="BOLIVAR"/>
    <s v="CARTAGENA"/>
    <s v="DROGUERIA SALMO 91"/>
    <s v="WOMPI"/>
    <s v="FO-25-1686835"/>
    <d v="2025-10-15T12:33:00"/>
    <d v="2025-10-16T14:15:00"/>
    <s v="INCIDENTE"/>
    <s v="CREDENCIALES DE ACCESO (USUARIO/CONTRASEÑA)"/>
    <s v="NO FUNCIONA EL USUARIO O CONTRASEÑA"/>
    <s v="EL USUARIO NO RECUERDA LA CONTRASEÑA O EL USUARIO"/>
    <s v="16/10/2025 SE REALIZA RECUPERACIÓN DE LA CONTRASEÑA CLIENTE NO SE ACORDABA SE PUEDE ACCEDER CON LA CONTRASEÑA NUEVA CLIENTE ESTÁ BLOQUEADO POR NO COMPENSAR"/>
    <s v="VISITA_TÉCNICA"/>
    <n v="16"/>
    <s v="PRINCIPAL"/>
    <s v="TERRESTRE"/>
    <s v="CANEDO HERRERA ALEXANDER"/>
    <n v="1"/>
    <n v="51282"/>
    <n v="51282"/>
  </r>
  <r>
    <s v="PEREIRA"/>
    <s v="0036-0002"/>
    <x v="2"/>
    <n v="63130"/>
    <n v="2872327"/>
    <n v="69260"/>
    <x v="0"/>
    <s v="QUINDIO"/>
    <s v="CALARCA"/>
    <s v="BARRIO SIMON BOLIVAR CALARCA"/>
    <s v="WOMPI"/>
    <s v="FO-25-1671558"/>
    <d v="2025-10-11T09:57:00"/>
    <d v="2025-10-16T14:18:00"/>
    <s v="INCIDENTE"/>
    <s v="EQUIPO"/>
    <s v="DATAFONO NO ENCIENDE"/>
    <s v="FUENTE DE PODER"/>
    <s v="16/10/2025 SE VISITA COMERCIO SE REALIZÓ VERIFICACIÓN Y CAMBIO DE DE DATAFONO POR BATERÍA MALA EQUIPO SE DESCARGA MUY RÁPIDAMENTE, SE REALIZÓ CAMBIO Y PRUEBAS OK."/>
    <s v="VISITA_TÉCNICA"/>
    <n v="16"/>
    <s v="INTERMEDIA"/>
    <s v="TERRESTRE"/>
    <s v="SANCHEZ SOLORZANO JUAN SEBASTIAN"/>
    <n v="1"/>
    <n v="172989"/>
    <n v="172989"/>
  </r>
  <r>
    <s v="MONTERIA"/>
    <s v="0036-0001"/>
    <x v="6"/>
    <n v="5659"/>
    <n v="2882638"/>
    <n v="81594"/>
    <x v="0"/>
    <s v="ANTIOQUIA"/>
    <s v="SAN JUAN DE URABA"/>
    <s v="LA GOTICA.NET"/>
    <s v="WOMPI"/>
    <s v="FO-25-1684759"/>
    <d v="2025-10-15T08:34:00"/>
    <d v="2025-10-16T14:21:00"/>
    <s v="INCIDENTE"/>
    <s v="CREDENCIALES DE ACCESO (USUARIO/CONTRASEÑA)"/>
    <s v="INGRESO DE CREDENCIALES ERRADAS"/>
    <s v="EL USUARIO NO RECUERDA LA CONTRASEÑA O EL USUARIO"/>
    <s v="16/10/2025 EN VISITA TÉCNICA AL PUNTO SE ENCONTRÓ QUE AL MOMENTO DE INGRESAR EL USUARIO Y CONTRASEÑA SALÍA ERROR, SE VÁLIDA INFOMACIÓN SUMINISTRADA EN LA INSTALACION Y USUARIOS CREADOS ENCONTRADO QUE SE ESTABA INGRESADO ERA LA CLAVE DE LA PLATAFORMA SOMOS BANCOLOMBIA, POR ESTE MOTIVO EL EQUIPO NO ACEPTABA LAS CREDENCIALES, SE INGRESAN LAS CREDENCIALES CORRECTAS INGRESANDO CON NORMALIDAD Y REALIZANDO TRANSACCIONES EXITOSAS, SE REALIZAN PRUEBAS OK, CLIENTE CB VALIDA SALDO ANTES Y DESPUÉS DE INTERVENIR EL EQUIPO OK, CB SE DEJA OPERATIVO SIN NOVEDAD OK"/>
    <s v="VISITA_TÉCNICA"/>
    <n v="0"/>
    <s v="INTERMEDIA"/>
    <s v="TERRESTRE"/>
    <s v="GONZALEZ FERRER JESUS ALEXANDER"/>
    <n v="1"/>
    <n v="172989"/>
    <n v="172989"/>
  </r>
  <r>
    <s v="TUNJA"/>
    <s v="0036-0007"/>
    <x v="1"/>
    <n v="15176"/>
    <n v="2886614"/>
    <n v="41544"/>
    <x v="0"/>
    <s v="BOYACA"/>
    <s v="CHIQUINQUIRA"/>
    <s v="BARRIO CENTRO CHIQUINQUIRA 3"/>
    <s v="WOMPI"/>
    <s v="FO-25-1688295"/>
    <d v="2025-10-15T14:58:00"/>
    <d v="2025-10-16T14:26:00"/>
    <s v="INCIDENTE"/>
    <s v="NAVEGACION LENTA"/>
    <s v="USUARIO NO PUEDE NAVEGAR ENTRE PANTALLAS O LA APP NO ABRE SE QUEDA CARGANDO"/>
    <s v="CACHE"/>
    <s v="16/10/2025 EN COMUNICACIÓN CON LA LÍNEA 3223051997 RESPONDE EL SEÑOR HENRY ROJAS, SE LE GUÍA EN EL PROCESO DE BORRADO DE CACHE Y ACTUALIZACIÓN DE LA APP. CLIENTE REALIZA EL PROCESO EXITOSAMENTE, SE LE EXPLICA QUE PRÓXIMAMENTE  VENDRÁN NUEVAS ACTUALIZACIONES MEJORANDO LA EXPERIENCIA CON EL SISTEMA, CLIENTE CONFORME."/>
    <s v="SOPORTE_TELEFÓNICO"/>
    <n v="64"/>
    <s v="LEJANA"/>
    <s v="TERRESTRE"/>
    <s v="HERRERA GARZON JEYSON STEVENT"/>
    <n v="1"/>
    <n v="22000"/>
    <n v="22000"/>
  </r>
  <r>
    <s v="TUNJA"/>
    <s v="0036-0007"/>
    <x v="1"/>
    <n v="15759"/>
    <n v="2886963"/>
    <n v="43028"/>
    <x v="0"/>
    <s v="BOYACA"/>
    <s v="SOGAMOSO"/>
    <s v="BARRIO EL CORTES SOGAMOSO"/>
    <s v="WOMPI"/>
    <s v="FO-25-1688579"/>
    <d v="2025-10-15T15:35:00"/>
    <d v="2025-10-16T14:28:00"/>
    <s v="INCIDENTE"/>
    <s v="PANTALLA"/>
    <s v="TÁCTIL"/>
    <s v="NO RESPONDE LA PANTALLA TÁCTIL"/>
    <s v="17/10/2025 SE REALIZA VISITA AL COMERCIO, SE EVIDENCIA QUE EL EQUIPO ESTA BLOQUEADO Y NO RESPONDE, SE PROCEDE A DESCONECTAR BATERIA, SE REINICIA EQUIPO, SE ACTUALIZA APLICACION Y SE BORRA CACHE, SE HACEN PRUEBAS OK."/>
    <s v="VISITA_TÉCNICA"/>
    <n v="64"/>
    <s v="INTERMEDIA"/>
    <s v="TERRESTRE"/>
    <s v="SOLER HOYOS CRISTIAN LEONARDO"/>
    <n v="1"/>
    <n v="172989"/>
    <n v="172989"/>
  </r>
  <r>
    <s v="CARTAGENA"/>
    <s v="0036-0001"/>
    <x v="6"/>
    <n v="13001"/>
    <n v="2888025"/>
    <n v="75903"/>
    <x v="0"/>
    <s v="BOLIVAR"/>
    <s v="CARTAGENA"/>
    <s v="V Y C MOVIL"/>
    <s v="WOMPI"/>
    <s v="FO-25-1689300"/>
    <d v="2025-10-16T08:00:00"/>
    <d v="2025-10-16T14:47:00"/>
    <s v="INCIDENTE"/>
    <s v="NAVEGACION LENTA"/>
    <s v="USUARIO NO PUEDE NAVEGAR ENTRE PANTALLAS O LA APP NO ABRE SE QUEDA CARGANDO"/>
    <s v="CACHE"/>
    <s v="16/10/2025 SE REALIZA REVISIÓN GENERAL DEL EQUIPO SE BORRA CACHE SE VERIFICA IDIOMAS SE HACEN PRUEBAS QUEDA FUNCIONANDO OK"/>
    <s v="VISITA_TÉCNICA"/>
    <n v="32"/>
    <s v="PRINCIPAL"/>
    <s v="TERRESTRE"/>
    <s v="CANEDO HERRERA ALEXANDER"/>
    <n v="1"/>
    <n v="51282"/>
    <n v="51282"/>
  </r>
  <r>
    <s v="BOGOTA"/>
    <s v="0036-0004"/>
    <x v="5"/>
    <n v="11001"/>
    <n v="2888114"/>
    <n v="60742"/>
    <x v="0"/>
    <s v="CUNDINAMARCA"/>
    <s v="BOGOTÁ"/>
    <s v="CARLOS ANDRES RAMIREZ NARANJO"/>
    <s v="WOMPI"/>
    <s v="FO-25-1689295"/>
    <d v="2025-10-16T08:00:00"/>
    <d v="2025-10-16T15:01:00"/>
    <s v="INCIDENTE"/>
    <s v="PANTALLA"/>
    <s v="TÁCTIL"/>
    <s v="NO RESPONDE LA PANTALLA TÁCTIL"/>
    <s v="16/10/2025 SE REVISA EL EQUIPO, LA SATURACIÓN DE REDES ES LEVE (17 REDES WIFI), SE VERIFICA ACTUALIZACIONES Y SE REALIZA BORRADO DE CACHE ADEMÁS SE SUPERVISA EL USO DEL EQUIPO QUE DA EL USUARIO Y SE CORRIGEN PUNTOS A MEJORAR"/>
    <s v="VISITA_TÉCNICA"/>
    <n v="16"/>
    <s v="PRINCIPAL"/>
    <s v="TERRESTRE"/>
    <s v="ALARCON AREVALO JOHAN STIVEN"/>
    <n v="1"/>
    <n v="51282"/>
    <n v="51282"/>
  </r>
  <r>
    <s v="PASTO"/>
    <s v="0036-0003"/>
    <x v="3"/>
    <n v="52001"/>
    <n v="2873438"/>
    <n v="78259"/>
    <x v="0"/>
    <s v="NARIÑO"/>
    <s v="PASTO"/>
    <s v="BARRIO LORENZO DE ALDANA PASTO  1"/>
    <s v="WOMPI"/>
    <s v="FO-25-1675441"/>
    <d v="2025-10-12T12:55:00"/>
    <d v="2025-10-16T16:11:00"/>
    <s v="INCIDENTE"/>
    <s v="SOFTWARE"/>
    <s v="APP ELIMINADA"/>
    <s v="APP ELIMINADA POR EL CB"/>
    <s v="16/10/2025 SE REALIZA CAMBIO DE EQUIPO POR AUTORIZACIÓN DE RED WOMPI POR BORRADO DE APP POR COMERCIO Y NO SER POSIBLE INSTALACIÓN REMOTA SE CONFIGURA NUEVO EQUIPO SE INGRESA USUARIO Y CONTRASEÑA EXITOSAS CB QUEDA OPERATIVO"/>
    <s v="VISITA_TÉCNICA"/>
    <n v="64"/>
    <s v="PRINCIPAL"/>
    <s v="TERRESTRE"/>
    <s v="BRAVO MADROÑERO OSCAR ESTEBAN"/>
    <n v="1"/>
    <n v="51282"/>
    <n v="51282"/>
  </r>
  <r>
    <s v="MEDELLIN"/>
    <s v="0036-0005"/>
    <x v="0"/>
    <n v="5001"/>
    <n v="2888173"/>
    <n v="53622"/>
    <x v="0"/>
    <s v="ANTIOQUIA"/>
    <s v="MEDELLÍN"/>
    <s v="MERCADO SAN ESTEBAN"/>
    <s v="WOMPI"/>
    <s v="FO-25-1690590"/>
    <d v="2025-10-16T08:00:00"/>
    <d v="2025-10-16T16:14:00"/>
    <s v="INCIDENTE"/>
    <s v="SOFTWARE"/>
    <s v="CONFIGURACIÓN GENERAL"/>
    <s v="APP ELIMINADA POR EL CB"/>
    <s v="16/10/2025 SE REALIZA VISITA POR QUE INFORMARON DAÑO EN CARGADOR EN PUNTO SE CONFIRMA QUE CARGADOR ESTÁ EN BUEN ESTADO, SE DENOTA QUÉ EL ICONO DE LA APP WOMPI NO APARECE EN PANTALLA PRINCIPAL PERO LA APP SIGUE INSTALADA Y EL CLIENTE INGRESABA ATRAVEZ DE CONFIGURACIÓN Y APLICACIONES INSTALADAS, SE ESCALA Y SE DESINSTALA LA APP, LUEGO SE MANDA A REINSTALAR Y QUEDA FUNCIONANDO CORRECTAMENTE, SE EXPLICA A CLIENTE QUE PARA LA LENTITUD PUEDE COMPROBAR ACTUALIZACIÓNES POR EL TEM CALL Y BORRAR EL CACHE Y REINICIAR EL EQUIPO, EQUIPO Y PRUEBAS OK"/>
    <s v="VISITA_TÉCNICA"/>
    <n v="64"/>
    <s v="PRINCIPAL"/>
    <s v="TERRESTRE"/>
    <s v="QUINTERO SANCHEZ JUAN SEBASTIAN"/>
    <n v="1"/>
    <n v="51282"/>
    <n v="51282"/>
  </r>
  <r>
    <s v="MEDELLIN"/>
    <s v="0036-0005"/>
    <x v="0"/>
    <n v="5674"/>
    <n v="2885918"/>
    <n v="10198"/>
    <x v="0"/>
    <s v="ANTIOQUIA"/>
    <s v="SAN VICENTE FERRER"/>
    <s v="SAN VICENTE - ANTIOQUIA"/>
    <s v="WOMPI"/>
    <s v="FO-25-1687264"/>
    <d v="2025-10-15T13:58:00"/>
    <d v="2025-10-16T16:17:00"/>
    <s v="INCIDENTE"/>
    <s v="NAVEGACION LENTA"/>
    <s v="USUARIO NO PUEDE NAVEGAR ENTRE PANTALLAS O LA APP NO ABRE SE QUEDA CARGANDO"/>
    <s v="CACHE"/>
    <s v="16/10/2025 EN COMUNICACIÓN CON EL SEÑOR DUBER SÁNCHEZ AL NÚMERO 3128343550 INDICA TENER LENTITUD CON EL SERVICIO, SE LE INDICA BORRAR CACHE Y REINICIAR EL DATÁFONO Y HACER PRUEBAS, SE VUELVE A LLAMAR EN 40 MIN Y EL SEÑOR DUBER SÁNCHEZ INFORMA QUE YA EL SERVICIO LE ESTÁ FUNCIONANDO CORRECTAMENTE"/>
    <s v="SOPORTE_TELEFÓNICO"/>
    <n v="48"/>
    <s v="INTERMEDIA"/>
    <s v="TERRESTRE"/>
    <s v="BARRIENTOS HERNANDEZ CRISTIAN HORACIO"/>
    <n v="1"/>
    <n v="22000"/>
    <n v="22000"/>
  </r>
  <r>
    <s v="BOGOTA"/>
    <s v="0036-0004"/>
    <x v="5"/>
    <n v="11001"/>
    <n v="2888275"/>
    <n v="64322"/>
    <x v="0"/>
    <s v="CUNDINAMARCA"/>
    <s v="BOGOTA"/>
    <s v="BARRIO OLARTE BOGOTA 2"/>
    <s v="WOMPI"/>
    <s v="FO-25-1690472"/>
    <d v="2025-10-16T08:00:00"/>
    <d v="2025-10-16T16:24:00"/>
    <s v="INCIDENTE"/>
    <s v="SOFTWARE"/>
    <s v="APP ELIMINADA"/>
    <s v="APP ELIMINADA POR EL CB"/>
    <s v="16/10/2025 SE REALIZA LLAMADA AL NÚMERO 3214840222 NO HAY CONTACTO, TÉCNICO DE DESPENSA A DIRECCIÓN ENCONTRANDO CERRADO SE VALIDA EN OBSERVACIONES DICEN QUE ATIENDEN DE 1PM A 9 PM SE INTENTA CONTACTO NUEVAMENTE AL NÚMERO MÓVIL SIN ÉXITO SE ESCALA A COORDINADOR Y SE CIERRA ACTIVIDAD HASTA QUE EL CLIENTE VUELVA A CONTACTARSE Y ESTE DISPONIBLE"/>
    <s v="VISITA_TÉCNICA"/>
    <n v="16"/>
    <s v="PRINCIPAL"/>
    <s v="TERRESTRE"/>
    <s v="BUSTOS MORA DIEGO MANUEL"/>
    <n v="1"/>
    <n v="51282"/>
    <n v="51282"/>
  </r>
  <r>
    <s v="MEDELLIN"/>
    <s v="0036-0005"/>
    <x v="0"/>
    <n v="5642"/>
    <n v="2891469"/>
    <n v="57360"/>
    <x v="0"/>
    <s v="ANTIOQUIA"/>
    <s v="SALGAR"/>
    <s v="BARRIO CALLE PRINCIPAL SALGAR"/>
    <s v="WOMPI"/>
    <s v="FO-25-1693477"/>
    <d v="2025-10-16T12:36:00"/>
    <d v="2025-10-16T16:49:00"/>
    <s v="INCIDENTE"/>
    <s v="NAVEGACION LENTA"/>
    <s v="USUARIO NO PUEDE NAVEGAR ENTRE PANTALLAS O LA APP NO ABRE SE QUEDA CARGANDO"/>
    <s v="CACHE"/>
    <s v="16/10/2025 EN COMUNICACIÓN CON LA SEÑORA CAMILA CANO AL NÚMERO 3007539625 INDICA QUE TENÍA PROBLEMAS CON LA LECTURA DE FACTURAS CON CÓDIGO DE BARRAS Y LENTITUD, SE LE INDICA HACER BORRADO DE CACHÉ Y QUE EN 30 MIN ME VOLVERÍA A COMUNICAR CON ELLA PARA EVIDENCIAR EL ESTADO DEL SERVICIO, UNA VEZ PASADOS 40 MIN SE VUELVE A REALIZAR GESTIÓN TELEFÓNICA Y LA SEÑORA CAMILA INDICA QUE YA SE SOLUCIONÓ EL PROBLEMA, EN EL MOMENTO ESTÁ FUNCIONANDO CORRECTAMENTE"/>
    <s v="SOPORTE_TELEFÓNICO"/>
    <n v="0"/>
    <s v="INTERMEDIA"/>
    <s v="TERRESTRE"/>
    <s v="BARRIENTOS HERNANDEZ CRISTIAN HORACIO"/>
    <n v="1"/>
    <n v="22000"/>
    <n v="22000"/>
  </r>
  <r>
    <s v="CUCUTA"/>
    <s v="0036-0007"/>
    <x v="1"/>
    <n v="54874"/>
    <n v="2887887"/>
    <n v="70287"/>
    <x v="0"/>
    <s v="NORTE DE SANTANDER"/>
    <s v="VILLA DEL ROSARIO"/>
    <s v="TABACOS EL CENTAVO"/>
    <s v="WOMPI"/>
    <s v="FO-25-1689314"/>
    <d v="2025-10-16T08:00:00"/>
    <d v="2025-10-17T07:48:00"/>
    <s v="INCIDENTE"/>
    <s v="SOFTWARE"/>
    <s v="CONFIGURACIÓN GENERAL"/>
    <s v="HORA Y FECHA"/>
    <s v="16/10/2025 SE REALIZA VISITA, SE AJUSTAR CONFIGURACIÓN DE REGIÓN DEL DATAFONO. SE REALIZAN PRUEBAS OK"/>
    <s v="VISITA_TÉCNICA"/>
    <n v="32"/>
    <s v="PRINCIPAL"/>
    <s v="TERRESTRE"/>
    <s v="PACHECO BUITRAGO JAVIER ALONSO"/>
    <n v="1"/>
    <n v="51282"/>
    <n v="51282"/>
  </r>
  <r>
    <s v="BUCARAMANGA"/>
    <s v="0036-0007"/>
    <x v="1"/>
    <n v="68001"/>
    <n v="2888354"/>
    <n v="32107"/>
    <x v="0"/>
    <s v="SANTANDER"/>
    <s v="BUCARAMANGA"/>
    <s v="MICROMERCADO EL HOGAR"/>
    <s v="WOMPI"/>
    <s v="FO-25-1690476"/>
    <d v="2025-10-16T08:00:00"/>
    <d v="2025-10-17T07:51:00"/>
    <s v="INCIDENTE"/>
    <s v="SOFTWARE"/>
    <s v="APP ELIMINADA"/>
    <s v="APP ELIMINADA POR EL CB"/>
    <s v="16/10/2025 DESPUÉS DE ESCALAR EL CASO CON WOMPI REGRESO NUEVAMENTE LA APP AL DATFFONO Y NUEVAMENTE PUEDE OPERAR EL DISPOSITIVO"/>
    <s v="SOPORTE_TELEFÓNICO"/>
    <n v="64"/>
    <s v="PRINCIPAL"/>
    <s v="TERRESTRE"/>
    <s v="PEÑA DIAZ IVAN YESID"/>
    <n v="1"/>
    <n v="22000"/>
    <n v="22000"/>
  </r>
  <r>
    <s v="VALLEDUPAR"/>
    <s v="0036-0001"/>
    <x v="6"/>
    <n v="44874"/>
    <n v="2883821"/>
    <n v="16887"/>
    <x v="0"/>
    <s v="LA GUAJIRA"/>
    <s v="VILLANUEVA"/>
    <s v="BARRIO VILLANUEVA IV LA GUAJIRA"/>
    <s v="WOMPI"/>
    <s v="FO-25-1685487"/>
    <d v="2025-10-15T10:08:00"/>
    <d v="2025-10-17T08:17:00"/>
    <s v="INCIDENTE"/>
    <s v="CREDENCIALES DE ACCESO (USUARIO/CONTRASEÑA)"/>
    <s v="NO FUNCIONA EL USUARIO O CONTRASEÑA"/>
    <s v="ERROR INICIO DE SESIÓN"/>
    <s v="16/10/2025 SE LLEGA A SITIO Y SE EVIDENCIA QUE AL INGRESAR AL DATAFONO CON EL USUARIO Y LA CONTRASEÑA, NO DEJABA INGRESAR Y SE DEVOLVIA A LA OPCION DE INGRESAR DATOS, SE RESTABLECE USUARIO Y CONTRASEÑA Y SIGUE PRESENTANDO LA FALLA, SE ESCALA EL CASO A WOMPI EL CUAL DA RESPUESTA DE QUE YA SE HABIA SOLUCIONADO EL PROBLEMA, NO SE TOMAN FOTOS DE PRUEBAS ANTES YA QUE NO DEJABA INGRESAR A LA APP DE WOMPI, SE REALIZAN PRUEBAS DEJANDO SERVICIO FUNCIONAL AL 100 %"/>
    <s v="VISITA_TÉCNICA"/>
    <n v="0"/>
    <s v="INTERMEDIA"/>
    <s v="TERRESTRE"/>
    <s v="MONTES DIAZ JOHN FRED"/>
    <n v="1"/>
    <n v="172989"/>
    <n v="172989"/>
  </r>
  <r>
    <s v="CALI"/>
    <s v="0036-0003"/>
    <x v="3"/>
    <n v="76001"/>
    <n v="2890271"/>
    <n v="50037"/>
    <x v="0"/>
    <s v="VALLE DEL CAUCA"/>
    <s v="CALI"/>
    <s v="INTERNET VICTOR"/>
    <s v="WOMPI"/>
    <s v="FO-25-1691925"/>
    <d v="2025-10-16T10:30:00"/>
    <d v="2025-10-17T08:53:00"/>
    <s v="INCIDENTE"/>
    <s v="SOFTWARE"/>
    <s v="APP ELIMINADA"/>
    <s v="APP ELIMINADA POR EL CB"/>
    <s v="16/10/2025 SE REALIZA VALIDACION CON EL CLIENTE INDICA QUE POR BORRAR CACHE , BORRO LA APLICACION, SE REALIZA PROCESO DE ACTUALIZACION DE VERSION CON EL CLIENTE A TRAVES DE TEMCALL Y EL CLIENTE AL REALIZAR EL PROCESO, VALIDA LA DESCARGA DE LA APLICACICON NUEVAMENTE, YA CONFIRMA QUE PUEDE INGRESAR."/>
    <s v="SOPORTE_TELEFÓNICO"/>
    <n v="64"/>
    <s v="PRINCIPAL"/>
    <s v="TERRESTRE"/>
    <s v="HENAO CARDONA DIEGO FERNANDO"/>
    <n v="1"/>
    <n v="22000"/>
    <n v="22000"/>
  </r>
  <r>
    <s v="MANIZALES"/>
    <s v="0036-0002"/>
    <x v="2"/>
    <n v="17001"/>
    <n v="2892106"/>
    <n v="68885"/>
    <x v="0"/>
    <s v="CALDAS"/>
    <s v="MANIZALES"/>
    <s v="CENTRO MANIZALES 23"/>
    <s v="WOMPI"/>
    <s v="FO-25-1694705"/>
    <d v="2025-10-16T14:22:00"/>
    <d v="2025-10-17T09:17:00"/>
    <s v="INCIDENTE"/>
    <s v="CREDENCIALES DE ACCESO (USUARIO/CONTRASEÑA)"/>
    <s v="NO FUNCIONA EL USUARIO O CONTRASEÑA"/>
    <s v="ERROR INICIO DE SESIÓN"/>
    <s v="17/10/2025 SE HABLA CON EL CLIENTE, SE LE SOLICITA REALIZAR LA CREACION DE UNA NUEVA CONTRASEÑA , EL USUARIO PROCEDE CON LA CREACION Y VALIDA INGRESO Y YA LE PERMITE EL INGRESO, SE CIERRA CASO"/>
    <s v="SOPORTE_TELEFÓNICO"/>
    <n v="40"/>
    <s v="PRINCIPAL"/>
    <s v="TERRESTRE"/>
    <s v="HENAO CARDONA DIEGO FERNANDO"/>
    <n v="1"/>
    <n v="22000"/>
    <n v="22000"/>
  </r>
  <r>
    <s v="MEDELLIN"/>
    <s v="0036-0005"/>
    <x v="0"/>
    <n v="5440"/>
    <n v="2888868"/>
    <n v="75639"/>
    <x v="0"/>
    <s v="ANTIOQUIA"/>
    <s v="MARINILLA"/>
    <s v="BARRIO MARINILLA LA RAMADA MARINILLA"/>
    <s v="WOMPI"/>
    <s v="FO-25-1690455"/>
    <d v="2025-10-16T08:00:00"/>
    <d v="2025-10-17T09:19:00"/>
    <s v="INCIDENTE"/>
    <s v="CONEXIÓN"/>
    <s v="APARECEN ERRORES EN PANTALLA: HUBO UNA DESCONEXION DE LA RED"/>
    <s v="FALLAS EN CANAL DE COMUNICACIÓN DEL CLIENTE (INTERNET)"/>
    <s v="16/10/2025 SE LLAMA AL 3113399519 Y SE HABLA CON EL SEÑOR HENRY SE LE PIDE CONECTAR LOS EQUIPOS WOMPI DIRECTO AL CELULAR EL CUAL INDICA QUE YA PUEDE TRABAJAR CON NORMALIDAD YA QUE CON EL WIFI DEL PUNTO NO QUERÍA TRABAJAR QUE EL YA LLAMARA SU PROVEEDOR DE INTERNET"/>
    <s v="SOPORTE_TELEFÓNICO"/>
    <n v="56"/>
    <s v="INTERMEDIA"/>
    <s v="TERRESTRE"/>
    <s v="ALVAREZ ARENAS VICTOR HUGO"/>
    <n v="1"/>
    <n v="22000"/>
    <n v="22000"/>
  </r>
  <r>
    <s v="CUCUTA"/>
    <s v="0036-0007"/>
    <x v="1"/>
    <n v="54518"/>
    <n v="2888423"/>
    <n v="73318"/>
    <x v="0"/>
    <s v="NORTE DE SANTANDER"/>
    <s v="PAMPLONA"/>
    <s v="BARRIO CENTRO PAMPLONA 20"/>
    <s v="WOMPI"/>
    <s v="FO-25-1690475"/>
    <d v="2025-10-16T08:00:00"/>
    <d v="2025-10-17T09:22:00"/>
    <s v="INCIDENTE"/>
    <s v="SOFTWARE"/>
    <s v="APP ELIMINADA"/>
    <s v="APP ELIMINADA POR EL CB"/>
    <s v="16/10/2025 SE LLAMA AL 3107049558 Y SE HABLA CON LA SEÑORA LILIANA BECERRA QUIEN NOS INFORMA QUE EL DÍA HOY EL EQUIPO YA LE ESTÁ FUNCIONANDO BIEN LA APP LE APARECIÓ EN LA PANTALLA, DATAFONO OPERATIVO OK."/>
    <s v="SOPORTE_TELEFÓNICO"/>
    <n v="56"/>
    <s v="LEJANA"/>
    <s v="TERRESTRE"/>
    <s v="TORRES MANTILLA JOSE DANIEL"/>
    <n v="1"/>
    <n v="22000"/>
    <n v="22000"/>
  </r>
  <r>
    <s v="MEDELLIN"/>
    <s v="0036-0005"/>
    <x v="0"/>
    <n v="5266"/>
    <n v="2891990"/>
    <n v="41734"/>
    <x v="0"/>
    <s v="ANTIOQUIA"/>
    <s v="ENVIGADO"/>
    <s v="FREDY DIGITAL FOTOGRAFIA Y VIDEO"/>
    <s v="WOMPI"/>
    <s v="FO-25-1694701"/>
    <d v="2025-10-16T14:26:00"/>
    <d v="2025-10-17T10:25:00"/>
    <s v="INCIDENTE"/>
    <s v="SOFTWARE"/>
    <s v="APP ELIMINADA"/>
    <s v="APP ELIMINADA POR EL CB"/>
    <s v="17/10/2025 SE REALIZA CONTACTO CON EL USUARIO FREDY GUTIÉRREZ - 3127441299 , SE REALIZA PROCESO DE TEM CALL PARA ACTUALIZAR EQUIPO, SE INSTALA LA APLICACIÓN DE WOMPI, USUARIO HACE PRUEBAS DE INGRESO Y ENTRA SIN PROBLEMAS; SE INDICA FORMA CORRECTA DEL BORRADO DE CACHÉ, CB QUEDA OPERATIVO"/>
    <s v="SOPORTE_TELEFÓNICO"/>
    <n v="56"/>
    <s v="PRINCIPAL"/>
    <s v="TERRESTRE"/>
    <s v="HERNANDEZ CHAVARRIA JUAN CAMILO"/>
    <n v="1"/>
    <n v="22000"/>
    <n v="22000"/>
  </r>
  <r>
    <s v="BOGOTA"/>
    <s v="0036-0004"/>
    <x v="5"/>
    <n v="11001"/>
    <n v="2891664"/>
    <n v="66117"/>
    <x v="0"/>
    <s v="CUNDINAMARCA"/>
    <s v="BOGOTA"/>
    <s v="H&amp;R PERROS Y BURGUER"/>
    <s v="WOMPI"/>
    <s v="FO-25-1693471"/>
    <d v="2025-10-16T12:58:00"/>
    <d v="2025-10-17T10:29:00"/>
    <s v="INCIDENTE"/>
    <s v="IMPRESIÓN"/>
    <s v="SUCIEDAD EN IMPRESORA"/>
    <s v="MALA MANIPULACIÓN DEL DATAFONO"/>
    <s v="17/10/2025 SE LLEGA COMERCIO SE VALIDA CONSIENTE NI PERMITEN EL INGRESO SE ESPERA POR MÁS DE 30 MINUTOS EN SITIO NO PERMITEN YA QUE INDICAN NO TENER COMUNICACIÓN CON BANCOLOMBIA POR NINGÚN MEDIO INTENTAN MÚLTIPLES LLAMADAS NO LES RESPONDEN NI POR WHATSAPP TAMPOCO NO SE MANIPULA EQUIPOS  NI SE REALIZAN TRANSACCIONES DE PRUEBAS YA QUE NO SE INGRESA AL COMERCIO"/>
    <s v="VISITA_TÉCNICA"/>
    <n v="64"/>
    <s v="PRINCIPAL"/>
    <s v="TERRESTRE"/>
    <s v="GOMEZ VEGA DAVID SNEYDER"/>
    <n v="1"/>
    <n v="51282"/>
    <n v="51282"/>
  </r>
  <r>
    <s v="BUCARAMANGA"/>
    <s v="0036-0007"/>
    <x v="1"/>
    <n v="68001"/>
    <n v="2885881"/>
    <n v="38506"/>
    <x v="0"/>
    <s v="SANTANDER"/>
    <s v="BUCARAMANGA"/>
    <s v="BARRIO SAN ALONSO BUCARAMANGA 2"/>
    <s v="WOMPI"/>
    <s v="FO-25-1687669"/>
    <d v="2025-10-15T14:07:00"/>
    <d v="2025-10-17T10:41:00"/>
    <s v="INCIDENTE"/>
    <s v="LECTURA"/>
    <s v="ERROR LECTURA CODIGO DE BARRAS"/>
    <s v="NO LEE CODIGOS DE BARRAS LARGOS"/>
    <s v="16/10/2025 SE REALIZA LA LLAMADA USE LE DA SOPORTE TELEFÓNICO PARA QUE REALICE CORRECTAMENTE LOS CÓDIGOS DE BARRAS SE ENVIA VIDEO Y SE VERIFICA QUE LO.PUDO LEER PERO INDICA QUE ES BASTANTE DEMORADO PARA QUE TOME LOS CÓDIGOS PERO DESPUÉS DE VARIOS INTENTOS FUE POSIBLE"/>
    <s v="SOPORTE_TELEFÓNICO"/>
    <n v="24"/>
    <s v="PRINCIPAL"/>
    <s v="TERRESTRE"/>
    <s v="PEÑA DIAZ IVAN YESID"/>
    <n v="1"/>
    <n v="22000"/>
    <n v="22000"/>
  </r>
  <r>
    <s v="CUCUTA"/>
    <s v="0036-0007"/>
    <x v="1"/>
    <n v="54001"/>
    <n v="2856998"/>
    <n v="74276"/>
    <x v="0"/>
    <s v="NORTE DE SANTANDER"/>
    <s v="CUCUTA"/>
    <s v="DROGUERÍA ESPAÑOLA"/>
    <s v="WOMPI"/>
    <s v="FO-25-1646042"/>
    <d v="2025-10-08T11:16:00"/>
    <d v="2025-10-17T12:16:00"/>
    <s v="INCIDENTE"/>
    <s v="NAVEGACION LENTA"/>
    <s v="USUARIO NO PUEDE NAVEGAR ENTRE PANTALLAS O LA APP NO ABRE SE QUEDA CARGANDO"/>
    <s v="CACHE"/>
    <s v="17/10/2025 LLAMADA AL CLIENTE PARA SOPORTE TÉCNICO DEL DATÁFONO:_x000a__x000a_SE CONTACTA AL CLIENTE 3132843428 PASCUAL CHÁVEZ Y SE LE BRINDAN INSTRUCCIONES PARA REALIZAR UN BORRADO DE CACHÉ Y ACTUALIZAR LA APLICACIÓN. ADICIONALMENTE, SE VERIFICA LA CONEXIÓN A LA RED WI-FI. EL CLIENTE REALIZA LAS PRUEBAS CORRESPONDIENTES, Y EL DATÁFONO QUEDA OPERATIVO._x000a__x000a_SE REALIZA EL SEGUIMIENTO SEGÚN LAS INDICACIONES PROPORCIONADAS POR LA RED WOMPI. SE VALIDA CON EL USUARIO EL CORRECTO FUNCIONAMIENTO DEL DISPOSITIVO, CONFIRMANDO QUE OPERA DENTRO DE LOS PARÁMETROS NORMALES Y EN LOS TIEMPOS ACORDADOS._x000a__x000a_CASO CERRADO."/>
    <s v="SOPORTE_TELEFÓNICO"/>
    <n v="48"/>
    <s v="PRINCIPAL"/>
    <s v="TERRESTRE"/>
    <s v="TORRES MANTILLA JOSE DANIEL"/>
    <n v="1"/>
    <n v="22000"/>
    <n v="22000"/>
  </r>
  <r>
    <s v="CUCUTA"/>
    <s v="0036-0007"/>
    <x v="1"/>
    <n v="54001"/>
    <n v="2866926"/>
    <n v="40083"/>
    <x v="0"/>
    <s v="NORTE DE SANTANDER"/>
    <s v="CUCUTA"/>
    <s v="DROGUERIA FARMA OSPINA PEREZ"/>
    <s v="WOMPI"/>
    <s v="FO-25-1665999"/>
    <d v="2025-10-10T08:17:00"/>
    <d v="2025-10-17T13:05:00"/>
    <s v="INCIDENTE"/>
    <s v="NAVEGACION LENTA"/>
    <s v="USUARIO NO PUEDE NAVEGAR ENTRE PANTALLAS O LA APP NO ABRE SE QUEDA CARGANDO"/>
    <s v="CACHE"/>
    <s v="17/10/2025 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TX DE SALDO)."/>
    <s v="VISITA_TÉCNICA"/>
    <n v="64"/>
    <s v="PRINCIPAL"/>
    <s v="TERRESTRE"/>
    <s v="NARANJO AFANADOR RUBEN JESUS"/>
    <n v="1"/>
    <n v="51282"/>
    <n v="51282"/>
  </r>
  <r>
    <s v="VILLAVICENCIO"/>
    <s v="0036-0006"/>
    <x v="4"/>
    <n v="50001"/>
    <n v="2869116"/>
    <n v="23556"/>
    <x v="0"/>
    <s v="META"/>
    <s v="VILLAVICENCIO"/>
    <s v="DROGUERÍA CENTAUROS 2"/>
    <s v="WOMPI"/>
    <s v="FO-25-1667284"/>
    <d v="2025-10-10T11:54:00"/>
    <d v="2025-10-17T13:35:00"/>
    <s v="INCIDENTE"/>
    <s v="NAVEGACION LENTA"/>
    <s v="USUARIO NO PUEDE NAVEGAR ENTRE PANTALLAS O LA APP NO ABRE SE QUEDA CARGANDO"/>
    <s v="CACHE"/>
    <s v="16/10/2025 SE REALIZA LLAMADA DE SOPORTE TÉCNICO, SE HABLA CON LA SRA. AUDELY ROLDÁN 3144717424, SE REALIZA VALIDACIÓN DE VERSIÓN SE ENCUENTRA ACTUALIZADA, LA SRA. AUDELY INFORMA QUE EL DATAFONO LE ESTÁ TRABAJANDO CON NORMALIDAD, SE PROCEDE A REALIZAR EL CIERRE EXITOSO DE LA LLAMADA DE SOPORTE."/>
    <s v="SOPORTE_TELEFÓNICO"/>
    <n v="16"/>
    <s v="PRINCIPAL"/>
    <s v="TERRESTRE"/>
    <s v="MURCIA HERNANDEZ HARVEY IGNACIO"/>
    <n v="1"/>
    <n v="22000"/>
    <n v="22000"/>
  </r>
  <r>
    <s v="CARTAGENA"/>
    <s v="0036-0001"/>
    <x v="6"/>
    <n v="13001"/>
    <n v="2869884"/>
    <n v="30204"/>
    <x v="0"/>
    <s v="BOLIVAR"/>
    <s v="CARTAGENA"/>
    <s v="VARIEDADES Y PAPELERÍA L&amp;L TAPIA"/>
    <s v="WOMPI"/>
    <s v="FO-25-1667504"/>
    <d v="2025-10-10T14:03:00"/>
    <d v="2025-10-17T13:41:00"/>
    <s v="INCIDENTE"/>
    <s v="NAVEGACION LENTA"/>
    <s v="USUARIO NO PUEDE NAVEGAR ENTRE PANTALLAS O LA APP NO ABRE SE QUEDA CARGANDO"/>
    <s v="CACHE"/>
    <s v="16/10/2025 SE LLAMA AL CLIENTE CONTESTA SEÑORA ELVIRA INFORMA QUE EL DATAFONO ESTÁ FUNCIONANDO BIEN EN ESTOS MOMENTOS SE HACE BORRADO DE CACHE SE VERIFICA VERSIÓN Y ESTÁ ACTUALIZADO HACE PRUEBA Y ESTÁ OK"/>
    <s v="SOPORTE_TELEFÓNICO"/>
    <n v="24"/>
    <s v="PRINCIPAL"/>
    <s v="TERRESTRE"/>
    <s v="CANEDO HERRERA ALEXANDER"/>
    <n v="1"/>
    <n v="22000"/>
    <n v="22000"/>
  </r>
  <r>
    <s v="CUCUTA"/>
    <s v="0036-0007"/>
    <x v="1"/>
    <n v="54405"/>
    <n v="2871101"/>
    <n v="58346"/>
    <x v="0"/>
    <s v="NORTE DE SANTANDER"/>
    <s v="LOS PATIOS"/>
    <s v="LUBRILLANTAS LA PRIMERA"/>
    <s v="WOMPI"/>
    <s v="FO-25-1668479"/>
    <d v="2025-10-10T16:27:00"/>
    <d v="2025-10-17T13:45:00"/>
    <s v="INCIDENTE"/>
    <s v="NAVEGACION LENTA"/>
    <s v="USUARIO NO PUEDE NAVEGAR ENTRE PANTALLAS O LA APP NO ABRE SE QUEDA CARGANDO"/>
    <s v="CACHE"/>
    <s v="17/10/2025 SE LLAMA AL CLIENTE Y SE LE INFORMA COMO REALIZAR UN BORRADOR DE CACHE, ACTUALIZAR LA APP, SE VERIFICA LA SEÑAL WIFI, EL CLIENTE REALIZA PRUEBAS Y EL DATAFONO QUEDA OPERATIVO."/>
    <s v="SOPORTE_TELEFÓNICO"/>
    <n v="64"/>
    <s v="PRINCIPAL"/>
    <s v="TERRESTRE"/>
    <s v="TORRES MANTILLA JOSE DANIEL"/>
    <n v="1"/>
    <n v="22000"/>
    <n v="22000"/>
  </r>
  <r>
    <s v="BOGOTA"/>
    <s v="0036-0004"/>
    <x v="5"/>
    <n v="25754"/>
    <n v="2864305"/>
    <n v="79325"/>
    <x v="0"/>
    <s v="CUNDINAMARCA"/>
    <s v="SOACHA"/>
    <s v="BARRIO SOACHA COMPARTIR SOACHA 9"/>
    <s v="WOMPI"/>
    <s v="FO-25-1666104"/>
    <d v="2025-10-09T14:13:00"/>
    <d v="2025-10-17T14:27:00"/>
    <s v="INCIDENTE"/>
    <s v="CONEXIÓN"/>
    <s v="CONEXIÓN DEFICIENTE WIFI"/>
    <s v="WIFI"/>
    <s v="17/10/2025 SE EFECTUA GESTION TELEFONICA CON CLIENTE A LA LINEA 3202700616 ATIENDE  CLIENTE QUIEN MANIFIESTA QUE LA NOVEDAD QUE PRESENTABA EL DATAFONO ERA QUE NO LE PERMITIA LA CONEXION CON LA RED WIFI EL CUAL YA FUE SOLUCIONADO Y SE ENCUENTRA OPERANDO SIN NOVEDAD Y FINALIZA LLAMADA"/>
    <s v="SOPORTE_TELEFÓNICO"/>
    <n v="0"/>
    <s v="PRINCIPAL"/>
    <s v="TERRESTRE"/>
    <s v="ROZO ROZO WILLIAM ASDRUBAL"/>
    <n v="1"/>
    <n v="22000"/>
    <n v="22000"/>
  </r>
  <r>
    <s v="MEDELLIN"/>
    <s v="0036-0005"/>
    <x v="0"/>
    <n v="5266"/>
    <n v="2896499"/>
    <n v="30149"/>
    <x v="0"/>
    <s v="ANTIOQUIA"/>
    <s v="ENVIGADO"/>
    <s v="MARCADOS MI PUNTO"/>
    <s v="WOMPI"/>
    <s v="FO-25-1698057"/>
    <d v="2025-10-17T11:22:00"/>
    <d v="2025-10-17T16:01:00"/>
    <s v="INCIDENTE"/>
    <s v="CONEXIÓN"/>
    <s v="APARECEN ERRORES EN PANTALLA: HUBO UNA DESCONEXION DE LA RED"/>
    <s v="FALLAS EN CANAL DE COMUNICACIÓN DEL CLIENTE (INTERNET)"/>
    <s v="17/10/2025 SE REALIZA REINICIO DE MODEM DE INTERNET SE HACEN PRUEBAS OK"/>
    <s v="VISITA_TÉCNICA"/>
    <n v="40"/>
    <s v="PRINCIPAL"/>
    <s v="TERRESTRE"/>
    <s v="MONTOYA VELEZ ANDRES FELIPE"/>
    <n v="1"/>
    <n v="51282"/>
    <n v="51282"/>
  </r>
  <r>
    <s v="MEDELLIN"/>
    <s v="0036-0005"/>
    <x v="0"/>
    <n v="5001"/>
    <n v="2880887"/>
    <n v="62250"/>
    <x v="0"/>
    <s v="ANTIOQUIA"/>
    <s v="MEDELLIN"/>
    <s v="BARRIO DOCE DE OCTUBRE MEDELLIN 3"/>
    <s v="WOMPI"/>
    <s v="FO-25-1683344"/>
    <d v="2025-10-14T16:37:00"/>
    <d v="2025-10-17T16:23:00"/>
    <s v="INCIDENTE"/>
    <s v="NAVEGACION LENTA"/>
    <s v="USUARIO NO PUEDE NAVEGAR ENTRE PANTALLAS O LA APP NO ABRE SE QUEDA CARGANDO"/>
    <s v="CACHE"/>
    <s v="17/10/2025 EN COMUNICACIÓN CON LA SEÑORA MARÍA AL NÚMERO 3106577756 INDICA QUE EL DÍA DE AYER EL DATÁFONO FUNCIONO CON NORMALIDAD, POSIBLE SOLUCIÓN DESPUÉS DE LA ACTUALIZACIÓN"/>
    <s v="SOPORTE_TELEFÓNICO"/>
    <n v="64"/>
    <s v="PRINCIPAL"/>
    <s v="TERRESTRE"/>
    <s v="BARRIENTOS HERNANDEZ CRISTIAN HORACIO"/>
    <n v="1"/>
    <n v="22000"/>
    <n v="22000"/>
  </r>
  <r>
    <s v="NEIVA"/>
    <s v="0036-0006"/>
    <x v="4"/>
    <n v="41349"/>
    <n v="2890058"/>
    <n v="57536"/>
    <x v="0"/>
    <s v="HUILA"/>
    <s v="HOBO"/>
    <s v="BARRIO SAN PEDRO HOBO 1"/>
    <s v="WOMPI"/>
    <s v="FO-25-1691953"/>
    <d v="2025-10-16T10:09:00"/>
    <d v="2025-10-18T09:37:00"/>
    <s v="INCIDENTE"/>
    <s v="VOUCHER"/>
    <s v="NO ESTA LLEGANDO LOS VOUCHERS QUE SE ESTAN ENVIANDO"/>
    <s v="AFECTACION GENERALIZADA DE LOS SERVICIOS DE VOUCHER"/>
    <s v="17/10/2025 SE REALIZA VISITA AL PUNTO , SE REALIZA TEMCALL, SE PIDE VALIDAR CON TRANSACCIONES Y SI PERMITE LA IMPRESIÓN ,CLIENTE COMENTA QUE LA TARJETA EMPRESARIAL NO LE DEJA LEERLA, SE PIDE VALIDAR Y SE EVIDENCIA PASANDO LA TARJETA POR EL LADOS Q NO ES , SE ORIENTA Y SE REALIZA PRUEBAS PERMITIENDO LEER LA TARJETA EMPRESARIAL"/>
    <s v="VISITA_TÉCNICA"/>
    <n v="0"/>
    <s v="INTERMEDIA"/>
    <s v="TERRESTRE"/>
    <s v="ANDRADE HERNANDEZ JUAN CARLOS"/>
    <n v="1"/>
    <n v="172989"/>
    <n v="172989"/>
  </r>
  <r>
    <s v="NEIVA"/>
    <s v="0036-0006"/>
    <x v="4"/>
    <n v="41132"/>
    <n v="2890315"/>
    <n v="35989"/>
    <x v="0"/>
    <s v="HUILA"/>
    <s v="CAMPOALEGRE"/>
    <s v="ALMACEN Y TALLER SOLO MOTOS"/>
    <s v="WOMPI"/>
    <s v="FO-25-1691930"/>
    <d v="2025-10-16T10:24:00"/>
    <d v="2025-10-18T09:45:00"/>
    <s v="INCIDENTE"/>
    <s v="LECTURA"/>
    <s v="NO LEE NINGUNA FACTURA"/>
    <s v="NO LEE CODIGOS DE BARRAS LARGOS"/>
    <s v="17/10/2025 SE REALIZA PRUEBAS PERMITIENDO LA LECTURA, SE EXPLICA AL CLIENTE EL MANEJO Y LA FORMA CORRECTA PARA LEER LAS FACTURAS."/>
    <s v="VISITA_TÉCNICA"/>
    <n v="16"/>
    <s v="INTERMEDIA"/>
    <s v="TERRESTRE"/>
    <s v="ANDRADE HERNANDEZ JUAN CARLOS"/>
    <n v="1"/>
    <n v="172989"/>
    <n v="172989"/>
  </r>
  <r>
    <s v="BOGOTA"/>
    <s v="0036-0004"/>
    <x v="5"/>
    <n v="11001"/>
    <n v="2895902"/>
    <n v="59761"/>
    <x v="0"/>
    <s v="CUNDINAMARCA"/>
    <s v="BOGOTA"/>
    <s v="BARRIO SAN ANTONIO BOGOTA 5"/>
    <s v="WOMPI"/>
    <s v="FO-25-1697255"/>
    <d v="2025-10-17T10:08:00"/>
    <d v="2025-10-18T09:50:00"/>
    <s v="INCIDENTE"/>
    <s v="CONEXIÓN"/>
    <s v="CONEXIÓN DEFICIENTE WIFI"/>
    <s v="WIFI"/>
    <s v="17/10/2025 SE REALIZA VISITA A CB PARA ATENDER INCIDENTE WOMPI SE REALIZA CAMBIO DE CONEXIÓN WIFI YA QUE LA QUE TIENE EL CLIENTE ESTÁ DEMASIADO PÉSIMA LA COBERTURA,SE REALIZAN PRUEBAS OK Y SE LE EXPLICA COMO CONFIGURAR EL DATAFONO POR MEDIO DE WIFI"/>
    <s v="VISITA_TÉCNICA"/>
    <n v="32"/>
    <s v="PRINCIPAL"/>
    <s v="TERRESTRE"/>
    <s v="GALINDO ROJAS LUIS FELIPE"/>
    <n v="1"/>
    <n v="51282"/>
    <n v="51282"/>
  </r>
  <r>
    <s v="PEREIRA"/>
    <s v="0036-0002"/>
    <x v="2"/>
    <n v="66001"/>
    <n v="2897262"/>
    <n v="61872"/>
    <x v="0"/>
    <s v="RISARALDA"/>
    <s v="PEREIRA"/>
    <s v="BARRIO TURIN PEREIRA 2"/>
    <s v="WOMPI"/>
    <s v="FO-25-1698704"/>
    <d v="2025-10-17T13:31:00"/>
    <d v="2025-10-18T10:11:00"/>
    <s v="INCIDENTE"/>
    <s v="EQUIPO"/>
    <s v="DATAFONO NO ENCIENDE"/>
    <s v="FUENTE DE PODER"/>
    <s v="17/10/2025 SE ENCUENTRA QUE LA FUENTE DE CARGA DEL DATAFONO NO ESTA FUNCIONANDO AL CONECTARLA NO EMPIEZA A REALIZAR CARGA EL DATAFONO, EL CLIENTE ESTA CARGANDO EL DATAFONO CON EL CARGADOR DEL CELULAR, SE LE INDICA QUE DEBE CONTINUAR CARGÁNDOLO DE ESTA MANERA HASTA TANTO WOMPI NOS SUMINISTRE CARGADORES PARA ESTOS CAMBIOS"/>
    <s v="SOPORTE_TELEFÓNICO"/>
    <n v="48"/>
    <s v="PRINCIPAL"/>
    <s v="TERRESTRE"/>
    <s v="HENAO CARDONA DIEGO FERNANDO"/>
    <n v="1"/>
    <n v="22000"/>
    <n v="22000"/>
  </r>
  <r>
    <s v="CARTAGENA"/>
    <s v="0036-0001"/>
    <x v="6"/>
    <n v="13001"/>
    <n v="2898423"/>
    <n v="63130"/>
    <x v="0"/>
    <s v="BOLIVAR"/>
    <s v="CARTAGENA"/>
    <s v="FARMALIFE INTEGRAL"/>
    <s v="WOMPI"/>
    <s v="FO-25-1699710"/>
    <d v="2025-10-17T15:41:00"/>
    <d v="2025-10-18T10:23:00"/>
    <s v="INCIDENTE"/>
    <s v="SOFTWARE"/>
    <s v="APP ELIMINADA"/>
    <s v="APP ELIMINADA POR EL CB"/>
    <s v="17/10/2025 BUEN DIA CLIENTE INFORMA QUE BORRO ACCIDENTALMENTE LA APLICACIÓN POR LO QUE SE ESCALA NOVEDAD Y POR LA HORA NO HAY RESPUESTA PARA REALIZAR EL SOPORTE SE GENERA TIKET 473136 Y SE ESPERA RESPUESTA POR PARTE DE WOMPI Y SE RECIBE RESPUESTA EXITOSA SE VALIDA CON EL CLIENTE E INFORMA QUE YA LE APARECE LA APLICACION POR LO QUE SE ADJUNTAN EVIDENCIAS ENVIADAS POR EL CLIENTE Y TODO QUEDA OK"/>
    <s v="SOPORTE_TELEFÓNICO"/>
    <n v="16"/>
    <s v="PRINCIPAL"/>
    <s v="TERRESTRE"/>
    <s v="MARTINEZ SALGUEDO ANDRES AUGUSTO"/>
    <n v="1"/>
    <n v="22000"/>
    <n v="22000"/>
  </r>
  <r>
    <s v="SINCELEJO"/>
    <s v="0036-0001"/>
    <x v="6"/>
    <n v="70001"/>
    <n v="2865379"/>
    <n v="41244"/>
    <x v="0"/>
    <s v="SUCRE"/>
    <s v="SINCELEJO"/>
    <s v="BARRIO CENTRO SINCELEJO 12"/>
    <s v="WOMPI"/>
    <s v="FO-25-1666076"/>
    <d v="2025-10-09T16:48:00"/>
    <d v="2025-10-18T10:39:00"/>
    <s v="INCIDENTE"/>
    <s v="CONEXIÓN"/>
    <s v="CONEXIÓN DEFICIENTE WIFI"/>
    <s v="WIFI"/>
    <s v="17/10/2025 EN COMUNICACIÓN CON LA SEÑORA MILENA PATRICIA HURTADO AL NÚMERO DE CONTACTO 3214951565, SE DESCARGÓ LA APP Y SE REALIZÓ LA ACTUALIZACIÓN CORRESPONDIENTE ( TEAM CALL ), SE BORRÓ LA CACHE DE LA APLICACIÓN._x000a_SE REINICIO EL DISPOSITIVO, SE VERIFICO LA CONEXIÓN CON EL MÓDEM, ADEMÁS SE AJUSTÓ EL TAMAÑO DE LA FUENTE Y LA PANTALLA YA QUE NO LE SALÍAN LOS ICONOS COMPLETOS, SE REINICIÓ DISPOSITIVO PARA ASEGURAR LA CORRECTA  CONFIGURACIÓN. _x000a_RESULTADO:_x000a_SE CONFIRMO CON EL CLIENTE QUE EL SERVICIO FUNCIONA CORRECTAMENTE, EL CLIENTE REALIZÓ UNA PRUEBA EXITOSA ( TX DE SALDO )."/>
    <s v="SOPORTE_TELEFÓNICO"/>
    <n v="0"/>
    <s v="PRINCIPAL"/>
    <s v="TERRESTRE"/>
    <s v="CACERES HERNANDEZ ANDRES"/>
    <n v="1"/>
    <n v="22000"/>
    <n v="22000"/>
  </r>
  <r>
    <s v="BOGOTA"/>
    <s v="0036-0004"/>
    <x v="5"/>
    <n v="11001"/>
    <n v="2894646"/>
    <n v="57630"/>
    <x v="0"/>
    <s v="CUNDINAMARCA"/>
    <s v="BOGOTA"/>
    <s v="BARRIO SUBA LOS NARANJOS BOGOTA"/>
    <s v="WOMPI"/>
    <s v="FO-25-1696520"/>
    <d v="2025-10-17T08:00:00"/>
    <d v="2025-10-18T10:47:00"/>
    <s v="INCIDENTE"/>
    <s v="IMPRESIÓN"/>
    <s v="RODILLO ATASCADO"/>
    <s v="MALA MANIPULACIÓN DEL DATAFONO"/>
    <s v="18/10/2025 SE REVISA EQUIPO EN EL QUE SE EVIDENCIA DAÑO EN LA TAPA DE LA IMPRESORA, YA QUE ESTÁ NO CERRABA. SE HACE EL RESPECTIVO AJUSTE Y QUEDA FUNCIONANDO."/>
    <s v="VISITA_TÉCNICA"/>
    <n v="48"/>
    <s v="PRINCIPAL"/>
    <s v="TERRESTRE"/>
    <s v="ALARCON AREVALO JOHAN STIVEN"/>
    <n v="1"/>
    <n v="51282"/>
    <n v="51282"/>
  </r>
  <r>
    <s v="BARRANQUILLA"/>
    <s v="0036-0001"/>
    <x v="6"/>
    <n v="8078"/>
    <n v="2872646"/>
    <n v="71090"/>
    <x v="0"/>
    <s v="ATLANTICO"/>
    <s v="BARANOA"/>
    <s v="BARRIO CENTRO BARANOA 8"/>
    <s v="WOMPI"/>
    <s v="FO-25-1674202"/>
    <d v="2025-10-12T09:00:00"/>
    <d v="2025-10-18T11:05: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SE VALIDO QUE EL EQUIPO TIENE LA VERSION 26.0.3_x000a_RESULTADO:_x000a_SE CONFIRMÓ CON EL CLIENTE QUE EL SERVICIO FUNCIONA CORRECTAMENTE."/>
    <s v="SOPORTE_TELEFÓNICO"/>
    <n v="64"/>
    <s v="INTERMEDIA"/>
    <s v="TERRESTRE"/>
    <s v="DE AGUAS MUÑOZ DAVID JOSE"/>
    <n v="1"/>
    <n v="22000"/>
    <n v="22000"/>
  </r>
  <r>
    <s v="CALI"/>
    <s v="0036-0003"/>
    <x v="3"/>
    <n v="19780"/>
    <n v="2899100"/>
    <n v="38438"/>
    <x v="0"/>
    <s v="CAUCA"/>
    <s v="SUAREZ"/>
    <s v="BARRIO CALLE DEL ORO SUAREZ 1"/>
    <s v="WOMPI"/>
    <s v="FO-25-1700384"/>
    <d v="2025-10-18T09:00:00"/>
    <d v="2025-10-18T11:06:00"/>
    <s v="INCIDENTE"/>
    <s v="IMPRESIÓN"/>
    <s v="ROLLO MAL PUESTO"/>
    <s v="MALA MANIPULACIÓN DEL DATAFONO"/>
    <s v="18/10/2025 SE HABLA CON EL CLIENTE QUIEN INDICA QUE LA OPCION DE IMPRIMIR NO LE APARECE EN EL DATAFONO, SE LE INDICA QYE POR FAVOR VALIDE QUE EL ROLLO SI ESTE BIEN PUESTO, EL CLIENTE REALIZA VALIDACION DEL ROLLO Y EFECTIVAMENTE ESTA MAL PUESTO, LO CORRIGE E INDICA QUE YA PUEDE IMPRIMIR CON NORMALIDAD."/>
    <s v="SOPORTE_TELEFÓNICO"/>
    <n v="0"/>
    <s v="LEJANA"/>
    <s v="TERRESTRE"/>
    <s v="HENAO CARDONA DIEGO FERNANDO"/>
    <n v="1"/>
    <n v="22000"/>
    <n v="22000"/>
  </r>
  <r>
    <s v="CALI"/>
    <s v="0036-0003"/>
    <x v="3"/>
    <n v="76520"/>
    <n v="2898328"/>
    <n v="68741"/>
    <x v="0"/>
    <s v="VALLE DEL CAUCA"/>
    <s v="PALMIRA"/>
    <s v="BULEVAR DE LAS MERCEDES"/>
    <s v="WOMPI"/>
    <s v="FO-25-1699758"/>
    <d v="2025-10-17T15:44:00"/>
    <d v="2025-10-18T11:52:00"/>
    <s v="INCIDENTE"/>
    <s v="LECTURA"/>
    <s v="ERROR LECTURA CODIGO DE BARRAS"/>
    <s v="SUCIEDAD EN LA CAMARA"/>
    <s v="18/10/2025 EN LA VISITA TÉCNICA SE REALIZÓ BORRADO DE CACHÉ REINCIO DE DATAFONO ,SE VALIDA LA VERSIÓN DEL DATÁFONO OK,SE LE EXPLICÓ A LA USUARIA LA MANERA CORRECTA DE LEER LOS CÓDIGOS DE BARRAS Y SE REALIZARON LAS PRUEBAS OK,CON UNA ENTIDAD EN ESPECIAL (GASES DE OCCIDENTE EL DATÁFONO LEE EL CÓDIGO PERO APARECE ERROR NO SE PUEDE OBTENER LA INFORMACIÓN DE EL CONVENIO)EL TEMA SE ESCALO,EN LO DEMAS GENERALMENTE EL DATÁFONO QUEDO OPERATIVO Y SIN FALLAS., SE LE INDICA AL CLIENTE REINICIAR EL DATAFONO CUANDO LE PRESENTE EL ERROR MIENTRAS WOMPI SOLUCIONA LA FALLA"/>
    <s v="VISITA_TÉCNICA"/>
    <n v="0"/>
    <s v="PRINCIPAL"/>
    <s v="TERRESTRE"/>
    <s v="SANCHEZ URREGO ROBINSON DAVID"/>
    <n v="1"/>
    <n v="51282"/>
    <n v="51282"/>
  </r>
  <r>
    <s v="CALI"/>
    <s v="0036-0003"/>
    <x v="3"/>
    <n v="19001"/>
    <n v="2898343"/>
    <n v="68886"/>
    <x v="0"/>
    <s v="CAUCA"/>
    <s v="POPAYAN"/>
    <s v="JAPONCELL"/>
    <s v="WOMPI"/>
    <s v="FO-25-1699752"/>
    <d v="2025-10-17T15:46:00"/>
    <d v="2025-10-18T12:20:00"/>
    <s v="INCIDENTE"/>
    <s v="CONEXIÓN"/>
    <s v="APARECEN ERRORES EN PANTALLA: HUBO UNA DESCONEXION DE LA RED"/>
    <s v="WIFI"/>
    <s v="18/10/2025 SE INGRESA SE CONECTA A  LA RED WIFI NUEVAMENTE SE HACEN PRUEBAS OK"/>
    <s v="VISITA_TÉCNICA"/>
    <n v="32"/>
    <s v="LEJANA"/>
    <s v="TERRESTRE"/>
    <s v="GIMBUEL LASSO LUIS GERMAN"/>
    <n v="1"/>
    <n v="452148"/>
    <n v="452148"/>
  </r>
  <r>
    <s v="IBAGUE"/>
    <s v="0036-0006"/>
    <x v="4"/>
    <n v="73001"/>
    <n v="2866173"/>
    <n v="62780"/>
    <x v="0"/>
    <s v="TOLIMA"/>
    <s v="IBAGUE"/>
    <s v="EL PUNTO DE LA MODA IBAGUE"/>
    <s v="WOMPI"/>
    <s v="FO-25-1666018"/>
    <d v="2025-10-10T08:00:00"/>
    <d v="2025-10-18T12:23:00"/>
    <s v="INCIDENTE"/>
    <s v="NAVEGACION LENTA"/>
    <s v="USUARIO NO PUEDE NAVEGAR ENTRE PANTALLAS O LA APP NO ABRE SE QUEDA CARGANDO"/>
    <s v="CACHE"/>
    <s v="18/10/2025 SE COMUNICA AL NÚMERO 3162229737, LA SEÑORA FRANCINE AGUILAR INDICA PRESENTAR FALLAS EN LECTURA DE CÓDIGOS DE BARRA Y LENTITUD; SE LE BRINDA SOPORTE TELEFÓNICO PARA PODER DESCARGAR ACTUALIZACIÓN Y BORRADO DE CACHÉ; SE LE RECOMIENDA COLOCAR EL DATÁFONO HORIZONTAL CUANDO REALICE LECTURA DE CÓDIGOS. SE ACOMPAÑA AL CLIENTE EN TRANSACCIONES EXITOSAMENTE."/>
    <s v="SOPORTE_TELEFÓNICO"/>
    <n v="48"/>
    <s v="PRINCIPAL"/>
    <s v="TERRESTRE"/>
    <s v="BARRAGAN TAFUR EDWIN ESTEBAN"/>
    <n v="1"/>
    <n v="22000"/>
    <n v="22000"/>
  </r>
  <r>
    <s v="NEIVA"/>
    <s v="0036-0006"/>
    <x v="4"/>
    <n v="18610"/>
    <n v="2869153"/>
    <n v="60658"/>
    <x v="0"/>
    <s v="CAQUETA"/>
    <s v="SAN JOSE DEL FRAGUA"/>
    <s v="BARRIO CENTRO SAN JOSE DEL FRAGUA 5"/>
    <s v="WOMPI"/>
    <s v="FO-25-1667264"/>
    <d v="2025-10-10T12:06:00"/>
    <d v="2025-10-18T12:25:00"/>
    <s v="INCIDENTE"/>
    <s v="NAVEGACION LENTA"/>
    <s v="USUARIO NO PUEDE NAVEGAR ENTRE PANTALLAS O LA APP NO ABRE SE QUEDA CARGANDO"/>
    <s v="CACHE"/>
    <s v="18/10/2025 SE REALIZA GESTIÓN TELEFÓNICA CON LA CLIENTE ELIZABET BERMÚDEZ AL NÚMERO DE TELÉFONO 3208223119 QUIEN MANIFESTO QUE REALIZO EL PROCESO DE BORRADO DE CACHE Y REINICIO DE EQUIPO Y LE HA ESTADO TRABAJANDO BIEN REALIZANDO ESTE PROCESO, MANIFESTÓ QUE SI VOLVÍA A TENER ALGUNA NOVEDAD LLAMARIA A LÍNEA NUEVAMENTE, PERO QUE POR EL MOMENTO TODO ESTÁ FUNCIONANDO BIEN."/>
    <s v="SOPORTE_TELEFÓNICO"/>
    <n v="16"/>
    <s v="LEJANA"/>
    <s v="TERRESTRE"/>
    <s v="BERMUDEZ SANCHEZ JOSE NEYBER"/>
    <n v="1"/>
    <n v="22000"/>
    <n v="22000"/>
  </r>
  <r>
    <s v="NEIVA"/>
    <s v="0036-0006"/>
    <x v="4"/>
    <n v="18610"/>
    <n v="2872649"/>
    <n v="34343"/>
    <x v="0"/>
    <s v="CAQUETA"/>
    <s v="SAN JOSE DEL FRAGUA"/>
    <s v="BARRIO CENTRO SAN JOSE DEL FRAGUA"/>
    <s v="WOMPI"/>
    <s v="FO-25-1674191"/>
    <d v="2025-10-12T09:00:00"/>
    <d v="2025-10-18T12:30:00"/>
    <s v="INCIDENTE"/>
    <s v="NAVEGACION LENTA"/>
    <s v="USUARIO NO PUEDE NAVEGAR ENTRE PANTALLAS O LA APP NO ABRE SE QUEDA CARGANDO"/>
    <s v="CACHE"/>
    <s v="18/10/2025 SE REALIZA GESTIÓN TELEFÓNICA CON LA CLIENTE NORA AL TELÉFONO 3108030350 QUIEN MANIFESTO QUE HA PRESENTADO LENTITUD EN EL EQUIPO, SE LE INDICO REALIZAR EL PROCESO DE BORRADO DE CACHE Y REINICIO DEL EQUIPO, DE IGUAL FORMA SE LE INDICO VALIDAR CON EL OPERADOR DE INTERNET QUE LA RED ESTE A 2.4 GHZ PARA QUE EL EQUIPO PUEDA TRABAJAR MEJOR Y QUE QUE CREE UNA NUEVA RED WIFI PARA EL DATÁFONO CON ESA FRECUENCIA, MANIFIESTA QUE EL DATÁFONO CON EL BORRADO DE CACHE Y REINICIO QUEDÓ TRABAJANDO MEJOR.."/>
    <s v="SOPORTE_TELEFÓNICO"/>
    <n v="64"/>
    <s v="LEJANA"/>
    <s v="TERRESTRE"/>
    <s v="BERMUDEZ SANCHEZ JOSE NEYBER"/>
    <n v="1"/>
    <n v="22000"/>
    <n v="22000"/>
  </r>
  <r>
    <s v="CUCUTA"/>
    <s v="0036-0007"/>
    <x v="1"/>
    <n v="54518"/>
    <n v="2878860"/>
    <n v="59857"/>
    <x v="0"/>
    <s v="NORTE DE SANTANDER"/>
    <s v="PAMPLONA"/>
    <s v="BARRIO PAMPLONA PAMPLONA 2"/>
    <s v="WOMPI"/>
    <s v="FO-25-1681437"/>
    <d v="2025-10-14T13:21:00"/>
    <d v="2025-10-18T12:35:00"/>
    <s v="INCIDENTE"/>
    <s v="CONEXIÓN"/>
    <s v="CONEXIÓN DEFICIENTE WIFI"/>
    <s v="FALLAS EN CANAL DE COMUNICACIÓN DEL CLIENTE (INTERNET)"/>
    <s v="18/10/2025 SE CONTACTA TELEFÓNICAMENTE AL CLIENTE, LA SEÑORA LUZ HELENA CONFIRMA EL SERVICIO SE ENCUENTRA OPERATIVO, LA FALLA SE DEBÍA A UNA FALLA DEL OPERADOR DE INTERNET _x000a__x000a_3156275752"/>
    <s v="SOPORTE_TELEFÓNICO"/>
    <n v="0"/>
    <s v="LEJANA"/>
    <s v="TERRESTRE"/>
    <s v="PACHECO BUITRAGO JAVIER ALONSO"/>
    <n v="1"/>
    <n v="22000"/>
    <n v="22000"/>
  </r>
  <r>
    <s v="CUCUTA"/>
    <s v="0036-0007"/>
    <x v="1"/>
    <n v="54001"/>
    <n v="2894105"/>
    <n v="65688"/>
    <x v="0"/>
    <s v="NORTE DE SANTANDER"/>
    <s v="CUCUTA"/>
    <s v="DROGUERIA ALEJANDRO PERALTA"/>
    <s v="WOMPI"/>
    <s v="FO-25-1696542"/>
    <d v="2025-10-17T08:00:00"/>
    <d v="2025-10-18T13:02:00"/>
    <s v="INCIDENTE"/>
    <s v="NAVEGACION LENTA"/>
    <s v="USUARIO NO PUEDE NAVEGAR ENTRE PANTALLAS O LA APP NO ABRE SE QUEDA CARGANDO"/>
    <s v="CACHE"/>
    <s v="17/10/2025 SE VISITA COMERCIO, SE REALIZA ACTUALIZACION Y BORRADO DE CACHE, SE REINICIA SE HACEN PRUEBAS EXITOSA."/>
    <s v="VISITA_TÉCNICA"/>
    <n v="48"/>
    <s v="PRINCIPAL"/>
    <s v="TERRESTRE"/>
    <s v="NARANJO AFANADOR RUBEN JESUS"/>
    <n v="1"/>
    <n v="51282"/>
    <n v="51282"/>
  </r>
  <r>
    <s v="MONTERIA"/>
    <s v="0036-0001"/>
    <x v="6"/>
    <n v="23001"/>
    <n v="2893882"/>
    <n v="65544"/>
    <x v="0"/>
    <s v="CORDOBA"/>
    <s v="MONTERIA"/>
    <s v="DROGAS LA NUESTRA"/>
    <s v="WOMPI"/>
    <s v="FO-25-1695497"/>
    <d v="2025-10-17T08:00:00"/>
    <d v="2025-10-18T13:07:00"/>
    <s v="INCIDENTE"/>
    <s v="NAVEGACION LENTA"/>
    <s v="USUARIO NO PUEDE NAVEGAR ENTRE PANTALLAS O LA APP NO ABRE SE QUEDA CARGANDO"/>
    <s v="CACHE"/>
    <s v="18/10/2025 SE REALIZA VISITA TÉCNICA PARA SOLUCIONAR PROBLEMAS DE TECLADO DE PANTALLA, SE REINICIO DATAFONO Y SE REALIZA BORRADO DE MEMORIA CACHÉ, DEJANDO EQUIPO NUEVAMENTE EN FUNCIÓN."/>
    <s v="VISITA_TÉCNICA"/>
    <n v="64"/>
    <s v="PRINCIPAL"/>
    <s v="TERRESTRE"/>
    <s v="CASSIANI PEREZ RAUL RAMIRO"/>
    <n v="1"/>
    <n v="51282"/>
    <n v="51282"/>
  </r>
  <r>
    <s v="MEDELLIN"/>
    <s v="0036-0005"/>
    <x v="0"/>
    <n v="5264"/>
    <n v="2893489"/>
    <n v="68335"/>
    <x v="0"/>
    <s v="ANTIOQUIA"/>
    <s v="ENTRERRIOS"/>
    <s v="ENTRERIOS ENTRERIOS"/>
    <s v="WOMPI"/>
    <s v="FO-25-1695348"/>
    <d v="2025-10-17T08:00:00"/>
    <d v="2025-10-19T08:25:00"/>
    <s v="INCIDENTE"/>
    <s v="IMPRESIÓN"/>
    <s v="FALTA DE ROLLO"/>
    <s v="MALA MANIPULACIÓN DEL DATAFONO"/>
    <s v="18/10/2025 SE CONTACTA AL USUARIO HILDA ZAPATA - 3116356700 LA CUAL MANIFIESTA NO TENER EL BOTÓN PARA IMPRIMIR, SE LE INDICA FORMA CORRECTA PARA COLOCAR EL ROLLO, INDICA QUE APARECE EL BOTÓN NUEVAMENTE, CB QUEDA OPERATIVO TODO OK"/>
    <s v="SOPORTE_TELEFÓNICO"/>
    <n v="0"/>
    <s v="INTERMEDIA"/>
    <s v="TERRESTRE"/>
    <s v="HERNANDEZ CHAVARRIA JUAN CAMILO"/>
    <n v="1"/>
    <n v="22000"/>
    <n v="22000"/>
  </r>
  <r>
    <s v="BUCARAMANGA"/>
    <s v="0036-0007"/>
    <x v="1"/>
    <n v="68081"/>
    <n v="2883863"/>
    <n v="60956"/>
    <x v="0"/>
    <s v="SANTANDER"/>
    <s v="BARRANCABERMEJA"/>
    <s v="BARRIO COLOMBIA BARRANCABERMEJA 10"/>
    <s v="WOMPI"/>
    <s v="FO-25-1685482"/>
    <d v="2025-10-15T10:16:00"/>
    <d v="2025-10-19T08:35:00"/>
    <s v="INCIDENTE"/>
    <s v="NAVEGACION LENTA"/>
    <s v="USUARIO NO PUEDE NAVEGAR ENTRE PANTALLAS O LA APP NO ABRE SE QUEDA CARGANDO"/>
    <s v="CACHE"/>
    <s v="17/10/2025 SE REALIZA VISITA AL COMERCIO SE VALIDA Y LA CLIENTE COMENTA QUE EL DATÁFONO ESTA CON LENTITUD Y NO ESTA LEYENDO CÓDIGOS DE BARRAS, SE HACE EL LLAMADO DE LA TELECARGA, BORRADO DE CACHÉ Y PRUEBAS DONDE SE EVIDENCIA LA MEJORIA PERO TARDA MUCHO EN LEER LOS CÓDIGOS SE BARRAS, SE HACEN PRUEBAS DEJANDO OPERATIVIDAD"/>
    <s v="VISITA_TÉCNICA"/>
    <n v="0"/>
    <s v="LEJANA"/>
    <s v="TERRESTRE"/>
    <s v="GONZALEZ ESTUPIÑAN YEISON WALTER ANTONIO"/>
    <n v="1"/>
    <n v="452148"/>
    <n v="452148"/>
  </r>
  <r>
    <s v="NEIVA"/>
    <s v="0036-0006"/>
    <x v="4"/>
    <n v="18001"/>
    <n v="2885574"/>
    <n v="79385"/>
    <x v="0"/>
    <s v="CAQUETA"/>
    <s v="FLORENCIA"/>
    <s v="BARRIO CENTRO FLORENCIA 37"/>
    <s v="WOMPI"/>
    <s v="FO-25-1686850"/>
    <d v="2025-10-15T13:00:00"/>
    <d v="2025-10-19T08:41:00"/>
    <s v="INCIDENTE"/>
    <s v="PANTALLA"/>
    <s v="TÁCTIL"/>
    <s v="NO RESPONDE LA PANTALLA TÁCTIL"/>
    <s v="18/10/2025 SE REALIZA GESTIÓN TELEFÓNICA CON EL CLIENTE VÍCTOR GÓMEZ AL TELÉFONO 3155671214 QUIÉN MANIFESTO TENER PROBLEMAS EN EL TÁCTIL A MOMENTO DE ESCRIBIR LOS NÚMEROS INDICA QUE AVECES LE TOMA LOS NÚMERO OTRAS NO, SE LE INDICÓ EL PROCESO DE ACTUALIZACIÓN DE LA APP, BORRADO DE CACHE Y CAMBIO DE IDIOMA A INGLÉS, SE REALIZARON PRUEBAS EN EL DATÁFONO QUIEN MANIFESTO QUE LE TRABAJO MEJOR EL DATÁFONO, INDICÓ QUE SI LE LLEGA A PRESENTAR ALGUNA NOVEDAD LLAMAR NUEVAMENTE PARA INDICAR ALGUNA NOVEDAD."/>
    <s v="SOPORTE_TELEFÓNICO"/>
    <n v="16"/>
    <s v="LEJANA"/>
    <s v="TERRESTRE"/>
    <s v="BERMUDEZ SANCHEZ JOSE NEYBER"/>
    <n v="1"/>
    <n v="22000"/>
    <n v="22000"/>
  </r>
  <r>
    <s v="BOGOTA"/>
    <s v="0036-0004"/>
    <x v="5"/>
    <n v="25430"/>
    <n v="2897972"/>
    <n v="76237"/>
    <x v="0"/>
    <s v="CUNDINAMARCA"/>
    <s v="MADRID"/>
    <s v="BARRIO EL SOSIEGO MADRID MADRID"/>
    <s v="WOMPI"/>
    <s v="FO-25-1699719"/>
    <d v="2025-10-17T15:12:00"/>
    <d v="2025-10-19T09:13:00"/>
    <s v="INCIDENTE"/>
    <s v="CONEXIÓN"/>
    <s v="CONEXIÓN DEFICIENTE WIFI"/>
    <s v="WIFI"/>
    <s v="18/10/2025 LA SEÑORA DIANA PEÑA INDICA QUE EL OPERADOR MOVISTAR MANEJA RED WIFI UNIFICADA 2.4GHZ/5GHZSE LE INDICA QUE SE COMUNIQUE CON SU OPERADOR Y SOLICITE LA SEPARACIÓN DE LAS REDES WIFI PARA MEJORAR CONEXIÓN Y SOLUCIÓNAR LAS FALLAS DE CONEXION"/>
    <s v="SOPORTE_TELEFÓNICO"/>
    <n v="16"/>
    <s v="INTERMEDIA"/>
    <s v="TERRESTRE"/>
    <s v="ALARCON AREVALO JOHAN STIVEN"/>
    <n v="1"/>
    <n v="22000"/>
    <n v="22000"/>
  </r>
  <r>
    <s v="NEIVA"/>
    <s v="0036-0006"/>
    <x v="4"/>
    <n v="41615"/>
    <n v="2868192"/>
    <n v="50918"/>
    <x v="0"/>
    <s v="HUILA"/>
    <s v="RIVERA"/>
    <s v="BARRIO LA ULLOA RIVERA"/>
    <s v="WOMPI"/>
    <s v="FO-25-1666625"/>
    <d v="2025-10-10T10:21:00"/>
    <d v="2025-10-19T10:54:00"/>
    <s v="INCIDENTE"/>
    <s v="NAVEGACION LENTA"/>
    <s v="USUARIO NO PUEDE NAVEGAR ENTRE PANTALLAS O LA APP NO ABRE SE QUEDA CARGANDO"/>
    <s v="CACHE"/>
    <s v="19/10/2025 SE LLAMA AL SEÑOR EDWIN FARFAN AL CELULAR 3114422505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_x000a_SE MARCA AL CLIENTE Y COMENTA QUE MEJORO BASTANTE SE ORIENTA REALIZAR EL BORRADO VARIAS VECES AL DÍA."/>
    <s v="SOPORTE_TELEFÓNICO"/>
    <n v="32"/>
    <s v="PRINCIPAL"/>
    <s v="TERRESTRE"/>
    <s v="ANDRADE HERNANDEZ JUAN CARLOS"/>
    <n v="1"/>
    <n v="22000"/>
    <n v="22000"/>
  </r>
  <r>
    <s v="NEIVA"/>
    <s v="0036-0006"/>
    <x v="4"/>
    <n v="41001"/>
    <n v="2868431"/>
    <n v="24005"/>
    <x v="0"/>
    <s v="HUILA"/>
    <s v="NEIVA"/>
    <s v="MULTISERVICIOS ROBERT"/>
    <s v="WOMPI"/>
    <s v="FO-25-1666605"/>
    <d v="2025-10-10T10:32:00"/>
    <d v="2025-10-19T11:01:00"/>
    <s v="INCIDENTE"/>
    <s v="NAVEGACION LENTA"/>
    <s v="USUARIO NO PUEDE NAVEGAR ENTRE PANTALLAS O LA APP NO ABRE SE QUEDA CARGANDO"/>
    <s v="CACHE"/>
    <s v="18/10/2025 EN VIDEOLLAMADA CON CLIENTE AL NÚMERO 3133938964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48"/>
    <s v="PRINCIPAL"/>
    <s v="TERRESTRE"/>
    <s v="DIAZ VARGAS JONATHAN MIGUEL"/>
    <n v="1"/>
    <n v="22000"/>
    <n v="22000"/>
  </r>
  <r>
    <s v="NEIVA"/>
    <s v="0036-0006"/>
    <x v="4"/>
    <n v="41001"/>
    <n v="2870938"/>
    <n v="67588"/>
    <x v="0"/>
    <s v="HUILA"/>
    <s v="NEIVA"/>
    <s v="LA PIZZETA RESTAURANTE"/>
    <s v="WOMPI"/>
    <s v="FO-25-1668341"/>
    <d v="2025-10-10T16:03:00"/>
    <d v="2025-10-19T11:04:00"/>
    <s v="INCIDENTE"/>
    <s v="NAVEGACION LENTA"/>
    <s v="USUARIO NO PUEDE NAVEGAR ENTRE PANTALLAS O LA APP NO ABRE SE QUEDA CARGANDO"/>
    <s v="CACHE"/>
    <s v="18/10/2025 EN VIDEOLLAMADA CON CLIENTE AL NÚMERO 3154207089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24"/>
    <s v="PRINCIPAL"/>
    <s v="TERRESTRE"/>
    <s v="DIAZ VARGAS JONATHAN MIGUEL"/>
    <n v="1"/>
    <n v="22000"/>
    <n v="22000"/>
  </r>
  <r>
    <s v="IBAGUE"/>
    <s v="0036-0006"/>
    <x v="4"/>
    <n v="73678"/>
    <n v="2871342"/>
    <n v="78021"/>
    <x v="0"/>
    <s v="TOLIMA"/>
    <s v="SAN LUIS"/>
    <s v="BARRIO CENTRO SAN LUIS 3"/>
    <s v="WOMPI"/>
    <s v="FO-25-1668590"/>
    <d v="2025-10-10T16:49:00"/>
    <d v="2025-10-19T11:07:00"/>
    <s v="INCIDENTE"/>
    <s v="NAVEGACION LENTA"/>
    <s v="USUARIO NO PUEDE NAVEGAR ENTRE PANTALLAS O LA APP NO ABRE SE QUEDA CARGANDO"/>
    <s v="CACHE"/>
    <s v="19/10/2025 SE COMUNICA AL NÚMERO 3137057905, LA SEÑORA ANA CRUZ RECIBE SOPORTE TELEFÓNICO CON EL FIN DE VALIDAR LENTITUD; SE INDICA COMO REALIZAR VERIFICACIÓN DE ACTUALIZACIÓNES Y BORRADO DE CACHÉ. SE ACOMPAÑA AL CLIENTE EN VARIAS TRANSACCIONES PERO SE PRESENTA ERROR DE CONEXIÓN DEBIDO A PROVEEDOR DE INTERNET DEL CLIENTE, SE RECOMIENDA VALIDAR SERVICIO DE INTERNET. EQUIPO OPERATIVO."/>
    <s v="SOPORTE_TELEFÓNICO"/>
    <n v="0"/>
    <s v="INTERMEDIA"/>
    <s v="TERRESTRE"/>
    <s v="BARRAGAN TAFUR EDWIN ESTEBAN"/>
    <n v="1"/>
    <n v="22000"/>
    <n v="22000"/>
  </r>
  <r>
    <s v="NEIVA"/>
    <s v="0036-0006"/>
    <x v="4"/>
    <n v="41001"/>
    <n v="2872643"/>
    <n v="70349"/>
    <x v="0"/>
    <s v="HUILA"/>
    <s v="NEIVA"/>
    <s v="H.L COMUNICACIONES NEIVA"/>
    <s v="WOMPI"/>
    <s v="FO-25-1674206"/>
    <d v="2025-10-12T09:00:00"/>
    <d v="2025-10-19T11:14:00"/>
    <s v="INCIDENTE"/>
    <s v="NAVEGACION LENTA"/>
    <s v="USUARIO NO PUEDE NAVEGAR ENTRE PANTALLAS O LA APP NO ABRE SE QUEDA CARGANDO"/>
    <s v="CACHE"/>
    <s v="19/10/2025 SE LLAMA AL SEÑOR HERIBERTO LASPRIELLA  AL CELULAR 3115352508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_x000a_SE MARCA AL CLIENTE Y COMENTA QUE MEJORO BASTANTE SE ORIENTA REALIZAR EL BORRADO VARIAS VECES AL DÍA."/>
    <s v="SOPORTE_TELEFÓNICO"/>
    <n v="32"/>
    <s v="PRINCIPAL"/>
    <s v="TERRESTRE"/>
    <s v="ANDRADE HERNANDEZ JUAN CARLOS"/>
    <n v="1"/>
    <n v="22000"/>
    <n v="22000"/>
  </r>
  <r>
    <s v="NEIVA"/>
    <s v="0036-0006"/>
    <x v="4"/>
    <n v="41206"/>
    <n v="2872758"/>
    <n v="49961"/>
    <x v="0"/>
    <s v="HUILA"/>
    <s v="COLOMBIA"/>
    <s v="BARRIO UNICENTRO COLOMBIA"/>
    <s v="WOMPI"/>
    <s v="FO-25-1674581"/>
    <d v="2025-10-12T09:00:00"/>
    <d v="2025-10-19T11:18:00"/>
    <s v="INCIDENTE"/>
    <s v="NAVEGACION LENTA"/>
    <s v="USUARIO NO PUEDE NAVEGAR ENTRE PANTALLAS O LA APP NO ABRE SE QUEDA CARGANDO"/>
    <s v="CACHE"/>
    <s v="18/10/2025 EN VIDEOLLAMADA CON CLIENTE AL NÚMERO 3204834231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56"/>
    <s v="LEJANA"/>
    <s v="TERRESTRE"/>
    <s v="DIAZ VARGAS JONATHAN MIGUEL"/>
    <n v="1"/>
    <n v="22000"/>
    <n v="22000"/>
  </r>
  <r>
    <s v="BARRANQUILLA"/>
    <s v="0036-0001"/>
    <x v="6"/>
    <n v="8078"/>
    <n v="2883944"/>
    <n v="28002"/>
    <x v="0"/>
    <s v="ATLANTICO"/>
    <s v="BARANOA"/>
    <s v="BARRIO BARANOA 2 BARANOA"/>
    <s v="WOMPI"/>
    <s v="FO-25-1685484"/>
    <d v="2025-10-15T10:15:00"/>
    <d v="2025-10-19T11:22: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_x000a_SE REALIZÓ UN SEGUNDO REINICIO PARA ASEGURAR LA CORRECTA CONFIGURACIÓN._x000a_SE VALIDO QUE EL EQUIPO TIENE LA VERSION 26.0.3_x000a_RESULTADO:_x000a_SE CONFIRMÓ CON EL CLIENTE QUE EL SERVICIO FUNCIONA CORRECTAMENTE."/>
    <s v="SOPORTE_TELEFÓNICO"/>
    <n v="0"/>
    <s v="INTERMEDIA"/>
    <s v="TERRESTRE"/>
    <s v="DE AGUAS MUÑOZ DAVID JOSE"/>
    <n v="1"/>
    <n v="22000"/>
    <n v="22000"/>
  </r>
  <r>
    <s v="BARRANQUILLA"/>
    <s v="0036-0001"/>
    <x v="6"/>
    <n v="8638"/>
    <n v="2887017"/>
    <n v="70268"/>
    <x v="0"/>
    <s v="ATLANTICO"/>
    <s v="SABANALARGA"/>
    <s v="BARRIO CENTRO SABANALARGA 20"/>
    <s v="WOMPI"/>
    <s v="FO-25-1688576"/>
    <d v="2025-10-15T15:39:00"/>
    <d v="2025-10-19T11:25: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 _x000a_SE VALIDO QUE EL EQUIPO TIENE LA VERSION 26.0.3_x000a_RESULTADO:_x000a_SE CONFIRMÓ CON EL CLIENTE QUE EL SERVICIO FUNCIONA CORRECTAMENTE."/>
    <s v="SOPORTE_TELEFÓNICO"/>
    <n v="24"/>
    <s v="INTERMEDIA"/>
    <s v="TERRESTRE"/>
    <s v="DE AGUAS MUÑOZ DAVID JOSE"/>
    <n v="1"/>
    <n v="22000"/>
    <n v="22000"/>
  </r>
  <r>
    <s v="BOGOTA"/>
    <s v="0036-0004"/>
    <x v="5"/>
    <n v="11001"/>
    <n v="2890124"/>
    <n v="19825"/>
    <x v="0"/>
    <s v="CUNDINAMARCA"/>
    <s v="BOGOTÁ"/>
    <s v="MISCELÁNEA Y PAPELERÍA CARITO"/>
    <s v="WOMPI"/>
    <s v="FO-25-1697452 | FO-25-1691955"/>
    <d v="2025-10-16T10:07:00"/>
    <d v="2025-10-19T11:27:00"/>
    <s v="INCIDENTE"/>
    <s v="RECHAZO GENERAL"/>
    <s v="RECHAZO GENERAL"/>
    <s v="ERROR EN LA APLICACION"/>
    <s v="17/10/2025 SE REALIZA VISITA A CB SE REVISA EQUIPO BORRA CACHE SE ACTUALIZA SE REALIZAN PRUEBAS Y LA FALLA PERSISTE NO PERMITE RETIRO CON TARJETA. SE ESCALA CON COORDINADOR Y SE DEJA REGISTRO FOTOGRÁFICO SE ESCALA A WOMPI CON TICKET N° (472961)_x000a_18/10/2025 SE LLEGA A LA DIRECCIÓN INDICADA Y SE ENCUENTRA COMERCIO CERRADO SE INTENTA ESTABLECER COMUNICACIÓN AL NÚMERO 3245338102 PERO NO ES POSIBLE SE ESPERA 20 MINUTOS EN LUGAR PERO COMERCIO NO ABRE."/>
    <s v="VISITA_TÉCNICA"/>
    <n v="64"/>
    <s v="PRINCIPAL"/>
    <s v="TERRESTRE"/>
    <s v="GARCIA PASTRANA KEVIN FERNANDO"/>
    <n v="2"/>
    <n v="51282"/>
    <n v="102564"/>
  </r>
  <r>
    <s v="BOGOTA"/>
    <s v="0036-0004"/>
    <x v="5"/>
    <n v="11001"/>
    <n v="2891210"/>
    <n v="31115"/>
    <x v="0"/>
    <s v="CUNDINAMARCA"/>
    <s v="BOGOTA"/>
    <s v="MANRESA.COM"/>
    <s v="WOMPI"/>
    <s v="FO-25-1692793"/>
    <d v="2025-10-16T11:44:00"/>
    <d v="2025-10-19T11:31:00"/>
    <s v="INCIDENTE"/>
    <s v="NAVEGACION LENTA"/>
    <s v="USUARIO NO PUEDE NAVEGAR ENTRE PANTALLAS O LA APP NO ABRE SE QUEDA CARGANDO"/>
    <s v="CACHE"/>
    <s v="18/10/2025 SE VALIDA QUE UN DATAFONO NO CUENTA CON PAPEL Y EL OTRO ESTA LENTO AL PROCESAR, SE REALIZA ACTUALIZACIÓN Y BORRADO DE CACHE EN AMBOS EQUIPOS Y QUEDAN OPERATIVOS"/>
    <s v="VISITA_TÉCNICA"/>
    <n v="64"/>
    <s v="PRINCIPAL"/>
    <s v="TERRESTRE"/>
    <s v="BARRAGAN LAGOS JUAN MANUEL"/>
    <n v="1"/>
    <n v="51282"/>
    <n v="51282"/>
  </r>
  <r>
    <s v="CALI"/>
    <s v="0036-0003"/>
    <x v="3"/>
    <n v="19001"/>
    <n v="2893431"/>
    <n v="79649"/>
    <x v="0"/>
    <s v="CAUCA"/>
    <s v="POPAYAN"/>
    <s v="BARRIO LA ESMERALDA POPAYAN 7"/>
    <s v="WOMPI"/>
    <s v="FO-25-1695357"/>
    <d v="2025-10-16T16:53:00"/>
    <d v="2025-10-19T12:21:00"/>
    <s v="INCIDENTE"/>
    <s v="NAVEGACION LENTA"/>
    <s v="USUARIO NO PUEDE NAVEGAR ENTRE PANTALLAS O LA APP NO ABRE SE QUEDA CARGANDO"/>
    <s v="MEMORIA LLENA"/>
    <s v="18/10/2025 EQUIPO PRESENTA LENTITUD PARA IMPRIMIR BOUCHER   SE REALIZA BORRADO MEMORIA CACHE PRUEBAS OK"/>
    <s v="VISITA_TÉCNICA"/>
    <n v="16"/>
    <s v="LEJANA"/>
    <s v="TERRESTRE"/>
    <s v="GIMBUEL LASSO LUIS GERMAN"/>
    <n v="1"/>
    <n v="452148"/>
    <n v="452148"/>
  </r>
  <r>
    <s v="BOGOTA"/>
    <s v="0036-0004"/>
    <x v="5"/>
    <n v="25769"/>
    <n v="2899056"/>
    <n v="28822"/>
    <x v="0"/>
    <s v="CUNDINAMARCA"/>
    <s v="SUBACHOQUE"/>
    <s v="BARRIO EL BOSQUE SUBACHOQUE"/>
    <s v="WOMPI"/>
    <s v="FO-25-1700339"/>
    <d v="2025-10-18T09:00:00"/>
    <d v="2025-10-19T12:24:00"/>
    <s v="INCIDENTE"/>
    <s v="CONEXIÓN"/>
    <s v="APARECEN ERRORES EN PANTALLA: HUBO UNA DESCONEXION DE LA RED"/>
    <s v="FALLAS EN CANAL DE COMUNICACIÓN DEL CLIENTE (INTERNET)"/>
    <s v="18/10/2025 SE REALIZA BORRADO DE CAHE, SE ACTUALIZA APP MEDIANTE TEM CALL Y SE REQLIZAN PRUEBAS DE WIFI CON EL DISPOSITIVO, MEJORANDO LA CONECTIVIDAD DEL EQUIPO"/>
    <s v="SOPORTE_TELEFÓNICO"/>
    <n v="64"/>
    <s v="INTERMEDIA"/>
    <s v="TERRESTRE"/>
    <s v="ALARCON AREVALO JOHAN STIVEN"/>
    <n v="1"/>
    <n v="22000"/>
    <n v="22000"/>
  </r>
  <r>
    <s v="MEDELLIN"/>
    <s v="0036-0005"/>
    <x v="0"/>
    <n v="5360"/>
    <n v="2900146"/>
    <n v="39217"/>
    <x v="0"/>
    <s v="ANTIOQUIA"/>
    <s v="ITAGÜÍ"/>
    <s v="EL TEMPLO DE LAS BARBERIAS"/>
    <s v="WOMPI"/>
    <s v="FO-25-1703081"/>
    <d v="2025-10-19T09:00:00"/>
    <d v="2025-10-19T12:28:00"/>
    <s v="INCIDENTE"/>
    <s v="CONEXIÓN"/>
    <s v="CONEXIÓN DEFICIENTE WIFI"/>
    <s v="FALLAS EN CANAL DE COMUNICACIÓN DEL CLIENTE (INTERNET)"/>
    <s v="19/10/2025 SE LLAMA AL CLIENTE Y SE LE INDICA COMO CONECTARLO COMPARTIENDO DATOS DEL CELULAR PARA VER SI ASÍ LO DEJABA INGRESAR USUARIO Y INDICANDO QUE YA FUNCIONA BIEN SE LE INDICA QUE NO LO DEJABA INGRESAR POR LA CONEXIÓN DEFICIENTE DEL CANAL"/>
    <s v="SOPORTE_TELEFÓNICO"/>
    <n v="24"/>
    <s v="PRINCIPAL"/>
    <s v="TERRESTRE"/>
    <s v="ALVAREZ ARENAS VICTOR HUGO"/>
    <n v="1"/>
    <n v="22000"/>
    <n v="22000"/>
  </r>
  <r>
    <s v="MEDELLIN"/>
    <s v="0036-0005"/>
    <x v="0"/>
    <n v="5001"/>
    <n v="2900902"/>
    <n v="79674"/>
    <x v="0"/>
    <s v="ANTIOQUIA"/>
    <s v="MEDELLÍN"/>
    <s v="DROGUERIA FEDERAL"/>
    <s v="WOMPI"/>
    <s v="FO-25-1704081"/>
    <d v="2025-10-19T09:44:00"/>
    <d v="2025-10-19T12:32:00"/>
    <s v="INCIDENTE"/>
    <s v="CONEXIÓN"/>
    <s v="CONEXIÓN DEFICIENTE WIFI"/>
    <s v="FALLAS EN CANAL DE COMUNICACIÓN DEL CLIENTE (INTERNET)"/>
    <s v="19/10/2025 SE LLAMA A LA SEÑORA FLOR AL 3127739839 Y INDICA QUE REINICIA DO EL MODEM Y VOLVIENDO A INGRESAR LOGRO INICIAR SESIÓN EVIDENCIANDO PROBLEMAS DE CONEXION"/>
    <s v="SOPORTE_TELEFÓNICO"/>
    <n v="16"/>
    <s v="PRINCIPAL"/>
    <s v="TERRESTRE"/>
    <s v="ALVAREZ ARENAS VICTOR HUGO"/>
    <n v="1"/>
    <n v="22000"/>
    <n v="22000"/>
  </r>
  <r>
    <s v="BARRANQUILLA"/>
    <s v="0036-0001"/>
    <x v="6"/>
    <n v="8758"/>
    <n v="2900331"/>
    <n v="80424"/>
    <x v="0"/>
    <s v="ATLANTICO"/>
    <s v="SOLEDAD"/>
    <s v="BARRIO MANANTIAL SOLEDAD 10"/>
    <s v="WOMPI"/>
    <s v="FO-25-1703898"/>
    <d v="2025-10-19T09:00:00"/>
    <d v="2025-10-19T14:53:00"/>
    <s v="INCIDENTE"/>
    <s v="NAVEGACION LENTA"/>
    <s v="USUARIO NO PUEDE NAVEGAR ENTRE PANTALLAS O LA APP NO ABRE SE QUEDA CARGANDO"/>
    <s v="CACHE"/>
    <s v="19/10/2025 SE REALIZA VISITA TÉCNICA, SE EVIDENCIA QUE EL LECTOR DE BARRAS NO LEÍA LOS CÓDIGOS, SE LE INDICA A EL CLIENTE COMO BORRAR CACHE, CÓMO ACTUALIZAR LA APP DE WOMPI, SE REALIZAN PRUEBAS EXITOSAS, EQUIPO FUNCIONA CORRECTAMENTE, CB QUEDA OPERATIVO."/>
    <s v="VISITA_TÉCNICA"/>
    <n v="8"/>
    <s v="PRINCIPAL"/>
    <s v="TERRESTRE"/>
    <s v="DE AGUAS MUÑOZ DAVID JOSE"/>
    <n v="1"/>
    <n v="51282"/>
    <n v="51282"/>
  </r>
  <r>
    <s v="CUCUTA"/>
    <s v="0036-0007"/>
    <x v="1"/>
    <n v="54874"/>
    <n v="2900123"/>
    <n v="46240"/>
    <x v="0"/>
    <s v="NORTE DE SANTANDER"/>
    <s v="VILLA DEL ROSARIO"/>
    <s v="BARRIO GRANCOLOMBIA VILLA DEL ROSARIO"/>
    <s v="WOMPI"/>
    <s v="FO-25-1702965"/>
    <d v="2025-10-18T12:04:00"/>
    <d v="2025-10-20T09:56:00"/>
    <s v="INCIDENTE"/>
    <s v="NAVEGACION LENTA"/>
    <s v="USUARIO NO PUEDE NAVEGAR ENTRE PANTALLAS O LA APP NO ABRE SE QUEDA CARGANDO"/>
    <s v="CACHE"/>
    <s v="19/10/2025 SE REALIZO SOPORTE TELEFÓNICO SE ACTUALIZA DATÁFONO Y SE REALIZA BORRADO DE CACHE PRUEBAS OK"/>
    <s v="SOPORTE_TELEFÓNICO"/>
    <n v="56"/>
    <s v="PRINCIPAL"/>
    <s v="TERRESTRE"/>
    <s v="DURAN ACOSTA FRANK YONNY"/>
    <n v="1"/>
    <n v="22000"/>
    <n v="22000"/>
  </r>
  <r>
    <s v="MEDELLIN"/>
    <s v="0036-0005"/>
    <x v="0"/>
    <n v="5001"/>
    <n v="2900016"/>
    <n v="39890"/>
    <x v="0"/>
    <s v="ANTIOQUIA"/>
    <s v="MEDELLIN"/>
    <s v="BARRIO CENTRO COMERCIAL PASEO BOLIVAR MEDELLIN"/>
    <s v="WOMPI"/>
    <s v="FO-25-1702255"/>
    <d v="2025-10-18T11:31:00"/>
    <d v="2025-10-20T14:56:00"/>
    <s v="INCIDENTE"/>
    <s v="PANTALLA"/>
    <s v="TÁCTIL"/>
    <s v="NO RESPONDE LA PANTALLA TÁCTIL"/>
    <s v="20/10/2025 SE ATIENDE MANTENIMIENTO OK SE BORRA CACHE SE LE ENSEÑA AL CLIENTE COMO HACER BORRADO Y DE DISMINUYE LA LETRA DEL TECLADO PARA EVITAR ERROR AL MOMENTO DE COLOCAR LA CLAVE"/>
    <s v="VISITA_TÉCNICA"/>
    <n v="16"/>
    <s v="PRINCIPAL"/>
    <s v="TERRESTRE"/>
    <s v="DIAZ ZABALA FRANCIS DUBAN"/>
    <n v="1"/>
    <n v="51282"/>
    <n v="51282"/>
  </r>
  <r>
    <s v="TUNJA"/>
    <s v="0036-0007"/>
    <x v="1"/>
    <n v="15407"/>
    <n v="2900947"/>
    <n v="76923"/>
    <x v="0"/>
    <s v="BOYACA"/>
    <s v="VILLA DE LEYVA"/>
    <s v="BARRIO CENTRO VILLA DE LEYVA  8"/>
    <s v="WOMPI"/>
    <s v="FO-25-1704456"/>
    <d v="2025-10-19T12:58:00"/>
    <d v="2025-10-20T15:01:00"/>
    <s v="INCIDENTE"/>
    <s v="CONEXIÓN"/>
    <s v="CONEXIÓN DEFICIENTE WIFI"/>
    <s v="WIFI"/>
    <s v="20/10/2025 COMUNICACION CON CLIENTE AL NÚMERO TELEFÓNICO 3204306363 INDICA QUE DATAFONO YA SE ENCUENTRA FUNCIONANDO CORRECTAMENTE Y NO REQUIERE VISITA TÉCNICA...CANCELA MANTENIMIENTO"/>
    <s v="SOPORTE_TELEFÓNICO"/>
    <n v="24"/>
    <s v="INTERMEDIA"/>
    <s v="TERRESTRE"/>
    <s v="GONZALEZ GONZALEZ MARIO ALBERTO"/>
    <n v="1"/>
    <n v="22000"/>
    <n v="22000"/>
  </r>
  <r>
    <s v="MEDELLIN"/>
    <s v="0036-0005"/>
    <x v="0"/>
    <n v="5856"/>
    <n v="2901022"/>
    <n v="37717"/>
    <x v="0"/>
    <s v="ANTIOQUIA"/>
    <s v="VALPARAISO"/>
    <s v="BARRIO PARQUE VALPARAISO"/>
    <s v="WOMPI"/>
    <s v="FO-25-1704589"/>
    <d v="2025-10-20T08:00:00"/>
    <d v="2025-10-20T15:04:00"/>
    <s v="INCIDENTE"/>
    <s v="NAVEGACION LENTA"/>
    <s v="USUARIO NO PUEDE NAVEGAR ENTRE PANTALLAS O LA APP NO ABRE SE QUEDA CARGANDO"/>
    <s v="CACHE"/>
    <s v="20/10/2025 SE LE INDICA AL CLIENTE COMO BORRAR CACHE INDICANDO QUE MEJORA Y YA TRABAJA BIEN"/>
    <s v="SOPORTE_TELEFÓNICO"/>
    <n v="0"/>
    <s v="LEJANA"/>
    <s v="TERRESTRE"/>
    <s v="ALVAREZ ARENAS VICTOR HUGO"/>
    <n v="1"/>
    <n v="22000"/>
    <n v="22000"/>
  </r>
  <r>
    <s v="CUCUTA"/>
    <s v="0036-0007"/>
    <x v="1"/>
    <n v="54001"/>
    <n v="2900188"/>
    <n v="73175"/>
    <x v="0"/>
    <s v="NORTE DE SANTANDER"/>
    <s v="CUCUTA"/>
    <s v="ANYLEY TEVNOLOGY"/>
    <s v="WOMPI"/>
    <s v="FO-25-1703213"/>
    <d v="2025-10-19T09:00:00"/>
    <d v="2025-10-20T15:13:00"/>
    <s v="INCIDENTE"/>
    <s v="CREDENCIALES DE ACCESO (USUARIO/CONTRASEÑA)"/>
    <s v="NO FUNCIONA EL USUARIO O CONTRASEÑA"/>
    <s v="USUARIO CB"/>
    <s v="20/10/2025 EN COMUNICACIÓN CON EL CLIENTE ME INFORMA LA SRA LEIDY QUE EL ERROR YA SE SOLUCIONÓ QUE EL DATAFONO SE ENCUENTRA FUNCIONANDO CON NORMALIDAD EL DÍA DE HOY"/>
    <s v="SOPORTE_TELEFÓNICO"/>
    <n v="40"/>
    <s v="PRINCIPAL"/>
    <s v="TERRESTRE"/>
    <s v="DURAN ACOSTA FRANK YONNY"/>
    <n v="1"/>
    <n v="22000"/>
    <n v="22000"/>
  </r>
  <r>
    <s v="CUCUTA"/>
    <s v="0036-0007"/>
    <x v="1"/>
    <n v="54001"/>
    <n v="2900944"/>
    <n v="39515"/>
    <x v="0"/>
    <s v="NORTE DE SANTANDER"/>
    <s v="CUCUTA"/>
    <s v="BARRIO URB PRADOS DEL NORTE CUCUTA 2"/>
    <s v="WOMPI"/>
    <s v="FO-25-1704461"/>
    <d v="2025-10-19T12:57:00"/>
    <d v="2025-10-20T16:31:00"/>
    <s v="INCIDENTE"/>
    <s v="TRANSACCION ERROR"/>
    <s v="VARIAS TRXS ESTAN PRESENTANDO FALLAS"/>
    <s v="AFECTACIÓN GENERALIZADA DE LOS SERVICIOS"/>
    <s v="20/10/2025 EN COMUNICACIÓN CON EL SR EDGAR ME INFORMO QUE EL DÍA DE HOY EL DATAFONO SI LE CONECTO A INTERNET Y ESTÁ FUNCIONANDO CON NORMALIDAD"/>
    <s v="SOPORTE_TELEFÓNICO"/>
    <n v="32"/>
    <s v="PRINCIPAL"/>
    <s v="TERRESTRE"/>
    <s v="DURAN ACOSTA FRANK YONNY"/>
    <n v="1"/>
    <n v="22000"/>
    <n v="22000"/>
  </r>
  <r>
    <s v="MEDELLIN"/>
    <s v="0036-0005"/>
    <x v="0"/>
    <n v="5001"/>
    <n v="2900367"/>
    <n v="49302"/>
    <x v="0"/>
    <s v="ANTIOQUIA"/>
    <s v="MEDELLÍN"/>
    <s v="SMART PLUS AE"/>
    <s v="WOMPI"/>
    <s v="FO-25-1703895"/>
    <d v="2025-10-19T09:00:00"/>
    <d v="2025-10-20T16:37:00"/>
    <s v="INCIDENTE"/>
    <s v="SOFTWARE"/>
    <s v="APP ELIMINADA"/>
    <s v="APP ELIMINADA POR EL CB"/>
    <s v="20/10/2025 SE HABLA CON EL USUARIO Y CONFIRMA QUE POR TEM CALL NO DABA SE NECESITA SOPORTE DE WOMPI PARA INSTALACIÓN REMOTA SE CONFIRMA CON EL USUARIO QUE QUEDÓ OPERATIVO"/>
    <s v="SOPORTE_TELEFÓNICO"/>
    <n v="64"/>
    <s v="PRINCIPAL"/>
    <s v="TERRESTRE"/>
    <s v="ALVAREZ ARENAS VICTOR HUGO"/>
    <n v="1"/>
    <n v="22000"/>
    <n v="22000"/>
  </r>
  <r>
    <s v="BUCARAMANGA"/>
    <s v="0036-0007"/>
    <x v="1"/>
    <n v="68276"/>
    <n v="2900068"/>
    <n v="57460"/>
    <x v="0"/>
    <s v="SANTANDER"/>
    <s v="FLORIDABLANCA"/>
    <s v="BARRIO LA CUMBRE FLORIDABLANCA 3"/>
    <s v="WOMPI"/>
    <s v="FO-25-1703169"/>
    <d v="2025-10-19T09:00:00"/>
    <d v="2025-10-20T16:45:00"/>
    <s v="INCIDENTE"/>
    <s v="SOFTWARE"/>
    <s v="APP ELIMINADA"/>
    <s v="APP ELIMINADA POR EL CB"/>
    <s v="20/10/2025 EN COMUNICACIÓN CON CLIENTE INFORMA QUE LA APP WOMPI SE LE BORRÓ, SE PROCEDE A ESCALAR CASO Y REALIZAN LA TELECARGA DE LA APP, UNA VEZ DESCARGADA, SE LE INFORMA A CLIENTE REALIZAR PRUEBAS EXITOSA, SE PROCEDE A CERRAR ORDEN CB OPERATIVO."/>
    <s v="SOPORTE_TELEFÓNICO"/>
    <n v="16"/>
    <s v="PRINCIPAL"/>
    <s v="TERRESTRE"/>
    <s v="MARTINEZ FLOREZ DONIS ALBERTO"/>
    <n v="1"/>
    <n v="22000"/>
    <n v="22000"/>
  </r>
  <r>
    <s v="MEDELLIN"/>
    <s v="0036-0005"/>
    <x v="0"/>
    <n v="5001"/>
    <n v="2891175"/>
    <n v="54496"/>
    <x v="0"/>
    <s v="ANTIOQUIA"/>
    <s v="MEDELLÍN"/>
    <s v="DROGUERIA ROSELI #2"/>
    <s v="WOMPI"/>
    <s v="FO-25-1693193"/>
    <d v="2025-10-16T12:06:00"/>
    <d v="2025-10-20T16:49:00"/>
    <s v="INCIDENTE"/>
    <s v="TRANSACCION ERROR"/>
    <s v="UNA MISMA TRX ESTA PRESENTANDO FALLAS"/>
    <s v="AFECTACIÓN GENERALIZADA DE LOS SERVICIOS"/>
    <s v="20/10/2025 SE ESCALO A WOMPI POR PROBLEMAS EN TRX CON TDC. TICKET 472977 A LA ESPERA DE RESPUESTA. WOMPI INFORMA: &quot;LA RESPUESTA DE BANCO ES QUE LAS TRANSACCIONES FALLARON PORQUE EL PIN DE LA TARJETA ES INCORRECTO. ESTE MOTIVO ES EL MISMO QUE NOS APARECE EN WOMPI, LAS TRANSACCIONES QUEDARON DECLINADAS POR PIN INCORRECTO. PROCEDEMOS A CERRAR EL CASO.&quot;"/>
    <s v="VISITA_TÉCNICA"/>
    <n v="48"/>
    <s v="PRINCIPAL"/>
    <s v="TERRESTRE"/>
    <s v="MARIN PIEDRAHITA JIMMY ALEXIS"/>
    <n v="1"/>
    <n v="51282"/>
    <n v="51282"/>
  </r>
  <r>
    <s v="CALI"/>
    <s v="0036-0003"/>
    <x v="3"/>
    <n v="19001"/>
    <n v="2860493"/>
    <n v="48065"/>
    <x v="0"/>
    <s v="CAUCA"/>
    <s v="POPAYAN"/>
    <s v="DROGUERÍA DROFAMILIA LA DOCE"/>
    <s v="WOMPI"/>
    <s v="FO-25-1649939"/>
    <d v="2025-10-09T08:00:00"/>
    <d v="2025-10-21T09:39:00"/>
    <s v="INCIDENTE"/>
    <s v="CREDENCIALES DE ACCESO (USUARIO/CONTRASEÑA)"/>
    <s v="NO FUNCIONA EL USUARIO O CONTRASEÑA"/>
    <s v="EL USUARIO NO RECUERDA LA CONTRASEÑA O EL USUARIO"/>
    <s v="21/10/2025 USUARIO NO PUEDE ACCEDER A LA APLICACION WOMPI SE LLEGA SE INGRESA AL DATAFONO SE LE CREA NUEVA CONTRASEÑA SE HACEN PRUEBAS OK"/>
    <s v="VISITA_TÉCNICA"/>
    <n v="56"/>
    <s v="LEJANA"/>
    <s v="TERRESTRE"/>
    <s v="GIMBUEL LASSO LUIS GERMAN"/>
    <n v="1"/>
    <n v="452148"/>
    <n v="452148"/>
  </r>
  <r>
    <s v="BUCARAMANGA"/>
    <s v="0036-0007"/>
    <x v="1"/>
    <n v="68276"/>
    <n v="2901110"/>
    <n v="81559"/>
    <x v="0"/>
    <s v="SANTANDER"/>
    <s v="FLORIDABLANCA"/>
    <s v="PAPELERIA Y MISCELÁNEA 3J"/>
    <s v="WOMPI"/>
    <s v="FO-25-1704559"/>
    <d v="2025-10-20T08:00:00"/>
    <d v="2025-10-21T10:14:00"/>
    <s v="INCIDENTE"/>
    <s v="IMPRESIÓN"/>
    <s v="ROLLO MAL PUESTO"/>
    <s v="MALA MANIPULACIÓN DEL DATAFONO"/>
    <s v="21/10/2025 SE ESTABLECE CONTACTO TELEFÓNICO CON LA USUARIA AL NÚMERO 3188911283 QUIEN NOS INDICA QUE HABIA LLAMADO SIN PERCATARSE 1UE EL ROLLO DEL EQUIPO ESTABA MAL PUESTO AGRADECE LA ATENCIÓN E INDICA NO REQUERIR NINGÚN SERVICIO TÉCNICO"/>
    <s v="SOPORTE_TELEFÓNICO"/>
    <n v="0"/>
    <s v="PRINCIPAL"/>
    <s v="TERRESTRE"/>
    <s v="REYES RAMIREZ DIEGO ALEXANDER"/>
    <n v="1"/>
    <n v="22000"/>
    <n v="22000"/>
  </r>
  <r>
    <s v="CALI"/>
    <s v="0036-0003"/>
    <x v="3"/>
    <n v="76001"/>
    <n v="2908828"/>
    <n v="42237"/>
    <x v="0"/>
    <s v="VALLE DEL CAUCA"/>
    <s v="CALI"/>
    <s v="FARMAVICTORIA DROGUERIA N 2"/>
    <s v="WOMPI"/>
    <s v="FO-25-1707999"/>
    <d v="2025-10-20T16:22:00"/>
    <d v="2025-10-21T10:32:00"/>
    <s v="INCIDENTE"/>
    <s v="CREDENCIALES DE ACCESO (USUARIO/CONTRASEÑA)"/>
    <s v="NO FUNCIONA LA OPCION DE OLVIDO DE CONTRASEÑA O USUARIO"/>
    <s v="EL USUARIO NO RECUERDA LA CONTRASEÑA O EL USUARIO"/>
    <s v="21/10/2025 CLIENTE ESTABA ESCRIBIENDO MAL EL USUARIO SE LE INDICA CUAL ES SU USUARIO Y PUDE INGRESAR CORRECTAMENTE SE HACEN PRUEBAS Y TODO QUEDA OK"/>
    <s v="VISITA_TÉCNICA"/>
    <n v="64"/>
    <s v="PRINCIPAL"/>
    <s v="TERRESTRE"/>
    <s v="CUERO RUIZ JHONNY"/>
    <n v="1"/>
    <n v="51282"/>
    <n v="51282"/>
  </r>
  <r>
    <s v="YOPAL"/>
    <s v="0036-0006"/>
    <x v="4"/>
    <n v="85001"/>
    <n v="2910290"/>
    <n v="74496"/>
    <x v="0"/>
    <s v="CASANARE"/>
    <s v="YOPAL"/>
    <s v="AUTOSERVICIO TU HOGAR"/>
    <s v="WOMPI"/>
    <s v="FO-25-1709174"/>
    <d v="2025-10-21T08:00:00"/>
    <d v="2025-10-21T11:24:00"/>
    <s v="INCIDENTE"/>
    <s v="CONEXIÓN"/>
    <s v="CONEXIÓN DEFICIENTE WIFI"/>
    <s v="FALLAS EN CANAL DE COMUNICACIÓN DEL CLIENTE (INTERNET)"/>
    <s v="21/10/2025 EN COMUNICACIÓN CON LA SEÑORA JENNY PERDOMO AL NUMERO 3108800733, INDICA NO REQUIERE LA VISITA. LA FALLA POR INTERNET PROPIO YA MEJORO."/>
    <s v="SOPORTE_TELEFÓNICO"/>
    <n v="48"/>
    <s v="PRINCIPAL"/>
    <s v="TERRESTRE"/>
    <s v="BERNAL ELAICA EDGAR ALEXIS"/>
    <n v="1"/>
    <n v="22000"/>
    <n v="22000"/>
  </r>
  <r>
    <s v="PEREIRA"/>
    <s v="0036-0002"/>
    <x v="2"/>
    <n v="66001"/>
    <n v="2907414"/>
    <n v="80181"/>
    <x v="0"/>
    <s v="RISARALDA"/>
    <s v="PEREIRA"/>
    <s v="BARRIO EL ROSAL PEREIRA"/>
    <s v="WOMPI"/>
    <s v="FO-25-1707034"/>
    <d v="2025-10-20T14:45:00"/>
    <d v="2025-10-21T12:18:00"/>
    <s v="INCIDENTE"/>
    <s v="CONEXIÓN"/>
    <s v="CONEXIÓN DEFICIENTE WIFI"/>
    <s v="FALLAS EN CANAL DE COMUNICACIÓN DEL CLIENTE (INTERNET)"/>
    <s v="21/10/2025 VISITAMOS COMERCIO CLIENTE PRESENTA FALLA CON LA CONEXIÓN DEL WIFI EL DATAFONO SE CONECTA A LA RED PERO NO FUNCIONA LE TOCA CONECTARSE A LOS DATOS MÓVILES PERO LE TOCA ESTAR COMPRANDO PAQUETES DE RECARGAS, REVISAMOS EL DATAFONO ENCONTRAMOS QUE TIENE LA LETRA MÁS GRANDE Y ESTA EN EL IDIOMA ESPAÑOL LO CONFIGURAMOS NUEVAMENTE AL TAMAÑO DE LETRA ORIGINAL Y AL IDIOMA INGLÉS BORRAMOS CACHE Y LO ACTUALIZAMOS PERO LA FALLA PERSISTE, LE INDICAMOS QUE SE COMUNIQUE CON EL OPERADOR DE SERVICIO YA QUE EVIDENCIAMOS TAMBIÉN QUE TIENE LAS BANDAS DE FRECUENCIA UNIFICADAS, LE DAN SOPORTE TELEFÓNICO SE LAS DIVIDEN PERO EN EL DATAFONO SOLO DETECTA UNA FRECUENCIA Y EN EL CELULAR DEL CLIENTE SE REFLEJAN LAS DOS BANDAS DIVIDIDAS, AL REALIZAR PRUEBAS CON EL DATÁFONO LA FALLA PERSISTE, LE INDICAMOS AL CLIENTE QUE SE CONECTE POR MEDIO DEL CELULAR A LA SEÑAL 2.4G Y LUEGO LE COMPARTIMOS AL DATÁFONO SEÑAL REALIZAMOS VARIAS PRUEBAS Y FUNCIONA  LE INDICAMOS AL CLIENTE QUE EL MODEN ESTA PRESENTANDO CONFLICTO CON LA SE"/>
    <s v="VISITA_TÉCNICA"/>
    <n v="0"/>
    <s v="PRINCIPAL"/>
    <s v="TERRESTRE"/>
    <s v="ARROYAVE CANO MANUEL GUILLERMO"/>
    <n v="1"/>
    <n v="51282"/>
    <n v="51282"/>
  </r>
  <r>
    <s v="CUCUTA"/>
    <s v="0036-0007"/>
    <x v="1"/>
    <n v="54099"/>
    <n v="2868627"/>
    <n v="58929"/>
    <x v="0"/>
    <s v="NORTE DE SANTANDER"/>
    <s v="BOCHALEMA"/>
    <s v="BARRIO LAS COLINAS BOCHALEMA"/>
    <s v="WOMPI"/>
    <s v="FO-25-1666565"/>
    <d v="2025-10-10T11:01:00"/>
    <d v="2025-10-21T12:24:00"/>
    <s v="INCIDENTE"/>
    <s v="CAPACITACIÓN"/>
    <s v="MALA MANIPULACIÓN POS"/>
    <s v="FALTA CAPACITACIÓN USUARIO CB"/>
    <s v="21/10/2025 SE REALIZA REUNIÓN CON WOMPI, A TRAVÉS DE TEAMS, PARA REVISAR JUNTO CON EL USUARIO UNA POSIBLE FALLA EN EL LECTOR DE TARJETAS EMPRESARIALES._x000a__x000a_SIN EMBARGO, SEGÚN LA INFORMACIÓN SUMINISTRADA POR LA USUARIA, SRA MILEIBY, NO SE TRATA DE UNA FALLA DEL EQUIPO, SINO QUE EL DUEÑO DE LA TARJETA TUVO QUE SOLICITAR UNA REVISIÓN, YA QUE ESTA PRESENTA PROBLEMAS CON LA BANDA MAGNÉTICA._x000a__x000a_DE ACUERDO CON LO CONVERSADO DURANTE LA SESIÓN, SE IDENTIFICA QUE LA FALLA CORRESPONDE A LA TARJETA Y NO AL EQUIPO WOMPI, POR LO TANTO, SE DESCARTA FALLA DEL LECTOR._x000a__x000a_SE CONFIRMA FUNCIONAMIENTO CORRECTO DEL DISPOSITIVO Y SE PROCEDE CON EL CIERRE DEL CASO."/>
    <s v="SOPORTE_TELEFÓNICO"/>
    <n v="0"/>
    <s v="INTERMEDIA"/>
    <s v="TERRESTRE"/>
    <s v="MORA VEGA JEAMPIER"/>
    <n v="1"/>
    <n v="22000"/>
    <n v="22000"/>
  </r>
  <r>
    <s v="BOGOTA"/>
    <s v="0036-0004"/>
    <x v="5"/>
    <n v="11001"/>
    <n v="2909787"/>
    <n v="51547"/>
    <x v="0"/>
    <s v="CUNDINAMARCA"/>
    <s v="BOGOTA"/>
    <s v="TIENDA MINUTOS EL MONO"/>
    <s v="WOMPI"/>
    <s v="FO-25-1709177"/>
    <d v="2025-10-21T08:00:00"/>
    <d v="2025-10-21T12:35:00"/>
    <s v="INCIDENTE"/>
    <s v="SOFTWARE"/>
    <s v="APP ELIMINADA"/>
    <s v="APP ELIMINADA POR EL CB"/>
    <s v="21/10/2025 DURANTE LA VISITA TECNICA EN ATENCIÓN DE INCIDENTE DE INCIDENTE SE EVIDENCIA QUE APP FUE BORRADA POR EL COMERCIO SE REALIZAN EN REPETIDAS OCASIONES LA DESCARGA POR LA APP TEM CALL DE LA APP WOMPI SIN TENER RESPUESTA POSITIVA SE REALIZA ESCALAMIENTO A LA ENTIDAD DANDO COMO RESPUESTA  LA INSTALACIÓN DE LA APP SE REALIZAN PRUEBAS QUEDANDO SERVICIO OK SALDO OK"/>
    <s v="VISITA_TÉCNICA"/>
    <n v="64"/>
    <s v="PRINCIPAL"/>
    <s v="TERRESTRE"/>
    <s v="GALEANO SORIANO JUAN DAVID"/>
    <n v="1"/>
    <n v="51282"/>
    <n v="51282"/>
  </r>
  <r>
    <s v="MEDELLIN"/>
    <s v="0036-0005"/>
    <x v="0"/>
    <n v="5001"/>
    <s v="TA-25-1218923"/>
    <n v="45522"/>
    <x v="0"/>
    <s v="ANTIOQUIA"/>
    <s v="MEDELLÍN"/>
    <s v="EL CASTILLO DE LOS HELADOS DEL BOSQUE"/>
    <s v="WOMPI"/>
    <s v="FO-25-1701837"/>
    <d v="2025-10-18T10:45:00"/>
    <d v="2025-10-21T13:07:00"/>
    <s v="INCIDENTE"/>
    <s v="NAVEGACION LENTA"/>
    <s v="USUARIO NO PUEDE NAVEGAR ENTRE PANTALLAS O LA APP NO ABRE SE QUEDA CARGANDO"/>
    <s v="CANAL DE COMUNICACIÓN"/>
    <s v="21/10/2025 SE ATIENDE MANTENIMIENTO OK SE CAMBIA DATÁFONO POR DX4000 POR UNOS DX4000 DE ESCRITORIO. PRUEBAS EXITOSAS"/>
    <s v="VISITA_TÉCNICA"/>
    <n v="64"/>
    <s v="PRINCIPAL"/>
    <s v="TERRESTRE"/>
    <s v="DIAZ ZABALA FRANCIS DUBAN"/>
    <n v="1"/>
    <n v="51282"/>
    <n v="51282"/>
  </r>
  <r>
    <s v="MEDELLIN"/>
    <s v="0036-0005"/>
    <x v="0"/>
    <n v="5001"/>
    <n v="2913657"/>
    <n v="74439"/>
    <x v="0"/>
    <s v="ANTIOQUIA"/>
    <s v="MEDELLÍN"/>
    <s v="CAFE ANTOJA2"/>
    <s v="WOMPI"/>
    <s v="FO-25-1711975"/>
    <d v="2025-10-21T12:08:00"/>
    <d v="2025-10-21T14:33:00"/>
    <s v="INCIDENTE"/>
    <s v="SOFTWARE"/>
    <s v="APP ELIMINADA"/>
    <s v="APP ELIMINADA POR EL CB"/>
    <s v="21/10/2025 SE LLAMAL AL CLIENTE AL 3015567127Y INDICA QUE REALIZÓ EL PROCESO DE TELL CALL Y LE FUNCIONÓ Y LE VOLVIÓ APARCERES EL APLICATIVO POR LO QUE SE CIERRA ACTIVIDADE"/>
    <s v="SOPORTE_TELEFÓNICO"/>
    <n v="24"/>
    <s v="PRINCIPAL"/>
    <s v="TERRESTRE"/>
    <s v="ALVAREZ ARENAS VICTOR HUGO"/>
    <n v="1"/>
    <n v="22000"/>
    <n v="22000"/>
  </r>
  <r>
    <s v="CUCUTA"/>
    <s v="0036-0007"/>
    <x v="1"/>
    <n v="54001"/>
    <n v="2897364"/>
    <n v="75403"/>
    <x v="0"/>
    <s v="NORTE DE SANTANDER"/>
    <s v="CUCUTA"/>
    <s v="QUINCALLERIA TÁCHIRA"/>
    <s v="WOMPI"/>
    <s v="FO-25-1699040"/>
    <d v="2025-10-17T14:04:00"/>
    <d v="2025-10-21T15:09:00"/>
    <s v="INCIDENTE"/>
    <s v="NAVEGACION LENTA"/>
    <s v="USUARIO NO PUEDE NAVEGAR ENTRE PANTALLAS O LA APP NO ABRE SE QUEDA CARGANDO"/>
    <s v="CACHE"/>
    <s v="21/10/2025 SE LLAMA AL CLIENTE Y NOS INFORMA QUE DESDE EL DÍA 18/10 QUE SE REALIZO EL BORRADO DE CACHE Y ACTUALIZACION DE LA APP EL DATÁFONO LE QUEDÓ TRABAJANDO BIEN, TODO OK."/>
    <s v="SOPORTE_TELEFÓNICO"/>
    <n v="16"/>
    <s v="PRINCIPAL"/>
    <s v="TERRESTRE"/>
    <s v="TORRES MANTILLA JOSE DANIEL"/>
    <n v="1"/>
    <n v="22000"/>
    <n v="22000"/>
  </r>
  <r>
    <s v="MEDELLIN"/>
    <s v="0036-0005"/>
    <x v="0"/>
    <n v="5088"/>
    <n v="2879055"/>
    <n v="50310"/>
    <x v="0"/>
    <s v="ANTIOQUIA"/>
    <s v="BELLO"/>
    <s v="BARRIO MADERA BELLO 2"/>
    <s v="WOMPI"/>
    <s v="FO-25-1683943 | FO-25-1681658"/>
    <d v="2025-10-14T14:09:00"/>
    <d v="2025-10-21T15:35:00"/>
    <s v="INCIDENTE"/>
    <s v="LECTURA"/>
    <s v="NO LEE NINGUNA FACTURA"/>
    <s v="NO LEE CODIGOS DE BARRAS LARGOS"/>
    <s v="14/10/2025 SE ESCALA A WOMPI PARA CAMBIO DE EQUIPO PORQUE NO LEE NINGÚN CÓDIGO DE BARRAS, SE ESCALA CON TICKET N° (472178)_x000a_21/10/2025 WOMPI INFORMA: HEMOS VERIFICADO QUE EL DATÁFONO HA ESCANEADO CORRECTAMENTE VARIOS CÓDIGOS DE BARRAS, INCLUYENDO ALGUNOS DE GRAN LONGITUD. TE COMPARTO LA EVIDENCIA CORRESPONDIENTE. ADICIONALMENTE, TE CONFIRMAMOS QUE NO SE REALIZARÁ EL CAMBIO DE DATÁFONO, YA QUE ESTE NO RESOLVERÍA EL INCONVENIENTE CON LA LECTURA DE LOS CÓDIGOS. EL ORIGEN DEL PROBLEMA NO ESTÁ EN EL DISPOSITIVO, SINO EN UN TEMA TÉCNICO QUE NUESTRO EQUIPO DE DESARROLLO SE ENCUENTRA REVISANDO. EN RESUMEN, EL CAMBIO DEL DATÁFONO NO ES VIABLE, DADO QUE NO APORTARÍA UNA SOLUCIÓN AL CASO._x000a_SE CIERRA TICKET SEGÚN INFORMACIÓN FACILITADA POR WOMPI."/>
    <s v="VISITA_TÉCNICA"/>
    <n v="16"/>
    <s v="PRINCIPAL"/>
    <s v="TERRESTRE"/>
    <s v="RAMIREZ TABARES JUAN DIEGO"/>
    <n v="2"/>
    <n v="51282"/>
    <n v="102564"/>
  </r>
  <r>
    <s v="SANTA MARTA"/>
    <s v="0036-0001"/>
    <x v="6"/>
    <n v="47001"/>
    <n v="2827582"/>
    <n v="60190"/>
    <x v="0"/>
    <s v="MAGDALENA"/>
    <s v="SANTA MARTA"/>
    <s v="BARRIO PORVENIR SANTA MARTA 2"/>
    <s v="WOMPI"/>
    <s v="FO-25-1617571 | FO-25-1614202"/>
    <d v="2025-10-02T08:58:00"/>
    <d v="2025-10-21T15:38:00"/>
    <s v="INCIDENTE"/>
    <s v="VOUCHER"/>
    <s v="INFORMACIÓN DEL CB ERRADA"/>
    <s v="HAY INFORMACIÓN ERRADA EN EL VOUCHER"/>
    <s v="02/10/2025 SE REALIZA LA VISITA, SE ENCUENTRA EL USUARIO CON LA DIRECCIÓN ERRADA EL USUARIO INFORMA QUE CUANDO TENÍA EL DATÁFONO DE REDEBAN APARECÍA LA DIRECCIÓN CORRECTA PERO AHORA CON EL DE WOMPI APARECE LA DIRRECCIÓN ANTERIOR SE PROCEDE A ACTUALIZAR LA APLICACIÓN PERO EL PROBLEMA PERSISTEA SE ESCALA EL CASO CON EL COORDINADOR A ESPERAS DE RESPUESTA DE WOMPI PARA ACTUALIZACIÓN DE INFORMACIÓN EN BAUCHER_x000a_21/10/2025 SE REALIZA CONTACTO POR WHATSAPP AL 3016209896 YA QUE NO RESPONDE LLAMADA PARA CONFIRMAR ACTUALIZACION DE DATOS CLIENTE INDICA QUE YA LE ACTUALIZARON LA DIRECCIÓN ENVIA VOUCHER DE EVIDENCIA Y SE CIERRA ORDEN"/>
    <s v="VISITA_TÉCNICA"/>
    <n v="32"/>
    <s v="PRINCIPAL"/>
    <s v="TERRESTRE"/>
    <s v="THOMAS  CAMPO SIGIFREDO SEGUNDO"/>
    <n v="2"/>
    <n v="51282"/>
    <n v="102564"/>
  </r>
  <r>
    <s v="CUCUTA"/>
    <s v="0036-0007"/>
    <x v="1"/>
    <n v="54001"/>
    <n v="2913707"/>
    <n v="40083"/>
    <x v="0"/>
    <s v="NORTE DE SANTANDER"/>
    <s v="CUCUTA"/>
    <s v="DROGUERIA FARMA OSPINA PEREZ"/>
    <s v="WOMPI"/>
    <s v="FO-25-1711927"/>
    <d v="2025-10-21T11:57:00"/>
    <d v="2025-10-21T16:29:00"/>
    <s v="INCIDENTE"/>
    <s v="IMPRESIÓN"/>
    <s v="ROLLO MAL PUESTO"/>
    <s v="MALA MANIPULACIÓN DEL DATAFONO"/>
    <s v="21/10/2025 SE REALIZA GESTION TELEFONICA, CLIENTE INFORMA QUE LA FALLA YA SE SOLUCIONO YA QUE HABIA PUESTO MAL EL ROLLO."/>
    <s v="SOPORTE_TELEFÓNICO"/>
    <n v="64"/>
    <s v="PRINCIPAL"/>
    <s v="TERRESTRE"/>
    <s v="NARANJO AFANADOR RUBEN JESUS"/>
    <n v="1"/>
    <n v="22000"/>
    <n v="22000"/>
  </r>
  <r>
    <s v="YOPAL"/>
    <s v="0036-0006"/>
    <x v="4"/>
    <n v="85162"/>
    <n v="2907619"/>
    <n v="58965"/>
    <x v="0"/>
    <s v="CASANARE"/>
    <s v="MONTERREY"/>
    <s v="BARRIO CENTRO MONTERREY 4"/>
    <s v="WOMPI"/>
    <s v="FO-25-1707504"/>
    <d v="2025-10-20T14:58:00"/>
    <d v="2025-10-21T16:43:00"/>
    <s v="INCIDENTE"/>
    <s v="CONEXIÓN"/>
    <s v="CONEXIÓN DEFICIENTE WIFI"/>
    <s v="WIFI"/>
    <s v="21/10/2025 EN COMUNICACIÓN CON LA ALEJANDRA VANEGAS AL NUMERO 3124186169, INDICA SE ENCUENTRA OPERATIVO EL SERVICIO, EL DIA DE HOY SE ENCUENTRA CON NORMALIDAD EL SERVICIO. SE ORIENTA PARA EL BORRADO DE CACHE Y REINICIO EN CASO DE PRESENTAR LENTITUD EN OPERACIONES"/>
    <s v="SOPORTE_TELEFÓNICO"/>
    <n v="48"/>
    <s v="INTERMEDIA"/>
    <s v="TERRESTRE"/>
    <s v="BERNAL ELAICA EDGAR ALEXIS"/>
    <n v="1"/>
    <n v="22000"/>
    <n v="22000"/>
  </r>
  <r>
    <s v="CALI"/>
    <s v="0036-0003"/>
    <x v="3"/>
    <n v="19001"/>
    <n v="2857759"/>
    <n v="41914"/>
    <x v="0"/>
    <s v="CAUCA"/>
    <s v="POPAYAN"/>
    <s v="BARRIO LA ESMERALDA POPAYAN 2"/>
    <s v="WOMPI"/>
    <s v="FO-25-1646720"/>
    <d v="2025-10-08T12:17:00"/>
    <d v="2025-10-22T08:15:00"/>
    <s v="INCIDENTE"/>
    <s v="CREDENCIALES DE ACCESO (USUARIO/CONTRASEÑA)"/>
    <s v="NO FUNCIONA EL USUARIO O CONTRASEÑA"/>
    <s v="ERROR INICIO DE SESIÓN"/>
    <s v="21/10/2025 SE VALIDA Y SE REALIZA ESCALAMIENTO A WOMPI, DESPUES DE LA RESPUESTA SE VALIDA CON EL CLIENTE QUIEN SE ENCONTRABA POR FUERA DE LA CIUDAD Y CUANDO REGRESA AL VALIDAR YA INDICA QUE LE PERMITE EL INGRESO Y REALIZAR TTANSACCIONES POR LO CUAL SE CIERRA EL CASO"/>
    <s v="SOPORTE_TELEFÓNICO"/>
    <n v="56"/>
    <s v="LEJANA"/>
    <s v="TERRESTRE"/>
    <s v="HENAO CARDONA DIEGO FERNANDO"/>
    <n v="1"/>
    <n v="22000"/>
    <n v="22000"/>
  </r>
  <r>
    <s v="CUCUTA"/>
    <s v="0036-0007"/>
    <x v="1"/>
    <n v="54498"/>
    <n v="2867893"/>
    <n v="43075"/>
    <x v="0"/>
    <s v="NORTE DE SANTANDER"/>
    <s v="OCAÑA"/>
    <s v="BARRIO EL CENTRO OCAÑA 2"/>
    <s v="WOMPI"/>
    <s v="FO-25-1665894"/>
    <d v="2025-10-10T09:58:00"/>
    <d v="2025-10-22T08:36:00"/>
    <s v="INCIDENTE"/>
    <s v="CREDENCIALES DE ACCESO (USUARIO/CONTRASEÑA)"/>
    <s v="NO FUNCIONA EL USUARIO O CONTRASEÑA"/>
    <s v="ERROR INICIO DE SESIÓN"/>
    <s v="22/10/2025 EN COMUNICACIÓN CON EL CLIENTE ME INFORMA LA SRA LILIANA PACHECO QUE EL ERROR YA SE SOLUCIONÓ QUE REINICIO EL DATAFONO Y YA LE DEJO INGRESAR CON NORMALIDAD QUE EL DÍA DE HOY ESTÁ LABORANDO SIN NOVEDAD"/>
    <s v="SOPORTE_TELEFÓNICO"/>
    <n v="0"/>
    <s v="LEJANA"/>
    <s v="TERRESTRE"/>
    <s v="DURAN ACOSTA FRANK YONNY"/>
    <n v="1"/>
    <n v="22000"/>
    <n v="22000"/>
  </r>
  <r>
    <s v="CALI"/>
    <s v="0036-0003"/>
    <x v="3"/>
    <n v="76130"/>
    <n v="2868724"/>
    <n v="22203"/>
    <x v="0"/>
    <s v="VALLE DEL CAUCA"/>
    <s v="CANDELARIA"/>
    <s v="BARRIO CENTRAL II - CANDELARIA"/>
    <s v="WOMPI"/>
    <s v="FO-25-1666543"/>
    <d v="2025-10-10T11:05:00"/>
    <d v="2025-10-22T08:43:00"/>
    <s v="INCIDENTE"/>
    <s v="TRANSACCION ERROR"/>
    <s v="UNA MISMA TRX ESTA PRESENTANDO FALLAS"/>
    <s v="AFECTACIÓN GENERALIZADA DE LOS SERVICIOS"/>
    <s v="21/10/2025 SE REALIZA ESCALAMIENTO A WOMPI Y SEGUN RESPUESTA Y VALIDACION CON USUARIO YA LAS TRANSACCIONES DE NEQUI LE ESTAN PERMITIENDO POR LO CUAL SE CIERRA CASO"/>
    <s v="SOPORTE_TELEFÓNICO"/>
    <n v="64"/>
    <s v="INTERMEDIA"/>
    <s v="TERRESTRE"/>
    <s v="HENAO CARDONA DIEGO FERNANDO"/>
    <n v="1"/>
    <n v="22000"/>
    <n v="22000"/>
  </r>
  <r>
    <s v="PASTO"/>
    <s v="0036-0003"/>
    <x v="3"/>
    <n v="52381"/>
    <n v="2870837"/>
    <n v="31897"/>
    <x v="0"/>
    <s v="NARIÑO"/>
    <s v="LA FLORIDA"/>
    <s v="BARRIO EL BOSQUE  LA FLORIDA"/>
    <s v="WOMPI"/>
    <s v="FO-25-1668347"/>
    <d v="2025-10-10T15:54:00"/>
    <d v="2025-10-22T08:51:00"/>
    <s v="INCIDENTE"/>
    <s v="EQUIPO"/>
    <s v="DATAFONO NO ENCIENDE"/>
    <s v="FUENTE DE PODER"/>
    <s v="21/10/2025 SE HABLA CON EL CLIENTE Y  SE VALIDA PROBLEMAS DE CARGA EN EL DATAFONO EL CLIENTE INDICA QUE LO CARGA CON EL CARGADOR QUE LE LLEGO PERO CARGA MUY RAPIDO Y ASI MISMO SE DESCARGA, SE LE INDICA CARGAR CON EL CARGADOR DEL CELULAR YA QUE NO TENEMOS ESTE ACCESORIO AUN PARA CAMBIO SI SE REQUIERE, EL CLIENTE SEGUIRA CARGANDOLO CON EL CARGADOR DEL CELULAR HABER COMO SIGUE TRABAJANDO"/>
    <s v="SOPORTE_TELEFÓNICO"/>
    <n v="0"/>
    <s v="INTERMEDIA"/>
    <s v="TERRESTRE"/>
    <s v="HENAO CARDONA DIEGO FERNANDO"/>
    <n v="1"/>
    <n v="22000"/>
    <n v="22000"/>
  </r>
  <r>
    <s v="PEREIRA"/>
    <s v="0036-0002"/>
    <x v="2"/>
    <n v="66001"/>
    <n v="2870978"/>
    <n v="74598"/>
    <x v="0"/>
    <s v="RISARALDA"/>
    <s v="PEREIRA"/>
    <s v="BARRIO VENECIA PEREIRA 2"/>
    <s v="WOMPI"/>
    <s v="FO-25-1668440"/>
    <d v="2025-10-10T16:15:00"/>
    <d v="2025-10-22T08:59:00"/>
    <s v="INCIDENTE"/>
    <s v="EQUIPO"/>
    <s v="DATAFONO NO ENCIENDE"/>
    <s v="FUENTE DE PODER"/>
    <s v="21/10/2025 SE REALIZA VALIDACION CON EL CLIENTE Y SE LE INFORMA QUE POR AHORA NO CONTAMOS EL CARGADO COMO ACCESORIO PARA CAMBIO SE ESTA EN ESPERA DE LA LLEGADA DE ESTE PARA PROCEDER CON LOS CAMBIOS, POR AHORA SE DEBE SEGUIR REALIZANDO LA LABOR DE CARGA CON EL CARGADOR DEL CELULAR"/>
    <s v="SOPORTE_TELEFÓNICO"/>
    <n v="32"/>
    <s v="PRINCIPAL"/>
    <s v="TERRESTRE"/>
    <s v="HENAO CARDONA DIEGO FERNANDO"/>
    <n v="1"/>
    <n v="22000"/>
    <n v="22000"/>
  </r>
  <r>
    <s v="VILLAVICENCIO"/>
    <s v="0036-0006"/>
    <x v="4"/>
    <n v="50001"/>
    <n v="2913180"/>
    <n v="57258"/>
    <x v="0"/>
    <s v="META"/>
    <s v="VILLAVICENCIO"/>
    <s v="BARRIO 8VA ETAPA ESPERANZA VILLAVICENCIO"/>
    <s v="WOMPI"/>
    <s v="FO-25-1711692"/>
    <d v="2025-10-21T11:26:00"/>
    <d v="2025-10-22T09:37:00"/>
    <s v="INCIDENTE"/>
    <s v="SOFTWARE"/>
    <s v="APP ELIMINADA"/>
    <s v="APP ELIMINADA POR EL CB"/>
    <s v="22/10/2025 SE REALIZA DESCARGA REMORA POR TELCALL SE CARGA ARCHIVOS SE ENTREGA ALA SEÑORA MARTHA FUENTE NÚMERO DE CONTACTO 3103815664 SE REALIZA VISITA TECNICA REINSTALAR APP SE REALIZA PRUEBAS BÁSICAS SIN NOVEDAS"/>
    <s v="VISITA_TÉCNICA"/>
    <n v="16"/>
    <s v="PRINCIPAL"/>
    <s v="TERRESTRE"/>
    <s v="ROZO JIMENEZ EDGAR ARMANDO"/>
    <n v="1"/>
    <n v="51282"/>
    <n v="51282"/>
  </r>
  <r>
    <s v="MEDELLIN"/>
    <s v="0036-0005"/>
    <x v="0"/>
    <n v="5001"/>
    <n v="2916605"/>
    <n v="42634"/>
    <x v="0"/>
    <s v="ANTIOQUIA"/>
    <s v="MEDELLÍN"/>
    <s v="DERMA FEELING"/>
    <s v="WOMPI"/>
    <s v="FO-25-1714576"/>
    <d v="2025-10-22T08:00:00"/>
    <d v="2025-10-22T10:36:00"/>
    <s v="INCIDENTE"/>
    <s v="NAVEGACION LENTA"/>
    <s v="USUARIO NO PUEDE NAVEGAR ENTRE PANTALLAS O LA APP NO ABRE SE QUEDA CARGANDO"/>
    <s v="CACHE"/>
    <s v="22/10/2025 SE LLEGA A PUNTO SE INDICA A CLIENTE QUE BORRE CACHÉ AL DATAFONO. SE DESCARGAN ACTUALIZACIONES RECIENTES, CLIENTE INGRESA NUEVAMENTE Y EL DATAFONO YA FUNCIONA CORRECTAMENTE"/>
    <s v="VISITA_TÉCNICA"/>
    <n v="16"/>
    <s v="PRINCIPAL"/>
    <s v="TERRESTRE"/>
    <s v="BADEL ACUÑA LUIS ALBERTO"/>
    <n v="1"/>
    <n v="51282"/>
    <n v="51282"/>
  </r>
  <r>
    <s v="MANIZALES"/>
    <s v="0036-0002"/>
    <x v="2"/>
    <n v="17001"/>
    <n v="2872738"/>
    <n v="68884"/>
    <x v="0"/>
    <s v="CALDAS"/>
    <s v="MANIZALES"/>
    <s v="VARIEDADES F.I"/>
    <s v="WOMPI"/>
    <s v="FO-25-1674179"/>
    <d v="2025-10-12T09:00:00"/>
    <d v="2025-10-22T10:47:00"/>
    <s v="INCIDENTE"/>
    <s v="IMPRESIÓN"/>
    <s v="ROLLO MAL PUESTO"/>
    <s v="MALA MANIPULACIÓN DEL DATAFONO"/>
    <s v="22/10/2025 SE REALIZA VISITA SE EVIDENCIA QUE ROLLO NO AVANZA POR ROLLO MAL UBICADO SE UBICA DE FORMA CORRECTA SE HACEN PRUEBAS SERVICIO OK"/>
    <s v="VISITA_TÉCNICA"/>
    <n v="24"/>
    <s v="PRINCIPAL"/>
    <s v="TERRESTRE"/>
    <s v="AGUIRRE HENAO RAUL EDUARDO"/>
    <n v="1"/>
    <n v="51282"/>
    <n v="51282"/>
  </r>
  <r>
    <s v="VILLAVICENCIO"/>
    <s v="0036-0006"/>
    <x v="4"/>
    <n v="50001"/>
    <n v="2913221"/>
    <n v="70283"/>
    <x v="0"/>
    <s v="META"/>
    <s v="VILLAVICENCIO"/>
    <s v="BARRIO VEREDA ALTO POMPEYA"/>
    <s v="WOMPI"/>
    <s v="FO-25-1711691"/>
    <d v="2025-10-21T11:31:00"/>
    <d v="2025-10-22T11:09:00"/>
    <s v="INCIDENTE"/>
    <s v="NAVEGACION LENTA"/>
    <s v="USUARIO NO PUEDE NAVEGAR ENTRE PANTALLAS O LA APP NO ABRE SE QUEDA CARGANDO"/>
    <s v="CACHE"/>
    <s v="22/10/2025 SE REALIZA BORRADO DE CACHE SE REALIZA PRUEBAS BÁSICAS SE ENTREGA A LA SEÑORA SANDRA BOHORQUES SE REALIZA PRUEBAS OK"/>
    <s v="VISITA_TÉCNICA"/>
    <n v="32"/>
    <s v="PRINCIPAL"/>
    <s v="TERRESTRE"/>
    <s v="ROZO JIMENEZ EDGAR ARMANDO"/>
    <n v="1"/>
    <n v="51282"/>
    <n v="51282"/>
  </r>
  <r>
    <s v="BARRANQUILLA"/>
    <s v="0036-0001"/>
    <x v="6"/>
    <n v="8638"/>
    <n v="2913959"/>
    <n v="81428"/>
    <x v="0"/>
    <s v="ATLANTICO"/>
    <s v="SABANALARGA"/>
    <s v="Perchas.P"/>
    <s v="WOMPI"/>
    <s v="FO-25-1712372"/>
    <d v="2025-10-21T12:51:00"/>
    <d v="2025-10-22T11:22:00"/>
    <s v="INCIDENTE"/>
    <s v="CONEXIÓN"/>
    <s v="CONEXIÓN DEFICIENTE WIFI"/>
    <s v="WIFI"/>
    <s v="22/10/2025 SE REALIZA VISITA AL COMERCIO LO CUAL SE ENCUENTRA DATÁFONO CON CANAL DE COMUNICACIÓN INTERMITENTE SE PRUEBA CON DATOS DEL CLIENTE LO CUAL ESTÁ COMPARTIENDO CON SU TELÉFONO Y SE PUEDEN REALIZAR PRUEBAS EXITOSAS SE LE DICE AL COMERCIO QUE SI PUEDE COLOCAR EL MÓDEM MÁS CERCA AL DATÁFONO PARA QUE TENGA MEJOR SEÑAL Y NO TENGA INTERMITENCIA AL MOMENTO DE HACER LAS OPERACIONES"/>
    <s v="VISITA_TÉCNICA"/>
    <n v="0"/>
    <s v="INTERMEDIA"/>
    <s v="TERRESTRE"/>
    <s v="PEÑALOZA GUTIERREZ RAFAEL GUSTAVO"/>
    <n v="1"/>
    <n v="172989"/>
    <n v="172989"/>
  </r>
  <r>
    <s v="BOGOTA"/>
    <s v="0036-0004"/>
    <x v="5"/>
    <n v="11001"/>
    <n v="2914075"/>
    <n v="76932"/>
    <x v="0"/>
    <s v="CUNDINAMARCA"/>
    <s v="BOGOTÁ"/>
    <s v="CIGARRERIA DEYKAR"/>
    <s v="WOMPI"/>
    <s v="FO-25-1712526"/>
    <d v="2025-10-21T13:47:00"/>
    <d v="2025-10-22T11:42:00"/>
    <s v="INCIDENTE"/>
    <s v="IMPRESIÓN"/>
    <s v="RODILLO ATASCADO"/>
    <s v="MALA MANIPULACIÓN DEL DATAFONO"/>
    <s v="22/10/2025 SE REALIZA REVISIÓN DEL EQUIPO, SE USA LA APP DIAGNÓSTICO PARA CERTIFICAR EL USO DE LA IMPRESORA SALIENDO LA IMPRESIÓN CON NORMALIDAD, SE VÁLIDA CON TITULAR E INDICA QUE NO LE A AFECTADO ORAS ACCIONES SOLO LA IMPRESIÓN. SERVICIOS OK"/>
    <s v="VISITA_TÉCNICA"/>
    <n v="24"/>
    <s v="PRINCIPAL"/>
    <s v="TERRESTRE"/>
    <s v="ALARCON AREVALO JOHAN STIVEN"/>
    <n v="1"/>
    <n v="51282"/>
    <n v="51282"/>
  </r>
  <r>
    <s v="BOGOTA"/>
    <s v="0036-0004"/>
    <x v="5"/>
    <n v="11001"/>
    <n v="2914197"/>
    <n v="72982"/>
    <x v="0"/>
    <s v="CUNDINAMARCA"/>
    <s v="BOGOTA"/>
    <s v="CORABASTOS BOGOTA CUNDINAMARCA"/>
    <s v="WOMPI"/>
    <s v="FO-25-1712658"/>
    <d v="2025-10-21T14:04:00"/>
    <d v="2025-10-22T12:00:00"/>
    <s v="INCIDENTE"/>
    <s v="CREDENCIALES DE ACCESO (USUARIO/CONTRASEÑA)"/>
    <s v="NO FUNCIONA EL USUARIO O CONTRASEÑA"/>
    <s v="USUARIO CB"/>
    <s v="22/10/2025 SE LLEGA A COMERCIO SE REALIZA REVISIÓN DE E DATAFONO .. CLIENTE INFORMA QUE YA EL DATAFONO SE ENCUENTRA FUNCIONANDO EN PERFECTAS CONDICIONES SE TOMA REGISTRO FOTOGRÁFICO NO SE MANIPULA DATAFONO"/>
    <s v="VISITA_TÉCNICA"/>
    <n v="32"/>
    <s v="PRINCIPAL"/>
    <s v="TERRESTRE"/>
    <s v="ORTIZ MARTINEZ STIVEN"/>
    <n v="1"/>
    <n v="51282"/>
    <n v="51282"/>
  </r>
  <r>
    <s v="BOGOTA"/>
    <s v="0036-0004"/>
    <x v="5"/>
    <n v="25754"/>
    <n v="2914281"/>
    <n v="77823"/>
    <x v="0"/>
    <s v="CUNDINAMARCA"/>
    <s v="SOACHA"/>
    <s v="BARRIO NUEVO COLON SOACHA 1"/>
    <s v="WOMPI"/>
    <s v="FO-25-1712657"/>
    <d v="2025-10-21T14:06:00"/>
    <d v="2025-10-22T12:09:00"/>
    <s v="INCIDENTE"/>
    <s v="CREDENCIALES DE ACCESO (USUARIO/CONTRASEÑA)"/>
    <s v="NO FUNCIONA EL USUARIO O CONTRASEÑA"/>
    <s v="ERROR INICIO DE SESIÓN"/>
    <s v="22/10/2025 SE REALIZA VALIDACIÓN DE SERVICIO POR FALLA NO PERMITE ACCESO AL USUARIO WOMPI, SE REALIZA VALIDACIÓN DE PARÁMETROS DE CAMBIA IDIOMA DEL EQUIPO Y SE RESTABLECE CONTRASEÑA, SE VALIDA RED DE WIFI DE ENCUENTRA SATURADA SE INDICA A CLIENTE REALIZAR VALIDACIÓN DE RED SI ES NECESARIO CAMBIAR USUARIO Y CLAVE WIFI POR SATURACIÓN_x000a_SERVICIO OPERATIVO PRUEBAS OK PRUEBAS CON DATOS DEL MÓVIL DEL TÉCNICO"/>
    <s v="VISITA_TÉCNICA"/>
    <n v="0"/>
    <s v="PRINCIPAL"/>
    <s v="TERRESTRE"/>
    <s v="BUSTOS MORA DIEGO MANUEL"/>
    <n v="1"/>
    <n v="51282"/>
    <n v="51282"/>
  </r>
  <r>
    <s v="IBAGUE"/>
    <s v="0036-0006"/>
    <x v="4"/>
    <n v="73678"/>
    <n v="2914438"/>
    <n v="78021"/>
    <x v="0"/>
    <s v="TOLIMA"/>
    <s v="SAN LUIS"/>
    <s v="BARRIO CENTRO SAN LUIS 3"/>
    <s v="WOMPI"/>
    <s v="FO-25-1713249"/>
    <d v="2025-10-21T14:13:00"/>
    <d v="2025-10-22T12:25:00"/>
    <s v="INCIDENTE"/>
    <s v="CONEXIÓN"/>
    <s v="CONEXIÓN DEFICIENTE WIFI"/>
    <s v="FALLAS EN CANAL DE COMUNICACIÓN DEL CLIENTE (INTERNET)"/>
    <s v="22/10/2025 SE VERIFICA CONEXIÓN AL WIFI DEL DATÁFONO. SE CAPACITA A LA SEÑORA ANA CRUZ, EN EL MANEJO DE TRANSACCIONES Y MANEJO DEL DATÁFONO. SE HACEN LAS PRUEBAS DE TRANSACCIONES TODO OK"/>
    <s v="VISITA_TÉCNICA"/>
    <n v="0"/>
    <s v="INTERMEDIA"/>
    <s v="TERRESTRE"/>
    <s v="VARGAS HERRERA JHON JAIRO"/>
    <n v="1"/>
    <n v="172989"/>
    <n v="172989"/>
  </r>
  <r>
    <s v="MEDELLIN"/>
    <s v="0036-0005"/>
    <x v="0"/>
    <n v="5380"/>
    <n v="2914641"/>
    <n v="70450"/>
    <x v="0"/>
    <s v="ANTIOQUIA"/>
    <s v="LA ESTRELLA"/>
    <s v="BAUL DE LOS SENTIMIENTOS ANE"/>
    <s v="WOMPI"/>
    <s v="FO-25-1713243"/>
    <d v="2025-10-21T14:45:00"/>
    <d v="2025-10-22T12:32:00"/>
    <s v="INCIDENTE"/>
    <s v="LECTURA"/>
    <s v="NO LEE NINGUNA FACTURA"/>
    <s v="SUCIEDAD EN LA CAMARA"/>
    <s v="22/10/2025 SE LE ENSEÑA AL CB COMO LEER CORRECTAMENTE LOS CÓDIGOS DE BARRAS Y SE REALIZÓ ACTUALIZACIÓN DE VERSIÓN"/>
    <s v="VISITA_TÉCNICA"/>
    <n v="32"/>
    <s v="PRINCIPAL"/>
    <s v="TERRESTRE"/>
    <s v="CASTAÑEDA PALACIO CARLOS FELIPE"/>
    <n v="1"/>
    <n v="51282"/>
    <n v="51282"/>
  </r>
  <r>
    <s v="BOGOTA"/>
    <s v="0036-0004"/>
    <x v="5"/>
    <n v="11001"/>
    <n v="2914935"/>
    <n v="45149"/>
    <x v="0"/>
    <s v="CUNDINAMARCA"/>
    <s v="BOGOTÁ"/>
    <s v="AUTOSERVICIO MERQUE-ALKOSTO M.R"/>
    <s v="WOMPI"/>
    <s v="FO-25-1713334"/>
    <d v="2025-10-21T15:03:00"/>
    <d v="2025-10-22T12:45:00"/>
    <s v="INCIDENTE"/>
    <s v="CONEXIÓN"/>
    <s v="CONEXIÓN DEFICIENTE WIFI"/>
    <s v="FALLAS EN CANAL DE COMUNICACIÓN DEL CLIENTE (INTERNET)"/>
    <s v="22/10/2025 SE VISITA COMERCIO CB BANCOLOMBIA WOMPI, SE EVIDENCIA QUE LA RED DEL CLIENTE PRESENTA FALLAS DE LENTITUD EN EL SERVICIO, LO QUE ESTÁ GENERANDO GRAN DEMORA EN LA TRANSACCIONALIDAD DEL EQUIPO POR LO QUE AL CLIENTE LE TOCA CONECTAR EL EQUIPO A LOS DATOS DE SU CELULAR CON LA CUAL SI FUNCIONA CORRECTAMENTE Y EN LAS PRUEBAS CON LOS DATOS DEL TÉCNICO TAMBIÉN FUNCIONA CORRECTAMENTE, SE LE INDICA QUE DEBE SOLICITAR MANTENIMIENTO CON EL OPERADOR DE SU RED (CLARO), SE TOMAN EVIDENCIAS DE LA VISITA Y NOS RETIRAMOS."/>
    <s v="VISITA_TÉCNICA"/>
    <n v="56"/>
    <s v="PRINCIPAL"/>
    <s v="TERRESTRE"/>
    <s v="VEGA MANRIQUE JONATAN MAURICIO"/>
    <n v="1"/>
    <n v="51282"/>
    <n v="51282"/>
  </r>
  <r>
    <s v="VILLAVICENCIO"/>
    <s v="0036-0006"/>
    <x v="4"/>
    <n v="50001"/>
    <n v="2915012"/>
    <n v="70833"/>
    <x v="0"/>
    <s v="META"/>
    <s v="VILLAVICENCIO"/>
    <s v="DISTRIBUIDORA THIMAR"/>
    <s v="WOMPI"/>
    <s v="FO-25-1713285"/>
    <d v="2025-10-21T14:58:00"/>
    <d v="2025-10-22T12:55:00"/>
    <s v="INCIDENTE"/>
    <s v="NAVEGACION LENTA"/>
    <s v="USUARIO NO PUEDE NAVEGAR ENTRE PANTALLAS O LA APP NO ABRE SE QUEDA CARGANDO"/>
    <s v="CACHE"/>
    <s v="22/10/2025 SE REALIZA CAMBIO DE IDIOMA DATAFONO, SE REALIZA BORRADO DE CACHE, SE REALIZA ACTUALIZACIÓN POR TEAMCALL, PRUEBAS OK."/>
    <s v="VISITA_TÉCNICA"/>
    <n v="64"/>
    <s v="PRINCIPAL"/>
    <s v="TERRESTRE"/>
    <s v="MURCIA HERNANDEZ HARVEY IGNACIO"/>
    <n v="1"/>
    <n v="51282"/>
    <n v="51282"/>
  </r>
  <r>
    <s v="BOGOTA"/>
    <s v="0036-0004"/>
    <x v="5"/>
    <n v="11001"/>
    <n v="2915741"/>
    <n v="75358"/>
    <x v="0"/>
    <s v="CUNDINAMARCA"/>
    <s v="BOGOTÁ"/>
    <s v="PAPELERIA SOFIA.A"/>
    <s v="WOMPI"/>
    <s v="FO-25-1714162"/>
    <d v="2025-10-21T16:03:00"/>
    <d v="2025-10-22T13:01:00"/>
    <s v="INCIDENTE"/>
    <s v="LECTURA"/>
    <s v="NO LEE NINGUNA FACTURA"/>
    <s v="NO LEE CODIGOS DE BARRAS LARGOS"/>
    <s v="22/10/2025 SE LLEGA A COMERCIO A REALIZAR MANTENIMIENTO  . AL CUAL SE REALIZA BORRADO DE CACHE SE ACTUALIZA SISTEMA.. ADICIONAL SE REALIZA PRUEBA CON CÓDIGO DE BARRA TANTO EN TELÉFONO COMO EN PAPELE . PRUEBA OK. ."/>
    <s v="VISITA_TÉCNICA"/>
    <n v="24"/>
    <s v="PRINCIPAL"/>
    <s v="TERRESTRE"/>
    <s v="ORTIZ MARTINEZ STIVEN"/>
    <n v="1"/>
    <n v="51282"/>
    <n v="51282"/>
  </r>
  <r>
    <s v="BOGOTA"/>
    <s v="0036-0004"/>
    <x v="5"/>
    <n v="25473"/>
    <n v="2916383"/>
    <n v="79312"/>
    <x v="0"/>
    <s v="CUNDINAMARCA"/>
    <s v="MOSQUERA"/>
    <s v="BARRIO LA CUMBRE MOSQUERA 1"/>
    <s v="WOMPI"/>
    <s v="FO-25-1714549"/>
    <d v="2025-10-22T08:00:00"/>
    <d v="2025-10-22T13:18:00"/>
    <s v="INCIDENTE"/>
    <s v="SOFTWARE"/>
    <s v="APP ELIMINADA"/>
    <s v="APP ELIMINADA POR EL CB"/>
    <s v="22/10/2025 INSTALACIÓN DE LA APP SE INGRESAN USUARIOS SE REALIZA PRUEBAS OK SE ENTREGA SERVICIO OPERATIVO"/>
    <s v="VISITA_TÉCNICA"/>
    <n v="0"/>
    <s v="PRINCIPAL"/>
    <s v="TERRESTRE"/>
    <s v="HERNANDEZ NARANJO OSCAR EDUARDO"/>
    <n v="1"/>
    <n v="51282"/>
    <n v="51282"/>
  </r>
  <r>
    <s v="PEREIRA"/>
    <s v="0036-0002"/>
    <x v="2"/>
    <n v="66001"/>
    <n v="2918710"/>
    <n v="80907"/>
    <x v="0"/>
    <s v="RISARALDA"/>
    <s v="PEREIRA"/>
    <s v="BARRIO CENTRO PEREIRA 52"/>
    <s v="WOMPI"/>
    <s v="FO-25-1717063"/>
    <d v="2025-10-22T10:15:00"/>
    <d v="2025-10-22T13:26:00"/>
    <s v="INCIDENTE"/>
    <s v="CREDENCIALES DE ACCESO (USUARIO/CONTRASEÑA)"/>
    <s v="NO FUNCIONA EL USUARIO O CONTRASEÑA"/>
    <s v="ERROR INICIO DE SESIÓN"/>
    <s v="22/10/2025 SE LLEGA AL PUNTO, YA EL CLIENTE HABÍA PODIDO INGRESAR CON SUS CREDENCIALES, SE REALIZAN PRUEBAS OK."/>
    <s v="VISITA_TÉCNICA"/>
    <n v="0"/>
    <s v="PRINCIPAL"/>
    <s v="TERRESTRE"/>
    <s v="FRANCO CAÑAVERAL YAMID RAUL"/>
    <n v="1"/>
    <n v="51282"/>
    <n v="51282"/>
  </r>
  <r>
    <s v="PEREIRA"/>
    <s v="0036-0002"/>
    <x v="2"/>
    <n v="63001"/>
    <n v="2909784"/>
    <n v="46942"/>
    <x v="0"/>
    <s v="QUINDIO"/>
    <s v="ARMENIA"/>
    <s v="BARRIO ARMENIA QUINDIO 1"/>
    <s v="WOMPI"/>
    <s v="FO-25-1709483"/>
    <d v="2025-10-21T08:00:00"/>
    <d v="2025-10-22T13:34:00"/>
    <s v="INCIDENTE"/>
    <s v="CREDENCIALES DE ACCESO (USUARIO/CONTRASEÑA)"/>
    <s v="INGRESO DE CREDENCIALES ERRADAS"/>
    <s v="USUARIO CB"/>
    <s v="22/10/2025 SE VISITA COMERCIO SE REALIZÓ VALIDACIÓNES DE CREENCIALES, FUNCIONAMIENTO  OK PRUEBAS OK."/>
    <s v="VISITA_TÉCNICA"/>
    <n v="64"/>
    <s v="INTERMEDIA"/>
    <s v="TERRESTRE"/>
    <s v="SANCHEZ SOLORZANO JUAN SEBASTIAN"/>
    <n v="1"/>
    <n v="172989"/>
    <n v="172989"/>
  </r>
  <r>
    <s v="PEREIRA"/>
    <s v="0036-0002"/>
    <x v="2"/>
    <n v="63001"/>
    <n v="2909696"/>
    <n v="12753"/>
    <x v="0"/>
    <s v="QUINDIO"/>
    <s v="ARMENIA"/>
    <s v="CARNES Y VERDURAS BONANZA"/>
    <s v="WOMPI"/>
    <s v="FO-25-1709480"/>
    <d v="2025-10-21T08:00:00"/>
    <d v="2025-10-22T13:41:00"/>
    <s v="INCIDENTE"/>
    <s v="CREDENCIALES DE ACCESO (USUARIO/CONTRASEÑA)"/>
    <s v="INGRESO DE CREDENCIALES ERRADAS"/>
    <s v="USUARIO CB"/>
    <s v="22/10/2025 SE LLEGA A COMERCIO SE ENCUENTRA CERRADO, SE LLAMA A CONTACTO INDICAN QUE SSALIEROON POR MOTIVOS PERSONALES PERO QUE EL EQUIPO YA ESTÁ FUNCIONANDO CON TOTAL NORMALIDAD DESDE DÍA DE AYER EN LA NOCHE VOLVIÓ A TRABAJAR SIN NOVEDAD ALGUNA."/>
    <s v="VISITA_TÉCNICA"/>
    <n v="40"/>
    <s v="INTERMEDIA"/>
    <s v="TERRESTRE"/>
    <s v="SANCHEZ SOLORZANO JUAN SEBASTIAN"/>
    <n v="1"/>
    <n v="172989"/>
    <n v="172989"/>
  </r>
  <r>
    <s v="CALI"/>
    <s v="0036-0003"/>
    <x v="3"/>
    <n v="19001"/>
    <n v="2909083"/>
    <n v="68886"/>
    <x v="0"/>
    <s v="CAUCA"/>
    <s v="POPAYAN"/>
    <s v="JAPONCELL"/>
    <s v="WOMPI"/>
    <s v="FO-25-1708331"/>
    <d v="2025-10-20T16:43:00"/>
    <d v="2025-10-22T13:54:00"/>
    <s v="INCIDENTE"/>
    <s v="CONEXIÓN"/>
    <s v="CONEXIÓN DEFICIENTE WIFI"/>
    <s v="WIFI"/>
    <s v="22/10/2025 SE REALIZA LLAMADA CON EL SEÑOR JOSE INFORMA EL DATAFONO YA CONECTO A LA RED Y OPERA OK"/>
    <s v="SOPORTE_TELEFÓNICO"/>
    <n v="32"/>
    <s v="LEJANA"/>
    <s v="TERRESTRE"/>
    <s v="GIMBUEL LASSO LUIS GERMAN"/>
    <n v="1"/>
    <n v="22000"/>
    <n v="22000"/>
  </r>
  <r>
    <s v="CALI"/>
    <s v="0036-0003"/>
    <x v="3"/>
    <n v="19001"/>
    <n v="2834362"/>
    <n v="80747"/>
    <x v="0"/>
    <s v="CAUCA"/>
    <s v="POPAYAN"/>
    <s v="FRUTI MARKET"/>
    <s v="WOMPI"/>
    <s v="FO-25-1619998"/>
    <d v="2025-10-03T09:09:00"/>
    <d v="2025-10-22T13:58:00"/>
    <s v="INCIDENTE"/>
    <s v="CREDENCIALES DE ACCESO (USUARIO/CONTRASEÑA)"/>
    <s v="NO FUNCIONA EL USUARIO O CONTRASEÑA"/>
    <s v="ERROR INICIO DE SESIÓN"/>
    <s v="22/10/2025 SE REALIZA VALIDACION DE NUEVO CON EL CLIENTE SE CREA UNA NUEVA CONTRASEÑA, EL CLIENTE REALIZA EL PROCESO DE INGRESO, Y YA PUEDE INGRESAR DE NUEVO A AL APLICACION. SE CIERRA CASO"/>
    <s v="SOPORTE_TELEFÓNICO"/>
    <n v="16"/>
    <s v="LEJANA"/>
    <s v="TERRESTRE"/>
    <s v="HENAO CARDONA DIEGO FERNANDO"/>
    <n v="1"/>
    <n v="22000"/>
    <n v="22000"/>
  </r>
  <r>
    <s v="BUCARAMANGA"/>
    <s v="0036-0007"/>
    <x v="1"/>
    <n v="20710"/>
    <n v="2918080"/>
    <n v="74744"/>
    <x v="0"/>
    <s v="CESAR"/>
    <s v="SAN ALBERTO"/>
    <s v="BARRIO VILLA FANNY SAN ALBERTO 4"/>
    <s v="WOMPI"/>
    <s v="FO-25-1716496"/>
    <d v="2025-10-22T09:19:00"/>
    <d v="2025-10-22T14:20:00"/>
    <s v="INCIDENTE"/>
    <s v="SOFTWARE"/>
    <s v="APP ELIMINADA"/>
    <s v="APP ELIMINADA POR EL CB"/>
    <s v="22/10/2025 SE ESTABLECE COMUNICACIÓN CON EL SEÑOR VICTOR AL NÚMERO 3185211178 QUIEN INFORMA QUE LA APP DE WOMPI SE LE DESAPARECIO POR UNOS MINUTOS PERO LUEGO LE VOLVIÓ A SALIR QUE REINICIO EL EQUIPO Y LE SALIO LA APP NUEVAMENTE Y QUE ESTA OPERANDO SIN NOVEDAD ADICIONAL INFORMA QUE EL SE VOLVIÓ A COMUNICAR CON LA LÍNEA 018000953344 Y SOLICITO LA CANCELACIÓN DE LA VISITA POR QUE YA SE ME HABIA SOLUCIONADO EL INCONVENIENTE SE ADJUNTO IMÁGENES BRINDADAS POR EL CLIENTE"/>
    <s v="SOPORTE_TELEFÓNICO"/>
    <n v="0"/>
    <s v="LEJANA"/>
    <s v="TERRESTRE"/>
    <s v="BARRERA ORTEGA MARLON STWAR"/>
    <n v="1"/>
    <n v="22000"/>
    <n v="22000"/>
  </r>
  <r>
    <s v="BUCARAMANGA"/>
    <s v="0036-0007"/>
    <x v="1"/>
    <n v="68001"/>
    <n v="2865633"/>
    <n v="61379"/>
    <x v="0"/>
    <s v="SANTANDER"/>
    <s v="BUCARAMANGA"/>
    <s v="DROGUERIA FARMATOTAL MAS FARMACIA MAS SALUD"/>
    <s v="WOMPI"/>
    <s v="FO-25-1666072"/>
    <d v="2025-10-09T16:58:00"/>
    <d v="2025-10-22T16:36:00"/>
    <s v="INCIDENTE"/>
    <s v="NAVEGACION LENTA"/>
    <s v="USUARIO NO PUEDE NAVEGAR ENTRE PANTALLAS O LA APP NO ABRE SE QUEDA CARGANDO"/>
    <s v="CACHE"/>
    <s v="22/10/2025 SE ESTABLECE COMUNICACIÓN CON EL SEÑOR JONATHAN AL NÚMERO 3176496802 QUIEN INFORMA QUE EL EQUIPO ESTA OPERATIVO QUE LA NOVEDAD QUE PRESENTABA ERA DEBIO AL INTERNET QUE TENÍA QUE REALIZARON CAMBIO DE PROVEEDOR Y ESTA NAVEGANDO SIN PROBLEMAS ADICIONAL INFORMA QUE EL DIA POR MEDIO LE ESTA REALIZANDO BORRADO DE CACHE AL EQUIPO Y ASI A TRABAJO SIN INCONVENIENTES SE PROCEDE A CERRAR ORDEN DE TRABAJO"/>
    <s v="SOPORTE_TELEFÓNICO"/>
    <n v="64"/>
    <s v="PRINCIPAL"/>
    <s v="TERRESTRE"/>
    <s v="BARRERA ORTEGA MARLON STWAR"/>
    <n v="1"/>
    <n v="22000"/>
    <n v="22000"/>
  </r>
  <r>
    <s v="MANIZALES"/>
    <s v="0036-0002"/>
    <x v="2"/>
    <n v="17001"/>
    <n v="2919918"/>
    <n v="57430"/>
    <x v="0"/>
    <s v="CALDAS"/>
    <s v="MANIZALES"/>
    <s v="BARRIO CENTRO MAINZALES"/>
    <s v="WOMPI"/>
    <s v="FO-25-1718095"/>
    <d v="2025-10-22T12:11:00"/>
    <d v="2025-10-23T08:25:00"/>
    <s v="INCIDENTE"/>
    <s v="CONEXIÓN"/>
    <s v="CONEXIÓN DEFICIENTE WIFI"/>
    <s v="FALLAS EN CANAL DE COMUNICACIÓN DEL CLIENTE (INTERNET)"/>
    <s v="22/10/2025 SE HABLA CON EL CLIENTE QUIEN INDICA QUE NO HA PODIDO INGRESAR A ALA APLICACION QUE HA INTENTADO PERO NO DEJA, SE LE INDICA REALIZAR REINCIO DEL ROUTER DEL INTERNET PARA VER QUE SUCEDE CUANDO EL CLIENTE CONFIRMA QUE REINCIO EL ROUTER INDICA QUE YA PUEDE INGRESAR, SE LE INDICA TAMBIEN QUE PRUEBE CON LOS DATOS DESDE EL CEL PARA VALIDAR QUE EL DATAFONO SI ESTA OPERATIVO Y TAMBIEN CONFIRMA QUE CON DATOS TAMBIEN FUNCIONA, SE CIERRA CASO"/>
    <s v="SOPORTE_TELEFÓNICO"/>
    <n v="56"/>
    <s v="PRINCIPAL"/>
    <s v="TERRESTRE"/>
    <s v="HENAO CARDONA DIEGO FERNANDO"/>
    <n v="1"/>
    <n v="22000"/>
    <n v="22000"/>
  </r>
  <r>
    <s v="CARTAGENA"/>
    <s v="0036-0001"/>
    <x v="6"/>
    <n v="13001"/>
    <n v="2917195"/>
    <n v="49945"/>
    <x v="0"/>
    <s v="BOLIVAR"/>
    <s v="CARTAGENA"/>
    <s v="BARRIO TORICES CARTAGENA DE INDIAS 1"/>
    <s v="WOMPI"/>
    <s v="FO-25-1715074"/>
    <d v="2025-10-22T08:00:00"/>
    <d v="2025-10-23T08:30:00"/>
    <s v="INCIDENTE"/>
    <s v="SOFTWARE"/>
    <s v="APP ELIMINADA"/>
    <s v="APP ELIMINADA POR EL CB"/>
    <s v="22/10/2025 SE LLAMA AL CLIENTE INFORMA QUE BORRO LA APP DE WOMPI SE ESCALA AL COORDINADOR CON EL NÚMERO DE TICKET  474054 SE RESUELVE CLIENTE INFORMA QUE YA TIENE LA APP NUEVAMENTE TODO OK"/>
    <s v="SOPORTE_TELEFÓNICO"/>
    <n v="64"/>
    <s v="PRINCIPAL"/>
    <s v="TERRESTRE"/>
    <s v="CANEDO HERRERA ALEXANDER"/>
    <n v="1"/>
    <n v="22000"/>
    <n v="22000"/>
  </r>
  <r>
    <s v="CALI"/>
    <s v="0036-0003"/>
    <x v="3"/>
    <n v="76130"/>
    <n v="2914807"/>
    <n v="75115"/>
    <x v="0"/>
    <s v="VALLE DEL CAUCA"/>
    <s v="CANDELARIA"/>
    <s v="BARRIO LA MARIA GORGONA CANDELARIA"/>
    <s v="WOMPI"/>
    <s v="FO-25-1713246"/>
    <d v="2025-10-21T14:35:00"/>
    <d v="2025-10-23T08:44:00"/>
    <s v="INCIDENTE"/>
    <s v="LECTURA"/>
    <s v="NO LEE NINGUNA FACTURA"/>
    <s v="NO LEE CODIGOS DE BARRAS LARGOS"/>
    <s v="22/10/2025 SE LE EXPLICA EL PROCESO A EL CB QUE GIRE EL CODIGO PARA QUE TOME LAS FACTURAS LARGAS Y UNA DISTANCIA PRUDENTE._x000a_SE REALIZA PRUEBAS OPERATIVAS SIN NOVEDAD."/>
    <s v="VISITA_TÉCNICA"/>
    <n v="0"/>
    <s v="INTERMEDIA"/>
    <s v="TERRESTRE"/>
    <s v="TORRES GARCIA JENDRY JOSE"/>
    <n v="1"/>
    <n v="172989"/>
    <n v="172989"/>
  </r>
  <r>
    <s v="BOGOTA"/>
    <s v="0036-0004"/>
    <x v="5"/>
    <n v="11001"/>
    <n v="2917863"/>
    <n v="31115"/>
    <x v="0"/>
    <s v="CUNDINAMARCA"/>
    <s v="BOGOTA"/>
    <s v="MANRESA.COM"/>
    <s v="WOMPI"/>
    <s v="FO-25-1716469"/>
    <d v="2025-10-22T09:13:00"/>
    <d v="2025-10-23T08:51:00"/>
    <s v="INCIDENTE"/>
    <s v="IMPRESIÓN"/>
    <s v="RODILLO ATASCADO"/>
    <s v="MALA MANIPULACIÓN DEL DATAFONO"/>
    <s v="23/10/2025 SE LLEGA A COMERCIO SE VÁLIDA FALLA EN IMPRESORA , SE RETIRA ROLLO SE REINICIA EQUIPO SE CIERRA TAPA Y FUNCIONA PERFECTAMENTE SE REALIZAN PRUEBAS EXITOSA"/>
    <s v="VISITA_TÉCNICA"/>
    <n v="64"/>
    <s v="PRINCIPAL"/>
    <s v="TERRESTRE"/>
    <s v="INFANTE SIERRA MANUEL FERNANDO"/>
    <n v="1"/>
    <n v="51282"/>
    <n v="51282"/>
  </r>
  <r>
    <s v="BOGOTA"/>
    <s v="0036-0004"/>
    <x v="5"/>
    <n v="25430"/>
    <n v="2913992"/>
    <n v="76237"/>
    <x v="0"/>
    <s v="CUNDINAMARCA"/>
    <s v="MADRID"/>
    <s v="BARRIO EL SOSIEGO MADRID MADRID"/>
    <s v="WOMPI"/>
    <s v="FO-25-1712391"/>
    <d v="2025-10-21T13:14:00"/>
    <d v="2025-10-23T08:57:00"/>
    <s v="INCIDENTE"/>
    <s v="SOFTWARE"/>
    <s v="APP ELIMINADA"/>
    <s v="APP ELIMINADA POR EL CB"/>
    <s v="22/10/2025 INSTALACIÓN DE APP WOMPI SE INGRESA USUARIOS OK SE REALIZA PRUEBAS OK SE ENTREGA SERVICIO OPERATIVO"/>
    <s v="VISITA_TÉCNICA"/>
    <n v="16"/>
    <s v="INTERMEDIA"/>
    <s v="TERRESTRE"/>
    <s v="HERNANDEZ NARANJO OSCAR EDUARDO"/>
    <n v="1"/>
    <n v="172989"/>
    <n v="172989"/>
  </r>
  <r>
    <s v="BUCARAMANGA"/>
    <s v="0036-0007"/>
    <x v="1"/>
    <n v="68655"/>
    <n v="2897576"/>
    <n v="58943"/>
    <x v="0"/>
    <s v="SANTANDER"/>
    <s v="SABANA DE TORRES"/>
    <s v="BARRIO 20 DE JULIO SABANA DE TORRES 2"/>
    <s v="WOMPI"/>
    <s v="FO-25-1699396"/>
    <d v="2025-10-17T14:25:00"/>
    <d v="2025-10-23T09:05:00"/>
    <s v="INCIDENTE"/>
    <s v="IMPRESIÓN"/>
    <s v="ROLLO MAL PUESTO"/>
    <s v="MALA MANIPULACIÓN DEL DATAFONO"/>
    <s v="23/10/2025 SE COMUNICA CON LA SEÑORITA MARLY AL NÚMERO DE TELÉFONO 3173644362 , NOS SOLICITA QUE POR FAVOR CANCELAR SOPORTE DEBIDO QUE INCONVENIENTE YA FUE SOLUCIONADO"/>
    <s v="SOPORTE_TELEFÓNICO"/>
    <n v="0"/>
    <s v="LEJANA"/>
    <s v="TERRESTRE"/>
    <s v="HERRERA LUQUE SAUL JAVIER"/>
    <n v="1"/>
    <n v="22000"/>
    <n v="22000"/>
  </r>
  <r>
    <s v="VILLAVICENCIO"/>
    <s v="0036-0006"/>
    <x v="4"/>
    <n v="50226"/>
    <n v="2896744"/>
    <n v="65610"/>
    <x v="0"/>
    <s v="META"/>
    <s v="CUMARAL"/>
    <s v="BARRIO MAYUGA VIVE CUMARAL"/>
    <s v="WOMPI"/>
    <s v="FO-25-1702438 | FO-25-1698105"/>
    <d v="2025-10-17T11:35:00"/>
    <d v="2025-10-23T09:13:00"/>
    <s v="INCIDENTE"/>
    <s v="LECTURA"/>
    <s v="ERROR LECTURA CODIGO DE BARRAS"/>
    <s v="NO LEE CODIGOS DE BARRAS LARGOS"/>
    <s v="18/10/2025 SE REALIZA VISITA A COMERCIO SE VERIFICA VERSIÓN OK SE REALIZA BORRADO DE CACHÉ SE DEJA APP EN IDIOMA INGLÉS SE VERIFICA QUE CÓDIGO DE BARRAS LARGOS NO REALIZA LECTURA, SE COMPRUEBA CON CÓDIGO DE BARRAS CORTO PRUEBAS OK SIN NOVEDADES LECTURA INMEDIATA SE REALIZA ESCALAMIENTO TICKET: 473204_x000a_22/10/2025 SE REALIZA CONTACTO TELEFÓNICO CON LA SEÑORA JENNIFER BENÍTEZ SE LE INDICA QUE SE ESTUVO REALIZÁNDO VALIDACIÓN Y EL DATÁFONO CUENTA CON LA ÚLTIMA VERSIÓN DE LA APP, ADEMÁS DE ESO SE VISUALIZAN TRANSACCIONES RECIENTES CON LA LECTURA DE CÓDIGOS DE BARRAS"/>
    <s v="VISITA_TÉCNICA"/>
    <n v="0"/>
    <s v="INTERMEDIA"/>
    <s v="TERRESTRE"/>
    <s v="CASTRILLON URREA LONDIER LEANDRO"/>
    <n v="2"/>
    <n v="172989"/>
    <n v="345978"/>
  </r>
  <r>
    <s v="TUNJA"/>
    <s v="0036-0007"/>
    <x v="1"/>
    <n v="15759"/>
    <n v="2913187"/>
    <n v="61953"/>
    <x v="0"/>
    <s v="BOYACA"/>
    <s v="SOGAMOSO"/>
    <s v="BARRIO LOS ROSALES SOGAMOSO 1"/>
    <s v="WOMPI"/>
    <s v="FO-25-1711858"/>
    <d v="2025-10-21T11:27:00"/>
    <d v="2025-10-23T09:45:00"/>
    <s v="INCIDENTE"/>
    <s v="CONEXIÓN"/>
    <s v="APARECEN ERRORES EN PANTALLA: HUBO UNA DESCONEXION DE LA RED"/>
    <s v="WIFI"/>
    <s v="23/10/2025 SE ESTABLECE COMUNICACIÓN CON LA SEÑORA MARIA MONTAÑEZ AL NÚMERO DE 3208114814 CLIENTE MANIFIESTA QUE YA REALIZO LA RESPECTIVA SOLICITUD CON EL OPERADOR CLARO PARA QUE LE REVISEN EL INTERNET YA QUE LE ESTÁ PRESENTANDO FALLAS CON LAS REDES CLIENTE REALIZO CONEXIÓN DE WIFI CON LA RED DEL LOCAL VECINO ARROJANDO CONEXIÓN EXITOSA MANIFIESTA QUE NO VA A TRABAJAR CON EL DATAFONO WOMPI HASTA QUE CLARO LE BRINDE  LA SOLUCIÓN DEFINITIVA VISITA PROGRAMADA PARA EL DÍA 01/11/2025  INDICA QUE SI PRESENTA NOVEDADES  SE ESTARÁ COMUNICANDO NUEVAMENTE  DESPUÉS QUE LE REALICEN LAS CORRECCIONES DEL INTERNET."/>
    <s v="SOPORTE_TELEFÓNICO"/>
    <n v="0"/>
    <s v="INTERMEDIA"/>
    <s v="TERRESTRE"/>
    <s v="RODRIGUEZ MURCIA YERSON IVAN"/>
    <n v="1"/>
    <n v="22000"/>
    <n v="22000"/>
  </r>
  <r>
    <s v="MANIZALES"/>
    <s v="0036-0002"/>
    <x v="2"/>
    <n v="17001"/>
    <n v="2921547"/>
    <n v="66515"/>
    <x v="0"/>
    <s v="CALDAS"/>
    <s v="MANIZALES"/>
    <s v="COMERCIALIZADORA Y DISTRIBUIDORA FERRE Y AGRO"/>
    <s v="WOMPI"/>
    <s v="FO-25-1720067"/>
    <d v="2025-10-22T15:53:00"/>
    <d v="2025-10-23T10:03:00"/>
    <s v="INCIDENTE"/>
    <s v="SOFTWARE"/>
    <s v="APP ELIMINADA"/>
    <s v="APP ELIMINADA POR EL CB"/>
    <s v="23/10/2025 SE VALIDA CON EL CB LA SEÑORA LILIANA INDICA QUE POR ERROR SE LE BORRO LA APP, SE LE INDICA REALIZAR EL PROCESO DE ACTUALIZACION DE LA APLICACION Y LA APP VUELVE A QUEDAR INSTALADA EL USUARIO CONFIRMA OPERATIVIDAD DEL SERVICIO."/>
    <s v="SOPORTE_TELEFÓNICO"/>
    <n v="16"/>
    <s v="PRINCIPAL"/>
    <s v="TERRESTRE"/>
    <s v="HENAO CARDONA DIEGO FERNANDO"/>
    <n v="1"/>
    <n v="22000"/>
    <n v="22000"/>
  </r>
  <r>
    <s v="BOGOTA"/>
    <s v="0036-0004"/>
    <x v="5"/>
    <n v="11001"/>
    <n v="2922080"/>
    <n v="49070"/>
    <x v="0"/>
    <s v="CUNDINAMARCA"/>
    <s v="BOGOTÁ"/>
    <s v="PAPELERÍA EL MUNDO PEQUE"/>
    <s v="WOMPI"/>
    <s v="FO-25-1720561"/>
    <d v="2025-10-22T16:54:00"/>
    <d v="2025-10-23T10:51:00"/>
    <s v="INCIDENTE"/>
    <s v="PANTALLA"/>
    <s v="TÁCTIL"/>
    <s v="NO RESPONDE LA PANTALLA TÁCTIL"/>
    <s v="23/10/2025 SE ENCUENTRA DATÁFONO CON FALLO EL CUAL GENERA QUE ESTE NO RESPONDA LA PANTALLA, SE PROCEDE A DESCONECTAR LA PILA, SE DEJA REPOSAR AL EQUIPO 10 MINUTOS Y SE ENCIENDE YA DESPUÉS SE OBSERVA QUE TRABAJA CON NORMALIDAD. SE VERIFICA ACTUALIZACIÓNES Y BORRADO DE CACHE Y SE ESPERA EN EL PUNTO 10 MINUTOS PARA CERTIFICAR QUE EL EQUIPO FUNCIONE CON NORMALIDAD"/>
    <s v="VISITA_TÉCNICA"/>
    <n v="64"/>
    <s v="PRINCIPAL"/>
    <s v="TERRESTRE"/>
    <s v="ALARCON AREVALO JOHAN STIVEN"/>
    <n v="1"/>
    <n v="51282"/>
    <n v="51282"/>
  </r>
  <r>
    <s v="BOGOTA"/>
    <s v="0036-0004"/>
    <x v="5"/>
    <n v="25307"/>
    <n v="2919905"/>
    <n v="64901"/>
    <x v="0"/>
    <s v="CUNDINAMARCA"/>
    <s v="GIRARDOT"/>
    <s v="BARRIO ALTO DE LA CRUZ GIRARDOT 1"/>
    <s v="WOMPI"/>
    <s v="FO-25-1718097"/>
    <d v="2025-10-22T12:07:00"/>
    <d v="2025-10-23T11:01:00"/>
    <s v="INCIDENTE"/>
    <s v="NAVEGACION LENTA"/>
    <s v="USUARIO NO PUEDE NAVEGAR ENTRE PANTALLAS O LA APP NO ABRE SE QUEDA CARGANDO"/>
    <s v="CACHE"/>
    <s v="23/10/2025 SE E REALIZA CONTRACTO TELÉFONO CON CLIENTE A NÚMERO REGISTRADO 3103033248 NOS CONTESTA EL SEÑOR JUAN MANUEL AL CUAL SE LE DAN INDICACIONES DE PROCEDIMIENTO DE BORRA CACHE DEL DATAFONO PARA UN MEJOR FUNCIONAMIENTO DEL MISMO. CLIENTE REALIZA EL BORRADO OK"/>
    <s v="SOPORTE_TELEFÓNICO"/>
    <n v="0"/>
    <s v="LEJANA"/>
    <s v="TERRESTRE"/>
    <s v="ORTIZ MARTINEZ STIVEN"/>
    <n v="1"/>
    <n v="22000"/>
    <n v="22000"/>
  </r>
  <r>
    <s v="TUNJA"/>
    <s v="0036-0007"/>
    <x v="1"/>
    <n v="15001"/>
    <n v="2920075"/>
    <n v="41542"/>
    <x v="0"/>
    <s v="BOYACA"/>
    <s v="TUNJA"/>
    <s v="FARMACIA DROGUERIA DEL NORTE"/>
    <s v="WOMPI"/>
    <s v="FO-25-1718543"/>
    <d v="2025-10-22T12:43:00"/>
    <d v="2025-10-23T11:08:00"/>
    <s v="INCIDENTE"/>
    <s v="PANTALLA"/>
    <s v="TÁCTIL"/>
    <s v="NO RESPONDE LA PANTALLA TÁCTIL"/>
    <s v="23/10/2025 SE LOGRA COMUNICACION CON EL SEÑOR CARLOS BOLAÑOS AL NUMERO 3127092056, SE CONFIRMA QUE DESPUES DE MEDIA HORA DE HABER REALIZADO BORRADO DE CACHE, ACTUALIZACION DE LA APLICACION Y REINICIO DEL EQUIPO ESTE YA NO PRESENTA LENTITUD Y EL TACTIL FUNCIONA CORRECTAMENTE,  SE PROCEDE A CERRAR EL CASO."/>
    <s v="SOPORTE_TELEFÓNICO"/>
    <n v="32"/>
    <s v="PRINCIPAL"/>
    <s v="TERRESTRE"/>
    <s v="SOLER HOYOS CRISTIAN LEONARDO"/>
    <n v="1"/>
    <n v="22000"/>
    <n v="22000"/>
  </r>
  <r>
    <s v="BOGOTA"/>
    <s v="0036-0004"/>
    <x v="5"/>
    <n v="11001"/>
    <n v="2919367"/>
    <n v="66959"/>
    <x v="0"/>
    <s v="CUNDINAMARCA"/>
    <s v="BOGOTÁ"/>
    <s v="DROGUERÍA LA CITA RD"/>
    <s v="WOMPI"/>
    <s v="FO-25-1717972"/>
    <d v="2025-10-22T11:27:00"/>
    <d v="2025-10-23T11:19:00"/>
    <s v="INCIDENTE"/>
    <s v="SOFTWARE"/>
    <s v="APP ELIMINADA"/>
    <s v="APP ELIMINADA POR EL CB"/>
    <s v="23/10/2025 SE REALIZA DESCARGA DE APP SE INGRESAN USUARIOS SE REALIZA PRUEBAS OK SE ENTREGA SERVICIO OPERATIVO"/>
    <s v="VISITA_TÉCNICA"/>
    <n v="24"/>
    <s v="PRINCIPAL"/>
    <s v="TERRESTRE"/>
    <s v="HERNANDEZ NARANJO OSCAR EDUARDO"/>
    <n v="1"/>
    <n v="51282"/>
    <n v="51282"/>
  </r>
  <r>
    <s v="BOGOTA"/>
    <s v="0036-0004"/>
    <x v="5"/>
    <n v="11001"/>
    <n v="2919888"/>
    <n v="40676"/>
    <x v="0"/>
    <s v="CUNDINAMARCA"/>
    <s v="BOGOTA"/>
    <s v="BARRIO SUBA GAITANA BOGOTA 2"/>
    <s v="WOMPI"/>
    <s v="FO-25-1718556"/>
    <d v="2025-10-22T12:30:00"/>
    <d v="2025-10-23T11:54:00"/>
    <s v="INCIDENTE"/>
    <s v="SOFTWARE"/>
    <s v="APP ELIMINADA"/>
    <s v="APP ELIMINADA POR EL CB"/>
    <s v="23/10/2025 SE VISITA COMERCIO, SE VALIDA APP WOMPI DEL COMERCIO, LO BORRO POR ERROR, SE ESCALA CON EL COORDINADOR ME DA TICKET N° (474402) Y SE VUELVE A ACTUALIZAR APARECIENDO LA APP WOMPI, CLIENTE INGRESA OPERANDO CON NORMALIDAD SIN NOVEDAD."/>
    <s v="VISITA_TÉCNICA"/>
    <n v="40"/>
    <s v="PRINCIPAL"/>
    <s v="TERRESTRE"/>
    <s v="ARIAS QUILINDO JULIAN"/>
    <n v="1"/>
    <n v="51282"/>
    <n v="51282"/>
  </r>
  <r>
    <s v="VILLAVICENCIO"/>
    <s v="0036-0006"/>
    <x v="4"/>
    <n v="50001"/>
    <n v="2920224"/>
    <n v="74867"/>
    <x v="0"/>
    <s v="META"/>
    <s v="VILLAVICENCIO"/>
    <s v="DROGUERIA SUPER ECONOMICA DEL LLANO 3"/>
    <s v="WOMPI"/>
    <s v="FO-25-1718637"/>
    <d v="2025-10-22T13:32:00"/>
    <d v="2025-10-23T12:06:00"/>
    <s v="INCIDENTE"/>
    <s v="CREDENCIALES DE ACCESO (USUARIO/CONTRASEÑA)"/>
    <s v="NO FUNCIONA EL USUARIO O CONTRASEÑA"/>
    <s v="EL USUARIO NO RECUERDA LA CONTRASEÑA O EL USUARIO"/>
    <s v="23/10/2025 SE REALIZA PROCESO DE OLVIDÓ CONTRASEÑA, SE REALIZA BORRADO DE CACHE, SE ACTUALIZA VERSIÓN POR TEAMCALL, PRUEBAS OK, CLIENTE INDICA QUE NO OPERÓ EL CB POR QUÉ NO PODÍA INGRESAR A LA APLICACIÓN, NO TIENE VOUCHER ANTERIORES."/>
    <s v="VISITA_TÉCNICA"/>
    <n v="32"/>
    <s v="PRINCIPAL"/>
    <s v="TERRESTRE"/>
    <s v="MURCIA HERNANDEZ HARVEY IGNACIO"/>
    <n v="1"/>
    <n v="51282"/>
    <n v="51282"/>
  </r>
  <r>
    <s v="CUCUTA"/>
    <s v="0036-0007"/>
    <x v="1"/>
    <n v="54001"/>
    <n v="2920643"/>
    <n v="47575"/>
    <x v="0"/>
    <s v="NORTE DE SANTANDER"/>
    <s v="CUCUTA"/>
    <s v="TERRAZA A COMER MAKRO"/>
    <s v="WOMPI"/>
    <s v="FO-25-1719103"/>
    <d v="2025-10-22T14:25:00"/>
    <d v="2025-10-23T12:38:00"/>
    <s v="INCIDENTE"/>
    <s v="CREDENCIALES DE ACCESO (USUARIO/CONTRASEÑA)"/>
    <s v="NO FUNCIONA EL USUARIO O CONTRASEÑA"/>
    <s v="USUARIO CB"/>
    <s v="23/10/2025 SE REALIZÓ LLAMADA TELEFÓNICA AL NÚMERO 3182599377 SE HABLÓ CON LA SRA LINA CONTRERAS, MANIFIESTA QUE EL DÍA DE AYER SE LE SOLUCIONÓ EL INCONVENIENTE DE INGRESO DE CREDENCIALES, YA EL DÍA DE HOY A REALIZADO TRANSACCIÓN NORMALMENTE TODO OK"/>
    <s v="SOPORTE_TELEFÓNICO"/>
    <n v="8"/>
    <s v="PRINCIPAL"/>
    <s v="TERRESTRE"/>
    <s v="MORA VEGA JEAMPIER"/>
    <n v="1"/>
    <n v="22000"/>
    <n v="22000"/>
  </r>
  <r>
    <s v="CARTAGENA"/>
    <s v="0036-0001"/>
    <x v="6"/>
    <n v="13001"/>
    <n v="2920498"/>
    <n v="63130"/>
    <x v="0"/>
    <s v="BOLIVAR"/>
    <s v="CARTAGENA"/>
    <s v="FARMALIFE INTEGRAL"/>
    <s v="WOMPI"/>
    <s v="FO-25-1719387"/>
    <d v="2025-10-22T14:28:00"/>
    <d v="2025-10-23T12:47:00"/>
    <s v="INCIDENTE"/>
    <s v="LECTOR DE TARJETAS"/>
    <s v="NO LEE TARJETAS"/>
    <s v="OBSTRUCCION DEL LECTOR"/>
    <s v="23/10/2025 SE REALIZA VISITA AL COMERCIO SE REVISA RANURA DEL LECTOR SE MIRA SE HACE LIMPIEZA SE BORRA CACHE SE HACEN PRUEBAS"/>
    <s v="VISITA_TÉCNICA"/>
    <n v="16"/>
    <s v="PRINCIPAL"/>
    <s v="TERRESTRE"/>
    <s v="CANEDO HERRERA ALEXANDER"/>
    <n v="1"/>
    <n v="51282"/>
    <n v="51282"/>
  </r>
  <r>
    <s v="TUNJA"/>
    <s v="0036-0007"/>
    <x v="1"/>
    <n v="15759"/>
    <n v="2922198"/>
    <n v="67990"/>
    <x v="0"/>
    <s v="BOYACA"/>
    <s v="SOGAMOSO"/>
    <s v="CHAPINERO SOGAMOSO BOYACA"/>
    <s v="WOMPI"/>
    <s v="FO-25-1720799"/>
    <d v="2025-10-23T08:00:00"/>
    <d v="2025-10-23T12:59:00"/>
    <s v="INCIDENTE"/>
    <s v="NAVEGACION LENTA"/>
    <s v="USUARIO NO PUEDE NAVEGAR ENTRE PANTALLAS O LA APP NO ABRE SE QUEDA CARGANDO"/>
    <s v="CACHE"/>
    <s v="23/10/2025 EN COMUNICACION CON EL SEÑOR WILMAR CANTOR RODRÍGUEZ AL NÚMERO DE CONTACTO 3142976870 SE REALIZ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 PRUEBA EXITOSA CLIENTE COMPARTE EVIDENCIA."/>
    <s v="SOPORTE_TELEFÓNICO"/>
    <n v="32"/>
    <s v="INTERMEDIA"/>
    <s v="TERRESTRE"/>
    <s v="RODRIGUEZ MURCIA YERSON IVAN"/>
    <n v="1"/>
    <n v="22000"/>
    <n v="22000"/>
  </r>
  <r>
    <s v="MONTERIA"/>
    <s v="0036-0001"/>
    <x v="6"/>
    <n v="23001"/>
    <n v="2920531"/>
    <n v="63438"/>
    <x v="0"/>
    <s v="CORDOBA"/>
    <s v="MONTERIA"/>
    <s v="BARRIO SUCRE MONTERIA 2"/>
    <s v="WOMPI"/>
    <s v="FO-25-1719022"/>
    <d v="2025-10-22T14:20:00"/>
    <d v="2025-10-23T13:07:00"/>
    <s v="INCIDENTE"/>
    <s v="CREDENCIALES DE ACCESO (USUARIO/CONTRASEÑA)"/>
    <s v="NO FUNCIONA EL USUARIO O CONTRASEÑA - MALA MANIPULACIÓN POS"/>
    <s v="FALTA CAPACITACIÓN USUARIO CB - USUARIO CB"/>
    <s v="23/10/2025 EN EL RESULTADO DE LA VISITA INDICA QUE SE ESCALÓ CASO WOMPI CON TICKET NO (474432), SOLUCIONADO EL INCONVENIENTE Y DEJANDO EL SERVICIO NUEVAMENTE"/>
    <s v="VISITA_TÉCNICA"/>
    <n v="24"/>
    <s v="PRINCIPAL"/>
    <s v="TERRESTRE"/>
    <s v="CASSIANI PEREZ RAUL RAMIRO"/>
    <n v="1"/>
    <n v="51282"/>
    <n v="51282"/>
  </r>
  <r>
    <s v="MONTERIA"/>
    <s v="0036-0001"/>
    <x v="6"/>
    <n v="23586"/>
    <n v="2913755"/>
    <n v="75899"/>
    <x v="0"/>
    <s v="CORDOBA"/>
    <s v="PURISIMA"/>
    <s v="BARRIO JUAN XIII PURISIMA DE LA CONCEPCION"/>
    <s v="WOMPI"/>
    <s v="FO-25-1712023"/>
    <d v="2025-10-21T12:13:00"/>
    <d v="2025-10-23T13:28:00"/>
    <s v="INCIDENTE"/>
    <s v="CONEXIÓN"/>
    <s v="CONEXIÓN DEFICIENTE WIFI"/>
    <s v="WIFI"/>
    <s v="23/10/2025 SE REALIZA VISITA AL PUNTO ENCONTRADO QUE EL EQUIPO NO SE CONECTABA AL RED WIFI DEL CLIENTE, YA QUE SE CAMBIÓ DE PROVEEDOR DE INTERNET, SE PROCESE A ENTRAR A CONFIGURACIÓN DE LA RED DEL DATÁFONO, SE BORRA LA RED ANTIGUA, Y SE CONTACTA LA NUEVA RED SIN PROBLEMAS, ADICIONAL SE REALIZA BORRADO DE CACHÉ APP WOMPI POR LENTITUD, SOLUCIONANDO LA FALLA REPORTADA OK, SE REALIZAN PRUEBAS EXITOSAS OK, CLIENTE CB VALIDA SALDO ANTES Y DESPUÉS DEL MANTENIMIENTO OK, SE DEJA CB OPERATIVO SIN NOVEDAD."/>
    <s v="VISITA_TÉCNICA"/>
    <n v="48"/>
    <s v="INTERMEDIA"/>
    <s v="TERRESTRE"/>
    <s v="GONZALEZ FERRER JESUS ALEXANDER"/>
    <n v="1"/>
    <n v="172989"/>
    <n v="172989"/>
  </r>
  <r>
    <s v="VALLEDUPAR"/>
    <s v="0036-0001"/>
    <x v="6"/>
    <n v="20383"/>
    <n v="2876429"/>
    <n v="17302"/>
    <x v="0"/>
    <s v="CESAR"/>
    <s v="LA GLORIA"/>
    <s v="CENTRO LA GLORIA CESAR"/>
    <s v="WOMPI"/>
    <s v="FO-25-1679656"/>
    <d v="2025-10-14T09:39:00"/>
    <d v="2025-10-23T13:44:00"/>
    <s v="INCIDENTE"/>
    <s v="NAVEGACION LENTA"/>
    <s v="USUARIO NO PUEDE NAVEGAR ENTRE PANTALLAS O LA APP NO ABRE SE QUEDA CARGANDO"/>
    <s v="CANAL DE COMUNICACIÓN"/>
    <s v="23/10/2025 SE REALIZA GESTIÓN TELEFÓNICA ATIENDE EL SR FRANK AFANADOR ,LE VALIDA FUNCIONANDO DE EQUIPO ,NOS INDICA WUE TIENE VERSIÓN 26.3 ,NOS INDICA QUE CON EL INTERNET DEL ESTABLECIMIENTO EL EQUIPO LRESENTA LENTITUD QUE EN OCACIONES LO CONECTA POR MEDIO DE DATOS DESDE SU CELULAR Y LE MEJORA LA NAVEGACIÓN, SE  BRINDAN INDICACIONES AL CLIENTE QUE DEBE COMUNICARSE CON EL OPERADOR DE ETHERNET PARA QUE LE REALICEN UN MANTENIMIENTO A SU SERVICIO PARA QUE EL EQUIPO LE QUEDE OPERATIVO"/>
    <s v="SOPORTE_TELEFÓNICO"/>
    <n v="0"/>
    <s v="LEJANA"/>
    <s v="TERRESTRE"/>
    <s v="MAESTRE MENGUAL EDGAR ENRIQUE"/>
    <n v="1"/>
    <n v="22000"/>
    <n v="22000"/>
  </r>
  <r>
    <s v="TUNJA"/>
    <s v="0036-0007"/>
    <x v="1"/>
    <n v="15516"/>
    <n v="2871269"/>
    <n v="64072"/>
    <x v="0"/>
    <s v="BOYACA"/>
    <s v="PAIPA"/>
    <s v="BARRIO FATIMA PAIPA"/>
    <s v="WOMPI"/>
    <s v="FO-25-1709171 | FO-25-1668622"/>
    <d v="2025-10-11T09:00:00"/>
    <d v="2025-10-23T13:50:00"/>
    <s v="INCIDENTE"/>
    <s v="NAVEGACION LENTA"/>
    <s v="USUARIO NO PUEDE NAVEGAR ENTRE PANTALLAS O LA APP NO ABRE SE QUEDA CARGANDO"/>
    <s v="CACHE"/>
    <s v="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_x000a_23/10/2025 EN COMUNICACIÓN CON LA SEÑORA LIDIA MONICA POVEDA RUEDA AL NÚMERO DE CONTACTO 3114930043 SE BRINDÓ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
    <s v="SOPORTE_TELEFÓNICO"/>
    <n v="48"/>
    <s v="INTERMEDIA"/>
    <s v="TERRESTRE"/>
    <s v="RODRIGUEZ MURCIA YERSON IVAN"/>
    <n v="2"/>
    <n v="22000"/>
    <n v="44000"/>
  </r>
  <r>
    <s v="MEDELLIN"/>
    <s v="0036-0005"/>
    <x v="0"/>
    <n v="5266"/>
    <n v="2865920"/>
    <n v="29309"/>
    <x v="0"/>
    <s v="ANTIOQUIA"/>
    <s v="ENVIGADO"/>
    <s v="SALSAMENTARIA CASA LOMA"/>
    <s v="WOMPI"/>
    <s v="FO-25-1663860"/>
    <d v="2025-10-10T08:00:00"/>
    <d v="2025-10-23T14:06:00"/>
    <s v="INCIDENTE"/>
    <s v="CREDENCIALES DE ACCESO (USUARIO/CONTRASEÑA)"/>
    <s v="NO FUNCIONA EL USUARIO O CONTRASEÑA"/>
    <s v="ERROR INICIO DE SESIÓN"/>
    <s v="23/10/2025 SE REALIZA CORRECTO LOGUEO EN APLICACIÓN WOMPI, SE INDICA A USUARIO INGRESAR DE MANERA CORRECTA LAS CREDENCIALES"/>
    <s v="VISITA_TÉCNICA"/>
    <n v="48"/>
    <s v="PRINCIPAL"/>
    <s v="TERRESTRE"/>
    <s v="HERNANDEZ CHAVARRIA JUAN CAMILO"/>
    <n v="1"/>
    <n v="51282"/>
    <n v="51282"/>
  </r>
  <r>
    <s v="BOGOTA"/>
    <s v="0036-0004"/>
    <x v="5"/>
    <n v="11001"/>
    <n v="2921814"/>
    <n v="31823"/>
    <x v="0"/>
    <s v="CUNDINAMARCA"/>
    <s v="BOGOTÁ"/>
    <s v="EXIFARMA NORTE"/>
    <s v="WOMPI"/>
    <s v="FO-25-1720277"/>
    <d v="2025-10-22T16:20:00"/>
    <d v="2025-10-23T15:30:00"/>
    <s v="INCIDENTE"/>
    <s v="SOFTWARE"/>
    <s v="APP ELIMINADA"/>
    <s v="APP ELIMINADA POR EL CB"/>
    <s v="23/10/2025 SE REALIZA DESCARGA DE APP SE INGRESAN USUARIOS OK SERVICIO REALIZA PRUEBAS OK SE ENTREGA SERVICIO OPERATIVO"/>
    <s v="VISITA_TÉCNICA"/>
    <n v="64"/>
    <s v="PRINCIPAL"/>
    <s v="TERRESTRE"/>
    <s v="HERNANDEZ NARANJO OSCAR EDUARDO"/>
    <n v="1"/>
    <n v="51282"/>
    <n v="51282"/>
  </r>
  <r>
    <s v="TUNJA"/>
    <s v="0036-0007"/>
    <x v="1"/>
    <n v="15476"/>
    <n v="2921837"/>
    <n v="72253"/>
    <x v="0"/>
    <s v="BOYACA"/>
    <s v="MOTAVITA"/>
    <s v="CENTRO MOTAVITA BOYACA"/>
    <s v="WOMPI"/>
    <s v="FO-25-1720276"/>
    <d v="2025-10-22T16:22:00"/>
    <d v="2025-10-23T16:11:00"/>
    <s v="INCIDENTE"/>
    <s v="NAVEGACION LENTA"/>
    <s v="USUARIO NO PUEDE NAVEGAR ENTRE PANTALLAS O LA APP NO ABRE SE QUEDA CARGANDO"/>
    <s v="CANAL DE COMUNICACIÓN"/>
    <s v="23/10/2025 ? REGISTRO DE LLAMADA_x000a_CLIENTE: YOLIMA BURGOS_x000a_TELÉFONO: 3143171016_x000a_MOTIVO DEL CONTACTO: CONFIRMAR SOPORTE DE WOMPI_x000a__x000a_DETALLE:_x000a_SE CONTACTA A LA CLIENTE PARA CONFIRMAR EL SOPORTE DE WOMPI._x000a_LA CLIENTE MANIFIESTA QUE PRESENTA FALLAS CON EL OTRO OPERADOR TECNOLÓGICO._x000a_SE IDENTIFICA QUE ESTÁ REALIZANDO TRANSACCIONES A TRAVÉS DE LAS DOS REDES QUE OPERAN CON BANCOLOMBIA._x000a_LA CLIENTE INFORMA QUE EL DATÁFONO DE WOMPI SE ENCUENTRA OPERATIVO._x000a__x000a_CONCLUSIÓN:_x000a_SE PROCEDE A CERRAR EL CASO, YA QUE LA CLIENTE CONFIRMA OPERACIÓN CORRECTA DEL SERVICIO WOMPI."/>
    <s v="SOPORTE_TELEFÓNICO"/>
    <n v="0"/>
    <s v="PRINCIPAL"/>
    <s v="TERRESTRE"/>
    <s v="HERRERA GARZON JEYSON STEVENT"/>
    <n v="1"/>
    <n v="22000"/>
    <n v="22000"/>
  </r>
  <r>
    <s v="BOGOTA"/>
    <s v="0036-0004"/>
    <x v="5"/>
    <n v="11001"/>
    <n v="2922076"/>
    <n v="55055"/>
    <x v="0"/>
    <s v="CUNDINAMARCA"/>
    <s v="BOGOTÁ"/>
    <s v="LOCONET.COM"/>
    <s v="WOMPI"/>
    <s v="FO-25-1720563"/>
    <d v="2025-10-22T16:53:00"/>
    <d v="2025-10-23T16:17:00"/>
    <s v="INCIDENTE"/>
    <s v="IMPRESIÓN"/>
    <s v="SUCIEDAD EN IMPRESORA"/>
    <s v="MALA MANIPULACIÓN DEL DATAFONO"/>
    <s v="23/10/2025 SE VISITA COMERCIO , SE EVIDENCIA QUE NO SE HABILITABA BOTON DE IMPRIMIR, SE REINICIO DISPOSITIVO, SELIMPIA TAPA PARTE INTERNA DE LA IMPRESORA SE INGRESA NUEVO ROLLO , SE REALISA PRUEBAS , PRUEBAS OK"/>
    <s v="VISITA_TÉCNICA"/>
    <n v="32"/>
    <s v="PRINCIPAL"/>
    <s v="TERRESTRE"/>
    <s v="ORTIZ YARA FRANKLYN ISRAEL"/>
    <n v="1"/>
    <n v="51282"/>
    <n v="51282"/>
  </r>
  <r>
    <s v="MANIZALES"/>
    <s v="0036-0002"/>
    <x v="2"/>
    <n v="17001"/>
    <n v="2923273"/>
    <n v="51029"/>
    <x v="0"/>
    <s v="CALDAS"/>
    <s v="MANIZALES"/>
    <s v="BARRIO CENTRO MANIZALES 13"/>
    <s v="WOMPI"/>
    <s v="FO-25-1721928"/>
    <d v="2025-10-23T08:43:00"/>
    <d v="2025-10-23T16:26:00"/>
    <s v="INCIDENTE"/>
    <s v="CREDENCIALES DE ACCESO (USUARIO/CONTRASEÑA)"/>
    <s v="NO FUNCIONA EL USUARIO O CONTRASEÑA"/>
    <s v="ERROR INICIO DE SESIÓN"/>
    <s v="23/10/2025 SE VALIDA , SE ESCALA CON WOMPI, SE REALIZA REINSTALACION DE LA APLICACION, SE VALIDA CON EL CLIENTE EL INGRESO DE NUEVO Y YA PUEDE REALIZAR EL INGRESO A LA APLICACION DE FORMA SATISFACTORIA."/>
    <s v="SOPORTE_TELEFÓNICO"/>
    <n v="64"/>
    <s v="PRINCIPAL"/>
    <s v="TERRESTRE"/>
    <s v="HENAO CARDONA DIEGO FERNANDO"/>
    <n v="1"/>
    <n v="22000"/>
    <n v="22000"/>
  </r>
  <r>
    <s v="CUCUTA"/>
    <s v="0036-0007"/>
    <x v="1"/>
    <n v="54001"/>
    <n v="2923776"/>
    <n v="12989"/>
    <x v="0"/>
    <s v="NORTE DE SANTANDER"/>
    <s v="CUCUTA"/>
    <s v="VETERINARIA MYM"/>
    <s v="WOMPI"/>
    <s v="FO-25-1722158"/>
    <d v="2025-10-23T09:13:00"/>
    <d v="2025-10-23T16:30:00"/>
    <s v="INCIDENTE"/>
    <s v="IMPRESIÓN"/>
    <s v="ROLLO MAL PUESTO"/>
    <s v="MALA MANIPULACIÓN DEL DATAFONO"/>
    <s v="23/10/2025 SE CONTACTA A LA CLIENTE AL NÚMERO 3107650136, SIENDO ATENDIDO POR LA SEÑORA MÓNICA CUADROS._x000a_POR MEDIO DE VIDEOLLAMADA SE LE INDICA EL PROCEDIMIENTO PARA REALIZAR EL BORRADO DE MEMORIA Y LA ACTUALIZACIÓN DE LA APLICACIÓN, EVIDENCIANDO QUE TODO QUEDA EN CORRECTO FUNCIONAMIENTO._x000a_DURANTE LA REVISIÓN SE IDENTIFICA QUE EL ROLLO DE PAPEL ESTABA MAL INSTALADO; SE LE EXPLICA LA FORMA CORRECTA DE COLOCARLO._x000a_POSTERIORMENTE, LA CLIENTE REALIZA PRUEBAS Y SE CONFIRMA QUE EL DATÁFONO IMPRIME CORRECTAMENTE."/>
    <s v="SOPORTE_TELEFÓNICO"/>
    <n v="32"/>
    <s v="PRINCIPAL"/>
    <s v="TERRESTRE"/>
    <s v="TORRES MANTILLA JOSE DANIEL"/>
    <n v="1"/>
    <n v="22000"/>
    <n v="22000"/>
  </r>
  <r>
    <s v="CALI"/>
    <s v="0036-0003"/>
    <x v="3"/>
    <n v="76001"/>
    <n v="2925603"/>
    <n v="22201"/>
    <x v="0"/>
    <s v="VALLE DEL CAUCA"/>
    <s v="CALI"/>
    <s v="GRISALES GUTIÉRREZ ANA CRISTINA"/>
    <s v="WOMPI"/>
    <s v="FO-25-1723384"/>
    <d v="2025-10-23T11:23:00"/>
    <d v="2025-10-23T16:38:00"/>
    <s v="INCIDENTE"/>
    <s v="CAPACITACIÓN"/>
    <s v="MALA MANIPULACIÓN POS"/>
    <s v="FALTA CAPACITACIÓN USUARIO CB"/>
    <s v="23/10/2025 SE REALIZA VISITA TÉCNICA, AL LLEGAR AL COMERCIO LA CLIENTE PRESENTA CONFUSIÓN EN LA MODIFICACIÓN DEL VALOR EN PAGO DE FACTURAS Y LA OPCIÓN &quot;CAMBIAR&quot;, SE LE EXPLICA EL PROCESO Y QUEDA OK, TAMBIÉN INDICA QUE EN OCASIONES NO LE APARECE EL TECLADO, AL REVISAR CONFIGURACIÓN DEL EQUIPO EL IDIOMA ESTÁ EN ESPAÑOL, SE LE EXPLICA QUE EL IDIOMA DEBE SER MODIFICADO A INGLÉS DEBIDO A QUE LA FALLA PUEDE PROVENIR DE AHÍ, LA CLIENTE PIDE QUE NO SE LE MODIFIQUE EL IDIOMA A PESAR DE QUE SE LE EXPLICA QUE EL IDIOMA DE LA APLICACIÓN WOMPI VA A SEGUIR SIENDO ESPAÑOL."/>
    <s v="VISITA_TÉCNICA"/>
    <n v="16"/>
    <s v="PRINCIPAL"/>
    <s v="TERRESTRE"/>
    <s v="MONTERO MUESES GIAN CARLO"/>
    <n v="1"/>
    <n v="51282"/>
    <n v="51282"/>
  </r>
  <r>
    <s v="MEDELLIN"/>
    <s v="0036-0005"/>
    <x v="0"/>
    <n v="5001"/>
    <n v="2916600"/>
    <n v="23618"/>
    <x v="0"/>
    <s v="ANTIOQUIA"/>
    <s v="MEDELLIN"/>
    <s v="MERCADOS EL ESPÍRITU SANTO"/>
    <s v="WOMPI"/>
    <s v="FO-25-1721570 | FO-25-1714565"/>
    <d v="2025-10-22T08:00:00"/>
    <d v="2025-10-23T16:51:00"/>
    <s v="INCIDENTE"/>
    <s v="IMPRESIÓN"/>
    <s v="DAÑO FÍSICO DE LA IMPRESORA"/>
    <s v="MALA MANIPULACIÓN DEL DATAFONO"/>
    <s v="22/10/2025 USUARIO REPORTÓ QUE DATAFONO IMPRIME A LA MITAD, AL LLEGAR A PUNTO ENCONTRAMOS QUE DATAFONO LE FALTA UN PEDAZO DE LA TAPA Y USUARIA DICE QUE VENÍA TRABAJANDO ASÍ PERO DESDE LA SEMANA PASADA EMPEZÓ A IMPRIMIR MAL. SE VA A SOLICITAR CAMBIO DE EQUIPO._x000a_SERIAL: 254MMD4X3459_x000a__x000a_TICKET N° (474194)_x000a_23/10/2025 SE CAMBIA DATÁFONO DE MANERA EXITOSA DEBIDO A QUE LA TAPA DE LA IMPRESORA SUFRIÓ UN DAÑO, SE HIZO PRUEBAS Y EL DATÁFONO NUEVO ESTÁ EN BUENAS CONDICIONES."/>
    <s v="VISITA_TÉCNICA"/>
    <n v="48"/>
    <s v="PRINCIPAL"/>
    <s v="TERRESTRE"/>
    <s v="HENAO JARAMILLO JUAN JOSE"/>
    <n v="2"/>
    <n v="51282"/>
    <n v="102564"/>
  </r>
  <r>
    <s v="BOGOTA"/>
    <s v="0036-0004"/>
    <x v="5"/>
    <n v="25290"/>
    <n v="2922334"/>
    <n v="75364"/>
    <x v="0"/>
    <s v="CUNDINAMARCA"/>
    <s v="FUSAGASUGA"/>
    <s v="BARRIO EL TEJAR FUSAGASUGA"/>
    <s v="WOMPI"/>
    <s v="FO-25-1720806"/>
    <d v="2025-10-23T08:00:00"/>
    <d v="2025-10-23T16:58:00"/>
    <s v="INCIDENTE"/>
    <s v="CREDENCIALES DE ACCESO (USUARIO/CONTRASEÑA)"/>
    <s v="ESTE USUARIO/CORREO NO SE ENCUENTRA REGISTRADO"/>
    <s v="USUARIO CB"/>
    <s v="23/10/2025 SE LLEGA A COMERCIO A REALIZAR MANTENIMIENTO DE DATÁFONO EL CUAL. SE BORRÓ APLICACIÓN DE WOMPI SE ESCALA CON SOPORTE Y SE DEJA INSTALA DE NUEVO"/>
    <s v="VISITA_TÉCNICA"/>
    <n v="0"/>
    <s v="INTERMEDIA"/>
    <s v="TERRESTRE"/>
    <s v="ORTIZ MARTINEZ STIVEN"/>
    <n v="1"/>
    <n v="172989"/>
    <n v="172989"/>
  </r>
  <r>
    <s v="BARRANQUILLA"/>
    <s v="0036-0001"/>
    <x v="6"/>
    <n v="8001"/>
    <n v="2922311"/>
    <n v="45896"/>
    <x v="0"/>
    <s v="ATLANTICO"/>
    <s v="BARRANQUILLA"/>
    <s v="BARRIO ALTO PRADO BARRANQUILLA 2"/>
    <s v="WOMPI"/>
    <s v="FO-25-1720818"/>
    <d v="2025-10-23T08:00:00"/>
    <d v="2025-10-23T18:03:00"/>
    <s v="INCIDENTE"/>
    <s v="CONEXIÓN"/>
    <s v="APARECEN ERRORES EN PANTALLA: HUBO UNA DESCONEXION DE LA RED"/>
    <s v="FALLAS EN CANAL DE COMUNICACIÓN DEL CLIENTE (INTERNET)"/>
    <s v="23/10/2025 LA SEÑORA LINA TENÍA PROBLEMAS AL VALIDAR LAS CREDENCIALES, PORQUE SE CONECTABA AL WIFI DE LA EMPRESA PERO SE DESCONECTABA Y NO LA DEJABA INGRESAR , LUEGO SE CONECTO A ESA MISMA RED , LE VALIDADA LOS USUARIOS, PERO LA CONEXIÓN SE CAÍA Y GENERABA ERROR DE CONEXIÓN _x000a_AL PARECER HAY UN FIREWALL , O UN TIPO DE ENCRIPTACION DE SEGURIDAD O UNA DUPLICACIÓN DE LA IP, TAMBIÉN SE EVIDENCIA QUE EL INTERNET ESTÁ INTERMITENTE , PERO NO HAY UNA PERSONA ENCARGADA DEL SISTEMA EN LA EMPRESA _x000a_SE HACEN PRUEBAS CON LOS DATOS DE LA CAJERA , SE HACEN VARIAS TRASACCIONES Y EL DATAFONO TRABAJA PERFECTAMENTE"/>
    <s v="VISITA_TÉCNICA"/>
    <n v="24"/>
    <s v="PRINCIPAL"/>
    <s v="TERRESTRE"/>
    <s v="DE AVILA SIADES ALBERTO ENRIQUE"/>
    <n v="1"/>
    <n v="51282"/>
    <n v="51282"/>
  </r>
  <r>
    <s v="MEDELLIN"/>
    <s v="0036-0005"/>
    <x v="0"/>
    <n v="5001"/>
    <n v="2926250"/>
    <n v="19647"/>
    <x v="0"/>
    <s v="ANTIOQUIA"/>
    <s v="MEDELLIN"/>
    <s v="FOTO VIDEO Y MARQUETERIA IMPACTO DIGITAL"/>
    <s v="WOMPI"/>
    <s v="FO-25-1724236"/>
    <d v="2025-10-23T12:54:00"/>
    <d v="2025-10-24T07:37:00"/>
    <s v="INCIDENTE"/>
    <s v="IMPRESIÓN"/>
    <s v="FALTA DE ROLLO"/>
    <s v="MALA MANIPULACIÓN DEL DATAFONO"/>
    <s v="24/10/2025 SE BRINDA SOPORTE TELEFÓNICO Y SE LE BRINDAN INDICACIONES DE ACTUALIZACIÓN, UN BUEN CERRADO DE TAPA Y MANTENER EL POS CON PAPEL."/>
    <s v="SOPORTE_TELEFÓNICO"/>
    <n v="48"/>
    <s v="PRINCIPAL"/>
    <s v="TERRESTRE"/>
    <s v="MARIN PIEDRAHITA JIMMY ALEXIS"/>
    <n v="1"/>
    <n v="22000"/>
    <n v="22000"/>
  </r>
  <r>
    <s v="BOGOTA"/>
    <s v="0036-0004"/>
    <x v="5"/>
    <n v="25754"/>
    <n v="2921083"/>
    <n v="50837"/>
    <x v="0"/>
    <s v="CUNDINAMARCA"/>
    <s v="SOACHA"/>
    <s v="BARRIO BOCHICA SOACHA"/>
    <s v="WOMPI"/>
    <s v="FO-25-1719499 | FO-25-1726932"/>
    <d v="2025-10-22T15:16:00"/>
    <d v="2025-10-24T07:41:00"/>
    <s v="INCIDENTE"/>
    <s v="SOFTWARE"/>
    <s v="APP ELIMINADA"/>
    <s v="APP ELIMINADA POR EL CB"/>
    <s v="24/10/2025 SE VALIDA QUE LA APLICACIÓN NO SE ENCUENTRA INSTALADA, SE INTENTO DESCARGAR DESDE LA OPCIÓN &quot;TEM CALL&quot; Y NO FUE POSIBLE DESCARGAR LA APLICACIÓN _x000a_SE ESCALA EL CASO CON WOMPI. COMERCIO QUEDA OPERATIVO CON LA APLICACIÓN."/>
    <s v="VISITA_TÉCNICA"/>
    <n v="0"/>
    <s v="PRINCIPAL"/>
    <s v="TERRESTRE"/>
    <s v="BARRAGAN LAGOS JUAN MANUEL"/>
    <n v="2"/>
    <n v="51282"/>
    <n v="102564"/>
  </r>
  <r>
    <s v="NEIVA"/>
    <s v="0036-0006"/>
    <x v="4"/>
    <n v="41001"/>
    <n v="2925015"/>
    <n v="49214"/>
    <x v="0"/>
    <s v="HUILA"/>
    <s v="NEIVA"/>
    <s v="CIBER LIGHT.COM"/>
    <s v="WOMPI"/>
    <s v="FO-25-1722996"/>
    <d v="2025-10-23T10:36:00"/>
    <d v="2025-10-24T07:43:00"/>
    <s v="INCIDENTE"/>
    <s v="IMPRESIÓN"/>
    <s v="ROLLO MAL PUESTO"/>
    <s v="MALA MANIPULACIÓN DEL DATAFONO"/>
    <s v="24/10/2025 EN COMUNICACIÓN VÍA VÍDEOLAMADA CON EL CLIENTE EL SEÑOR JOSÉ GARCÍA AL NÚMERO +57 320 4828060, SE LE EVIDENCIA QUE EL ROLLO ESTÁ PUESTO DE MANERA INCORRECTA DENTRO DE LA IMPRESORA. SE LE INDICA LA FORMA CORRECTA DE PONERLO , SE HACEN PRUEBAS IMPRESIÓN EXITOSAS, ADICIONAL SE BORRA CACHE Y ACTUALIZA VR , CB OPERATIVO."/>
    <s v="SOPORTE_TELEFÓNICO"/>
    <n v="24"/>
    <s v="PRINCIPAL"/>
    <s v="TERRESTRE"/>
    <s v="DEVIA REINOSO JUAN CARLOS"/>
    <n v="1"/>
    <n v="22000"/>
    <n v="22000"/>
  </r>
  <r>
    <s v="MEDELLIN"/>
    <s v="0036-0005"/>
    <x v="0"/>
    <n v="5001"/>
    <n v="2924052"/>
    <n v="77268"/>
    <x v="0"/>
    <s v="ANTIOQUIA"/>
    <s v="MEDELLÍN"/>
    <s v="CONFITERIA Y DISTRIBUICIONES SALDARRIGA"/>
    <s v="WOMPI"/>
    <s v="FO-25-1722331"/>
    <d v="2025-10-23T09:33:00"/>
    <d v="2025-10-24T07:45:00"/>
    <s v="INCIDENTE"/>
    <s v="RECHAZO GENERAL"/>
    <s v="RECHAZO GENERAL"/>
    <s v="ERROR EN LA APLICACION"/>
    <s v="24/10/2025 SE VALIDA SOPORTE TELEFÓNICO CON EL CB Y CONFIRMAN QUE EL POS YA FUNCIONA CORRECTAMENTE."/>
    <s v="SOPORTE_TELEFÓNICO"/>
    <n v="64"/>
    <s v="PRINCIPAL"/>
    <s v="TERRESTRE"/>
    <s v="MARIN PIEDRAHITA JIMMY ALEXIS"/>
    <n v="1"/>
    <n v="22000"/>
    <n v="22000"/>
  </r>
  <r>
    <s v="VILLAVICENCIO"/>
    <s v="0036-0006"/>
    <x v="4"/>
    <n v="50001"/>
    <n v="2918564"/>
    <n v="27882"/>
    <x v="0"/>
    <s v="META"/>
    <s v="VILLAVICENCIO"/>
    <s v="CEAUTO VILLAVO"/>
    <s v="WOMPI"/>
    <s v="FO-25-1720505 | FO-25-1717064"/>
    <d v="2025-10-22T10:13:00"/>
    <d v="2025-10-24T07:50:00"/>
    <s v="INCIDENTE"/>
    <s v="CONEXIÓN"/>
    <s v="CONEXIÓN DEFICIENTE WIFI"/>
    <s v="WIFI"/>
    <s v="22/10/2025 SE LLEGA AL COMERCIO SE ESPERA 30 MINUTOS SE CONTACTA Y NO HAY INFORMACIÓN SE VALIDA CON JEFE INMEDIATO Y SE PROCEDE A CERRAR EL CASO, PERSONA QUIEN ATIENDE SE LE INDICA QUE SI PERSISTE EL PROBLEMA DEBE LLAMAR A LA LINEA YA QUE EL DÍA DE HOY NO SE PUDO REALIZAR MANTENIMIENTO DEBIDO A QUE LA PERSONA NO SE ENCUENTRA_x000a_23/10/2025 SE REALIZA DESCARGA REMORA POR TEMCALL SE CARGA ARCHIVOS SE ENTREGA ALA SEÑORA MARÍA FERNANDA ROA  NÚMERO DE CONTACTO 3162379939 SE REALIZA VISITA TECNICA REINSTALAR APP SE REALIZA PRUEBAS BÁSICAS SIN NOVEDAD"/>
    <s v="VISITA_TÉCNICA"/>
    <n v="8"/>
    <s v="PRINCIPAL"/>
    <s v="TERRESTRE"/>
    <s v="ROZO JIMENEZ EDGAR ARMANDO"/>
    <n v="2"/>
    <n v="51282"/>
    <n v="102564"/>
  </r>
  <r>
    <s v="BUCARAMANGA"/>
    <s v="0036-0007"/>
    <x v="1"/>
    <n v="68679"/>
    <n v="2860896"/>
    <n v="61282"/>
    <x v="0"/>
    <s v="SANTANDER"/>
    <s v="SAN GIL"/>
    <s v="BARRIO VILLAS DE ALKALA SAN GIL"/>
    <s v="WOMPI"/>
    <s v="FO-25-1649918"/>
    <d v="2025-10-09T08:00:00"/>
    <d v="2025-10-24T09:34:00"/>
    <s v="INCIDENTE"/>
    <s v="NAVEGACION LENTA"/>
    <s v="USUARIO NO PUEDE NAVEGAR ENTRE PANTALLAS O LA APP NO ABRE SE QUEDA CARGANDO"/>
    <s v="CACHE"/>
    <s v="23/10/2025 EN COMUNICACIÓN CON EL SEÑOR IVAN , INFORMA Q EL DATAFONO YA ESTA FUNCIONANDO OK , SE PROCEDE A CERRAR ORDEN"/>
    <s v="SOPORTE_TELEFÓNICO"/>
    <n v="48"/>
    <s v="INTERMEDIA"/>
    <s v="TERRESTRE"/>
    <s v="GELVEZ MOGOLLON JOSE ELISEO"/>
    <n v="1"/>
    <n v="22000"/>
    <n v="22000"/>
  </r>
  <r>
    <s v="NEIVA"/>
    <s v="0036-0006"/>
    <x v="4"/>
    <n v="41524"/>
    <n v="2925384"/>
    <n v="29018"/>
    <x v="0"/>
    <s v="HUILA"/>
    <s v="PALERMO"/>
    <s v="COOTRANSGANADERA"/>
    <s v="WOMPI"/>
    <s v="FO-25-1723387"/>
    <d v="2025-10-23T11:18:00"/>
    <d v="2025-10-24T09:47:00"/>
    <s v="INCIDENTE"/>
    <s v="CONEXIÓN"/>
    <s v="CONEXIÓN DEFICIENTE WIFI"/>
    <s v="WIFI"/>
    <s v="24/10/2025 SE REALIZA VISITA AL PUNTO, SE EVIDENCIA EQUIPO SE ENCUENTRA SIN COMUNICACIÓN. YA QUE SE ENCONTRABA CONFIGURADA UNA RED WIFI QUE QUEDABA MUY LEJOS Y POR ENDE NO TENIA COBERTURA SUFICIENTE PARA EL DATAFONO. SE REALIZA CONEXIÓN A UN RED WIFI MÁS CERCANA Y CON MEJOR CALIDAD . RE REALIZAN PRUEBAS DE CONEXIÓN OK, PRUEBAS DE TRANSACCIÓN FALLIDA (RECHAZO GENERAL) YA QUE BANCOLOMBIA SE ENCUENTRA CAÍDO ."/>
    <s v="VISITA_TÉCNICA"/>
    <n v="16"/>
    <s v="PRINCIPAL"/>
    <s v="TERRESTRE"/>
    <s v="DEVIA REINOSO JUAN CARLOS"/>
    <n v="1"/>
    <n v="51282"/>
    <n v="51282"/>
  </r>
  <r>
    <s v="CARTAGENA"/>
    <s v="0036-0001"/>
    <x v="6"/>
    <n v="13001"/>
    <n v="2923182"/>
    <n v="17204"/>
    <x v="0"/>
    <s v="BOLIVAR"/>
    <s v="CARTAGENA DE INDIAS"/>
    <s v="BARRIO MAMONAL II CARTAGENA"/>
    <s v="WOMPI"/>
    <s v="FO-25-1728373 | FO-25-1721576"/>
    <d v="2025-10-23T08:00:00"/>
    <d v="2025-10-24T11:01:00"/>
    <s v="INCIDENTE"/>
    <s v="NAVEGACION LENTA"/>
    <s v="USUARIO NO PUEDE NAVEGAR ENTRE PANTALLAS O LA APP NO ABRE SE QUEDA CARGANDO"/>
    <s v="CACHE"/>
    <s v="24/10/2025 SE LLAMA AL CLIENTE SE LE INFORMA TODOS LOS PASOS BORRADOS DE CACHE SE VERIFICA VERSIÓN SE HACE TODO Y AÚN PERSISTE LA LENTITUD_x000a_24/10/2025 SE REALIZA REVISIÓN GENERAL DEL QUIPO SE BORRA CACHE SE MIRA CONEXIONES WIFI SE LE ENSEÑA AL CLIENTE BORRAR CACHE POR EL MOMENTO BANCOLOMBIA ESTÁ CAÍDO POR TAL MOTIVO AL HACER PRUEBAS SALE RECHAZADA"/>
    <s v="VISITA_TÉCNICA"/>
    <n v="32"/>
    <s v="PRINCIPAL"/>
    <s v="TERRESTRE"/>
    <s v="CANEDO HERRERA ALEXANDER"/>
    <n v="2"/>
    <n v="51282"/>
    <n v="102564"/>
  </r>
  <r>
    <s v="TUNJA"/>
    <s v="0036-0007"/>
    <x v="1"/>
    <n v="15001"/>
    <n v="2925928"/>
    <n v="55850"/>
    <x v="0"/>
    <s v="BOYACA"/>
    <s v="TUNJA"/>
    <s v="GLOBOTEC SYSTEM"/>
    <s v="WOMPI"/>
    <s v="FO-25-1723657"/>
    <d v="2025-10-23T11:55:00"/>
    <d v="2025-10-24T11:14:00"/>
    <s v="INCIDENTE"/>
    <s v="NAVEGACION LENTA"/>
    <s v="USUARIO NO PUEDE NAVEGAR ENTRE PANTALLAS O LA APP NO ABRE SE QUEDA CARGANDO"/>
    <s v="CACHE"/>
    <s v="24/10/2025 SE ESTABLECE COMUNICACIÓN CON LA SEÑORA YASMIN SANDOVAL AL NÚMERO DE CONTACTO 3124047515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EQUIPO OK ACTUALMENTE NO SE PUEDEN REALIZAR PRUEBAS EXITOSAS DEBIDO A QUE LA RED DEL SISTEMA BANCOLOMBIA SE ENCUENTRA CAÍDA, POR LO TANTO, NO ES POSIBLE LLEVAR A CABO DICHAS PRUEBAS."/>
    <s v="SOPORTE_TELEFÓNICO"/>
    <n v="64"/>
    <s v="PRINCIPAL"/>
    <s v="TERRESTRE"/>
    <s v="RODRIGUEZ MURCIA YERSON IVAN"/>
    <n v="1"/>
    <n v="22000"/>
    <n v="22000"/>
  </r>
  <r>
    <s v="CALI"/>
    <s v="0036-0003"/>
    <x v="3"/>
    <n v="76892"/>
    <n v="2927480"/>
    <n v="78583"/>
    <x v="0"/>
    <s v="VALLE DEL CAUCA"/>
    <s v="YUMBO"/>
    <s v="BARRIO URIBE YUMBO 1"/>
    <s v="WOMPI"/>
    <s v="FO-25-1726134"/>
    <d v="2025-10-23T15:37:00"/>
    <d v="2025-10-24T12:09:00"/>
    <s v="INCIDENTE"/>
    <s v="SOFTWARE"/>
    <s v="VERSIÓN DESACTUALIZADA"/>
    <s v="VERSIÓN NO ACTUALIZADA"/>
    <s v="24/10/2025 SE VISITA CORRESPONSAL, SE PROCEDE A REALIZAR ACTUALIZACIÓN DE VERSIÓN DEL DATÁFONO. SE BORRA CACHÉ. EQUIPO EN BUEN ESTADO AL IGUAL QUE FUENTE DE PODER. NO SE PUEDE REALIZAR TRANSACCIONES DE PRUEBA DEBIDO A CAÍDA DEL BANCO A NIVEL NACIONAL. SE EXPLICA PROCESO DE BORRADO DE CACHÉ Y SE INDICA QUE NO SE DEBE OPERAR EQUIPO CUANDO SE ESTÁ CONECTADO. SE VALIDA CARGADOR ORIGINAL DEL EQUIPO Y EN BUEN ESTADO AL IGUAL QUE PUNTO DE CONEXIÓN ELÉCTRICO EN BUEN ESTADO."/>
    <s v="VISITA_TÉCNICA"/>
    <n v="0"/>
    <s v="PRINCIPAL"/>
    <s v="TERRESTRE"/>
    <s v="BOLAÑOS TABORDA JORGE ENRIQUE"/>
    <n v="1"/>
    <n v="51282"/>
    <n v="51282"/>
  </r>
  <r>
    <s v="MEDELLIN"/>
    <s v="0036-0005"/>
    <x v="0"/>
    <n v="5001"/>
    <n v="2926063"/>
    <n v="67351"/>
    <x v="0"/>
    <s v="ANTIOQUIA"/>
    <s v="MEDELLÍN"/>
    <s v="SURTIDORA Y LICORERA EL DORADO ALVAREZ"/>
    <s v="WOMPI"/>
    <s v="FO-25-1724238"/>
    <d v="2025-10-23T12:35:00"/>
    <d v="2025-10-24T12:17:00"/>
    <s v="INCIDENTE"/>
    <s v="CONVENIOS"/>
    <s v="TRANSACCIÓN RECHAZADA"/>
    <s v="ERROR DE CONFIGURACIÓN"/>
    <s v="24/10/2025 PUNTO 67351 USUARIO REPORTÓ QUE QUEDA EN PANTALLA 1 MOVIMIENTO PENDIENTE POR REVISAR , _x000a_SE HACE BORRADO DE CACHE Y DATOS SE ACTUALIZA , SE REINCIA Y CONTINÚA IGUAL. SE ESCALA PARA QUE NOS AYUDEN CORRIGIENDO._x000a_SERIAL 254MMD4X0840_x000a__x000a_SE INSTALA REMONTAMENTE LA APP SE HACEN PRUEBAS OK"/>
    <s v="VISITA_TÉCNICA"/>
    <n v="16"/>
    <s v="PRINCIPAL"/>
    <s v="TERRESTRE"/>
    <s v="MONTOYA VELEZ ANDRES FELIPE"/>
    <n v="1"/>
    <n v="51282"/>
    <n v="51282"/>
  </r>
  <r>
    <s v="BOGOTA"/>
    <s v="0036-0004"/>
    <x v="5"/>
    <n v="25279"/>
    <n v="2920979"/>
    <n v="37495"/>
    <x v="0"/>
    <s v="CUNDINAMARCA"/>
    <s v="FOMEQUE"/>
    <s v="BARRIO CENTRO FOMEQUE"/>
    <s v="WOMPI"/>
    <s v="FO-25-1719414"/>
    <d v="2025-10-22T15:08:00"/>
    <d v="2025-10-24T13:29:00"/>
    <s v="INCIDENTE"/>
    <s v="LECTOR DE TARJETAS"/>
    <s v="NO LEE TARJETAS"/>
    <s v="OBSTRUCCION DEL LECTOR"/>
    <s v="24/10/2025 SE REALIZA VISITA TÉCNICA, SE VÁLIDA EL DATÁFONO, SE ENSAYA LA LECTURA DE CÓDIGOS DE BARRAS, SE ENCUENTRA FUNCIONANDO, EL PROBLEMA SURGE CON EL TIPO DE RECIBO YA QUE EL DATÁFONO NO LEE NINGÚN RECIBO DEL ACUEDUCTO DE FOMEQUE, INDICAN QUE ANTIGUAMENTE SI PODÍAN PAGAR ESE RECIBO DESDE EL CORRESPONSAL, NO SE REALIZA PRUEBAS EFECTIVAS POR CAÍDA EN BANCOLOMBIA"/>
    <s v="VISITA_TÉCNICA"/>
    <n v="24"/>
    <s v="INTERMEDIA"/>
    <s v="TERRESTRE"/>
    <s v="MICHELI LOPEZ MIGUEL ANGEL"/>
    <n v="1"/>
    <n v="172989"/>
    <n v="172989"/>
  </r>
  <r>
    <s v="TUNJA"/>
    <s v="0036-0007"/>
    <x v="1"/>
    <n v="15176"/>
    <n v="2919928"/>
    <n v="64414"/>
    <x v="0"/>
    <s v="BOYACA"/>
    <s v="CHIQUINQUIRA"/>
    <s v="BARRIO CENTRO CHIQUINQUIRA 11"/>
    <s v="WOMPI"/>
    <s v="FO-25-1718093"/>
    <d v="2025-10-22T12:15:00"/>
    <d v="2025-10-24T13:41:00"/>
    <s v="INCIDENTE"/>
    <s v="LECTURA"/>
    <s v="ERROR LECTURA CODIGO DE BARRAS"/>
    <s v="NO LEE CODIGOS DE BARRAS LARGOS"/>
    <s v="24/10/2025 SE REALIZA VISITA AL COMERCIO POR SOLICITUD DE LA ENTIDAD, SE EVIDENCIA QUE EL EQUIPO ESTA TRABAJANDO DE FORMA ADECUADA, SE LE EXPLICA AL CLIENTE COMO ES LA FORMA ADECUADA PARA MANIPULAR EL EQUIPO Y LEER LOS RECIBOS, SE LE INDICA AL CLIENTE QUE EN CASO QUE LE PRESENTE FALLA EL EQUIPO CON ALGUN RECIBO SE COMUNIQUE NUEVAMENTE, CLIENTE MANIFIESTA QUE NECESITA QUE EL EQUIPO TOME LOS RECIBOS MAS RAPIDO PORQUE PIERDE TIEMPO, SIN PRUEBAS DE TRANSACCION EXITOSAS POR FALLA EN LA RED BANCOLOMBIA."/>
    <s v="VISITA_TÉCNICA"/>
    <n v="48"/>
    <s v="LEJANA"/>
    <s v="TERRESTRE"/>
    <s v="SOLER HOYOS CRISTIAN LEONARDO"/>
    <n v="1"/>
    <n v="452148"/>
    <n v="452148"/>
  </r>
  <r>
    <s v="CARTAGENA"/>
    <s v="0036-0001"/>
    <x v="6"/>
    <n v="13001"/>
    <n v="2927344"/>
    <n v="24277"/>
    <x v="0"/>
    <s v="BOLIVAR"/>
    <s v="CARTAGENA DE INDIAS"/>
    <s v="BARRIO CC GLOBO CENTRO - CARTAGENA DE INDIAS"/>
    <s v="WOMPI"/>
    <s v="FO-25-1726138"/>
    <d v="2025-10-23T15:28:00"/>
    <d v="2025-10-24T14:03:00"/>
    <s v="INCIDENTE"/>
    <s v="EQUIPO"/>
    <s v="DATAFONO NO ENCIENDE"/>
    <s v="DAÑO EN EL EQUIPO"/>
    <s v="24/10/2025 SE LLAMA AL CLIENTE INFORMA QUE EL LOCAL TUBO UN PERCANCE Y SE LE INCENDIO Y EL EQUIPO QUEDÓ EN CENIZAS EL LOCAL ESTÁ CERRADO SE LE INFORMA AL CLIENTE QUE CUANDO YA ESTÉ NUEVAMENTE EL LOCAL FUNCIONANDO HAGA NUEVAMENTE LA SOLICITUD PARA REPONER EL EQUIPO"/>
    <s v="SOPORTE_TELEFÓNICO"/>
    <n v="40"/>
    <s v="PRINCIPAL"/>
    <s v="TERRESTRE"/>
    <s v="CANEDO HERRERA ALEXANDER"/>
    <n v="1"/>
    <n v="22000"/>
    <n v="22000"/>
  </r>
  <r>
    <s v="BOGOTA"/>
    <s v="0036-0004"/>
    <x v="5"/>
    <n v="25875"/>
    <n v="2931721"/>
    <n v="73822"/>
    <x v="0"/>
    <s v="CUNDINAMARCA"/>
    <s v="VILLETA"/>
    <s v="BARRIO CENTRO VILLETA 9"/>
    <s v="WOMPI"/>
    <s v="FO-25-1730018"/>
    <d v="2025-10-24T12:59:00"/>
    <d v="2025-10-24T14:31:00"/>
    <s v="INCIDENTE"/>
    <s v="RECHAZO GENERAL"/>
    <s v="RECHAZO GENERAL"/>
    <s v="ERROR EN LA APLICACION"/>
    <s v="24/10/2025 SE VISITA COMERCIO, SE REALIZA ACTUALIZACIÓN, BORRADO DE CACHE, SE REALIZAN PRUEBAS CON CLIENTES OPERANDO CON NORMALIDAD A CONFORMIDAD DEL USUARIO."/>
    <s v="VISITA_TÉCNICA"/>
    <n v="0"/>
    <s v="INTERMEDIA"/>
    <s v="TERRESTRE"/>
    <s v="ARIAS QUILINDO JULIAN"/>
    <n v="1"/>
    <n v="172989"/>
    <n v="172989"/>
  </r>
  <r>
    <s v="PASTO"/>
    <s v="0036-0003"/>
    <x v="3"/>
    <n v="52001"/>
    <n v="2927354"/>
    <n v="56861"/>
    <x v="0"/>
    <s v="NARIÑO"/>
    <s v="PASTO"/>
    <s v="BARRIO TOROBAJO PASTO 1"/>
    <s v="WOMPI"/>
    <s v="FO-25-1726136"/>
    <d v="2025-10-23T15:29:00"/>
    <d v="2025-10-24T15:13:00"/>
    <s v="INCIDENTE"/>
    <s v="LECTURA"/>
    <s v="ERROR LECTURA CODIGO DE BARRAS"/>
    <s v="NO LEE CODIGOS DE BARRAS LARGOS"/>
    <s v="24/10/2025 SE VISITA CB. CLIENTE INFORMA QUE EL DATAFONO NO FUNCIONA LENTO, NO LEE ALGUNOS CÓDIGOS DE BARRAS Y ALGUNAS VECES NO IMPRIME RECIBO. SE BORRA CHACHE Y SE REINICIA DISPOSITIVO. SE REALIZA BORRADO DE CACHE Y SE EVIDENCIA SUCIEDAD EN LA CÁMARA. SE EXPLICA LA FORMA QUE DEBE ESCANEAR LOS CÓDIGOS DE BARRAS. QUEDA OPERATIVO"/>
    <s v="VISITA_TÉCNICA"/>
    <n v="64"/>
    <s v="PRINCIPAL"/>
    <s v="TERRESTRE"/>
    <s v="CASTILLO HERRERA ALEX RICARDO"/>
    <n v="1"/>
    <n v="51282"/>
    <n v="51282"/>
  </r>
  <r>
    <s v="MEDELLIN"/>
    <s v="0036-0005"/>
    <x v="0"/>
    <n v="5001"/>
    <n v="2928311"/>
    <n v="79435"/>
    <x v="0"/>
    <s v="ANTIOQUIA"/>
    <s v="MEDELLÍN"/>
    <s v="GRANERO MIXTO PA LLEVAR"/>
    <s v="WOMPI"/>
    <s v="FO-25-1726628"/>
    <d v="2025-10-23T16:49:00"/>
    <d v="2025-10-24T16:11:00"/>
    <s v="INCIDENTE"/>
    <s v="TRANSACCION ERROR"/>
    <s v="VARIAS TRXS ESTAN PRESENTANDO FALLAS"/>
    <s v="AFECTACIÓN GENERALIZADA DE LOS SERVICIOS"/>
    <s v="24/10/2025 EN COMUNICACIÓN CON EL SEÑOR BERNARDO NOS MANIFIESTA QUÉ YA LA FALLA SE SOLUCIONO, ESTÁBA PRESENTADORA QUÉ NO LE ESTABA SALIDO LAS TRXS NI LOS COMPROBANTE DE ESTAS, SE LE INDICA QUE HABÍA UNA FALLA EN EL SERVIDOR DEL BANCO Y POR ESO ERA QUE NO LE ESTABA SALIDO LOS MOVIMIENTOS. CLIENTE COMFIMA ESTAR OPERADO OK"/>
    <s v="SOPORTE_TELEFÓNICO"/>
    <n v="24"/>
    <s v="PRINCIPAL"/>
    <s v="TERRESTRE"/>
    <s v="DIAZ ZABALA FRANCIS DUBAN"/>
    <n v="1"/>
    <n v="22000"/>
    <n v="22000"/>
  </r>
  <r>
    <s v="MONTERIA"/>
    <s v="0036-0001"/>
    <x v="6"/>
    <n v="23001"/>
    <n v="2928223"/>
    <n v="78430"/>
    <x v="0"/>
    <s v="CORDOBA"/>
    <s v="MONTERIA"/>
    <s v="BARRIO BUENAVISTA MONTERIA 8"/>
    <s v="WOMPI"/>
    <s v="FO-25-1726627"/>
    <d v="2025-10-23T16:52:00"/>
    <d v="2025-10-24T16:22:00"/>
    <s v="INCIDENTE"/>
    <s v="CONEXIÓN"/>
    <s v="CONEXIÓN DEFICIENTE WIFI"/>
    <s v="FALLAS EN CANAL DE COMUNICACIÓN DEL CLIENTE (INTERNET)"/>
    <s v="24/10/2025 SE VISITA SITIO, COMERCIO MANIFIESTA QUE YA LE PERMITE INGRESAR CON USUARIO Y CONTRASEÑA, INDICA PROBLEMAS CON CONEXIÓN DEL INTERNET EL DÍA DE AYER, NO SE MANIPULA EQUIPO."/>
    <s v="VISITA_TÉCNICA"/>
    <n v="16"/>
    <s v="PRINCIPAL"/>
    <s v="TERRESTRE"/>
    <s v="COGOLLO VERTEL EDER LUIS"/>
    <n v="1"/>
    <n v="51282"/>
    <n v="51282"/>
  </r>
  <r>
    <s v="VILLAVICENCIO"/>
    <s v="0036-0006"/>
    <x v="4"/>
    <n v="50001"/>
    <n v="2931072"/>
    <n v="34630"/>
    <x v="0"/>
    <s v="META"/>
    <s v="VILLAVICENCIO"/>
    <s v="BARRIO SERRAMONTE VILLAVICENCIO"/>
    <s v="WOMPI"/>
    <s v="FO-25-1729573"/>
    <d v="2025-10-24T11:33:00"/>
    <d v="2025-10-24T17:01:00"/>
    <s v="INCIDENTE"/>
    <s v="SOFTWARE"/>
    <s v="VERSIÓN DESACTUALIZADA"/>
    <s v="VERSIÓN NO ACTUALIZADA"/>
    <s v="24/10/2025 SE REALIZA VISITA AL CB POR SOLICITUD DE CREDENCIALES, SE REALIZA LA ACTUALIZACIÓN DE LA APP Y SE INGRESA ALA APP NORMALMENTE SE HACEN PRUEBAS Y TODO OK"/>
    <s v="VISITA_TÉCNICA"/>
    <n v="40"/>
    <s v="PRINCIPAL"/>
    <s v="TERRESTRE"/>
    <s v="MOLINA CASTRO JAVIER ALBERTO"/>
    <n v="1"/>
    <n v="51282"/>
    <n v="51282"/>
  </r>
  <r>
    <s v="CUCUTA"/>
    <s v="0036-0007"/>
    <x v="1"/>
    <n v="68867"/>
    <n v="2909548"/>
    <n v="58356"/>
    <x v="0"/>
    <s v="SANTANDER"/>
    <s v="VETAS"/>
    <s v="BARRIO CENTRO VETAS 1"/>
    <s v="WOMPI"/>
    <s v="FO-25-1708660"/>
    <d v="2025-10-21T08:00:00"/>
    <d v="2025-10-24T17:11:00"/>
    <s v="INCIDENTE"/>
    <s v="NAVEGACION LENTA"/>
    <s v="USUARIO NO PUEDE NAVEGAR ENTRE PANTALLAS O LA APP NO ABRE SE QUEDA CARGANDO"/>
    <s v="CACHE"/>
    <s v="24/10/2025 SE ESTABLECE COMUNICACIÓN CON LA SEÑORA DIANA AL NÚMERO 3126667568 VIA WHATSAPP SE REALIZA BORRADO DE CACHE Y ACTUALIZACIÓN DE VERSIÓN SE REALIZAN PRUEBAS EXITOSAS SE REALIZAN PRUEBAS CON LOS DATOS DEL CLIENTE EXITOSA AL CONECTAR EL EQUIPO A LA RED WIFI SE OBSERVA QUE PRESENTA FALLAS SE LE INDICA AL CLIENTE QUE SE DEBE COMUNICAR CON EL PROVEEDOR DE RED PARA QUE LE CAMBIEN EL MÓDEM POR UNO DE MAS POTENCIA O LE HAGAN LIMPIEZA DE IPS A DICHO EQUIPO _x000a__x000a_DATÁFONO OPERATIVO SE PROCEDE A CERRAR ORDEN"/>
    <s v="SOPORTE_TELEFÓNICO"/>
    <n v="0"/>
    <s v="LEJANA"/>
    <s v="TERRESTRE"/>
    <s v="BARRERA ORTEGA MARLON STWAR"/>
    <n v="1"/>
    <n v="22000"/>
    <n v="22000"/>
  </r>
  <r>
    <s v="MEDELLIN"/>
    <s v="0036-0005"/>
    <x v="0"/>
    <n v="5001"/>
    <n v="2926791"/>
    <n v="37904"/>
    <x v="0"/>
    <s v="ANTIOQUIA"/>
    <s v="MEDELLÍN"/>
    <s v="LA CABALGATA CONSTRUPINTURAS S. A. S"/>
    <s v="WOMPI"/>
    <s v="FO-25-1727951"/>
    <d v="2025-10-23T14:50:00"/>
    <d v="2025-10-24T17:33:00"/>
    <s v="INCIDENTE"/>
    <s v="CREDENCIALES DE ACCESO (USUARIO/CONTRASEÑA)"/>
    <s v="NO FUNCIONA EL USUARIO O CONTRASEÑA"/>
    <s v="ERROR INICIO DE SESIÓN"/>
    <s v="24/10/2025 SE VALIDA SOPORTE TELEFÓNICO Y DESPUÉS DEL CAMBIO DE CONTRASEÑA, LE FUNCIONA CORRECTAMENTE EL INGRESO EN EL POS."/>
    <s v="SOPORTE_TELEFÓNICO"/>
    <n v="24"/>
    <s v="PRINCIPAL"/>
    <s v="TERRESTRE"/>
    <s v="RIOS CASTRILLON JUAN SEBASTIAN"/>
    <n v="1"/>
    <n v="22000"/>
    <n v="22000"/>
  </r>
  <r>
    <s v="BUCARAMANGA"/>
    <s v="0036-0007"/>
    <x v="1"/>
    <n v="68001"/>
    <n v="2926747"/>
    <n v="74163"/>
    <x v="0"/>
    <s v="SANTANDER"/>
    <s v="BUCARAMANGA"/>
    <s v="BARRIO COLORADOS BUCARAMANGA"/>
    <s v="WOMPI"/>
    <s v="FO-25-1727730"/>
    <d v="2025-10-23T14:28:00"/>
    <d v="2025-10-24T17:38:00"/>
    <s v="INCIDENTE"/>
    <s v="NAVEGACION LENTA"/>
    <s v="USUARIO NO PUEDE NAVEGAR ENTRE PANTALLAS O LA APP NO ABRE SE QUEDA CARGANDO"/>
    <s v="CACHE"/>
    <s v="24/10/2025 SE CONTACTA A LA SEÑORA TERESA PABON AL NÚMERO 3123979128 SE REALIZA BORRADO DE CACHE Y ACTUALIZACION DE VERSIÓN, NO ES POSIBLE REALIZAR PRUEBAS DEBIDO A QUE EL SERVIDOR  DE LA RED WOMPI NO SE HA RESTABLECIDO EN ESPERA QUE SE RESTABLEZCA Y HACER DICHAS PRUEBAS._x000a__x000a_EN COMUNICACIÓN CON ADMINISTRADORA TERESA PABÓN AL CELULAR 3123979128, SE REALIZA PRUEBAS EXITOSA, SE REALIZARA SEGUIMIENTO HASTA LAS 3:00 PM PARA VALIDAR QUE TODO ESTÁ OPERATIVO._x000a__x000a_SE CONTACTA NUEVAMENTE A LA ADMINISTRADORA TERESA PABÓN AL CELULAR 3123979128, SE HACE SEGUIMIENTO Y SE EVIDENCIA QUE LA RED WIFI, A LA QUE ESTÁ CONECTADO EL DATÁFONO MUESTRA UNA RED DUALBAND, 2.4/5G, SE LE RECOMIENDA A LA ADMINISTRADORA COMUNICARSE CON EL OPERADOR Y SOLICITAR QUE DESACTIVE LA RED DUALBAND Y INDEPENDIZAR LA 2.4G DE LA 5G, SE PROCEDE A CERRAR ORDEN."/>
    <s v="SOPORTE_TELEFÓNICO"/>
    <n v="32"/>
    <s v="PRINCIPAL"/>
    <s v="TERRESTRE"/>
    <s v="MARTINEZ FLOREZ DONIS ALBERTO"/>
    <n v="1"/>
    <n v="22000"/>
    <n v="22000"/>
  </r>
  <r>
    <s v="TUNJA"/>
    <s v="0036-0007"/>
    <x v="1"/>
    <n v="15238"/>
    <n v="2866083"/>
    <n v="59685"/>
    <x v="0"/>
    <s v="BOYACA"/>
    <s v="DUITAMA"/>
    <s v="BARRIO SAN ANTONIO NORTE DUITAMA"/>
    <s v="WOMPI"/>
    <s v="FO-25-1709316 | FO-25-1666021"/>
    <d v="2025-10-10T08:00:00"/>
    <d v="2025-10-24T17:45:00"/>
    <s v="INCIDENTE"/>
    <s v="NAVEGACION LENTA"/>
    <s v="USUARIO NO PUEDE NAVEGAR ENTRE PANTALLAS O LA APP NO ABRE SE QUEDA CARGANDO"/>
    <s v="CACHE"/>
    <s v="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_x000a_24/10/2025 SE ESTABLECE COMUNICACIÓN CON LA SEÑORA SANDRA PATRICIA PEREZ DIAZ AL NÚMERO DE CONTACTO 3118607301 S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
    <s v="SOPORTE_TELEFÓNICO"/>
    <n v="32"/>
    <s v="INTERMEDIA"/>
    <s v="TERRESTRE"/>
    <s v="RODRIGUEZ MURCIA YERSON IVAN"/>
    <n v="2"/>
    <n v="22000"/>
    <n v="44000"/>
  </r>
  <r>
    <s v="TUNJA"/>
    <s v="0036-0007"/>
    <x v="1"/>
    <n v="15407"/>
    <n v="2916239"/>
    <n v="10157"/>
    <x v="0"/>
    <s v="BOYACA"/>
    <s v="VILLA DE LEYVA"/>
    <s v="VILLA DE LEYVA - BOYACA"/>
    <s v="WOMPI"/>
    <s v="FO-25-1714427"/>
    <d v="2025-10-22T08:00:00"/>
    <d v="2025-10-24T17:48:00"/>
    <s v="INCIDENTE"/>
    <s v="LECTURA"/>
    <s v="ERROR LECTURA CODIGO DE BARRAS"/>
    <s v="NO LEE CODIGOS DE BARRAS LARGOS"/>
    <s v="24/10/2025 SE REALIZA VISITA AL COMERCIO POR SOLICITUD DE LA RED, SE VALIDA QUE EL EQUIPO ESTA FUNCIONANDO CORRECTAMENTE, EL CLIENTE MANIFIESTA QUE EL RECIBO DE BARRAS QUE PRESENTA FALLAS ES UNO ESPESIFICO Y NO CUENTA CON UNO A LA MANO PARA HACER PRUEBAS CORRESPONDIENTES, SE LE EXPLICA AL CLIENTE COMO REALIZAR LA TOMA DE LOS RECIBOS PARA EVITAR QUE NO LO LEA, CLIENTE MANIFIESTA INCONFORMISMO, SE CIERRA ORDEN."/>
    <s v="VISITA_TÉCNICA"/>
    <n v="16"/>
    <s v="INTERMEDIA"/>
    <s v="TERRESTRE"/>
    <s v="SOLER HOYOS CRISTIAN LEONARDO"/>
    <n v="1"/>
    <n v="172989"/>
    <n v="172989"/>
  </r>
  <r>
    <s v="TUNJA"/>
    <s v="0036-0007"/>
    <x v="1"/>
    <n v="15759"/>
    <n v="2922555"/>
    <n v="35074"/>
    <x v="0"/>
    <s v="BOYACA"/>
    <s v="SOGAMOSO"/>
    <s v="BARRIO LOS ARRAYANES SOGAMOSO"/>
    <s v="WOMPI"/>
    <s v="FO-25-1721581"/>
    <d v="2025-10-23T08:00:00"/>
    <d v="2025-10-24T17:51:00"/>
    <s v="INCIDENTE"/>
    <s v="NAVEGACION LENTA"/>
    <s v="USUARIO NO PUEDE NAVEGAR ENTRE PANTALLAS O LA APP NO ABRE SE QUEDA CARGANDO"/>
    <s v="CACHE"/>
    <s v="24/10/2025 SE ESTABLECE COMUNICACIÓN CON LA SEÑORA MARIA HELENA BARRERA ROJAS AL NÚMERO DE CONTACTO 3204885605 SE LE BRINDO SOPORTE TELEFONICO SE BORRÓ LA CACHÉ DE LA APLICACIÓN SE DESCARGÓ LA APP Y SE REALIZÓ LA ACTUALIZACIÓN CORRESPONDIENTE (TEM CALL) SE REINICIÓ EL DISPOSITIVO SE VERIFICÓ LA CONEXIÓN CON EL MÓDEM Y TAMBIÉN CON LOS DATOS MÓVILES SE REALIZÓ UN SEGUNDO REINICIO PARA ASEGURAR LA CORRECTA CONFIGURACIÓN_x000a_SE CONFIRMÓ CON EL CLIENTE QUE EL SERVICIO FUNCIONA CORRECTAMENTE PRUEBA EXITOSA CLIENTE COMPARTE EVIDENCIA"/>
    <s v="SOPORTE_TELEFÓNICO"/>
    <n v="0"/>
    <s v="INTERMEDIA"/>
    <s v="TERRESTRE"/>
    <s v="RODRIGUEZ MURCIA YERSON IVAN"/>
    <n v="1"/>
    <n v="22000"/>
    <n v="22000"/>
  </r>
  <r>
    <s v="PASTO"/>
    <s v="0036-0003"/>
    <x v="3"/>
    <n v="52001"/>
    <n v="2925995"/>
    <n v="74119"/>
    <x v="0"/>
    <s v="NARIÑO"/>
    <s v="PASTO"/>
    <s v="QHATU"/>
    <s v="WOMPI"/>
    <s v="FO-25-1724244"/>
    <d v="2025-10-23T12:26:00"/>
    <d v="2025-10-24T18:03:00"/>
    <s v="INCIDENTE"/>
    <s v="LECTURA"/>
    <s v="ERROR LECTURA CODIGO DE BARRAS"/>
    <s v="NO LEE CODIGOS DE BARRAS LARGOS"/>
    <s v="24/10/2025 EL DÍA DE AYER SI VISITA CB Y EL SEÑOR WILLIAM NO ME PUEDE ATENDER YA QUE SE ENCUENTRA DE SALIDA. PIDE SE LO VISITA EL DÍA DE HOY. SE REALIZA COMUNICACIÓN PARA VISITARLO HOY Y EL CLIENTE INFORMA QUE NO VA A ESTAR EL DÍA DE HOY EN LA TARDE. PIDE SE LO ATIENDA EL DÍA DE MAÑANA AM YA QUE LA PRÓXIMA SEMANA SALE DE VIAJE"/>
    <s v="VISITA_TÉCNICA"/>
    <n v="32"/>
    <s v="PRINCIPAL"/>
    <s v="TERRESTRE"/>
    <s v="CASTILLO HERRERA ALEX RICARDO"/>
    <n v="1"/>
    <n v="51282"/>
    <n v="51282"/>
  </r>
  <r>
    <s v="NEIVA"/>
    <s v="0036-0006"/>
    <x v="4"/>
    <n v="41001"/>
    <n v="2922602"/>
    <n v="70826"/>
    <x v="0"/>
    <s v="HUILA"/>
    <s v="NEIVA"/>
    <s v="FRESH HELADO HELADERIA Y COMIDAS RAPIDAS"/>
    <s v="WOMPI"/>
    <s v="FO-25-1724108 | FO-25-1720881"/>
    <d v="2025-10-23T08:00:00"/>
    <d v="2025-10-25T09:10:00"/>
    <s v="INCIDENTE"/>
    <s v="IMPRESIÓN"/>
    <s v="TAPA DE IMPRESORA DESAJUSTADA"/>
    <s v="MALA MANIPULACIÓN DEL DATAFONO"/>
    <s v="23/10/2025 SE REALIZA VISITA AL PUNTO, SE EVIDENCIA EQUIPO PRESENTA DAÑO EN LA TAPA IMPRESORA, LO CUAL HACE QUE EL EQUIPO NO DE LA OPCIÓN DE IMPRIMIR EL VOUCHER  , SE ESCALA CAMBIO  DE EQUIPO CON COORDINADOR._x000a_24/10/2025 SE REALIZA VISITA AL PUNTO QUE HABÍA QUEDADO ESCALADO PARA CAMBIO , SE REALIZA EL CAMBIO POR EL NUEVO EQUIPO , SE REALIZAN PRUEBAS OK CAMBIO REALIZADO CON ÉXITO ."/>
    <s v="VISITA_TÉCNICA"/>
    <n v="24"/>
    <s v="PRINCIPAL"/>
    <s v="TERRESTRE"/>
    <s v="CORZO BUSTO KEVIN ALEXIS"/>
    <n v="2"/>
    <n v="51282"/>
    <n v="102564"/>
  </r>
  <r>
    <s v="CALI"/>
    <s v="0036-0003"/>
    <x v="3"/>
    <n v="19698"/>
    <n v="2933159"/>
    <n v="61431"/>
    <x v="0"/>
    <s v="CAUCA"/>
    <s v="SANTANDER DE QUILICHAO"/>
    <s v="BARRIO NARIÑO SANTANDER DE QUILICHAO"/>
    <s v="WOMPI"/>
    <s v="FO-25-1731827"/>
    <d v="2025-10-24T16:57:00"/>
    <d v="2025-10-25T11:05:00"/>
    <s v="INCIDENTE"/>
    <s v="IMPRESIÓN"/>
    <s v="ROLLO MAL PUESTO"/>
    <s v="MALA MANIPULACIÓN DEL DATAFONO"/>
    <s v="25/10/2025 SE HABLA CON EL CLIENTE , SE VALIDA POR VIDEO LLAMADA Y SE ENCUENTRA QUE EL RODILLO EN EL DATAFONO ESTABA MAL PUESTO Y POR ESO NO LE HABILITABA LA OPCION DE IMPRIMIR, SE VALIDA PUESTA CORRECTA DE RODILLO Y EL CLIENTE YA PUEDE IMPRIMIR LOS VOUCHERS"/>
    <s v="SOPORTE_TELEFÓNICO"/>
    <n v="0"/>
    <s v="INTERMEDIA"/>
    <s v="TERRESTRE"/>
    <s v="HENAO CARDONA DIEGO FERNANDO"/>
    <n v="1"/>
    <n v="22000"/>
    <n v="22000"/>
  </r>
  <r>
    <s v="CALI"/>
    <s v="0036-0003"/>
    <x v="3"/>
    <n v="76233"/>
    <n v="2932299"/>
    <n v="62787"/>
    <x v="0"/>
    <s v="VALLE DEL CAUCA"/>
    <s v="DAGUA"/>
    <s v="BARRIO BORRERO AYERBE DAGUA"/>
    <s v="WOMPI"/>
    <s v="FO-25-1731199"/>
    <d v="2025-10-24T15:21:00"/>
    <d v="2025-10-25T11:38:00"/>
    <s v="INCIDENTE"/>
    <s v="CREDENCIALES DE ACCESO (USUARIO/CONTRASEÑA)"/>
    <s v="NO FUNCIONA EL USUARIO O CONTRASEÑA"/>
    <s v="ERROR INICIO DE SESIÓN"/>
    <s v="25/10/2025 SE VALIDA CON EL CLIENTE SE LE PIDE REALIZAR CAMBIO DE CONTRASEÑA , EL CLIENTE REALIZA EL CAMBIO Y PROCEDE A IMGRESAR A AL APLICACION Y YA PUDO REALIZAR UNA TRANSACCION"/>
    <s v="SOPORTE_TELEFÓNICO"/>
    <n v="64"/>
    <s v="INTERMEDIA"/>
    <s v="TERRESTRE"/>
    <s v="HENAO CARDONA DIEGO FERNANDO"/>
    <n v="1"/>
    <n v="22000"/>
    <n v="22000"/>
  </r>
  <r>
    <s v="PEREIRA"/>
    <s v="0036-0002"/>
    <x v="2"/>
    <n v="66001"/>
    <n v="2933526"/>
    <n v="52578"/>
    <x v="0"/>
    <s v="RISARALDA"/>
    <s v="PEREIRA"/>
    <s v="TIENDA LA PALMERA MUNDO NUEVO"/>
    <s v="WOMPI"/>
    <s v="FO-25-1732500"/>
    <d v="2025-10-25T09:00:00"/>
    <d v="2025-10-25T11:44:00"/>
    <s v="INCIDENTE"/>
    <s v="IMPRESIÓN"/>
    <s v="SUCIEDAD EN IMPRESORA"/>
    <s v="MALA MANIPULACIÓN DEL DATAFONO"/>
    <s v="25/10/2025 VISITAMOS COMERCIO EL DATÁFONO TIENE LA FALLA CUANDO INTENTA IMPRIMIR LA TRX NO LE PERMITE, APARECE OPACA LA IMAGEN DE IMPRIMIR, LA SOLUCIÓN QUE REALIZAMOS ES ABRIR LA TAPA DE LA IMPRESORA MOVER LA IMPRESORA TÉRMICA GENERANDO QUÉ SE AJUSTE EN SU POSICIÓN, DESCONECTAMOS Y CONECTAMOS NUEVAMENTE LA BATERÍA CUANDO LUEGO DE ENCENDER EL DATÁFONO NOS DIRIGIMOS A MOVIMIENTOS EL ICONO DE IMPRIMIR YA ESTA HABILITADO, REALIZAMOS PRUEBAS OK."/>
    <s v="VISITA_TÉCNICA"/>
    <n v="16"/>
    <s v="PRINCIPAL"/>
    <s v="TERRESTRE"/>
    <s v="ARROYAVE CANO MANUEL GUILLERMO"/>
    <n v="1"/>
    <n v="51282"/>
    <n v="51282"/>
  </r>
  <r>
    <s v="BUCARAMANGA"/>
    <s v="0036-0007"/>
    <x v="1"/>
    <n v="68307"/>
    <n v="2934296"/>
    <n v="29831"/>
    <x v="0"/>
    <s v="SANTANDER"/>
    <s v="GIRON"/>
    <s v="BARRIO VILLAS DE DON JUAN 2-2 GIRÓN"/>
    <s v="WOMPI"/>
    <s v="FO-25-1732754"/>
    <d v="2025-10-25T09:02:00"/>
    <d v="2025-10-25T11:50:00"/>
    <s v="INCIDENTE"/>
    <s v="NAVEGACION LENTA"/>
    <s v="USUARIO NO PUEDE NAVEGAR ENTRE PANTALLAS O LA APP NO ABRE SE QUEDA CARGANDO"/>
    <s v="CACHE"/>
    <s v="25/10/2025 INCIDENTE_x000a__x000a_SOPORTE TELEFÓNICO _x000a__x000a__x000a__x000a_SE REALIZA VIDEOLLAMADA AL COMERCIO. DURANTE LA INTERVENCIÓN SE LLEVAN A CABO LAS SIGUIENTES ACCIONES:_x000a__x000a_BORRADO DE CACHÉ DE LA APLICACIÓN WOMPI._x000a__x000a_ACTUALIZACIÓN DE LA APP A LA ÚLTIMA VERSIÓN DISPONIBLE._x000a__x000a__x000a__x000a_PRUEBAS DE FUNCIONAMIENTO SATISFACTORIAS OK"/>
    <s v="SOPORTE_TELEFÓNICO"/>
    <n v="0"/>
    <s v="PRINCIPAL"/>
    <s v="TERRESTRE"/>
    <s v="MARIÑO PABON JORGE ENRIQUE"/>
    <n v="1"/>
    <n v="22000"/>
    <n v="22000"/>
  </r>
  <r>
    <s v="VILLAVICENCIO"/>
    <s v="0036-0006"/>
    <x v="4"/>
    <n v="50001"/>
    <n v="2932887"/>
    <n v="79160"/>
    <x v="0"/>
    <s v="META"/>
    <s v="VILLAVICENCIO"/>
    <s v="BARRIO BOCHICA VILLAVICENCIO 1"/>
    <s v="WOMPI"/>
    <s v="FO-25-1731540"/>
    <d v="2025-10-24T16:16:00"/>
    <d v="2025-10-25T11:51:00"/>
    <s v="INCIDENTE"/>
    <s v="CONEXIÓN"/>
    <s v="CONEXIÓN DEFICIENTE WIFI"/>
    <s v="WIFI"/>
    <s v="26/10/2025 SE REALIZA BORRADO DE CACHE Y ACTUALIZACIÓN DE VERSION, PRUEBAS OK"/>
    <s v="VISITA_TÉCNICA"/>
    <n v="8"/>
    <s v="PRINCIPAL"/>
    <s v="TERRESTRE"/>
    <s v="PEDREROS CONTRERAS MICHAEL STEVENS"/>
    <n v="1"/>
    <n v="51282"/>
    <n v="51282"/>
  </r>
  <r>
    <s v="CALI"/>
    <s v="0036-0003"/>
    <x v="3"/>
    <n v="19698"/>
    <n v="2932439"/>
    <n v="47114"/>
    <x v="0"/>
    <s v="CAUCA"/>
    <s v="SANTANDER DE QUILICHAO"/>
    <s v="BARRIO VILLAS DE QUILICHAO SANTANDER DE QUILICHAO"/>
    <s v="WOMPI"/>
    <s v="FO-25-1731196"/>
    <d v="2025-10-24T15:23:00"/>
    <d v="2025-10-25T13:42:00"/>
    <s v="INCIDENTE"/>
    <s v="CREDENCIALES DE ACCESO (USUARIO/CONTRASEÑA)"/>
    <s v="NO FUNCIONA EL USUARIO O CONTRASEÑA"/>
    <s v="ERROR INICIO DE SESIÓN"/>
    <s v="25/10/2025 SE HABLA CON EL CLIENTE Y SE VALIDA CONECTIVIDAD EN EL DATAFONO ,  NO PERMITE EL INGRESO , SE REALIZA CAMBIO DE CLAVE, EL CLIENTE PRUEBA CON SUS DATOS DEL CELULAR Y SI LE PERMITE EL INGRESO, ESCALA CON EL PROVEEDOR DEL INTERNET, LE REALIZAN UNA REVISIÓN EL CLIENTE PRUEBA DE NUEVO EL INGRESO Y YA LE PERMITIÓ INGRESAR Y TRANSAR"/>
    <s v="SOPORTE_TELEFÓNICO"/>
    <n v="64"/>
    <s v="INTERMEDIA"/>
    <s v="TERRESTRE"/>
    <s v="HENAO CARDONA DIEGO FERNANDO"/>
    <n v="1"/>
    <n v="22000"/>
    <n v="22000"/>
  </r>
  <r>
    <s v="PEREIRA"/>
    <s v="0036-0002"/>
    <x v="2"/>
    <n v="66001"/>
    <n v="2934481"/>
    <n v="80907"/>
    <x v="0"/>
    <s v="RISARALDA"/>
    <s v="PEREIRA"/>
    <s v="BARRIO CENTRO PEREIRA 52"/>
    <s v="WOMPI"/>
    <s v="FO-25-1733194"/>
    <d v="2025-10-25T10:09:00"/>
    <d v="2025-10-27T10:10:00"/>
    <s v="INCIDENTE"/>
    <s v="SOFTWARE"/>
    <s v="APP ELIMINADA"/>
    <s v="APP ELIMINADA POR EL CB"/>
    <s v="27/10/2025 SE ESCALA EL CASO A WOMPI YA QUE EL CLIENTE POR ERROR ELIMINO LA APP, SE REISNTALA APLICACION Y EL CLIENTE CONFIRMA OPERATIVIDAD"/>
    <s v="SOPORTE_TELEFÓNICO"/>
    <n v="0"/>
    <s v="PRINCIPAL"/>
    <s v="TERRESTRE"/>
    <s v="HENAO CARDONA DIEGO FERNANDO"/>
    <n v="1"/>
    <n v="22000"/>
    <n v="22000"/>
  </r>
  <r>
    <s v="MANIZALES"/>
    <s v="0036-0002"/>
    <x v="2"/>
    <n v="17001"/>
    <n v="2932365"/>
    <n v="68885"/>
    <x v="0"/>
    <s v="CALDAS"/>
    <s v="MANIZALES"/>
    <s v="CENTRO MANIZALES 23"/>
    <s v="WOMPI"/>
    <s v="FO-25-1730995"/>
    <d v="2025-10-24T15:08:00"/>
    <d v="2025-10-27T10:29:00"/>
    <s v="INCIDENTE"/>
    <s v="CREDENCIALES DE ACCESO (USUARIO/CONTRASEÑA)"/>
    <s v="NO FUNCIONA EL USUARIO O CONTRASEÑA"/>
    <s v="ERROR INICIO DE SESIÓN"/>
    <s v="27/10/2025 SE REALIZA ESCALAMIENTO CON WOMPI , SE SOLICITA AL CLIENTE QUE REALIZA CREACION DE NUEVA CONTRASEÑA E INTENTE EL INGRESO,  EL CLIENTE INTENTA INICIO Y YA LE PERMITE , CLIENTE PUEDE REALIZAR PRUEBAS."/>
    <s v="SOPORTE_TELEFÓNICO"/>
    <n v="40"/>
    <s v="PRINCIPAL"/>
    <s v="TERRESTRE"/>
    <s v="HENAO CARDONA DIEGO FERNANDO"/>
    <n v="1"/>
    <n v="22000"/>
    <n v="22000"/>
  </r>
  <r>
    <s v="MEDELLIN"/>
    <s v="0036-0005"/>
    <x v="0"/>
    <n v="5001"/>
    <n v="2935588"/>
    <n v="40389"/>
    <x v="0"/>
    <s v="ANTIOQUIA"/>
    <s v="MEDELLÍN"/>
    <s v="MINIMERCADO VICTORIA"/>
    <s v="WOMPI"/>
    <s v="FO-25-1735977"/>
    <d v="2025-10-26T11:46:00"/>
    <d v="2025-10-27T12:07:00"/>
    <s v="INCIDENTE"/>
    <s v="LECTOR DE TARJETAS"/>
    <s v="NO LEE TARJETAS"/>
    <s v="OBSTRUCCION DEL LECTOR"/>
    <s v="27/10/2025 SE REALIZA CAMBIO DE DATAFONO POR LECTOR DE CHIP MALO SE HACEN PRUEBAS OK"/>
    <s v="VISITA_TÉCNICA"/>
    <n v="48"/>
    <s v="PRINCIPAL"/>
    <s v="TERRESTRE"/>
    <s v="MONTOYA VELEZ ANDRES FELIPE"/>
    <n v="1"/>
    <n v="51282"/>
    <n v="51282"/>
  </r>
  <r>
    <s v="MEDELLIN"/>
    <s v="0036-0005"/>
    <x v="0"/>
    <n v="5001"/>
    <n v="2935087"/>
    <n v="16553"/>
    <x v="0"/>
    <s v="ANTIOQUIA"/>
    <s v="MEDELLIN"/>
    <s v="VARIEDADES TILO"/>
    <s v="WOMPI"/>
    <s v="FO-25-1735448"/>
    <d v="2025-10-26T09:00:00"/>
    <d v="2025-10-27T12:57:00"/>
    <s v="INCIDENTE"/>
    <s v="SOFTWARE"/>
    <s v="APP ELIMINADA"/>
    <s v="APP ELIMINADA POR EL CB"/>
    <s v="27/10/2025 SE LLEGA A PUNTO Y SE EVIDENCIA QUE EL CB ELIMINÓ LA APP, SE INTENTA EN VARIAS OCASIONES DESCARGAR ATRAVEZ DEL TEM CALL SIN ÉXITO, SE ESCALA PARA REALIZAR LA INSTALACIÓN REMOTA, PRUEBAS OK"/>
    <s v="VISITA_TÉCNICA"/>
    <n v="64"/>
    <s v="PRINCIPAL"/>
    <s v="TERRESTRE"/>
    <s v="QUINTERO SANCHEZ JUAN SEBASTIAN"/>
    <n v="1"/>
    <n v="51282"/>
    <n v="51282"/>
  </r>
  <r>
    <s v="PEREIRA"/>
    <s v="0036-0002"/>
    <x v="2"/>
    <n v="66001"/>
    <n v="2935008"/>
    <n v="78558"/>
    <x v="0"/>
    <s v="RISARALDA"/>
    <s v="PEREIRA"/>
    <s v="PROVEEDORA COMERCIAL PROCOMER"/>
    <s v="WOMPI"/>
    <s v="FO-25-1734272"/>
    <d v="2025-10-26T09:00:00"/>
    <d v="2025-10-27T13:02:00"/>
    <s v="INCIDENTE"/>
    <s v="CONEXIÓN"/>
    <s v="CONEXIÓN DEFICIENTE WIFI"/>
    <s v="FALLAS EN CANAL DE COMUNICACIÓN DEL CLIENTE (INTERNET)"/>
    <s v="27/10/2025 SE VALIDA CON EL CLIENTE SE ENCUENTRA QUE EL DATAFONO NO QUIERE CONECTAR CON EL WIFI, SE LE PIDE AL CLIENTE REINCIAR EL ROUTER Y PROCEDER A CONECTAR DE NUEVO EL DATAFONO A LA RED , EL CLIENTE REALIZA LA LABOR Y YA PUEDE CONECTARSE EL CLIENTE INGRESA A LA APP DE FORMA CORRECTA Y REALIZA PRUEBAS"/>
    <s v="SOPORTE_TELEFÓNICO"/>
    <n v="16"/>
    <s v="PRINCIPAL"/>
    <s v="TERRESTRE"/>
    <s v="SANCHEZ SOLORZANO JUAN SEBASTIAN"/>
    <n v="1"/>
    <n v="22000"/>
    <n v="22000"/>
  </r>
  <r>
    <s v="BOGOTA"/>
    <s v="0036-0004"/>
    <x v="5"/>
    <n v="25743"/>
    <n v="2936003"/>
    <n v="56840"/>
    <x v="0"/>
    <s v="CUNDINAMARCA"/>
    <s v="SILVANIA"/>
    <s v="ARRIO CENTRO SILVANIA 5"/>
    <s v="WOMPI"/>
    <s v="FO-25-1737067"/>
    <d v="2025-10-27T08:00:00"/>
    <d v="2025-10-27T13:23:00"/>
    <s v="INCIDENTE"/>
    <s v="SOFTWARE"/>
    <s v="APP ELIMINADA"/>
    <s v="APP ELIMINADA POR EL CB"/>
    <s v="27/10/2025 SE REALIZA VISITA DE CAMPO ENCONTRADO QUE DESINTALARON AL APP DEL EQUIPO, SE REALIZA PROCESO DE ACTUALIZACIÓN Y REINICIO LUEGO DE UN MOMENTO SIGUE CON LA MISMA FALLA, POR LO CUAL  SE HACE ESCALAMIENTO CON NÚMERO DE TICKET 475135,   LUEGO DE 60 MIN EN SITIO YA APARECEN LAS APP, SE INGRESA USUARIO CONTRASEÑA OK, PRUEBAS Y CUPO OK."/>
    <s v="VISITA_TÉCNICA"/>
    <n v="64"/>
    <s v="INTERMEDIA"/>
    <s v="TERRESTRE"/>
    <s v="LOZADA ROJAS CHRISTIAN ANDRES"/>
    <n v="1"/>
    <n v="172989"/>
    <n v="172989"/>
  </r>
  <r>
    <s v="TUNJA"/>
    <s v="0036-0007"/>
    <x v="1"/>
    <n v="15001"/>
    <n v="2934798"/>
    <n v="74847"/>
    <x v="0"/>
    <s v="BOYACA"/>
    <s v="TUNJA"/>
    <s v="BARRIO FUENTE HIGUERA 2S TUNJA"/>
    <s v="WOMPI"/>
    <s v="FO-25-1734275"/>
    <d v="2025-10-25T12:51:00"/>
    <d v="2025-10-27T13:50:00"/>
    <s v="INCIDENTE"/>
    <s v="NAVEGACION LENTA"/>
    <s v="USUARIO NO PUEDE NAVEGAR ENTRE PANTALLAS O LA APP NO ABRE SE QUEDA CARGANDO"/>
    <s v="CACHE"/>
    <s v="27/10/2025 SE ESTABLECE COMUNICACIÓN CON EL SEÑOR ALEJANDRO PARRA AL NÚMERO DE CONTACTO 3175420513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 PRUEBA EXITOSA COMPARTE EVIDENCIA CLIENTE CONFORME."/>
    <s v="SOPORTE_TELEFÓNICO"/>
    <n v="32"/>
    <s v="PRINCIPAL"/>
    <s v="TERRESTRE"/>
    <s v="RODRIGUEZ MURCIA YERSON IVAN"/>
    <n v="1"/>
    <n v="22000"/>
    <n v="22000"/>
  </r>
  <r>
    <s v="BOGOTA"/>
    <s v="0036-0004"/>
    <x v="5"/>
    <n v="11001"/>
    <n v="2933460"/>
    <n v="75525"/>
    <x v="0"/>
    <s v="CUNDINAMARCA"/>
    <s v="BOGOTÁ"/>
    <s v="JULIAN ANDRES DIAZ TORRES"/>
    <s v="WOMPI"/>
    <s v="FO-25-1734343 | FO-25-1732505"/>
    <d v="2025-10-25T09:00:00"/>
    <d v="2025-10-27T13:56:00"/>
    <s v="INCIDENTE"/>
    <s v="SOFTWARE"/>
    <s v="APP ELIMINADA"/>
    <s v="APP ELIMINADA POR EL CB"/>
    <s v="25/10/2025 SE REALIZA CONTACTO CON EL SEÑOR JULIÁN ANDRÉS DÍAZ AL NÚMERO 3115324076 PARA CONFIRMAR FALLA ,SE EVIDENCIA QUE BORRÓ LA APP WOMPI CUANDO INTENTO BORRAR LA MEMORIA CACHÉ ,SE INTENTA REALIZAR DESCARGA DE LA APP DESDE EL TEM CALL PERO NO SÉ DESCARGA,SE REALIZA REPORTE CON WOMPI CON EL TICKET :474963_x000a_27/10/2025 SE REALIZA COMUNICACIÓN CON EL SEÑOR JULIÁN ANDRÉS DÍAZ AL NÚMERO 3115324076 PARA CONFIRMAR RESPUESTA POR PARTE DE WOMPI CLIENTE INDICA QUE YA LE VOLVIÓ APARECER LA APP WOMPI YA SE ENCUENTRA OPERATIVO"/>
    <s v="SOPORTE_TELEFÓNICO"/>
    <n v="32"/>
    <s v="PRINCIPAL"/>
    <s v="TERRESTRE"/>
    <s v="GALINDO ROJAS LUIS FELIPE"/>
    <n v="2"/>
    <n v="22000"/>
    <n v="44000"/>
  </r>
  <r>
    <s v="MEDELLIN"/>
    <s v="0036-0005"/>
    <x v="0"/>
    <n v="5001"/>
    <n v="2861471"/>
    <n v="77428"/>
    <x v="0"/>
    <s v="ANTIOQUIA"/>
    <s v="MEDELLIN"/>
    <s v="DROGUERIA FUNDADORES"/>
    <s v="WOMPI"/>
    <s v="FO-25-1700542 | FO-25-1684376 | FO-25-1650711"/>
    <d v="2025-10-09T08:59:00"/>
    <d v="2025-10-27T14:26:36"/>
    <s v="INCIDENTE"/>
    <s v="NAVEGACION LENTA"/>
    <s v="USUARIO NO PUEDE NAVEGAR ENTRE PANTALLAS O LA APP NO ABRE SE QUEDA CARGANDO"/>
    <s v="CACHE"/>
    <s v="09/10/2025 SE LLEGA AL PUNTO SE ENCUENTRA QUE ESTÁ NAVEGANDO LENTO SE BORRA CACHE SE ESPERA UN RATO DESPUÉS DE VARIAS TRANSACCIONES VUELVE A PONERSE LENTO SE FUERZA CERRADO DE APLICACIÓN Y SE LIMPIA CACHE POR INDICACIONES DE WOMPI SE VUELVE A ESPERAR UN RATO PERO SE VUELVE A DETECTAR QUE EL PROGRAMA EMPIEZA A GENERAR LENTITUD COMO SI EL PROGRAMA ESTUVIERA SATURADO POR LO QUE SE ESCALA PUNTO TICKET 471326_x000a_17/10/2025 CLIENTE INDICA QUE EL EQUIPO YA ESTA ACTUALIZADO A LA ULTIMA VESION Y REALIZA BORRADO DE CACHE, ADICIONAL INDICA QUE EN OCACCIONES AL MOMENTO REALIZAR EL MOVIMIENTO EL EQUIPO SE REINICIA Y YA HA TENIDO INCONVENIENTES DE DESCUADRE_x000a_27/10/2025 WOMPI RESPONDE EL TIQUET GENERADO EL SÁBADO QUE YA ESTABA RESUELTO SE LLAMA AL CLIENTE EL CUAL CONFIRMA QUE EL EQUIPO QUEDÓ BIEN"/>
    <s v="VISITA_TÉCNICA"/>
    <n v="64"/>
    <s v="PRINCIPAL"/>
    <s v="TERRESTRE"/>
    <s v="ALVAREZ ARENAS VICTOR HUGO"/>
    <n v="3"/>
    <n v="51282"/>
    <n v="153846"/>
  </r>
  <r>
    <s v="PASTO"/>
    <s v="0036-0003"/>
    <x v="3"/>
    <n v="52573"/>
    <n v="2930034"/>
    <n v="58923"/>
    <x v="0"/>
    <s v="NARIÑO"/>
    <s v="PUERRES"/>
    <s v="BARRIO CENTRO PUERRES"/>
    <s v="WOMPI"/>
    <s v="FO-25-1728451"/>
    <d v="2025-10-24T09:00:00"/>
    <d v="2025-10-27T14:31:00"/>
    <s v="INCIDENTE"/>
    <s v="LECTURA"/>
    <s v="NO LEE NINGUNA FACTURA"/>
    <s v="NO LEE CODIGOS DE BARRAS CORTOS"/>
    <s v="27/10/2025 SE LLEGA A CORRESPONSAL SE VERIFICA FALLA EN LECTOR DE BARRAS CORTOS NO LEEN NINGÚN CONVENIO SE REALIZA ACTUALIZACION DE APP SE BORRA CACHE SE REINICIA EQUIPO SE REALIZA PRUEBAS DE FUNCIONAMIENTO CON CÓDIGO DE BARRAS EXITOSOS SE LE EXPLICO A CLIENTE FORMA CORRECTA DE LEER CÓDIGO DE BARRAS EN FACTURAS PRUEBAS DE FUNCIONAMIENTO EXITOSAS CB QUEDA OPERATIVO"/>
    <s v="VISITA_TÉCNICA"/>
    <n v="40"/>
    <s v="INTERMEDIA"/>
    <s v="TERRESTRE"/>
    <s v="BRAVO MADROÑERO OSCAR ESTEBAN"/>
    <n v="1"/>
    <n v="172989"/>
    <n v="172989"/>
  </r>
  <r>
    <s v="MEDELLIN"/>
    <s v="0036-0005"/>
    <x v="0"/>
    <n v="5001"/>
    <n v="2865277"/>
    <n v="24517"/>
    <x v="0"/>
    <s v="ANTIOQUIA"/>
    <s v="MEDELLIN"/>
    <s v="BARRIO I TRISTE MEDELLIN - ANTIOQUIA"/>
    <s v="WOMPI"/>
    <s v="FO-25-1679790 | FO-25-1666084"/>
    <d v="2025-10-09T16:05:00"/>
    <d v="2025-10-27T16:13:00"/>
    <s v="INCIDENTE"/>
    <s v="NAVEGACION LENTA"/>
    <s v="USUARIO NO PUEDE NAVEGAR ENTRE PANTALLAS O LA APP NO ABRE SE QUEDA CARGANDO"/>
    <s v="CACHE"/>
    <s v="10/10/2025 SE REVISA EQUIPO Y ENCUENTRA LENTITUD SE REALIZA BORRADO DE CACHE Y SE RESTABLECIÓ LA LECTITUD UN POCO, SE REVISA EL TEMA DE BATERÍA Y SE ESTÁ DESCARGANDO UN POCO RÁPIDO EN 10 MINUTOS BAJO DE 35% A 25% CUANDO SE ESTÁ UTILIZANDO, LUEGO DE 19% PASO A 14% EN 2 MINUTOS _x000a_USUARIO REPORTA QUE LA BATERIA NO DURA NADA, TECNICO VISITA PUNTO Y ENCUENTRA QUE EFECTIVAMENTE LA BATERÍA PARECE ESTAR DETERIORADA, EL EQUIPO BAJA DE CARGA MUY RAPIDO. USUARIO INDICA QUE DEBE MANTENERLO CONECTADO, Y EL EQUIPO SE RECALIENTA MUCHO._x000a_SE ESCALA PARA SOLICITAR APROBACION DE CAMBIO DE DATAFONO O DE BATERIA._x000a_AL MOVERLO SE DESCARGA RAÍDO. SE ADJUNTAN IMAGENES CON CANTIDAD DE CARGA Y HORA EN LA QUE SE TOMO LA FOTO ESTA EN PANTALLA DE DATAFONO._x000a_SERIAL: 254MMD4X2570_x000a__x000a_TICKET N° (471576)_x000a_27/10/2025 SE REALIZA CAMBIO DE POS YA QUE TIENE DAÑOS EN LA BATERÍA Y ADEMÁS DE ESO, HAN REPORTADO QUE NO TOMA ACTUALIZACIONES Y LA LENTITUD QUE PRESENTA ES MUCHA. NO SÉ DEJAN PRUEBAS DE TIRILLA YA QUE HABÍA INCIDENTE NEQUI Y BANCOLOMB"/>
    <s v="VISITA_TÉCNICA"/>
    <n v="64"/>
    <s v="PRINCIPAL"/>
    <s v="TERRESTRE"/>
    <s v="MARIN PIEDRAHITA JIMMY ALEXIS"/>
    <n v="2"/>
    <n v="51282"/>
    <n v="102564"/>
  </r>
  <r>
    <s v="BUCARAMANGA"/>
    <s v="0036-0007"/>
    <x v="1"/>
    <n v="68001"/>
    <n v="2938441"/>
    <n v="78793"/>
    <x v="0"/>
    <s v="SANTANDER"/>
    <s v="BUCARAMANGA"/>
    <s v="ALMACÉN DE ROPA ARISE STORE"/>
    <s v="WOMPI"/>
    <s v="FO-25-1738359"/>
    <d v="2025-10-27T10:13:00"/>
    <d v="2025-10-27T16:33:00"/>
    <s v="INCIDENTE"/>
    <s v="IMPRESIÓN"/>
    <s v="FALTA DE ROLLO"/>
    <s v="MALA MANIPULACIÓN DEL DATAFONO"/>
    <s v="27/10/2025 SE ESTABLECE COMUNICACIÓN CON LA SEÑORA MARIBEL AL NÚMERO 3163996000 QUIEN INFORMA QUE NO HABÍA VALIDADO QUE EL EQUIPO TUVIERA ROLLOS AL VALIDAR QUE NO TENIA EL MISMO PROCEDIO A INSTALAR EL ROLLOS Y EL EQUIPO LE ESTA IMPRIMIENDO _x000a__x000a_POR TAL MOTIVO SE PROCEDE A CERRAR ORDEN"/>
    <s v="SOPORTE_TELEFÓNICO"/>
    <n v="16"/>
    <s v="PRINCIPAL"/>
    <s v="TERRESTRE"/>
    <s v="BARRERA ORTEGA MARLON STWAR"/>
    <n v="1"/>
    <n v="22000"/>
    <n v="22000"/>
  </r>
  <r>
    <s v="YOPAL"/>
    <s v="0036-0006"/>
    <x v="4"/>
    <n v="85250"/>
    <n v="2932172"/>
    <n v="76906"/>
    <x v="0"/>
    <s v="CASANARE"/>
    <s v="PAZ DE ARIPORO"/>
    <s v="BARRIO 20 DE JULIO PAZ DE ARIPORO"/>
    <s v="WOMPI"/>
    <s v="FO-25-1730909"/>
    <d v="2025-10-24T14:55:00"/>
    <d v="2025-10-27T16:43:00"/>
    <s v="INCIDENTE"/>
    <s v="SOFTWARE"/>
    <s v="APP ELIMINADA"/>
    <s v="APP ELIMINADA POR EL CB"/>
    <s v="27/10/2025 EN COMUNICACIÓN CON LA SEÑORA CLEMENCIA RODRIGUEZ AL NUMERO 3134654715, SE ESCALA A WOMPI POR APP ELIMINADA, ENVIAN DESCARGA REMOTA. SE REALIZA PRUEBA OK. CLIENTE OPERATIVO EL SERVICIO"/>
    <s v="SOPORTE_TELEFÓNICO"/>
    <n v="0"/>
    <s v="INTERMEDIA"/>
    <s v="TERRESTRE"/>
    <s v="BERNAL ELAICA EDGAR ALEXIS"/>
    <n v="1"/>
    <n v="22000"/>
    <n v="22000"/>
  </r>
  <r>
    <s v="NEIVA"/>
    <s v="0036-0006"/>
    <x v="4"/>
    <n v="18256"/>
    <n v="2935747"/>
    <n v="65219"/>
    <x v="0"/>
    <s v="CAQUETA"/>
    <s v="EL PAUJIL"/>
    <s v="BARRIO CENTRO EL PAUJIL"/>
    <s v="WOMPI"/>
    <s v="FO-25-1735980"/>
    <d v="2025-10-26T11:42:00"/>
    <d v="2025-10-28T08:16:00"/>
    <s v="INCIDENTE"/>
    <s v="SOFTWARE"/>
    <s v="APP ELIMINADA"/>
    <s v="APP ELIMINADA POR EL CB"/>
    <s v="27/10/2025 SE REALIZA GESTIÓN CON LA CLIENTE QUIEN INDICÓ QUE LA APP FUE ELIMINADA POR ERROR REALIZANDO EL BORRADO DE CACHE, SE LE INDICÓ REALIZAR LA DESCARGA REMOTA PERO NO FUE POSIBLE, SE LE ENVÍO AL COORDINADOR DE LA ZONA LA TERMINAL Y CÓDIGO ÚNICO DEL CB PARA ENVIAR LA SOLICITUD A WOMPI PARA LA DESCARGA REMOTA DE LA APP CON EL TIQUET EL TICKET N° (475224), CLIENTE SE COMUNICA CONMIGO INDICANDO QUE LA APP YA LE APARECE EN EL DATÁFONO, REALIZÓ EL INGRESO E INDICO QUE TODO ESTÁ FUNCIONANDO CON NORMALIDAD, SE DEJA OPERATIVO."/>
    <s v="SOPORTE_TELEFÓNICO"/>
    <n v="40"/>
    <s v="LEJANA"/>
    <s v="TERRESTRE"/>
    <s v="BERMUDEZ SANCHEZ JOSE NEYBER"/>
    <n v="1"/>
    <n v="22000"/>
    <n v="22000"/>
  </r>
  <r>
    <s v="TUNJA"/>
    <s v="0036-0007"/>
    <x v="1"/>
    <n v="15001"/>
    <n v="2931543"/>
    <n v="29391"/>
    <x v="0"/>
    <s v="BOYACA"/>
    <s v="TUNJA"/>
    <s v="BARRIO SAN CARLOS BOYACÁ"/>
    <s v="WOMPI"/>
    <s v="FO-25-1733801 | FO-25-1729881"/>
    <d v="2025-10-24T12:27:00"/>
    <d v="2025-10-28T08:21:00"/>
    <s v="INCIDENTE"/>
    <s v="SOFTWARE"/>
    <s v="APP ELIMINADA"/>
    <s v="APP ELIMINADA POR EL CB"/>
    <s v="25/10/2025 INCIDENTE_x000a__x000a_TA:2931543 _x000a__x000a_CB: 29391_x000a__x000a_RESUMEN DEL CASO: _x000a_EN COMUNICACIÓN CON LA LÍNEA 3115219336 CLIENTE INFORMA QUE YA INTENTO ACTUALIZAR LA APLICACIÓN PERO ESTÁ NO APARECE. CLIENTE BORRO LA APLICACIÓN POR ERROR_x000a__x000a_SERIAL: 254MMD4W6787_x000a__x000a_ME COLABORAN POR FAVOR_x000a__x000a__x000a_QUEREMOS CONTARLE QUE CREAMOS EL TICKET N° (474947),  PARA DAR SEGUIMIENTO A LA ATENCIÓN DE SU COMERCIO._x000a_27/10/2025 SE REALIZA SOPORTE TELEFONICO, SE ESCALA CASO A WOMPI QUIENES INFORMAN HACER PRUEBAS, PRUEBA EXITOSA CLIENTE INFORMA QUE EL SERVICIO FUNCIONA ADECUADAMENTE."/>
    <s v="SOPORTE_TELEFÓNICO"/>
    <n v="64"/>
    <s v="PRINCIPAL"/>
    <s v="TERRESTRE"/>
    <s v="HERRERA GARZON JEYSON STEVENT"/>
    <n v="2"/>
    <n v="22000"/>
    <n v="44000"/>
  </r>
  <r>
    <s v="BOGOTA"/>
    <s v="0036-0004"/>
    <x v="5"/>
    <n v="11001"/>
    <n v="2940236"/>
    <n v="79607"/>
    <x v="0"/>
    <s v="CUNDINAMARCA"/>
    <s v="BOGOTA"/>
    <s v="BARRIO SAN CIPRIANO BOGOTA 4"/>
    <s v="WOMPI"/>
    <s v="FO-25-1739793"/>
    <d v="2025-10-27T12:47:00"/>
    <d v="2025-10-28T11:18:00"/>
    <s v="INCIDENTE"/>
    <s v="SOFTWARE"/>
    <s v="APP ELIMINADA"/>
    <s v="APP ELIMINADA POR EL CB"/>
    <s v="28/10/2025 SE LLEGA A COMERCIO, VERIFICO APP ELIMINADA, SE PROCEDE A ACTUALIZAR DATAFONO, SE REALIZAN PRUEBAS OKAY SIN NOVEDAD"/>
    <s v="VISITA_TÉCNICA"/>
    <n v="8"/>
    <s v="PRINCIPAL"/>
    <s v="TERRESTRE"/>
    <s v="ARIAS QUILINDO JULIAN"/>
    <n v="1"/>
    <n v="51282"/>
    <n v="51282"/>
  </r>
  <r>
    <s v="BARRANQUILLA"/>
    <s v="0036-0001"/>
    <x v="6"/>
    <n v="8606"/>
    <n v="2943125"/>
    <n v="75354"/>
    <x v="0"/>
    <s v="ATLANTICO"/>
    <s v="REPELON"/>
    <s v="BARRIO MARCOS LOPERA REPELON"/>
    <s v="WOMPI"/>
    <s v="FO-25-1742026"/>
    <d v="2025-10-28T08:00:00"/>
    <d v="2025-10-28T11:41:00"/>
    <s v="INCIDENTE"/>
    <s v="CONEXIÓN"/>
    <s v="APARECEN ERRORES EN PANTALLA: HUBO UNA DESCONEXION DE LA RED"/>
    <s v="WIFI"/>
    <s v="28/10/2025 SE REALIZA VISITA AL COMERCIO SE ENCUENTRA DATÁFONO CON CANAL DE COMUNICACIÓN CON INTERMITENCIA SE LE DICE AL CLIENTE QUE RUEDE EL MÓDEM PARA QUE ESTÉ MÁS CERCA AL DATÁFONO Y NO TENGA INTERMITENCIA SE PRUEBA COMPARTIENDO DATOS DEL CLIENTE AL DATÁFONO SE ACTUALIZA A VERSIÓN 26.0.3 SE REALIZAN PRUEBAS EXITOSAS Y EL CB QUEDA OPERATIVO"/>
    <s v="VISITA_TÉCNICA"/>
    <n v="0"/>
    <s v="INTERMEDIA"/>
    <s v="TERRESTRE"/>
    <s v="PEÑALOZA GUTIERREZ RAFAEL GUSTAVO"/>
    <n v="1"/>
    <n v="172989"/>
    <n v="172989"/>
  </r>
  <r>
    <s v="PASTO"/>
    <s v="0036-0003"/>
    <x v="3"/>
    <n v="52317"/>
    <n v="2940610"/>
    <n v="49967"/>
    <x v="0"/>
    <s v="NARIÑO"/>
    <s v="GUACHUCAL"/>
    <s v="BARRIO CITARA GUACHUCAL"/>
    <s v="WOMPI"/>
    <s v="FO-25-1740147"/>
    <d v="2025-10-27T13:45:00"/>
    <d v="2025-10-28T12:38:00"/>
    <s v="INCIDENTE"/>
    <s v="LECTURA"/>
    <s v="NO LEE NINGUNA FACTURA"/>
    <s v="NO LEE CODIGOS DE BARRAS LARGOS"/>
    <s v="28/10/2025 SE LLEGA A CORRESPONSAL SE VERIFICA FALLA EN LECTOR CÓDIGO DE BARRAS SE REALIZA ACTUALIZACION DE VERSION SE BORRA CACHE SE REALIZA PRUEBAS DE FUNCIONAMIENTO EXITOSAS SE EXPLICA A CB FORMA CORRECTA DE LEER CÓDIGO BARRAS CB QUÉ OPERATIVO"/>
    <s v="VISITA_TÉCNICA"/>
    <n v="16"/>
    <s v="INTERMEDIA"/>
    <s v="TERRESTRE"/>
    <s v="BRAVO MADROÑERO OSCAR ESTEBAN"/>
    <n v="1"/>
    <n v="172989"/>
    <n v="172989"/>
  </r>
  <r>
    <s v="BOGOTA"/>
    <s v="0036-0004"/>
    <x v="5"/>
    <n v="25322"/>
    <n v="2941172"/>
    <n v="63988"/>
    <x v="0"/>
    <s v="CUNDINAMARCA"/>
    <s v="GUASCA"/>
    <s v="BARRIO CENTRO GUASCA 2"/>
    <s v="WOMPI"/>
    <s v="FO-25-1740797"/>
    <d v="2025-10-27T14:54:00"/>
    <d v="2025-10-28T12:42:00"/>
    <s v="INCIDENTE"/>
    <s v="LECTURA"/>
    <s v="ERROR LECTURA CODIGO DE BARRAS"/>
    <s v="NO LEE CODIGOS DE BARRAS LARGOS"/>
    <s v="28/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
    <s v="VISITA_TÉCNICA"/>
    <n v="0"/>
    <s v="INTERMEDIA"/>
    <s v="TERRESTRE"/>
    <s v="GALEANO SORIANO JUAN DAVID"/>
    <n v="1"/>
    <n v="172989"/>
    <n v="172989"/>
  </r>
  <r>
    <s v="VALLEDUPAR"/>
    <s v="0036-0001"/>
    <x v="6"/>
    <n v="44874"/>
    <n v="2896457"/>
    <n v="54259"/>
    <x v="0"/>
    <s v="LA GUAJIRA"/>
    <s v="VILLANUEVA"/>
    <s v="BARRIO LAS DELICIAS VILLANUEVA"/>
    <s v="WOMPI"/>
    <s v="FO-25-1697857"/>
    <d v="2025-10-17T11:06:00"/>
    <d v="2025-10-28T12:44:00"/>
    <s v="INCIDENTE"/>
    <s v="CREDENCIALES DE ACCESO (USUARIO/CONTRASEÑA)"/>
    <s v="NO FUNCIONA EL USUARIO O CONTRASEÑA"/>
    <s v="ERROR INICIO DE SESIÓN"/>
    <s v="27/10/2025 SE REALIZA COMUNICACION SRA YEILISBETH OVALLE SIERRA AL NUMERO : 3017507531, LA CUAL NOM ENVIA VIDEO  DONDE SE OBSERVA QUE NO PUEDE INGRESAR A MODO CORRESPOSAL,SE REALIZAN ESCALAMIENTO A WOMPI LA CUAL NOS REALIZAN UN AJUSTE Y NOS CONFIRMAN QUE EL EQUIPO QUEDÓ OPERATIVO, CLIENTE NUEVAMENTE VALIDA Y LOGRA INGRESAR Y TRANSAR CON NORMALIDAD"/>
    <s v="SOPORTE_TELEFÓNICO"/>
    <n v="0"/>
    <s v="INTERMEDIA"/>
    <s v="TERRESTRE"/>
    <s v="MAESTRE MENGUAL EDGAR ENRIQUE"/>
    <n v="1"/>
    <n v="22000"/>
    <n v="22000"/>
  </r>
  <r>
    <s v="CALI"/>
    <s v="0036-0003"/>
    <x v="3"/>
    <n v="76001"/>
    <n v="2893263"/>
    <n v="79178"/>
    <x v="0"/>
    <s v="VALLE DEL CAUCA"/>
    <s v="CALI"/>
    <s v="SERVICIOS DIGITALES ADN"/>
    <s v="WOMPI"/>
    <s v="FO-25-1704212 | FO-25-1695375"/>
    <d v="2025-10-16T16:30:00"/>
    <d v="2025-10-28T12:48:00"/>
    <s v="INCIDENTE"/>
    <s v="EQUIPO"/>
    <s v="INTENTO DE MANIPULACION"/>
    <s v="MALA MANIPULACIÓN DEL DATAFONO"/>
    <s v="28/10/2025 SE VISITÓ ESTABLECIMIENTO, SE ENCONTRÓ DATÁFONO CON ERROR ( TIPO 11 ) TERMINAL ESTÁ BLOQUEADA. SE ESCALA CON COORDINACIÓN Y ESTE INFORMA QUE NO HAY REPARACIÓN PARA DAÑO Y QUE TERMINAL DEBE SER REEMPLAZADA. SE REPROGRAMA PARA CUANDO ESTÉ DISPONIBLE EL CAMBIO DEL EQUIPO. SE ESCALA EL TICKET N° (473081)_x000a_28/10/2025 SE REALIZA VISITA TÉCNICA EL COMERCIO EN DONDE SE CAMBIA DISPOSITIVO, SE REALIZAN PRUEBAS Y EL DISPOSITIVO ESTÁ BLOQUEADO POR NO  COMPENSAR, SE DEJA DISPOSITIVO, OK EN BUEN ESTADO Y CON PRUEBAS OK, EL CLIENTE INFORMA QUE TIENE EL DISPOSITIVO BLOQUEADO POR NO COMPENSAR"/>
    <s v="VISITA_TÉCNICA"/>
    <n v="24"/>
    <s v="PRINCIPAL"/>
    <s v="TERRESTRE"/>
    <s v="ESCOBAR LENIS JUAN SEBASTIAN"/>
    <n v="2"/>
    <n v="51282"/>
    <n v="102564"/>
  </r>
  <r>
    <s v="BOGOTA"/>
    <s v="0036-0004"/>
    <x v="5"/>
    <n v="25322"/>
    <n v="2937046"/>
    <n v="68888"/>
    <x v="0"/>
    <s v="CUNDINAMARCA"/>
    <s v="GUASCA"/>
    <s v="BARRIO PAR PRINCIPAL GUASCA  GUASCA"/>
    <s v="WOMPI"/>
    <s v="FO-25-1737488"/>
    <d v="2025-10-27T08:46:00"/>
    <d v="2025-10-28T13:11:00"/>
    <s v="INCIDENTE"/>
    <s v="CONEXIÓN"/>
    <s v="APARECEN ERRORES EN PANTALLA: HUBO UNA DESCONEXION DE LA RED"/>
    <s v="FALLAS EN CANAL DE COMUNICACIÓN DEL CLIENTE (INTERNET)"/>
    <s v="28/10/2025 DURANTE LA VISITA TECNICA EN ATENCIÓN DE INCIDENTE REPORTADO POR CORRESPONSAL BANCARIO SE EVIDENCIMOS QUE EL DAÑO REPORTADO FUE PERDIDA DE LA RED EL CUAL SE SOLUCIONO REINICIANDO EL MÓDEM Y VOLVIENDO A CONECTAR EL DATAFONO A LA RED DEL CLIENTE SE REALIZA ACTUALIZACIÓN Y BORRADOR DE CACHE QUEDANDO DATÁFONO FUNCIONAL Y OPERATIVO SIN ANOMALÍAS A CONFORMIDAD DE CORRESPONSAL BANCARIO"/>
    <s v="VISITA_TÉCNICA"/>
    <n v="32"/>
    <s v="INTERMEDIA"/>
    <s v="TERRESTRE"/>
    <s v="GALEANO SORIANO JUAN DAVID"/>
    <n v="1"/>
    <n v="172989"/>
    <n v="172989"/>
  </r>
  <r>
    <s v="CUCUTA"/>
    <s v="0036-0007"/>
    <x v="1"/>
    <n v="54001"/>
    <n v="2872814"/>
    <n v="47307"/>
    <x v="0"/>
    <s v="NORTE DE SANTANDER"/>
    <s v="CUCUTA"/>
    <s v="DROGUERIA FARMA PERALTA PLUS"/>
    <s v="WOMPI"/>
    <s v="FO-25-1674208"/>
    <d v="2025-10-12T09:00:00"/>
    <d v="2025-10-28T14:03:00"/>
    <s v="INCIDENTE"/>
    <s v="NAVEGACION LENTA"/>
    <s v="USUARIO NO PUEDE NAVEGAR ENTRE PANTALLAS O LA APP NO ABRE SE QUEDA CARGANDO"/>
    <s v="CACHE"/>
    <s v="28/10/2025 ? REPORTE TÉCNICO_x000a__x000a_RESUMEN DE ACTIVIDAD:_x000a__x000a_SE REALIZÓ ACTUALIZACIÓN DE VERSIÓN DEL SISTEMA EN TERMINAL._x000a__x000a_SE PROCEDIÓ CON EL BORRADO DE CACHÉ DEL DISPOSITIVO._x000a__x000a_SE CONECTÓ EL EQUIPO A DATOS MÓVILES._x000a__x000a_SE EFECTUARON PRUEBAS _x000a__x000a_ INCIDENCIA DETECTADA:_x000a__x000a_CLIENTE INFORMA QUE YA TRABAJA MEJOR CON LOS DATOS, CB OPERATIVO._x000a__x000a__x000a_? GESTIÓN REALIZADA:_x000a__x000a_SE BRINDÓ ASISTENCIA TELEFÓNICA AL CLIENTE PARA PRUEBAS Y VERIFICACIÓN DE FALLAS._x000a__x000a_NO SE REALIZÓ VISITA TÉCNICA PRESENCIAL EN ESTA GESTIÓN."/>
    <s v="SOPORTE_TELEFÓNICO"/>
    <n v="64"/>
    <s v="PRINCIPAL"/>
    <s v="TERRESTRE"/>
    <s v="NARANJO AFANADOR RUBEN JESUS"/>
    <n v="1"/>
    <n v="22000"/>
    <n v="22000"/>
  </r>
  <r>
    <s v="BUCARAMANGA"/>
    <s v="0036-0007"/>
    <x v="1"/>
    <n v="68500"/>
    <n v="2922400"/>
    <n v="58941"/>
    <x v="0"/>
    <s v="SANTANDER"/>
    <s v="OIBA"/>
    <s v="BARRIO MONTE DE AJOS OIBA"/>
    <s v="WOMPI"/>
    <s v="FO-25-1720801"/>
    <d v="2025-10-23T08:00:00"/>
    <d v="2025-10-28T14:47:00"/>
    <s v="INCIDENTE"/>
    <s v="PANTALLA"/>
    <s v="PANTALLA OSCURA O INTERMITENTE"/>
    <s v="NO RESPONDE LA PANTALLA TÁCTIL"/>
    <s v="28/10/2025 SE REALIZA VISITA AL COMERCIO CORRESPONSAL WOMPI, SE REALIZA CAMBIO DE DATÁFONO POR PROBLEMAS EN EL DISPLAY DEL EQUIPO SE PUEDE VALIDAR Y SE HACE EL RETIRO DEL MISMO JUNTO CON SUS ACCESORIOS, BATERÍA, 3 CLAVIJAS, CABLE TIPO C PARA CARGAR, PROTECTOR CON SU RESPECTIVA CAJA, SE SE LE INGRESAN LAS CREDENCIALES AL EQUIPO NUEVO SE LE DEMUESTRA AL CLIENTE QUE EL EQUIPO ESTÁ EN PERFECTAS CONDICIONES SE HACEN LAS RESPECTIVAS PRUEBAS DEJANDO DATÁFONO OPERATIVO"/>
    <s v="VISITA_TÉCNICA"/>
    <n v="0"/>
    <s v="LEJANA"/>
    <s v="TERRESTRE"/>
    <s v="GONZALEZ ESTUPIÑAN YEISON WALTER ANTONIO"/>
    <n v="1"/>
    <n v="452148"/>
    <n v="452148"/>
  </r>
  <r>
    <s v="MONTERIA"/>
    <s v="0036-0001"/>
    <x v="6"/>
    <n v="23686"/>
    <n v="2937212"/>
    <n v="80400"/>
    <x v="0"/>
    <s v="CORDOBA"/>
    <s v="SAN PELAYO"/>
    <s v="BARRIO LA SANTA SAN PELAYO"/>
    <s v="WOMPI"/>
    <s v="FO-25-1737618"/>
    <d v="2025-10-27T08:54:00"/>
    <d v="2025-10-28T15:13:00"/>
    <s v="INCIDENTE"/>
    <s v="SOFTWARE"/>
    <s v="APP ELIMINADA"/>
    <s v="APP ELIMINADA POR EL CB"/>
    <s v="28/10/2025 SE REALIZA VISITA TÉCNICA Y SE ENCUENTRA APP ELIMINADA DEL DATAFONO POR EL CLIENTE, SE ESCALA CASO BAJO EL TICKET 475607 WOMPI , SE LOGRA SOLUCIONARLO INCIDENTE REALIZANDOCE LA DESCARGA DE LA APP NUEVAMENTE Y DEJANDO FUNCIONANDO EL CB CORRECTAMENTE, SE REALIZA PRUEBA DE FUNCIONALIDAD OK."/>
    <s v="VISITA_TÉCNICA"/>
    <n v="0"/>
    <s v="INTERMEDIA"/>
    <s v="TERRESTRE"/>
    <s v="CASSIANI PEREZ RAUL RAMIRO"/>
    <n v="1"/>
    <n v="172989"/>
    <n v="172989"/>
  </r>
  <r>
    <s v="TUNJA"/>
    <s v="0036-0007"/>
    <x v="1"/>
    <n v="15176"/>
    <n v="2935136"/>
    <n v="41544"/>
    <x v="0"/>
    <s v="BOYACA"/>
    <s v="CHIQUINQUIRA"/>
    <s v="BARRIO CENTRO CHIQUINQUIRA 3"/>
    <s v="WOMPI"/>
    <s v="FO-25-1735453"/>
    <d v="2025-10-26T09:00:00"/>
    <d v="2025-10-28T17:01:00"/>
    <s v="INCIDENTE"/>
    <s v="CONEXIÓN"/>
    <s v="CONEXIÓN DEFICIENTE WIFI"/>
    <s v="WIFI"/>
    <s v="28/10/2025 EN COMUNICACION CON EL USUARIO AL NÚMERO CELULAR 3123198483 SE BRINDA SOPORTE POR GESTIÓN TELÉFONICA REALIZANDO BORRADO DE CACHE Y ACTUALIZACIÓN DE LA APLICACIÓN WOMPI DONDE SE EVIDENCIA QUE POR LA RED WIFI MANIFIESTA UN POCO DE LENTITUD , SE PROCEDE A CONECTAR EL EQUIPO A LOS DATOS MOVILES  DEL USUARIO Y LA RESPUESTA EN TRANSACCIÓN ES MAS RAPIDA Y EXITOSA , CLIENTE COMPARTE BAUCHE DE PRUEBA SE PROCEDE A CERRAR ORDEN"/>
    <s v="SOPORTE_TELEFÓNICO"/>
    <n v="64"/>
    <s v="LEJANA"/>
    <s v="TERRESTRE"/>
    <s v="ALVARADO MORENO CRISTHIAN"/>
    <n v="1"/>
    <n v="22000"/>
    <n v="22000"/>
  </r>
  <r>
    <s v="CUCUTA"/>
    <s v="0036-0007"/>
    <x v="1"/>
    <n v="54001"/>
    <n v="2940201"/>
    <n v="65384"/>
    <x v="0"/>
    <s v="NORTE DE SANTANDER"/>
    <s v="CUCUTA"/>
    <s v="MERK SOFI LA LIBERTAD"/>
    <s v="WOMPI"/>
    <s v="FO-25-1739749"/>
    <d v="2025-10-27T12:29:00"/>
    <d v="2025-10-28T17:08:00"/>
    <s v="INCIDENTE"/>
    <s v="SOFTWARE"/>
    <s v="CONFIGURACIÓN GENERAL"/>
    <s v="HORA Y FECHA"/>
    <s v="28/10/2025 SE REALIZÓ LLAMADA TELEFÓNICA AL NÚMERO 3104123565 SE HABLÓ CON LA SRA FANNY SE LE INDICA COMO REALIZAR EL CAMBIO DE HORA PARA REINICIO, SE REALIZA CAMBIO DE ZONA HORARIA TODO OK"/>
    <s v="SOPORTE_TELEFÓNICO"/>
    <n v="32"/>
    <s v="PRINCIPAL"/>
    <s v="TERRESTRE"/>
    <s v="MORA VEGA JEAMPIER"/>
    <n v="1"/>
    <n v="22000"/>
    <n v="22000"/>
  </r>
  <r>
    <s v="PEREIRA"/>
    <s v="0036-0002"/>
    <x v="2"/>
    <n v="63130"/>
    <n v="2937794"/>
    <n v="11734"/>
    <x v="0"/>
    <s v="QUINDIO"/>
    <s v="CALARCA"/>
    <s v="BARCELONA - QUINDIO"/>
    <s v="WOMPI"/>
    <s v="FO-25-1738086"/>
    <d v="2025-10-27T09:40:00"/>
    <d v="2025-10-29T07:31:00"/>
    <s v="INCIDENTE"/>
    <s v="SOFTWARE"/>
    <s v="APP ELIMINADA"/>
    <s v="APP ELIMINADA POR EL CB"/>
    <s v="28/10/2025 SE VISITA COMERCIO SE VÁLIDA QUE CB DESINTALO APP WOMPI, SE REALIZÓ ESCALAMIENTO PARA RE INSTALACION DE APP. SE REINSTALA APP POR PARTE DE WOMPI Y SE PRUEBA SERVICIO"/>
    <s v="VISITA_TÉCNICA"/>
    <n v="64"/>
    <s v="INTERMEDIA"/>
    <s v="TERRESTRE"/>
    <s v="SANCHEZ SOLORZANO JUAN SEBASTIAN"/>
    <n v="1"/>
    <n v="172989"/>
    <n v="172989"/>
  </r>
  <r>
    <s v="CUCUTA"/>
    <s v="0036-0007"/>
    <x v="1"/>
    <n v="54223"/>
    <n v="2934153"/>
    <n v="10938"/>
    <x v="0"/>
    <s v="NORTE DE SANTANDER"/>
    <s v="CUCUTILLA"/>
    <s v="CUCUTILLA - NORTE DE SANTANDER"/>
    <s v="WOMPI"/>
    <s v="FO-25-1732499"/>
    <d v="2025-10-25T09:00:00"/>
    <d v="2025-10-29T08:58:00"/>
    <s v="INCIDENTE"/>
    <s v="CREDENCIALES DE ACCESO (USUARIO/CONTRASEÑA)"/>
    <s v="NO FUNCIONA EL USUARIO O CONTRASEÑA"/>
    <s v="EL USUARIO NO RECUERDA LA CONTRASEÑA O EL USUARIO"/>
    <s v="29/10/2025 SE CONTACTA TELEFÓNICAMENTE AL COMERCIO, EL SEÑOR JOSÉ ANTOLINEZ ME INFORMA QUE NO SE ENCUENTRA EN EL MUNICIPIO DE CUCUTILLA, SOLICITA QUE SE LE CONTACTE NUEVAMENTE EL DÍA 31/10. SE REAGENDA POR SOLICITUD DEL CLIENTE._x000a__x000a_3144096147"/>
    <s v="SOPORTE_TELEFÓNICO"/>
    <n v="0"/>
    <s v="LEJANA"/>
    <s v="TERRESTRE"/>
    <s v="PACHECO BUITRAGO JAVIER ALONSO"/>
    <n v="1"/>
    <n v="22000"/>
    <n v="22000"/>
  </r>
  <r>
    <s v="BOGOTA"/>
    <s v="0036-0004"/>
    <x v="5"/>
    <n v="25181"/>
    <n v="2940543"/>
    <n v="58402"/>
    <x v="0"/>
    <s v="CUNDINAMARCA"/>
    <s v="CHOACHI"/>
    <s v="BARRIO SECTOR EL REFUGIO CHOACHI"/>
    <s v="WOMPI"/>
    <s v="FO-25-1740294"/>
    <d v="2025-10-27T14:06:00"/>
    <d v="2025-10-29T10:03:00"/>
    <s v="INCIDENTE"/>
    <s v="EQUIPO"/>
    <s v="DATAFONO SE REINICIA"/>
    <s v="FUENTE DE PODER"/>
    <s v="29/10/2025 SE REALIZA SOPORTE TÉLEFONICO, LA TITULAR REALIZA APAGADO DEL DATAFONO POR CERCA DE UNA HORA Y REINICIO SEGUIDO. NOS INDICA QUE SALE CORRECTO EL FUNCIONAMIENTO DEL EQUIPO"/>
    <s v="SOPORTE_TELEFÓNICO"/>
    <n v="0"/>
    <s v="INTERMEDIA"/>
    <s v="TERRESTRE"/>
    <s v="ALARCON AREVALO JOHAN STIVEN"/>
    <n v="1"/>
    <n v="22000"/>
    <n v="22000"/>
  </r>
  <r>
    <s v="BOGOTA"/>
    <s v="0036-0004"/>
    <x v="5"/>
    <n v="11001"/>
    <n v="2864309"/>
    <n v="29360"/>
    <x v="0"/>
    <s v="CUNDINAMARCA"/>
    <s v="BOGOTÁ"/>
    <s v="SOLUCIONES INTEGRALES JM"/>
    <s v="WOMPI"/>
    <s v="FO-25-1684345 | FO-25-1662092"/>
    <d v="2025-10-09T14:15:00"/>
    <d v="2025-10-29T10:51:00"/>
    <s v="INCIDENTE"/>
    <s v="EQUIPO"/>
    <s v="INTENTO DE MANIPULACION"/>
    <s v="DAÑO EN EL EQUIPO"/>
    <s v="10/10/2025 SE LLEGA COMERCIO SE VALIDA EQUIPO ALERTADO CLIENTE INFORMA QUE DESPUÉS DE PONER LA TARJETA PARA UN RETIRO SE ATASCO Y AL SALIR DEJO UN MENSAJE EN LA PANTALLA LA TERMINAL ESTA BLOQUEADA SE ESCALA CASO GENERANDO EL TICEKT 471521_x000a_29/10/2025 SE REALIZA VISITA A CB PARA ATENDER INCIDENTE SE REALIZA CAMBIO DE DATAFONO POR FALLA EN LECTOR DE TARJETA ,SE REALIZAN PRUEBAS OK"/>
    <s v="VISITA_TÉCNICA"/>
    <n v="32"/>
    <s v="PRINCIPAL"/>
    <s v="TERRESTRE"/>
    <s v="GALINDO ROJAS LUIS FELIPE"/>
    <n v="2"/>
    <n v="51282"/>
    <n v="102564"/>
  </r>
  <r>
    <s v="BOGOTA"/>
    <s v="0036-0004"/>
    <x v="5"/>
    <n v="11001"/>
    <n v="2947360"/>
    <n v="75297"/>
    <x v="0"/>
    <s v="CUNDINAMARCA"/>
    <s v="BOGOTA"/>
    <s v="BARRIO ORTEZAL BOGOTA 1"/>
    <s v="WOMPI"/>
    <s v="FO-25-1746315"/>
    <d v="2025-10-28T14:02:00"/>
    <d v="2025-10-29T13:47:00"/>
    <s v="INCIDENTE"/>
    <s v="CONEXIÓN"/>
    <s v="CONEXIÓN DEFICIENTE WIFI"/>
    <s v="WIFI"/>
    <s v="29/10/2025 SE REALIZA VISITA A CB PARA ATENDER INCIDENTE SE REALIZA CAMBIO DE RED WIFI COMPARTIENDO DESDE CELULAR Y NOS DA CONEXIÓN DE MANERA CORRECTA INGRESANDO CON LAS CREDENCIALES ,SE CAMBIA CONTRASEÑA Y SE REALIZAN PRUEBAS OK"/>
    <s v="VISITA_TÉCNICA"/>
    <n v="40"/>
    <s v="PRINCIPAL"/>
    <s v="TERRESTRE"/>
    <s v="GALINDO ROJAS LUIS FELIPE"/>
    <n v="1"/>
    <n v="51282"/>
    <n v="51282"/>
  </r>
  <r>
    <s v="MEDELLIN"/>
    <s v="0036-0005"/>
    <x v="0"/>
    <n v="5809"/>
    <n v="2943751"/>
    <n v="12206"/>
    <x v="0"/>
    <s v="ANTIOQUIA"/>
    <s v="TITIRIBI"/>
    <s v="TITIRIBI III - ANTIOQUIA"/>
    <s v="WOMPI"/>
    <s v="FO-25-1743063"/>
    <d v="2025-10-28T08:00:00"/>
    <d v="2025-10-29T15:07:00"/>
    <s v="INCIDENTE"/>
    <s v="SOFTWARE"/>
    <s v="APP ELIMINADA"/>
    <s v="APP ELIMINADA POR EL CB"/>
    <s v="29/10/2025 SE COMUNICA CON CLIENTE E INFORMA QUE ELIMINO LA APP WOMPI AL INTENTAR REALIZAR EL BORRADO DEL CACHE, SE INTENTAN VARIAS VECES LA DESCARGA ATRAVEZ DEL TEM CALL SIN ÉXITO SE ESCALA CASO CON EQUIPO WOMPI PARA DESCARGA REMOTA, INFORMAN QUE YA SE REALIZA Y SE VALIDA CON USUARIO QUE LA APP YA ESTÉ DESCARGADA, TODO OK"/>
    <s v="SOPORTE_TELEFÓNICO"/>
    <n v="64"/>
    <s v="INTERMEDIA"/>
    <s v="TERRESTRE"/>
    <s v="QUINTERO SANCHEZ JUAN SEBASTIAN"/>
    <n v="1"/>
    <n v="22000"/>
    <n v="22000"/>
  </r>
  <r>
    <s v="NEIVA"/>
    <s v="0036-0006"/>
    <x v="4"/>
    <n v="41206"/>
    <n v="2935580"/>
    <n v="49961"/>
    <x v="0"/>
    <s v="HUILA"/>
    <s v="COLOMBIA"/>
    <s v="BARRIO UNICENTRO COLOMBIA"/>
    <s v="WOMPI"/>
    <s v="FO-25-1735774"/>
    <d v="2025-10-26T11:25:00"/>
    <d v="2025-10-29T15:35:00"/>
    <s v="INCIDENTE"/>
    <s v="CONEXIÓN"/>
    <s v="CONEXIÓN DEFICIENTE WIFI"/>
    <s v="FALLAS EN CANAL DE COMUNICACIÓN DEL CLIENTE (INTERNET)"/>
    <s v="29/10/2025 SE LLAMA A LA SEÑORA MARISELA GONZÁLEZ  AL CELULAR 3204834231, CLIENTE INDICA QUE A VECES CUANDO INGRESA LAS CREDENCIALES SE QUEDA PENSANDO Y NO INGRESA , SE LE ENSEÑA POR VIDEOLLAMADA CAMBIAR DE RED WIFI DEL COMERCIO A LA RED DE DATOS DEL CELULAR , SE LE EXPLICA EL POR QUE DE ESTA LENTITUD, SE BORRA CACHE , SE REINICIA DATAFONO CON LA CONEXIÓN A LOS DATOS DEL CELULAR , CLIENTE INGRESA CREDENCIALES Y PERMITE EL INGRESO."/>
    <s v="SOPORTE_TELEFÓNICO"/>
    <n v="56"/>
    <s v="LEJANA"/>
    <s v="TERRESTRE"/>
    <s v="ANDRADE HERNANDEZ JUAN CARLOS"/>
    <n v="1"/>
    <n v="22000"/>
    <n v="22000"/>
  </r>
  <r>
    <s v="MEDELLIN"/>
    <s v="0036-0005"/>
    <x v="0"/>
    <n v="5308"/>
    <n v="2950346"/>
    <n v="48751"/>
    <x v="0"/>
    <s v="ANTIOQUIA"/>
    <s v="GIRARDOTA"/>
    <s v="ENCOMIENDAS Y ENVÍOS SAN DIEGO"/>
    <s v="WOMPI"/>
    <s v="FO-25-1749093"/>
    <d v="2025-10-29T08:00:00"/>
    <d v="2025-10-29T15:40:00"/>
    <s v="INCIDENTE"/>
    <s v="LECTURA"/>
    <s v="NO LEE NINGUNA FACTURA"/>
    <s v="SUCIEDAD EN LA CAMARA"/>
    <s v="29/10/2025 SE LLEGA AL SITIO Y SE REALIZA LIMPIEZA DEL LECTOR DE BARRAS SE EXPLICA AL USUARIO COMO SE REALIZA CORRECTAMENTE LA LECTURA,"/>
    <s v="VISITA_TÉCNICA"/>
    <n v="32"/>
    <s v="PRINCIPAL"/>
    <s v="TERRESTRE"/>
    <s v="ZAPATA LOPEZ EDWARD ASDRUBAL"/>
    <n v="1"/>
    <n v="51282"/>
    <n v="51282"/>
  </r>
  <r>
    <s v="CUCUTA"/>
    <s v="0036-0007"/>
    <x v="1"/>
    <n v="54001"/>
    <n v="2758789"/>
    <n v="74422"/>
    <x v="0"/>
    <s v="NORTE DE SANTANDER"/>
    <s v="CUCUTA"/>
    <s v="FARMA PLUS MOLINA"/>
    <s v="WOMPI"/>
    <s v="FO-25-1747960 | FO-25-1601952 | FO-25-1547349"/>
    <d v="2025-09-18T08:50:00"/>
    <d v="2025-10-29T15:47:00"/>
    <s v="INCIDENTE"/>
    <s v="CREDENCIALES DE ACCESO (USUARIO/CONTRASEÑA)"/>
    <s v="NO FUNCIONA EL USUARIO O CONTRASEÑA"/>
    <s v="HAY UNA FALLA EN LA OPCIÓN DE OLVIDO DE CONTRASEÑA O USUARIO"/>
    <s v="29/09/2025 SE VISITA COMERCIO, NO SE PUEDE ACCEDER AL MENU DE CORRESPONSAL, SE REALIZA CAMBIO DE CONTRASEÑA, BORRADO DE CACHE Y ACTUALIZACIÓN DE LA APP. PROBLEMA PERSISTE_x000a_28/10/2025 SE REALIZÓ VISITA AL COMERCIO Y SE REALIZAN PRUEBAS CON EL COMPAÑERO JONATHAN SALAZAR, CAMBIANDO EQUIPO WOMPII Y PERSISTE DAÑO, SE REALIZA ELIMINACIÓN DE USUARIOS Y SE CREAN NUEVAMENTE PERO PERSISTE EL DAÑO, SE LE PIDE UN NUEVO CORREO AL CLIENTE Y NO LO DEJA INGRESAR, DAÑO PERSISTE_x000a_29/10/2025 SE REALIZA REUNION DE SOPORTE CON WOMPI DEBIDO A QUE CUANDO EL CB INGRESA USUARIO Y CONTRASEÑA NO DEJA INGRESAR NI SIQUIERA INTENTA EL CARGUE SE VALIDA CON WOMPI QUE EL ERROR SE DEBE A UN ERROR INTERNO DE LA BASE DE DATOS Y EL USUARIO CREADO SE REALIZA TODO EL PROCESO DE SOPORTE Y EL CORRESPONSAL QUEDA FUNCIONANDO CORRECTAMENTE SE REALIZA PRUEBAS CON EL SR AZHAEL Y ENVIA EVIDENCIA SE CIERRA ORDEN"/>
    <s v="VISITA_TÉCNICA"/>
    <n v="48"/>
    <s v="PRINCIPAL"/>
    <s v="TERRESTRE"/>
    <s v="MORA VEGA JEAMPIER"/>
    <n v="3"/>
    <n v="51282"/>
    <n v="153846"/>
  </r>
  <r>
    <s v="PEREIRA"/>
    <s v="0036-0002"/>
    <x v="2"/>
    <n v="66001"/>
    <n v="2900258"/>
    <n v="55937"/>
    <x v="0"/>
    <s v="RISARALDA"/>
    <s v="PEREIRA"/>
    <s v="BARRIO VILLA ELISA PEREIRA"/>
    <s v="WOMPI"/>
    <s v="FO-25-1706919 | FO-25-1703180"/>
    <d v="2025-10-19T09:00:00"/>
    <d v="2025-10-29T15:49:00"/>
    <s v="INCIDENTE"/>
    <s v="LECTOR DE TARJETAS"/>
    <s v="NO LEE TARJETAS"/>
    <s v="DAÑO DEL LECTOR DE TARJETAS"/>
    <s v="20/10/2025 SE LLEGA AL PUNTO, EL EQUIPO TIENE DAÑO EN EL LECTOR DE TARJETAS, PRESENTA OBSTRUCCIÓN, SE ESCALA CON WOMPI PARA CAMBIAR EL EQUIPO._x000a_29/10/2025 SE VISITA COMERCIO SE IDENTIFICA DATÁFONO CON OBSTRUCCIÓN EN LECTOR DE TARJETAS SE REALIZA CAMBIO DE DATÁFONO SE REALIZA PRUEBAS OK"/>
    <s v="VISITA_TÉCNICA"/>
    <n v="56"/>
    <s v="PRINCIPAL"/>
    <s v="TERRESTRE"/>
    <s v="LOAIZA LOPEZ JHON FREDDY"/>
    <n v="2"/>
    <n v="51282"/>
    <n v="102564"/>
  </r>
  <r>
    <s v="CALI"/>
    <s v="0036-0003"/>
    <x v="3"/>
    <n v="19698"/>
    <n v="2883121"/>
    <n v="32449"/>
    <x v="0"/>
    <s v="CAUCA"/>
    <s v="SANTANDER DE QUILICHAO"/>
    <s v="BARRIO EL CENTRO SANTANDER DE QUILICHAO 1"/>
    <s v="WOMPI"/>
    <s v="FO-25-1693839 | FO-25-1684757"/>
    <d v="2025-10-15T09:06:00"/>
    <d v="2025-10-29T16:00:00"/>
    <s v="INCIDENTE"/>
    <s v="PANTALLA"/>
    <s v="USUARIO NO PUEDE NAVEGAR ENTRE PANTALLAS O LA APP NO ABRE SE QUEDA CARGANDO - TÁCTIL"/>
    <s v="NO RESPONDE LA PANTALLA TÁCTIL"/>
    <s v="16/10/2025 SE EVIDENCIA LENTITUD CON EL EQUIPO DESPUÉS DE HACER VARIAS TRX, DE LE INDICA AL CLIENTE QUE POR EL MOMENTO DEBE ACTUALIZAR,BORRAR CACHE Y REINICIAR EL EQUIPO YA QUE WOMPI ESTÁ TRABAJANDO EN LA NOVEDAD QUE SE ESTA PRESENTANDO. A PARTE DE LO ANTERIOR SE EVIDENCIA UN SOBRECALENTAMIENTO EN LA PANTALLA DEL DATAFONO, EL CLIENTE MANIFIESTA QUE INCLUSO LLEGA A QUEMARSE LOS DEDOS, EN EL MOMENTO DE LA VISITA Y DESPUÉS DE VARIOS MINUTOS SIN OPERAR EL DATAFONO SIGUE CALIENTE SOBRETODO EN LA PARTE INFERIOR DE LA PANTALLA, LA BATERÍA NO ESTÁ CALIENTE, SE ESCALA EL CASO CON WOMPI A LA ESPERA DE RESPUESTA._x000a_29/10/2025 SE VISITA CORRESPONSAL, SE REEMPLAZA DATÁFONO POR DAÑO. TRANSACCIONES DE PRUEBA EXITOSAS."/>
    <s v="VISITA_TÉCNICA"/>
    <n v="64"/>
    <s v="INTERMEDIA"/>
    <s v="TERRESTRE"/>
    <s v="BOLAÑOS TABORDA JORGE ENRIQUE"/>
    <n v="2"/>
    <n v="172989"/>
    <n v="345978"/>
  </r>
  <r>
    <s v="BARRANQUILLA"/>
    <s v="0036-0001"/>
    <x v="6"/>
    <n v="8296"/>
    <n v="2950641"/>
    <n v="61499"/>
    <x v="0"/>
    <s v="ATLANTICO"/>
    <s v="GALAPA"/>
    <s v="BARRIO VILLA OLIMPICA GALAPA 4"/>
    <s v="WOMPI"/>
    <s v="FO-25-1749354"/>
    <d v="2025-10-29T08:43:00"/>
    <d v="2025-10-30T08:21:00"/>
    <s v="INCIDENTE"/>
    <s v="CONEXIÓN"/>
    <s v="APARECEN ERRORES EN PANTALLA: HUBO UNA DESCONEXION DE LA RED"/>
    <s v="WIFI"/>
    <s v="29/10/2025 CLIENTE MANIFIESTA QUE YA SOLUCIONÓ EL INCONVENIENTE CON EL USUARIO Y LE TRABAJA PERFECTAMENTE. SE REALIZAN PRUEBAS DE CORRECTO FUNCIONAMIENTO"/>
    <s v="VISITA_TÉCNICA"/>
    <n v="0"/>
    <s v="PRINCIPAL"/>
    <s v="TERRESTRE"/>
    <s v="VILLACOB VILLACOB ELKIN EDUARDO"/>
    <n v="1"/>
    <n v="51282"/>
    <n v="51282"/>
  </r>
  <r>
    <s v="CUCUTA"/>
    <s v="0036-0007"/>
    <x v="1"/>
    <n v="54001"/>
    <n v="2952172"/>
    <n v="57274"/>
    <x v="0"/>
    <s v="NORTE DE SANTANDER"/>
    <s v="CUCUTA"/>
    <s v="COFFE HALL"/>
    <s v="WOMPI"/>
    <s v="FO-25-1750653"/>
    <d v="2025-10-29T10:29:00"/>
    <d v="2025-10-30T08:29:00"/>
    <s v="INCIDENTE"/>
    <s v="CONEXIÓN"/>
    <s v="CONEXIÓN DEFICIENTE WIFI"/>
    <s v="WIFI"/>
    <s v="30/10/2025 SE REALIZA LLAMADA AL COMERCIO ME INFORMA LA SRA ELIANETH QUE REINICIO EL.MODEM PRINCIPAL DEL COMERCIO Y EL DATAFONO VOLVIÓ A FUNCIONAR,EL DÍA DE HOY SE ENCUENTRA LABORANDO CON NORMALIDAD"/>
    <s v="SOPORTE_TELEFÓNICO"/>
    <n v="32"/>
    <s v="PRINCIPAL"/>
    <s v="TERRESTRE"/>
    <s v="DURAN ACOSTA FRANK YONNY"/>
    <n v="1"/>
    <n v="22000"/>
    <n v="22000"/>
  </r>
  <r>
    <s v="CUCUTA"/>
    <s v="0036-0007"/>
    <x v="1"/>
    <n v="54871"/>
    <n v="2948796"/>
    <n v="63805"/>
    <x v="0"/>
    <s v="NORTE DE SANTANDER"/>
    <s v="VILLA CARO"/>
    <s v="BARRIO CENTRO VILLA CARO"/>
    <s v="WOMPI"/>
    <s v="FO-25-1747588"/>
    <d v="2025-10-28T16:24:00"/>
    <d v="2025-10-30T08:33:00"/>
    <s v="INCIDENTE"/>
    <s v="SOFTWARE"/>
    <s v="APP ELIMINADA"/>
    <s v="APP ELIMINADA POR EL CB"/>
    <s v="29/10/2025 SE REALIZÓ LLAMADA TELEFÓNICA POR VIDEO LLAMADA  WHATSAPP AL NÚMERO 3112486523 SE HABLÓ CON LA SRA MAYERLI, SE REALIZA PROCESO DE  DESCARGAR DE APLICATIVO  Y NO SE DESCARGAR, SE TOMA EVIDENCIA Y SE PROCEDE A REALIZAR ESCALAMIENTO CON EL COORDINADOR DE LA ZONA._x000a__x000a_SERIAL:254MMD4X1433_x000a__x000a__x000a_QUEREMOS CONTARLE QUE CREAMOS EL TICKET N° (475985),  PARA DAR SEGUIMIENTO A LA ATENCIÓN DE SU COMERCIO._x000a__x000a__x000a_SE DEVUELVE LLAMADA TELEFÓNICA AL CLIENTE PARA VALIDAR SI YA LE APARECE LA APP Y CONFIRMA QUE SI, REALIZA INGRESO DE USUARIOS, REALIZA PRUEBAS EXITOSAS"/>
    <s v="SOPORTE_TELEFÓNICO"/>
    <n v="0"/>
    <s v="LEJANA"/>
    <s v="TERRESTRE"/>
    <s v="MORA VEGA JEAMPIER"/>
    <n v="1"/>
    <n v="22000"/>
    <n v="22000"/>
  </r>
  <r>
    <s v="BOGOTA"/>
    <s v="0036-0004"/>
    <x v="5"/>
    <n v="11001"/>
    <n v="2916745"/>
    <n v="19825"/>
    <x v="0"/>
    <s v="CUNDINAMARCA"/>
    <s v="BOGOTA"/>
    <s v="MISCELÁNEA Y PAPELERÍA CARITO"/>
    <s v="WOMPI"/>
    <s v="FO-25-1721585 | FO-25-1714964"/>
    <d v="2025-10-22T08:00:00"/>
    <d v="2025-10-30T08:36:00"/>
    <s v="INCIDENTE"/>
    <s v="LECTOR DE TARJETAS"/>
    <s v="NO LEE TARJETAS"/>
    <s v="DAÑO DEL LECTOR DE TARJETAS"/>
    <s v="22/10/2025 SE LLEGA A COMERCIO PARA REALIZAR MANTENIMIENTO DE DATAFONO . EN EL CUAL SE EVIDENCIA QUE EL CHIP DE LECTURA DE TARJETA SE ENCUENTRA DAÑADO NO RECONOCE NINGUNA TARJETA SE ESCALA CON COORDINADOR DE ZONA Y SOPORTE WOMPI ._x000a_29/10/2025 SE LLEGA A LA DIRECCIÓN INDICADA Y SE REALIZA CAMBIO DE DATÁFONO DX4000 DE PLACA 254MMD4W9729 POR MISMA REFERENCIA DE PLACA 254UMD4X7011, SE REALIZAN PRUEBAS DE LECTOR DE CHIPS EXITOSA , CREDENCIALES OK, CUPO OK."/>
    <s v="VISITA_TÉCNICA"/>
    <n v="64"/>
    <s v="PRINCIPAL"/>
    <s v="TERRESTRE"/>
    <s v="GARCIA PASTRANA KEVIN FERNANDO"/>
    <n v="2"/>
    <n v="51282"/>
    <n v="102564"/>
  </r>
  <r>
    <s v="PASTO"/>
    <s v="0036-0003"/>
    <x v="3"/>
    <n v="52001"/>
    <n v="2866072"/>
    <n v="30797"/>
    <x v="0"/>
    <s v="NARIÑO"/>
    <s v="PASTO"/>
    <s v="BARRIO CHAMBU"/>
    <s v="WOMPI"/>
    <s v="FO-25-1667042 | FO-25-1664608"/>
    <d v="2025-10-10T08:00:00"/>
    <d v="2025-10-30T08:46:00"/>
    <s v="INCIDENTE"/>
    <s v="CREDENCIALES DE ACCESO (USUARIO/CONTRASEÑA)"/>
    <s v="NO FUNCIONA EL USUARIO O CONTRASEÑA"/>
    <s v="ERROR INICIO DE SESIÓN"/>
    <s v="10/10/2025 SE VERIFICÓ FALLA DE SISTEMA DONDE AL CLIENTE LE PIDE CAMBIAR LA CONTRASEÑA TODOS LOS DÍAS AL INICIAR LA JORNADA LABORAL, EL CASO QUE PRESENTA EL CLIENTE ES QUE AL TERMINAR LA JORNADA TERMINA CON UN USUARIO Y CONTRASEÑA PERO AL SIGUIENTE DÍA AL INICIAR CON EL USUARIO LA CONTRASEÑA LE SALE ERROR ASÍ LO COLOQUE BIEN LO CUAL LE TOCA CAMBIAR NUEVAMENTE CONTRASEÑA PARA PODER INICIAR Y REALIZAR TX, SE VERIFICÓ VERSIÓN ACTUALIZACIÓN DE SISTEMA, BORRADO DE CACHÉ, IDIOMA DEL DATÁFONO, TODO SE ENCUENTRA OPERATIVO, SE REALIZÓ CAMBIO DE CLAVE DESDE CELULAR Y DESDE DATÁFONO EN LA APLICACIÓN DE WOMPI SE CAMBIÓ LA HORA DEL DATÁFONO DE FORMA MANUAL PARA VERIFICAR FALLA, A LO CUAL PERSISTE AL CAMBIAR LA JORNADA LABORAL O FECHA DEL DÍA SIGUIENTE, SE ESCALA NOVEDAD CON TICKET # 471558 PARA VERIFICACIÓN Y SOLUCIÓN AL CLIENTE, SE EJECUTAN PRUEBAS TX EXITOSAS QUEDA OPERATIVO._x000a_29/10/2025 SE VALIDA CON EL CLIENTE Y DESPUES DEL ULTIMO CAMBIO DE CONTRASEÑA EL CLIENTE HA PODIDO INGRESAR SIN ESTAR CAMBIA"/>
    <s v="VISITA_TÉCNICA"/>
    <n v="64"/>
    <s v="PRINCIPAL"/>
    <s v="TERRESTRE"/>
    <s v="HENAO CARDONA DIEGO FERNANDO"/>
    <n v="2"/>
    <n v="51282"/>
    <n v="102564"/>
  </r>
  <r>
    <s v="BARRANQUILLA"/>
    <s v="0036-0001"/>
    <x v="6"/>
    <n v="8001"/>
    <n v="2952221"/>
    <n v="25541"/>
    <x v="0"/>
    <s v="ATLANTICO"/>
    <s v="BARRANQUILLA"/>
    <s v="CIUDADELA BARRANQUILLA - ATLANTICO"/>
    <s v="WOMPI"/>
    <s v="FO-25-1750638"/>
    <d v="2025-10-29T10:32:00"/>
    <d v="2025-10-30T09:19:00"/>
    <s v="INCIDENTE"/>
    <s v="SOFTWARE"/>
    <s v="APP ELIMINADA"/>
    <s v="APP ELIMINADA POR EL CB"/>
    <s v="30/10/2025 .SE  HABLA CON SANDRA MILENA BOLAÑOS CEL +57 300 5995377 INDICA QUE NO TIENEN APP WOMPI EN EL EQUIPO, SE SOLICITA SERIAL, Y SE MANDA A CREAR TICKET 475995, DONDE REALIZAN EL PROCESO DE CARGUE APP, SE CONFIRMA NUEVAMENTE CON CLIENTE Y CONFIRMA QUE YA SE ENCUENTRA OPERATIVO"/>
    <s v="SOPORTE_TELEFÓNICO"/>
    <n v="32"/>
    <s v="PRINCIPAL"/>
    <s v="TERRESTRE"/>
    <s v="VILLACOB VILLACOB ELKIN EDUARDO"/>
    <n v="1"/>
    <n v="22000"/>
    <n v="22000"/>
  </r>
  <r>
    <s v="MEDELLIN"/>
    <s v="0036-0005"/>
    <x v="0"/>
    <n v="5088"/>
    <n v="2952400"/>
    <n v="40186"/>
    <x v="0"/>
    <s v="ANTIOQUIA"/>
    <s v="BELLO"/>
    <s v="CENTRO DE COPIADO DC"/>
    <s v="WOMPI"/>
    <s v="FO-25-1750624 | FO-25-1753623"/>
    <d v="2025-10-29T10:39:00"/>
    <d v="2025-10-30T10:16:00"/>
    <s v="INCIDENTE"/>
    <s v="NAVEGACION LENTA"/>
    <s v="USUARIO NO PUEDE NAVEGAR ENTRE PANTALLAS O LA APP NO ABRE SE QUEDA CARGANDO"/>
    <s v="CANAL DE COMUNICACIÓN"/>
    <s v="29/10/2025 EN COMUNICACIÓN CON LA SRA DORA INFORMA QUE COLOCO CANAL WIFI 5G PARA EL DATAFONO SE LE INFORMA QUE ESTA RED ES MUY ALTA QUE PREFERIBLEMENTE SE DEBE TRABAJAR EN UNA RED 2.4 SE LE RECOMIENDA CAMBIAR LA RED PARA QUE EL FUNCIONAMIENTO DE LA APP SEA MAS ÓPTIMO REPROGRAMADO SOPORTE TELEFÓNICO  SE REALIZA BORRADO DE CACHE Y REINICIO Y QUEDO OPERANDO OK PRUEBAS OK"/>
    <s v="SOPORTE_TELEFÓNICO"/>
    <n v="64"/>
    <s v="PRINCIPAL"/>
    <s v="TERRESTRE"/>
    <s v="PAREJA ECHAVARRIA JHON DAVID"/>
    <n v="2"/>
    <n v="22000"/>
    <n v="44000"/>
  </r>
  <r>
    <s v="NEIVA"/>
    <s v="0036-0006"/>
    <x v="4"/>
    <n v="18094"/>
    <n v="2935742"/>
    <n v="13559"/>
    <x v="0"/>
    <s v="CAQUETA"/>
    <s v="BELEN DE LOS ANDAQUIES"/>
    <s v="BARRIO CINCUENTENARIO - BELEN DE LOS ANDAQUIES"/>
    <s v="WOMPI"/>
    <s v="FO-25-1735769"/>
    <d v="2025-10-26T11:30:00"/>
    <d v="2025-10-30T10:22:00"/>
    <s v="INCIDENTE"/>
    <s v="CONEXIÓN"/>
    <s v="CONEXIÓN DEFICIENTE WIFI"/>
    <s v="WIFI"/>
    <s v="30/10/2025 SE LLEGA AL CB Y CB SE ENCUENTRA TRABAJANDO CON NORMALIDAD, SE REALIZAN VALIDACIONES DEL INTERNET Y EL INTERNET DEL CLIENTE PRESENTA LENTITUD, SE LE INDICA AL CLIENTE HACER REVISAR EL INTERNET PARA QUE PUEDA OPERAR CON NORMALIDAD EN EL DATÁFONO, SE LE HACEN LAS RECOMENDACIONES PARA EL BUEN FUNCIONAMIENTO DEL EQUIPO, SE REALIZA BORRADO DE CACHE, REINICIO DE EQUIPO Y QUEDA TRABAJANDO CON NORMALIDAD."/>
    <s v="VISITA_TÉCNICA"/>
    <n v="64"/>
    <s v="LEJANA"/>
    <s v="TERRESTRE"/>
    <s v="BERMUDEZ SANCHEZ JOSE NEYBER"/>
    <n v="1"/>
    <n v="452148"/>
    <n v="452148"/>
  </r>
  <r>
    <s v="CUCUTA"/>
    <s v="0036-0007"/>
    <x v="1"/>
    <n v="54001"/>
    <n v="2888844"/>
    <n v="43196"/>
    <x v="0"/>
    <s v="NORTE DE SANTANDER"/>
    <s v="CUCUTA"/>
    <s v="DROGUERIA ALTOS DE VERSALLES"/>
    <s v="WOMPI"/>
    <s v="FO-25-1690467"/>
    <d v="2025-10-16T08:00:00"/>
    <d v="2025-10-30T10:52:00"/>
    <s v="INCIDENTE"/>
    <s v="EQUIPO"/>
    <s v="DATAFONO SE REINICIA"/>
    <s v="FUENTE DE PODER"/>
    <s v="30/10/2025 AL LLEGAR AL SITIO, SE DETECTA RECALENTAMIENTO Y DESCARGA DE BATERÍA EN EL EQUIPO._x000a_SE PROCEDE CON EL CAMBIO DEL EQUIPO AFECTADO Y LA ACTUALIZACIÓN DE VERSIÓN SEGÚN INDICACIONES DEL TEAM CALL._x000a__x000a_POSTERIORMENTE, SE REALIZA EL INGRESO DE USUARIOS DE FORMA EXITOSA._x000a_SE EJECUTAN PRUEBAS FUNCIONALES DE CONSULTA DE SALDO, RETIRO Y CONSIGNACIÓN, LAS CUALES FINALIZAN SATISFACTORIAMENTE._x000a__x000a_RESULTADO: EQUIPO OPERATIVO Y PRUEBAS EXITOSAS."/>
    <s v="VISITA_TÉCNICA"/>
    <n v="56"/>
    <s v="PRINCIPAL"/>
    <s v="TERRESTRE"/>
    <s v="DURAN ACOSTA FRANK YONNY"/>
    <n v="1"/>
    <n v="51282"/>
    <n v="51282"/>
  </r>
  <r>
    <s v="CALI"/>
    <s v="0036-0003"/>
    <x v="3"/>
    <n v="76001"/>
    <n v="2954106"/>
    <n v="46351"/>
    <x v="0"/>
    <s v="VALLE DEL CAUCA"/>
    <s v="CALI"/>
    <s v="REPRESENTACIONES MUNDO ESTETICA SAS"/>
    <s v="WOMPI"/>
    <s v="FO-25-1753035"/>
    <d v="2025-10-29T14:34:00"/>
    <d v="2025-10-30T12:27:00"/>
    <s v="INCIDENTE"/>
    <s v="IMPRESIÓN"/>
    <s v="ROLLO MAL PUESTO"/>
    <s v="MALA MANIPULACIÓN DEL DATAFONO"/>
    <s v="30/10/2025 SE VISITA CORRESPONSAL Y LA SEÑORA BEATRIZ SALDAREIAGA INFORMA QUE EL DATÁFONO ESTÁ FUNCIONANDO CORRECTAMENTE. REPORTO MALA IMPRESIÓN PERO HOY ESTÁ FUNCIONANDO CORRECTAMENTE.PIDE CERRAR CASO. NO SE MANIPULA EQUIPO. CLIENTE ENTREGA COMPROBANTE"/>
    <s v="VISITA_TÉCNICA"/>
    <n v="24"/>
    <s v="PRINCIPAL"/>
    <s v="TERRESTRE"/>
    <s v="BOLAÑOS TABORDA JORGE ENRIQUE"/>
    <n v="1"/>
    <n v="51282"/>
    <n v="51282"/>
  </r>
  <r>
    <s v="NEIVA"/>
    <s v="0036-0006"/>
    <x v="4"/>
    <n v="41001"/>
    <n v="2954051"/>
    <n v="17026"/>
    <x v="0"/>
    <s v="HUILA"/>
    <s v="NEIVA"/>
    <s v="MINIMERCADO VILLA REGINA"/>
    <s v="WOMPI"/>
    <s v="FO-25-1752836"/>
    <d v="2025-10-29T14:25:00"/>
    <d v="2025-10-30T12:30:00"/>
    <s v="INCIDENTE"/>
    <s v="EQUIPO"/>
    <s v="DATAFONO NO ENCIENDE"/>
    <s v="FUENTE DE PODER"/>
    <s v="30/10/2025 SE LLEGA A SITIO SE VERIFICA CARGADOR Y SE ENCONTRABA MAL CONECTADO, SE VERIFICA Y CARGA NORMALMENTE EL DATAFONO."/>
    <s v="VISITA_TÉCNICA"/>
    <n v="48"/>
    <s v="PRINCIPAL"/>
    <s v="TERRESTRE"/>
    <s v="DIAZ VARGAS JONATHAN MIGUEL"/>
    <n v="1"/>
    <n v="51282"/>
    <n v="51282"/>
  </r>
  <r>
    <s v="BOGOTA"/>
    <s v="0036-0004"/>
    <x v="5"/>
    <n v="11001"/>
    <n v="2953761"/>
    <n v="58980"/>
    <x v="0"/>
    <s v="CUNDINAMARCA"/>
    <s v="BOGOTÁ"/>
    <s v="TIENDA PUNTO 100"/>
    <s v="WOMPI"/>
    <s v="FO-25-1752490"/>
    <d v="2025-10-29T13:49:00"/>
    <d v="2025-10-30T12:32:00"/>
    <s v="INCIDENTE"/>
    <s v="CONEXIÓN"/>
    <s v="CONEXIÓN DEFICIENTE WIFI"/>
    <s v="WIFI"/>
    <s v="30/10/2025 SE REALIZA UN PRIMER CONTACTO CON CLIENTE A NÚMERO REGISTRADO 3196796365 DAVID GUÍO PARA VALIDAR FALLA DEL DATAFONO CLIENTE INDICA QUE NO LE TOMA EL WIFI DEL COMERCIO.  SE LE INDICA QUE SE REALIZA DESPLAZAMIENTO A COMERCIO..  AL MOMENTO CLIENTE DEVUELVE LA LLAMADA E INDICA QUE YA SOLUCIONÓ LA FALLA QUE NO ES NECESARIA LA VISITA"/>
    <s v="SOPORTE_TELEFÓNICO"/>
    <n v="64"/>
    <s v="PRINCIPAL"/>
    <s v="TERRESTRE"/>
    <s v="ORTIZ MARTINEZ STIVEN"/>
    <n v="1"/>
    <n v="22000"/>
    <n v="22000"/>
  </r>
  <r>
    <s v="PASTO"/>
    <s v="0036-0003"/>
    <x v="3"/>
    <n v="52356"/>
    <n v="2950415"/>
    <n v="49108"/>
    <x v="0"/>
    <s v="NARIÑO"/>
    <s v="IPIALES"/>
    <s v="BARRIO SAN VICENTE IPIALES 1"/>
    <s v="WOMPI"/>
    <s v="FO-25-1749100"/>
    <d v="2025-10-29T08:00:00"/>
    <d v="2025-10-30T12:41:00"/>
    <s v="INCIDENTE"/>
    <s v="SOFTWARE"/>
    <s v="APP ELIMINADA"/>
    <s v="APP ELIMINADA POR EL CB"/>
    <s v="30/10/2025 EL CLIENTE ELIMINO LA APP POR ERROR, SE ESCALA A WOMPI SE REINSTALA APP Y SE CORRIJE PROBLEMA EL CLIENTE PUEDE INGRESAR DE NUEVO A LA APLICACION"/>
    <s v="SOPORTE_TELEFÓNICO"/>
    <n v="0"/>
    <s v="INTERMEDIA"/>
    <s v="TERRESTRE"/>
    <s v="HENAO CARDONA DIEGO FERNANDO"/>
    <n v="1"/>
    <n v="22000"/>
    <n v="22000"/>
  </r>
  <r>
    <s v="IBAGUE"/>
    <s v="0036-0006"/>
    <x v="4"/>
    <n v="73001"/>
    <n v="2949872"/>
    <n v="46958"/>
    <x v="0"/>
    <s v="TOLIMA"/>
    <s v="IBAGUE"/>
    <s v="CENTRO DE SERVICIOS MÉNDEZ HERMANOS"/>
    <s v="WOMPI"/>
    <s v="FO-25-1748335"/>
    <d v="2025-10-29T08:00:00"/>
    <d v="2025-10-30T12:44:00"/>
    <s v="INCIDENTE"/>
    <s v="SOFTWARE"/>
    <s v="APP ELIMINADA"/>
    <s v="APP ELIMINADA POR EL CB"/>
    <s v="30/10/2025 SE COMUNICA AL NÚMERO 3003468650, LA SEÑORA CAROLINA HOYOS RECIBE SOPORTE TELEFÓNICO PARA REALIZAR DESCARGA DE APLICACIÓN Y BORRADO DE CACHÉ, SE VALIDA FUNCIONAMIENTO CORRECTO DE APP INSTALADA."/>
    <s v="SOPORTE_TELEFÓNICO"/>
    <n v="24"/>
    <s v="PRINCIPAL"/>
    <s v="TERRESTRE"/>
    <s v="BARRAGAN TAFUR EDWIN ESTEBAN"/>
    <n v="1"/>
    <n v="22000"/>
    <n v="22000"/>
  </r>
  <r>
    <s v="PEREIRA"/>
    <s v="0036-0002"/>
    <x v="2"/>
    <n v="66170"/>
    <n v="2955216"/>
    <n v="77799"/>
    <x v="0"/>
    <s v="RISARALDA"/>
    <s v="DOSQUEBRADAS"/>
    <s v="BARRIO FRAILES DOSQUEBRADAS 3"/>
    <s v="WOMPI"/>
    <s v="FO-25-1753872"/>
    <d v="2025-10-29T15:59:00"/>
    <d v="2025-10-30T12:47:00"/>
    <s v="INCIDENTE"/>
    <s v="PANTALLA"/>
    <s v="DISPLAY BLANCO U OSCURO"/>
    <s v="NO RESPONDE LA PANTALLA TÁCTIL"/>
    <s v="30/10/2025 VISITAMOS COMERCIO EL CLIENTE NOS CUENTA QUE EL DATÁFONO INICIÓ ATILTILAR POR UN RATO LUEGO SALÍAN UNAS LÍNEAS AL RATO LA PANTALLA CAMBIÓ A VERDE, SE INTENTÓ APAGAR PERO NO DEJA SE DESCONECTA LA BATERÍA Y CONTINUA IGUAL, SOLICITAMOS CAMBIO DE DATAFONO CON WOMPI LO AUTORIZAN INICIAMOS CON LAS CREDENCIALES DEL CLIENTE EN EL NUEVO DATÁFONO Y REALIZAMOS PRUEBAS OK."/>
    <s v="VISITA_TÉCNICA"/>
    <n v="0"/>
    <s v="PRINCIPAL"/>
    <s v="TERRESTRE"/>
    <s v="ARROYAVE CANO MANUEL GUILLERMO"/>
    <n v="1"/>
    <n v="51282"/>
    <n v="51282"/>
  </r>
  <r>
    <s v="CALI"/>
    <s v="0036-0003"/>
    <x v="3"/>
    <n v="76520"/>
    <n v="2942298"/>
    <n v="56868"/>
    <x v="0"/>
    <s v="VALLE DEL CAUCA"/>
    <s v="PALMIRA"/>
    <s v="BARRIO LA COLOMBINA PALMIRA"/>
    <s v="WOMPI"/>
    <s v="FO-25-1747422 | FO-25-1741762"/>
    <d v="2025-10-27T16:27:00"/>
    <d v="2025-10-30T12:55:00"/>
    <s v="INCIDENTE"/>
    <s v="CONVENIOS"/>
    <s v="TRANSACCIÓN RECHAZADA"/>
    <s v="CONVENIO CON PROBLEMAS"/>
    <s v="28/10/2025 EN LA VISITA TÉCNICA SE REALIZÓ EL BORRADO DE CACHÉ,SE REALIZAN DIFERENTES PRUEBAS ENCONTRANDO EL DATÁFONO OPERATIVO,PERO LA FACTURA DE GASES DE OCCIDENTE NO PERMITE PAGAR,NI CON CÓDIGO DE CONVENIOS NI CON CÓDIGO DE BARRAS,SE ESCALÓ CON EL COORDINADOR, COORDINADOR ESCALÓ A WOMPI,SE REPROGRAMA LA VISITA._x000a_30/10/2025 SE REALIZA ESCALAMIENTO A WOMPI, VALIDAN LOS PROCESOSE INDICAN QUE EL CB YA PUEDE TRANSAR CON CODIGO DE BARRAS SE VALIDAN TRANSACCIONES CON CODIGO DE BARRAS , SE CIERRA CASO"/>
    <s v="VISITA_TÉCNICA"/>
    <n v="0"/>
    <s v="PRINCIPAL"/>
    <s v="TERRESTRE"/>
    <s v="HENAO CARDONA DIEGO FERNANDO"/>
    <n v="2"/>
    <n v="51282"/>
    <n v="102564"/>
  </r>
  <r>
    <s v="CALI"/>
    <s v="0036-0003"/>
    <x v="3"/>
    <n v="19001"/>
    <n v="2938876"/>
    <n v="80292"/>
    <x v="0"/>
    <s v="CAUCA"/>
    <s v="POPAYAN"/>
    <s v="BARRIO LA ARBOLEDA POPAYAN"/>
    <s v="WOMPI"/>
    <s v="FO-25-1738705"/>
    <d v="2025-10-27T10:52:00"/>
    <d v="2025-10-30T12:59:00"/>
    <s v="INCIDENTE"/>
    <s v="LECTURA"/>
    <s v="NO LEE NINGUNA FACTURA"/>
    <s v="SUCIEDAD EN LA CAMARA"/>
    <s v="30/10/2025 SE INGRESA SE HACEN PRUEBAS CON EL CLIENTE DE COMO ENFOCAR CON EL DATAFONO LA FACTURA SE HACEN PRUEBAS OK"/>
    <s v="VISITA_TÉCNICA"/>
    <n v="16"/>
    <s v="LEJANA"/>
    <s v="TERRESTRE"/>
    <s v="GIMBUEL LASSO LUIS GERMAN"/>
    <n v="1"/>
    <n v="452148"/>
    <n v="452148"/>
  </r>
  <r>
    <s v="PEREIRA"/>
    <s v="0036-0002"/>
    <x v="2"/>
    <n v="63594"/>
    <n v="2936900"/>
    <n v="31073"/>
    <x v="0"/>
    <s v="QUINDIO"/>
    <s v="QUIMBAYA"/>
    <s v="BARRIO CENTRO 6"/>
    <s v="WOMPI"/>
    <s v="FO-25-1737424"/>
    <d v="2025-10-27T08:37:00"/>
    <d v="2025-10-30T13:02:00"/>
    <s v="INCIDENTE"/>
    <s v="CREDENCIALES DE ACCESO (USUARIO/CONTRASEÑA)"/>
    <s v="NO FUNCIONA EL USUARIO O CONTRASEÑA"/>
    <s v="ERROR INICIO DE SESIÓN"/>
    <s v="30/10/2025 SE REALIZA ESCALAMIENTO A WOMPI, REALIZAN REINSTALACION DE LA APP Y VALIDACION DE NUEVA CONTRASEÑA,  SE PROCEDE A REALIZAR PRUEBAS Y EL CLIENTE PUEDE INGRESAR CON NORMALIDAD SE CIERRA CASO"/>
    <s v="SOPORTE_TELEFÓNICO"/>
    <n v="32"/>
    <s v="INTERMEDIA"/>
    <s v="TERRESTRE"/>
    <s v="HENAO CARDONA DIEGO FERNANDO"/>
    <n v="1"/>
    <n v="22000"/>
    <n v="22000"/>
  </r>
  <r>
    <s v="TUNJA"/>
    <s v="0036-0007"/>
    <x v="1"/>
    <n v="15407"/>
    <n v="2955728"/>
    <n v="29240"/>
    <x v="0"/>
    <s v="BOYACA"/>
    <s v="VILLA DE LEYVA"/>
    <s v="BARRIO VIA CIRCUMBALAR VILLA DE LEYVA"/>
    <s v="WOMPI"/>
    <s v="FO-25-1754480"/>
    <d v="2025-10-30T08:00:00"/>
    <d v="2025-10-30T13:15:00"/>
    <s v="INCIDENTE"/>
    <s v="CAPACITACIÓN"/>
    <s v="MALA MANIPULACIÓN POS"/>
    <s v="FALTA CAPACITACIÓN USUARIO CB"/>
    <s v="30/10/2025 SE VISITA CB MANTENIMIENTO DE EQUIPO... CAPACITACIÓN MANEJO POS PRUEBAS EXITOSAS"/>
    <s v="VISITA_TÉCNICA"/>
    <n v="0"/>
    <s v="INTERMEDIA"/>
    <s v="TERRESTRE"/>
    <s v="GONZALEZ GONZALEZ MARIO ALBERTO"/>
    <n v="1"/>
    <n v="172989"/>
    <n v="172989"/>
  </r>
  <r>
    <s v="BOGOTA"/>
    <s v="0036-0004"/>
    <x v="5"/>
    <n v="25290"/>
    <n v="2955999"/>
    <n v="34197"/>
    <x v="0"/>
    <s v="CUNDINAMARCA"/>
    <s v="FUSAGASUGA"/>
    <s v="BARRIO LA PAMPA FUSAGASUGA"/>
    <s v="WOMPI"/>
    <s v="FO-25-1755553"/>
    <d v="2025-10-30T08:00:00"/>
    <d v="2025-10-30T14:12:00"/>
    <s v="INCIDENTE"/>
    <s v="IMPRESIÓN"/>
    <s v="SUCIEDAD EN IMPRESORA"/>
    <s v="MALA MANIPULACIÓN DEL DATAFONO"/>
    <s v="30/10/2025 SE REALIZA VISITA DE CAMPO ENCONTRADO  QUE COMERCIO ESTA CERRADO SE REALIZA COMUNICACIÓN A LA LÍNEA 3168839632 DONDE NOS INFORMA LA SRTA  DIANA QUE ESTÁN ALMORZANDO  Y SE DEMORA APROXIMADAMENTE 1 HORA, POR LO ANTERIOR SE INFORMA A SUPERVISOR DE NOVEDAD QUIEN AUTORIZA CIERRE DE SOLICITUD."/>
    <s v="VISITA_TÉCNICA"/>
    <n v="56"/>
    <s v="INTERMEDIA"/>
    <s v="TERRESTRE"/>
    <s v="LOZADA ROJAS CHRISTIAN ANDRES"/>
    <n v="1"/>
    <n v="172989"/>
    <n v="172989"/>
  </r>
  <r>
    <s v="BOGOTA"/>
    <s v="0036-0004"/>
    <x v="5"/>
    <n v="11001"/>
    <n v="2926893"/>
    <n v="37531"/>
    <x v="0"/>
    <s v="CUNDINAMARCA"/>
    <s v="BOGOTÁ"/>
    <s v="DISTRIBUIDORA DE BELLEZA PETIT FRANCE"/>
    <s v="WOMPI"/>
    <s v="FO-25-1730474 | FO-25-1728089 | FO-25-1728145"/>
    <d v="2025-10-23T14:47:00"/>
    <d v="2025-10-30T14:26:00"/>
    <s v="INCIDENTE"/>
    <s v="SOFTWARE"/>
    <s v="APP ELIMINADA"/>
    <s v="APP ELIMINADA POR EL CB"/>
    <s v="24/10/2025 SE REALIZAN VARIOS INTENTOS A NÚMERO 3203334439 PARA CONTACTAR CLIENTE NO CONTESTA_x000a_30/10/2025 SE REALIZA COMUNICACIÓN CON LA SEÑORA PAOLA CAPERA AL NÚMERO 3203334439 INFORMANDO QUE YA LE APARECIÓ NUEVAMENTE LA APP WOMPI Y SE ENCUENTRA OPERANDO DE MANERA CORRECTA_x000a_30/10/2025 SE REALIZA COMUNICACIÓN CON LA SEÑORA PAOLA CAPERA AL NÚMERO 3203334439 INDICANDO QUE YA TIENE LA APP DE WOMPI Y SE ENCUENTRA OPERANDO DE MANERA NORMAL"/>
    <s v="SOPORTE_TELEFÓNICO"/>
    <n v="48"/>
    <s v="PRINCIPAL"/>
    <s v="TERRESTRE"/>
    <s v="ROZO ROZO WILLIAM ASDRUBAL"/>
    <n v="3"/>
    <n v="22000"/>
    <n v="66000"/>
  </r>
  <r>
    <s v="YOPAL"/>
    <s v="0036-0006"/>
    <x v="4"/>
    <n v="85001"/>
    <n v="2959410"/>
    <n v="81619"/>
    <x v="0"/>
    <s v="CASANARE"/>
    <s v="YOPAL"/>
    <s v="DROGUERIA FARMAZUL YOPAL"/>
    <s v="WOMPI"/>
    <s v="FO-25-1760833"/>
    <d v="2025-10-30T14:00:00"/>
    <d v="2025-10-30T16:53:00"/>
    <s v="INCIDENTE"/>
    <s v="CONEXIÓN"/>
    <s v="APARECEN ERRORES EN PANTALLA: HUBO UNA DESCONEXION DE LA RED"/>
    <s v="WIFI"/>
    <s v="30/10/2025 EN COMUNICACIÓN CON ARGENIS GUTIERREZ AL NUMERO 3208206084 SE REALIZA GESTIÓN, SE VALIDA INTERNET DEL CLIENTE CON UN TEST Y EL DATAFONO ARROJA CONEXIÓN INESTABLE, POR LO QUE NO PERMITE INGRESAR AL MENÚ TRANSACCIONAL, SE LE INDICA A LA SEÑORA QUE CONECTE A LOS DATOS DE SU CELULAR, Y NOS CONFIRMA QUE FUNCIONA CORRECTAMENTE, SE LE HACE LA SUGERENCIA AL USUARIO QUE VALIDE LA RED CON EL OPERADOR DE INTERNET."/>
    <s v="SOPORTE_TELEFÓNICO"/>
    <n v="0"/>
    <s v="PRINCIPAL"/>
    <s v="TERRESTRE"/>
    <s v="BERNAL ELAICA EDGAR ALEXIS"/>
    <n v="1"/>
    <n v="22000"/>
    <n v="22000"/>
  </r>
  <r>
    <s v="CALI"/>
    <s v="0036-0003"/>
    <x v="3"/>
    <n v="76001"/>
    <n v="2959143"/>
    <n v="80441"/>
    <x v="0"/>
    <s v="VALLE DEL CAUCA"/>
    <s v="CALI"/>
    <s v="TIENDA MARTIN GLASS LICORS"/>
    <s v="WOMPI"/>
    <s v="FO-25-1760203"/>
    <d v="2025-10-30T12:52:00"/>
    <d v="2025-10-30T16:55:00"/>
    <s v="INCIDENTE"/>
    <s v="SOFTWARE"/>
    <s v="APP ELIMINADA"/>
    <s v="APP ELIMINADA POR EL CB"/>
    <s v="30/10/2025 SE VALIDA CON CB Y POR ERROR ELIMINO LA APP, SE ESCALA CON WOMPI PARA REINSTALACION DE APP SE REINSTALA Y EL CLIENTE VALIDA OPERATIVIDAD PRUEBAS OK"/>
    <s v="SOPORTE_TELEFÓNICO"/>
    <n v="0"/>
    <s v="PRINCIPAL"/>
    <s v="TERRESTRE"/>
    <s v="HENAO CARDONA DIEGO FERNANDO"/>
    <n v="1"/>
    <n v="22000"/>
    <n v="22000"/>
  </r>
  <r>
    <s v="BARRANQUILLA"/>
    <s v="0036-0001"/>
    <x v="6"/>
    <n v="8638"/>
    <n v="2956141"/>
    <n v="60304"/>
    <x v="0"/>
    <s v="ATLANTICO"/>
    <s v="SABANALARGA"/>
    <s v="BARRIO CARMEN SABANALARGA"/>
    <s v="WOMPI"/>
    <s v="FO-25-1755548"/>
    <d v="2025-10-30T08:00:00"/>
    <d v="2025-10-30T16:57:00"/>
    <s v="INCIDENTE"/>
    <s v="LECTURA"/>
    <s v="NO LEE NINGUNA FACTURA"/>
    <s v="NO LEE CODIGOS DE BARRAS LARGOS"/>
    <s v="30/10/2025 CLIENTE ESTABA HACIENDO MAL EL PROCEDIMIENTO DE LA LECTURA DE LOS CÓDIGOS DE BARRAS, SE LE EXPLICA COMO REALIZARLO, SE HACEN PRUEBAS Y TODO QUEDA OKA"/>
    <s v="VISITA_TÉCNICA"/>
    <n v="0"/>
    <s v="INTERMEDIA"/>
    <s v="TERRESTRE"/>
    <s v="DE AVILA SIADES ALBERTO ENRIQUE"/>
    <n v="1"/>
    <n v="172989"/>
    <n v="172989"/>
  </r>
  <r>
    <s v="BARRANQUILLA"/>
    <s v="0036-0001"/>
    <x v="6"/>
    <n v="8606"/>
    <n v="2953422"/>
    <n v="57839"/>
    <x v="0"/>
    <s v="ATLANTICO"/>
    <s v="REPELON"/>
    <s v="BARRIO LA FE REPELON"/>
    <s v="WOMPI"/>
    <s v="FO-25-1751417"/>
    <d v="2025-10-29T12:16:00"/>
    <d v="2025-10-30T16:59:00"/>
    <s v="INCIDENTE"/>
    <s v="CREDENCIALES DE ACCESO (USUARIO/CONTRASEÑA)"/>
    <s v="NO FUNCIONA EL USUARIO O CONTRASEÑA"/>
    <s v="EL USUARIO NO RECUERDA LA CONTRASEÑA O EL USUARIO"/>
    <s v="30/10/2025 CLIENTE TENÍA PROBLEMAS PARA INGRESAR CON SU CONTRASEÑA, LE DA LA OPCIÓN RESTABLECER CONTRASEÑA , SE VALIDA CÓDIGO OTP, SE CREA UNA NUEVA CONTRASEÑA, Y ENTRA BIEN, SE HACEN PRUEBAS Y FUNCIONA PERFECTAMENTE"/>
    <s v="VISITA_TÉCNICA"/>
    <n v="0"/>
    <s v="INTERMEDIA"/>
    <s v="TERRESTRE"/>
    <s v="DE AVILA SIADES ALBERTO ENRIQUE"/>
    <n v="1"/>
    <n v="172989"/>
    <n v="172989"/>
  </r>
  <r>
    <s v="VALLEDUPAR"/>
    <s v="0036-0001"/>
    <x v="6"/>
    <n v="20011"/>
    <n v="2943259"/>
    <n v="61956"/>
    <x v="0"/>
    <s v="CESAR"/>
    <s v="AGUACHICA"/>
    <s v="BARRIO UNION AGUACHICA 1"/>
    <s v="WOMPI"/>
    <s v="FO-25-1759763 | FO-25-1743064"/>
    <d v="2025-10-28T08:00:00"/>
    <d v="2025-10-30T17:03:00"/>
    <s v="INCIDENTE"/>
    <s v="SOFTWARE"/>
    <s v="APP ELIMINADA"/>
    <s v="APP ELIMINADA POR EL CB"/>
    <s v="30/10/2025 SE VISITA CB Y SE ENCUENTRA SIN LA APP WOMPI, SE TRATA DE INSTALAR POR TEM CALL PERO NO SE LOGRA INSTALAR, SE INFORMA LA NOVEDAD AL COORDINADOR KEVIN CORZO Y ME DA  TICKET N° (476076_x000a_30/10/2025 BUENAS TARDES SE LLAMA AL CLIENTE YA QUE EL COORDINADOR REPORTA QUE YA LE INSTALARON LA APP Y EL CLIENTE CONFIRMA QUE YA TODO ESTÁ OK Y QUE LO DEJA HACER TRANSACCIONES._x000a_ME ENVIA UNA FOTO VIA WHATSAAP COMO EVIDENCIA"/>
    <s v="VISITA_TÉCNICA"/>
    <n v="0"/>
    <s v="LEJANA"/>
    <s v="TERRESTRE"/>
    <s v="BENITEZ CARVAJAL ALVARO JAVIER"/>
    <n v="2"/>
    <n v="452148"/>
    <n v="904296"/>
  </r>
  <r>
    <s v="CALI"/>
    <s v="0036-0003"/>
    <x v="3"/>
    <n v="76001"/>
    <n v="2881662"/>
    <n v="73384"/>
    <x v="0"/>
    <s v="VALLE DEL CAUCA"/>
    <s v="CALI"/>
    <s v="VARIEDADES ROSSY CALI"/>
    <s v="WOMPI"/>
    <s v="FO-25-1683506"/>
    <d v="2025-10-15T08:00:00"/>
    <d v="2025-10-30T17:07:00"/>
    <s v="INCIDENTE"/>
    <s v="NAVEGACION LENTA"/>
    <s v="USUARIO NO PUEDE NAVEGAR ENTRE PANTALLAS O LA APP NO ABRE SE QUEDA CARGANDO - APARECEN ERRORES EN PANTALLA: HUBO UNA DESCONEXION DE LA RED"/>
    <s v="WIFI - CACHE"/>
    <s v="30/10/2025 SE VALIDA CON EL CLIENTE INDICA QUE DATAFONO ESTA FUNCIONANDO QUE SE TORNA LENTO CADA CIERTO TIEMPO PERO EN ESTE MOMENTO ESTA OPERATIVO"/>
    <s v="SOPORTE_TELEFÓNICO"/>
    <n v="48"/>
    <s v="PRINCIPAL"/>
    <s v="TERRESTRE"/>
    <s v="CUERO RUIZ JHONNY"/>
    <n v="1"/>
    <n v="22000"/>
    <n v="22000"/>
  </r>
  <r>
    <s v="NEIVA"/>
    <s v="0036-0006"/>
    <x v="4"/>
    <n v="41132"/>
    <n v="2955487"/>
    <n v="36090"/>
    <x v="0"/>
    <s v="HUILA"/>
    <s v="CAMPOALEGRE"/>
    <s v="DROGUERÍA COLSALUD"/>
    <s v="WOMPI"/>
    <s v="FO-25-1754279"/>
    <d v="2025-10-29T16:48:00"/>
    <d v="2025-10-30T17:09:00"/>
    <s v="INCIDENTE"/>
    <s v="LECTURA"/>
    <s v="ERROR LECTURA CODIGO DE BARRAS"/>
    <s v="NO LEE CODIGOS DE BARRAS LARGOS"/>
    <s v="30/10/2025 SE LLEGA A SITIO, SE REALIZA VERIFICACIÓN DE LECTOR DE BARRAS, FUNCIONA CORRECTAMENTE, SE LE EXPLICA AL CLIENTE QUE DEBE TOMAR EL DATAFONO EN POSICIÓN HORIZONTAL IGUAL QUE EL CODIGO DE BARRAS. SE VERIFICA APP ACTUALIZADA."/>
    <s v="VISITA_TÉCNICA"/>
    <n v="56"/>
    <s v="INTERMEDIA"/>
    <s v="TERRESTRE"/>
    <s v="DIAZ VARGAS JONATHAN MIGUEL"/>
    <n v="1"/>
    <n v="172989"/>
    <n v="172989"/>
  </r>
  <r>
    <s v="BOGOTA"/>
    <s v="0036-0004"/>
    <x v="5"/>
    <n v="25099"/>
    <n v="2939265"/>
    <n v="44850"/>
    <x v="0"/>
    <s v="CUNDINAMARCA"/>
    <s v="BOJACA"/>
    <s v="BARRIO SANTA HELENA BOJACA 1"/>
    <s v="WOMPI"/>
    <s v="FO-25-1753251 | FO-25-1738937"/>
    <d v="2025-10-27T11:09:00"/>
    <d v="2025-10-30T17:15:00"/>
    <s v="INCIDENTE"/>
    <s v="LECTURA"/>
    <s v="ERROR LECTURA CODIGO DE BARRAS"/>
    <s v="NO LEE CODIGOS DE BARRAS LARGOS"/>
    <s v="29/10/2025 SÍ LLEGA AL COMERCIO SE VALÍA CON CLIENTE Y VI QUE TENER FALLO AL MOMENTO DE LEER LAS FACTURAS DEL AGUA PARA EL PAGO DE RECIBO SIN EMBARGO NO SE CUENTA CON AUTORIZACIÓN PARA INGRESO AL COMERCIO SE ESPERAN POR MÁS DE 40 MINUTOS ESCALA CON COORDINADOR. NO PERMITE MANIPULACIÓN DEL DATÁFONO TAMPOCO FIRMAN VISITA_x000a_30/10/2025 SE LLEGA A LA DIRECCIÓN INDICADA Y  SE ENCUENTRA A COMERCIO CERRADO, SE INTENTA ESTABLECER COMUNICACIÓN AL NÚMERO 3185118466 PRIMER INTENTO FALLIDO , SEGUNDO INTENTO SE LOGRA ESTABLECER COMUNICACIÓN SR JOSÉ MACANA  INDICA QUE NO SE ENCUENTRA EN EL LUGAR , QUE NO PUEDE ATENDER."/>
    <s v="VISITA_TÉCNICA"/>
    <n v="24"/>
    <s v="INTERMEDIA"/>
    <s v="TERRESTRE"/>
    <s v="ROZO ROZO WILLIAM ASDRUBAL"/>
    <n v="2"/>
    <n v="172989"/>
    <n v="345978"/>
  </r>
  <r>
    <s v="CALI"/>
    <s v="0036-0003"/>
    <x v="3"/>
    <n v="76520"/>
    <n v="2900340"/>
    <n v="61240"/>
    <x v="0"/>
    <s v="VALLE DEL CAUCA"/>
    <s v="PALMIRA"/>
    <s v="BARRIO EL SEMBRADOR PALMIRA 3"/>
    <s v="WOMPI"/>
    <s v="FO-25-1708004 | FO-25-1703896"/>
    <d v="2025-10-19T09:00:00"/>
    <d v="2025-10-30T17:23:00"/>
    <s v="INCIDENTE"/>
    <s v="CREDENCIALES DE ACCESO (USUARIO/CONTRASEÑA)"/>
    <s v="NO FUNCIONA EL USUARIO O CONTRASEÑA"/>
    <s v="HAY UNA FALLA EN LA OPCIÓN DE OLVIDO DE CONTRASEÑA O USUARIO"/>
    <s v="20/10/2025 LA VISITA TÉCNICA REALIZADA AL COMERCIO SE LLEGA AL SITIO SE INFORMA EL MOTIVO DE LA VISITA SE VALIDAN PERMISOS SE INGRESA AL SITIO Y SE VALIDAN CREDENCIALES E INTENTA INGRESAR A LA APLICACIÓN WOMPI NO DEJA EH SE INTENTA CAMBIAR CONTRASEÑA SE PONE EN ESPERA Y EL SERVICIO NO FUNCIONA POR LO CUAL NO SE PUDO CAMBIAR LA CONTRASEÑA SE CREE QUE DEBIDO A LAS FALLAS DE LOS SERVICIOS QUE HEMOS TENIDO ÚLTIMAMENTE HOY EN DÍA Y SE REPROGRAMARÁ Y SE ESTARÁ BALIDANDO CON EL COMERCIO UNA VEZ LOS SERVICIOS SE HALLAN SE HAYAN REINTEGRADO PARA EL CAMBIO DE CONTRASEÑA_x000a_30/10/2025 SE VALIDA CON EL CLIENTE QUIENES ESTAN RELAIZANDO EL PROCESO DE INGRESO BIEN PERO NO LE PERMITE EL INGRESO, SE VALIDA CON CAMBIO DE CONTRASEÑA SI LO PERMITE PERO SIGUE SIN PODER INGRESAR, SE ESCALA A WOMPI REALIZAR UNA VALIDACION Y SOLICITAN CAMBIO DE CONTRASEÑA DE NUEVO, SE REALIZAR VALIDAN INGRESO NO LE PERMITE, SE CAMBIA CONEXION A DATOS DEL CLIENTE Y YA PUDIERON INGRESAR AL DATAFONO"/>
    <s v="VISITA_TÉCNICA"/>
    <n v="0"/>
    <s v="PRINCIPAL"/>
    <s v="TERRESTRE"/>
    <s v="HENAO CARDONA DIEGO FERNANDO"/>
    <n v="2"/>
    <n v="51282"/>
    <n v="102564"/>
  </r>
  <r>
    <s v="MONTERIA"/>
    <s v="0036-0001"/>
    <x v="6"/>
    <n v="23001"/>
    <n v="2871350"/>
    <n v="79396"/>
    <x v="0"/>
    <s v="CORDOBA"/>
    <s v="MONTERIA"/>
    <s v="BARRIO URB VILLA NOVA MONTERIA"/>
    <s v="WOMPI"/>
    <s v="FO-25-1668587"/>
    <d v="2025-10-10T16:51:00"/>
    <d v="2025-10-30T17:41:00"/>
    <s v="INCIDENTE"/>
    <s v="PANTALLA"/>
    <s v="DISPLAY BLANCO U OSCURO"/>
    <s v="NO RESPONDE LA PANTALLA TÁCTIL"/>
    <s v="30/10/2025 SE VISITA SITIO, SE CAMBIA EQUIPO DX4000 POR DAÑO EN PANTALLA, DISPLAY INTERMITENTE._x000a_SE INSTALA NUEVO EQUIPO  OK. CB BLOQUEADO POR ENTIDAD SE SOLICITA DESBLOQUEO PARA REALIZAR PRUEBAS. OK."/>
    <s v="VISITA_TÉCNICA"/>
    <n v="8"/>
    <s v="PRINCIPAL"/>
    <s v="TERRESTRE"/>
    <s v="COGOLLO VERTEL EDER LUIS"/>
    <n v="1"/>
    <n v="51282"/>
    <n v="51282"/>
  </r>
  <r>
    <s v="BUCARAMANGA"/>
    <s v="0036-0007"/>
    <x v="1"/>
    <n v="68001"/>
    <n v="2866136"/>
    <n v="43942"/>
    <x v="0"/>
    <s v="SANTANDER"/>
    <s v="BUCARAMANGA"/>
    <s v="BARRIO LA CONCORDIA BUCARAMANGA 7"/>
    <s v="WOMPI"/>
    <s v="FO-25-1666034"/>
    <d v="2025-10-10T08:00:00"/>
    <d v="2025-10-30T17:46:00"/>
    <s v="INCIDENTE"/>
    <s v="NAVEGACION LENTA"/>
    <s v="USUARIO NO PUEDE NAVEGAR ENTRE PANTALLAS O LA APP NO ABRE SE QUEDA CARGANDO"/>
    <s v="CACHE"/>
    <s v="30/10/2025 INCIDENTE_x000a__x000a_CB:55163_x000a_TA:2801806_x000a__x000a_RESUMEN DEL CASO _x000a_VISITA TÉCNICA A COMERCIO – CLIENTE: _x000a__x000a_SE REALIZA SOPORTE TELEFÓNICO AL COMERCIO. DURANTE LA INTERVENCIÓN SE LLEVAN A CABO LAS SIGUIENTES ACCIONES:_x000a__x000a_BORRADO DE CACHÉ DE LA APLICACIÓN WOMPI._x000a__x000a_ACTUALIZACIÓN DE LA APP A LA ÚLTIMA VERSIÓN DISPONIBLE._x000a__x000a__x000a__x000a_PRUEBAS DE FUNCIONAMIENTO SATISFACTORIAS OK"/>
    <s v="SOPORTE_TELEFÓNICO"/>
    <n v="56"/>
    <s v="PRINCIPAL"/>
    <s v="TERRESTRE"/>
    <s v="MARIÑO PABON JORGE ENRIQUE"/>
    <n v="1"/>
    <n v="22000"/>
    <n v="22000"/>
  </r>
  <r>
    <s v="BOGOTA"/>
    <s v="0036-0004"/>
    <x v="5"/>
    <n v="11001"/>
    <n v="2949857"/>
    <n v="64322"/>
    <x v="0"/>
    <s v="CUNDINAMARCA"/>
    <s v="BOGOTA"/>
    <s v="BARRIO OLARTE BOGOTA 2"/>
    <s v="WOMPI"/>
    <s v="FO-25-1755228 | FO-25-1748101"/>
    <d v="2025-10-29T08:00:00"/>
    <d v="2025-10-31T09:42:00"/>
    <s v="INCIDENTE"/>
    <s v="SOFTWARE"/>
    <s v="APP ELIMINADA"/>
    <s v="APP ELIMINADA POR EL CB"/>
    <s v="30/10/2025 SE REALIZA REVISIÓN DEL DATÁFONO EN EL CUAL SE EVIDENCIA QUE NO SE ENCUENTRA LA APP DE WOMPI ADEMÁS LA SEÑORA ADRIANA INDICA QUE HUBO UN CRUCE EN LA ASIGNACIÓN DE USUARIO ENTRE EL CORRESPONSAL DE ELLA Y EL DEL ESPOSO._x000a_SE PROCEDE A REALIZAR ACTUALIZACIÓN TEMCALL LA CUAL NO FUNCIONA PARA DESCARGAR LA APP WOMPI SE ESCALA PROCESO GENERANDO TICKET N° 476038 ._x000a_30/10/2025 ME COMUNICO CON LA SEÑORITA ADRIANA VÍA TELEFONICA, INFORMA QUE PRESENTA FALLA AL INGRESAR SU CONTRASEÑA PARA EL INGRESO ALA APP WOMPI , SE REALIZA VERIFICACIÓN DE CONTRASEÑA POR MEDIO DE DE APP CAMBIANDO LA CONTRASEÑA CON ÉXITO REALIZANDO PRUEBA DE TRANSACCIÓN CON ÉXITO"/>
    <s v="VISITA_TÉCNICA"/>
    <n v="16"/>
    <s v="PRINCIPAL"/>
    <s v="TERRESTRE"/>
    <s v="ROZO ROZO WILLIAM ASDRUBAL"/>
    <n v="2"/>
    <n v="51282"/>
    <n v="102564"/>
  </r>
  <r>
    <s v="MEDELLIN"/>
    <s v="0036-0005"/>
    <x v="0"/>
    <n v="5360"/>
    <n v="2953945"/>
    <n v="80362"/>
    <x v="0"/>
    <s v="ANTIOQUIA"/>
    <s v="ITAGÜÍ"/>
    <s v="MERCACOMPLEX"/>
    <s v="WOMPI"/>
    <s v="FO-25-1758880"/>
    <d v="2025-10-29T14:21:00"/>
    <d v="2025-10-31T10:01:00"/>
    <s v="INCIDENTE"/>
    <s v="LECTURA"/>
    <s v="NO LEE NINGUNA FACTURA"/>
    <s v="SUCIEDAD EN LA CAMARA"/>
    <s v="30/10/2025 SE INDICA A USUARIO FORMA CORRECTA DE USO DEL LENTE PARA LEER LOA CÓDIGOS DE BARRAS"/>
    <s v="VISITA_TÉCNICA"/>
    <n v="0"/>
    <s v="PRINCIPAL"/>
    <s v="TERRESTRE"/>
    <s v="RIOS CASTRILLON JUAN SEBASTIAN"/>
    <n v="1"/>
    <n v="51282"/>
    <n v="51282"/>
  </r>
  <r>
    <s v="BUCARAMANGA"/>
    <s v="0036-0007"/>
    <x v="1"/>
    <n v="68001"/>
    <n v="2954017"/>
    <n v="37171"/>
    <x v="0"/>
    <s v="SANTANDER"/>
    <s v="BUCARAMANGA"/>
    <s v="BARRIO SAN MIGUEL BUCARAMANGA"/>
    <s v="WOMPI"/>
    <s v="FO-25-1752841"/>
    <d v="2025-10-29T14:15:00"/>
    <d v="2025-10-31T10:08:00"/>
    <s v="INCIDENTE"/>
    <s v="IMPRESIÓN"/>
    <s v="RODILLO ATASCADO"/>
    <s v="MALA MANIPULACIÓN DEL DATAFONO"/>
    <s v="31/10/2025 SE VISITA COMERCIO , SE INSTALA RODILLO MAL PUESTO , SE REALIZA PRUEBAS OK"/>
    <s v="VISITA_TÉCNICA"/>
    <n v="48"/>
    <s v="PRINCIPAL"/>
    <s v="TERRESTRE"/>
    <s v="HERRERA LUQUE SAUL JAVIER"/>
    <n v="1"/>
    <n v="51282"/>
    <n v="51282"/>
  </r>
  <r>
    <s v="BOGOTA"/>
    <s v="0036-0004"/>
    <x v="5"/>
    <n v="25875"/>
    <n v="2922042"/>
    <n v="42381"/>
    <x v="0"/>
    <s v="CUNDINAMARCA"/>
    <s v="VILLETA"/>
    <s v="BARRIO CENTRO VILLETA 3"/>
    <s v="WOMPI"/>
    <s v="FO-25-1726923 | FO-25-1720433"/>
    <d v="2025-10-22T16:45:00"/>
    <d v="2025-10-31T11:18:00"/>
    <s v="INCIDENTE"/>
    <s v="EQUIPO"/>
    <s v="BLOQUEO POR PIN"/>
    <s v="MALA MANIPULACIÓN DEL DATAFONO"/>
    <s v="23/10/2025 SE REALIZA VISITA TÉCNICA YA QUE EL CLIENTE PUSO PATRÓN DE BLOQUEO AL EQUIPO Y ESTE DESPUÉS DE DOS HORAS NO PERMITIÓ ACCEDER MÁS, SE TOMAN EVIDENCIAS FOTOGRÁFICAS DEL BLOQUEO NO HAY VOUCHER FÍSICOS SOLO UNA FOTO DE UN CELULAR, SE ANEXAN ESTÁS PRUEBAS Y SE ESCALA A CENTRO DE GESTIÓN PARA POSIBLE CAMBIO DE EQUIPO, ESCALAMIENTO A LAS 16:49 EN ESPERA DEL TICKET , 17:17 ENTREGAN TICKET 474604, PIDEN ESCALAR CON LÍNEA YA QUE PARA ELLOS ESE SOPORTE SE LES SALE DE LAS MANOS DE ESCALA CON JHONATAN SALAZAR CONFIRMANDO QUE NO HAY SOLUCIÓN SE DEBE GENERAR CAMBIO DE EQUIPO DE EXPLICA A CLIENTE Y SE RETIRA EL TÉCNICO DE SITIO_x000a_31/10/2025 CAMBIO DE QUIPO POR BLOQUEO DE PANTALLA LE PUSIERON PATRÓN DE SEGURIDAD SE REALIZAN PRUEBAS OK SE ENTREGA SERVICIO OPERATIVO"/>
    <s v="VISITA_TÉCNICA"/>
    <n v="0"/>
    <s v="INTERMEDIA"/>
    <s v="TERRESTRE"/>
    <s v="HERNANDEZ NARANJO OSCAR EDUARDO"/>
    <n v="2"/>
    <n v="172989"/>
    <n v="345978"/>
  </r>
  <r>
    <s v="BUCARAMANGA"/>
    <s v="0036-0007"/>
    <x v="1"/>
    <n v="68276"/>
    <n v="2860952"/>
    <n v="62770"/>
    <x v="0"/>
    <s v="SANTANDER"/>
    <s v="FLORIDABLANCA"/>
    <s v="BARRIO CASCO ANTIGUO FLORIDABLANCA 5"/>
    <s v="WOMPI"/>
    <s v="FO-25-1728170 | FO-25-1701186 | FO-25-1649920"/>
    <d v="2025-10-09T08:00:00"/>
    <d v="2025-10-31T11:24:00"/>
    <s v="INCIDENTE"/>
    <s v="NAVEGACION LENTA"/>
    <s v="USUARIO NO PUEDE NAVEGAR ENTRE PANTALLAS O LA APP NO ABRE SE QUEDA CARGANDO"/>
    <s v="CACHE"/>
    <s v="18/10/2025 SE LOGRA ESTABLECER CONTACTO VIA  WHATSAPP AL NÚMERO 3118265813 CLIENTA NOS INDICA QUE YA LE REALIZARON PROCESO DE BORRADO DE CACHE , ACTUALIZACIÓN DE APP,Y REINICIO DE DATAFONO SE REALIZA NUEVAMENTE EL PROCESO Y LA FALLA CONTINUA LUEGO DE REALIZAR EL RESPECTIVO PROCESO SE LE INDICA AL USUARIO QUE ESTA FALLA ESTA PENDIENTE DE SOLUCIONAR MEDIANTE PROXIMAS ACTUALIZACIÓNES CLIENTA NOS INDICA QUE AUN PRESENTA FALLAS CON EL CARGADOR DEL EQUIPO Y SOBRECALENTAMIENTO EN ESPECIAL AL REALIZAR RETIROS SALE MUY CALIENTE LA TARJETA SE LE INDICA QUE PRÓXIMAMENTE ESTARAN REALIZANDO ACTUALIZACIÓNES PARA CORREGIR ESTAS FALLAS DE NAVEGACIÓN Y LENTITUD_x000a_23/10/2025 EN COMUNICACIÓN CON LA SEÑORA ROCÍO PINTO, AL TELÉFONO 3118265813, SE CONFIRMA QUE EL CARGADOR DEL EQUIPO WOMPI PRESENTA FALLAS, YA QUE NO PERMITE REALIZAR LA CARGA DEL DISPOSITIVO. SE RECOMIENDA CONTINUAR TRABAJANDO TEMPORALMENTE CON EL CARGADOR DEL MÓVIL DE LA USUARIA, MIENTRAS LA RED CONFIRMA EL CAMBIO DE ACCESORIOS DE ESTE TIPO (CARGADORES Y B"/>
    <s v="SOPORTE_TELEFÓNICO"/>
    <n v="64"/>
    <s v="PRINCIPAL"/>
    <s v="TERRESTRE"/>
    <s v="HERNANDEZ GUARIN MIGUEL JULIAN"/>
    <n v="3"/>
    <n v="22000"/>
    <n v="66000"/>
  </r>
  <r>
    <s v="CUCUTA"/>
    <s v="0036-0007"/>
    <x v="1"/>
    <n v="54001"/>
    <n v="2955652"/>
    <n v="57276"/>
    <x v="0"/>
    <s v="NORTE DE SANTANDER"/>
    <s v="CUCUTA"/>
    <s v="DROGUERIA CUBEROS NIÑO"/>
    <s v="WOMPI"/>
    <s v="FO-25-1754483"/>
    <d v="2025-10-30T08:00:00"/>
    <d v="2025-10-31T11:29:00"/>
    <s v="INCIDENTE"/>
    <s v="IMPRESIÓN"/>
    <s v="RODILLO ATASCADO"/>
    <s v="MALA MANIPULACIÓN DEL DATAFONO"/>
    <s v="31/10/2025 SE REALIZA VISITA, COMERCIO HABÍA DEJADO CAER EL DATAFONO Y SE LE HABÍA EXTRAVIADO EL RODILLO DE LA IMPRESORA. AL MOMENTO DE LA VISITA INFORMA QUE YA LO ENCONTRÓ Y EL SERVICIO SE ENCUENTRA OPERATIVO. SE REALIZAN PRUEBAS OK."/>
    <s v="VISITA_TÉCNICA"/>
    <n v="64"/>
    <s v="PRINCIPAL"/>
    <s v="TERRESTRE"/>
    <s v="PACHECO BUITRAGO JAVIER ALONSO"/>
    <n v="1"/>
    <n v="51282"/>
    <n v="51282"/>
  </r>
  <r>
    <s v="VILLAVICENCIO"/>
    <s v="0036-0006"/>
    <x v="4"/>
    <n v="50001"/>
    <n v="2959152"/>
    <n v="60332"/>
    <x v="0"/>
    <s v="META"/>
    <s v="VILLAVICENCIO"/>
    <s v="BARRIO RECREO VILLAVICENCIO 1"/>
    <s v="WOMPI"/>
    <s v="FO-25-1760200"/>
    <d v="2025-10-30T13:00:00"/>
    <d v="2025-10-31T12:19:00"/>
    <s v="INCIDENTE"/>
    <s v="IMPRESIÓN"/>
    <s v="ROLLO MAL PUESTO"/>
    <s v="MALA MANIPULACIÓN DEL DATAFONO"/>
    <s v="31/10/2025 SE REALIZA VISITA Y SE REALIZA AJUSTE DE ROLLOS DE LA IMPRESORA"/>
    <s v="VISITA_TÉCNICA"/>
    <n v="48"/>
    <s v="PRINCIPAL"/>
    <s v="TERRESTRE"/>
    <s v="PEDREROS CONTRERAS MICHAEL STEVENS"/>
    <n v="1"/>
    <n v="51282"/>
    <n v="51282"/>
  </r>
  <r>
    <s v="MEDELLIN"/>
    <s v="0036-0005"/>
    <x v="0"/>
    <n v="5001"/>
    <n v="2960150"/>
    <n v="80635"/>
    <x v="0"/>
    <s v="ANTIOQUIA"/>
    <s v="MEDELLIN"/>
    <s v="BARRIO CRISTO REY MEDELLIN 2"/>
    <s v="WOMPI"/>
    <s v="FO-25-1761357"/>
    <d v="2025-10-30T15:23:00"/>
    <d v="2025-10-31T12:43:00"/>
    <s v="INCIDENTE"/>
    <s v="IMPRESIÓN"/>
    <s v="SUCIEDAD EN IMPRESORA"/>
    <s v="MALA MANIPULACIÓN DEL DATAFONO"/>
    <s v="31/10/2025 CLIENTE HABÍA REPORTADO PROBLEMAS DE IMPRESIÓN PERO INDICA QUE HOY AMANECIÓ IMPRIMIENDO BIEN SE LE LIMPIA SENSOR DE PAPELERÍA AÚN ASÍ SE HACEN PRUEBAS TODO OK"/>
    <s v="VISITA_TÉCNICA"/>
    <n v="16"/>
    <s v="PRINCIPAL"/>
    <s v="TERRESTRE"/>
    <s v="ALVAREZ ARENAS VICTOR HUGO"/>
    <n v="1"/>
    <n v="51282"/>
    <n v="51282"/>
  </r>
  <r>
    <s v="BOGOTA"/>
    <s v="0036-0004"/>
    <x v="5"/>
    <n v="11001"/>
    <n v="2959870"/>
    <n v="62965"/>
    <x v="0"/>
    <s v="CUNDINAMARCA"/>
    <s v="BOGOTA"/>
    <s v="BARRIO LAS MERCEDES BOGOTA 2"/>
    <s v="WOMPI"/>
    <s v="FO-25-1761240"/>
    <d v="2025-10-30T15:01:00"/>
    <d v="2025-10-31T12:55:00"/>
    <s v="INCIDENTE"/>
    <s v="PANTALLA"/>
    <s v="TÁCTIL"/>
    <s v="NO RESPONDE LA PANTALLA TÁCTIL"/>
    <s v="31/10/2025 SE VISITA COMERCIO, CLIENTE INDICA QUE YA HOY EL POS FUNCIONA DE MANERA CORRECTA"/>
    <s v="VISITA_TÉCNICA"/>
    <n v="32"/>
    <s v="PRINCIPAL"/>
    <s v="TERRESTRE"/>
    <s v="ORTIZ YARA FRANKLYN ISRAEL"/>
    <n v="1"/>
    <n v="51282"/>
    <n v="51282"/>
  </r>
  <r>
    <s v="MEDELLIN"/>
    <s v="0036-0005"/>
    <x v="0"/>
    <n v="5001"/>
    <n v="2962304"/>
    <n v="69281"/>
    <x v="0"/>
    <s v="ANTIOQUIA"/>
    <s v="MEDELLIN"/>
    <s v="LAURELES- LORENA"/>
    <s v="WOMPI"/>
    <s v="FO-25-1764100"/>
    <d v="2025-10-31T09:30:00"/>
    <d v="2025-10-31T13:37:00"/>
    <s v="INCIDENTE"/>
    <s v="IMPRESIÓN"/>
    <s v="FALTA DE ROLLO"/>
    <s v="MALA MANIPULACIÓN DEL DATAFONO"/>
    <s v="31/10/2025 SE VISITA PUNTO SE ENCUENTRA QUE EL DATAFONO NO TENÍA ROLLOS SE PONE ROLLO SE HACEN PRUEBAS Y QUEDÓ OK"/>
    <s v="VISITA_TÉCNICA"/>
    <n v="56"/>
    <s v="PRINCIPAL"/>
    <s v="TERRESTRE"/>
    <s v="ALVAREZ ARENAS VICTOR HUGO"/>
    <n v="1"/>
    <n v="51282"/>
    <n v="51282"/>
  </r>
  <r>
    <s v="BOGOTA"/>
    <s v="0036-0004"/>
    <x v="5"/>
    <n v="11001"/>
    <n v="2955881"/>
    <n v="31244"/>
    <x v="0"/>
    <s v="CUNDINAMARCA"/>
    <s v="BOGOTA"/>
    <s v="BARRIO LA PEPITA 2"/>
    <s v="WOMPI"/>
    <s v="FO-25-1755559"/>
    <d v="2025-10-30T08:00:00"/>
    <d v="2025-10-31T14:28:00"/>
    <s v="INCIDENTE"/>
    <s v="CONEXIÓN"/>
    <s v="CONEXIÓN DEFICIENTE WIFI"/>
    <s v="FALLAS EN CANAL DE COMUNICACIÓN DEL CLIENTE (INTERNET)"/>
    <s v="31/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
    <s v="VISITA_TÉCNICA"/>
    <n v="32"/>
    <s v="PRINCIPAL"/>
    <s v="TERRESTRE"/>
    <s v="ARIAS QUILINDO JULIAN"/>
    <n v="1"/>
    <n v="51282"/>
    <n v="51282"/>
  </r>
  <r>
    <s v="TUNJA"/>
    <s v="0036-0007"/>
    <x v="1"/>
    <n v="15759"/>
    <n v="2954998"/>
    <n v="60718"/>
    <x v="0"/>
    <s v="BOYACA"/>
    <s v="SOGAMOSO"/>
    <s v="BARRIO CIUDAD VERDE SOGAMOSO"/>
    <s v="WOMPI"/>
    <s v="FO-25-1753884"/>
    <d v="2025-10-29T15:53:00"/>
    <d v="2025-10-31T15:52:00"/>
    <s v="INCIDENTE"/>
    <s v="NAVEGACION LENTA"/>
    <s v="USUARIO NO PUEDE NAVEGAR ENTRE PANTALLAS O LA APP NO ABRE SE QUEDA CARGANDO"/>
    <s v="CACHE"/>
    <s v="31/10/2025 SE LOGRA COMUNICACION CON EL CLIENTE, SE REALIZA BORRADO DE CACHE, SE ACTUALIZA APLICACION, SE REINICIA EQUIPO, SE HACEN VALIDACIONES CON OTRA RED DISTINTA, SE CONFIRMA DESPUES DE MEDIA HORA QUE EL DATAFONO SE ENCUENTRA TRABAJANDO DE FORMA NORMAL Y NO NECESITA VISITA, SE CIERRA LA ORDEN."/>
    <s v="SOPORTE_TELEFÓNICO"/>
    <n v="48"/>
    <s v="INTERMEDIA"/>
    <s v="TERRESTRE"/>
    <s v="SOLER HOYOS CRISTIAN LEONARDO"/>
    <n v="1"/>
    <n v="22000"/>
    <n v="22000"/>
  </r>
  <r>
    <s v="CUCUTA"/>
    <s v="0036-0007"/>
    <x v="1"/>
    <n v="54874"/>
    <n v="2956674"/>
    <n v="80549"/>
    <x v="0"/>
    <s v="NORTE DE SANTANDER"/>
    <s v="VILLA DEL ROSARIO"/>
    <s v="BARRIO TRAPICHES VILLA DEL ROSARIO"/>
    <s v="WOMPI"/>
    <s v="FO-25-1755918"/>
    <d v="2025-10-30T08:43:00"/>
    <d v="2025-10-31T16:00:00"/>
    <s v="INCIDENTE"/>
    <s v="SOFTWARE"/>
    <s v="APP ELIMINADA"/>
    <s v="APP ELIMINADA POR EL CB"/>
    <s v="31/10/2025 SE LLAMA AL CLIENTE EL CUAL NOS INFORMA QUE ELIMINO LA APP DE WOMPI POR EQUIVOCACION, SE ESCALA CON EL COORDINADOR DE ZONA EL CUAL NOS INFORMA QUE LA APP YA FUE INSTALADA EL CLIENTE REALIZA PRUEBAS Y EL EQUIPO QUEDA FUNCIONANDO OPERATIVO."/>
    <s v="SOPORTE_TELEFÓNICO"/>
    <n v="0"/>
    <s v="PRINCIPAL"/>
    <s v="TERRESTRE"/>
    <s v="TORRES MANTILLA JOSE DANIEL"/>
    <n v="1"/>
    <n v="22000"/>
    <n v="22000"/>
  </r>
  <r>
    <s v="PASTO"/>
    <s v="0036-0003"/>
    <x v="3"/>
    <n v="52001"/>
    <n v="2961034"/>
    <n v="74270"/>
    <x v="0"/>
    <s v="NARIÑO"/>
    <s v="PASTO"/>
    <s v="VARIEDADES Y PAPELERÍA PANORAMICO"/>
    <s v="WOMPI"/>
    <s v="FO-25-1762276"/>
    <d v="2025-10-31T08:00:00"/>
    <d v="2025-10-31T16:04:00"/>
    <s v="INCIDENTE"/>
    <s v="CREDENCIALES DE ACCESO (USUARIO/CONTRASEÑA)"/>
    <s v="NO FUNCIONA EL USUARIO O CONTRASEÑA"/>
    <s v="ERROR INICIO DE SESIÓN"/>
    <s v="31/10/2025 SE VALIDA CON EL CLIENTE, SE PRESENTA PROBLEMAS CON EL INGRESO, SE VALIDA INGRESO Y SE LE INDICA CAMBIO DE CONTRASEÑA, EL CLIENTE VALIDA Y YA PUEDE REALIZAR EL INGRESO"/>
    <s v="SOPORTE_TELEFÓNICO"/>
    <n v="32"/>
    <s v="PRINCIPAL"/>
    <s v="TERRESTRE"/>
    <s v="HENAO CARDONA DIEGO FERNANDO"/>
    <n v="1"/>
    <n v="22000"/>
    <n v="22000"/>
  </r>
  <r>
    <s v="BOGOTA"/>
    <s v="0036-0004"/>
    <x v="5"/>
    <n v="25899"/>
    <n v="2959796"/>
    <n v="80092"/>
    <x v="0"/>
    <s v="CUNDINAMARCA"/>
    <s v="ZIPAQUIRA"/>
    <s v="BARRIO ZIPAQUIRÁ ZIPAQUIRÁ"/>
    <s v="WOMPI"/>
    <s v="FO-25-1761238"/>
    <d v="2025-10-30T15:05:00"/>
    <d v="2025-10-31T16:21:00"/>
    <s v="INCIDENTE"/>
    <s v="SOFTWARE"/>
    <s v="APP ELIMINADA"/>
    <s v="APP ELIMINADA POR EL CB"/>
    <s v="31/10/2025 SE VISITA COMERCIO CB BANCOLOMBIA WOMPI, SE EVIDENCIA QUE LA APP DE WOMPI FUE BORRADA POR EQUIVOCACION, SE ESCALA EL CASO CON EL TICKET N° (476490), SE DA ESPERA DE 15 MIN Y LA APP NUEVAMENTE FUNCIONA, SE REALIZAN PRUEBAS OK, NO UPS."/>
    <s v="VISITA_TÉCNICA"/>
    <n v="40"/>
    <s v="INTERMEDIA"/>
    <s v="TERRESTRE"/>
    <s v="VEGA MANRIQUE JONATAN MAURICIO"/>
    <n v="1"/>
    <n v="172989"/>
    <n v="172989"/>
  </r>
  <r>
    <s v="BOGOTA"/>
    <s v="0036-0004"/>
    <x v="5"/>
    <n v="25718"/>
    <n v="2960537"/>
    <n v="65791"/>
    <x v="0"/>
    <s v="CUNDINAMARCA"/>
    <s v="SASAIMA"/>
    <s v="BARRIO CENTRO SASAIMA 2"/>
    <s v="WOMPI"/>
    <s v="FO-25-1761859"/>
    <d v="2025-10-30T16:19:00"/>
    <d v="2025-10-31T16:32:00"/>
    <s v="INCIDENTE"/>
    <s v="LECTURA"/>
    <s v="ERROR LECTURA CODIGO DE BARRAS"/>
    <s v="NO LEE CODIGOS DE BARRAS LARGOS"/>
    <s v="31/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
    <s v="VISITA_TÉCNICA"/>
    <n v="0"/>
    <s v="INTERMEDIA"/>
    <s v="TERRESTRE"/>
    <s v="GALEANO SORIANO JUAN DAVID"/>
    <n v="1"/>
    <n v="172989"/>
    <n v="172989"/>
  </r>
  <r>
    <s v="NEIVA"/>
    <s v="0036-0006"/>
    <x v="4"/>
    <n v="41132"/>
    <n v="2958333"/>
    <n v="27629"/>
    <x v="0"/>
    <s v="HUILA"/>
    <s v="CAMPOALEGRE"/>
    <s v="LA GUIPA"/>
    <s v="WOMPI"/>
    <s v="FO-25-1760218"/>
    <d v="2025-10-30T11:03:00"/>
    <d v="2025-10-31T16:35:00"/>
    <s v="INCIDENTE"/>
    <s v="NAVEGACION LENTA"/>
    <s v="USUARIO NO PUEDE NAVEGAR ENTRE PANTALLAS O LA APP NO ABRE SE QUEDA CARGANDO"/>
    <s v="CACHE"/>
    <s v="31/10/2025 EN LLAMADA CON EL SEÑOR HUGO URRUTIA AL NÚMERO 3188276024 INFORMA QUE EL DATAFONO YA SE ENCUENTRA TRABAJANDO NORMALMENTE."/>
    <s v="SOPORTE_TELEFÓNICO"/>
    <n v="24"/>
    <s v="INTERMEDIA"/>
    <s v="TERRESTRE"/>
    <s v="DIAZ VARGAS JONATHAN MIGUEL"/>
    <n v="1"/>
    <n v="22000"/>
    <n v="22000"/>
  </r>
  <r>
    <m/>
    <m/>
    <x v="7"/>
    <m/>
    <m/>
    <m/>
    <x v="1"/>
    <m/>
    <m/>
    <m/>
    <m/>
    <m/>
    <m/>
    <m/>
    <m/>
    <m/>
    <m/>
    <m/>
    <m/>
    <m/>
    <m/>
    <m/>
    <m/>
    <m/>
    <m/>
    <m/>
    <n v="41590853"/>
  </r>
  <r>
    <m/>
    <m/>
    <x v="7"/>
    <m/>
    <m/>
    <m/>
    <x v="1"/>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2">
  <r>
    <s v="MONTERIA"/>
    <s v="0036-0001"/>
    <x v="0"/>
    <n v="23001"/>
    <n v="2803122"/>
    <n v="74154"/>
    <x v="0"/>
    <s v="CORDOBA"/>
    <s v="MONTERIA"/>
    <s v="TIENDA MARIA JOSE 03"/>
    <s v="WOMPI"/>
    <s v="FO-25-1593539"/>
    <d v="2025-09-29T08:00:00"/>
    <d v="2025-10-01T08:12:00"/>
    <x v="0"/>
    <s v="ROLLOS"/>
    <s v="EJECUTADO_EXITOSO"/>
    <s v="EJECUTADO EXITOSO"/>
    <s v="27/09/2025 SE ESCALA AL COORDINADOR DE ZONA PARA ENTREGA DE ROLLOS EN SITIO | 30/09/2025 SE REALIZA VISITA TÉCNICA PARA ENTREGA DE  56 ROLLOS PARA DATÁFONO, NO SE INTERVIENE TERMINAL Y LA ENTREGA SE REALIZA SIN NOVEDAD."/>
    <s v="VISITA_TÉCNICA"/>
    <n v="56"/>
    <s v="PRINCIPAL"/>
    <s v="TERRESTRE"/>
    <s v="TÉCNICO DE CAMPO"/>
    <n v="1"/>
    <n v="31419"/>
    <n v="31419"/>
  </r>
  <r>
    <s v="SINCELEJO"/>
    <s v="0036-0001"/>
    <x v="0"/>
    <n v="70001"/>
    <n v="2803153"/>
    <n v="79137"/>
    <x v="0"/>
    <s v="SUCRE"/>
    <s v="SINCELEJO"/>
    <s v="BARRIO VILLA MADY SINCELEJO"/>
    <s v="WOMPI"/>
    <s v="FO-25-1593528"/>
    <d v="2025-09-29T08:00:00"/>
    <d v="2025-10-01T08:15:00"/>
    <x v="0"/>
    <s v="ROLLOS"/>
    <s v="EJECUTADO_EXITOSO"/>
    <s v="EJECUTADO EXITOSO"/>
    <s v="27/09/2025 SE ESCALA AL COORDINADOR DE ZONA PARA ENTREGA DE ROLLOS EN SITIO | 30/09/2025 SE VISITA COMERCIO Y SE HACE ENTREGA DE 32 ROLLOS A LA SEÑORA DURLY GÓMEZ."/>
    <s v="VISITA_TÉCNICA"/>
    <n v="32"/>
    <s v="PRINCIPAL"/>
    <s v="TERRESTRE"/>
    <s v="CASSIANI PEREZ RAUL RAMIRO"/>
    <n v="1"/>
    <n v="31419"/>
    <n v="31419"/>
  </r>
  <r>
    <s v="CUCUTA"/>
    <s v="0036-0007"/>
    <x v="1"/>
    <n v="54001"/>
    <n v="2808678"/>
    <n v="77662"/>
    <x v="0"/>
    <s v="NORTE DE SANTANDER"/>
    <s v="CUCUTA"/>
    <s v="BARRIO COMUNEROS CUCUTA 13"/>
    <s v="WOMPI"/>
    <s v="FO-25-1599059"/>
    <d v="2025-09-29T12:52:00"/>
    <d v="2025-10-01T08:32:00"/>
    <x v="0"/>
    <s v="ROLLOS"/>
    <s v="EJECUTADO_EXITOSO"/>
    <s v="EJECUTADO EXITOSO"/>
    <s v="29/09/2025 SE ESCALA AL COORDINADOR DE ZONA PARA ENTREGA DE ROLLOS EN SITIO | 30/09/2025 SE REALIZA ENTREGA DE 32 ROLLOS WOMPI OK"/>
    <s v="VISITA_TÉCNICA"/>
    <n v="32"/>
    <s v="PRINCIPAL"/>
    <s v="TERRESTRE"/>
    <s v="CACERES HERNANDEZ ANDRES"/>
    <n v="1"/>
    <n v="31419"/>
    <n v="31419"/>
  </r>
  <r>
    <s v="CUCUTA"/>
    <s v="0036-0007"/>
    <x v="1"/>
    <n v="54001"/>
    <n v="2812665"/>
    <n v="40083"/>
    <x v="0"/>
    <s v="NORTE DE SANTANDER"/>
    <s v="CUCUTA"/>
    <s v="DROGUERIA FARMA OSPINA PEREZ"/>
    <s v="WOMPI"/>
    <s v="FO-25-1601892"/>
    <d v="2025-09-30T08:31:00"/>
    <d v="2025-10-01T08:41:00"/>
    <x v="0"/>
    <s v="ROLLOS"/>
    <s v="EJECUTADO_EXITOSO"/>
    <s v="EJECUTADO EXITOSO"/>
    <s v="30/09/2025 SE ESCALA AL COORDINADOR DE ZONA PARA ENTREGA DE ROLLOS EN SITIO | 30/09/2025 SE REALIZA ENTREGA DE 64 ROLLOS WOMPI OK"/>
    <s v="VISITA_TÉCNICA"/>
    <n v="64"/>
    <s v="PRINCIPAL"/>
    <s v="TERRESTRE"/>
    <s v="DURAN ACOSTA FRANK YONNY"/>
    <n v="1"/>
    <n v="31419"/>
    <n v="31419"/>
  </r>
  <r>
    <s v="IBAGUE"/>
    <s v="0036-0006"/>
    <x v="2"/>
    <n v="73001"/>
    <n v="2812794"/>
    <n v="48408"/>
    <x v="0"/>
    <s v="TOLIMA"/>
    <s v="IBAGUE"/>
    <s v="OFFICE SYA SERVICES"/>
    <s v="WOMPI"/>
    <s v="FO-25-1602539"/>
    <d v="2025-09-30T08:46:00"/>
    <d v="2025-10-01T08:45:00"/>
    <x v="0"/>
    <s v="ROLLOS"/>
    <s v="EJECUTADO_EXITOSO"/>
    <s v="EJECUTADO EXITOSO"/>
    <s v="30/09/2025 SE ESCALA AL COORDINADOR DE ZONA PARA ENTREGA DE ROLLOS EN SITIO | 30/09/2025 SE HACE ENTREGA DE 16 ROLLOS WOMPI EN DIRECCIÓN INDICADA"/>
    <s v="VISITA_TÉCNICA"/>
    <n v="16"/>
    <s v="PRINCIPAL"/>
    <s v="TERRESTRE"/>
    <s v="DURAN ACOSTA FRANK YONNY"/>
    <n v="1"/>
    <n v="31419"/>
    <n v="31419"/>
  </r>
  <r>
    <s v="CUCUTA"/>
    <s v="0036-0007"/>
    <x v="1"/>
    <n v="54405"/>
    <n v="2813765"/>
    <n v="46663"/>
    <x v="0"/>
    <s v="NORTE DE SANTANDER"/>
    <s v="LOS PATIOS"/>
    <s v="DROGUERIA CENTRAL PLUS SAS"/>
    <s v="WOMPI"/>
    <s v="FO-25-1602738"/>
    <d v="2025-09-30T09:51:00"/>
    <d v="2025-10-01T08:48:00"/>
    <x v="0"/>
    <s v="ROLLOS"/>
    <s v="EJECUTADO_EXITOSO"/>
    <s v="EJECUTADO EXITOSO"/>
    <s v="30/09/2025 SE ESCALA AL COORDINADOR DE ZONA PARA ENTREGA DE ROLLOS EN SITIO | 30/09/2025 SE VISITA COMERCIO Y SE ENTREGAN 48 ROLLOS OK."/>
    <s v="VISITA_TÉCNICA"/>
    <n v="48"/>
    <s v="PRINCIPAL"/>
    <s v="TERRESTRE"/>
    <s v="GUTIERREZ  CAMILO ANDRES"/>
    <n v="1"/>
    <n v="31419"/>
    <n v="31419"/>
  </r>
  <r>
    <s v="BUCARAMANGA"/>
    <s v="0036-0007"/>
    <x v="1"/>
    <n v="68276"/>
    <n v="2818143"/>
    <n v="71549"/>
    <x v="0"/>
    <s v="SANTANDER"/>
    <s v="FLORIDABLANCA"/>
    <s v="BARRIO LAGOS 1 FLORIDABLANCA"/>
    <s v="WOMPI"/>
    <s v="FO-25-1607025"/>
    <d v="2025-09-30T16:59:00"/>
    <d v="2025-10-01T09:19:00"/>
    <x v="0"/>
    <s v="ROLLOS"/>
    <s v="EJECUTADO_EXITOSO"/>
    <s v="EJECUTADO EXITOSO"/>
    <s v="30/09/2025 SE ESCALA AL COORDINADOR DE ZONA PARA ENTREGA DE ROLLOS EN SITIO | 01/10/2025 ENTREGA DE 16 ROLLOS PARA DATAFONO"/>
    <s v="VISITA_TÉCNICA"/>
    <n v="16"/>
    <s v="PRINCIPAL"/>
    <s v="TERRESTRE"/>
    <s v="TORRES MANTILLA JOSE DANIEL"/>
    <n v="1"/>
    <n v="31419"/>
    <n v="31419"/>
  </r>
  <r>
    <s v="MEDELLIN"/>
    <s v="0036-0005"/>
    <x v="3"/>
    <n v="5467"/>
    <n v="2795410"/>
    <n v="38048"/>
    <x v="0"/>
    <s v="ANTIOQUIA"/>
    <s v="MONTEBELLO"/>
    <s v="BARRIO LA GRANJA MONTEBELLO"/>
    <s v="WOMPI"/>
    <s v="FO-25-1585680"/>
    <d v="2025-09-25T15:43:00"/>
    <d v="2025-10-01T09:30:00"/>
    <x v="0"/>
    <s v="ROLLOS"/>
    <s v="EJECUTADO_EXITOSO"/>
    <s v="EJECUTADO EXITOSO"/>
    <s v="25/09/2025 SE ESCALA AL COORDINADOR DE ZONA PARA ENTREGA DE ROLLOS EN SITIO | 30/09/2025 SE ENVÍAS 16 ROLLOS WOMPI POR FLOTA MONTEBELLO. SE CONFIRMÓ RECEPCIÓN CON USUARIO SEÑOR NELSON CUERVO"/>
    <s v="ENVÍO"/>
    <n v="16"/>
    <s v="INTERMEDIA"/>
    <s v="TERRESTRE"/>
    <s v="PEÑA DIAZ IVAN YESID"/>
    <n v="1"/>
    <n v="36351"/>
    <n v="36351"/>
  </r>
  <r>
    <s v="MEDELLIN"/>
    <s v="0036-0005"/>
    <x v="3"/>
    <n v="5001"/>
    <n v="2790246"/>
    <n v="55292"/>
    <x v="0"/>
    <s v="ANTIOQUIA"/>
    <s v="MEDELLÍN"/>
    <s v="DROGUERIA MARIANA GM"/>
    <s v="WOMPI"/>
    <s v="FO-25-1580825"/>
    <d v="2025-09-25T08:00:00"/>
    <d v="2025-10-01T09:54:00"/>
    <x v="0"/>
    <s v="ROLLOS"/>
    <s v="EJECUTADO_EXITOSO"/>
    <s v="EJECUTADO EXITOSO"/>
    <s v="25/09/2025 SE ESCALA AL COORDINADOR DE ZONA PARA ENTREGA DE ROLLOS EN SITIO | 01/10/2025 SE REALIZA ENTREGA DE 48 ROLLOS POR EL OPERADOR LOGISTICO VELOCES CON LA GUIA V4001596065"/>
    <s v="VISITA_TÉCNICA"/>
    <n v="48"/>
    <s v="PRINCIPAL"/>
    <s v="TERRESTRE"/>
    <s v="BARRIENTOS HERNANDEZ CRISTIAN HORACIO"/>
    <n v="1"/>
    <n v="31419"/>
    <n v="31419"/>
  </r>
  <r>
    <s v="MEDELLIN"/>
    <s v="0036-0005"/>
    <x v="3"/>
    <n v="5001"/>
    <n v="2798139"/>
    <n v="69281"/>
    <x v="0"/>
    <s v="ANTIOQUIA"/>
    <s v="MEDELLIN"/>
    <s v="LAURELES- LORENA"/>
    <s v="WOMPI"/>
    <s v="FO-25-1587437"/>
    <d v="2025-09-26T09:31:00"/>
    <d v="2025-10-01T09:54:00"/>
    <x v="0"/>
    <s v="ROLLOS"/>
    <s v="EJECUTADO_EXITOSO"/>
    <s v="EJECUTADO EXITOSO"/>
    <s v="26/09/2025 SE ESCALA AL COORDINADOR DE ZONA PARA ENTREGA DE ROLLOS EN SITIO | 01/10/2025 SE REALIZA ENTREGA DE 56 ROLLOS POR EL OPERADOR LOGISTICO VELOCES CON LA GUIA V4001603496"/>
    <s v="VISITA_TÉCNICA"/>
    <n v="56"/>
    <s v="PRINCIPAL"/>
    <s v="TERRESTRE"/>
    <s v="RIOS CASTRILLON JUAN SEBASTIAN"/>
    <n v="1"/>
    <n v="31419"/>
    <n v="31419"/>
  </r>
  <r>
    <s v="MEDELLIN"/>
    <s v="0036-0005"/>
    <x v="3"/>
    <n v="5001"/>
    <n v="2798628"/>
    <n v="37783"/>
    <x v="0"/>
    <s v="ANTIOQUIA"/>
    <s v="MEDELLIN"/>
    <s v="BARRIO CAMPO VALDES MEDELLIN 2"/>
    <s v="WOMPI"/>
    <s v="FO-25-1588697"/>
    <d v="2025-09-26T10:03:00"/>
    <d v="2025-10-01T09:57:00"/>
    <x v="0"/>
    <s v="ROLLOS"/>
    <s v="EJECUTADO_EXITOSO"/>
    <s v="EJECUTADO EXITOSO"/>
    <s v="26/09/2025 SE ESCALA AL COORDINADOR DE ZONA PARA ENTREGA DE ROLLOS EN SITIO | 01/10/2025 SE REALIZA ENTREGA DE 56 ROLLOS POR EL OPERADOR LOGISTICO VELOCES CON LA GUIA V4001603497"/>
    <s v="VISITA_TÉCNICA"/>
    <n v="56"/>
    <s v="PRINCIPAL"/>
    <s v="TERRESTRE"/>
    <s v="BETANCUR AGUIRRE EDGAR AUGUSTO"/>
    <n v="1"/>
    <n v="31419"/>
    <n v="31419"/>
  </r>
  <r>
    <s v="MEDELLIN"/>
    <s v="0036-0005"/>
    <x v="3"/>
    <n v="5001"/>
    <n v="2799271"/>
    <n v="68506"/>
    <x v="0"/>
    <s v="ANTIOQUIA"/>
    <s v="MEDELLÍN"/>
    <s v="AUTOSERVICIO EL CARACOL TM"/>
    <s v="WOMPI"/>
    <s v="FO-25-1588690"/>
    <d v="2025-09-26T11:18:00"/>
    <d v="2025-10-01T09:57:00"/>
    <x v="0"/>
    <s v="ROLLOS"/>
    <s v="EJECUTADO_EXITOSO"/>
    <s v="EJECUTADO EXITOSO"/>
    <s v="26/09/2025 SE ESCALA AL COORDINADOR DE ZONA PARA ENTREGA DE ROLLOS EN SITIO | 01/10/2025 SE REALIZA ENTREGA DE 64 ROLLOS POR EL OPERADOR LOGISTICO VELOCES CON LA GUIA V4001603498"/>
    <s v="VISITA_TÉCNICA"/>
    <n v="64"/>
    <s v="PRINCIPAL"/>
    <s v="TERRESTRE"/>
    <s v="BETANCUR AGUIRRE EDGAR AUGUSTO"/>
    <n v="1"/>
    <n v="31419"/>
    <n v="31419"/>
  </r>
  <r>
    <s v="MEDELLIN"/>
    <s v="0036-0005"/>
    <x v="3"/>
    <n v="5001"/>
    <n v="2799468"/>
    <n v="30464"/>
    <x v="0"/>
    <s v="ANTIOQUIA"/>
    <s v="MEDELLÍN"/>
    <s v="DROGUERÍA FARMATON"/>
    <s v="WOMPI"/>
    <s v="FO-25-1588684"/>
    <d v="2025-09-26T11:24:00"/>
    <d v="2025-10-01T09:58:00"/>
    <x v="0"/>
    <s v="ROLLOS"/>
    <s v="EJECUTADO_EXITOSO"/>
    <s v="EJECUTADO EXITOSO"/>
    <s v="26/09/2025 SE ESCALA AL COORDINADOR DE ZONA PARA ENTREGA DE ROLLOS EN SITIO | 01/10/2025 SE REALIZA ENTREGA DE 56 ROLLOS POR EL OPERADOR LOGISTICO VELOCES CON LA GUIA V4001603499"/>
    <s v="VISITA_TÉCNICA"/>
    <n v="56"/>
    <s v="PRINCIPAL"/>
    <s v="TERRESTRE"/>
    <s v="BETANCUR AGUIRRE EDGAR AUGUSTO"/>
    <n v="1"/>
    <n v="31419"/>
    <n v="31419"/>
  </r>
  <r>
    <s v="MEDELLIN"/>
    <s v="0036-0005"/>
    <x v="3"/>
    <n v="5001"/>
    <n v="2799480"/>
    <n v="37698"/>
    <x v="0"/>
    <s v="ANTIOQUIA"/>
    <s v="MEDELLIN"/>
    <s v="BARRIO ROBLEDO AURES MEDELLIN"/>
    <s v="WOMPI"/>
    <s v="FO-25-1588682"/>
    <d v="2025-09-26T11:28:00"/>
    <d v="2025-10-01T09:58:00"/>
    <x v="0"/>
    <s v="ROLLOS"/>
    <s v="EJECUTADO_EXITOSO"/>
    <s v="EJECUTADO EXITOSO"/>
    <s v="26/09/2025 SE ESCALA AL COORDINADOR DE ZONA PARA ENTREGA DE ROLLOS EN SITIO | 01/10/2025 SE REALIZA ENTREGA DE 64 ROLLOS POR EL OPERADOR LOGISTICO VELOCES CON LA GUIA V4001603500"/>
    <s v="VISITA_TÉCNICA"/>
    <n v="64"/>
    <s v="PRINCIPAL"/>
    <s v="TERRESTRE"/>
    <s v="BETANCUR AGUIRRE EDGAR AUGUSTO"/>
    <n v="1"/>
    <n v="31419"/>
    <n v="31419"/>
  </r>
  <r>
    <s v="MEDELLIN"/>
    <s v="0036-0005"/>
    <x v="3"/>
    <n v="5001"/>
    <n v="2801896"/>
    <n v="37302"/>
    <x v="0"/>
    <s v="ANTIOQUIA"/>
    <s v="MEDELLÍN"/>
    <s v="PAPELERÍA Y VARIEDADES MD"/>
    <s v="WOMPI"/>
    <s v="FO-25-1593543"/>
    <d v="2025-09-29T08:00:00"/>
    <d v="2025-10-01T09:58:00"/>
    <x v="0"/>
    <s v="ROLLOS"/>
    <s v="EJECUTADO_EXITOSO"/>
    <s v="EJECUTADO EXITOSO"/>
    <s v="27/09/2025 SE ESCALA AL COORDINADOR DE ZONA PARA ENTREGA DE ROLLOS EN SITIO | 01/10/2025 SE REALIZA ENTREGA DE 64 ROLLOS POR EL OPERADOR LOGISTICO VELOCES CON LA GUIA V4001606782"/>
    <s v="VISITA_TÉCNICA"/>
    <n v="64"/>
    <s v="PRINCIPAL"/>
    <s v="TERRESTRE"/>
    <s v="BETANCUR AGUIRRE EDGAR AUGUSTO"/>
    <n v="1"/>
    <n v="31419"/>
    <n v="31419"/>
  </r>
  <r>
    <s v="MEDELLIN"/>
    <s v="0036-0005"/>
    <x v="3"/>
    <n v="5001"/>
    <n v="2803508"/>
    <n v="67352"/>
    <x v="0"/>
    <s v="ANTIOQUIA"/>
    <s v="MEDELLÍN"/>
    <s v="GRANERO LAS 2 FF"/>
    <s v="WOMPI"/>
    <s v="FO-25-1595795"/>
    <d v="2025-09-29T08:00:00"/>
    <d v="2025-10-01T09:59:00"/>
    <x v="0"/>
    <s v="ROLLOS"/>
    <s v="EJECUTADO_EXITOSO"/>
    <s v="EJECUTADO EXITOSO"/>
    <s v="29/09/2025 SE ESCALA AL COORDINADOR DE ZONA PARA ENTREGA DE ROLLOS EN SITIO | 01/10/2025 SE REALIZA ENTREGA DE 64 ROLLOS POR EL OPERADOR LOGISTICO VELOCES CON LA GUIA V4001612403"/>
    <s v="VISITA_TÉCNICA"/>
    <n v="64"/>
    <s v="PRINCIPAL"/>
    <s v="TERRESTRE"/>
    <s v="BETANCUR AGUIRRE EDGAR AUGUSTO"/>
    <n v="1"/>
    <n v="31419"/>
    <n v="31419"/>
  </r>
  <r>
    <s v="MEDELLIN"/>
    <s v="0036-0005"/>
    <x v="3"/>
    <n v="5001"/>
    <n v="2803328"/>
    <n v="73916"/>
    <x v="0"/>
    <s v="ANTIOQUIA"/>
    <s v="MEDELLIN"/>
    <s v="BARRIO ROBLEDO AURES 3 MEDELLIN 3"/>
    <s v="WOMPI"/>
    <s v="FO-25-1594296"/>
    <d v="2025-09-29T08:00:00"/>
    <d v="2025-10-01T09:59:00"/>
    <x v="0"/>
    <s v="ROLLOS"/>
    <s v="EJECUTADO_EXITOSO"/>
    <s v="EJECUTADO EXITOSO"/>
    <s v="01/10/2025 SE REALIZA ENTREGA DE 64 ROLLOS POR EL OPERADOR LOGISTICO VELOCES CON LA GUIA V4001606783"/>
    <s v="VISITA_TÉCNICA"/>
    <n v="64"/>
    <s v="PRINCIPAL"/>
    <s v="TERRESTRE"/>
    <s v="BETANCUR AGUIRRE EDGAR AUGUSTO"/>
    <n v="1"/>
    <n v="31419"/>
    <n v="31419"/>
  </r>
  <r>
    <s v="MEDELLIN"/>
    <s v="0036-0005"/>
    <x v="3"/>
    <n v="5001"/>
    <n v="2800402"/>
    <n v="53009"/>
    <x v="0"/>
    <s v="ANTIOQUIA"/>
    <s v="MEDELLIN"/>
    <s v="BARRIO CAMPOS VALDES MEDELLIN"/>
    <s v="WOMPI"/>
    <s v="FO-25-1589950"/>
    <d v="2025-09-26T13:32:00"/>
    <d v="2025-10-01T10:00:00"/>
    <x v="0"/>
    <s v="ROLLOS"/>
    <s v="EJECUTADO_EXITOSO"/>
    <s v="EJECUTADO EXITOSO"/>
    <s v="26/09/2025 SE ESCALA AL COORDINADOR DE ZONA PARA ENTREGA DE ROLLOS EN SITIO | 01/10/2025 SE REALIZA ENTREGA DE 48 ROLLOS POR EL OPERADOR LOGISTICO VELOCES CON LA GUIA V4001603502"/>
    <s v="VISITA_TÉCNICA"/>
    <n v="48"/>
    <s v="PRINCIPAL"/>
    <s v="TERRESTRE"/>
    <s v="BETANCUR AGUIRRE EDGAR AUGUSTO"/>
    <n v="1"/>
    <n v="31419"/>
    <n v="31419"/>
  </r>
  <r>
    <s v="MEDELLIN"/>
    <s v="0036-0005"/>
    <x v="3"/>
    <n v="5001"/>
    <n v="2800152"/>
    <n v="28835"/>
    <x v="0"/>
    <s v="ANTIOQUIA"/>
    <s v="MEDELLIN"/>
    <s v="BARRIO MANRIQUE CENTRAL 4 MEDELLÍN"/>
    <s v="WOMPI"/>
    <s v="FO-25-1589971"/>
    <d v="2025-09-26T12:47:00"/>
    <d v="2025-10-01T10:00:00"/>
    <x v="0"/>
    <s v="ROLLOS"/>
    <s v="EJECUTADO_EXITOSO"/>
    <s v="EJECUTADO EXITOSO"/>
    <s v="26/09/2025 SE ESCALA AL COORDINADOR DE ZONA PARA ENTREGA DE ROLLOS EN SITIO | 01/10/2025 SE REALIZA ENTREGA DE 64 ROLLOS POR EL OPERADOR LOGISTICO VELOCES CON LA GUIA V4001603501"/>
    <s v="VISITA_TÉCNICA"/>
    <n v="64"/>
    <s v="PRINCIPAL"/>
    <s v="TERRESTRE"/>
    <s v="BETANCUR AGUIRRE EDGAR AUGUSTO"/>
    <n v="1"/>
    <n v="31419"/>
    <n v="31419"/>
  </r>
  <r>
    <s v="MEDELLIN"/>
    <s v="0036-0005"/>
    <x v="3"/>
    <n v="5001"/>
    <n v="2803242"/>
    <n v="74183"/>
    <x v="0"/>
    <s v="ANTIOQUIA"/>
    <s v="MEDELLÍN"/>
    <s v="DIAMOND PETS"/>
    <s v="WOMPI"/>
    <s v="FO-25-1594300"/>
    <d v="2025-09-29T08:00:00"/>
    <d v="2025-10-01T10:01:00"/>
    <x v="0"/>
    <s v="ROLLOS"/>
    <s v="EJECUTADO_EXITOSO"/>
    <s v="EJECUTADO EXITOSO"/>
    <s v="01/10/2025 SE REALIZA ENTREGA DE 32 ROLLOS POR EL OPERADOR LOGISTICO VELOCES CON LA GUIA V4001606784"/>
    <s v="VISITA_TÉCNICA"/>
    <n v="32"/>
    <s v="PRINCIPAL"/>
    <s v="TERRESTRE"/>
    <s v="BETANCUR AGUIRRE EDGAR AUGUSTO"/>
    <n v="1"/>
    <n v="31419"/>
    <n v="31419"/>
  </r>
  <r>
    <s v="MEDELLIN"/>
    <s v="0036-0005"/>
    <x v="3"/>
    <n v="5380"/>
    <n v="2804771"/>
    <n v="46380"/>
    <x v="0"/>
    <s v="ANTIOQUIA"/>
    <s v="LA ESTRELLA"/>
    <s v="BARRIO ESCOBAR LA ESTRELLA"/>
    <s v="WOMPI"/>
    <s v="FO-25-1596998"/>
    <d v="2025-09-29T08:00:00"/>
    <d v="2025-10-01T10:01:00"/>
    <x v="0"/>
    <s v="ROLLOS"/>
    <s v="EJECUTADO_EXITOSO"/>
    <s v="EJECUTADO EXITOSO"/>
    <s v="29/09/2025 SE ESCALA AL COORDINADOR DE ZONA PARA ENTREGA DE ROLLOS EN SITIO | 01/10/2025 SE REALIZA ENTREGA DE 64 ROLLOS POR EL OPERADOR LOGISTICO VELOCES CON LA GUIA V4001612404"/>
    <s v="VISITA_TÉCNICA"/>
    <n v="64"/>
    <s v="PRINCIPAL"/>
    <s v="TERRESTRE"/>
    <s v="BETANCUR AGUIRRE EDGAR AUGUSTO"/>
    <n v="1"/>
    <n v="31419"/>
    <n v="31419"/>
  </r>
  <r>
    <s v="MEDELLIN"/>
    <s v="0036-0005"/>
    <x v="3"/>
    <n v="5001"/>
    <n v="2800700"/>
    <n v="56908"/>
    <x v="0"/>
    <s v="ANTIOQUIA"/>
    <s v="MEDELLIN"/>
    <s v="BARRIO ROBLEDO MEDELLIN 17"/>
    <s v="WOMPI"/>
    <s v="FO-25-1589942"/>
    <d v="2025-09-26T14:24:00"/>
    <d v="2025-10-01T10:02:00"/>
    <x v="0"/>
    <s v="ROLLOS"/>
    <s v="EJECUTADO_EXITOSO"/>
    <s v="EJECUTADO EXITOSO"/>
    <s v="26/09/2025 SE ESCALA AL COORDINADOR DE ZONA PARA ENTREGA DE ROLLOS EN SITIO | 01/10/2025 SE REALIZA ENTREGA DE 64 ROLLOS POR EL OPERADOR LOGISTICO VELOCES CON LA GUIA V4001603503"/>
    <s v="VISITA_TÉCNICA"/>
    <n v="64"/>
    <s v="PRINCIPAL"/>
    <s v="TERRESTRE"/>
    <s v="BETANCUR AGUIRRE EDGAR AUGUSTO"/>
    <n v="1"/>
    <n v="31419"/>
    <n v="31419"/>
  </r>
  <r>
    <s v="MEDELLIN"/>
    <s v="0036-0005"/>
    <x v="3"/>
    <n v="5001"/>
    <n v="2803018"/>
    <n v="67351"/>
    <x v="0"/>
    <s v="ANTIOQUIA"/>
    <s v="MEDELLÍN"/>
    <s v="SURTIDORA Y LICORERA EL DORADO ALVAREZ"/>
    <s v="WOMPI"/>
    <s v="FO-25-1592691"/>
    <d v="2025-09-29T08:00:00"/>
    <d v="2025-10-01T10:02:00"/>
    <x v="0"/>
    <s v="ROLLOS"/>
    <s v="EJECUTADO_EXITOSO"/>
    <s v="EJECUTADO EXITOSO"/>
    <s v="27/09/2025 SE ESCALA AL COORDINADOR DE ZONA PARA ENTREGA DE ROLLOS EN SITIO | 01/10/2025 SE REALIZA ENTREGA DE 16 ROLLOS POR EL OPERADOR LOGISTICO VELOCES CON LA GUIA V4001606780"/>
    <s v="VISITA_TÉCNICA"/>
    <n v="16"/>
    <s v="PRINCIPAL"/>
    <s v="TERRESTRE"/>
    <s v="BETANCUR AGUIRRE EDGAR AUGUSTO"/>
    <n v="1"/>
    <n v="31419"/>
    <n v="31419"/>
  </r>
  <r>
    <s v="MEDELLIN"/>
    <s v="0036-0005"/>
    <x v="3"/>
    <n v="5360"/>
    <n v="2803219"/>
    <n v="39217"/>
    <x v="0"/>
    <s v="ANTIOQUIA"/>
    <s v="ITAGÜÍ"/>
    <s v="EL TEMPLO DE LAS BARBERIAS"/>
    <s v="WOMPI"/>
    <s v="FO-25-1594302"/>
    <d v="2025-09-29T08:00:00"/>
    <d v="2025-10-01T10:03:00"/>
    <x v="0"/>
    <s v="ROLLOS"/>
    <s v="EJECUTADO_EXITOSO"/>
    <s v="EJECUTADO EXITOSO"/>
    <s v="01/10/2025 SE REALIZA ENTREGA DE 24 ROLLOS POR EL OPERADOR LOGISTICO VELOCES CON LA GUIA V4001606785"/>
    <s v="VISITA_TÉCNICA"/>
    <n v="24"/>
    <s v="PRINCIPAL"/>
    <s v="TERRESTRE"/>
    <s v="BETANCUR AGUIRRE EDGAR AUGUSTO"/>
    <n v="1"/>
    <n v="31419"/>
    <n v="31419"/>
  </r>
  <r>
    <s v="MEDELLIN"/>
    <s v="0036-0005"/>
    <x v="3"/>
    <n v="5001"/>
    <n v="2802781"/>
    <n v="62136"/>
    <x v="0"/>
    <s v="ANTIOQUIA"/>
    <s v="MEDELLIN"/>
    <s v="BARRIO CONQUISTADORES MEDELLIN 4"/>
    <s v="WOMPI"/>
    <s v="FO-25-1597011"/>
    <d v="2025-09-29T08:00:00"/>
    <d v="2025-10-01T10:04:00"/>
    <x v="0"/>
    <s v="ROLLOS"/>
    <s v="EJECUTADO_EXITOSO"/>
    <s v="EJECUTADO EXITOSO"/>
    <s v="29/09/2025 SE ESCALA AL COORDINADOR DE ZONA PARA ENTREGA DE ROLLOS EN SITIO | 01/10/2025 SE REALIZA ENTREGA DE 40 ROLLOS POR EL OPERADOR LOGISTICO VELOCES CON LA GUIA V4001612406"/>
    <s v="VISITA_TÉCNICA"/>
    <n v="40"/>
    <s v="PRINCIPAL"/>
    <s v="TERRESTRE"/>
    <s v="BETANCUR AGUIRRE EDGAR AUGUSTO"/>
    <n v="1"/>
    <n v="31419"/>
    <n v="31419"/>
  </r>
  <r>
    <s v="MEDELLIN"/>
    <s v="0036-0005"/>
    <x v="3"/>
    <n v="5001"/>
    <n v="2805107"/>
    <n v="27670"/>
    <x v="0"/>
    <s v="ANTIOQUIA"/>
    <s v="MEDELLÍN"/>
    <s v="MINIMERCADO PLAZOLETA"/>
    <s v="WOMPI"/>
    <s v="FO-25-1596360"/>
    <d v="2025-09-29T08:17:00"/>
    <d v="2025-10-01T10:04:00"/>
    <x v="0"/>
    <s v="ROLLOS"/>
    <s v="EJECUTADO_EXITOSO"/>
    <s v="EJECUTADO EXITOSO"/>
    <s v="29/09/2025 SE ESCALA AL COORDINADOR DE ZONA PARA ENTREGA DE ROLLOS EN SITIO | 01/10/2025 SE REALIZA ENTREGA DE 64 ROLLOS POR EL OPERADOR LOGISTICO VELOCES CON LA GUIA V4001612409"/>
    <s v="VISITA_TÉCNICA"/>
    <n v="64"/>
    <s v="PRINCIPAL"/>
    <s v="TERRESTRE"/>
    <s v="BETANCUR AGUIRRE EDGAR AUGUSTO"/>
    <n v="1"/>
    <n v="31419"/>
    <n v="31419"/>
  </r>
  <r>
    <s v="MEDELLIN"/>
    <s v="0036-0005"/>
    <x v="3"/>
    <n v="5001"/>
    <n v="2803964"/>
    <n v="79432"/>
    <x v="0"/>
    <s v="ANTIOQUIA"/>
    <s v="MEDELLIN"/>
    <s v="BARRIO CAICEDO MEDELLIN 13"/>
    <s v="WOMPI"/>
    <s v="FO-25-1597001"/>
    <d v="2025-09-29T08:00:00"/>
    <d v="2025-10-01T10:04:00"/>
    <x v="0"/>
    <s v="ROLLOS"/>
    <s v="EJECUTADO_EXITOSO"/>
    <s v="EJECUTADO EXITOSO"/>
    <s v="29/09/2025 SE ESCALA AL COORDINADOR DE ZONA PARA ENTREGA DE ROLLOS EN SITIO | 01/10/2025 SE REALIZA ENTREGA DE 24 ROLLOS POR EL OPERADOR LOGISTICO VELOCES CON LA GUIA V4001612399"/>
    <s v="VISITA_TÉCNICA"/>
    <n v="24"/>
    <s v="PRINCIPAL"/>
    <s v="TERRESTRE"/>
    <s v="BETANCUR AGUIRRE EDGAR AUGUSTO"/>
    <n v="1"/>
    <n v="31419"/>
    <n v="31419"/>
  </r>
  <r>
    <s v="MEDELLIN"/>
    <s v="0036-0005"/>
    <x v="3"/>
    <n v="5360"/>
    <n v="2805766"/>
    <n v="49192"/>
    <x v="0"/>
    <s v="ANTIOQUIA"/>
    <s v="ITAGUI"/>
    <s v="MERCADOS MONTOYA ESTRADA"/>
    <s v="WOMPI"/>
    <s v="FO-25-1596997"/>
    <d v="2025-09-29T09:16:00"/>
    <d v="2025-10-01T10:04:00"/>
    <x v="0"/>
    <s v="ROLLOS"/>
    <s v="EJECUTADO_EXITOSO"/>
    <s v="EJECUTADO EXITOSO"/>
    <s v="29/09/2025 SE ESCALA AL COORDINADOR DE ZONA PARA ENTREGA DE ROLLOS EN SITIO | 01/10/2025 SE REALIZA ENTREGA DE 64 ROLLOS POR EL OPERADOR LOGISTICO VELOCES CON LA GUIA V4001612410"/>
    <s v="VISITA_TÉCNICA"/>
    <n v="64"/>
    <s v="PRINCIPAL"/>
    <s v="TERRESTRE"/>
    <s v="BETANCUR AGUIRRE EDGAR AUGUSTO"/>
    <n v="1"/>
    <n v="31419"/>
    <n v="31419"/>
  </r>
  <r>
    <s v="MEDELLIN"/>
    <s v="0036-0005"/>
    <x v="3"/>
    <n v="5001"/>
    <n v="2801837"/>
    <n v="49303"/>
    <x v="0"/>
    <s v="ANTIOQUIA"/>
    <s v="MEDELLIN"/>
    <s v="BARRIO MANRIQUE JARDIN MEDELLIN 2"/>
    <s v="WOMPI"/>
    <s v="FO-25-1597015"/>
    <d v="2025-09-29T08:00:00"/>
    <d v="2025-10-01T10:05:00"/>
    <x v="0"/>
    <s v="ROLLOS"/>
    <s v="EJECUTADO_EXITOSO"/>
    <s v="EJECUTADO EXITOSO"/>
    <s v="29/09/2025 SE ESCALA AL COORDINADOR DE ZONA PARA ENTREGA DE ROLLOS EN SITIO | 01/10/2025 SE REALIZA ENTREGA DE 56 ROLLOS POR EL OPERADOR LOGISTICO VELOCES CON LA GUIA V4001612407"/>
    <s v="VISITA_TÉCNICA"/>
    <n v="56"/>
    <s v="PRINCIPAL"/>
    <s v="TERRESTRE"/>
    <s v="BETANCUR AGUIRRE EDGAR AUGUSTO"/>
    <n v="1"/>
    <n v="31419"/>
    <n v="31419"/>
  </r>
  <r>
    <s v="MEDELLIN"/>
    <s v="0036-0005"/>
    <x v="3"/>
    <n v="5088"/>
    <n v="2804774"/>
    <n v="68333"/>
    <x v="0"/>
    <s v="ANTIOQUIA"/>
    <s v="BELLO"/>
    <s v="FERROMATERIALES LA PLOMADA SAS"/>
    <s v="WOMPI"/>
    <s v="FO-25-1596369"/>
    <d v="2025-09-29T08:01:00"/>
    <d v="2025-10-01T10:05:00"/>
    <x v="0"/>
    <s v="ROLLOS"/>
    <s v="EJECUTADO_EXITOSO"/>
    <s v="EJECUTADO EXITOSO"/>
    <s v="29/09/2025 SE ESCALA AL COORDINADOR DE ZONA PARA ENTREGA DE ROLLOS EN SITIO | 01/10/2025 SE REALIZA ENTREGA DE 40 ROLLOS POR EL OPERADOR LOGISTICO VELOCES CON LA GUIA V4001612408"/>
    <s v="VISITA_TÉCNICA"/>
    <n v="40"/>
    <s v="PRINCIPAL"/>
    <s v="TERRESTRE"/>
    <s v="BETANCUR AGUIRRE EDGAR AUGUSTO"/>
    <n v="1"/>
    <n v="31419"/>
    <n v="31419"/>
  </r>
  <r>
    <s v="MEDELLIN"/>
    <s v="0036-0005"/>
    <x v="3"/>
    <n v="5001"/>
    <n v="2804113"/>
    <n v="73783"/>
    <x v="0"/>
    <s v="ANTIOQUIA"/>
    <s v="MEDELLIN"/>
    <s v="BARRIO ROBLEDO BELLO HORIZONTE MEDELLIN 5"/>
    <s v="WOMPI"/>
    <s v="FO-25-1595787"/>
    <d v="2025-09-29T08:00:00"/>
    <d v="2025-10-01T10:05:00"/>
    <x v="0"/>
    <s v="ROLLOS"/>
    <s v="EJECUTADO_EXITOSO"/>
    <s v="EJECUTADO EXITOSO"/>
    <s v="29/09/2025 SE ESCALA AL COORDINADOR DE ZONA PARA ENTREGA DE ROLLOS EN SITIO | 01/10/2025 SE REALIZA ENTREGA DE 40 ROLLOS POR EL OPERADOR LOGISTICO VELOCES CON LA GUIA V4001612401"/>
    <s v="VISITA_TÉCNICA"/>
    <n v="40"/>
    <s v="PRINCIPAL"/>
    <s v="TERRESTRE"/>
    <s v="BETANCUR AGUIRRE EDGAR AUGUSTO"/>
    <n v="1"/>
    <n v="31419"/>
    <n v="31419"/>
  </r>
  <r>
    <s v="MEDELLIN"/>
    <s v="0036-0005"/>
    <x v="3"/>
    <n v="5360"/>
    <n v="2803996"/>
    <n v="26683"/>
    <x v="0"/>
    <s v="ANTIOQUIA"/>
    <s v="ITAGUI"/>
    <s v="BARRIO YARUMITO 2 ITAGUI"/>
    <s v="WOMPI"/>
    <s v="FO-25-1595791"/>
    <d v="2025-09-29T08:00:00"/>
    <d v="2025-10-01T10:06:00"/>
    <x v="0"/>
    <s v="ROLLOS"/>
    <s v="EJECUTADO_EXITOSO"/>
    <s v="EJECUTADO EXITOSO"/>
    <s v="29/09/2025 SE ESCALA AL COORDINADOR DE ZONA PARA ENTREGA DE ROLLOS EN SITIO | 01/10/2025 SE REALIZA ENTREGA DE 48 ROLLOS POR EL OPERADOR LOGISTICO VELOCES CON LA GUIA V4001612402"/>
    <s v="VISITA_TÉCNICA"/>
    <n v="48"/>
    <s v="PRINCIPAL"/>
    <s v="TERRESTRE"/>
    <s v="BETANCUR AGUIRRE EDGAR AUGUSTO"/>
    <n v="1"/>
    <n v="31419"/>
    <n v="31419"/>
  </r>
  <r>
    <s v="MEDELLIN"/>
    <s v="0036-0005"/>
    <x v="3"/>
    <n v="5001"/>
    <n v="2808017"/>
    <n v="77834"/>
    <x v="0"/>
    <s v="ANTIOQUIA"/>
    <s v="MEDELLÍN"/>
    <s v="RG TECHNOLOGIES"/>
    <s v="WOMPI"/>
    <s v="FO-25-1598254"/>
    <d v="2025-09-29T11:34:00"/>
    <d v="2025-10-01T10:22:00"/>
    <x v="0"/>
    <s v="ROLLOS"/>
    <s v="EJECUTADO_EXITOSO"/>
    <s v="EJECUTADO EXITOSO"/>
    <s v="29/09/2025 SE ESCALA AL COORDINADOR DE ZONA PARA ENTREGA DE ROLLOS EN SITIO | 01/10/2025 SE REALIZA ENTREGA DE 56 ROLLOS POR EL OPERADOR LOGISTICO VELOCES CON LA GUIA V4001612413"/>
    <s v="VISITA_TÉCNICA"/>
    <n v="56"/>
    <s v="PRINCIPAL"/>
    <s v="TERRESTRE"/>
    <s v="BETANCUR AGUIRRE EDGAR AUGUSTO"/>
    <n v="1"/>
    <n v="31419"/>
    <n v="31419"/>
  </r>
  <r>
    <s v="MEDELLIN"/>
    <s v="0036-0005"/>
    <x v="3"/>
    <n v="5001"/>
    <n v="2806388"/>
    <n v="70977"/>
    <x v="0"/>
    <s v="ANTIOQUIA"/>
    <s v="MEDELLÍN"/>
    <s v="MERCADOS LA RAZA"/>
    <s v="WOMPI"/>
    <s v="FO-25-1597420"/>
    <d v="2025-09-29T09:50:00"/>
    <d v="2025-10-01T10:22:00"/>
    <x v="0"/>
    <s v="ROLLOS"/>
    <s v="EJECUTADO_EXITOSO"/>
    <s v="EJECUTADO EXITOSO"/>
    <s v="29/09/2025 SE ESCALA AL COORDINADOR DE ZONA PARA ENTREGA DE ROLLOS EN SITIO | 01/10/2025 SE REALIZA ENTREGA DE 64 ROLLOS POR EL OPERADOR LOGISTICO VELOCES CON LA GUIA V4001612411"/>
    <s v="VISITA_TÉCNICA"/>
    <n v="64"/>
    <s v="PRINCIPAL"/>
    <s v="TERRESTRE"/>
    <s v="BETANCUR AGUIRRE EDGAR AUGUSTO"/>
    <n v="1"/>
    <n v="31419"/>
    <n v="31419"/>
  </r>
  <r>
    <s v="MEDELLIN"/>
    <s v="0036-0005"/>
    <x v="3"/>
    <n v="5001"/>
    <n v="2806828"/>
    <n v="17210"/>
    <x v="0"/>
    <s v="ANTIOQUIA"/>
    <s v="MEDELLIN"/>
    <s v="BARRIO CARLOS E RESTREPO MEDELLIN"/>
    <s v="WOMPI"/>
    <s v="FO-25-1597922"/>
    <d v="2025-09-29T10:15:00"/>
    <d v="2025-10-01T10:22:00"/>
    <x v="0"/>
    <s v="ROLLOS"/>
    <s v="EJECUTADO_EXITOSO"/>
    <s v="EJECUTADO EXITOSO"/>
    <s v="29/09/2025 SE ESCALA AL COORDINADOR DE ZONA PARA ENTREGA DE ROLLOS EN SITIO | 01/10/2025 SE REALIZA ENTREGA DE 64 ROLLOS POR EL OPERADOR LOGISTICO VELOCES CON LA GUIA V4001612412"/>
    <s v="VISITA_TÉCNICA"/>
    <n v="64"/>
    <s v="PRINCIPAL"/>
    <s v="TERRESTRE"/>
    <s v="BETANCUR AGUIRRE EDGAR AUGUSTO"/>
    <n v="1"/>
    <n v="31419"/>
    <n v="31419"/>
  </r>
  <r>
    <s v="IBAGUE"/>
    <s v="0036-0006"/>
    <x v="2"/>
    <n v="73001"/>
    <n v="2812903"/>
    <n v="76010"/>
    <x v="0"/>
    <s v="TOLIMA"/>
    <s v="IBAGUE"/>
    <s v="COPY PLOTTER"/>
    <s v="WOMPI"/>
    <s v="FO-25-1602544"/>
    <d v="2025-09-30T08:43:00"/>
    <d v="2025-10-01T11:06:00"/>
    <x v="0"/>
    <s v="ROLLOS"/>
    <s v="EJECUTADO_EXITOSO"/>
    <s v="EJECUTADO EXITOSO"/>
    <s v="30/09/2025 SE ESCALA AL COORDINADOR DE ZONA PARA ENTREGA DE ROLLOS EN SITIO | 01/10/2025 SE HACE ENTREGA DE 64 ROLLOS WOMPI EN DIRECCIÓN INDICADA"/>
    <s v="VISITA_TÉCNICA"/>
    <n v="64"/>
    <s v="PRINCIPAL"/>
    <s v="TERRESTRE"/>
    <s v="BETANCUR AGUIRRE EDGAR AUGUSTO"/>
    <n v="1"/>
    <n v="31419"/>
    <n v="31419"/>
  </r>
  <r>
    <s v="MEDELLIN"/>
    <s v="0036-0005"/>
    <x v="3"/>
    <n v="5001"/>
    <n v="2813057"/>
    <n v="73717"/>
    <x v="0"/>
    <s v="ANTIOQUIA"/>
    <s v="MEDELLIN"/>
    <s v="BARRIO ROBLEDO PAJARITO MEDELLIN"/>
    <s v="WOMPI"/>
    <s v="FO-25-1602534"/>
    <d v="2025-09-30T08:59:00"/>
    <d v="2025-10-01T11:10:00"/>
    <x v="0"/>
    <s v="ROLLOS"/>
    <s v="EJECUTADO_EXITOSO"/>
    <s v="EJECUTADO EXITOSO"/>
    <s v="30/09/2025 SE ESCALA AL COORDINADOR DE ZONA PARA ENTREGA DE ROLLOS EN SITIO | 01/10/2025 SE ENTREGAN 56 ROLLOS WOMPI"/>
    <s v="VISITA_TÉCNICA"/>
    <n v="56"/>
    <s v="PRINCIPAL"/>
    <s v="TERRESTRE"/>
    <s v="GUTIERREZ  CAMILO ANDRES"/>
    <n v="1"/>
    <n v="31419"/>
    <n v="31419"/>
  </r>
  <r>
    <s v="CALI"/>
    <s v="0036-0003"/>
    <x v="4"/>
    <n v="76001"/>
    <n v="2817349"/>
    <n v="45363"/>
    <x v="0"/>
    <s v="VALLE DEL CAUCA"/>
    <s v="CALI"/>
    <s v="BARRIO SAN NICOLAS CALI 6"/>
    <s v="WOMPI"/>
    <s v="FO-25-1606641"/>
    <d v="2025-09-30T15:29:00"/>
    <d v="2025-10-01T11:25:00"/>
    <x v="0"/>
    <s v="ROLLOS"/>
    <s v="EJECUTADO_EXITOSO"/>
    <s v="EJECUTADO EXITOSO"/>
    <s v="30/09/2025 SE ESCALA AL COORDINADOR DE ZONA PARA ENTREGA DE ROLLOS EN SITIO | 01/10/2025 SE ENTREGAN 24 ROLLOS A MAURICIO ROJAS"/>
    <s v="VISITA_TÉCNICA"/>
    <n v="24"/>
    <s v="PRINCIPAL"/>
    <s v="TERRESTRE"/>
    <s v="BARRIENTOS HERNANDEZ CRISTIAN HORACIO"/>
    <n v="1"/>
    <n v="31419"/>
    <n v="31419"/>
  </r>
  <r>
    <s v="PASTO"/>
    <s v="0036-0003"/>
    <x v="4"/>
    <n v="52001"/>
    <n v="2808266"/>
    <n v="51426"/>
    <x v="0"/>
    <s v="NARIÑO"/>
    <s v="PASTO"/>
    <s v="COMUNICACIONES STIVEN"/>
    <s v="WOMPI"/>
    <s v="FO-25-1598486"/>
    <d v="2025-09-29T12:01:00"/>
    <d v="2025-10-01T11:26:00"/>
    <x v="0"/>
    <s v="ROLLOS"/>
    <s v="EJECUTADO_EXITOSO"/>
    <s v="EJECUTADO EXITOSO"/>
    <s v="29/09/2025 SE ESCALA AL COORDINADOR DE ZONA PARA ENTREGA DE ROLLOS EN SITIO | 01/10/2025 SE REALIZA ENTREGA DE 48 ROLLOS WOMPI EN EL COMERCIO"/>
    <s v="VISITA_TÉCNICA"/>
    <n v="48"/>
    <s v="PRINCIPAL"/>
    <s v="TERRESTRE"/>
    <s v="CUERO RUIZ JHONNY"/>
    <n v="1"/>
    <n v="31419"/>
    <n v="31419"/>
  </r>
  <r>
    <s v="BUCARAMANGA"/>
    <s v="0036-0007"/>
    <x v="1"/>
    <n v="68001"/>
    <n v="2815224"/>
    <n v="33743"/>
    <x v="0"/>
    <s v="SANTANDER"/>
    <s v="BUCARAMANGA"/>
    <s v="BARRIO GRANADA BUCARAMANGA"/>
    <s v="WOMPI"/>
    <s v="FO-25-1604356"/>
    <d v="2025-09-30T11:26:00"/>
    <d v="2025-10-01T11:28:00"/>
    <x v="0"/>
    <s v="ROLLOS"/>
    <s v="EJECUTADO_EXITOSO"/>
    <s v="EJECUTADO EXITOSO"/>
    <s v="30/09/2025 SE ESCALA AL COORDINADOR DE ZONA PARA ENTREGA DE ROLLOS EN SITIO | 01/10/2025 SE VISITA COMERCIO SE REALIZA LA ENTREGA DE 48 ROLLOS WOMPI CB OPERATIVO"/>
    <s v="VISITA_TÉCNICA"/>
    <n v="48"/>
    <s v="PRINCIPAL"/>
    <s v="TERRESTRE"/>
    <s v="PAZ MARTINEZ RICHARD HUMBERTO"/>
    <n v="1"/>
    <n v="31419"/>
    <n v="31419"/>
  </r>
  <r>
    <s v="CALI"/>
    <s v="0036-0003"/>
    <x v="4"/>
    <n v="76001"/>
    <n v="2815517"/>
    <n v="78511"/>
    <x v="0"/>
    <s v="VALLE DEL CAUCA"/>
    <s v="CALI"/>
    <s v="BARRIO ALFONSO BONILLA ARAGON CALI  5"/>
    <s v="WOMPI"/>
    <s v="FO-25-1604537"/>
    <d v="2025-09-30T11:52:00"/>
    <d v="2025-10-01T11:29:00"/>
    <x v="0"/>
    <s v="ROLLOS"/>
    <s v="EJECUTADO_EXITOSO"/>
    <s v="EJECUTADO EXITOSO"/>
    <s v="30/09/2025 SE ESCALA AL COORDINADOR DE ZONA PARA ENTREGA DE ROLLOS EN SITIO | 01/10/2025 SE VISITA EL COMERCIO Y REALIZA ENTREGA DE 48 ROLLOS WOMPI, NO SE INTERVIENE EQUIPOS"/>
    <s v="VISITA_TÉCNICA"/>
    <n v="48"/>
    <s v="PRINCIPAL"/>
    <s v="TERRESTRE"/>
    <s v="BARAJAS BERMUDEZ YAHIR MAURICIO"/>
    <n v="1"/>
    <n v="31419"/>
    <n v="31419"/>
  </r>
  <r>
    <s v="MONTERIA"/>
    <s v="0036-0001"/>
    <x v="0"/>
    <n v="23001"/>
    <n v="2808465"/>
    <n v="70627"/>
    <x v="0"/>
    <s v="CORDOBA"/>
    <s v="MONTERIA"/>
    <s v="BARRIO EL DORADO MONTERIA 10"/>
    <s v="WOMPI"/>
    <s v="FO-25-1598651"/>
    <d v="2025-09-29T12:22:00"/>
    <d v="2025-10-01T11:29:00"/>
    <x v="0"/>
    <s v="ROLLOS"/>
    <s v="EJECUTADO_EXITOSO"/>
    <s v="EJECUTADO EXITOSO"/>
    <s v="29/09/2025 SE ESCALA AL COORDINADOR DE ZONA PARA ENTREGA DE ROLLOS EN SITIO | 01/10/2025 SE REALIZA ENTREGA DE 56 ROLLOS PARA WOMPI."/>
    <s v="VISITA_TÉCNICA"/>
    <n v="56"/>
    <s v="PRINCIPAL"/>
    <s v="TERRESTRE"/>
    <s v="HERRERA MONAR GEOVANNY"/>
    <n v="1"/>
    <n v="31419"/>
    <n v="31419"/>
  </r>
  <r>
    <s v="IBAGUE"/>
    <s v="0036-0006"/>
    <x v="2"/>
    <n v="73001"/>
    <n v="2815523"/>
    <n v="42216"/>
    <x v="0"/>
    <s v="TOLIMA"/>
    <s v="IBAGUE"/>
    <s v="DISRECARGAS.NET"/>
    <s v="WOMPI"/>
    <s v="FO-25-1604597"/>
    <d v="2025-09-30T11:53:00"/>
    <d v="2025-10-01T11:31:00"/>
    <x v="0"/>
    <s v="ROLLOS"/>
    <s v="EJECUTADO_EXITOSO"/>
    <s v="EJECUTADO EXITOSO"/>
    <s v="30/09/2025 SE ESCALA AL COORDINADOR DE ZONA PARA ENTREGA DE ROLLOS EN SITIO | 01/10/2025 SE REALIZA ENTREGA DE 48 ROLLOS WOMPI POR SOLICITUD DEL CLIENTE."/>
    <s v="VISITA_TÉCNICA"/>
    <n v="48"/>
    <s v="PRINCIPAL"/>
    <s v="TERRESTRE"/>
    <s v="MARQUEZ HOYOS JEYSON DANIEL"/>
    <n v="1"/>
    <n v="31419"/>
    <n v="31419"/>
  </r>
  <r>
    <s v="IBAGUE"/>
    <s v="0036-0006"/>
    <x v="2"/>
    <n v="73001"/>
    <n v="2817267"/>
    <n v="24645"/>
    <x v="0"/>
    <s v="TOLIMA"/>
    <s v="IBAGUE"/>
    <s v="DIGISERVICIOS LOS PANCHES"/>
    <s v="WOMPI"/>
    <s v="FO-25-1606639"/>
    <d v="2025-09-30T15:37:00"/>
    <d v="2025-10-01T11:38:00"/>
    <x v="0"/>
    <s v="ROLLOS"/>
    <s v="EJECUTADO_EXITOSO"/>
    <s v="EJECUTADO EXITOSO"/>
    <s v="30/09/2025 SE ESCALA AL COORDINADOR DE ZONA PARA ENTREGA DE ROLLOS EN SITIO | 01/10/2025 SE REALIZA ENTREGA DE 24 ROLLOS WOMPI POR SOLICITUD DEL CLIENTE."/>
    <s v="VISITA_TÉCNICA"/>
    <n v="24"/>
    <s v="PRINCIPAL"/>
    <s v="TERRESTRE"/>
    <s v="BARRAGAN TAFUR EDWIN ESTEBAN"/>
    <n v="1"/>
    <n v="31419"/>
    <n v="31419"/>
  </r>
  <r>
    <s v="BUCARAMANGA"/>
    <s v="0036-0007"/>
    <x v="1"/>
    <n v="68276"/>
    <n v="2815495"/>
    <n v="63939"/>
    <x v="0"/>
    <s v="SANTANDER"/>
    <s v="FLORIDABLANCA"/>
    <s v="BARRIO LAGOS 2 FLORIDABLANCA 1"/>
    <s v="WOMPI"/>
    <s v="FO-25-1604952"/>
    <d v="2025-09-30T12:07:00"/>
    <d v="2025-10-01T11:41:00"/>
    <x v="0"/>
    <s v="ROLLOS"/>
    <s v="EJECUTADO_EXITOSO"/>
    <s v="EJECUTADO EXITOSO"/>
    <s v="30/09/2025 SE ESCALA AL COORDINADOR DE ZONA PARA ENTREGA DE ROLLOS EN SITIO | 01/10/2025 SE VISITA COMERCIO SE REALIZA LA ENTREGA DE 48 ROLLOS WOMPI CB OPERATIVO"/>
    <s v="VISITA_TÉCNICA"/>
    <n v="48"/>
    <s v="PRINCIPAL"/>
    <s v="TERRESTRE"/>
    <s v="BARRAGAN TAFUR EDWIN ESTEBAN"/>
    <n v="1"/>
    <n v="31419"/>
    <n v="31419"/>
  </r>
  <r>
    <s v="BUCARAMANGA"/>
    <s v="0036-0007"/>
    <x v="1"/>
    <n v="68001"/>
    <n v="2815718"/>
    <n v="72624"/>
    <x v="0"/>
    <s v="SANTANDER"/>
    <s v="BUCARAMANGA"/>
    <s v="BUCARAMANGA ALARCON"/>
    <s v="WOMPI"/>
    <s v="FO-25-1604945"/>
    <d v="2025-09-30T12:14:00"/>
    <d v="2025-10-01T11:43:00"/>
    <x v="0"/>
    <s v="ROLLOS"/>
    <s v="EJECUTADO_EXITOSO"/>
    <s v="EJECUTADO EXITOSO"/>
    <s v="30/09/2025 SE ESCALA AL COORDINADOR DE ZONA PARA ENTREGA DE ROLLOS EN SITIO | 01/10/2025 SE VISITA COMERCIO SE REALIZA LA ENTREGA DE 32 ROLLOS WOMPI CB OPERATIVO"/>
    <s v="VISITA_TÉCNICA"/>
    <n v="32"/>
    <s v="PRINCIPAL"/>
    <s v="TERRESTRE"/>
    <s v="BARAJAS BERMUDEZ YAHIR MAURICIO"/>
    <n v="1"/>
    <n v="31419"/>
    <n v="31419"/>
  </r>
  <r>
    <s v="MONTERIA"/>
    <s v="0036-0001"/>
    <x v="0"/>
    <n v="23001"/>
    <n v="2815586"/>
    <n v="78320"/>
    <x v="0"/>
    <s v="CORDOBA"/>
    <s v="MONTERIA"/>
    <s v="CENTRO DE COPIAS LA FLAK"/>
    <s v="WOMPI"/>
    <s v="FO-25-1604940"/>
    <d v="2025-09-30T12:18:00"/>
    <d v="2025-10-01T11:43:00"/>
    <x v="0"/>
    <s v="ROLLOS"/>
    <s v="EJECUTADO_EXITOSO"/>
    <s v="EJECUTADO EXITOSO"/>
    <s v="30/09/2025 SE ESCALA AL COORDINADOR DE ZONA PARA ENTREGA DE ROLLOS EN SITIO | 01/10/2025 SE REALIZA ENTREGA DE 16 ROLLOS A CORRESPONSAL."/>
    <s v="VISITA_TÉCNICA"/>
    <n v="16"/>
    <s v="PRINCIPAL"/>
    <s v="TERRESTRE"/>
    <s v="BARAJAS BERMUDEZ YAHIR MAURICIO"/>
    <n v="1"/>
    <n v="31419"/>
    <n v="31419"/>
  </r>
  <r>
    <s v="CUCUTA"/>
    <s v="0036-0007"/>
    <x v="1"/>
    <n v="54001"/>
    <n v="2815584"/>
    <n v="77346"/>
    <x v="0"/>
    <s v="NORTE DE SANTANDER"/>
    <s v="CUCUTA"/>
    <s v="LIBRERIA JUAN KAMILO TINOCO LO"/>
    <s v="WOMPI"/>
    <s v="FO-25-1604942"/>
    <d v="2025-09-30T12:16:00"/>
    <d v="2025-10-01T11:45:00"/>
    <x v="0"/>
    <s v="ROLLOS"/>
    <s v="EJECUTADO_EXITOSO"/>
    <s v="EJECUTADO EXITOSO"/>
    <s v="30/09/2025 SE ESCALA AL COORDINADOR DE ZONA PARA ENTREGA DE ROLLOS EN SITIO | 01/10/2025 SE REALIZÓ VISITA AL COMERCIO Y SE HIZO ENTREGA DE 16 ROLLOS TODO OK"/>
    <s v="VISITA_TÉCNICA"/>
    <n v="16"/>
    <s v="PRINCIPAL"/>
    <s v="TERRESTRE"/>
    <s v="MARQUEZ HOYOS JEYSON DANIEL"/>
    <n v="1"/>
    <n v="31419"/>
    <n v="31419"/>
  </r>
  <r>
    <s v="BARRANQUILLA"/>
    <s v="0036-0001"/>
    <x v="0"/>
    <n v="8001"/>
    <n v="2815905"/>
    <n v="77156"/>
    <x v="0"/>
    <s v="ATLANTICO"/>
    <s v="BARRANQUILLA"/>
    <s v="BARRIO VILLAS DE SAN PABLO BARRANQUILLA 1"/>
    <s v="WOMPI"/>
    <s v="FO-25-1605034"/>
    <d v="2025-09-30T12:52:00"/>
    <d v="2025-10-01T11:47:00"/>
    <x v="0"/>
    <s v="ROLLOS"/>
    <s v="EJECUTADO_EXITOSO"/>
    <s v="EJECUTADO EXITOSO"/>
    <s v="30/09/2025 SE ESCALA AL COORDINADOR DE ZONA PARA ENTREGA DE ROLLOS EN SITIO | 01/10/2025 SE REALIZA VISITA SE ENTREGA 40 ROLLOS"/>
    <s v="VISITA_TÉCNICA"/>
    <n v="40"/>
    <s v="PRINCIPAL"/>
    <s v="TERRESTRE"/>
    <s v="MORA VEGA JEAMPIER"/>
    <n v="1"/>
    <n v="31419"/>
    <n v="31419"/>
  </r>
  <r>
    <s v="BOGOTA"/>
    <s v="0036-0004"/>
    <x v="5"/>
    <n v="11001"/>
    <n v="2814807"/>
    <n v="51554"/>
    <x v="0"/>
    <s v="CUNDINAMARCA"/>
    <s v="BOGOTA"/>
    <s v="BARRIO VILLA LOMA BOGOTA"/>
    <s v="WOMPI"/>
    <s v="FO-25-1604375"/>
    <d v="2025-09-30T10:48:00"/>
    <d v="2025-10-01T11:49:00"/>
    <x v="0"/>
    <s v="ROLLOS"/>
    <s v="EJECUTADO_EXITOSO"/>
    <s v="EJECUTADO EXITOSO"/>
    <s v="30/09/2025 SE ESCALA AL COORDINADOR DE ZONA PARA ENTREGA DE ROLLOS EN SITIO | 01/10/2025 ENTREGA DE ROLLOS EJECUTADO OK"/>
    <s v="VISITA_TÉCNICA"/>
    <n v="32"/>
    <s v="PRINCIPAL"/>
    <s v="TERRESTRE"/>
    <s v="VILLACOB VILLACOB ELKIN EDUARDO"/>
    <n v="1"/>
    <n v="31419"/>
    <n v="31419"/>
  </r>
  <r>
    <s v="PEREIRA"/>
    <s v="0036-0002"/>
    <x v="6"/>
    <n v="63001"/>
    <n v="2809481"/>
    <n v="67487"/>
    <x v="0"/>
    <s v="QUINDIO"/>
    <s v="ARMENIA"/>
    <s v="BARRIO SECTOR DE MERCAR ARMENIA"/>
    <s v="WOMPI"/>
    <s v="FO-25-1599793"/>
    <d v="2025-09-29T14:31:00"/>
    <d v="2025-10-01T11:52:00"/>
    <x v="0"/>
    <s v="ROLLOS"/>
    <s v="EJECUTADO_EXITOSO"/>
    <s v="EJECUTADO EXITOSO"/>
    <s v="29/09/2025 SE REALIZA ENVIO DE ROLLOS CON GUIA | 01/10/2025 SE VISITA COMERCIO SE REALIZÓ ENTREGA DE 24 ROLLOS WOMPI"/>
    <s v="VISITA_TÉCNICA"/>
    <n v="24"/>
    <s v="INTERMEDIA"/>
    <s v="TERRESTRE"/>
    <s v="GOMEZ VEGA DAVID SNEYDER"/>
    <n v="1"/>
    <n v="36351"/>
    <n v="36351"/>
  </r>
  <r>
    <s v="BARRANQUILLA"/>
    <s v="0036-0001"/>
    <x v="0"/>
    <n v="8001"/>
    <n v="2815853"/>
    <n v="60460"/>
    <x v="0"/>
    <s v="ATLANTICO"/>
    <s v="BARRANQUILLA"/>
    <s v="PORTAL DE CEVILLAR"/>
    <s v="WOMPI"/>
    <s v="FO-25-1606062"/>
    <d v="2025-09-30T13:09:00"/>
    <d v="2025-10-01T11:52:00"/>
    <x v="0"/>
    <s v="ROLLOS"/>
    <s v="EJECUTADO_EXITOSO"/>
    <s v="EJECUTADO EXITOSO"/>
    <s v="30/09/2025 SE ESCALA AL COORDINADOR DE ZONA PARA ENTREGA DE ROLLOS EN SITIO | 01/10/2025 SE ENTREGAN 40 ROLLOS DE LA RED WOMPI EXITOSOS"/>
    <s v="VISITA_TÉCNICA"/>
    <n v="40"/>
    <s v="PRINCIPAL"/>
    <s v="TERRESTRE"/>
    <s v="SANCHEZ SOLORZANO JUAN SEBASTIAN"/>
    <n v="1"/>
    <n v="31419"/>
    <n v="31419"/>
  </r>
  <r>
    <s v="VILLAVICENCIO"/>
    <s v="0036-0006"/>
    <x v="2"/>
    <n v="50001"/>
    <n v="2817042"/>
    <n v="41234"/>
    <x v="0"/>
    <s v="META"/>
    <s v="VILLAVICENCIO"/>
    <s v="BARRIO CIUDAD PORFIA VILLAVICENCIO 5"/>
    <s v="WOMPI"/>
    <s v="FO-25-1606116"/>
    <d v="2025-09-30T15:02:00"/>
    <d v="2025-10-01T11:56:00"/>
    <x v="0"/>
    <s v="ROLLOS"/>
    <s v="EJECUTADO_EXITOSO"/>
    <s v="EJECUTADO EXITOSO"/>
    <s v="30/09/2025 SE ESCALA AL COORDINADOR DE ZONA PARA ENTREGA DE ROLLOS EN SITIO | 01/10/2025 SE REALIZA ENTREGA EN SITIO DE 56 ROLLOS"/>
    <s v="VISITA_TÉCNICA"/>
    <n v="56"/>
    <s v="PRINCIPAL"/>
    <s v="TERRESTRE"/>
    <s v="PEÑALOZA GUTIERREZ RAFAEL GUSTAVO"/>
    <n v="1"/>
    <n v="31419"/>
    <n v="31419"/>
  </r>
  <r>
    <s v="BARRANQUILLA"/>
    <s v="0036-0001"/>
    <x v="0"/>
    <n v="8001"/>
    <n v="2817170"/>
    <n v="32066"/>
    <x v="0"/>
    <s v="ATLANTICO"/>
    <s v="BARRANQUILLA"/>
    <s v="CIBER DIMAS-CELL"/>
    <s v="WOMPI"/>
    <s v="FO-25-1606645"/>
    <d v="2025-09-30T15:20:00"/>
    <d v="2025-10-01T11:58:00"/>
    <x v="0"/>
    <s v="ROLLOS"/>
    <s v="EJECUTADO_EXITOSO"/>
    <s v="EJECUTADO EXITOSO"/>
    <s v="30/09/2025 SE ESCALA AL COORDINADOR DE ZONA PARA ENTREGA DE ROLLOS EN SITIO | 01/10/2025 SE REALIZA VISITA SE ENTREGA 40 ROLLOS. SE LE TOMA FOTO A UNA TIRILLA DE HACE DOS DÍAS YA QUE TIENEN 2 DÍAS QUE NO ABREN EL NEGOCIO"/>
    <s v="VISITA_TÉCNICA"/>
    <n v="40"/>
    <s v="PRINCIPAL"/>
    <s v="TERRESTRE"/>
    <s v="CASTRILLON URREA LONDIER LEANDRO"/>
    <n v="1"/>
    <n v="31419"/>
    <n v="31419"/>
  </r>
  <r>
    <s v="BOGOTA"/>
    <s v="0036-0004"/>
    <x v="5"/>
    <n v="11001"/>
    <n v="2801584"/>
    <n v="69652"/>
    <x v="0"/>
    <s v="CUNDINAMARCA"/>
    <s v="BOGOTA"/>
    <s v="BARRIO SANTA RITA BOGOTA 5"/>
    <s v="WOMPI"/>
    <s v="FO-25-1590840 | FO-25-1600036"/>
    <d v="2025-09-26T16:44:00"/>
    <d v="2025-10-01T11:59:00"/>
    <x v="0"/>
    <s v="ROLLOS"/>
    <s v="EJECUTADO_EXITOSO"/>
    <s v="EJECUTADO EXITOSO"/>
    <s v="26/09/2025 SE ESCALA AL COORDINADOR DE ZONA PARA ENTREGA DE ROLLOS EN SITIO | 29/09/2025 SE REALIZA VISITA AL LLEGAR A CB SE ENCUENTRA CERRADO | 01/10/2025 SE REALIZA LA ENTREGA DE 40 ROLLOS WPMI"/>
    <s v="VISITA_TÉCNICA"/>
    <n v="40"/>
    <s v="PRINCIPAL"/>
    <s v="TERRESTRE"/>
    <s v="VILLACOB VILLACOB ELKIN EDUARDO"/>
    <n v="2"/>
    <n v="31419"/>
    <n v="62838"/>
  </r>
  <r>
    <s v="BOGOTA"/>
    <s v="0036-0004"/>
    <x v="5"/>
    <n v="11001"/>
    <n v="2814655"/>
    <n v="54719"/>
    <x v="0"/>
    <s v="CUNDINAMARCA"/>
    <s v="BOGOTA"/>
    <s v="BARRIO VILLA LA TORRE BOGOTA 3"/>
    <s v="WOMPI"/>
    <s v="FO-25-1604371"/>
    <d v="2025-09-30T10:51:00"/>
    <d v="2025-10-01T12:03:00"/>
    <x v="0"/>
    <s v="ROLLOS"/>
    <s v="EJECUTADO_EXITOSO"/>
    <s v="EJECUTADO EXITOSO"/>
    <s v="30/09/2025 SE ESCALA AL COORDINADOR DE ZONA PARA ENTREGA DE ROLLOS EN SITIO | 01/10/2025 ENTREGA DE 64 ROLLOS EJECUTADO OK"/>
    <s v="VISITA_TÉCNICA"/>
    <n v="64"/>
    <s v="PRINCIPAL"/>
    <s v="TERRESTRE"/>
    <s v="ALARCON AREVALO JOHAN STIVEN | JAIMES VALERO NELSON RICARDO"/>
    <n v="1"/>
    <n v="31419"/>
    <n v="31419"/>
  </r>
  <r>
    <s v="CARTAGENA"/>
    <s v="0036-0001"/>
    <x v="0"/>
    <n v="13001"/>
    <n v="2800502"/>
    <n v="59351"/>
    <x v="0"/>
    <s v="BOLIVAR"/>
    <s v="CARTAGENA"/>
    <s v="COMUNICACIONES Y SERVICIOS"/>
    <s v="WOMPI"/>
    <s v="FO-25-1589944"/>
    <d v="2025-09-26T14:02:00"/>
    <d v="2025-10-01T12:06:00"/>
    <x v="0"/>
    <s v="ROLLOS"/>
    <s v="EJECUTADO_EXITOSO"/>
    <s v="EJECUTADO EXITOSO"/>
    <s v="26/09/2025 SE ESCALA AL COORDINADOR DE ZONA PARA ENTREGA DE ROLLOS EN SITIO | 01/10/2025 SE REALIZA ENTREGA DE 56 ROLLOS PARA EL CORRESPONSAL"/>
    <s v="VISITA_TÉCNICA"/>
    <n v="56"/>
    <s v="PRINCIPAL"/>
    <s v="TERRESTRE"/>
    <s v="GOMEZ VEGA DAVID SNEYDER"/>
    <n v="1"/>
    <n v="31419"/>
    <n v="31419"/>
  </r>
  <r>
    <s v="MANIZALES"/>
    <s v="0036-0002"/>
    <x v="6"/>
    <n v="17001"/>
    <n v="2794286"/>
    <n v="45650"/>
    <x v="0"/>
    <s v="CALDAS"/>
    <s v="MANIZALES"/>
    <s v="SURTIABASTOS SAN CAYETANO"/>
    <s v="WOMPI"/>
    <s v="FO-25-1584964"/>
    <d v="2025-09-25T14:08:00"/>
    <d v="2025-10-01T12:07:00"/>
    <x v="0"/>
    <s v="ROLLOS"/>
    <s v="EJECUTADO_EXITOSO"/>
    <s v="EJECUTADO EXITOSO"/>
    <s v="25/09/2025 SE ESCALA AL COORDINADOR DE ZONA PARA ENTREGA DE ROLLOS EN SITIO | 01/10/2025 SE ENTREGAN 64 ROLLOS EN EL COMERCIO NO SE MANIPULAN EQUIPOS"/>
    <s v="VISITA_TÉCNICA"/>
    <n v="64"/>
    <s v="PRINCIPAL"/>
    <s v="TERRESTRE"/>
    <s v="MARTINEZ SALGUEDO ANDRES AUGUSTO"/>
    <n v="1"/>
    <n v="31419"/>
    <n v="31419"/>
  </r>
  <r>
    <s v="MONTERIA"/>
    <s v="0036-0001"/>
    <x v="0"/>
    <n v="23001"/>
    <n v="2808272"/>
    <n v="74152"/>
    <x v="0"/>
    <s v="CORDOBA"/>
    <s v="MONTERIA"/>
    <s v="PAPELERIA E INTERNET P S"/>
    <s v="WOMPI"/>
    <s v="FO-25-1598490"/>
    <d v="2025-09-29T12:00:00"/>
    <d v="2025-10-01T12:14:00"/>
    <x v="0"/>
    <s v="ROLLOS"/>
    <s v="EJECUTADO_EXITOSO"/>
    <s v="EJECUTADO EXITOSO"/>
    <s v="29/09/2025 SE ESCALA AL COORDINADOR DE ZONA PARA ENTREGA DE ROLLOS EN SITIO | 01/10/2025 SE REALIZA ENTREGA DE 40 WOMPI A CORRESPONSAL."/>
    <s v="VISITA_TÉCNICA"/>
    <n v="40"/>
    <s v="PRINCIPAL"/>
    <s v="TERRESTRE"/>
    <s v="AGUIRRE HENAO RAUL EDUARDO"/>
    <n v="1"/>
    <n v="31419"/>
    <n v="31419"/>
  </r>
  <r>
    <s v="PEREIRA"/>
    <s v="0036-0002"/>
    <x v="6"/>
    <n v="63001"/>
    <n v="2801967"/>
    <n v="12753"/>
    <x v="0"/>
    <s v="QUINDIO"/>
    <s v="ARMENIA"/>
    <s v="CARNES Y VERDURAS BONANZA"/>
    <s v="WOMPI"/>
    <s v="FO-25-1594147"/>
    <d v="2025-09-29T08:00:00"/>
    <d v="2025-10-01T12:14:00"/>
    <x v="0"/>
    <s v="ROLLOS"/>
    <s v="EJECUTADO_EXITOSO"/>
    <s v="EJECUTADO EXITOSO"/>
    <s v="27/09/2025 SE ESCALA AL COORDINADOR DE ZONA PARA ENTREGA DE ROLLOS EN SITIO | 01/10/2025 SE VISITA COMERCIO SE REALIZÓ ENTREGA DE 40 ROLLOS WOMPI"/>
    <s v="VISITA_TÉCNICA"/>
    <n v="40"/>
    <s v="INTERMEDIA"/>
    <s v="TERRESTRE"/>
    <s v="MARQUEZ HOYOS JEYSON DANIEL"/>
    <n v="1"/>
    <n v="36351"/>
    <n v="36351"/>
  </r>
  <r>
    <s v="PEREIRA"/>
    <s v="0036-0002"/>
    <x v="6"/>
    <n v="63001"/>
    <n v="2801980"/>
    <n v="76574"/>
    <x v="0"/>
    <s v="QUINDIO"/>
    <s v="ARMENIA"/>
    <s v="BARRIO JARDINES ARMENIA"/>
    <s v="WOMPI"/>
    <s v="FO-25-1594144"/>
    <d v="2025-09-29T08:00:00"/>
    <d v="2025-10-01T12:17:00"/>
    <x v="0"/>
    <s v="ROLLOS"/>
    <s v="EJECUTADO_EXITOSO"/>
    <s v="EJECUTADO EXITOSO"/>
    <s v="27/09/2025 SE ESCALA AL COORDINADOR DE ZONA PARA ENTREGA DE ROLLOS EN SITIO | 01/10/2025 SE VISITA COMERCIO SE REALIZÓ ENTREGA DE 32 ROLLOS WOMPI"/>
    <s v="VISITA_TÉCNICA"/>
    <n v="32"/>
    <s v="INTERMEDIA"/>
    <s v="TERRESTRE"/>
    <s v="SANCHEZ SOLORZANO JUAN SEBASTIAN"/>
    <n v="1"/>
    <n v="36351"/>
    <n v="36351"/>
  </r>
  <r>
    <s v="CALI"/>
    <s v="0036-0003"/>
    <x v="4"/>
    <n v="76001"/>
    <n v="2817498"/>
    <n v="71390"/>
    <x v="0"/>
    <s v="VALLE DEL CAUCA"/>
    <s v="CALI"/>
    <s v="EL MUNDO Y SUS PAPELES"/>
    <s v="WOMPI"/>
    <s v="FO-25-1606632"/>
    <d v="2025-09-30T15:57:00"/>
    <d v="2025-10-01T12:30:00"/>
    <x v="0"/>
    <s v="ROLLOS"/>
    <s v="EJECUTADO_EXITOSO"/>
    <s v="EJECUTADO EXITOSO"/>
    <s v="30/09/2025 SE ESCALA AL COORDINADOR DE ZONA PARA ENTREGA DE ROLLOS EN SITIO | 01/10/2025 SE ENTREGAN 40 ROLLOS A ALEJANDRO LONDOÑO"/>
    <s v="VISITA_TÉCNICA"/>
    <n v="40"/>
    <s v="PRINCIPAL"/>
    <s v="TERRESTRE"/>
    <s v="SANCHEZ SOLORZANO JUAN SEBASTIAN"/>
    <n v="1"/>
    <n v="31419"/>
    <n v="31419"/>
  </r>
  <r>
    <s v="BOGOTA"/>
    <s v="0036-0004"/>
    <x v="5"/>
    <n v="11001"/>
    <n v="2812455"/>
    <n v="77388"/>
    <x v="0"/>
    <s v="CUNDINAMARCA"/>
    <s v="BOGOTÁ"/>
    <s v="DON QUIJOTE PAPELERIA, JOYERIA Y ACCESORIOS"/>
    <s v="WOMPI"/>
    <s v="FO-25-1601677"/>
    <d v="2025-09-30T08:00:00"/>
    <d v="2025-10-01T12:33:00"/>
    <x v="0"/>
    <s v="ROLLOS"/>
    <s v="EJECUTADO_EXITOSO"/>
    <s v="EJECUTADO EXITOSO"/>
    <s v="30/09/2025 SE ESCALA AL COORDINADOR DE ZONA PARA ENTREGA DE ROLLOS EN SITIO | 01/10/2025 SE REALIZA LA ENTREGA LA ENTREGA DE 40 ROLLOS WOMPI"/>
    <s v="VISITA_TÉCNICA"/>
    <n v="40"/>
    <s v="PRINCIPAL"/>
    <s v="TERRESTRE"/>
    <s v="CUERO RUIZ JHONNY"/>
    <n v="1"/>
    <n v="31419"/>
    <n v="31419"/>
  </r>
  <r>
    <s v="BOGOTA"/>
    <s v="0036-0004"/>
    <x v="5"/>
    <n v="11001"/>
    <n v="2812566"/>
    <n v="52334"/>
    <x v="0"/>
    <s v="CUNDINAMARCA"/>
    <s v="BOGOTA"/>
    <s v="BARRIO EL PROGRESO BOGOTA 1"/>
    <s v="WOMPI"/>
    <s v="FO-25-1603437"/>
    <d v="2025-09-30T08:00:00"/>
    <d v="2025-10-01T12:36:00"/>
    <x v="0"/>
    <s v="ROLLOS"/>
    <s v="EJECUTADO_EXITOSO"/>
    <s v="EJECUTADO EXITOSO"/>
    <s v="30/09/2025 SE ESCALA AL COORDINADOR DE ZONA PARA ENTREGA DE ROLLOS EN SITIO | 01/10/2025 SE ENTREGAN  ROLLOS SIN MANIPULACIÓN DEL DATAFONO SIN NOVEDAD"/>
    <s v="VISITA_TÉCNICA"/>
    <n v="48"/>
    <s v="PRINCIPAL"/>
    <s v="TERRESTRE"/>
    <s v="ALARCON AREVALO JOHAN STIVEN"/>
    <n v="1"/>
    <n v="31419"/>
    <n v="31419"/>
  </r>
  <r>
    <s v="CUCUTA"/>
    <s v="0036-0007"/>
    <x v="1"/>
    <n v="54001"/>
    <n v="2819866"/>
    <n v="57274"/>
    <x v="0"/>
    <s v="NORTE DE SANTANDER"/>
    <s v="CUCUTA"/>
    <s v="COFFE HALL"/>
    <s v="WOMPI"/>
    <s v="FO-25-1608340"/>
    <d v="2025-10-01T08:39:00"/>
    <d v="2025-10-01T12:45:00"/>
    <x v="0"/>
    <s v="ROLLOS"/>
    <s v="EJECUTADO_EXITOSO"/>
    <s v="EJECUTADO EXITOSO"/>
    <s v="01/10/2025 SE ESCALA AL COORDINADOR DE ZONA PARA ENTREGA DE ROLLOS EN SITIO | 01/10/2025 SE REALIZÓ VISITA AL COMERCIO Y SE HIZO ENTREGA DE 32 ROLLOS WOMPI"/>
    <s v="VISITA_TÉCNICA"/>
    <n v="32"/>
    <s v="PRINCIPAL"/>
    <s v="TERRESTRE"/>
    <s v="ARIAS QUILINDO JULIAN"/>
    <n v="1"/>
    <n v="31419"/>
    <n v="31419"/>
  </r>
  <r>
    <s v="CARTAGENA"/>
    <s v="0036-0001"/>
    <x v="0"/>
    <n v="13001"/>
    <n v="2792630"/>
    <n v="54818"/>
    <x v="0"/>
    <s v="BOLIVAR"/>
    <s v="CARTAGENA"/>
    <s v="DROGUERIA Y VARIEDADES BIOFARMA"/>
    <s v="WOMPI"/>
    <s v="FO-25-1582506"/>
    <d v="2025-09-25T10:06:00"/>
    <d v="2025-10-01T12:51:00"/>
    <x v="0"/>
    <s v="ROLLOS"/>
    <s v="EJECUTADO_EXITOSO"/>
    <s v="EJECUTADO EXITOSO"/>
    <s v="25/09/2025 SE ESCALA AL COORDINADOR DE ZONA PARA ENTREGA DE ROLLOS EN SITIO | 01/10/2025 SE ENTREGAN 64 ROLLOS"/>
    <s v="VISITA_TÉCNICA"/>
    <n v="64"/>
    <s v="PRINCIPAL"/>
    <s v="TERRESTRE"/>
    <s v="MORA VEGA JEAMPIER"/>
    <n v="1"/>
    <n v="31419"/>
    <n v="31419"/>
  </r>
  <r>
    <s v="CALI"/>
    <s v="0036-0003"/>
    <x v="4"/>
    <n v="76001"/>
    <n v="2815590"/>
    <n v="57310"/>
    <x v="0"/>
    <s v="VALLE DEL CAUCA"/>
    <s v="CALI"/>
    <s v="DISTRIBUIDORA LA 30TJ"/>
    <s v="WOMPI"/>
    <s v="FO-25-1604939"/>
    <d v="2025-09-30T12:20:00"/>
    <d v="2025-10-01T13:20:00"/>
    <x v="0"/>
    <s v="ROLLOS"/>
    <s v="EJECUTADO_EXITOSO"/>
    <s v="EJECUTADO EXITOSO"/>
    <s v="30/09/2025 SE ESCALA AL COORDINADOR DE ZONA PARA ENTREGA DE ROLLOS EN SITIO | 01/10/2025 SE REALIZA ENTREGA DE 32"/>
    <s v="VISITA_TÉCNICA"/>
    <n v="32"/>
    <s v="PRINCIPAL"/>
    <s v="TERRESTRE"/>
    <s v="CANEDO HERRERA ALEXANDER"/>
    <n v="1"/>
    <n v="31419"/>
    <n v="31419"/>
  </r>
  <r>
    <s v="VILLAVICENCIO"/>
    <s v="0036-0006"/>
    <x v="2"/>
    <n v="50001"/>
    <n v="2807054"/>
    <n v="56409"/>
    <x v="0"/>
    <s v="META"/>
    <s v="VILLAVICENCIO"/>
    <s v="BARRIO CIUDAD JARDIN VILLAVICENCIO"/>
    <s v="WOMPI"/>
    <s v="FO-25-1597915"/>
    <d v="2025-09-29T10:36:00"/>
    <d v="2025-10-01T13:22:00"/>
    <x v="0"/>
    <s v="ROLLOS"/>
    <s v="EJECUTADO_EXITOSO"/>
    <s v="EJECUTADO EXITOSO"/>
    <s v="29/09/2025 SE ESCALA AL COORDINADOR DE ZONA PARA ENTREGA DE ROLLOS EN SITIO | 01/10/2025 SE VISITA CB Y SE REALIZA ENTREGA DE 64 ROLLOS DE PAPEL TERMICO PARA DATÁFONO WOMPI"/>
    <s v="VISITA_TÉCNICA"/>
    <n v="64"/>
    <s v="PRINCIPAL"/>
    <s v="TERRESTRE"/>
    <s v="MONTERO MUESES GIAN CARLO"/>
    <n v="1"/>
    <n v="31419"/>
    <n v="31419"/>
  </r>
  <r>
    <s v="CARTAGENA"/>
    <s v="0036-0001"/>
    <x v="0"/>
    <n v="13001"/>
    <n v="2788651"/>
    <n v="76257"/>
    <x v="0"/>
    <s v="BOLIVAR"/>
    <s v="CARTAGENA"/>
    <s v="SALSAMENTARIA PA'LA TE"/>
    <s v="WOMPI"/>
    <s v="FO-25-1578621"/>
    <d v="2025-09-24T14:18:00"/>
    <d v="2025-10-01T13:39:00"/>
    <x v="0"/>
    <s v="ROLLOS"/>
    <s v="EJECUTADO_EXITOSO"/>
    <s v="EJECUTADO EXITOSO"/>
    <s v="24/09/2025 SE ESCALA AL COORDINADOR DE ZONA PARA ENTREGA DE ROLLOS EN SITIO | 01/10/2025 SE ENTREGAN 24 ROLLOS"/>
    <s v="VISITA_TÉCNICA"/>
    <n v="24"/>
    <s v="PRINCIPAL"/>
    <s v="TERRESTRE"/>
    <s v="GOMEZ FERRARO JOHANA"/>
    <n v="1"/>
    <n v="31419"/>
    <n v="31419"/>
  </r>
  <r>
    <s v="BOGOTA"/>
    <s v="0036-0004"/>
    <x v="5"/>
    <n v="11001"/>
    <n v="2815852"/>
    <n v="49979"/>
    <x v="0"/>
    <s v="CUNDINAMARCA"/>
    <s v="BOGOTÁ"/>
    <s v="S C COMUNICACIONES M A"/>
    <s v="WOMPI"/>
    <s v="FO-25-1606064"/>
    <d v="2025-09-30T13:08:00"/>
    <d v="2025-10-01T13:45:00"/>
    <x v="0"/>
    <s v="ROLLOS"/>
    <s v="EJECUTADO_EXITOSO"/>
    <s v="EJECUTADO EXITOSO"/>
    <s v="30/09/2025 SE ESCALA AL COORDINADOR DE ZONA PARA ENTREGA DE ROLLOS EN SITIO | 01/10/2025 SE VISITA COMERCIO, SE ENTREGAN 32 ROLLOS WOMPI"/>
    <s v="VISITA_TÉCNICA"/>
    <n v="32"/>
    <s v="PRINCIPAL"/>
    <s v="TERRESTRE"/>
    <s v="CANEDO HERRERA ALEXANDER"/>
    <n v="1"/>
    <n v="31419"/>
    <n v="31419"/>
  </r>
  <r>
    <s v="CARTAGENA"/>
    <s v="0036-0001"/>
    <x v="0"/>
    <n v="13001"/>
    <n v="2793651"/>
    <n v="79054"/>
    <x v="0"/>
    <s v="BOLIVAR"/>
    <s v="CARTAGENA"/>
    <s v="BARRIO LA GAITA CARTAGENA DE INDIAS"/>
    <s v="WOMPI"/>
    <s v="FO-25-1584972"/>
    <d v="2025-09-25T11:51:00"/>
    <d v="2025-10-01T14:14:00"/>
    <x v="0"/>
    <s v="ROLLOS"/>
    <s v="EJECUTADO_EXITOSO"/>
    <s v="EJECUTADO EXITOSO"/>
    <s v="25/09/2025 SE ESCALA AL COORDINADOR DE ZONA PARA ENTREGA DE ROLLOS EN SITIO | 01/10/2025 SE ENTREGAN 40 ROLLOS"/>
    <s v="VISITA_TÉCNICA"/>
    <n v="40"/>
    <s v="PRINCIPAL"/>
    <s v="TERRESTRE"/>
    <s v="ORTIZ YARA FRANKLYN ISRAEL"/>
    <n v="1"/>
    <n v="31419"/>
    <n v="31419"/>
  </r>
  <r>
    <s v="CARTAGENA"/>
    <s v="0036-0001"/>
    <x v="0"/>
    <n v="13001"/>
    <n v="2800190"/>
    <n v="67024"/>
    <x v="0"/>
    <s v="BOLIVAR"/>
    <s v="CARTAGENA"/>
    <s v="MACRO - PAPELERIA H.O SAN JOSE"/>
    <s v="WOMPI"/>
    <s v="FO-25-1589959"/>
    <d v="2025-09-26T13:14:00"/>
    <d v="2025-10-01T14:17:00"/>
    <x v="0"/>
    <s v="ROLLOS"/>
    <s v="EJECUTADO_EXITOSO"/>
    <s v="EJECUTADO EXITOSO"/>
    <s v="26/09/2025 SE ESCALA AL COORDINADOR DE ZONA PARA ENTREGA DE ROLLOS EN SITIO | 01/10/2025 SE REALIZA ENTREGA DE 64 ROLLOS PARA EL CORRESPONSAL"/>
    <s v="VISITA_TÉCNICA"/>
    <n v="64"/>
    <s v="PRINCIPAL"/>
    <s v="TERRESTRE"/>
    <s v="CANEDO HERRERA ALEXANDER"/>
    <n v="1"/>
    <n v="31419"/>
    <n v="31419"/>
  </r>
  <r>
    <s v="CUCUTA"/>
    <s v="0036-0007"/>
    <x v="1"/>
    <n v="54261"/>
    <n v="2810480"/>
    <n v="79513"/>
    <x v="0"/>
    <s v="NORTE DE SANTANDER"/>
    <s v="EL ZULIA"/>
    <s v="DROGUERIA LA YE ASTILLEROS"/>
    <s v="WOMPI"/>
    <s v="FO-25-1601055"/>
    <d v="2025-09-29T15:59:00"/>
    <d v="2025-10-01T14:33:00"/>
    <x v="0"/>
    <s v="ROLLOS"/>
    <s v="EJECUTADO_EXITOSO"/>
    <s v="EJECUTADO EXITOSO"/>
    <s v="29/09/2025 SE REALIZA ENVIO DE ROLLOS CON GUIA | 01/10/2025 SE ENTREGAN 8 ROLLOS OK"/>
    <s v="VISITA_TÉCNICA"/>
    <n v="8"/>
    <s v="INTERMEDIA"/>
    <s v="TERRESTRE"/>
    <s v="MARTINEZ SALGUEDO ANDRES AUGUSTO"/>
    <n v="1"/>
    <n v="36351"/>
    <n v="36351"/>
  </r>
  <r>
    <s v="YOPAL"/>
    <s v="0036-0006"/>
    <x v="2"/>
    <n v="85001"/>
    <n v="2817062"/>
    <n v="74557"/>
    <x v="0"/>
    <s v="CASANARE"/>
    <s v="YOPAL"/>
    <s v="BARRIO PROVIVIENDA YOPAL 8"/>
    <s v="WOMPI"/>
    <s v="FO-25-1606115"/>
    <d v="2025-09-30T15:06:00"/>
    <d v="2025-10-01T14:44:00"/>
    <x v="0"/>
    <s v="ROLLOS"/>
    <s v="EJECUTADO_EXITOSO"/>
    <s v="EJECUTADO EXITOSO"/>
    <s v="30/09/2025 SE ESCALA AL COORDINADOR DE ZONA PARA ENTREGA DE ROLLOS EN SITIO | 01/10/2025 SE VISITA COMERCIO, SE ENTREGAN 32 ROLLOS OK"/>
    <s v="VISITA_TÉCNICA"/>
    <n v="32"/>
    <s v="PRINCIPAL"/>
    <s v="TERRESTRE"/>
    <s v="NARANJO AFANADOR RUBEN JESUS"/>
    <n v="1"/>
    <n v="31419"/>
    <n v="31419"/>
  </r>
  <r>
    <s v="BOGOTA"/>
    <s v="0036-0004"/>
    <x v="5"/>
    <n v="11001"/>
    <n v="2818770"/>
    <n v="68853"/>
    <x v="0"/>
    <s v="CUNDINAMARCA"/>
    <s v="BOGOTÁ"/>
    <s v="MAYER´S CONFECCIONES"/>
    <s v="WOMPI"/>
    <s v="FO-25-1608823"/>
    <d v="2025-10-01T08:00:00"/>
    <d v="2025-10-01T14:47:00"/>
    <x v="0"/>
    <s v="ROLLOS"/>
    <s v="EJECUTADO_EXITOSO"/>
    <s v="EJECUTADO EXITOSO"/>
    <s v="01/10/2025 SE ESCALA AL COORDINADOR DE ZONA PARA ENTREGA DE ROLLOS EN SITIO | 01/10/2025 SE REALIZA VISITA SE ENTREGAN 32 ROLLOS WOMPI"/>
    <s v="VISITA_TÉCNICA"/>
    <n v="32"/>
    <s v="PRINCIPAL"/>
    <s v="TERRESTRE"/>
    <s v="BERNAL ELAICA EDGAR ALEXIS"/>
    <n v="1"/>
    <n v="31419"/>
    <n v="31419"/>
  </r>
  <r>
    <s v="NEIVA"/>
    <s v="0036-0006"/>
    <x v="2"/>
    <n v="18001"/>
    <n v="2812395"/>
    <n v="50349"/>
    <x v="0"/>
    <s v="CAQUETA"/>
    <s v="FLORENCIA"/>
    <s v="BARRIO SIETE DE AGOSTO FLORENCIA 1"/>
    <s v="WOMPI"/>
    <s v="FO-25-1601957"/>
    <d v="2025-09-30T08:07:00"/>
    <d v="2025-10-01T15:06:00"/>
    <x v="0"/>
    <s v="ROLLOS"/>
    <s v="EJECUTADO_EXITOSO"/>
    <s v="EJECUTADO EXITOSO"/>
    <s v="30/09/2025 SE ESCALA AL COORDINADOR DE ZONA PARA ENTREGA DE ROLLOS EN SITIO | 01/10/2025 SE REALIZA ENTREGA DE 64 ROLLOS WOMPI EN SITIO ENTREGA EXITOSA"/>
    <s v="VISITA_TÉCNICA"/>
    <n v="64"/>
    <s v="LEJANA"/>
    <s v="TERRESTRE"/>
    <s v="JAIMES VALERO NELSON RICARDO"/>
    <n v="1"/>
    <n v="40250"/>
    <n v="40250"/>
  </r>
  <r>
    <s v="TUNJA"/>
    <s v="0036-0007"/>
    <x v="1"/>
    <n v="15238"/>
    <n v="2818533"/>
    <n v="35839"/>
    <x v="0"/>
    <s v="BOYACA"/>
    <s v="DUITAMA"/>
    <s v="BARRIO VEREDA LA TRINIDAD DUITAMA"/>
    <s v="WOMPI"/>
    <s v="FO-25-1608159"/>
    <d v="2025-09-30T17:55:00"/>
    <d v="2025-10-01T15:08:00"/>
    <x v="0"/>
    <s v="ROLLOS"/>
    <s v="EJECUTADO_EXITOSO"/>
    <s v="EJECUTADO EXITOSO"/>
    <s v="01/10/2025 SE ESCALA AL COORDINADOR DE ZONA PARA ENTREGA DE ROLLOS EN SITIO | 01/10/2025 SE REALIZA ENTREGA DE 24 ROLLOS CON VISITA."/>
    <s v="VISITA_TÉCNICA"/>
    <n v="24"/>
    <s v="INTERMEDIA"/>
    <s v="TERRESTRE"/>
    <s v="HENAO CARDONA DIEGO FERNANDO"/>
    <n v="1"/>
    <n v="36351"/>
    <n v="36351"/>
  </r>
  <r>
    <s v="CALI"/>
    <s v="0036-0003"/>
    <x v="4"/>
    <n v="76001"/>
    <n v="2816442"/>
    <n v="70687"/>
    <x v="0"/>
    <s v="VALLE DEL CAUCA"/>
    <s v="CALI"/>
    <s v="LUXUS TRAVEL AGENCY"/>
    <s v="WOMPI"/>
    <s v="FO-25-1605719"/>
    <d v="2025-09-30T14:14:00"/>
    <d v="2025-10-01T15:13:00"/>
    <x v="0"/>
    <s v="ROLLOS"/>
    <s v="EJECUTADO_EXITOSO"/>
    <s v="EJECUTADO EXITOSO"/>
    <s v="30/09/2025 SE ESCALA AL COORDINADOR DE ZONA PARA ENTREGA DE ROLLOS EN SITIO | 01/10/2025 SE VISITA CORRESPONSAL Y SE ENCONTRÓ CERRADO. ENTREGAN 8 ROLLOS EN COMERCIO DEL FRENTE AUTORIZADO POR EL CB"/>
    <s v="VISITA_TÉCNICA"/>
    <n v="8"/>
    <s v="PRINCIPAL"/>
    <s v="TERRESTRE"/>
    <s v="SOLER HOYOS CRISTIAN LEONARDO"/>
    <n v="1"/>
    <n v="31419"/>
    <n v="31419"/>
  </r>
  <r>
    <s v="VILLAVICENCIO"/>
    <s v="0036-0006"/>
    <x v="2"/>
    <n v="50001"/>
    <n v="2809847"/>
    <n v="51898"/>
    <x v="0"/>
    <s v="META"/>
    <s v="VILLAVICENCIO"/>
    <s v="BARRIO MONTECARLOS VILLAVICENCIO"/>
    <s v="WOMPI"/>
    <s v="FO-25-1601041"/>
    <d v="2025-09-29T15:03:00"/>
    <d v="2025-10-01T16:08:00"/>
    <x v="0"/>
    <s v="ROLLOS"/>
    <s v="EJECUTADO_EXITOSO"/>
    <s v="EJECUTADO EXITOSO"/>
    <s v="29/09/2025 SE ESCALA AL COORDINADOR DE ZONA PARA ENTREGA DE ROLLOS EN SITIO | 01/10/2025 SE REALIZA VISITA AL CB POR SOLICITUD DE 48 ROLLOS, SE ENTREGAN SIN NOVEDAD TODO OK"/>
    <s v="VISITA_TÉCNICA"/>
    <n v="48"/>
    <s v="PRINCIPAL"/>
    <s v="TERRESTRE"/>
    <s v="GOMEZ FERRARO JOHANA"/>
    <n v="1"/>
    <n v="31419"/>
    <n v="31419"/>
  </r>
  <r>
    <s v="MONTERIA"/>
    <s v="0036-0001"/>
    <x v="0"/>
    <n v="23001"/>
    <n v="2809948"/>
    <n v="58874"/>
    <x v="0"/>
    <s v="CORDOBA"/>
    <s v="MONTERIA"/>
    <s v="IDEAS CREATIVAS A.G"/>
    <s v="WOMPI"/>
    <s v="FO-25-1600412"/>
    <d v="2025-09-29T15:06:00"/>
    <d v="2025-10-01T16:10:00"/>
    <x v="0"/>
    <s v="ROLLOS"/>
    <s v="EJECUTADO_EXITOSO"/>
    <s v="EJECUTADO EXITOSO"/>
    <s v="29/09/2025 SE ESCALA AL COORDINADOR DE ZONA PARA ENTREGA DE ROLLOS EN SITIO | 01/10/2025 SE REALIZA ENTREGA DE 48 ROLLOS WOMPI A CORRESPONSAL."/>
    <s v="VISITA_TÉCNICA"/>
    <n v="48"/>
    <s v="PRINCIPAL"/>
    <s v="TERRESTRE"/>
    <s v="MOLINA CASTRO JAVIER ALBERTO"/>
    <n v="1"/>
    <n v="31419"/>
    <n v="31419"/>
  </r>
  <r>
    <s v="IBAGUE"/>
    <s v="0036-0006"/>
    <x v="2"/>
    <n v="73124"/>
    <n v="2811624"/>
    <n v="65906"/>
    <x v="0"/>
    <s v="TOLIMA"/>
    <s v="CAJAMARCA"/>
    <s v="BARRIO CENTRO CAJAMARCA 10"/>
    <s v="WOMPI"/>
    <s v="FO-25-1604813"/>
    <d v="2025-09-30T08:00:00"/>
    <d v="2025-10-01T16:11:00"/>
    <x v="0"/>
    <s v="ROLLOS"/>
    <s v="EJECUTADO_EXITOSO"/>
    <s v="EJECUTADO EXITOSO"/>
    <s v="30/09/2025 SE REALIZA ENVIO DE ROLLOS CON GUIA | 01/10/2025 SE ENTREGA 24 ROLLOS CON VISITA"/>
    <s v="VISITA_TÉCNICA"/>
    <n v="24"/>
    <s v="INTERMEDIA"/>
    <s v="TERRESTRE"/>
    <s v="MARQUEZ HOYOS JEYSON DANIEL"/>
    <n v="1"/>
    <n v="36351"/>
    <n v="36351"/>
  </r>
  <r>
    <s v="IBAGUE"/>
    <s v="0036-0006"/>
    <x v="2"/>
    <n v="73124"/>
    <n v="2812872"/>
    <n v="42440"/>
    <x v="0"/>
    <s v="TOLIMA"/>
    <s v="CAJAMARCA"/>
    <s v="BARRIO CENTRO CAJAMARCA 6"/>
    <s v="WOMPI"/>
    <s v="FO-25-1604810"/>
    <d v="2025-09-30T08:48:00"/>
    <d v="2025-10-01T16:13:00"/>
    <x v="0"/>
    <s v="ROLLOS"/>
    <s v="EJECUTADO_EXITOSO"/>
    <s v="EJECUTADO EXITOSO"/>
    <s v="30/09/2025 SE REALIZA ENVIO DE ROLLOS CON GUIA | 01/10/2025 SE ENTREGA 64 ROLLOS CON VISITA"/>
    <s v="VISITA_TÉCNICA"/>
    <n v="64"/>
    <s v="INTERMEDIA"/>
    <s v="TERRESTRE"/>
    <s v="VARGAS HERRERA JHON JAIRO"/>
    <n v="1"/>
    <n v="36351"/>
    <n v="36351"/>
  </r>
  <r>
    <s v="CALI"/>
    <s v="0036-0003"/>
    <x v="4"/>
    <n v="19001"/>
    <n v="2812946"/>
    <n v="22896"/>
    <x v="0"/>
    <s v="CAUCA"/>
    <s v="POPAYAN"/>
    <s v="BARRIO CENTRO X - POPAYÁN"/>
    <s v="WOMPI"/>
    <s v="FO-25-1602586"/>
    <d v="2025-09-30T08:55:00"/>
    <d v="2025-10-01T16:14:00"/>
    <x v="0"/>
    <s v="ROLLOS"/>
    <s v="EJECUTADO_EXITOSO"/>
    <s v="EJECUTADO EXITOSO"/>
    <s v="30/09/2025 SE ESCALA AL COORDINADOR DE ZONA PARA ENTREGA DE ROLLOS EN SITIO | 01/10/2025 SE INGRESA Y SE ENTREGAN 64 ROLLOS DE WOMPI"/>
    <s v="VISITA_TÉCNICA"/>
    <n v="64"/>
    <s v="LEJANA"/>
    <s v="TERRESTRE"/>
    <s v="VARGAS HERRERA JHON JAIRO"/>
    <n v="1"/>
    <n v="40250"/>
    <n v="40250"/>
  </r>
  <r>
    <s v="PEREIRA"/>
    <s v="0036-0002"/>
    <x v="6"/>
    <n v="66001"/>
    <n v="2815915"/>
    <n v="45610"/>
    <x v="0"/>
    <s v="RISARALDA"/>
    <s v="PEREIRA"/>
    <s v="VARIEDADES INNOVA C&amp;A"/>
    <s v="WOMPI"/>
    <s v="FO-25-1605056"/>
    <d v="2025-09-30T13:00:00"/>
    <d v="2025-10-01T16:16:00"/>
    <x v="0"/>
    <s v="ROLLOS"/>
    <s v="EJECUTADO_EXITOSO"/>
    <s v="EJECUTADO EXITOSO"/>
    <s v="30/09/2025 SE ESCALA AL COORDINADOR DE ZONA PARA ENTREGA DE ROLLOS EN SITIO | 01/10/2025 SE ENTREGAN 64 ROLLOS."/>
    <s v="VISITA_TÉCNICA"/>
    <n v="64"/>
    <s v="PRINCIPAL"/>
    <s v="TERRESTRE"/>
    <s v="INZANDARA MENDEZ JAIME ALEXANDER"/>
    <n v="1"/>
    <n v="31419"/>
    <n v="31419"/>
  </r>
  <r>
    <s v="MONTERIA"/>
    <s v="0036-0001"/>
    <x v="0"/>
    <n v="23001"/>
    <n v="2810496"/>
    <n v="32599"/>
    <x v="0"/>
    <s v="CORDOBA"/>
    <s v="MONTERIA"/>
    <s v="BARRIO LA PRADERA MONTERIA 1"/>
    <s v="WOMPI"/>
    <s v="FO-25-1600577"/>
    <d v="2025-09-29T16:02:00"/>
    <d v="2025-10-01T16:26:00"/>
    <x v="0"/>
    <s v="ROLLOS"/>
    <s v="EJECUTADO_EXITOSO"/>
    <s v="EJECUTADO EXITOSO"/>
    <s v="29/09/2025 SE ESCALA AL COORDINADOR DE ZONA PARA ENTREGA DE ROLLOS EN SITIO | 01/10/2025 SE REALIZA ENTREGA DE 48 ROLLOS A CORRESPONSAL WOMPI."/>
    <s v="VISITA_TÉCNICA"/>
    <n v="48"/>
    <s v="PRINCIPAL"/>
    <s v="TERRESTRE"/>
    <s v="FRANCO CAÑAVERAL YAMID RAUL"/>
    <n v="1"/>
    <n v="31419"/>
    <n v="31419"/>
  </r>
  <r>
    <s v="CALI"/>
    <s v="0036-0003"/>
    <x v="4"/>
    <n v="76001"/>
    <n v="2815536"/>
    <n v="73737"/>
    <x v="0"/>
    <s v="VALLE DEL CAUCA"/>
    <s v="CALI"/>
    <s v="BARRIO COMUNEROS I CALI"/>
    <s v="WOMPI"/>
    <s v="FO-25-1604596"/>
    <d v="2025-09-30T11:57:00"/>
    <d v="2025-10-01T16:42:00"/>
    <x v="0"/>
    <s v="ROLLOS"/>
    <s v="EJECUTADO_EXITOSO"/>
    <s v="EJECUTADO EXITOSO"/>
    <s v="30/09/2025 SE ESCALA AL COORDINADOR DE ZONA PARA ENTREGA DE ROLLOS EN SITIO | 01/10/2025 SE REALIZA ENTREGA DE 48 ROLLOS WOMPI CON VISITA, NO SE INTERVIENE EQUIPOS"/>
    <s v="VISITA_TÉCNICA"/>
    <n v="48"/>
    <s v="PRINCIPAL"/>
    <s v="TERRESTRE"/>
    <s v="MARQUEZ HOYOS JEYSON DANIEL"/>
    <n v="1"/>
    <n v="31419"/>
    <n v="31419"/>
  </r>
  <r>
    <s v="IBAGUE"/>
    <s v="0036-0006"/>
    <x v="2"/>
    <n v="73001"/>
    <n v="2815627"/>
    <n v="31221"/>
    <x v="0"/>
    <s v="TOLIMA"/>
    <s v="IBAGUE"/>
    <s v="BARRIO JARDIN 6"/>
    <s v="WOMPI"/>
    <s v="FO-25-1604950"/>
    <d v="2025-09-30T12:09:00"/>
    <d v="2025-10-01T16:46:00"/>
    <x v="0"/>
    <s v="ROLLOS"/>
    <s v="EJECUTADO_EXITOSO"/>
    <s v="EJECUTADO EXITOSO"/>
    <s v="30/09/2025 SE ESCALA AL COORDINADOR DE ZONA PARA ENTREGA DE ROLLOS EN SITIO | 01/10/2025 SE REALIZA ENTREGA DE 64 ROLLOS WOMPI POR SOLICITUD DEL CLIENTE."/>
    <s v="VISITA_TÉCNICA"/>
    <n v="64"/>
    <s v="PRINCIPAL"/>
    <s v="TERRESTRE"/>
    <s v="HERRERA MONAR GEOVANNY"/>
    <n v="1"/>
    <n v="31419"/>
    <n v="31419"/>
  </r>
  <r>
    <s v="PASTO"/>
    <s v="0036-0003"/>
    <x v="4"/>
    <n v="52001"/>
    <n v="2816054"/>
    <n v="16110"/>
    <x v="0"/>
    <s v="NARIÑO"/>
    <s v="PASTO"/>
    <s v="TIENDA VIVERES DORIS"/>
    <s v="WOMPI"/>
    <s v="FO-25-1605224"/>
    <d v="2025-09-30T13:41:00"/>
    <d v="2025-10-01T16:47:00"/>
    <x v="0"/>
    <s v="ROLLOS"/>
    <s v="EJECUTADO_EXITOSO"/>
    <s v="EJECUTADO EXITOSO"/>
    <s v="30/09/2025 SE ESCALA AL COORDINADOR DE ZONA PARA ENTREGA DE ROLLOS EN SITIO | 01/10/2025 SE REALIZA ENTREGA DE 56 ROLLOS WOMPI EN EL COMERCIO"/>
    <s v="VISITA_TÉCNICA"/>
    <n v="56"/>
    <s v="PRINCIPAL"/>
    <s v="TERRESTRE"/>
    <s v="BARRAGAN TAFUR EDWIN ESTEBAN"/>
    <n v="1"/>
    <n v="31419"/>
    <n v="31419"/>
  </r>
  <r>
    <s v="IBAGUE"/>
    <s v="0036-0006"/>
    <x v="2"/>
    <n v="73001"/>
    <n v="2816642"/>
    <n v="75097"/>
    <x v="0"/>
    <s v="TOLIMA"/>
    <s v="IBAGUE"/>
    <s v="BARRIO RESTREPO IBAGUE 5"/>
    <s v="WOMPI"/>
    <s v="FO-25-1605716"/>
    <d v="2025-09-30T14:31:00"/>
    <d v="2025-10-01T16:50:00"/>
    <x v="0"/>
    <s v="ROLLOS"/>
    <s v="EJECUTADO_EXITOSO"/>
    <s v="EJECUTADO EXITOSO"/>
    <s v="30/09/2025 SE ESCALA AL COORDINADOR DE ZONA PARA ENTREGA DE ROLLOS EN SITIO | 01/10/2025 SE REALIZA ENTREGA DE 64 ROLLOS WOMPI POR SOLICITUD DEL CLIENTE."/>
    <s v="VISITA_TÉCNICA"/>
    <n v="64"/>
    <s v="PRINCIPAL"/>
    <s v="TERRESTRE"/>
    <s v="PAZ MARTINEZ RICHARD HUMBERTO"/>
    <n v="1"/>
    <n v="31419"/>
    <n v="31419"/>
  </r>
  <r>
    <s v="BARRANQUILLA"/>
    <s v="0036-0001"/>
    <x v="0"/>
    <n v="8758"/>
    <n v="2817155"/>
    <n v="64742"/>
    <x v="0"/>
    <s v="ATLANTICO"/>
    <s v="SOLEDAD"/>
    <s v="DROGUERÍA JEKA"/>
    <s v="WOMPI"/>
    <s v="FO-25-1606646"/>
    <d v="2025-09-30T15:17:00"/>
    <d v="2025-10-01T16:53:00"/>
    <x v="0"/>
    <s v="ROLLOS"/>
    <s v="EJECUTADO_EXITOSO"/>
    <s v="EJECUTADO EXITOSO"/>
    <s v="30/09/2025 SE ESCALA AL COORDINADOR DE ZONA PARA ENTREGA DE ROLLOS EN SITIO | 01/10/2025 SE REALIZA VISITA SE ENTREGA 24 ROLLOS EN DIRECCIÓN DIFERENTE POR SOLICITUD DEL CLIENTE"/>
    <s v="VISITA_TÉCNICA"/>
    <n v="24"/>
    <s v="PRINCIPAL"/>
    <s v="TERRESTRE"/>
    <s v="BARRAGAN TAFUR EDWIN ESTEBAN"/>
    <n v="1"/>
    <n v="31419"/>
    <n v="31419"/>
  </r>
  <r>
    <s v="MONTERIA"/>
    <s v="0036-0001"/>
    <x v="0"/>
    <n v="23001"/>
    <n v="2817759"/>
    <n v="75854"/>
    <x v="0"/>
    <s v="CORDOBA"/>
    <s v="MONTERIA"/>
    <s v="BARRIO LA CEIBA MONTERIA 1"/>
    <s v="WOMPI"/>
    <s v="FO-25-1606880"/>
    <d v="2025-09-30T16:12:00"/>
    <d v="2025-10-01T16:57:00"/>
    <x v="0"/>
    <s v="ROLLOS"/>
    <s v="EJECUTADO_EXITOSO"/>
    <s v="EJECUTADO EXITOSO"/>
    <s v="30/09/2025 SE ESCALA AL COORDINADOR DE ZONA PARA ENTREGA DE ROLLOS EN SITIO | 01/10/2025 SE REALIZA ENTREGA DE 24 ROLLOS A CORRESPONSAL WOMPI."/>
    <s v="VISITA_TÉCNICA"/>
    <n v="24"/>
    <s v="PRINCIPAL"/>
    <s v="TERRESTRE"/>
    <s v="VILLACOB VILLACOB ELKIN EDUARDO"/>
    <n v="1"/>
    <n v="31419"/>
    <n v="31419"/>
  </r>
  <r>
    <s v="CALI"/>
    <s v="0036-0003"/>
    <x v="4"/>
    <n v="19001"/>
    <n v="2819553"/>
    <n v="76969"/>
    <x v="0"/>
    <s v="CAUCA"/>
    <s v="POPAYAN"/>
    <s v="DISNATURAL POPAYAN"/>
    <s v="WOMPI"/>
    <s v="FO-25-1609112"/>
    <d v="2025-10-01T08:12:00"/>
    <d v="2025-10-01T16:58:00"/>
    <x v="0"/>
    <s v="ROLLOS"/>
    <s v="EJECUTADO_EXITOSO"/>
    <s v="EJECUTADO EXITOSO"/>
    <s v="01/10/2025 SE ESCALA AL COORDINADOR DE ZONA PARA ENTREGA DE ROLLOS EN SITIO | 01/10/2025 SE INGRESA Y SE ENTREGAN 16 ROLLOS DE WOMPI"/>
    <s v="VISITA_TÉCNICA"/>
    <n v="16"/>
    <s v="LEJANA"/>
    <s v="TERRESTRE"/>
    <s v="MARQUEZ HOYOS JEYSON DANIEL"/>
    <n v="1"/>
    <n v="40250"/>
    <n v="40250"/>
  </r>
  <r>
    <s v="TUNJA"/>
    <s v="0036-0007"/>
    <x v="1"/>
    <n v="15001"/>
    <n v="2821893"/>
    <n v="74198"/>
    <x v="0"/>
    <s v="BOYACA"/>
    <s v="TUNJA"/>
    <s v="BARRIO SANTA RITA TUNJA 3"/>
    <s v="WOMPI"/>
    <s v="FO-25-1609719"/>
    <d v="2025-10-01T11:01:00"/>
    <d v="2025-10-01T17:02:00"/>
    <x v="0"/>
    <s v="ROLLOS"/>
    <s v="EJECUTADO_EXITOSO"/>
    <s v="EJECUTADO EXITOSO"/>
    <s v="01/10/2025 SE ESCALA AL COORDINADOR DE ZONA PARA ENTREGA DE ROLLOS EN SITIO | 01/10/2025 SE REALIZA ENTREGA DE 16 ROLLOS WOMPI CON VISITA"/>
    <s v="VISITA_TÉCNICA"/>
    <n v="16"/>
    <s v="PRINCIPAL"/>
    <s v="TERRESTRE"/>
    <s v="INZANDARA MENDEZ JAIME ALEXANDER"/>
    <n v="1"/>
    <n v="31419"/>
    <n v="31419"/>
  </r>
  <r>
    <s v="CUCUTA"/>
    <s v="0036-0007"/>
    <x v="1"/>
    <n v="54001"/>
    <n v="2822746"/>
    <n v="34858"/>
    <x v="0"/>
    <s v="NORTE DE SANTANDER"/>
    <s v="CUCUTA"/>
    <s v="SERVICIOS Y SUMINISTROS BAUTISTA"/>
    <s v="WOMPI"/>
    <s v="FO-25-1610458"/>
    <d v="2025-10-01T12:08:00"/>
    <d v="2025-10-01T17:06:00"/>
    <x v="0"/>
    <s v="ROLLOS"/>
    <s v="EJECUTADO_EXITOSO"/>
    <s v="EJECUTADO EXITOSO"/>
    <s v="01/10/2025 SE ESCALA AL COORDINADOR DE ZONA PARA ENTREGA DE ROLLOS EN SITIO | 01/10/2025 SE REALIZÓ VISITA AL COMERCIO Y SE HIZO ENTREGA DE 48 ROLLOS WOMPII TODO OK"/>
    <s v="VISITA_TÉCNICA"/>
    <n v="48"/>
    <s v="PRINCIPAL"/>
    <s v="TERRESTRE"/>
    <s v="RODRIGUEZ MURCIA YERSON IVAN"/>
    <n v="1"/>
    <n v="31419"/>
    <n v="31419"/>
  </r>
  <r>
    <s v="CUCUTA"/>
    <s v="0036-0007"/>
    <x v="1"/>
    <n v="54001"/>
    <n v="2822793"/>
    <n v="64290"/>
    <x v="0"/>
    <s v="NORTE DE SANTANDER"/>
    <s v="CUCUTA"/>
    <s v="DROGUERIA WILLY JHON"/>
    <s v="WOMPI"/>
    <s v="FO-25-1610757"/>
    <d v="2025-10-01T12:26:00"/>
    <d v="2025-10-02T07:51:00"/>
    <x v="0"/>
    <s v="ROLLOS"/>
    <s v="EJECUTADO_EXITOSO"/>
    <s v="EJECUTADO EXITOSO"/>
    <s v="01/10/2025 SE ESCALA AL COORDINADOR DE ZONA PARA ENTREGA DE ROLLOS EN SITIO | 01/10/2025 SE REALIZÓ VISITA AL COMERCIO Y SE HIZO ENTREGA DE 24 ROLLOS TODO OK"/>
    <s v="VISITA_TÉCNICA"/>
    <n v="24"/>
    <s v="PRINCIPAL"/>
    <s v="TERRESTRE"/>
    <s v="MORA VEGA JEAMPIER"/>
    <n v="1"/>
    <n v="31419"/>
    <n v="31419"/>
  </r>
  <r>
    <s v="BOGOTA"/>
    <s v="0036-0004"/>
    <x v="5"/>
    <n v="11001"/>
    <n v="2818654"/>
    <n v="60224"/>
    <x v="0"/>
    <s v="CUNDINAMARCA"/>
    <s v="BOGOTÁ"/>
    <s v="FRUTAS Y VERDURAS LA EXCELENCIA"/>
    <s v="WOMPI"/>
    <s v="FO-25-1607876"/>
    <d v="2025-10-01T08:00:00"/>
    <d v="2025-10-02T08:33:00"/>
    <x v="0"/>
    <s v="ROLLOS"/>
    <s v="EJECUTADO_EXITOSO"/>
    <s v="EJECUTADO EXITOSO"/>
    <s v="01/10/2025 SE ESCALA AL COORDINADOR DE ZONA PARA ENTREGA DE ROLLOS EN SITIO | 01/10/2025 SE REALIZA VISITA SE ENTREGAN 64 ROLLOS WOMPI"/>
    <s v="VISITA_TÉCNICA"/>
    <n v="64"/>
    <s v="PRINCIPAL"/>
    <s v="TERRESTRE"/>
    <s v="MORA VEGA JEAMPIER"/>
    <n v="1"/>
    <n v="31419"/>
    <n v="31419"/>
  </r>
  <r>
    <s v="BOGOTA"/>
    <s v="0036-0004"/>
    <x v="5"/>
    <n v="11001"/>
    <n v="2819514"/>
    <n v="30702"/>
    <x v="0"/>
    <s v="CUNDINAMARCA"/>
    <s v="BOGOTA"/>
    <s v="BARRIO SANTA HELENITA 2 BOGOTA"/>
    <s v="WOMPI"/>
    <s v="FO-25-1607880"/>
    <d v="2025-10-01T08:00:00"/>
    <d v="2025-10-02T08:39:00"/>
    <x v="0"/>
    <s v="ROLLOS"/>
    <s v="EJECUTADO_EXITOSO"/>
    <s v="EJECUTADO EXITOSO"/>
    <s v="01/10/2025 SE ESCALA AL COORDINADOR DE ZONA PARA ENTREGA DE ROLLOS EN SITIO | 01/10/2025 SE REALIZA VISITA SE ENTREGAN 56 ROLLOS WOMPI"/>
    <s v="VISITA_TÉCNICA"/>
    <n v="56"/>
    <s v="PRINCIPAL"/>
    <s v="TERRESTRE"/>
    <s v="JAIMES VALERO NELSON RICARDO"/>
    <n v="1"/>
    <n v="31419"/>
    <n v="31419"/>
  </r>
  <r>
    <s v="CUCUTA"/>
    <s v="0036-0007"/>
    <x v="1"/>
    <n v="54874"/>
    <n v="2815416"/>
    <n v="80197"/>
    <x v="0"/>
    <s v="NORTE DE SANTANDER"/>
    <s v="VILLA DEL ROSARIO"/>
    <s v="BARRIO LA PRADERA VILLA DEL ROSARIO"/>
    <s v="WOMPI"/>
    <s v="FO-25-1604547"/>
    <d v="2025-09-30T11:43:00"/>
    <d v="2025-10-02T10:01:00"/>
    <x v="0"/>
    <s v="ROLLOS"/>
    <s v="EJECUTADO_EXITOSO"/>
    <s v="EJECUTADO EXITOSO"/>
    <s v="30/09/2025 SE ESCALA AL COORDINADOR DE ZONA PARA ENTREGA DE ROLLOS EN SITIO | 01/10/2025 SE REALIZA VISITA, SE ENTREGAN 8 ROLLOS"/>
    <s v="VISITA_TÉCNICA"/>
    <n v="8"/>
    <s v="PRINCIPAL"/>
    <s v="TERRESTRE"/>
    <s v="JAIMES VALERO NELSON RICARDO"/>
    <n v="1"/>
    <n v="31419"/>
    <n v="31419"/>
  </r>
  <r>
    <s v="CALI"/>
    <s v="0036-0003"/>
    <x v="4"/>
    <n v="76001"/>
    <n v="2806271"/>
    <n v="78510"/>
    <x v="0"/>
    <s v="VALLE DEL CAUCA"/>
    <s v="CALI"/>
    <s v="SERVICIOS TECNICELL"/>
    <s v="WOMPI"/>
    <s v="FO-25-1597426"/>
    <d v="2025-09-29T09:43:00"/>
    <d v="2025-10-02T10:07:00"/>
    <x v="0"/>
    <s v="ROLLOS"/>
    <s v="EJECUTADO_EXITOSO"/>
    <s v="EJECUTADO EXITOSO"/>
    <s v="29/09/2025 SE ESCALA AL COORDINADOR DE ZONA PARA ENTREGA DE ROLLOS EN SITIO | 01/10/2025 SE REALIZA ENTREGA DE 32 ROLLOS WOMPI CON VISITA, NO SE INTERVIENE EQUIPOS"/>
    <s v="VISITA_TÉCNICA"/>
    <n v="32"/>
    <s v="PRINCIPAL"/>
    <s v="TERRESTRE"/>
    <s v="PACHECO BUITRAGO JAVIER ALONSO"/>
    <n v="1"/>
    <n v="31419"/>
    <n v="31419"/>
  </r>
  <r>
    <s v="CUCUTA"/>
    <s v="0036-0007"/>
    <x v="1"/>
    <n v="54001"/>
    <n v="2803086"/>
    <n v="78901"/>
    <x v="0"/>
    <s v="NORTE DE SANTANDER"/>
    <s v="CUCUTA"/>
    <s v="DROGUERIA CHEYLA LA FLORESTA"/>
    <s v="WOMPI"/>
    <s v="FO-25-1593530"/>
    <d v="2025-09-29T08:00:00"/>
    <d v="2025-10-02T10:13:00"/>
    <x v="0"/>
    <s v="ROLLOS"/>
    <s v="EJECUTADO_EXITOSO"/>
    <s v="EJECUTADO EXITOSO"/>
    <s v="27/09/2025 SE ESCALA AL COORDINADOR DE ZONA PARA ENTREGA DE ROLLOS EN SITIO | 02/10/2025 SE REALIZA ENTREGA DE 16 ROLLOS WOMPI OK"/>
    <s v="VISITA_TÉCNICA"/>
    <n v="16"/>
    <s v="PRINCIPAL"/>
    <s v="TERRESTRE"/>
    <s v="HERRERA MONAR GEOVANNY"/>
    <n v="1"/>
    <n v="31419"/>
    <n v="31419"/>
  </r>
  <r>
    <s v="CALI"/>
    <s v="0036-0003"/>
    <x v="4"/>
    <n v="19001"/>
    <n v="2802937"/>
    <n v="67358"/>
    <x v="0"/>
    <s v="CAUCA"/>
    <s v="POPAYAN"/>
    <s v="MINIMARKET Y VARIEDADES GERONIMO"/>
    <s v="WOMPI"/>
    <s v="FO-25-1592820"/>
    <d v="2025-09-29T08:00:00"/>
    <d v="2025-10-02T10:17:00"/>
    <x v="0"/>
    <s v="ROLLOS"/>
    <s v="EJECUTADO_CANCELADO"/>
    <s v="CB CERRADO - DESOCUPADO"/>
    <s v="27/09/2025 SE ESCALA AL COORDINADOR DE ZONA PARA ENTREGA DE ROLLOS EN SITIO | 01/10/2025 NO SÉ ENTREGA PORQUE ESTÁ CERRADO EL LOCAL"/>
    <s v="VISITA_TÉCNICA"/>
    <n v="0"/>
    <s v="LEJANA"/>
    <s v="TERRESTRE"/>
    <s v="DURAN ACOSTA FRANK YONNY"/>
    <n v="1"/>
    <n v="40250"/>
    <n v="40250"/>
  </r>
  <r>
    <s v="CALI"/>
    <s v="0036-0003"/>
    <x v="4"/>
    <n v="76001"/>
    <n v="2810930"/>
    <n v="57564"/>
    <x v="0"/>
    <s v="VALLE DEL CAUCA"/>
    <s v="CALI"/>
    <s v="VANEMART"/>
    <s v="WOMPI"/>
    <s v="FO-25-1601015"/>
    <d v="2025-09-29T16:21:00"/>
    <d v="2025-10-02T10:19:00"/>
    <x v="0"/>
    <s v="ROLLOS"/>
    <s v="EJECUTADO_EXITOSO"/>
    <s v="EJECUTADO EXITOSO"/>
    <s v="29/09/2025 SE ESCALA AL COORDINADOR DE ZONA PARA ENTREGA DE ROLLOS EN SITIO | 02/10/2025 SE ENTREGAN 48 ROLLOS A AMPARO REYES"/>
    <s v="VISITA_TÉCNICA"/>
    <n v="48"/>
    <s v="PRINCIPAL"/>
    <s v="TERRESTRE"/>
    <s v="INZANDARA MENDEZ JAIME ALEXANDER"/>
    <n v="1"/>
    <n v="31419"/>
    <n v="31419"/>
  </r>
  <r>
    <s v="MANIZALES"/>
    <s v="0036-0002"/>
    <x v="6"/>
    <n v="17001"/>
    <n v="2810444"/>
    <n v="76505"/>
    <x v="0"/>
    <s v="CALDAS"/>
    <s v="MANIZALES"/>
    <s v="BARRIO CENTRO MANIZALES  25"/>
    <s v="WOMPI"/>
    <s v="FO-25-1600397"/>
    <d v="2025-09-29T15:49:00"/>
    <d v="2025-10-02T10:27:00"/>
    <x v="0"/>
    <s v="ROLLOS"/>
    <s v="EJECUTADO_EXITOSO"/>
    <s v="EJECUTADO EXITOSO"/>
    <s v="29/09/2025 SE ESCALA AL COORDINADOR DE ZONA PARA ENTREGA DE ROLLOS EN SITIO | 02/10/2025 SE ENTREGAN 32 ROLLOS EN EL COMERCIO NO SE MANIPULAN EQUIPOS"/>
    <s v="VISITA_TÉCNICA"/>
    <n v="32"/>
    <s v="PRINCIPAL"/>
    <s v="TERRESTRE"/>
    <s v="CUERO RUIZ JHONNY"/>
    <n v="1"/>
    <n v="31419"/>
    <n v="31419"/>
  </r>
  <r>
    <s v="CARTAGENA"/>
    <s v="0036-0001"/>
    <x v="0"/>
    <n v="13001"/>
    <n v="2815247"/>
    <n v="59676"/>
    <x v="0"/>
    <s v="BOLIVAR"/>
    <s v="CARTAGENA"/>
    <s v="BARRIO PIEDRA DE BOLIVAR CARTAGENA DE INDIAS 1"/>
    <s v="WOMPI"/>
    <s v="FO-25-1604353"/>
    <d v="2025-09-30T11:32:00"/>
    <d v="2025-10-02T10:31:00"/>
    <x v="0"/>
    <s v="ROLLOS"/>
    <s v="EJECUTADO_EXITOSO"/>
    <s v="EJECUTADO EXITOSO"/>
    <s v="30/09/2025 SE ESCALA AL COORDINADOR DE ZONA PARA ENTREGA DE ROLLOS EN SITIO | 02/10/2025 SE ENTREGAN 64 ROLLOS"/>
    <s v="VISITA_TÉCNICA"/>
    <n v="64"/>
    <s v="PRINCIPAL"/>
    <s v="TERRESTRE"/>
    <s v="AGUIRRE HENAO RAUL EDUARDO"/>
    <n v="1"/>
    <n v="31419"/>
    <n v="31419"/>
  </r>
  <r>
    <s v="CARTAGENA"/>
    <s v="0036-0001"/>
    <x v="0"/>
    <n v="13001"/>
    <n v="2816419"/>
    <n v="15358"/>
    <x v="0"/>
    <s v="BOLIVAR"/>
    <s v="CARTAGENA"/>
    <s v="BARRIO BLAS DE LESO II CARTAGENA"/>
    <s v="WOMPI"/>
    <s v="FO-25-1605527"/>
    <d v="2025-09-30T14:09:00"/>
    <d v="2025-10-02T10:35:00"/>
    <x v="0"/>
    <s v="ROLLOS"/>
    <s v="EJECUTADO_EXITOSO"/>
    <s v="EJECUTADO EXITOSO"/>
    <s v="30/09/2025 SE ESCALA AL COORDINADOR DE ZONA PARA ENTREGA DE ROLLOS EN SITIO | 02/10/2025 SE ENTREGAN 64 ROLLOS"/>
    <s v="VISITA_TÉCNICA"/>
    <n v="64"/>
    <s v="PRINCIPAL"/>
    <s v="TERRESTRE"/>
    <s v="CANEDO HERRERA ALEXANDER"/>
    <n v="1"/>
    <n v="31419"/>
    <n v="31419"/>
  </r>
  <r>
    <s v="TUNJA"/>
    <s v="0036-0007"/>
    <x v="1"/>
    <n v="15001"/>
    <n v="2821043"/>
    <n v="29391"/>
    <x v="0"/>
    <s v="BOYACA"/>
    <s v="TUNJA"/>
    <s v="BARRIO SAN CARLOS BOYACÁ"/>
    <s v="WOMPI"/>
    <s v="FO-25-1609214"/>
    <d v="2025-10-01T09:51:00"/>
    <d v="2025-10-02T10:37:00"/>
    <x v="0"/>
    <s v="ROLLOS"/>
    <s v="EJECUTADO_EXITOSO"/>
    <s v="EJECUTADO EXITOSO"/>
    <s v="01/10/2025 SE ESCALA AL COORDINADOR DE ZONA PARA ENTREGA DE ROLLOS EN SITIO | 02/10/2025 SE REALIZA ENTREGA DE 64 ROLLOS WOMPI CON VISITA"/>
    <s v="VISITA_TÉCNICA"/>
    <n v="64"/>
    <s v="PRINCIPAL"/>
    <s v="TERRESTRE"/>
    <s v="CANEDO HERRERA ALEXANDER"/>
    <n v="1"/>
    <n v="31419"/>
    <n v="31419"/>
  </r>
  <r>
    <s v="MEDELLIN"/>
    <s v="0036-0005"/>
    <x v="3"/>
    <n v="5212"/>
    <n v="2817165"/>
    <n v="75613"/>
    <x v="0"/>
    <s v="ANTIOQUIA"/>
    <s v="COPACABANA"/>
    <s v="DISTRILICORES COPA"/>
    <s v="WOMPI"/>
    <s v="FO-25-1608826"/>
    <d v="2025-09-30T15:19:00"/>
    <d v="2025-10-02T10:38:00"/>
    <x v="0"/>
    <s v="ROLLOS"/>
    <s v="EJECUTADO_CANCELADO"/>
    <s v="CB CERRADO - DESOCUPADO"/>
    <s v="01/10/2025 SE ESCALA AL COORDINADOR DE ZONA PARA ENTREGA DE ROLLOS EN SITIO | 02/10/2025 SE LLEGÓ A CB SE ENCONTRÓ CERRADO SE INTENTA CONTACTAR POR MEDIO DE WHATSAPP Y LÍNEA TELEFÓNICA SIN RESPUESTA NO SE LOGRA DEJAR ROLLOS CON COMERCIOS VECINOS SE ESPERO 30 MINUTOS NO LLEGA NADIE"/>
    <s v="VISITA_TÉCNICA"/>
    <n v="0"/>
    <s v="PRINCIPAL"/>
    <s v="TERRESTRE"/>
    <s v="RODRIGUEZ MURCIA YERSON IVAN"/>
    <n v="1"/>
    <n v="31419"/>
    <n v="31419"/>
  </r>
  <r>
    <s v="CUCUTA"/>
    <s v="0036-0007"/>
    <x v="1"/>
    <n v="54405"/>
    <n v="2822310"/>
    <n v="74379"/>
    <x v="0"/>
    <s v="NORTE DE SANTANDER"/>
    <s v="LOS PATIOS"/>
    <s v="JM PLUS MÁS+"/>
    <s v="WOMPI"/>
    <s v="FO-25-1610166"/>
    <d v="2025-10-01T11:22:00"/>
    <d v="2025-10-02T10:38:00"/>
    <x v="0"/>
    <s v="ROLLOS"/>
    <s v="EJECUTADO_EXITOSO"/>
    <s v="EJECUTADO EXITOSO"/>
    <s v="01/10/2025 SE ESCALA AL COORDINADOR DE ZONA PARA ENTREGA DE ROLLOS EN SITIO | 02/10/2025 SE VISITA COMERCIO Y SE ENTREGAN 48 ROLLOS OK."/>
    <s v="VISITA_TÉCNICA"/>
    <n v="48"/>
    <s v="PRINCIPAL"/>
    <s v="TERRESTRE"/>
    <s v="CASTAÑEDA PALACIO CARLOS FELIPE"/>
    <n v="1"/>
    <n v="31419"/>
    <n v="31419"/>
  </r>
  <r>
    <s v="MEDELLIN"/>
    <s v="0036-0005"/>
    <x v="3"/>
    <n v="5212"/>
    <n v="2816429"/>
    <n v="73418"/>
    <x v="0"/>
    <s v="ANTIOQUIA"/>
    <s v="COPACABANA"/>
    <s v="TIENDA MIXTA LA JARDINERA"/>
    <s v="WOMPI"/>
    <s v="FO-25-1608828"/>
    <d v="2025-09-30T14:12:00"/>
    <d v="2025-10-02T10:41:00"/>
    <x v="0"/>
    <s v="ROLLOS"/>
    <s v="EJECUTADO_EXITOSO"/>
    <s v="EJECUTADO EXITOSO"/>
    <s v="01/10/2025 SE ESCALA AL COORDINADOR DE ZONA PARA ENTREGA DE ROLLOS EN SITIO | 02/10/2025 SE ENTREGARON 24 ROLLOS EL CORRESPONSAL SE ENCONTRÓ CERRADO CLIENTE PIDE DEJAR DON EL VECINO"/>
    <s v="VISITA_TÉCNICA"/>
    <n v="24"/>
    <s v="PRINCIPAL"/>
    <s v="TERRESTRE"/>
    <s v="TORRES MANTILLA JOSE DANIEL"/>
    <n v="1"/>
    <n v="31419"/>
    <n v="31419"/>
  </r>
  <r>
    <s v="BARRANQUILLA"/>
    <s v="0036-0001"/>
    <x v="0"/>
    <n v="8001"/>
    <n v="2822005"/>
    <n v="62033"/>
    <x v="0"/>
    <s v="ATLANTICO"/>
    <s v="BARRANQUILLA"/>
    <s v="BARRIO BOSTON BARRANQUILLA 7"/>
    <s v="WOMPI"/>
    <s v="FO-25-1609731"/>
    <d v="2025-10-01T10:58:00"/>
    <d v="2025-10-02T10:42:00"/>
    <x v="0"/>
    <s v="ROLLOS"/>
    <s v="EJECUTADO_EXITOSO"/>
    <s v="EJECUTADO EXITOSO"/>
    <s v="01/10/2025 SE ESCALA AL COORDINADOR DE ZONA PARA ENTREGA DE ROLLOS EN SITIO | 02/10/2025 SE REALIZA VISITA SE ENTREGA 24 ROLLOS"/>
    <s v="VISITA_TÉCNICA"/>
    <n v="24"/>
    <s v="PRINCIPAL"/>
    <s v="TERRESTRE"/>
    <s v="CASTAÑEDA PALACIO CARLOS FELIPE"/>
    <n v="1"/>
    <n v="31419"/>
    <n v="31419"/>
  </r>
  <r>
    <s v="IBAGUE"/>
    <s v="0036-0006"/>
    <x v="2"/>
    <n v="73001"/>
    <n v="2823202"/>
    <n v="27904"/>
    <x v="0"/>
    <s v="TOLIMA"/>
    <s v="IBAGUE"/>
    <s v="DROGUERIA PROSOCIAL"/>
    <s v="WOMPI"/>
    <s v="FO-25-1610900"/>
    <d v="2025-10-01T12:53:00"/>
    <d v="2025-10-02T10:43:00"/>
    <x v="0"/>
    <s v="ROLLOS"/>
    <s v="EJECUTADO_EXITOSO"/>
    <s v="EJECUTADO EXITOSO"/>
    <s v="01/10/2025 SE ESCALA AL COORDINADOR DE ZONA PARA ENTREGA DE ROLLOS EN SITIO | 02/10/2025 SE REALIZA ENTREGA DE 16 ROLLOS WOMPI POR SOLICITUD DEL CLIENTE."/>
    <s v="VISITA_TÉCNICA"/>
    <n v="16"/>
    <s v="PRINCIPAL"/>
    <s v="TERRESTRE"/>
    <s v="VILLACOB VILLACOB ELKIN EDUARDO"/>
    <n v="1"/>
    <n v="31419"/>
    <n v="31419"/>
  </r>
  <r>
    <s v="CALI"/>
    <s v="0036-0003"/>
    <x v="4"/>
    <n v="76001"/>
    <n v="2822090"/>
    <n v="25730"/>
    <x v="0"/>
    <s v="VALLE DEL CAUCA"/>
    <s v="CALI"/>
    <s v="MY TECNOCOMUNICACIONES"/>
    <s v="WOMPI"/>
    <s v="FO-25-1610170"/>
    <d v="2025-10-01T11:18:00"/>
    <d v="2025-10-02T10:48:00"/>
    <x v="0"/>
    <s v="ROLLOS"/>
    <s v="EJECUTADO_EXITOSO"/>
    <s v="EJECUTADO EXITOSO"/>
    <s v="01/10/2025 SE ESCALA AL COORDINADOR DE ZONA PARA ENTREGA DE ROLLOS EN SITIO | 02/10/2025 SE ENTREGAN 48 ROLLOS A YEINNER MARIN"/>
    <s v="VISITA_TÉCNICA"/>
    <n v="48"/>
    <s v="PRINCIPAL"/>
    <s v="TERRESTRE"/>
    <s v="BARRAGAN TAFUR EDWIN ESTEBAN"/>
    <n v="1"/>
    <n v="31419"/>
    <n v="31419"/>
  </r>
  <r>
    <s v="IBAGUE"/>
    <s v="0036-0006"/>
    <x v="2"/>
    <n v="73001"/>
    <n v="2823239"/>
    <n v="22725"/>
    <x v="0"/>
    <s v="TOLIMA"/>
    <s v="IBAGUE"/>
    <s v="VARIEDADES LAS TRES B"/>
    <s v="WOMPI"/>
    <s v="FO-25-1610941"/>
    <d v="2025-10-01T13:05:00"/>
    <d v="2025-10-02T10:49:00"/>
    <x v="0"/>
    <s v="ROLLOS"/>
    <s v="EJECUTADO_EXITOSO"/>
    <s v="EJECUTADO EXITOSO"/>
    <s v="01/10/2025 SE ESCALA AL COORDINADOR DE ZONA PARA ENTREGA DE ROLLOS EN SITIO | 02/10/2025 SE REALIZA ENTREGA DE 48 ROLLOS WOMPI POR SOLICITUD DEL CLIENTE."/>
    <s v="VISITA_TÉCNICA"/>
    <n v="48"/>
    <s v="PRINCIPAL"/>
    <s v="TERRESTRE"/>
    <s v="CUERO RUIZ JHONNY"/>
    <n v="1"/>
    <n v="31419"/>
    <n v="31419"/>
  </r>
  <r>
    <s v="SINCELEJO"/>
    <s v="0036-0001"/>
    <x v="0"/>
    <n v="70001"/>
    <n v="2825041"/>
    <n v="47054"/>
    <x v="0"/>
    <s v="SUCRE"/>
    <s v="SINCELEJO"/>
    <s v="BARRIO CENTRO SINCELEJO 14"/>
    <s v="WOMPI"/>
    <s v="FO-25-1612499"/>
    <d v="2025-10-01T15:59:00"/>
    <d v="2025-10-02T10:50:00"/>
    <x v="0"/>
    <s v="ROLLOS"/>
    <s v="EJECUTADO_EXITOSO"/>
    <s v="EJECUTADO EXITOSO"/>
    <s v="01/10/2025 SE ESCALA AL COORDINADOR DE ZONA PARA ENTREGA DE ROLLOS EN SITIO | 02/10/2025 SE VISITA SITIO SE VERIFICA INFORMACIÓN SE REALIZA ENTREGA DE 16 ROLLOS, NO SE MANIPULA EQUIPOS. FIRMA QUIEN RECIBE LOS ROLLOS."/>
    <s v="VISITA_TÉCNICA"/>
    <n v="16"/>
    <s v="PRINCIPAL"/>
    <s v="TERRESTRE"/>
    <s v="BARRAGAN TAFUR EDWIN ESTEBAN"/>
    <n v="1"/>
    <n v="31419"/>
    <n v="31419"/>
  </r>
  <r>
    <s v="VILLAVICENCIO"/>
    <s v="0036-0006"/>
    <x v="2"/>
    <n v="50001"/>
    <n v="2824114"/>
    <n v="68968"/>
    <x v="0"/>
    <s v="META"/>
    <s v="VILLAVICENCIO"/>
    <s v="COMERCIALIZADORA KALUTEX"/>
    <s v="WOMPI"/>
    <s v="FO-25-1612504"/>
    <d v="2025-10-01T14:45:00"/>
    <d v="2025-10-02T10:51:00"/>
    <x v="0"/>
    <s v="ROLLOS"/>
    <s v="EJECUTADO_EXITOSO"/>
    <s v="EJECUTADO EXITOSO"/>
    <s v="01/10/2025 SE ESCALA AL COORDINADOR DE ZONA PARA ENTREGA DE ROLLOS EN SITIO | 02/10/2025 SE REALIZA ENTREGA DE 16 ROLLOS WOMPI"/>
    <s v="VISITA_TÉCNICA"/>
    <n v="16"/>
    <s v="PRINCIPAL"/>
    <s v="TERRESTRE"/>
    <s v="SANTOS GUZMAN CHRISTIAN FELIPE"/>
    <n v="1"/>
    <n v="31419"/>
    <n v="31419"/>
  </r>
  <r>
    <s v="SINCELEJO"/>
    <s v="0036-0001"/>
    <x v="0"/>
    <n v="70001"/>
    <n v="2823402"/>
    <n v="76809"/>
    <x v="0"/>
    <s v="SUCRE"/>
    <s v="SINCELEJO"/>
    <s v="BARRIO MERCADO NUEVO SINCELEJO 1"/>
    <s v="WOMPI"/>
    <s v="FO-25-1612532"/>
    <d v="2025-10-01T13:34:00"/>
    <d v="2025-10-02T10:51:00"/>
    <x v="0"/>
    <s v="ROLLOS"/>
    <s v="EJECUTADO_EXITOSO"/>
    <s v="EJECUTADO EXITOSO"/>
    <s v="01/10/2025 SE ESCALA AL COORDINADOR DE ZONA PARA ENTREGA DE ROLLOS EN SITIO | 02/10/2025 SE VISITA SITIO SE VERIFICA INFORMACIÓN SE REALIZA ENTREGA DE ROLLOS, NO SE MANIPULA EQUIPOS. FIRMA QUIEN RECIBE LOS ROLLOS."/>
    <s v="VISITA_TÉCNICA"/>
    <n v="32"/>
    <s v="PRINCIPAL"/>
    <s v="TERRESTRE"/>
    <s v="MURCIA HERNANDEZ HARVEY IGNACIO"/>
    <n v="1"/>
    <n v="31419"/>
    <n v="31419"/>
  </r>
  <r>
    <s v="CALI"/>
    <s v="0036-0003"/>
    <x v="4"/>
    <n v="76275"/>
    <n v="2802995"/>
    <n v="30983"/>
    <x v="0"/>
    <s v="VALLE DEL CAUCA"/>
    <s v="FLORIDA"/>
    <s v="BARRIO LA CABAÑA  2 FLORIDA"/>
    <s v="WOMPI"/>
    <s v="FO-25-1594152"/>
    <d v="2025-09-29T08:00:00"/>
    <d v="2025-10-02T10:52:00"/>
    <x v="0"/>
    <s v="ROLLOS"/>
    <s v="EJECUTADO_EXITOSO"/>
    <s v="EJECUTADO EXITOSO"/>
    <s v="27/09/2025 NADA | 02/10/2025 SE ENTREGAN 32 ROLLOS EN BUEN ESTADO Y SE REALIZA VISITA TÉCNICA"/>
    <s v="ENVÍO"/>
    <n v="32"/>
    <s v="INTERMEDIA"/>
    <s v="TERRESTRE"/>
    <s v="SANTOS GUZMAN CHRISTIAN FELIPE"/>
    <n v="1"/>
    <n v="36351"/>
    <n v="36351"/>
  </r>
  <r>
    <s v="SINCELEJO"/>
    <s v="0036-0001"/>
    <x v="0"/>
    <n v="70001"/>
    <n v="2823409"/>
    <n v="31405"/>
    <x v="0"/>
    <s v="SUCRE"/>
    <s v="SINCELEJO"/>
    <s v="BARRIO MERCADO PUBLICO"/>
    <s v="WOMPI"/>
    <s v="FO-25-1612519"/>
    <d v="2025-10-01T13:37:00"/>
    <d v="2025-10-02T10:53:00"/>
    <x v="0"/>
    <s v="ROLLOS"/>
    <s v="EJECUTADO_EXITOSO"/>
    <s v="EJECUTADO EXITOSO"/>
    <s v="01/10/2025 SE ESCALA AL COORDINADOR DE ZONA PARA ENTREGA DE ROLLOS EN SITIO | 02/10/2025 SE VISITA SITIO SE VERIFICA INFORMACIÓN SE REALIZA ENTREGA DE 40 ROLLOS, NO SE MANIPULA EQUIPOS. FIRMA QUIEN RECIBE LOS ROLLOS."/>
    <s v="VISITA_TÉCNICA"/>
    <n v="40"/>
    <s v="PRINCIPAL"/>
    <s v="TERRESTRE"/>
    <s v="ESCOBAR LENIS JUAN SEBASTIAN"/>
    <n v="1"/>
    <n v="31419"/>
    <n v="31419"/>
  </r>
  <r>
    <s v="BOGOTA"/>
    <s v="0036-0004"/>
    <x v="5"/>
    <n v="11001"/>
    <n v="2821386"/>
    <n v="67298"/>
    <x v="0"/>
    <s v="CUNDINAMARCA"/>
    <s v="BOGOTÁ"/>
    <s v="CLEAN NATURAL"/>
    <s v="WOMPI"/>
    <s v="FO-25-1609468"/>
    <d v="2025-10-01T10:27:00"/>
    <d v="2025-10-02T10:55:00"/>
    <x v="0"/>
    <s v="ROLLOS"/>
    <s v="EJECUTADO_EXITOSO"/>
    <s v="EJECUTADO EXITOSO"/>
    <s v="01/10/2025 SE ESCALA AL COORDINADOR DE ZONA PARA ENTREGA DE ROLLOS EN SITIO | 02/10/2025 SE HACE ENTREGA DE 24 ROLLOS"/>
    <s v="VISITA_TÉCNICA"/>
    <n v="24"/>
    <s v="PRINCIPAL"/>
    <s v="TERRESTRE"/>
    <s v="SANTOS GUZMAN CHRISTIAN FELIPE"/>
    <n v="1"/>
    <n v="31419"/>
    <n v="31419"/>
  </r>
  <r>
    <s v="TUNJA"/>
    <s v="0036-0007"/>
    <x v="1"/>
    <n v="15001"/>
    <n v="2825259"/>
    <n v="73331"/>
    <x v="0"/>
    <s v="BOYACA"/>
    <s v="TUNJA"/>
    <s v="BARRIO POPULAR TUNJA 5"/>
    <s v="WOMPI"/>
    <s v="FO-25-1612730"/>
    <d v="2025-10-01T16:23:00"/>
    <d v="2025-10-02T10:56:00"/>
    <x v="0"/>
    <s v="ROLLOS"/>
    <s v="EJECUTADO_EXITOSO"/>
    <s v="EJECUTADO EXITOSO"/>
    <s v="01/10/2025 SE ESCALA AL COORDINADOR DE ZONA PARA ENTREGA DE ROLLOS EN SITIO | 02/10/2025 SE REALIZA ENTREGA DE 16 ROLLOS WOMPI CON VISITA"/>
    <s v="VISITA_TÉCNICA"/>
    <n v="16"/>
    <s v="PRINCIPAL"/>
    <s v="TERRESTRE"/>
    <s v="GONZALEZ FANDIÑO SANTIAGO ERNESTO"/>
    <n v="1"/>
    <n v="31419"/>
    <n v="31419"/>
  </r>
  <r>
    <s v="BOGOTA"/>
    <s v="0036-0004"/>
    <x v="5"/>
    <n v="11001"/>
    <n v="2821380"/>
    <n v="31115"/>
    <x v="0"/>
    <s v="CUNDINAMARCA"/>
    <s v="BOGOTA"/>
    <s v="MANRESA.COM"/>
    <s v="WOMPI"/>
    <s v="FO-25-1609473"/>
    <d v="2025-10-01T10:22:00"/>
    <d v="2025-10-02T10:58:00"/>
    <x v="0"/>
    <s v="ROLLOS"/>
    <s v="EJECUTADO_EXITOSO"/>
    <s v="EJECUTADO EXITOSO"/>
    <s v="01/10/2025 SE ESCALA AL COORDINADOR DE ZONA PARA ENTREGA DE ROLLOS EN SITIO | 02/10/2025 SE VISITA COMERCIO CB BANCOLOMBIA WOMPI, SE ENTREGAN 64 ROLLOS DE PAPEL SOLICITADOS PARA EL DATÁFONO, NO UPS, NO SE MANIPULAN EQUIPOS."/>
    <s v="VISITA_TÉCNICA"/>
    <n v="64"/>
    <s v="PRINCIPAL"/>
    <s v="TERRESTRE"/>
    <s v="RODRIGUEZ MURCIA YERSON IVAN"/>
    <n v="1"/>
    <n v="31419"/>
    <n v="31419"/>
  </r>
  <r>
    <s v="VILLAVICENCIO"/>
    <s v="0036-0006"/>
    <x v="2"/>
    <n v="50001"/>
    <n v="2825395"/>
    <n v="65725"/>
    <x v="0"/>
    <s v="META"/>
    <s v="VILLAVICENCIO"/>
    <s v="BARRIO LA RELIQUIA VILLAVICENCIO 1"/>
    <s v="WOMPI"/>
    <s v="FO-25-1612852"/>
    <d v="2025-10-01T16:50:00"/>
    <d v="2025-10-02T11:00:00"/>
    <x v="0"/>
    <s v="ROLLOS"/>
    <s v="EJECUTADO_EXITOSO"/>
    <s v="EJECUTADO EXITOSO"/>
    <s v="01/10/2025 SE ESCALA AL COORDINADOR DE ZONA PARA ENTREGA DE ROLLOS EN SITIO | 02/10/2025 SE REALIZA ENTREGA DE 56 ROLLOS WOMPI"/>
    <s v="VISITA_TÉCNICA"/>
    <n v="56"/>
    <s v="PRINCIPAL"/>
    <s v="TERRESTRE"/>
    <s v="VEGA MANRIQUE JONATAN MAURICIO"/>
    <n v="1"/>
    <n v="31419"/>
    <n v="31419"/>
  </r>
  <r>
    <s v="BARRANQUILLA"/>
    <s v="0036-0001"/>
    <x v="0"/>
    <n v="8001"/>
    <n v="2821931"/>
    <n v="57202"/>
    <x v="0"/>
    <s v="ATLANTICO"/>
    <s v="BARRANQUILLA"/>
    <s v="DROGUERÍA MEDIÑHARMA JD"/>
    <s v="WOMPI"/>
    <s v="FO-25-1609737"/>
    <d v="2025-10-01T10:54:00"/>
    <d v="2025-10-02T11:01:00"/>
    <x v="0"/>
    <s v="ROLLOS"/>
    <s v="EJECUTADO_EXITOSO"/>
    <s v="EJECUTADO EXITOSO"/>
    <s v="01/10/2025 SE ESCALA AL COORDINADOR DE ZONA PARA ENTREGA DE ROLLOS EN SITIO | 02/10/2025 SE REALIZA VISITA SE ENTREGA 56 ROLLOS"/>
    <s v="VISITA_TÉCNICA"/>
    <n v="56"/>
    <s v="PRINCIPAL"/>
    <s v="TERRESTRE"/>
    <s v="MURCIA HERNANDEZ HARVEY IGNACIO"/>
    <n v="1"/>
    <n v="31419"/>
    <n v="31419"/>
  </r>
  <r>
    <s v="CALI"/>
    <s v="0036-0003"/>
    <x v="4"/>
    <n v="76001"/>
    <n v="2814956"/>
    <n v="74288"/>
    <x v="0"/>
    <s v="VALLE DEL CAUCA"/>
    <s v="CALI"/>
    <s v="MISCELANEA Y PAPELERIA PACARA"/>
    <s v="WOMPI"/>
    <s v="FO-25-1604363"/>
    <d v="2025-09-30T11:13:00"/>
    <d v="2025-10-02T11:11:00"/>
    <x v="0"/>
    <s v="ROLLOS"/>
    <s v="EJECUTADO_CANCELADO"/>
    <s v="CB CERRADO - DESOCUPADO"/>
    <s v="30/09/2025 SE ESCALA AL COORDINADOR DE ZONA PARA ENTREGA DE ROLLOS EN SITIO | 02/10/2025 SE LLAMA EL CLIENTE NO CONTESTA SE LLEGA AL COMERCIO Y SE ENCUENTRA CERRADO SE VUELVE A LLAMAR AL CLIENTE Y NO CONTESTA SE CANCELA VISITA DEBIDO A ESO"/>
    <s v="VISITA_TÉCNICA"/>
    <n v="0"/>
    <s v="PRINCIPAL"/>
    <s v="TERRESTRE"/>
    <s v="VILLACOB VILLACOB ELKIN EDUARDO"/>
    <n v="1"/>
    <n v="31419"/>
    <n v="31419"/>
  </r>
  <r>
    <s v="VILLAVICENCIO"/>
    <s v="0036-0006"/>
    <x v="2"/>
    <n v="50001"/>
    <n v="2815685"/>
    <n v="51400"/>
    <x v="0"/>
    <s v="META"/>
    <s v="VILLAVICENCIO"/>
    <s v="LA ROCA .COM"/>
    <s v="WOMPI"/>
    <s v="FO-25-1604972"/>
    <d v="2025-09-30T12:40:00"/>
    <d v="2025-10-02T11:13:00"/>
    <x v="0"/>
    <s v="ROLLOS"/>
    <s v="EJECUTADO_EXITOSO"/>
    <s v="EJECUTADO EXITOSO"/>
    <s v="30/09/2025 SE ESCALA AL COORDINADOR DE ZONA PARA ENTREGA DE ROLLOS EN SITIO | 02/10/2025 SE REALIZA VISTA AL CB POR SOLICITUD DE 48 ROLLOS, SE ENTREGAN SIN NOVEDAD TODO OK"/>
    <s v="VISITA_TÉCNICA"/>
    <n v="48"/>
    <s v="PRINCIPAL"/>
    <s v="TERRESTRE"/>
    <s v="CUERO RUIZ JHONNY"/>
    <n v="1"/>
    <n v="31419"/>
    <n v="31419"/>
  </r>
  <r>
    <s v="MANIZALES"/>
    <s v="0036-0002"/>
    <x v="6"/>
    <n v="17001"/>
    <n v="2805010"/>
    <n v="29402"/>
    <x v="0"/>
    <s v="CALDAS"/>
    <s v="MANIZALES"/>
    <s v="BARRIO ARGENTINA MANIZALES"/>
    <s v="WOMPI"/>
    <s v="FO-25-1596366"/>
    <d v="2025-09-29T08:12:00"/>
    <d v="2025-10-02T11:15:00"/>
    <x v="0"/>
    <s v="ROLLOS"/>
    <s v="EJECUTADO_EXITOSO"/>
    <s v="EJECUTADO EXITOSO"/>
    <s v="29/09/2025 SE ESCALA AL COORDINADOR DE ZONA PARA ENTREGA DE ROLLOS EN SITIO | 02/10/2025 SE ENTREGAN 32 ROLLOS EN EL COMERCIO NO SE MANIPULAN EQUIPOS"/>
    <s v="VISITA_TÉCNICA"/>
    <n v="32"/>
    <s v="PRINCIPAL"/>
    <s v="TERRESTRE"/>
    <s v="MOLINA CASTRO JAVIER ALBERTO"/>
    <n v="1"/>
    <n v="31419"/>
    <n v="31419"/>
  </r>
  <r>
    <s v="BARRANQUILLA"/>
    <s v="0036-0001"/>
    <x v="0"/>
    <n v="8001"/>
    <n v="2822985"/>
    <n v="17017"/>
    <x v="0"/>
    <s v="ATLANTICO"/>
    <s v="BARRANQUILLA"/>
    <s v="TIENDA Y PANEDERIA LA FE"/>
    <s v="WOMPI"/>
    <s v="FO-25-1610788"/>
    <d v="2025-10-01T12:40:00"/>
    <d v="2025-10-02T11:17:00"/>
    <x v="0"/>
    <s v="ROLLOS"/>
    <s v="EJECUTADO_EXITOSO"/>
    <s v="EJECUTADO EXITOSO"/>
    <s v="01/10/2025 SE ESCALA AL COORDINADOR DE ZONA PARA ENTREGA DE ROLLOS EN SITIO | 02/10/2025 SE REALIZA VISITA SE ENTREGA 64 ROLLOS"/>
    <s v="VISITA_TÉCNICA"/>
    <n v="64"/>
    <s v="PRINCIPAL"/>
    <s v="TERRESTRE"/>
    <s v="AGUIRRE HENAO RAUL EDUARDO"/>
    <n v="1"/>
    <n v="31419"/>
    <n v="31419"/>
  </r>
  <r>
    <s v="BUCARAMANGA"/>
    <s v="0036-0007"/>
    <x v="1"/>
    <n v="68001"/>
    <n v="2823512"/>
    <n v="75521"/>
    <x v="0"/>
    <s v="SANTANDER"/>
    <s v="BUCARAMANGA"/>
    <s v="BARRIO ASTURIAS BUCARAMANGA"/>
    <s v="WOMPI"/>
    <s v="FO-25-1612515"/>
    <d v="2025-10-01T13:42:00"/>
    <d v="2025-10-02T11:18:00"/>
    <x v="0"/>
    <s v="ROLLOS"/>
    <s v="EJECUTADO_EXITOSO"/>
    <s v="EJECUTADO EXITOSO"/>
    <s v="01/10/2025 SE ESCALA AL COORDINADOR DE ZONA PARA ENTREGA DE ROLLOS EN SITIO | 02/10/2025 SE REALIZA VISITA AL COMERCIO SE ENTREGAN 32 ROLLOS WOMPI"/>
    <s v="VISITA_TÉCNICA"/>
    <n v="32"/>
    <s v="PRINCIPAL"/>
    <s v="TERRESTRE"/>
    <s v="VILLACOB VILLACOB ELKIN EDUARDO"/>
    <n v="1"/>
    <n v="31419"/>
    <n v="31419"/>
  </r>
  <r>
    <s v="BOGOTA"/>
    <s v="0036-0004"/>
    <x v="5"/>
    <n v="11001"/>
    <n v="2825296"/>
    <n v="78069"/>
    <x v="0"/>
    <s v="CUNDINAMARCA"/>
    <s v="BOGOTA"/>
    <s v="BARRIO GARCES BOGOTA 1"/>
    <s v="WOMPI"/>
    <s v="FO-25-1612726"/>
    <d v="2025-10-01T16:33:00"/>
    <d v="2025-10-02T11:19:00"/>
    <x v="0"/>
    <s v="ROLLOS"/>
    <s v="EJECUTADO_EXITOSO"/>
    <s v="EJECUTADO EXITOSO"/>
    <s v="01/10/2025 SE ESCALA AL COORDINADOR DE ZONA PARA ENTREGA DE ROLLOS EN SITIO | 02/10/2025 SE HACE ENTREGA DE 24 ROLLOS"/>
    <s v="VISITA_TÉCNICA"/>
    <n v="24"/>
    <s v="PRINCIPAL"/>
    <s v="TERRESTRE"/>
    <s v="MARIÑO PABON JORGE ENRIQUE"/>
    <n v="1"/>
    <n v="31419"/>
    <n v="31419"/>
  </r>
  <r>
    <s v="TUNJA"/>
    <s v="0036-0007"/>
    <x v="1"/>
    <n v="15001"/>
    <n v="2825347"/>
    <n v="46394"/>
    <x v="0"/>
    <s v="BOYACA"/>
    <s v="TUNJA"/>
    <s v="INTERPHARMA DROGUERIA"/>
    <s v="WOMPI"/>
    <s v="FO-25-1612792"/>
    <d v="2025-10-01T16:36:00"/>
    <d v="2025-10-02T11:26:00"/>
    <x v="0"/>
    <s v="ROLLOS"/>
    <s v="EJECUTADO_EXITOSO"/>
    <s v="EJECUTADO EXITOSO"/>
    <s v="01/10/2025 SE ESCALA AL COORDINADOR DE ZONA PARA ENTREGA DE ROLLOS EN SITIO | 02/10/2025 SE REALIZA ENTREGA DE 16 ROLLOS WOMPI CON VISITA"/>
    <s v="VISITA_TÉCNICA"/>
    <n v="16"/>
    <s v="PRINCIPAL"/>
    <s v="TERRESTRE"/>
    <s v="GONZALEZ FANDIÑO SANTIAGO ERNESTO"/>
    <n v="1"/>
    <n v="31419"/>
    <n v="31419"/>
  </r>
  <r>
    <s v="BOGOTA"/>
    <s v="0036-0004"/>
    <x v="5"/>
    <n v="11001"/>
    <n v="2814861"/>
    <n v="44131"/>
    <x v="0"/>
    <s v="CUNDINAMARCA"/>
    <s v="BOGOTÁ"/>
    <s v="MOTOTRASPORTAMOS S.A.S _AGENCIA FUNZA"/>
    <s v="WOMPI"/>
    <s v="FO-25-1604366"/>
    <d v="2025-09-30T10:58:00"/>
    <d v="2025-10-02T11:45:00"/>
    <x v="0"/>
    <s v="ROLLOS"/>
    <s v="EJECUTADO_EXITOSO"/>
    <s v="EJECUTADO EXITOSO"/>
    <s v="30/09/2025 SE ESCALA AL COORDINADOR DE ZONA PARA ENTREGA DE ROLLOS EN SITIO | 02/10/2025 SE REALIZA LA ENTREGA DE 24 ROLLOS"/>
    <s v="VISITA_TÉCNICA"/>
    <n v="24"/>
    <s v="PRINCIPAL"/>
    <s v="TERRESTRE"/>
    <s v="RODRIGUEZ MURCIA YERSON IVAN"/>
    <n v="1"/>
    <n v="31419"/>
    <n v="31419"/>
  </r>
  <r>
    <s v="CUCUTA"/>
    <s v="0036-0007"/>
    <x v="1"/>
    <n v="54518"/>
    <n v="2812892"/>
    <n v="55673"/>
    <x v="0"/>
    <s v="NORTE DE SANTANDER"/>
    <s v="PAMPLONA"/>
    <s v="BARRIO CENTRO PAMPLONA 14"/>
    <s v="WOMPI"/>
    <s v="FO-25-1604808"/>
    <d v="2025-09-30T08:51:00"/>
    <d v="2025-10-02T12:13:00"/>
    <x v="0"/>
    <s v="ROLLOS"/>
    <s v="EJECUTADO_EXITOSO"/>
    <s v="EJECUTADO EXITOSO"/>
    <s v="30/09/2025 SE REALIZA ENVIO DE ROLLOS CON GUIA | 02/10/2025 SE REALIZÓ VISITA AL COMERCIO Y SE HIZO ENTREGA DE 16 ROLLOS WOMPI TODO OK"/>
    <s v="VISITA_TÉCNICA"/>
    <n v="16"/>
    <s v="LEJANA"/>
    <s v="TERRESTRE"/>
    <s v="ORTIZ MARTINEZ STIVEN"/>
    <n v="1"/>
    <n v="40250"/>
    <n v="40250"/>
  </r>
  <r>
    <s v="PASTO"/>
    <s v="0036-0003"/>
    <x v="4"/>
    <n v="52001"/>
    <n v="2803363"/>
    <n v="33489"/>
    <x v="0"/>
    <s v="NARIÑO"/>
    <s v="PASTO"/>
    <s v="TIENDA EDITH ROJAS"/>
    <s v="WOMPI"/>
    <s v="FO-25-1595797"/>
    <d v="2025-09-29T08:00:00"/>
    <d v="2025-10-02T12:17:00"/>
    <x v="0"/>
    <s v="ROLLOS"/>
    <s v="EJECUTADO_EXITOSO"/>
    <s v="EJECUTADO EXITOSO"/>
    <s v="29/09/2025 SE ESCALA AL COORDINADOR DE ZONA PARA ENTREGA DE ROLLOS EN SITIO | 02/10/2025 SE REALIZÓ LA ENTREGA DE PAPELERÍA SOLICITADA NO SE MANIPULA CB CLIENTE INFORMA QUE SE ENCUENTRA OPERATIVO"/>
    <s v="VISITA_TÉCNICA"/>
    <n v="64"/>
    <s v="PRINCIPAL"/>
    <s v="TERRESTRE"/>
    <s v="MORA VEGA JEAMPIER"/>
    <n v="1"/>
    <n v="31419"/>
    <n v="31419"/>
  </r>
  <r>
    <s v="PEREIRA"/>
    <s v="0036-0002"/>
    <x v="6"/>
    <n v="63001"/>
    <n v="2813959"/>
    <n v="48546"/>
    <x v="0"/>
    <s v="QUINDIO"/>
    <s v="ARMENIA"/>
    <s v="DROGUERIA GUARIN LA MEJOR"/>
    <s v="WOMPI"/>
    <s v="FO-25-1603043"/>
    <d v="2025-09-30T09:57:00"/>
    <d v="2025-10-02T12:22:00"/>
    <x v="0"/>
    <s v="ROLLOS"/>
    <s v="EJECUTADO_EXITOSO"/>
    <s v="EJECUTADO EXITOSO"/>
    <s v="30/09/2025 SE ESCALA AL COORDINADOR DE ZONA PARA ENTREGA DE ROLLOS EN SITIO | 02/10/2025 SE VISITA COMERCIO SE REALIZÓ ENTREGA DE 64 ROLLOS WOMPI"/>
    <s v="VISITA_TÉCNICA"/>
    <n v="64"/>
    <s v="INTERMEDIA"/>
    <s v="TERRESTRE"/>
    <s v="REMICIO AMADO JOHN HEBER"/>
    <n v="1"/>
    <n v="36351"/>
    <n v="36351"/>
  </r>
  <r>
    <s v="PEREIRA"/>
    <s v="0036-0002"/>
    <x v="6"/>
    <n v="63001"/>
    <n v="2815812"/>
    <n v="55737"/>
    <x v="0"/>
    <s v="QUINDIO"/>
    <s v="ARMENIA"/>
    <s v="BARRIO CENTRO ARMENIA 19"/>
    <s v="WOMPI"/>
    <s v="FO-25-1605079"/>
    <d v="2025-09-30T12:42:00"/>
    <d v="2025-10-02T12:29:00"/>
    <x v="0"/>
    <s v="ROLLOS"/>
    <s v="EJECUTADO_EXITOSO"/>
    <s v="EJECUTADO EXITOSO"/>
    <s v="30/09/2025 SE ESCALA AL COORDINADOR DE ZONA PARA ENTREGA DE ROLLOS EN SITIO | 02/10/2025 SE VISITA COMERCIO SE REALIZÓ ENTREGA DE 56 ROLLOS WOMPI"/>
    <s v="VISITA_TÉCNICA"/>
    <n v="56"/>
    <s v="INTERMEDIA"/>
    <s v="TERRESTRE"/>
    <s v="SANCHEZ SOLORZANO JUAN SEBASTIAN"/>
    <n v="1"/>
    <n v="36351"/>
    <n v="36351"/>
  </r>
  <r>
    <s v="CUCUTA"/>
    <s v="0036-0007"/>
    <x v="1"/>
    <n v="54001"/>
    <n v="2818235"/>
    <n v="74279"/>
    <x v="0"/>
    <s v="NORTE DE SANTANDER"/>
    <s v="CUCUTA"/>
    <s v="EL PUNTO DE LAS MÁQUINAS DE LA NOVENA"/>
    <s v="WOMPI"/>
    <s v="FO-25-1607055"/>
    <d v="2025-10-01T08:00:00"/>
    <d v="2025-10-02T12:32:00"/>
    <x v="0"/>
    <s v="ROLLOS"/>
    <s v="EJECUTADO_EXITOSO"/>
    <s v="EJECUTADO EXITOSO"/>
    <s v="30/09/2025 SE ESCALA AL COORDINADOR DE ZONA PARA ENTREGA DE ROLLOS EN SITIO | 02/10/2025 SE REALIZA VISITA, SE ENTREGAN 16 ROLLOS"/>
    <s v="VISITA_TÉCNICA"/>
    <n v="16"/>
    <s v="PRINCIPAL"/>
    <s v="TERRESTRE"/>
    <s v="SANCHEZ SOLORZANO JUAN SEBASTIAN"/>
    <n v="1"/>
    <n v="31419"/>
    <n v="31419"/>
  </r>
  <r>
    <s v="BOGOTA"/>
    <s v="0036-0004"/>
    <x v="5"/>
    <n v="11001"/>
    <n v="2825901"/>
    <n v="79607"/>
    <x v="0"/>
    <s v="CUNDINAMARCA"/>
    <s v="BOGOTA"/>
    <s v="BARRIO SAN CIPRIANO BOGOTA 4"/>
    <s v="WOMPI"/>
    <s v="FO-25-1613713"/>
    <d v="2025-10-02T08:00:00"/>
    <d v="2025-10-02T12:34:00"/>
    <x v="0"/>
    <s v="ROLLOS"/>
    <s v="EJECUTADO_EXITOSO"/>
    <s v="EJECUTADO EXITOSO"/>
    <s v="02/10/2025 SE ESCALA AL COORDINADOR DE ZONA PARA ENTREGA DE ROLLOS EN SITIO | 02/10/2025 SE REALIZA VISITA SE ENTREGAN 8 ROLLOS WOMPI"/>
    <s v="VISITA_TÉCNICA"/>
    <n v="8"/>
    <s v="PRINCIPAL"/>
    <s v="TERRESTRE"/>
    <s v="PACHECO BUITRAGO JAVIER ALONSO"/>
    <n v="1"/>
    <n v="31419"/>
    <n v="31419"/>
  </r>
  <r>
    <s v="PEREIRA"/>
    <s v="0036-0002"/>
    <x v="6"/>
    <n v="66001"/>
    <n v="2823199"/>
    <n v="52316"/>
    <x v="0"/>
    <s v="RISARALDA"/>
    <s v="PEREIRA"/>
    <s v="PAPELERIA EL POBLADO II"/>
    <s v="WOMPI"/>
    <s v="FO-25-1612522"/>
    <d v="2025-10-01T13:36:00"/>
    <d v="2025-10-02T12:36:00"/>
    <x v="0"/>
    <s v="ROLLOS"/>
    <s v="EJECUTADO_EXITOSO"/>
    <s v="EJECUTADO EXITOSO"/>
    <s v="01/10/2025 SE ESCALA AL COORDINADOR DE ZONA PARA ENTREGA DE ROLLOS EN SITIO | 02/10/2025 SE VISITA COMERCIO SE REALIZA ENTREGA DE 64 ROLLOS DE PAPEL PARA DATÁFONO WOMPI"/>
    <s v="VISITA_TÉCNICA"/>
    <n v="64"/>
    <s v="PRINCIPAL"/>
    <s v="TERRESTRE"/>
    <s v="JAIMES VALERO NELSON RICARDO"/>
    <n v="1"/>
    <n v="31419"/>
    <n v="31419"/>
  </r>
  <r>
    <s v="CUCUTA"/>
    <s v="0036-0007"/>
    <x v="1"/>
    <n v="54001"/>
    <n v="2827296"/>
    <n v="75328"/>
    <x v="0"/>
    <s v="NORTE DE SANTANDER"/>
    <s v="CUCUTA"/>
    <s v="BARRIO CHAPINERO CUCUTA 11"/>
    <s v="WOMPI"/>
    <s v="FO-25-1614630"/>
    <d v="2025-10-02T08:46:00"/>
    <d v="2025-10-02T12:56:00"/>
    <x v="0"/>
    <s v="ROLLOS"/>
    <s v="EJECUTADO_EXITOSO"/>
    <s v="EJECUTADO EXITOSO"/>
    <s v="02/10/2025 SE ESCALA AL COORDINADOR DE ZONA PARA ENTREGA DE ROLLOS EN SITIO | 02/10/2025 SE REALIZA ENTREGA DE 16 ROLLOS WOMPI"/>
    <s v="VISITA_TÉCNICA"/>
    <n v="16"/>
    <s v="PRINCIPAL"/>
    <s v="TERRESTRE"/>
    <s v="LOAIZA LOPEZ JHON FREDDY"/>
    <n v="1"/>
    <n v="31419"/>
    <n v="31419"/>
  </r>
  <r>
    <s v="BUCARAMANGA"/>
    <s v="0036-0007"/>
    <x v="1"/>
    <n v="68307"/>
    <n v="2804105"/>
    <n v="79867"/>
    <x v="0"/>
    <s v="SANTANDER"/>
    <s v="GIRON"/>
    <s v="BARRIO VEREDA CHOCOITA SECTOR TRES ESQUINAS GIRON"/>
    <s v="WOMPI"/>
    <s v="FO-25-1598048"/>
    <d v="2025-09-29T08:00:00"/>
    <d v="2025-10-02T13:14:00"/>
    <x v="0"/>
    <s v="ROLLOS"/>
    <s v="EJECUTADO_EXITOSO"/>
    <s v="EJECUTADO EXITOSO"/>
    <s v="29/09/2025 SE REALIZA ENVIO DE ROLLOS CON GUIA | 30/09/2025 SE REALIZA ENVIO DE ROLLOS POR EMPRESA DE TRANSPORTE INTERRAPIDISIMO, SE VALIDA INFORMACIÓN, SE CONFIRMA CON COORDINADOR SOBRE EL CAMBIO DE TRANSPORTE."/>
    <s v="ENVÍO"/>
    <n v="32"/>
    <s v="PRINCIPAL"/>
    <s v="TERRESTRE"/>
    <s v="DURAN ACOSTA FRANK YONNY"/>
    <n v="1"/>
    <n v="31419"/>
    <n v="31419"/>
  </r>
  <r>
    <s v="CUCUTA"/>
    <s v="0036-0007"/>
    <x v="1"/>
    <n v="54518"/>
    <n v="2808820"/>
    <n v="73318"/>
    <x v="0"/>
    <s v="NORTE DE SANTANDER"/>
    <s v="PAMPLONA"/>
    <s v="BARRIO CENTRO PAMPLONA 20"/>
    <s v="WOMPI"/>
    <s v="FO-25-1601058"/>
    <d v="2025-09-29T12:54:00"/>
    <d v="2025-10-02T13:23:00"/>
    <x v="0"/>
    <s v="ROLLOS"/>
    <s v="EJECUTADO_EXITOSO"/>
    <s v="EJECUTADO EXITOSO"/>
    <s v="29/09/2025 SE REALIZA ENVIO DE ROLLOS CON GUIA | 02/10/2025 SE REALIZA ENVÍO DE 56 ROLLOS"/>
    <s v="ENVÍO"/>
    <n v="56"/>
    <s v="LEJANA"/>
    <s v="TERRESTRE"/>
    <s v="SANTOS GONZALEZ JOHAN FABIAN"/>
    <n v="1"/>
    <n v="40250"/>
    <n v="40250"/>
  </r>
  <r>
    <s v="PASTO"/>
    <s v="0036-0003"/>
    <x v="4"/>
    <n v="52110"/>
    <n v="2809797"/>
    <n v="34202"/>
    <x v="0"/>
    <s v="NARIÑO"/>
    <s v="BUESACO"/>
    <s v="BARRIO CENTRO NORTE BUESACO"/>
    <s v="WOMPI"/>
    <s v="FO-25-1601061"/>
    <d v="2025-09-29T15:05:00"/>
    <d v="2025-10-02T13:30:00"/>
    <x v="0"/>
    <s v="ROLLOS"/>
    <s v="EJECUTADO_EXITOSO"/>
    <s v="EJECUTADO EXITOSO"/>
    <s v="29/09/2025 SE REALIZA ENVIO DE ROLLOS CON GUIA | 30/09/2025 SE REALIZA ENVÍO DE 40 ROLLOS  WOMPI POR MEDIO DE TRANSPORTADORA INTERRAPIDISIMO, ENVÍO DE ROLLOS OK"/>
    <s v="ENVÍO"/>
    <n v="40"/>
    <s v="INTERMEDIA"/>
    <s v="TERRESTRE"/>
    <s v="PACHECO BUITRAGO JAVIER ALONSO"/>
    <n v="1"/>
    <n v="36351"/>
    <n v="36351"/>
  </r>
  <r>
    <s v="BUCARAMANGA"/>
    <s v="0036-0007"/>
    <x v="1"/>
    <n v="68001"/>
    <n v="2825917"/>
    <n v="61379"/>
    <x v="0"/>
    <s v="SANTANDER"/>
    <s v="BUCARAMANGA"/>
    <s v="DROGUERIA FARMATOTAL MAS FARMACIA MAS SALUD"/>
    <s v="WOMPI"/>
    <s v="FO-25-1613710"/>
    <d v="2025-10-02T08:00:00"/>
    <d v="2025-10-02T13:52:00"/>
    <x v="0"/>
    <s v="ROLLOS"/>
    <s v="EJECUTADO_EXITOSO"/>
    <s v="EJECUTADO EXITOSO"/>
    <s v="02/10/2025 SE ESCALA AL COORDINADOR DE ZONA PARA ENTREGA DE ROLLOS EN SITIO | 02/10/2025 SE REALIZA VISITA A COMERCIO Y SE ENTREGAN 64 ROLLOS, NO SE MANIPULA EQUIPOS"/>
    <s v="VISITA_TÉCNICA"/>
    <n v="64"/>
    <s v="PRINCIPAL"/>
    <s v="TERRESTRE"/>
    <s v="PAZ MARTINEZ RICHARD HUMBERTO"/>
    <n v="1"/>
    <n v="31419"/>
    <n v="31419"/>
  </r>
  <r>
    <s v="BOGOTA"/>
    <s v="0036-0004"/>
    <x v="5"/>
    <n v="11001"/>
    <n v="2829034"/>
    <n v="44037"/>
    <x v="0"/>
    <s v="CUNDINAMARCA"/>
    <s v="BOGOTÁ"/>
    <s v="ANDALUCIA PAPERS EU"/>
    <s v="WOMPI"/>
    <s v="FO-25-1615068"/>
    <d v="2025-10-02T10:34:00"/>
    <d v="2025-10-02T13:53:00"/>
    <x v="0"/>
    <s v="ROLLOS"/>
    <s v="EJECUTADO_EXITOSO"/>
    <s v="EJECUTADO EXITOSO"/>
    <s v="02/10/2025 SE ESCALA AL COORDINADOR DE ZONA PARA ENTREGA DE ROLLOS EN SITIO | 02/10/2025 DURANTE LA VISITA TECNICA SE REALIZA ENTREGA DE 16 ROLLOS PARA DATÁFONO NO SE MANIPULAN EQUIPOS SIN NOVEDAD EN ENTREGA"/>
    <s v="VISITA_TÉCNICA"/>
    <n v="16"/>
    <s v="PRINCIPAL"/>
    <s v="TERRESTRE"/>
    <s v="SANTOS GONZALEZ JOHAN FABIAN"/>
    <n v="1"/>
    <n v="31419"/>
    <n v="31419"/>
  </r>
  <r>
    <s v="BOGOTA"/>
    <s v="0036-0004"/>
    <x v="5"/>
    <n v="11001"/>
    <n v="2829159"/>
    <n v="66349"/>
    <x v="0"/>
    <s v="CUNDINAMARCA"/>
    <s v="BOGOTÁ"/>
    <s v="CAFETERIA HADDE"/>
    <s v="WOMPI"/>
    <s v="FO-25-1615178"/>
    <d v="2025-10-02T10:46:00"/>
    <d v="2025-10-02T13:55:00"/>
    <x v="0"/>
    <s v="ROLLOS"/>
    <s v="EJECUTADO_EXITOSO"/>
    <s v="EJECUTADO EXITOSO"/>
    <s v="02/10/2025 SE ESCALA AL COORDINADOR DE ZONA PARA ENTREGA DE ROLLOS EN SITIO | 02/10/2025 SE VISITA COMERCIO, SE ENTREGAN 24 ROLLOS WOMPI"/>
    <s v="VISITA_TÉCNICA"/>
    <n v="24"/>
    <s v="PRINCIPAL"/>
    <s v="TERRESTRE"/>
    <s v="LOZADA ROJAS CHRISTIAN ANDRES"/>
    <n v="1"/>
    <n v="31419"/>
    <n v="31419"/>
  </r>
  <r>
    <s v="BOGOTA"/>
    <s v="0036-0004"/>
    <x v="5"/>
    <n v="11001"/>
    <n v="2826169"/>
    <n v="29094"/>
    <x v="0"/>
    <s v="CUNDINAMARCA"/>
    <s v="BOGOTÁ"/>
    <s v="DROGUERÍA LUZ E"/>
    <s v="WOMPI"/>
    <s v="FO-25-1613693"/>
    <d v="2025-10-02T08:00:00"/>
    <d v="2025-10-02T13:56:00"/>
    <x v="0"/>
    <s v="ROLLOS"/>
    <s v="EJECUTADO_EXITOSO"/>
    <s v="EJECUTADO EXITOSO"/>
    <s v="02/10/2025 SE ESCALA AL COORDINADOR DE ZONA PARA ENTREGA DE ROLLOS EN SITIO | 02/10/2025 DURANTE LA VISITA TECNICA SE REALIZA ENTREGA DE 56 ROLLOS PARA DATÁFONO NO SE MANIPULAN EQUIPOS SIN NOVEDAD EN ENTREGA"/>
    <s v="VISITA_TÉCNICA"/>
    <n v="56"/>
    <s v="PRINCIPAL"/>
    <s v="TERRESTRE"/>
    <s v="ORTIZ YARA FRANKLYN ISRAEL"/>
    <n v="1"/>
    <n v="31419"/>
    <n v="31419"/>
  </r>
  <r>
    <s v="VILLAVICENCIO"/>
    <s v="0036-0006"/>
    <x v="2"/>
    <n v="50001"/>
    <n v="2814480"/>
    <n v="53865"/>
    <x v="0"/>
    <s v="META"/>
    <s v="VILLAVICENCIO"/>
    <s v="BARRIO SAN GREGORIO VILLAVICENCIO"/>
    <s v="WOMPI"/>
    <s v="FO-25-1604378"/>
    <d v="2025-09-30T10:40:00"/>
    <d v="2025-10-02T14:29:00"/>
    <x v="0"/>
    <s v="ROLLOS"/>
    <s v="EJECUTADO_EXITOSO"/>
    <s v="EJECUTADO EXITOSO"/>
    <s v="30/09/2025 SE ESCALA AL COORDINADOR DE ZONA PARA ENTREGA DE ROLLOS EN SITIO | 02/10/2025 SE REALIZA VISITA AL CB POR SOLICITUD DE ROLLOS, SE ENTREGAN SIN NOVEDAD TODO OK"/>
    <s v="VISITA_TÉCNICA"/>
    <n v="32"/>
    <s v="PRINCIPAL"/>
    <s v="TERRESTRE"/>
    <s v="LOZADA ROJAS CHRISTIAN ANDRES"/>
    <n v="1"/>
    <n v="31419"/>
    <n v="31419"/>
  </r>
  <r>
    <s v="CUCUTA"/>
    <s v="0036-0007"/>
    <x v="1"/>
    <n v="54518"/>
    <n v="2818813"/>
    <n v="74120"/>
    <x v="0"/>
    <s v="NORTE DE SANTANDER"/>
    <s v="PAMPLONA"/>
    <s v="BARRIO CENTRO PAMPLONA 22"/>
    <s v="WOMPI"/>
    <s v="FO-25-1609105"/>
    <d v="2025-10-01T08:00:00"/>
    <d v="2025-10-02T14:31:00"/>
    <x v="0"/>
    <s v="ROLLOS"/>
    <s v="EJECUTADO_EXITOSO"/>
    <s v="EJECUTADO EXITOSO"/>
    <s v="01/10/2025 SE REALIZA ENVIO DE ROLLOS CON GUIA | 02/10/2025 SE REALIZÓ VISITA AL COMERCIO Y SE ENTREGA 24 ROLLOS WOMPI CON VISITA, YA QUE ESTAMOS EN LA ZONA DEL MUNICIPIO DE PAMPLONA"/>
    <s v="ENVÍO"/>
    <n v="24"/>
    <s v="LEJANA"/>
    <s v="TERRESTRE"/>
    <s v="MOLINA CASTRO JAVIER ALBERTO"/>
    <n v="1"/>
    <n v="40250"/>
    <n v="40250"/>
  </r>
  <r>
    <s v="CALI"/>
    <s v="0036-0003"/>
    <x v="4"/>
    <n v="76001"/>
    <n v="2829682"/>
    <n v="37581"/>
    <x v="0"/>
    <s v="VALLE DEL CAUCA"/>
    <s v="CALI"/>
    <s v="VIATLAS"/>
    <s v="WOMPI"/>
    <s v="FO-25-1615522"/>
    <d v="2025-10-02T11:34:00"/>
    <d v="2025-10-02T15:05:00"/>
    <x v="0"/>
    <s v="ROLLOS"/>
    <s v="EJECUTADO_EXITOSO"/>
    <s v="EJECUTADO EXITOSO"/>
    <s v="02/10/2025 SE ESCALA AL COORDINADOR DE ZONA PARA ENTREGA DE ROLLOS EN SITIO | 02/10/2025 SÍ EN LA VISITA TÉCNICA REALIZADA AL COMERCIO SE LLEGA AL SITIO SE INFORMA EL MOTIVO DE LA VISITA SE ENTREGAN 24 HORARIOS TÉRMICOS AL CLIENTE EL QUE RECIBE ROLLOS"/>
    <s v="VISITA_TÉCNICA"/>
    <n v="24"/>
    <s v="PRINCIPAL"/>
    <s v="TERRESTRE"/>
    <s v="MORA VEGA JEAMPIER"/>
    <n v="1"/>
    <n v="31419"/>
    <n v="31419"/>
  </r>
  <r>
    <s v="TUNJA"/>
    <s v="0036-0007"/>
    <x v="1"/>
    <n v="15001"/>
    <n v="2828399"/>
    <n v="74083"/>
    <x v="0"/>
    <s v="BOYACA"/>
    <s v="TUNJA"/>
    <s v="MINI FRUVERS LA BONANZA"/>
    <s v="WOMPI"/>
    <s v="FO-25-1614744"/>
    <d v="2025-10-02T09:51:00"/>
    <d v="2025-10-02T15:09:00"/>
    <x v="0"/>
    <s v="ROLLOS"/>
    <s v="EJECUTADO_EXITOSO"/>
    <s v="EJECUTADO EXITOSO"/>
    <s v="02/10/2025 SE ESCALA AL COORDINADOR DE ZONA PARA ENTREGA DE ROLLOS EN SITIO | 02/10/2025 SE REALIZA ENTREGA DE 16 ROLLOS WOMPI CON VISITA"/>
    <s v="VISITA_TÉCNICA"/>
    <n v="16"/>
    <s v="PRINCIPAL"/>
    <s v="TERRESTRE"/>
    <s v="BENAVIDES ARANGO RAFAEL JOSE"/>
    <n v="1"/>
    <n v="31419"/>
    <n v="31419"/>
  </r>
  <r>
    <s v="MONTERIA"/>
    <s v="0036-0001"/>
    <x v="0"/>
    <n v="23001"/>
    <n v="2823422"/>
    <n v="74466"/>
    <x v="0"/>
    <s v="CORDOBA"/>
    <s v="MONTERIA"/>
    <s v="TIENDA LUBRICANTES BETEL"/>
    <s v="WOMPI"/>
    <s v="FO-25-1612526"/>
    <d v="2025-10-01T13:48:00"/>
    <d v="2025-10-02T15:13:00"/>
    <x v="0"/>
    <s v="ROLLOS"/>
    <s v="EJECUTADO_EXITOSO"/>
    <s v="EJECUTADO EXITOSO"/>
    <s v="01/10/2025 SE ESCALA AL COORDINADOR DE ZONA PARA ENTREGA DE ROLLOS EN SITIO | 02/10/2025 SE REALIZA ENTREGA DE 40 ROLLOS A CORRESPONSAL WOMPI."/>
    <s v="VISITA_TÉCNICA"/>
    <n v="40"/>
    <s v="PRINCIPAL"/>
    <s v="TERRESTRE"/>
    <s v="RODRIGUEZ MURCIA YERSON IVAN"/>
    <n v="1"/>
    <n v="31419"/>
    <n v="31419"/>
  </r>
  <r>
    <s v="CALI"/>
    <s v="0036-0003"/>
    <x v="4"/>
    <n v="19001"/>
    <n v="2792525"/>
    <n v="80292"/>
    <x v="0"/>
    <s v="CAUCA"/>
    <s v="POPAYAN"/>
    <s v="BARRIO LA ARBOLEDA POPAYAN"/>
    <s v="WOMPI"/>
    <s v="FO-25-1582627"/>
    <d v="2025-09-25T10:00:00"/>
    <d v="2025-10-02T15:23:00"/>
    <x v="0"/>
    <s v="ROLLOS"/>
    <s v="EJECUTADO_EXITOSO"/>
    <s v="EJECUTADO EXITOSO"/>
    <s v="02/10/2025 SE INGRESA Y SE ENTREGAN 8 ROLLOS DE WOMPI"/>
    <s v="VISITA_TÉCNICA"/>
    <n v="8"/>
    <s v="LEJANA"/>
    <s v="TERRESTRE"/>
    <s v="MARQUEZ HOYOS JEYSON DANIEL"/>
    <n v="1"/>
    <n v="40250"/>
    <n v="40250"/>
  </r>
  <r>
    <s v="CUCUTA"/>
    <s v="0036-0007"/>
    <x v="1"/>
    <n v="54518"/>
    <n v="2818815"/>
    <n v="60862"/>
    <x v="0"/>
    <s v="NORTE DE SANTANDER"/>
    <s v="PAMPLONA"/>
    <s v="BARRIO CENTRO PAMPLONA 16"/>
    <s v="WOMPI"/>
    <s v="FO-25-1609101"/>
    <d v="2025-10-01T08:00:00"/>
    <d v="2025-10-02T15:28:00"/>
    <x v="0"/>
    <s v="ROLLOS"/>
    <s v="EJECUTADO_EXITOSO"/>
    <s v="EJECUTADO EXITOSO"/>
    <s v="01/10/2025 SE REALIZA ENVIO DE ROLLOS CON GUIA | 02/10/2025 SE REALIZÓ VISITA AL COMERCIO Y SE ENTREGA 64 ROLLOS WOMPI CON VISITA, YA QUE ESTAMOS EN LA ZONA DEL MUNICIPIO DE PAMPLONA"/>
    <s v="ENVÍO"/>
    <n v="64"/>
    <s v="LEJANA"/>
    <s v="TERRESTRE"/>
    <s v="INZANDARA MENDEZ JAIME ALEXANDER"/>
    <n v="1"/>
    <n v="40250"/>
    <n v="40250"/>
  </r>
  <r>
    <s v="VILLAVICENCIO"/>
    <s v="0036-0006"/>
    <x v="2"/>
    <n v="50001"/>
    <n v="2822754"/>
    <n v="56764"/>
    <x v="0"/>
    <s v="META"/>
    <s v="VILLAVICENCIO"/>
    <s v="BARRIO ESPERANZA SEPTIMA ETAPA VILLAVICENCIO"/>
    <s v="WOMPI"/>
    <s v="FO-25-1610586"/>
    <d v="2025-10-01T12:13:00"/>
    <d v="2025-10-02T15:32:00"/>
    <x v="0"/>
    <s v="ROLLOS"/>
    <s v="EJECUTADO_EXITOSO"/>
    <s v="EJECUTADO EXITOSO"/>
    <s v="01/10/2025 SE ESCALA AL COORDINADOR DE ZONA PARA ENTREGA DE ROLLOS EN SITIO | 02/10/2025 SE REALIZA VISTA AL CB POR SOLICITUD DE 48 ROLLOS, SE ENTREGAN SIN NOVEDAD TODO OK"/>
    <s v="VISITA_TÉCNICA"/>
    <n v="48"/>
    <s v="PRINCIPAL"/>
    <s v="TERRESTRE"/>
    <s v="MORA VEGA JEAMPIER"/>
    <n v="1"/>
    <n v="31419"/>
    <n v="31419"/>
  </r>
  <r>
    <s v="CALI"/>
    <s v="0036-0003"/>
    <x v="4"/>
    <n v="76364"/>
    <n v="2823015"/>
    <n v="76345"/>
    <x v="0"/>
    <s v="VALLE DEL CAUCA"/>
    <s v="JAMUNDI"/>
    <s v="BARRIO JAMUNDI JAMUNDI  1"/>
    <s v="WOMPI"/>
    <s v="FO-25-1610974"/>
    <d v="2025-10-01T12:35:00"/>
    <d v="2025-10-02T15:42:00"/>
    <x v="0"/>
    <s v="ROLLOS"/>
    <s v="EJECUTADO_EXITOSO"/>
    <s v="EJECUTADO EXITOSO"/>
    <s v="01/10/2025 EXITOSA | 02/10/2025 COMERCIO INDICA QUE LE ENTREGUE LOS ROLLOS DESPUÉS DE LAS 3 PM | 02/10/2025 SE ENTREGAN 32 ROLLOS EN BUEN ESTADO"/>
    <s v="VISITA_TÉCNICA"/>
    <n v="32"/>
    <s v="INTERMEDIA"/>
    <s v="TERRESTRE"/>
    <s v="MOLINA CASTRO JAVIER ALBERTO"/>
    <n v="1"/>
    <n v="36351"/>
    <n v="36351"/>
  </r>
  <r>
    <s v="BUCARAMANGA"/>
    <s v="0036-0007"/>
    <x v="1"/>
    <n v="68001"/>
    <n v="2826064"/>
    <n v="80354"/>
    <x v="0"/>
    <s v="SANTANDER"/>
    <s v="BUCARAMANGA"/>
    <s v="DROGUERIA Y COMERCIALIZADORA EL DIAMANTE DOS"/>
    <s v="WOMPI"/>
    <s v="FO-25-1613698"/>
    <d v="2025-10-02T08:00:00"/>
    <d v="2025-10-02T15:49:00"/>
    <x v="0"/>
    <s v="ROLLOS"/>
    <s v="EJECUTADO_EXITOSO"/>
    <s v="EJECUTADO EXITOSO"/>
    <s v="02/10/2025 SE ESCALA AL COORDINADOR DE ZONA PARA ENTREGA DE ROLLOS EN SITIO | 02/10/2025 SE REALIZA VISITA AL COMERCIO SE HACE ENTREGA DE 16 ROLLOS DE WOMPI"/>
    <s v="VISITA_TÉCNICA"/>
    <n v="16"/>
    <s v="PRINCIPAL"/>
    <s v="TERRESTRE"/>
    <s v="ESCOBAR LENIS JUAN SEBASTIAN"/>
    <n v="1"/>
    <n v="31419"/>
    <n v="31419"/>
  </r>
  <r>
    <s v="MONTERIA"/>
    <s v="0036-0001"/>
    <x v="0"/>
    <n v="23001"/>
    <n v="2824310"/>
    <n v="72142"/>
    <x v="0"/>
    <s v="CORDOBA"/>
    <s v="MONTERIA"/>
    <s v="EL PARAISO MONTERIA 3"/>
    <s v="WOMPI"/>
    <s v="FO-25-1612396"/>
    <d v="2025-10-01T15:03:00"/>
    <d v="2025-10-02T15:54:00"/>
    <x v="0"/>
    <s v="ROLLOS"/>
    <s v="EJECUTADO_EXITOSO"/>
    <s v="EJECUTADO EXITOSO"/>
    <s v="01/10/2025 SE ESCALA AL COORDINADOR DE ZONA PARA ENTREGA DE ROLLOS EN SITIO | 02/10/2025 SE REALIZA ENTREGA DE 48 ROLLOS A CORRESPONSAL WOMPI."/>
    <s v="VISITA_TÉCNICA"/>
    <n v="48"/>
    <s v="PRINCIPAL"/>
    <s v="TERRESTRE"/>
    <s v="MARIÑO PABON JORGE ENRIQUE"/>
    <n v="1"/>
    <n v="31419"/>
    <n v="31419"/>
  </r>
  <r>
    <s v="BOGOTA"/>
    <s v="0036-0004"/>
    <x v="5"/>
    <n v="11001"/>
    <n v="2827346"/>
    <n v="68184"/>
    <x v="0"/>
    <s v="CUNDINAMARCA"/>
    <s v="BOGOTÁ"/>
    <s v="MARIA ALEJANDRA LOPEZ BASTIDAS"/>
    <s v="WOMPI"/>
    <s v="FO-25-1615391"/>
    <d v="2025-10-02T08:37:00"/>
    <d v="2025-10-02T15:55:00"/>
    <x v="0"/>
    <s v="ROLLOS"/>
    <s v="EJECUTADO_EXITOSO"/>
    <s v="EJECUTADO EXITOSO"/>
    <s v="02/10/2025 SE ESCALA AL COORDINADOR DE ZONA PARA ENTREGA DE ROLLOS EN SITIO | 02/10/2025 SE REALIZA ENTREGA DE 24 ROLLOS ,NO SE MANIPULAN EQUIPOS"/>
    <s v="VISITA_TÉCNICA"/>
    <n v="24"/>
    <s v="PRINCIPAL"/>
    <s v="TERRESTRE"/>
    <s v="MARQUEZ HOYOS JEYSON DANIEL"/>
    <n v="1"/>
    <n v="31419"/>
    <n v="31419"/>
  </r>
  <r>
    <s v="BARRANQUILLA"/>
    <s v="0036-0001"/>
    <x v="0"/>
    <n v="8758"/>
    <n v="2818905"/>
    <n v="78829"/>
    <x v="0"/>
    <s v="ATLANTICO"/>
    <s v="SOLEDAD"/>
    <s v="BARRIO LA CENTRAL SOLEDAD 1"/>
    <s v="WOMPI"/>
    <s v="FO-25-1607871"/>
    <d v="2025-10-01T08:00:00"/>
    <d v="2025-10-02T15:59:00"/>
    <x v="0"/>
    <s v="ROLLOS"/>
    <s v="EJECUTADO_EXITOSO"/>
    <s v="EJECUTADO EXITOSO"/>
    <s v="01/10/2025 SE ESCALA AL COORDINADOR DE ZONA PARA ENTREGA DE ROLLOS EN SITIO | 02/10/2025 SE REALIZA VISITA SE ENTREGA 48 ROLLOS"/>
    <s v="VISITA_TÉCNICA"/>
    <n v="48"/>
    <s v="PRINCIPAL"/>
    <s v="TERRESTRE"/>
    <s v="GALINDO ROJAS LUIS FELIPE"/>
    <n v="1"/>
    <n v="31419"/>
    <n v="31419"/>
  </r>
  <r>
    <s v="CALI"/>
    <s v="0036-0003"/>
    <x v="4"/>
    <n v="76892"/>
    <n v="2819324"/>
    <n v="48622"/>
    <x v="0"/>
    <s v="VALLE DEL CAUCA"/>
    <s v="YUMBO"/>
    <s v="BARRIO LA NUEVA ESTANCIA YUMBO"/>
    <s v="WOMPI"/>
    <s v="FO-25-1607883"/>
    <d v="2025-10-01T08:00:00"/>
    <d v="2025-10-02T16:00:00"/>
    <x v="0"/>
    <s v="ROLLOS"/>
    <s v="EJECUTADO_EXITOSO"/>
    <s v="EJECUTADO EXITOSO"/>
    <s v="01/10/2025 SE ESCALA AL COORDINADOR DE ZONA PARA ENTREGA DE ROLLOS EN SITIO | 02/10/2025 EN LA VISITA TÉCNICA REALIZADA AL COMERCIO SE LLEGA AL SITIO SE INFORMA EL MOTIVO DE LA VISITA SE ENTREGAN 64 ROLLOS TÉRMICOS AL CLIENTE EL CLIENTE RECIBE ROLLOS"/>
    <s v="VISITA_TÉCNICA"/>
    <n v="64"/>
    <s v="PRINCIPAL"/>
    <s v="TERRESTRE"/>
    <s v="VILLACOB VILLACOB ELKIN EDUARDO"/>
    <n v="1"/>
    <n v="31419"/>
    <n v="31419"/>
  </r>
  <r>
    <s v="BOGOTA"/>
    <s v="0036-0004"/>
    <x v="5"/>
    <n v="11001"/>
    <n v="2823404"/>
    <n v="46937"/>
    <x v="0"/>
    <s v="CUNDINAMARCA"/>
    <s v="BOGOTÁ"/>
    <s v="MICAN PUBLICIDAD"/>
    <s v="WOMPI"/>
    <s v="FO-25-1615398"/>
    <d v="2025-10-01T13:35:00"/>
    <d v="2025-10-02T16:01:00"/>
    <x v="0"/>
    <s v="ROLLOS"/>
    <s v="EJECUTADO_EXITOSO"/>
    <s v="EJECUTADO EXITOSO"/>
    <s v="02/10/2025 SE ESCALA AL COORDINADOR DE ZONA PARA ENTREGA DE ROLLOS EN SITIO | 02/10/2025 SE REALIZA ENTREGA DE 24 ROLLOS ,NO SE MANIPULAN EQUIPOS"/>
    <s v="VISITA_TÉCNICA"/>
    <n v="24"/>
    <s v="PRINCIPAL"/>
    <s v="TERRESTRE"/>
    <s v="BENAVIDES ARANGO RAFAEL JOSE"/>
    <n v="1"/>
    <n v="31419"/>
    <n v="31419"/>
  </r>
  <r>
    <s v="MEDELLIN"/>
    <s v="0036-0005"/>
    <x v="3"/>
    <n v="5030"/>
    <n v="2810221"/>
    <n v="13670"/>
    <x v="0"/>
    <s v="ANTIOQUIA"/>
    <s v="AMAGA"/>
    <s v="CLL URIBE URIBE AMAGA"/>
    <s v="WOMPI"/>
    <s v="FO-25-1604814"/>
    <d v="2025-09-29T15:19:00"/>
    <d v="2025-10-02T16:22:00"/>
    <x v="0"/>
    <s v="ROLLOS"/>
    <s v="EJECUTADO_EXITOSO"/>
    <s v="EJECUTADO EXITOSO"/>
    <s v="30/09/2025 VISITA OK | 02/10/2025 SE REALIZA LA ENTREGA DE 8 ROLLOS DE WOMPI OK"/>
    <s v="ENVÍO"/>
    <n v="8"/>
    <s v="INTERMEDIA"/>
    <s v="TERRESTRE"/>
    <s v="GALINDO ROJAS LUIS FELIPE"/>
    <n v="1"/>
    <n v="36351"/>
    <n v="36351"/>
  </r>
  <r>
    <s v="MEDELLIN"/>
    <s v="0036-0005"/>
    <x v="3"/>
    <n v="5761"/>
    <n v="2813378"/>
    <n v="62255"/>
    <x v="0"/>
    <s v="ANTIOQUIA"/>
    <s v="SOPETRAN"/>
    <s v="BARRIO SOPETRAN SOPETRAN"/>
    <s v="WOMPI"/>
    <s v="FO-25-1604805"/>
    <d v="2025-09-30T09:33:00"/>
    <d v="2025-10-02T16:27:00"/>
    <x v="0"/>
    <s v="ROLLOS"/>
    <s v="EJECUTADO_EXITOSO"/>
    <s v="EJECUTADO EXITOSO"/>
    <s v="30/09/2025 SE REALIZA ENVIO DE ROLLOS CON GUIA | 02/10/2025 SE REALIZA ENTREGA DE ROLLOS EN VISITA"/>
    <s v="ENVÍO"/>
    <n v="64"/>
    <s v="INTERMEDIA"/>
    <s v="TERRESTRE"/>
    <s v="MONTOYA VELEZ ANDRES FELIPE"/>
    <n v="1"/>
    <n v="36351"/>
    <n v="36351"/>
  </r>
  <r>
    <s v="MEDELLIN"/>
    <s v="0036-0005"/>
    <x v="3"/>
    <n v="5318"/>
    <n v="2808793"/>
    <n v="69534"/>
    <x v="0"/>
    <s v="ANTIOQUIA"/>
    <s v="GUARNE"/>
    <s v="BARRIO GUARNE GUARNE 1"/>
    <s v="WOMPI"/>
    <s v="FO-25-1601057"/>
    <d v="2025-09-29T13:32:00"/>
    <d v="2025-10-02T16:28:00"/>
    <x v="0"/>
    <s v="ROLLOS"/>
    <s v="EJECUTADO_EXITOSO"/>
    <s v="EJECUTADO EXITOSO"/>
    <s v="29/09/2025 SE REALIZA ENVIO DE ROLLOS CON GUIA | 02/10/2025 ENTREGA DE ROLLOS CON VISITA TÉCNICA OK"/>
    <s v="ENVÍO"/>
    <n v="24"/>
    <s v="INTERMEDIA"/>
    <s v="TERRESTRE"/>
    <s v="HERNANDEZ CHAVARRIA JUAN CAMILO"/>
    <n v="1"/>
    <n v="36351"/>
    <n v="36351"/>
  </r>
  <r>
    <s v="MEDELLIN"/>
    <s v="0036-0005"/>
    <x v="3"/>
    <n v="5761"/>
    <n v="2803082"/>
    <n v="72826"/>
    <x v="0"/>
    <s v="ANTIOQUIA"/>
    <s v="SOPETRAN"/>
    <s v="BARRIO EL BULEVAR SOPETRAN"/>
    <s v="WOMPI"/>
    <s v="FO-25-1597146"/>
    <d v="2025-09-29T08:00:00"/>
    <d v="2025-10-02T16:32:00"/>
    <x v="0"/>
    <s v="ROLLOS"/>
    <s v="EJECUTADO_EXITOSO"/>
    <s v="EJECUTADO EXITOSO"/>
    <s v="29/09/2025 SE REALIZA ENVIO DE ROLLOS CON GUIA | 02/10/2025 SE REALIZA ENTREGA DE ROLLOS EN VISITA"/>
    <s v="ENVÍO"/>
    <n v="48"/>
    <s v="INTERMEDIA"/>
    <s v="TERRESTRE"/>
    <s v="CARDONA MOLINA BROLIN STIVEN"/>
    <n v="1"/>
    <n v="36351"/>
    <n v="36351"/>
  </r>
  <r>
    <s v="SANTA MARTA"/>
    <s v="0036-0001"/>
    <x v="0"/>
    <n v="47001"/>
    <n v="2825845"/>
    <n v="76036"/>
    <x v="0"/>
    <s v="MAGDALENA"/>
    <s v="SANTA MARTA"/>
    <s v="PAPELERIA Y DETALLES BLESSED"/>
    <s v="WOMPI"/>
    <s v="FO-25-1613712"/>
    <d v="2025-10-02T08:00:00"/>
    <d v="2025-10-02T17:19:00"/>
    <x v="0"/>
    <s v="ROLLOS"/>
    <s v="EJECUTADO_EXITOSO"/>
    <s v="EJECUTADO EXITOSO"/>
    <s v="02/10/2025 SE ESCALA AL COORDINADOR DE ZONA PARA ENTREGA DE ROLLOS EN SITIO | 02/10/2025 SE REALIZA ENTREGA DE 32 ROLLOS PARA DATÁFONO A SATISFACCIÓN DEL CLIENTE"/>
    <s v="VISITA_TÉCNICA"/>
    <n v="32"/>
    <s v="PRINCIPAL"/>
    <s v="TERRESTRE"/>
    <s v="HERNANDEZ CHAVARRIA JUAN CAMILO"/>
    <n v="1"/>
    <n v="31419"/>
    <n v="31419"/>
  </r>
  <r>
    <s v="SANTA MARTA"/>
    <s v="0036-0001"/>
    <x v="0"/>
    <n v="47001"/>
    <n v="2825992"/>
    <n v="75187"/>
    <x v="0"/>
    <s v="MAGDALENA"/>
    <s v="SANTA MARTA"/>
    <s v="BARRIO ALCAZARES SANTA MARTA 3"/>
    <s v="WOMPI"/>
    <s v="FO-25-1613911"/>
    <d v="2025-10-02T08:00:00"/>
    <d v="2025-10-02T17:31:00"/>
    <x v="0"/>
    <s v="ROLLOS"/>
    <s v="EJECUTADO_EXITOSO"/>
    <s v="EJECUTADO EXITOSO"/>
    <s v="02/10/2025 SE ESCALA AL COORDINADOR DE ZONA PARA ENTREGA DE ROLLOS EN SITIO | 02/10/2025 SE REALIZA ENTREGA DE 16 ROLLOS PARA PAR DATÁFONO A SATISFACCIÓN DEL CLIENTE"/>
    <s v="VISITA_TÉCNICA"/>
    <n v="16"/>
    <s v="PRINCIPAL"/>
    <s v="TERRESTRE"/>
    <s v="THOMAS  CAMPO SIGIFREDO SEGUNDO"/>
    <n v="1"/>
    <n v="31419"/>
    <n v="31419"/>
  </r>
  <r>
    <s v="CALI"/>
    <s v="0036-0003"/>
    <x v="4"/>
    <n v="19001"/>
    <n v="2824503"/>
    <n v="42270"/>
    <x v="0"/>
    <s v="CAUCA"/>
    <s v="POPAYAN"/>
    <s v="PIKIÑA COMERCIALIZADORA"/>
    <s v="WOMPI"/>
    <s v="FO-25-1612731"/>
    <d v="2025-10-01T15:17:00"/>
    <d v="2025-10-02T17:32:00"/>
    <x v="0"/>
    <s v="ROLLOS"/>
    <s v="EJECUTADO_EXITOSO"/>
    <s v="EJECUTADO EXITOSO"/>
    <s v="01/10/2025 SE ESCALA AL COORDINADOR DE ZONA PARA ENTREGA DE ROLLOS EN SITIO | 02/10/2025 SE INGRESA Y SE ENTREGA 16 ROLLOS DE WOMPI"/>
    <s v="VISITA_TÉCNICA"/>
    <n v="16"/>
    <s v="LEJANA"/>
    <s v="TERRESTRE"/>
    <s v="THOMAS  CAMPO SIGIFREDO SEGUNDO"/>
    <n v="1"/>
    <n v="40250"/>
    <n v="40250"/>
  </r>
  <r>
    <s v="BOGOTA"/>
    <s v="0036-0004"/>
    <x v="5"/>
    <n v="11001"/>
    <n v="2798500"/>
    <n v="32880"/>
    <x v="0"/>
    <s v="CUNDINAMARCA"/>
    <s v="BOGOTÁ"/>
    <s v="MAGDA ELIZABETH ZABALETA GALINDO"/>
    <s v="WOMPI"/>
    <s v="FO-25-1588037 | FO-25-1596595"/>
    <d v="2025-09-26T09:52:00"/>
    <d v="2025-10-03T09:13:00"/>
    <x v="0"/>
    <s v="ROLLOS"/>
    <s v="EJECUTADO_EXITOSO"/>
    <s v="EJECUTADO EXITOSO"/>
    <s v="26/09/2025 SE ESCALA AL COORDINADOR DE ZONA PARA ENTREGA DE ROLLOS EN SITIO | 27/09/2025 COMERCIO SE ENCUENTRA CERRADO SE COMUNICA CON EL CLIENTE DICE QUE SE ENCUENTRA EN CITA MEDICA Y HOY NO PUEDE"/>
    <s v="VISITA_TÉCNICA"/>
    <n v="16"/>
    <s v="PRINCIPAL"/>
    <s v="TERRESTRE"/>
    <s v=""/>
    <n v="2"/>
    <n v="31419"/>
    <n v="62838"/>
  </r>
  <r>
    <s v="CALI"/>
    <s v="0036-0003"/>
    <x v="4"/>
    <n v="19001"/>
    <n v="2815341"/>
    <n v="71191"/>
    <x v="0"/>
    <s v="CAUCA"/>
    <s v="POPAYAN"/>
    <s v="LA TIENDA DE LUZ MARY NORTE"/>
    <s v="WOMPI"/>
    <s v="FO-25-1604714"/>
    <d v="2025-09-30T11:45:00"/>
    <d v="2025-10-03T09:24:00"/>
    <x v="0"/>
    <s v="ROLLOS"/>
    <s v="EJECUTADO_EXITOSO"/>
    <s v="EJECUTADO EXITOSO"/>
    <s v="30/09/2025 SE ESCALA AL COORDINADOR DE ZONA PARA ENTREGA DE ROLLOS EN SITIO | 02/10/2025 SE INGRESA Y SE ENTREGAN 32 ROLLOS DE WOMPI"/>
    <s v="VISITA_TÉCNICA"/>
    <n v="32"/>
    <s v="LEJANA"/>
    <s v="TERRESTRE"/>
    <s v="BARRAGAN LAGOS JUAN MANUEL | GONZALEZ FANDIÑO SANTIAGO ERNESTO"/>
    <n v="1"/>
    <n v="40250"/>
    <n v="40250"/>
  </r>
  <r>
    <s v="CALI"/>
    <s v="0036-0003"/>
    <x v="4"/>
    <n v="19001"/>
    <n v="2817833"/>
    <n v="71818"/>
    <x v="0"/>
    <s v="CAUCA"/>
    <s v="POPAYAN"/>
    <s v="CAUCA POPAYAN 1"/>
    <s v="WOMPI"/>
    <s v="FO-25-1606996"/>
    <d v="2025-09-30T16:21:00"/>
    <d v="2025-10-03T09:26:00"/>
    <x v="0"/>
    <s v="ROLLOS"/>
    <s v="EJECUTADO_EXITOSO"/>
    <s v="EJECUTADO EXITOSO"/>
    <s v="30/09/2025 SE ESCALA AL COORDINADOR DE ZONA PARA ENTREGA DE ROLLOS EN SITIO | 02/10/2025 SE INGRESA Y SE ENTREGAN 16 ROLLOS DE WOMPI"/>
    <s v="VISITA_TÉCNICA"/>
    <n v="16"/>
    <s v="LEJANA"/>
    <s v="TERRESTRE"/>
    <s v="INZANDARA MENDEZ JAIME ALEXANDER"/>
    <n v="1"/>
    <n v="40250"/>
    <n v="40250"/>
  </r>
  <r>
    <s v="CUCUTA"/>
    <s v="0036-0007"/>
    <x v="1"/>
    <n v="54001"/>
    <n v="2828521"/>
    <n v="68382"/>
    <x v="0"/>
    <s v="NORTE DE SANTANDER"/>
    <s v="CUCUTA"/>
    <s v="BOTELLO FERNANDEZ GROUP"/>
    <s v="WOMPI"/>
    <s v="FO-25-1614737"/>
    <d v="2025-10-02T09:57:00"/>
    <d v="2025-10-03T09:27:00"/>
    <x v="0"/>
    <s v="ROLLOS"/>
    <s v="EJECUTADO_EXITOSO"/>
    <s v="EJECUTADO EXITOSO"/>
    <s v="02/10/2025 SE ESCALA AL COORDINADOR DE ZONA PARA ENTREGA DE ROLLOS EN SITIO | 02/10/2025 SE REALIZA VISITA, SE ENTREGAN 16 ROLLOS"/>
    <s v="VISITA_TÉCNICA"/>
    <n v="16"/>
    <s v="PRINCIPAL"/>
    <s v="TERRESTRE"/>
    <s v="INZANDARA MENDEZ JAIME ALEXANDER"/>
    <n v="1"/>
    <n v="31419"/>
    <n v="31419"/>
  </r>
  <r>
    <s v="NEIVA"/>
    <s v="0036-0006"/>
    <x v="2"/>
    <n v="41001"/>
    <n v="2828791"/>
    <n v="24005"/>
    <x v="0"/>
    <s v="HUILA"/>
    <s v="NEIVA"/>
    <s v="MULTISERVICIOS ROBERT"/>
    <s v="WOMPI"/>
    <s v="FO-25-1617565"/>
    <d v="2025-10-02T10:32:00"/>
    <d v="2025-10-03T09:29:00"/>
    <x v="0"/>
    <s v="ROLLOS"/>
    <s v="EJECUTADO_CANCELADO"/>
    <s v="PETICIÓN RED"/>
    <s v="02/10/2025 SE ESCALA AL COORDINADOR DE ZONA PARA ENTREGA DE ROLLOS EN SITIO | 03/10/2025 SE LLEGA AL PUNTO , SE EVIDENCIA CORRESPONSAL DEL GRUPO AVAL , NO SE REALIZA ENTREGA DE ROLLOS ."/>
    <s v="VISITA_TÉCNICA"/>
    <m/>
    <s v="PRINCIPAL"/>
    <s v="TERRESTRE"/>
    <s v="PACHECO BUITRAGO JAVIER ALONSO"/>
    <n v="1"/>
    <n v="31419"/>
    <n v="31419"/>
  </r>
  <r>
    <s v="BUCARAMANGA"/>
    <s v="0036-0007"/>
    <x v="1"/>
    <n v="68001"/>
    <n v="2831113"/>
    <n v="79985"/>
    <x v="0"/>
    <s v="SANTANDER"/>
    <s v="BUCARAMANGA"/>
    <s v="BARRIO SAN FRANCISCO BUCARAMANGA  19"/>
    <s v="WOMPI"/>
    <s v="FO-25-1617062"/>
    <d v="2025-10-02T14:29:00"/>
    <d v="2025-10-03T09:30:00"/>
    <x v="0"/>
    <s v="ROLLOS"/>
    <s v="EJECUTADO_EXITOSO"/>
    <s v="EJECUTADO EXITOSO"/>
    <s v="02/10/2025 SE ESCALA AL COORDINADOR DE ZONA PARA ENTREGA DE ROLLOS EN SITIO | 03/10/2025 SE REALIZA VISITA A COMERCIO Y SE ENTREGAN 16 ROLLOS"/>
    <s v="VISITA_TÉCNICA"/>
    <n v="16"/>
    <s v="PRINCIPAL"/>
    <s v="TERRESTRE"/>
    <s v="ANDRADE HERNANDEZ JUAN CARLOS"/>
    <n v="1"/>
    <n v="31419"/>
    <n v="31419"/>
  </r>
  <r>
    <s v="IBAGUE"/>
    <s v="0036-0006"/>
    <x v="2"/>
    <n v="73001"/>
    <n v="2822817"/>
    <n v="72072"/>
    <x v="0"/>
    <s v="TOLIMA"/>
    <s v="IBAGUE"/>
    <s v="CAFÉ DE PASO WANDA"/>
    <s v="WOMPI"/>
    <s v="FO-25-1610456"/>
    <d v="2025-10-01T12:09:00"/>
    <d v="2025-10-03T09:32:00"/>
    <x v="0"/>
    <s v="ROLLOS"/>
    <s v="EJECUTADO_EXITOSO"/>
    <s v="EJECUTADO EXITOSO"/>
    <s v="01/10/2025 SE ESCALA AL COORDINADOR DE ZONA PARA ENTREGA DE ROLLOS EN SITIO | 03/10/2025 SE HACE ENTREGA DE 16 ROLLOS WOMPI EN DIRECCIÓN INDICADA"/>
    <s v="VISITA_TÉCNICA"/>
    <n v="16"/>
    <s v="PRINCIPAL"/>
    <s v="TERRESTRE"/>
    <s v="SANTOS GONZALEZ JOHAN FABIAN"/>
    <n v="1"/>
    <n v="31419"/>
    <n v="31419"/>
  </r>
  <r>
    <s v="IBAGUE"/>
    <s v="0036-0006"/>
    <x v="2"/>
    <n v="73001"/>
    <n v="2828646"/>
    <n v="48408"/>
    <x v="0"/>
    <s v="TOLIMA"/>
    <s v="IBAGUE"/>
    <s v="OFFICE SYA SERVICES"/>
    <s v="WOMPI"/>
    <s v="FO-25-1617570"/>
    <d v="2025-10-02T10:01:00"/>
    <d v="2025-10-03T10:12:00"/>
    <x v="0"/>
    <s v="ROLLOS"/>
    <s v="EJECUTADO_EXITOSO"/>
    <s v="EJECUTADO EXITOSO"/>
    <s v="02/10/2025 SE ESCALA AL COORDINADOR DE ZONA PARA ENTREGA DE ROLLOS EN SITIO | 03/10/2025 SE REALIZA ENTREGA DE 64 ROLLOS WOMPI POR SOLICITUD DEL CLIENTE."/>
    <s v="VISITA_TÉCNICA"/>
    <n v="64"/>
    <s v="PRINCIPAL"/>
    <s v="TERRESTRE"/>
    <s v="GUTIERREZ  CAMILO ANDRES"/>
    <n v="1"/>
    <n v="31419"/>
    <n v="31419"/>
  </r>
  <r>
    <s v="BUCARAMANGA"/>
    <s v="0036-0007"/>
    <x v="1"/>
    <n v="68001"/>
    <n v="2829415"/>
    <n v="74601"/>
    <x v="0"/>
    <s v="SANTANDER"/>
    <s v="BUCARAMANGA"/>
    <s v="BARRIO CENTRO BUCARAMANGA 70"/>
    <s v="WOMPI"/>
    <s v="FO-25-1615382"/>
    <d v="2025-10-02T10:57:00"/>
    <d v="2025-10-03T10:14:00"/>
    <x v="0"/>
    <s v="ROLLOS"/>
    <s v="EJECUTADO_EXITOSO"/>
    <s v="EJECUTADO EXITOSO"/>
    <s v="02/10/2025 SE ESCALA AL COORDINADOR DE ZONA PARA ENTREGA DE ROLLOS EN SITIO | 03/10/2025 SE HACE PRESENCIA EN COMERCIO SE REALIZA ENTREGA DE 16 ROLLOS"/>
    <s v="VISITA_TÉCNICA"/>
    <n v="16"/>
    <s v="PRINCIPAL"/>
    <s v="TERRESTRE"/>
    <s v="BARRAGAN TAFUR EDWIN ESTEBAN"/>
    <n v="1"/>
    <n v="31419"/>
    <n v="31419"/>
  </r>
  <r>
    <s v="BOGOTA"/>
    <s v="0036-0004"/>
    <x v="5"/>
    <n v="11001"/>
    <n v="2830056"/>
    <n v="47420"/>
    <x v="0"/>
    <s v="CUNDINAMARCA"/>
    <s v="BOGOTA"/>
    <s v="BARRIO RESTREPO BOGOTA  9"/>
    <s v="WOMPI"/>
    <s v="FO-25-1615674"/>
    <d v="2025-10-02T11:48:00"/>
    <d v="2025-10-03T10:16:00"/>
    <x v="0"/>
    <s v="ROLLOS"/>
    <s v="EJECUTADO_EXITOSO"/>
    <s v="EJECUTADO EXITOSO"/>
    <s v="02/10/2025 SE ESCALA AL COORDINADOR DE ZONA PARA ENTREGA DE ROLLOS EN SITIO | 03/10/2025 ENTREGA DE 24 ROLLOS EJECUTADO OK"/>
    <s v="VISITA_TÉCNICA"/>
    <n v="24"/>
    <s v="PRINCIPAL"/>
    <s v="TERRESTRE"/>
    <s v="BARRERA ORTEGA MARLON STWAR"/>
    <n v="1"/>
    <n v="31419"/>
    <n v="31419"/>
  </r>
  <r>
    <s v="MONTERIA"/>
    <s v="0036-0001"/>
    <x v="0"/>
    <n v="23001"/>
    <n v="2831405"/>
    <n v="61827"/>
    <x v="0"/>
    <s v="CORDOBA"/>
    <s v="MONTERIA"/>
    <s v="MULTISERVICIOS 10.5"/>
    <s v="WOMPI"/>
    <s v="FO-25-1617547"/>
    <d v="2025-10-02T14:50:00"/>
    <d v="2025-10-03T10:17:00"/>
    <x v="0"/>
    <s v="ROLLOS"/>
    <s v="EJECUTADO_EXITOSO"/>
    <s v="EJECUTADO EXITOSO"/>
    <s v="02/10/2025 SE ESCALA AL COORDINADOR DE ZONA PARA ENTREGA DE ROLLOS EN SITIO | 03/10/2025 SE REALIZA ENTREGA DE 64 ROLLOS A CORRESPONSAL WOMPI."/>
    <s v="VISITA_TÉCNICA"/>
    <n v="64"/>
    <s v="PRINCIPAL"/>
    <s v="TERRESTRE"/>
    <s v="GOMEZ VEGA DAVID SNEYDER"/>
    <n v="1"/>
    <n v="31419"/>
    <n v="31419"/>
  </r>
  <r>
    <s v="BUCARAMANGA"/>
    <s v="0036-0007"/>
    <x v="1"/>
    <n v="68276"/>
    <n v="2831470"/>
    <n v="51907"/>
    <x v="0"/>
    <s v="SANTANDER"/>
    <s v="FLORIDABLANCA"/>
    <s v="BARRIO EL BOSQUE FLORIDABLANCA"/>
    <s v="WOMPI"/>
    <s v="FO-25-1617142"/>
    <d v="2025-10-02T15:06:00"/>
    <d v="2025-10-03T10:19:00"/>
    <x v="0"/>
    <s v="ROLLOS"/>
    <s v="EJECUTADO_EXITOSO"/>
    <s v="EJECUTADO EXITOSO"/>
    <s v="02/10/2025 SE ESCALA AL COORDINADOR DE ZONA PARA ENTREGA DE ROLLOS EN SITIO | 03/10/2025 ENTREGA DE 24 ROLLOS PARA DATAFONO"/>
    <s v="VISITA_TÉCNICA"/>
    <n v="24"/>
    <s v="PRINCIPAL"/>
    <s v="TERRESTRE"/>
    <s v="MARQUEZ HOYOS JEYSON DANIEL"/>
    <n v="1"/>
    <n v="31419"/>
    <n v="31419"/>
  </r>
  <r>
    <s v="MONTERIA"/>
    <s v="0036-0001"/>
    <x v="0"/>
    <n v="23001"/>
    <n v="2827206"/>
    <n v="78088"/>
    <x v="0"/>
    <s v="CORDOBA"/>
    <s v="MONTERIA"/>
    <s v="DULCE EMI"/>
    <s v="WOMPI"/>
    <s v="FO-25-1613901"/>
    <d v="2025-10-02T08:28:00"/>
    <d v="2025-10-03T10:25:00"/>
    <x v="0"/>
    <s v="ROLLOS"/>
    <s v="EJECUTADO_EXITOSO"/>
    <s v="EJECUTADO EXITOSO"/>
    <s v="02/10/2025 SE ESCALA AL COORDINADOR DE ZONA PARA ENTREGA DE ROLLOS EN SITIO | 03/10/2025 SE REALIZA ENTREGA DE 16 ROLLO A CORRESPONSAL WOMPI."/>
    <s v="VISITA_TÉCNICA"/>
    <n v="16"/>
    <s v="PRINCIPAL"/>
    <s v="TERRESTRE"/>
    <s v="PEÑA DIAZ IVAN YESID"/>
    <n v="1"/>
    <n v="31419"/>
    <n v="31419"/>
  </r>
  <r>
    <s v="VILLAVICENCIO"/>
    <s v="0036-0006"/>
    <x v="2"/>
    <n v="50001"/>
    <n v="2828330"/>
    <n v="57262"/>
    <x v="0"/>
    <s v="META"/>
    <s v="VILLAVICENCIO"/>
    <s v="GAMA ALTA STORE"/>
    <s v="WOMPI"/>
    <s v="FO-25-1617573"/>
    <d v="2025-10-02T09:39:00"/>
    <d v="2025-10-03T10:27:00"/>
    <x v="0"/>
    <s v="ROLLOS"/>
    <s v="EJECUTADO_EXITOSO"/>
    <s v="EJECUTADO EXITOSO"/>
    <s v="02/10/2025 SE ESCALA AL COORDINADOR DE ZONA PARA ENTREGA DE ROLLOS EN SITIO | 03/10/2025 SE REALIZÓ LA VISTA AL CB POR SOLICITUD DE 48 ROLLOS, SE ENTREGAN SIN NOVEDAD TODO OK"/>
    <s v="VISITA_TÉCNICA"/>
    <n v="48"/>
    <s v="PRINCIPAL"/>
    <s v="TERRESTRE"/>
    <s v="MARQUEZ HOYOS JEYSON DANIEL"/>
    <n v="1"/>
    <n v="31419"/>
    <n v="31419"/>
  </r>
  <r>
    <s v="PASTO"/>
    <s v="0036-0003"/>
    <x v="4"/>
    <n v="52001"/>
    <n v="2826062"/>
    <n v="31317"/>
    <x v="0"/>
    <s v="NARIÑO"/>
    <s v="PASTO"/>
    <s v="SUPERTIENDA SU AMIGA"/>
    <s v="WOMPI"/>
    <s v="FO-25-1617576"/>
    <d v="2025-10-02T08:00:00"/>
    <d v="2025-10-03T10:28:00"/>
    <x v="0"/>
    <s v="ROLLOS"/>
    <s v="EJECUTADO_EXITOSO"/>
    <s v="EJECUTADO EXITOSO"/>
    <s v="02/10/2025 SE ESCALA AL COORDINADOR DE ZONA PARA ENTREGA DE ROLLOS EN SITIO | 03/10/2025 SE REALIZA ENTREGA DE 64 ROLLOS WOMPI NO SE MANIPULA DATAFONO"/>
    <s v="VISITA_TÉCNICA"/>
    <n v="64"/>
    <s v="PRINCIPAL"/>
    <s v="TERRESTRE"/>
    <s v="MOLINA CASTRO JAVIER ALBERTO"/>
    <n v="1"/>
    <n v="31419"/>
    <n v="31419"/>
  </r>
  <r>
    <s v="MEDELLIN"/>
    <s v="0036-0005"/>
    <x v="3"/>
    <n v="5360"/>
    <n v="2813992"/>
    <n v="76064"/>
    <x v="0"/>
    <s v="ANTIOQUIA"/>
    <s v="ITAGÜÍ"/>
    <s v="FZ BELLEZA PERFECTA LU"/>
    <s v="WOMPI"/>
    <s v="FO-25-1602896"/>
    <d v="2025-09-30T10:04:00"/>
    <d v="2025-10-03T10:44:00"/>
    <x v="0"/>
    <s v="ROLLOS"/>
    <s v="EJECUTADO_EXITOSO"/>
    <s v="EJECUTADO EXITOSO"/>
    <s v="30/09/2025 SE ESCALA AL COORDINADOR DE ZONA PARA ENTREGA DE ROLLOS EN SITIO | 03/10/2025 SE REALIZA ENTREGA DE 32 ROLLOS POR EL OPERADOR LOGISTICO VELOCES CON LA GUIA V4001617656"/>
    <s v="VISITA_TÉCNICA"/>
    <n v="32"/>
    <s v="PRINCIPAL"/>
    <s v="TERRESTRE"/>
    <s v="BRAVO MADROÑERO OSCAR ESTEBAN"/>
    <n v="1"/>
    <n v="31419"/>
    <n v="31419"/>
  </r>
  <r>
    <s v="MEDELLIN"/>
    <s v="0036-0005"/>
    <x v="3"/>
    <n v="5088"/>
    <n v="2802987"/>
    <n v="56909"/>
    <x v="0"/>
    <s v="ANTIOQUIA"/>
    <s v="BELLO"/>
    <s v="BARRIO ALCALA DE BELLO BELLO"/>
    <s v="WOMPI"/>
    <s v="FO-25-1593537"/>
    <d v="2025-09-29T08:00:00"/>
    <d v="2025-10-03T10:44:00"/>
    <x v="0"/>
    <s v="ROLLOS"/>
    <s v="EJECUTADO_EXITOSO"/>
    <s v="EJECUTADO EXITOSO"/>
    <s v="27/09/2025 SE ESCALA AL COORDINADOR DE ZONA PARA ENTREGA DE ROLLOS EN SITIO | 03/10/2025 SE REALIZA ENTREGA DE 64 ROLLOS POR EL OPERADOR LOGISTICO VELOCES CON LA GUIA V4001606781"/>
    <s v="VISITA_TÉCNICA"/>
    <n v="64"/>
    <s v="PRINCIPAL"/>
    <s v="TERRESTRE"/>
    <s v="BETANCUR AGUIRRE EDGAR AUGUSTO"/>
    <n v="1"/>
    <n v="31419"/>
    <n v="31419"/>
  </r>
  <r>
    <s v="MEDELLIN"/>
    <s v="0036-0005"/>
    <x v="3"/>
    <n v="5001"/>
    <n v="2815198"/>
    <n v="23896"/>
    <x v="0"/>
    <s v="ANTIOQUIA"/>
    <s v="MEDELLIN"/>
    <s v="CONQUISTADORES MEDELLIN - ANTIOQUIA"/>
    <s v="WOMPI"/>
    <s v="FO-25-1604552"/>
    <d v="2025-09-30T11:40:00"/>
    <d v="2025-10-03T10:45:00"/>
    <x v="0"/>
    <s v="ROLLOS"/>
    <s v="EJECUTADO_EXITOSO"/>
    <s v="EJECUTADO EXITOSO"/>
    <s v="30/09/2025 SE ESCALA AL COORDINADOR DE ZONA PARA ENTREGA DE ROLLOS EN SITIO | 03/10/2025 SE REALIZA ENTREGA DE 64 ROLLOS POR EL OPERADOR LOGISTICO VELOCES CON LA GUIA V4001617660"/>
    <s v="VISITA_TÉCNICA"/>
    <n v="64"/>
    <s v="PRINCIPAL"/>
    <s v="TERRESTRE"/>
    <s v="BETANCUR AGUIRRE EDGAR AUGUSTO"/>
    <n v="1"/>
    <n v="31419"/>
    <n v="31419"/>
  </r>
  <r>
    <s v="MONTERIA"/>
    <s v="0036-0001"/>
    <x v="0"/>
    <n v="23001"/>
    <n v="2825965"/>
    <n v="79396"/>
    <x v="0"/>
    <s v="CORDOBA"/>
    <s v="MONTERIA"/>
    <s v="BARRIO URB VILLA NOVA MONTERIA"/>
    <s v="WOMPI"/>
    <s v="FO-25-1613700"/>
    <d v="2025-10-02T08:00:00"/>
    <d v="2025-10-03T11:04:00"/>
    <x v="0"/>
    <s v="ROLLOS"/>
    <s v="EJECUTADO_EXITOSO"/>
    <s v="EJECUTADO EXITOSO"/>
    <s v="02/10/2025 SE ESCALA AL COORDINADOR DE ZONA PARA ENTREGA DE ROLLOS EN SITIO | 03/10/2025 SE REALIZA ENTREGA DE 8 ROLLOS A CORRESPONSAL WOMPI"/>
    <s v="VISITA_TÉCNICA"/>
    <n v="8"/>
    <s v="PRINCIPAL"/>
    <s v="TERRESTRE"/>
    <s v="BETANCUR AGUIRRE EDGAR AUGUSTO"/>
    <n v="1"/>
    <n v="31419"/>
    <n v="31419"/>
  </r>
  <r>
    <s v="BOGOTA"/>
    <s v="0036-0004"/>
    <x v="5"/>
    <n v="11001"/>
    <n v="2827465"/>
    <n v="76945"/>
    <x v="0"/>
    <s v="CUNDINAMARCA"/>
    <s v="BOGOTÁ"/>
    <s v="MINIMERCADO J.J TIMIZA"/>
    <s v="WOMPI"/>
    <s v="FO-25-1614628"/>
    <d v="2025-10-02T08:51:00"/>
    <d v="2025-10-03T11:05:00"/>
    <x v="0"/>
    <s v="ROLLOS"/>
    <s v="EJECUTADO_EXITOSO"/>
    <s v="EJECUTADO EXITOSO"/>
    <s v="02/10/2025 SE ESCALA AL COORDINADOR DE ZONA PARA ENTREGA DE ROLLOS EN SITIO | 03/10/2025 SE HACE ENTREGA DE 16 ROLLOS"/>
    <s v="VISITA_TÉCNICA"/>
    <n v="16"/>
    <s v="PRINCIPAL"/>
    <s v="TERRESTRE"/>
    <s v="MARQUEZ HOYOS JEYSON DANIEL"/>
    <n v="1"/>
    <n v="31419"/>
    <n v="31419"/>
  </r>
  <r>
    <s v="MONTERIA"/>
    <s v="0036-0001"/>
    <x v="0"/>
    <n v="23001"/>
    <n v="2829243"/>
    <n v="56400"/>
    <x v="0"/>
    <s v="CORDOBA"/>
    <s v="MONTERIA"/>
    <s v="BARRIO SUCRE MONTERIA 1"/>
    <s v="WOMPI"/>
    <s v="FO-25-1615383"/>
    <d v="2025-10-02T10:55:00"/>
    <d v="2025-10-03T11:08:00"/>
    <x v="0"/>
    <s v="ROLLOS"/>
    <s v="EJECUTADO_EXITOSO"/>
    <s v="EJECUTADO EXITOSO"/>
    <s v="02/10/2025 SE ESCALA AL COORDINADOR DE ZONA PARA ENTREGA DE ROLLOS EN SITIO | 03/10/2025 SE REALIZA ENTREGA DE 32 ROLLOS A CORRESPONSAL WOMPI"/>
    <s v="VISITA_TÉCNICA"/>
    <n v="32"/>
    <s v="PRINCIPAL"/>
    <s v="TERRESTRE"/>
    <s v="GONZALEZ FANDIÑO SANTIAGO ERNESTO"/>
    <n v="1"/>
    <n v="31419"/>
    <n v="31419"/>
  </r>
  <r>
    <s v="VILLAVICENCIO"/>
    <s v="0036-0006"/>
    <x v="2"/>
    <n v="50001"/>
    <n v="2830968"/>
    <n v="66481"/>
    <x v="0"/>
    <s v="META"/>
    <s v="VILLAVICENCIO"/>
    <s v="KOPITOS"/>
    <s v="WOMPI"/>
    <s v="FO-25-1616588"/>
    <d v="2025-10-02T14:18:00"/>
    <d v="2025-10-03T11:09:00"/>
    <x v="0"/>
    <s v="ROLLOS"/>
    <s v="EJECUTADO_EXITOSO"/>
    <s v="EJECUTADO EXITOSO"/>
    <s v="02/10/2025 SE ESCALA AL COORDINADOR DE ZONA PARA ENTREGA DE ROLLOS EN SITIO | 03/10/2025 SE REALIZA VISITA AL CB POR SOLICITUD DE 48 ROLLOS, SE ENTREGAN SIN NOVEDAD TODO OK"/>
    <s v="VISITA_TÉCNICA"/>
    <n v="48"/>
    <s v="PRINCIPAL"/>
    <s v="TERRESTRE"/>
    <s v="MARQUEZ HOYOS JEYSON DANIEL"/>
    <n v="1"/>
    <n v="31419"/>
    <n v="31419"/>
  </r>
  <r>
    <s v="MANIZALES"/>
    <s v="0036-0002"/>
    <x v="6"/>
    <n v="17001"/>
    <n v="2830882"/>
    <n v="76461"/>
    <x v="0"/>
    <s v="CALDAS"/>
    <s v="MANIZALES"/>
    <s v="DROGUERIA H Y M LO MEJOR EN SALUD"/>
    <s v="WOMPI"/>
    <s v="FO-25-1617066"/>
    <d v="2025-10-02T14:24:00"/>
    <d v="2025-10-03T11:12:00"/>
    <x v="0"/>
    <s v="ROLLOS"/>
    <s v="EJECUTADO_EXITOSO"/>
    <s v="EJECUTADO EXITOSO"/>
    <s v="02/10/2025 SE ESCALA AL COORDINADOR DE ZONA PARA ENTREGA DE ROLLOS EN SITIO | 03/10/2025 SE ENTREGAN 16 ROLLOS EN EL COMERCIO NO SE MANIPULAN EQUIPOS"/>
    <s v="VISITA_TÉCNICA"/>
    <n v="16"/>
    <s v="PRINCIPAL"/>
    <s v="TERRESTRE"/>
    <s v="MOLINA CASTRO JAVIER ALBERTO"/>
    <n v="1"/>
    <n v="31419"/>
    <n v="31419"/>
  </r>
  <r>
    <s v="PASTO"/>
    <s v="0036-0003"/>
    <x v="4"/>
    <n v="52001"/>
    <n v="2829200"/>
    <n v="47295"/>
    <x v="0"/>
    <s v="NARIÑO"/>
    <s v="PASTO"/>
    <s v="LA TIENDA DE TATIS"/>
    <s v="WOMPI"/>
    <s v="FO-25-1617561"/>
    <d v="2025-10-02T10:43:00"/>
    <d v="2025-10-03T11:13:00"/>
    <x v="0"/>
    <s v="ROLLOS"/>
    <s v="EJECUTADO_EXITOSO"/>
    <s v="EJECUTADO EXITOSO"/>
    <s v="02/10/2025 SE ESCALA AL COORDINADOR DE ZONA PARA ENTREGA DE ROLLOS EN SITIO | 03/10/2025 SE REALIZA ENTREGA DE 56 ROLLOS WOMPI NO SE MANIPULA DATAFONO"/>
    <s v="VISITA_TÉCNICA"/>
    <n v="56"/>
    <s v="PRINCIPAL"/>
    <s v="TERRESTRE"/>
    <s v="AGUIRRE HENAO RAUL EDUARDO"/>
    <n v="1"/>
    <n v="31419"/>
    <n v="31419"/>
  </r>
  <r>
    <s v="CALI"/>
    <s v="0036-0003"/>
    <x v="4"/>
    <n v="76001"/>
    <n v="2828587"/>
    <n v="75324"/>
    <x v="0"/>
    <s v="VALLE DEL CAUCA"/>
    <s v="CALI"/>
    <s v="MISCELANEA MI SIRENITA"/>
    <s v="WOMPI"/>
    <s v="FO-25-1617568"/>
    <d v="2025-10-02T10:10:00"/>
    <d v="2025-10-03T11:14:00"/>
    <x v="0"/>
    <s v="ROLLOS"/>
    <s v="EJECUTADO_EXITOSO"/>
    <s v="EJECUTADO EXITOSO"/>
    <s v="02/10/2025 SE ESCALA AL COORDINADOR DE ZONA PARA ENTREGA DE ROLLOS EN SITIO | 03/10/2025 SE VISITA CORRESPONSAL Y SE REALIZA ENTREGA DE 56 ROLLOS"/>
    <s v="VISITA_TÉCNICA"/>
    <n v="56"/>
    <s v="PRINCIPAL"/>
    <s v="TERRESTRE"/>
    <s v="BRAVO MADROÑERO OSCAR ESTEBAN"/>
    <n v="1"/>
    <n v="31419"/>
    <n v="31419"/>
  </r>
  <r>
    <s v="CALI"/>
    <s v="0036-0003"/>
    <x v="4"/>
    <n v="76001"/>
    <n v="2825842"/>
    <n v="72517"/>
    <x v="0"/>
    <s v="VALLE DEL CAUCA"/>
    <s v="CALI"/>
    <s v="LUZ MAGNOLIA MONTOYA GIL"/>
    <s v="WOMPI"/>
    <s v="FO-25-1617578"/>
    <d v="2025-10-02T08:00:00"/>
    <d v="2025-10-03T11:15:00"/>
    <x v="0"/>
    <s v="ROLLOS"/>
    <s v="EJECUTADO_EXITOSO"/>
    <s v="EJECUTADO EXITOSO"/>
    <s v="02/10/2025 SE ESCALA AL COORDINADOR DE ZONA PARA ENTREGA DE ROLLOS EN SITIO | 03/10/2025 SE REALIZA ENTREGA DE 32 ROLLOS WOMPI"/>
    <s v="VISITA_TÉCNICA"/>
    <n v="32"/>
    <s v="PRINCIPAL"/>
    <s v="TERRESTRE"/>
    <s v="BOLAÑOS TABORDA JORGE ENRIQUE"/>
    <n v="1"/>
    <n v="31419"/>
    <n v="31419"/>
  </r>
  <r>
    <s v="CARTAGENA"/>
    <s v="0036-0001"/>
    <x v="0"/>
    <n v="13001"/>
    <n v="2810781"/>
    <n v="72090"/>
    <x v="0"/>
    <s v="BOLIVAR"/>
    <s v="CARTAGENA"/>
    <s v="DROGUERÍAS BIOEXPRES Y MINI MARKET"/>
    <s v="WOMPI"/>
    <s v="FO-25-1601016"/>
    <d v="2025-09-29T16:20:00"/>
    <d v="2025-10-03T11:50:00"/>
    <x v="0"/>
    <s v="ROLLOS"/>
    <s v="EJECUTADO_EXITOSO"/>
    <s v="EJECUTADO EXITOSO"/>
    <s v="29/09/2025 SE ESCALA AL COORDINADOR DE ZONA PARA ENTREGA DE ROLLOS EN SITIO | 03/10/2025 SE REALIZA ENTREGA DE 64 ROLLOS PARA EL CORRESPONSAL"/>
    <s v="VISITA_TÉCNICA"/>
    <n v="64"/>
    <s v="PRINCIPAL"/>
    <s v="TERRESTRE"/>
    <s v="MONTERO MUESES GIAN CARLO"/>
    <n v="1"/>
    <n v="31419"/>
    <n v="31419"/>
  </r>
  <r>
    <s v="CARTAGENA"/>
    <s v="0036-0001"/>
    <x v="0"/>
    <n v="13001"/>
    <n v="2811587"/>
    <n v="76446"/>
    <x v="0"/>
    <s v="BOLIVAR"/>
    <s v="CARTAGENA"/>
    <s v="BARRIO PALMERAS CARTAGENA DE INDIAS 2"/>
    <s v="WOMPI"/>
    <s v="FO-25-1601011"/>
    <d v="2025-09-30T08:00:00"/>
    <d v="2025-10-03T11:51:00"/>
    <x v="0"/>
    <s v="ROLLOS"/>
    <s v="EJECUTADO_EXITOSO"/>
    <s v="EJECUTADO EXITOSO"/>
    <s v="29/09/2025 SE ESCALA AL COORDINADOR DE ZONA PARA ENTREGA DE ROLLOS EN SITIO | 03/10/2025 SE ENTREGAN 64 ROLLOS"/>
    <s v="VISITA_TÉCNICA"/>
    <n v="64"/>
    <s v="PRINCIPAL"/>
    <s v="TERRESTRE"/>
    <s v="MARTINEZ SALGUEDO ANDRES AUGUSTO"/>
    <n v="1"/>
    <n v="31419"/>
    <n v="31419"/>
  </r>
  <r>
    <s v="MANIZALES"/>
    <s v="0036-0002"/>
    <x v="6"/>
    <n v="17001"/>
    <n v="2822410"/>
    <n v="66558"/>
    <x v="0"/>
    <s v="CALDAS"/>
    <s v="MANIZALES"/>
    <s v="MISCELANEA BONANZA MANIZALEZ"/>
    <s v="WOMPI"/>
    <s v="FO-25-1615400"/>
    <d v="2025-10-01T11:24:00"/>
    <d v="2025-10-03T11:56:00"/>
    <x v="0"/>
    <s v="ROLLOS"/>
    <s v="EJECUTADO_EXITOSO"/>
    <s v="EJECUTADO EXITOSO"/>
    <s v="02/10/2025 SE ESCALA AL COORDINADOR DE ZONA PARA ENTREGA DE ROLLOS EN SITIO | 03/10/2025 SE ENTREGAN 16 ROLLOS EN EL COMERCIO NO SE MANIPULAN EQUIPOS"/>
    <s v="VISITA_TÉCNICA"/>
    <n v="16"/>
    <s v="PRINCIPAL"/>
    <s v="TERRESTRE"/>
    <s v="CANEDO HERRERA ALEXANDER"/>
    <n v="1"/>
    <n v="31419"/>
    <n v="31419"/>
  </r>
  <r>
    <s v="IBAGUE"/>
    <s v="0036-0006"/>
    <x v="2"/>
    <n v="73001"/>
    <n v="2823508"/>
    <n v="74965"/>
    <x v="0"/>
    <s v="TOLIMA"/>
    <s v="IBAGUE"/>
    <s v="SUNNY DAYS"/>
    <s v="WOMPI"/>
    <s v="FO-25-1612517"/>
    <d v="2025-10-01T13:41:00"/>
    <d v="2025-10-03T12:01:00"/>
    <x v="0"/>
    <s v="ROLLOS"/>
    <s v="EJECUTADO_EXITOSO"/>
    <s v="EJECUTADO EXITOSO"/>
    <s v="01/10/2025 SE ESCALA AL COORDINADOR DE ZONA PARA ENTREGA DE ROLLOS EN SITIO | 03/10/2025 SE REALIZA ENTREGA DE 24 ROLLOS WOMPI POR SOLICITUD DEL CLIENTE."/>
    <s v="VISITA_TÉCNICA"/>
    <n v="24"/>
    <s v="PRINCIPAL"/>
    <s v="TERRESTRE"/>
    <s v="AGUIRRE HENAO RAUL EDUARDO"/>
    <n v="1"/>
    <n v="31419"/>
    <n v="31419"/>
  </r>
  <r>
    <s v="BARRANQUILLA"/>
    <s v="0036-0001"/>
    <x v="0"/>
    <n v="8001"/>
    <n v="2825601"/>
    <n v="79736"/>
    <x v="0"/>
    <s v="ATLANTICO"/>
    <s v="BARRANQUILLA"/>
    <s v="DROGUERIA PHARMAX"/>
    <s v="WOMPI"/>
    <s v="FO-25-1612786"/>
    <d v="2025-10-01T16:46:00"/>
    <d v="2025-10-03T12:20:00"/>
    <x v="0"/>
    <s v="ROLLOS"/>
    <s v="EJECUTADO_EXITOSO"/>
    <s v="EJECUTADO EXITOSO"/>
    <s v="01/10/2025 SE ESCALA AL COORDINADOR DE ZONA PARA ENTREGA DE ROLLOS EN SITIO | 03/10/2025 SE ENTREGAN 8 ROLLOS"/>
    <s v="VISITA_TÉCNICA"/>
    <n v="8"/>
    <s v="PRINCIPAL"/>
    <s v="TERRESTRE"/>
    <s v="BARRAGAN TAFUR EDWIN ESTEBAN"/>
    <n v="1"/>
    <n v="31419"/>
    <n v="31419"/>
  </r>
  <r>
    <s v="MEDELLIN"/>
    <s v="0036-0005"/>
    <x v="3"/>
    <n v="5001"/>
    <n v="2737599"/>
    <n v="26321"/>
    <x v="0"/>
    <s v="ANTIOQUIA"/>
    <s v="MEDELLÍN"/>
    <s v="MIL ILUSIONES"/>
    <s v="WOMPI"/>
    <s v="FO-25-1619789"/>
    <d v="2025-09-13T10:34:00"/>
    <d v="2025-10-03T12:41:00"/>
    <x v="0"/>
    <s v="ROLLOS"/>
    <s v="EJECUTADO_EXITOSO"/>
    <s v="EJECUTADO EXITOSO"/>
    <s v="03/10/2025 SE ESCALA AL COORDINADOR DE ZONA PARA ENTREGA DE ROLLOS EN SITIO | 04/10/2025 SE ENTREGO 16 ROLLOS CON EXITO"/>
    <s v="VISITA_TÉCNICA"/>
    <n v="16"/>
    <s v="PRINCIPAL"/>
    <s v="TERRESTRE"/>
    <s v="DE AVILA SIADES ALBERTO ENRIQUE"/>
    <n v="1"/>
    <n v="31419"/>
    <n v="31419"/>
  </r>
  <r>
    <s v="IBAGUE"/>
    <s v="0036-0006"/>
    <x v="2"/>
    <n v="73001"/>
    <n v="2825545"/>
    <n v="78956"/>
    <x v="0"/>
    <s v="TOLIMA"/>
    <s v="IBAGUE"/>
    <s v="BARRIO VIVEROS IBAGUE 2"/>
    <s v="WOMPI"/>
    <s v="FO-25-1612851"/>
    <d v="2025-10-01T16:52:00"/>
    <d v="2025-10-03T12:52:00"/>
    <x v="0"/>
    <s v="ROLLOS"/>
    <s v="EJECUTADO_EXITOSO"/>
    <s v="EJECUTADO EXITOSO"/>
    <s v="01/10/2025 SE ESCALA AL COORDINADOR DE ZONA PARA ENTREGA DE ROLLOS EN SITIO | 03/10/2025 SE HACE LA ENTREGA DE 16 ROLLOS WOMPI EN DIRECCIÓN INDICADA"/>
    <s v="VISITA_TÉCNICA"/>
    <n v="16"/>
    <s v="PRINCIPAL"/>
    <s v="TERRESTRE"/>
    <s v="HENAO JARAMILLO JUAN JOSE"/>
    <n v="1"/>
    <n v="31419"/>
    <n v="31419"/>
  </r>
  <r>
    <s v="CUCUTA"/>
    <s v="0036-0007"/>
    <x v="1"/>
    <n v="54001"/>
    <n v="2828149"/>
    <n v="26384"/>
    <x v="0"/>
    <s v="NORTE DE SANTANDER"/>
    <s v="CUCUTA"/>
    <s v="DROGUERIA FARMACOMUNEROS"/>
    <s v="WOMPI"/>
    <s v="FO-25-1617152"/>
    <d v="2025-10-02T09:35:00"/>
    <d v="2025-10-03T12:54:00"/>
    <x v="0"/>
    <s v="ROLLOS"/>
    <s v="EJECUTADO_EXITOSO"/>
    <s v="EJECUTADO EXITOSO"/>
    <s v="02/10/2025 SE ESCALA AL COORDINADOR DE ZONA PARA ENTREGA DE ROLLOS EN SITIO | 03/10/2025 SE REALIZA ENTREGA DE 64 ROLLOS WOMPI OK"/>
    <s v="VISITA_TÉCNICA"/>
    <n v="64"/>
    <s v="PRINCIPAL"/>
    <s v="TERRESTRE"/>
    <s v="GUTIERREZ  CAMILO ANDRES"/>
    <n v="1"/>
    <n v="31419"/>
    <n v="31419"/>
  </r>
  <r>
    <s v="BARRANQUILLA"/>
    <s v="0036-0001"/>
    <x v="0"/>
    <n v="8001"/>
    <n v="2829453"/>
    <n v="77515"/>
    <x v="0"/>
    <s v="ATLANTICO"/>
    <s v="BARRANQUILLA"/>
    <s v="BARRIO CARRIZAL BARRANQUILLA 10"/>
    <s v="WOMPI"/>
    <s v="FO-25-1615373"/>
    <d v="2025-10-02T11:04:00"/>
    <d v="2025-10-03T12:57:00"/>
    <x v="0"/>
    <s v="ROLLOS"/>
    <s v="EJECUTADO_EXITOSO"/>
    <s v="EJECUTADO EXITOSO"/>
    <s v="02/10/2025 SE ESCALA AL COORDINADOR DE ZONA PARA ENTREGA DE ROLLOS EN SITIO | 03/10/2025 SE ENTREGAN 32 ROLLOS"/>
    <s v="VISITA_TÉCNICA"/>
    <n v="32"/>
    <s v="PRINCIPAL"/>
    <s v="TERRESTRE"/>
    <s v="DURAN ACOSTA FRANK YONNY"/>
    <n v="1"/>
    <n v="31419"/>
    <n v="31419"/>
  </r>
  <r>
    <s v="MANIZALES"/>
    <s v="0036-0002"/>
    <x v="6"/>
    <n v="17001"/>
    <n v="2829744"/>
    <n v="12642"/>
    <x v="0"/>
    <s v="CALDAS"/>
    <s v="MANIZALES"/>
    <s v="BARRIO EL CABLE - MANIZALEZ"/>
    <s v="WOMPI"/>
    <s v="FO-25-1615484"/>
    <d v="2025-10-02T11:24:00"/>
    <d v="2025-10-03T12:59:00"/>
    <x v="0"/>
    <s v="ROLLOS"/>
    <s v="EJECUTADO_EXITOSO"/>
    <s v="EJECUTADO EXITOSO"/>
    <s v="02/10/2025 SE ESCALA AL COORDINADOR DE ZONA PARA ENTREGA DE ROLLOS EN SITIO | 03/10/2025 SE ENTREGAN 32 ROLLOS EN EL COMERCIO NO SE MANIPULAN EQUIPOS"/>
    <s v="VISITA_TÉCNICA"/>
    <n v="32"/>
    <s v="PRINCIPAL"/>
    <s v="TERRESTRE"/>
    <s v="DE AVILA SIADES ALBERTO ENRIQUE"/>
    <n v="1"/>
    <n v="31419"/>
    <n v="31419"/>
  </r>
  <r>
    <s v="BARRANQUILLA"/>
    <s v="0036-0001"/>
    <x v="0"/>
    <n v="8001"/>
    <n v="2829764"/>
    <n v="75981"/>
    <x v="0"/>
    <s v="ATLANTICO"/>
    <s v="BARRANQUILLA"/>
    <s v="TIENDA TALISMAN 2"/>
    <s v="WOMPI"/>
    <s v="FO-25-1617554"/>
    <d v="2025-10-02T11:28:00"/>
    <d v="2025-10-03T13:01:00"/>
    <x v="0"/>
    <s v="ROLLOS"/>
    <s v="EJECUTADO_EXITOSO"/>
    <s v="EJECUTADO EXITOSO"/>
    <s v="02/10/2025 SE ESCALA AL COORDINADOR DE ZONA PARA ENTREGA DE ROLLOS EN SITIO | 03/10/2025 SE HACE ENTREGA DE 48 ROLLOS WOMPI, CARRERA 32 31 45 SAN ROQUE"/>
    <s v="VISITA_TÉCNICA"/>
    <n v="48"/>
    <s v="PRINCIPAL"/>
    <s v="TERRESTRE"/>
    <s v="AGUIRRE HENAO RAUL EDUARDO"/>
    <n v="1"/>
    <n v="31419"/>
    <n v="31419"/>
  </r>
  <r>
    <s v="BOGOTA"/>
    <s v="0036-0004"/>
    <x v="5"/>
    <n v="11001"/>
    <n v="2830459"/>
    <n v="55129"/>
    <x v="0"/>
    <s v="CUNDINAMARCA"/>
    <s v="BOGOTÁ"/>
    <s v="CAFETERIA CIGARRERIA J G"/>
    <s v="WOMPI"/>
    <s v="FO-25-1617552"/>
    <d v="2025-10-02T12:59:00"/>
    <d v="2025-10-03T13:09:00"/>
    <x v="0"/>
    <s v="ROLLOS"/>
    <s v="EJECUTADO_EXITOSO"/>
    <s v="EJECUTADO EXITOSO"/>
    <s v="02/10/2025 SE ESCALA AL COORDINADOR DE ZONA PARA ENTREGA DE ROLLOS EN SITIO | 03/10/2025 SE ENTREGAN 24 ROLLOS WOMPI"/>
    <s v="VISITA_TÉCNICA"/>
    <n v="24"/>
    <s v="PRINCIPAL"/>
    <s v="TERRESTRE"/>
    <s v="ORTEGA TORRES JUAN SEBASTIAN"/>
    <n v="1"/>
    <n v="31419"/>
    <n v="31419"/>
  </r>
  <r>
    <s v="BOGOTA"/>
    <s v="0036-0004"/>
    <x v="5"/>
    <n v="11001"/>
    <n v="2830991"/>
    <n v="30713"/>
    <x v="0"/>
    <s v="CUNDINAMARCA"/>
    <s v="BOGOTÁ"/>
    <s v="PAPELERIA J Y M"/>
    <s v="WOMPI"/>
    <s v="FO-25-1617548"/>
    <d v="2025-10-02T14:28:00"/>
    <d v="2025-10-03T13:12:00"/>
    <x v="0"/>
    <s v="ROLLOS"/>
    <s v="EJECUTADO_EXITOSO"/>
    <s v="EJECUTADO EXITOSO"/>
    <s v="02/10/2025 SE ESCALA AL COORDINADOR DE ZONA PARA ENTREGA DE ROLLOS EN SITIO | 03/10/2025 SE REALIZA LA ENTREGA DE 32 ROLLOS WOMPI"/>
    <s v="VISITA_TÉCNICA"/>
    <n v="32"/>
    <s v="PRINCIPAL"/>
    <s v="TERRESTRE"/>
    <s v="GONZALEZ FANDIÑO SANTIAGO ERNESTO"/>
    <n v="1"/>
    <n v="31419"/>
    <n v="31419"/>
  </r>
  <r>
    <s v="IBAGUE"/>
    <s v="0036-0006"/>
    <x v="2"/>
    <n v="73001"/>
    <n v="2831984"/>
    <n v="75096"/>
    <x v="0"/>
    <s v="TOLIMA"/>
    <s v="IBAGUE"/>
    <s v="BARRIO RICAURTER PARTE BAJA IBAGUE"/>
    <s v="WOMPI"/>
    <s v="FO-25-1617450"/>
    <d v="2025-10-02T15:43:00"/>
    <d v="2025-10-03T13:16:00"/>
    <x v="0"/>
    <s v="ROLLOS"/>
    <s v="EJECUTADO_EXITOSO"/>
    <s v="EJECUTADO EXITOSO"/>
    <s v="02/10/2025 SE ESCALA AL COORDINADOR DE ZONA PARA ENTREGA DE ROLLOS EN SITIO | 03/10/2025 SE REALIZA ENTREGA DE 24 ROLLOS WOMPI POR SOLICITUD DEL CLIENTE."/>
    <s v="VISITA_TÉCNICA"/>
    <n v="24"/>
    <s v="PRINCIPAL"/>
    <s v="TERRESTRE"/>
    <s v="ORTIZ MARTINEZ STIVEN"/>
    <n v="1"/>
    <n v="31419"/>
    <n v="31419"/>
  </r>
  <r>
    <s v="BOGOTA"/>
    <s v="0036-0004"/>
    <x v="5"/>
    <n v="11001"/>
    <n v="2831991"/>
    <n v="27856"/>
    <x v="0"/>
    <s v="CUNDINAMARCA"/>
    <s v="BOGOTÁ"/>
    <s v="DISTRI ASEO DIAMANTE"/>
    <s v="WOMPI"/>
    <s v="FO-25-1617447"/>
    <d v="2025-10-02T15:45:00"/>
    <d v="2025-10-03T13:17:00"/>
    <x v="0"/>
    <s v="ROLLOS"/>
    <s v="EJECUTADO_EXITOSO"/>
    <s v="EJECUTADO EXITOSO"/>
    <s v="02/10/2025 SE ESCALA AL COORDINADOR DE ZONA PARA ENTREGA DE ROLLOS EN SITIO | 03/10/2025 SE REALIZA VISITA A COMERCIO SE ENTREGAN 32 ROLLOS WOMPI"/>
    <s v="VISITA_TÉCNICA"/>
    <n v="32"/>
    <s v="PRINCIPAL"/>
    <s v="TERRESTRE"/>
    <s v="BARRAGAN TAFUR EDWIN ESTEBAN"/>
    <n v="1"/>
    <n v="31419"/>
    <n v="31419"/>
  </r>
  <r>
    <s v="VILLAVICENCIO"/>
    <s v="0036-0006"/>
    <x v="2"/>
    <n v="50001"/>
    <n v="2832466"/>
    <n v="74473"/>
    <x v="0"/>
    <s v="META"/>
    <s v="VILLAVICENCIO"/>
    <s v="DETALLES Y PAPELERIA LATINA M.E"/>
    <s v="WOMPI"/>
    <s v="FO-25-1617906"/>
    <d v="2025-10-02T16:35:00"/>
    <d v="2025-10-03T13:20:00"/>
    <x v="0"/>
    <s v="ROLLOS"/>
    <s v="EJECUTADO_EXITOSO"/>
    <s v="EJECUTADO EXITOSO"/>
    <s v="02/10/2025 SE ESCALA AL COORDINADOR DE ZONA PARA ENTREGA DE ROLLOS EN SITIO | 03/10/2025 SE REALIZA ENTREGA DE 48 ROLLOS AL COMERCIO"/>
    <s v="VISITA_TÉCNICA"/>
    <n v="48"/>
    <s v="PRINCIPAL"/>
    <s v="TERRESTRE"/>
    <s v="JAIMES VALERO NELSON RICARDO"/>
    <n v="1"/>
    <n v="31419"/>
    <n v="31419"/>
  </r>
  <r>
    <s v="MEDELLIN"/>
    <s v="0036-0005"/>
    <x v="3"/>
    <n v="5088"/>
    <n v="2800632"/>
    <n v="61335"/>
    <x v="0"/>
    <s v="ANTIOQUIA"/>
    <s v="BELLO"/>
    <s v="DETALLITOS STOP"/>
    <s v="WOMPI"/>
    <s v="FO-25-1589939"/>
    <d v="2025-09-26T14:27:00"/>
    <d v="2025-10-03T14:02:00"/>
    <x v="0"/>
    <s v="ROLLOS"/>
    <s v="EJECUTADO_EXITOSO"/>
    <s v="EJECUTADO EXITOSO"/>
    <s v="26/09/2025 SE ESCALA AL COORDINADOR DE ZONA PARA ENTREGA DE ROLLOS EN SITIO | 03/10/2025 SE REALIZA ENTREGA DE 40 ROLLOS POR EL OPERADOR LOGISTICO VELOCES CON LA GUIA V4001603504"/>
    <s v="VISITA_TÉCNICA"/>
    <n v="40"/>
    <s v="PRINCIPAL"/>
    <s v="TERRESTRE"/>
    <s v="ROZO JIMENEZ EDGAR ARMANDO"/>
    <n v="1"/>
    <n v="31419"/>
    <n v="31419"/>
  </r>
  <r>
    <s v="CARTAGENA"/>
    <s v="0036-0001"/>
    <x v="0"/>
    <n v="13001"/>
    <n v="2808792"/>
    <n v="54431"/>
    <x v="0"/>
    <s v="BOLIVAR"/>
    <s v="CARTAGENA"/>
    <s v="BARRIO BOSQUE CARTAGENA DE INDIAS 2"/>
    <s v="WOMPI"/>
    <s v="FO-25-1599160"/>
    <d v="2025-09-29T13:30:00"/>
    <d v="2025-10-03T14:51:00"/>
    <x v="0"/>
    <s v="ROLLOS"/>
    <s v="EJECUTADO_EXITOSO"/>
    <s v="EJECUTADO EXITOSO"/>
    <s v="29/09/2025 SE ESCALA AL COORDINADOR DE ZONA PARA ENTREGA DE ROLLOS EN SITIO | 03/10/2025 SE ENTREGAN 24 ROLLOS"/>
    <s v="VISITA_TÉCNICA"/>
    <n v="24"/>
    <s v="PRINCIPAL"/>
    <s v="TERRESTRE"/>
    <s v="BETANCUR AGUIRRE EDGAR AUGUSTO"/>
    <n v="1"/>
    <n v="31419"/>
    <n v="31419"/>
  </r>
  <r>
    <s v="CALI"/>
    <s v="0036-0003"/>
    <x v="4"/>
    <n v="76001"/>
    <n v="2815578"/>
    <n v="49116"/>
    <x v="0"/>
    <s v="VALLE DEL CAUCA"/>
    <s v="CALI"/>
    <s v="BARRIO EL PEÑON CALI"/>
    <s v="WOMPI"/>
    <s v="FO-25-1604947"/>
    <d v="2025-09-30T12:11:00"/>
    <d v="2025-10-03T14:55:00"/>
    <x v="0"/>
    <s v="ROLLOS"/>
    <s v="EJECUTADO_EXITOSO"/>
    <s v="EJECUTADO EXITOSO"/>
    <s v="30/09/2025 SE ESCALA AL COORDINADOR DE ZONA PARA ENTREGA DE ROLLOS EN SITIO | 03/10/2025 LA VISITA TÉCNICA REALIZADA AL COMERCIO SE LLEGA AL SITIO SE INFORMA EL MOTIVO DE LA VISITA SE ENTREGA 40 ROLLOS TÉRMICOS AL CLIENTE EL CLIENTE RECIBE ROLLOS"/>
    <s v="VISITA_TÉCNICA"/>
    <n v="40"/>
    <s v="PRINCIPAL"/>
    <s v="TERRESTRE"/>
    <s v="CANEDO HERRERA ALEXANDER"/>
    <n v="1"/>
    <n v="31419"/>
    <n v="31419"/>
  </r>
  <r>
    <s v="MEDELLIN"/>
    <s v="0036-0005"/>
    <x v="3"/>
    <n v="5088"/>
    <n v="2817180"/>
    <n v="16567"/>
    <x v="0"/>
    <s v="ANTIOQUIA"/>
    <s v="BELLO"/>
    <s v="BELLO SAN FELIX"/>
    <s v="WOMPI"/>
    <s v="FO-25-1606643"/>
    <d v="2025-09-30T15:22:00"/>
    <d v="2025-10-03T14:56:00"/>
    <x v="0"/>
    <s v="ROLLOS"/>
    <s v="EJECUTADO_EXITOSO"/>
    <s v="EJECUTADO EXITOSO"/>
    <s v="30/09/2025 SE ESCALA AL COORDINADOR DE ZONA PARA ENTREGA DE ROLLOS EN SITIO | 03/10/2025 ENTREGA DE 48 ROLLOS OK"/>
    <s v="VISITA_TÉCNICA"/>
    <n v="48"/>
    <s v="PRINCIPAL"/>
    <s v="TERRESTRE"/>
    <s v="BENAVIDES ARANGO RAFAEL JOSE"/>
    <n v="1"/>
    <n v="31419"/>
    <n v="31419"/>
  </r>
  <r>
    <s v="BOGOTA"/>
    <s v="0036-0004"/>
    <x v="5"/>
    <n v="25473"/>
    <n v="2822233"/>
    <n v="69579"/>
    <x v="0"/>
    <s v="CUNDINAMARCA"/>
    <s v="MOSQUERA"/>
    <s v="BARRIO SANTA ANA MOSQUERA"/>
    <s v="WOMPI"/>
    <s v="FO-25-1610173"/>
    <d v="2025-10-01T11:12:00"/>
    <d v="2025-10-03T14:57:00"/>
    <x v="0"/>
    <s v="ROLLOS"/>
    <s v="EJECUTADO_EXITOSO"/>
    <s v="EJECUTADO EXITOSO"/>
    <s v="01/10/2025 SE ESCALA AL COORDINADOR DE ZONA PARA ENTREGA DE ROLLOS EN SITIO | 03/10/2025 DURANTE LA VISITA TECNICA PARA REALIZA ENTREGA DE 48 ROLLOS PARA DATÁFONO CORRESPONSAL SE ENCUENTRA CERRADO SE LLAMA AL CELULAR EL CUAL CLIENTE INDICA POR LLAMADA LA ENTREGA DE ROLLOS EN UN DIRECCIÓN ALEDAÑA AL CORRESPONSAL"/>
    <s v="VISITA_TÉCNICA"/>
    <n v="48"/>
    <s v="PRINCIPAL"/>
    <s v="TERRESTRE"/>
    <s v="CARDONA MOLINA BROLIN STIVEN"/>
    <n v="1"/>
    <n v="31419"/>
    <n v="31419"/>
  </r>
  <r>
    <s v="BOGOTA"/>
    <s v="0036-0004"/>
    <x v="5"/>
    <n v="25473"/>
    <n v="2822441"/>
    <n v="77317"/>
    <x v="0"/>
    <s v="CUNDINAMARCA"/>
    <s v="MOSQUERA"/>
    <s v="BARRIO EL REMANSO MOSQUERA  1"/>
    <s v="WOMPI"/>
    <s v="FO-25-1610163"/>
    <d v="2025-10-01T11:32:00"/>
    <d v="2025-10-03T14:58:00"/>
    <x v="0"/>
    <s v="ROLLOS"/>
    <s v="EJECUTADO_EXITOSO"/>
    <s v="EJECUTADO EXITOSO"/>
    <s v="01/10/2025 SE ESCALA AL COORDINADOR DE ZONA PARA ENTREGA DE ROLLOS EN SITIO | 03/10/2025 DURANTE LA VISITA TECNICA SE REALIZA ENTREGA DE 40 ROLLOS PARA DATÁFONO NO SE MANIPULAN EQUIPOS"/>
    <s v="VISITA_TÉCNICA"/>
    <n v="40"/>
    <s v="PRINCIPAL"/>
    <s v="TERRESTRE"/>
    <s v="GALEANO SORIANO JUAN DAVID"/>
    <n v="1"/>
    <n v="31419"/>
    <n v="31419"/>
  </r>
  <r>
    <s v="BARRANQUILLA"/>
    <s v="0036-0001"/>
    <x v="0"/>
    <n v="8001"/>
    <n v="2825869"/>
    <n v="77916"/>
    <x v="0"/>
    <s v="ATLANTICO"/>
    <s v="BARRANQUILLA"/>
    <s v="INVERSIONES MSJ SANTA MARIA"/>
    <s v="WOMPI"/>
    <s v="FO-25-1617930"/>
    <d v="2025-10-02T08:00:00"/>
    <d v="2025-10-03T15:01:00"/>
    <x v="0"/>
    <s v="ROLLOS"/>
    <s v="EJECUTADO_EXITOSO"/>
    <s v="EJECUTADO EXITOSO"/>
    <s v="02/10/2025 SE ESCALA AL COORDINADOR DE ZONA PARA ENTREGA DE ROLLOS EN SITIO | 03/10/2025 SE HACE ENTREGA DE 32 ROLLOS WOMPI EN LA CARRERA 6A SUR 90 56"/>
    <s v="VISITA_TÉCNICA"/>
    <n v="32"/>
    <s v="PRINCIPAL"/>
    <s v="TERRESTRE"/>
    <s v="GALEANO SORIANO JUAN DAVID"/>
    <n v="1"/>
    <n v="31419"/>
    <n v="31419"/>
  </r>
  <r>
    <s v="BUCARAMANGA"/>
    <s v="0036-0007"/>
    <x v="1"/>
    <n v="68001"/>
    <n v="2826012"/>
    <n v="78793"/>
    <x v="0"/>
    <s v="SANTANDER"/>
    <s v="BUCARAMANGA"/>
    <s v="ALMACÉN DE ROPA ARISE STORE"/>
    <s v="WOMPI"/>
    <s v="FO-25-1617577"/>
    <d v="2025-10-02T08:00:00"/>
    <d v="2025-10-03T15:02:00"/>
    <x v="0"/>
    <s v="ROLLOS"/>
    <s v="EJECUTADO_EXITOSO"/>
    <s v="EJECUTADO EXITOSO"/>
    <s v="02/10/2025 SE ESCALA AL COORDINADOR DE ZONA PARA ENTREGA DE ROLLOS EN SITIO | 03/10/2025 SE REALIZA ENTREGA DE 16 ROLLOS EN DIRECCIÓN INDICADA POR LA USUARIA"/>
    <s v="VISITA_TÉCNICA"/>
    <n v="16"/>
    <s v="PRINCIPAL"/>
    <s v="TERRESTRE"/>
    <s v="ORTEGA TORRES JUAN SEBASTIAN"/>
    <n v="1"/>
    <n v="31419"/>
    <n v="31419"/>
  </r>
  <r>
    <s v="VILLAVICENCIO"/>
    <s v="0036-0006"/>
    <x v="2"/>
    <n v="50001"/>
    <n v="2827547"/>
    <n v="48457"/>
    <x v="0"/>
    <s v="META"/>
    <s v="VILLAVICENCIO"/>
    <s v="DROGUERIA SANTA CATALINA VILLAVICENCIO"/>
    <s v="WOMPI"/>
    <s v="FO-25-1614627"/>
    <d v="2025-10-02T08:55:00"/>
    <d v="2025-10-03T15:05:00"/>
    <x v="0"/>
    <s v="ROLLOS"/>
    <s v="EJECUTADO_EXITOSO"/>
    <s v="EJECUTADO EXITOSO"/>
    <s v="02/10/2025 SE ESCALA AL COORDINADOR DE ZONA PARA ENTREGA DE ROLLOS EN SITIO | 03/10/2025 SE REALIZA VISTA AL CB POR SOLICITUD DE ROLLOS, SE ENTREGAN SIN NOVEDAD TODO OK"/>
    <s v="VISITA_TÉCNICA"/>
    <n v="16"/>
    <s v="PRINCIPAL"/>
    <s v="TERRESTRE"/>
    <s v="REYES RAMIREZ DIEGO ALEXANDER"/>
    <n v="1"/>
    <n v="31419"/>
    <n v="31419"/>
  </r>
  <r>
    <s v="IBAGUE"/>
    <s v="0036-0006"/>
    <x v="2"/>
    <n v="73001"/>
    <n v="2829310"/>
    <n v="77456"/>
    <x v="0"/>
    <s v="TOLIMA"/>
    <s v="IBAGUE"/>
    <s v="BARRIO VALPARAISO IBAGUE"/>
    <s v="WOMPI"/>
    <s v="FO-25-1615388"/>
    <d v="2025-10-02T10:52:00"/>
    <d v="2025-10-03T15:11:00"/>
    <x v="0"/>
    <s v="ROLLOS"/>
    <s v="EJECUTADO_EXITOSO"/>
    <s v="EJECUTADO EXITOSO"/>
    <s v="02/10/2025 SE ESCALA AL COORDINADOR DE ZONA PARA ENTREGA DE ROLLOS EN SITIO | 03/10/2025 SE REALIZA ENTREGA DE 24 ROLLOS WOMPI POR SOLICITUD DEL CLIENTE."/>
    <s v="VISITA_TÉCNICA"/>
    <n v="24"/>
    <s v="PRINCIPAL"/>
    <s v="TERRESTRE"/>
    <s v="MOLINA CASTRO JAVIER ALBERTO"/>
    <n v="1"/>
    <n v="31419"/>
    <n v="31419"/>
  </r>
  <r>
    <s v="CUCUTA"/>
    <s v="0036-0007"/>
    <x v="1"/>
    <n v="54405"/>
    <n v="2830491"/>
    <n v="77315"/>
    <x v="0"/>
    <s v="NORTE DE SANTANDER"/>
    <s v="LOS PATIOS"/>
    <s v="FARMACIA DROGUERÍA SOLUMEK"/>
    <s v="WOMPI"/>
    <s v="FO-25-1616289"/>
    <d v="2025-10-02T13:24:00"/>
    <d v="2025-10-03T15:14:00"/>
    <x v="0"/>
    <s v="ROLLOS"/>
    <s v="EJECUTADO_EXITOSO"/>
    <s v="EJECUTADO EXITOSO"/>
    <s v="02/10/2025 SE ESCALA AL COORDINADOR DE ZONA PARA ENTREGA DE ROLLOS EN SITIO | 03/10/2025 SE VISITA COMERCIO Y SE ENTREGAN 32 ROLLOS OK."/>
    <s v="VISITA_TÉCNICA"/>
    <n v="32"/>
    <s v="PRINCIPAL"/>
    <s v="TERRESTRE"/>
    <s v="BARRAGAN TAFUR EDWIN ESTEBAN"/>
    <n v="1"/>
    <n v="31419"/>
    <n v="31419"/>
  </r>
  <r>
    <s v="IBAGUE"/>
    <s v="0036-0006"/>
    <x v="2"/>
    <n v="73001"/>
    <n v="2830004"/>
    <n v="75496"/>
    <x v="0"/>
    <s v="TOLIMA"/>
    <s v="IBAGUE"/>
    <s v="TIENDA WEB.COM"/>
    <s v="WOMPI"/>
    <s v="FO-25-1615633"/>
    <d v="2025-10-02T11:38:00"/>
    <d v="2025-10-03T15:14:00"/>
    <x v="0"/>
    <s v="ROLLOS"/>
    <s v="EJECUTADO_EXITOSO"/>
    <s v="EJECUTADO EXITOSO"/>
    <s v="02/10/2025 SE ESCALA AL COORDINADOR DE ZONA PARA ENTREGA DE ROLLOS EN SITIO | 03/10/2025 SE REALIZA ENTREGA DE 24 ROLLOS WOMPI POR SOLICITUD DEL CLIENTE."/>
    <s v="VISITA_TÉCNICA"/>
    <n v="24"/>
    <s v="PRINCIPAL"/>
    <s v="TERRESTRE"/>
    <s v="TORRES MANTILLA JOSE DANIEL"/>
    <n v="1"/>
    <n v="31419"/>
    <n v="31419"/>
  </r>
  <r>
    <s v="CALI"/>
    <s v="0036-0003"/>
    <x v="4"/>
    <n v="76001"/>
    <n v="2801856"/>
    <n v="59529"/>
    <x v="0"/>
    <s v="VALLE DEL CAUCA"/>
    <s v="CALI"/>
    <s v="BARRIO TERRON COLORADO CALI 1"/>
    <s v="WOMPI"/>
    <s v="FO-25-1591798"/>
    <d v="2025-09-29T08:00:00"/>
    <d v="2025-10-03T15:18:00"/>
    <x v="0"/>
    <s v="ROLLOS"/>
    <s v="EJECUTADO_EXITOSO"/>
    <s v="EJECUTADO EXITOSO"/>
    <s v="27/09/2025 SE ESCALA AL COORDINADOR DE ZONA PARA ENTREGA DE ROLLOS EN SITIO | 03/10/2025 LA VISITA TÉCNICA REALIZADA AL COMERCIO SE LLEGA AL SITIO SE INFORMA EL MOTIVO DE LA VISITA SE ENTREGAN 64 ROLLOS TÉRMICOS AL GENTE EL CLIENTE RECIBE ROLLOS"/>
    <s v="VISITA_TÉCNICA"/>
    <n v="64"/>
    <s v="PRINCIPAL"/>
    <s v="TERRESTRE"/>
    <s v="BARRAGAN TAFUR EDWIN ESTEBAN"/>
    <n v="1"/>
    <n v="31419"/>
    <n v="31419"/>
  </r>
  <r>
    <s v="IBAGUE"/>
    <s v="0036-0006"/>
    <x v="2"/>
    <n v="73001"/>
    <n v="2824670"/>
    <n v="27268"/>
    <x v="0"/>
    <s v="TOLIMA"/>
    <s v="IBAGUE"/>
    <s v="BARRIO RESTREPO IBAGUE"/>
    <s v="WOMPI"/>
    <s v="FO-25-1612381"/>
    <d v="2025-10-01T15:41:00"/>
    <d v="2025-10-03T15:19:00"/>
    <x v="0"/>
    <s v="ROLLOS"/>
    <s v="EJECUTADO_EXITOSO"/>
    <s v="EJECUTADO EXITOSO"/>
    <s v="01/10/2025 SE ESCALA AL COORDINADOR DE ZONA PARA ENTREGA DE ROLLOS EN SITIO | 03/10/2025 SE HACE ENTREGA DE 16 ROLLOS WOMPI EN DIRECCIÓN INDICADA"/>
    <s v="VISITA_TÉCNICA"/>
    <n v="16"/>
    <s v="PRINCIPAL"/>
    <s v="TERRESTRE"/>
    <s v="BENAVIDES ARANGO RAFAEL JOSE"/>
    <n v="1"/>
    <n v="31419"/>
    <n v="31419"/>
  </r>
  <r>
    <s v="BARRANQUILLA"/>
    <s v="0036-0001"/>
    <x v="0"/>
    <n v="8758"/>
    <n v="2831304"/>
    <n v="70145"/>
    <x v="0"/>
    <s v="ATLANTICO"/>
    <s v="SOLEDAD"/>
    <s v="BARRIO LOS ALMENDROS SOLEDAD  6"/>
    <s v="WOMPI"/>
    <s v="FO-25-1617058"/>
    <d v="2025-10-02T14:33:00"/>
    <d v="2025-10-03T15:30:00"/>
    <x v="0"/>
    <s v="ROLLOS"/>
    <s v="EJECUTADO_EXITOSO"/>
    <s v="EJECUTADO EXITOSO"/>
    <s v="02/10/2025 SE ESCALA AL COORDINADOR DE ZONA PARA ENTREGA DE ROLLOS EN SITIO | 03/10/2025 SE HACE ENTREGA DE 16 ROLLOS WOMPI CALLE 81 21 32 LOS ALMENDROS"/>
    <s v="VISITA_TÉCNICA"/>
    <n v="16"/>
    <s v="PRINCIPAL"/>
    <s v="TERRESTRE"/>
    <s v="GUTIERREZ  CAMILO ANDRES"/>
    <n v="1"/>
    <n v="31419"/>
    <n v="31419"/>
  </r>
  <r>
    <s v="BOGOTA"/>
    <s v="0036-0004"/>
    <x v="5"/>
    <n v="11001"/>
    <n v="2832315"/>
    <n v="33951"/>
    <x v="0"/>
    <s v="CUNDINAMARCA"/>
    <s v="BOGOTÁ"/>
    <s v="SURTIREPUESTOS HL SAS"/>
    <s v="WOMPI"/>
    <s v="FO-25-1618006"/>
    <d v="2025-10-02T16:09:00"/>
    <d v="2025-10-03T15:32:00"/>
    <x v="0"/>
    <s v="ROLLOS"/>
    <s v="EJECUTADO_EXITOSO"/>
    <s v="EJECUTADO EXITOSO"/>
    <s v="02/10/2025 SE ESCALA AL COORDINADOR DE ZONA PARA ENTREGA DE ROLLOS EN SITIO | 03/10/2025 SE REALIZA VISITA A COMERCIO SE ENTREGAN 16 ROLLOS WOMPI"/>
    <s v="VISITA_TÉCNICA"/>
    <n v="16"/>
    <s v="PRINCIPAL"/>
    <s v="TERRESTRE"/>
    <s v="ORTEGA TORRES JUAN SEBASTIAN"/>
    <n v="1"/>
    <n v="31419"/>
    <n v="31419"/>
  </r>
  <r>
    <s v="BOGOTA"/>
    <s v="0036-0004"/>
    <x v="5"/>
    <n v="11001"/>
    <n v="2833069"/>
    <n v="76081"/>
    <x v="0"/>
    <s v="CUNDINAMARCA"/>
    <s v="BOGOTÁ"/>
    <s v="GEEK ZONE"/>
    <s v="WOMPI"/>
    <s v="FO-25-1619611"/>
    <d v="2025-10-03T08:00:00"/>
    <d v="2025-10-03T15:32:00"/>
    <x v="0"/>
    <s v="ROLLOS"/>
    <s v="EJECUTADO_EXITOSO"/>
    <s v="EJECUTADO EXITOSO"/>
    <s v="03/10/2025 SE ESCALA AL COORDINADOR DE ZONA PARA ENTREGA DE ROLLOS EN SITIO | 03/10/2025 SE VISITA COMERCIO, SE ENTREGAN 16 ROLLOS WOMPI"/>
    <s v="VISITA_TÉCNICA"/>
    <n v="16"/>
    <s v="PRINCIPAL"/>
    <s v="TERRESTRE"/>
    <s v="JAIMES VALERO NELSON RICARDO"/>
    <n v="1"/>
    <n v="31419"/>
    <n v="31419"/>
  </r>
  <r>
    <s v="BOGOTA"/>
    <s v="0036-0004"/>
    <x v="5"/>
    <n v="11001"/>
    <n v="2833042"/>
    <n v="38175"/>
    <x v="0"/>
    <s v="CUNDINAMARCA"/>
    <s v="BOGOTA"/>
    <s v="BARRIO ALCAZARES BOGOTA"/>
    <s v="WOMPI"/>
    <s v="FO-25-1619620"/>
    <d v="2025-10-03T08:00:00"/>
    <d v="2025-10-03T15:33:00"/>
    <x v="0"/>
    <s v="ROLLOS"/>
    <s v="EJECUTADO_EXITOSO"/>
    <s v="EJECUTADO EXITOSO"/>
    <s v="03/10/2025 SE ESCALA AL COORDINADOR DE ZONA PARA ENTREGA DE ROLLOS EN SITIO | 03/10/2025 SE VISITA COMERCIO, SE ENTREGAN 48 ROLLOS WOMPI"/>
    <s v="VISITA_TÉCNICA"/>
    <n v="48"/>
    <s v="PRINCIPAL"/>
    <s v="TERRESTRE"/>
    <s v="ORTIZ YARA FRANKLYN ISRAEL"/>
    <n v="1"/>
    <n v="31419"/>
    <n v="31419"/>
  </r>
  <r>
    <s v="IBAGUE"/>
    <s v="0036-0006"/>
    <x v="2"/>
    <n v="73001"/>
    <n v="2832815"/>
    <n v="74287"/>
    <x v="0"/>
    <s v="TOLIMA"/>
    <s v="IBAGUE"/>
    <s v="NILDROGUERIAS SECTOR LA CAMPIÑA"/>
    <s v="WOMPI"/>
    <s v="FO-25-1618004"/>
    <d v="2025-10-03T08:00:00"/>
    <d v="2025-10-03T15:35:00"/>
    <x v="0"/>
    <s v="ROLLOS"/>
    <s v="EJECUTADO_EXITOSO"/>
    <s v="EJECUTADO EXITOSO"/>
    <s v="02/10/2025 SE ESCALA AL COORDINADOR DE ZONA PARA ENTREGA DE ROLLOS EN SITIO | 03/10/2025 SE REALIZA LA ENTREGA DE 24 ROLLOS WOMPI EN DIRECCIÓN INDICADA"/>
    <s v="VISITA_TÉCNICA"/>
    <n v="24"/>
    <s v="PRINCIPAL"/>
    <s v="TERRESTRE"/>
    <s v="ORTIZ YARA FRANKLYN ISRAEL"/>
    <n v="1"/>
    <n v="31419"/>
    <n v="31419"/>
  </r>
  <r>
    <s v="TUNJA"/>
    <s v="0036-0007"/>
    <x v="1"/>
    <n v="15001"/>
    <n v="2832910"/>
    <n v="78395"/>
    <x v="0"/>
    <s v="BOYACA"/>
    <s v="TUNJA"/>
    <s v="CELUMUNDO CENTRO"/>
    <s v="WOMPI"/>
    <s v="FO-25-1619634"/>
    <d v="2025-10-03T08:00:00"/>
    <d v="2025-10-03T15:36:00"/>
    <x v="0"/>
    <s v="ROLLOS"/>
    <s v="EJECUTADO_EXITOSO"/>
    <s v="EJECUTADO EXITOSO"/>
    <s v="03/10/2025 SE ESCALA AL COORDINADOR DE ZONA PARA ENTREGA DE ROLLOS EN SITIO | 03/10/2025 SE REALIZA ENTREGA EN SITIO DE 32 ROLLOS WOMPI RECIBE PAPELERIA ROSARIO ORJUELA"/>
    <s v="VISITA_TÉCNICA"/>
    <n v="32"/>
    <s v="PRINCIPAL"/>
    <s v="TERRESTRE"/>
    <s v="GUTIERREZ  CAMILO ANDRES"/>
    <n v="1"/>
    <n v="31419"/>
    <n v="31419"/>
  </r>
  <r>
    <s v="BOGOTA"/>
    <s v="0036-0004"/>
    <x v="5"/>
    <n v="11001"/>
    <n v="2833302"/>
    <n v="59897"/>
    <x v="0"/>
    <s v="CUNDINAMARCA"/>
    <s v="BOGOTÁ"/>
    <s v="DROGUERIA SU SALUD PRIMERO"/>
    <s v="WOMPI"/>
    <s v="FO-25-1619577"/>
    <d v="2025-10-03T08:00:00"/>
    <d v="2025-10-03T15:37:00"/>
    <x v="0"/>
    <s v="ROLLOS"/>
    <s v="EJECUTADO_EXITOSO"/>
    <s v="EJECUTADO EXITOSO"/>
    <s v="03/10/2025 SE ESCALA AL COORDINADOR DE ZONA PARA ENTREGA DE ROLLOS EN SITIO | 03/10/2025 SE VISITA COMERCIO, SE ENTREGAN 32 ROLLOS WOMPI"/>
    <s v="VISITA_TÉCNICA"/>
    <n v="32"/>
    <s v="PRINCIPAL"/>
    <s v="TERRESTRE"/>
    <s v="ALVARADO MORENO CRISTHIAN"/>
    <n v="1"/>
    <n v="31419"/>
    <n v="31419"/>
  </r>
  <r>
    <s v="CUCUTA"/>
    <s v="0036-0007"/>
    <x v="1"/>
    <n v="54001"/>
    <n v="2815620"/>
    <n v="74335"/>
    <x v="0"/>
    <s v="NORTE DE SANTANDER"/>
    <s v="CUCUTA"/>
    <s v="MERCA KAREN"/>
    <s v="WOMPI"/>
    <s v="FO-25-1604619"/>
    <d v="2025-09-30T12:06:00"/>
    <d v="2025-10-03T15:49:00"/>
    <x v="0"/>
    <s v="ROLLOS"/>
    <s v="EJECUTADO_EXITOSO"/>
    <s v="EJECUTADO EXITOSO"/>
    <s v="30/09/2025 SE ESCALA AL COORDINADOR DE ZONA PARA ENTREGA DE ROLLOS EN SITIO | 03/10/2025 SE REALIZA ENTREGA DE 16 ROLLOS WOMPI OK"/>
    <s v="VISITA_TÉCNICA"/>
    <n v="16"/>
    <s v="PRINCIPAL"/>
    <s v="TERRESTRE"/>
    <s v="ORTIZ YARA FRANKLYN ISRAEL"/>
    <n v="1"/>
    <n v="31419"/>
    <n v="31419"/>
  </r>
  <r>
    <s v="IBAGUE"/>
    <s v="0036-0006"/>
    <x v="2"/>
    <n v="73001"/>
    <n v="2828280"/>
    <n v="59527"/>
    <x v="0"/>
    <s v="TOLIMA"/>
    <s v="IBAGUE"/>
    <s v="VARIEDADES QUE DETALLAZO"/>
    <s v="WOMPI"/>
    <s v="FO-25-1617572"/>
    <d v="2025-10-02T09:47:00"/>
    <d v="2025-10-03T15:50:00"/>
    <x v="0"/>
    <s v="ROLLOS"/>
    <s v="EJECUTADO_EXITOSO"/>
    <s v="EJECUTADO EXITOSO"/>
    <s v="02/10/2025 SE ESCALA AL COORDINADOR DE ZONA PARA ENTREGA DE ROLLOS EN SITIO | 03/10/2025 SE REALIZA ENTREGA DE 48 ROLLOS WOMPI POR SOLICITUD DEL CLIENTE."/>
    <s v="VISITA_TÉCNICA"/>
    <n v="48"/>
    <s v="PRINCIPAL"/>
    <s v="TERRESTRE"/>
    <s v="DURAN ACOSTA FRANK YONNY"/>
    <n v="1"/>
    <n v="31419"/>
    <n v="31419"/>
  </r>
  <r>
    <s v="PEREIRA"/>
    <s v="0036-0002"/>
    <x v="6"/>
    <n v="66001"/>
    <n v="2812450"/>
    <n v="64907"/>
    <x v="0"/>
    <s v="RISARALDA"/>
    <s v="PEREIRA"/>
    <s v="PAPELERIA LA GRAN FAMILIA B Y S"/>
    <s v="WOMPI"/>
    <s v="FO-25-1601681"/>
    <d v="2025-09-30T08:00:00"/>
    <d v="2025-10-03T15:53:00"/>
    <x v="0"/>
    <s v="ROLLOS"/>
    <s v="EJECUTADO_EXITOSO"/>
    <s v="EJECUTADO EXITOSO"/>
    <s v="30/09/2025 SE ESCALA AL COORDINADOR DE ZONA PARA ENTREGA DE ROLLOS EN SITIO | 03/10/2025 SE ENTREGAN 40 ROLLOS"/>
    <s v="VISITA_TÉCNICA"/>
    <n v="40"/>
    <s v="PRINCIPAL"/>
    <s v="TERRESTRE"/>
    <s v="BARRAGAN TAFUR EDWIN ESTEBAN"/>
    <n v="1"/>
    <n v="31419"/>
    <n v="31419"/>
  </r>
  <r>
    <s v="PASTO"/>
    <s v="0036-0003"/>
    <x v="4"/>
    <n v="52001"/>
    <n v="2823101"/>
    <n v="66145"/>
    <x v="0"/>
    <s v="NARIÑO"/>
    <s v="PASTO"/>
    <s v="TAVO SHOES"/>
    <s v="WOMPI"/>
    <s v="FO-25-1610803"/>
    <d v="2025-10-01T12:43:00"/>
    <d v="2025-10-03T15:55:00"/>
    <x v="0"/>
    <s v="ROLLOS"/>
    <s v="EJECUTADO_EXITOSO"/>
    <s v="EJECUTADO EXITOSO"/>
    <s v="01/10/2025 SE ESCALA AL COORDINADOR DE ZONA PARA ENTREGA DE ROLLOS EN SITIO | 03/10/2025 SE REALIZA ENTREGA DE 32 ROLLOS WOMPI NO SE MANIPULA DATAFONO"/>
    <s v="VISITA_TÉCNICA"/>
    <n v="32"/>
    <s v="PRINCIPAL"/>
    <s v="TERRESTRE"/>
    <s v="FRANCO CAÑAVERAL YAMID RAUL"/>
    <n v="1"/>
    <n v="31419"/>
    <n v="31419"/>
  </r>
  <r>
    <s v="BOGOTA"/>
    <s v="0036-0004"/>
    <x v="5"/>
    <n v="25473"/>
    <n v="2836523"/>
    <n v="74370"/>
    <x v="0"/>
    <s v="CUNDINAMARCA"/>
    <s v="MOSQUERA"/>
    <s v="BARRIO VILLA SAJONIA MOSQUERA"/>
    <s v="WOMPI"/>
    <s v="FO-25-1623707"/>
    <d v="2025-10-03T12:48:00"/>
    <d v="2025-10-03T16:02:00"/>
    <x v="0"/>
    <s v="ROLLOS"/>
    <s v="EJECUTADO_EXITOSO"/>
    <s v="EJECUTADO EXITOSO"/>
    <s v="03/10/2025 SE ESCALA AL COORDINADOR DE ZONA PARA ENTREGA DE ROLLOS EN SITIO | 03/10/2025 DURANTE LA VISITA TECNICA SE REALIZA ENTREGA DE 48 ROLLOS PARA DATÁFONO NO SE MANIPULAN EQUIPOS"/>
    <s v="VISITA_TÉCNICA"/>
    <n v="48"/>
    <s v="PRINCIPAL"/>
    <s v="TERRESTRE"/>
    <s v="BRAVO MADROÑERO OSCAR ESTEBAN"/>
    <n v="1"/>
    <n v="31419"/>
    <n v="31419"/>
  </r>
  <r>
    <s v="PEREIRA"/>
    <s v="0036-0002"/>
    <x v="6"/>
    <n v="66001"/>
    <n v="2836361"/>
    <n v="71836"/>
    <x v="0"/>
    <s v="RISARALDA"/>
    <s v="PEREIRA"/>
    <s v="LUFER TIENDA"/>
    <s v="WOMPI"/>
    <s v="FO-25-1623081"/>
    <d v="2025-10-03T12:27:00"/>
    <d v="2025-10-03T16:04:00"/>
    <x v="0"/>
    <s v="ROLLOS"/>
    <s v="EJECUTADO_EXITOSO"/>
    <s v="EJECUTADO EXITOSO"/>
    <s v="03/10/2025 SE ESCALA AL COORDINADOR DE ZONA PARA ENTREGA DE ROLLOS EN SITIO | 03/10/2025 SE ENTREGAN 40 ROLLOS"/>
    <s v="VISITA_TÉCNICA"/>
    <n v="40"/>
    <s v="PRINCIPAL"/>
    <s v="TERRESTRE"/>
    <s v="GALEANO SORIANO JUAN DAVID"/>
    <n v="1"/>
    <n v="31419"/>
    <n v="31419"/>
  </r>
  <r>
    <s v="IBAGUE"/>
    <s v="0036-0006"/>
    <x v="2"/>
    <n v="73001"/>
    <n v="2828752"/>
    <n v="74481"/>
    <x v="0"/>
    <s v="TOLIMA"/>
    <s v="IBAGUE"/>
    <s v="DROGUERÍA MI FARMA C"/>
    <s v="WOMPI"/>
    <s v="FO-25-1615079"/>
    <d v="2025-10-02T10:18:00"/>
    <d v="2025-10-03T16:11:00"/>
    <x v="0"/>
    <s v="ROLLOS"/>
    <s v="EJECUTADO_EXITOSO"/>
    <s v="EJECUTADO EXITOSO"/>
    <s v="02/10/2025 SE ESCALA AL COORDINADOR DE ZONA PARA ENTREGA DE ROLLOS EN SITIO | 03/10/2025 SE REALIZA ENTREGA DE 48 ROLLOS WOMPI POR SOLICITUD DEL CLIENTE."/>
    <s v="VISITA_TÉCNICA"/>
    <n v="48"/>
    <s v="PRINCIPAL"/>
    <s v="TERRESTRE"/>
    <s v="FRANCO CAÑAVERAL YAMID RAUL"/>
    <n v="1"/>
    <n v="31419"/>
    <n v="31419"/>
  </r>
  <r>
    <s v="BOGOTA"/>
    <s v="0036-0004"/>
    <x v="5"/>
    <n v="25473"/>
    <n v="2825782"/>
    <n v="69578"/>
    <x v="0"/>
    <s v="CUNDINAMARCA"/>
    <s v="MOSQUERA"/>
    <s v="BARRIO CENTRO MOSQUERA 2"/>
    <s v="WOMPI"/>
    <s v="FO-25-1615394"/>
    <d v="2025-10-02T08:00:00"/>
    <d v="2025-10-03T16:13:00"/>
    <x v="0"/>
    <s v="ROLLOS"/>
    <s v="EJECUTADO_EXITOSO"/>
    <s v="EJECUTADO EXITOSO"/>
    <s v="02/10/2025 SE ESCALA AL COORDINADOR DE ZONA PARA ENTREGA DE ROLLOS EN SITIO | 03/10/2025 DURANTE LA VISITA TECNICA SE REALIZA ENTREGA DE 32 ROLLOS PARA DATÁFONO NO SE MANIPULAN EQUIPOS"/>
    <s v="VISITA_TÉCNICA"/>
    <n v="32"/>
    <s v="PRINCIPAL"/>
    <s v="TERRESTRE"/>
    <s v="BARRAGAN TAFUR EDWIN ESTEBAN"/>
    <n v="1"/>
    <n v="31419"/>
    <n v="31419"/>
  </r>
  <r>
    <s v="TUNJA"/>
    <s v="0036-0007"/>
    <x v="1"/>
    <n v="15001"/>
    <n v="2834689"/>
    <n v="78837"/>
    <x v="0"/>
    <s v="BOYACA"/>
    <s v="TUNJA"/>
    <s v="BARRIO POPULAR TUNJA 6"/>
    <s v="WOMPI"/>
    <s v="FO-25-1621151"/>
    <d v="2025-10-03T09:47:00"/>
    <d v="2025-10-03T16:19:00"/>
    <x v="0"/>
    <s v="ROLLOS"/>
    <s v="EJECUTADO_EXITOSO"/>
    <s v="EJECUTADO EXITOSO"/>
    <s v="03/10/2025 SE ESCALA AL COORDINADOR DE ZONA PARA ENTREGA DE ROLLOS EN SITIO | 03/10/2025 SE REALIZA ENTREGA EN SITIO DE 16 ROLLOS WOMPI RECIBE PAPELERIA SERGIO ANDRES VEGA"/>
    <s v="VISITA_TÉCNICA"/>
    <n v="16"/>
    <s v="PRINCIPAL"/>
    <s v="TERRESTRE"/>
    <s v="GALEANO SORIANO JUAN DAVID"/>
    <n v="1"/>
    <n v="31419"/>
    <n v="31419"/>
  </r>
  <r>
    <s v="BOGOTA"/>
    <s v="0036-0004"/>
    <x v="5"/>
    <n v="11001"/>
    <n v="2827885"/>
    <n v="76789"/>
    <x v="0"/>
    <s v="CUNDINAMARCA"/>
    <s v="BOGOTA"/>
    <s v="BARRIO LOS NARANJOS BOGOTA"/>
    <s v="WOMPI"/>
    <s v="FO-25-1614601"/>
    <d v="2025-10-02T09:19:00"/>
    <d v="2025-10-03T16:23:00"/>
    <x v="0"/>
    <s v="ROLLOS"/>
    <s v="EJECUTADO_EXITOSO"/>
    <s v="EJECUTADO EXITOSO"/>
    <s v="02/10/2025 SE ESCALA AL COORDINADOR DE ZONA PARA ENTREGA DE ROLLOS EN SITIO | 03/10/2025 SE REALIZA LA ENTREGA DE 16 ROLLOS WOMPI"/>
    <s v="VISITA_TÉCNICA"/>
    <n v="16"/>
    <s v="PRINCIPAL"/>
    <s v="TERRESTRE"/>
    <s v="ALVARADO MORENO CRISTHIAN"/>
    <n v="1"/>
    <n v="31419"/>
    <n v="31419"/>
  </r>
  <r>
    <s v="PASTO"/>
    <s v="0036-0003"/>
    <x v="4"/>
    <n v="52001"/>
    <n v="2829459"/>
    <n v="40639"/>
    <x v="0"/>
    <s v="NARIÑO"/>
    <s v="PASTO"/>
    <s v="DROGUERIA MEJOR SALUD"/>
    <s v="WOMPI"/>
    <s v="FO-25-1615372"/>
    <d v="2025-10-02T11:05:00"/>
    <d v="2025-10-03T16:24:00"/>
    <x v="0"/>
    <s v="ROLLOS"/>
    <s v="EJECUTADO_EXITOSO"/>
    <s v="EJECUTADO EXITOSO"/>
    <s v="02/10/2025 SE ESCALA AL COORDINADOR DE ZONA PARA ENTREGA DE ROLLOS EN SITIO | 03/10/2025 SE REALIZA ENTREGA DE 64 ROLLOS WOMPI NO SE MANIPULA DATAFONO"/>
    <s v="VISITA_TÉCNICA"/>
    <n v="64"/>
    <s v="PRINCIPAL"/>
    <s v="TERRESTRE"/>
    <s v="ORTIZ MARTINEZ STIVEN"/>
    <n v="1"/>
    <n v="31419"/>
    <n v="31419"/>
  </r>
  <r>
    <s v="BARRANQUILLA"/>
    <s v="0036-0001"/>
    <x v="0"/>
    <n v="8001"/>
    <n v="2821330"/>
    <n v="69947"/>
    <x v="0"/>
    <s v="ATLANTICO"/>
    <s v="BARRANQUILLA"/>
    <s v="SOLUCIONES EFICAZ AMYON SAS"/>
    <s v="WOMPI"/>
    <s v="FO-25-1609343"/>
    <d v="2025-10-01T10:11:00"/>
    <d v="2025-10-03T16:26:00"/>
    <x v="0"/>
    <s v="ROLLOS"/>
    <s v="EJECUTADO_EXITOSO"/>
    <s v="EJECUTADO EXITOSO"/>
    <s v="01/10/2025 SE ESCALA AL COORDINADOR DE ZONA PARA ENTREGA DE ROLLOS EN SITIO | 03/10/2025 SE ENTREGAN 32 ROLLOS"/>
    <s v="VISITA_TÉCNICA"/>
    <n v="32"/>
    <s v="PRINCIPAL"/>
    <s v="TERRESTRE"/>
    <s v="BRAVO MADROÑERO OSCAR ESTEBAN"/>
    <n v="1"/>
    <n v="31419"/>
    <n v="31419"/>
  </r>
  <r>
    <s v="CUCUTA"/>
    <s v="0036-0007"/>
    <x v="1"/>
    <n v="54001"/>
    <n v="2833141"/>
    <n v="74421"/>
    <x v="0"/>
    <s v="NORTE DE SANTANDER"/>
    <s v="CUCUTA"/>
    <s v="INTERNET Y PAPELERIA KEVYSAN"/>
    <s v="WOMPI"/>
    <s v="FO-25-1619609"/>
    <d v="2025-10-03T08:00:00"/>
    <d v="2025-10-03T16:33:00"/>
    <x v="0"/>
    <s v="ROLLOS"/>
    <s v="EJECUTADO_EXITOSO"/>
    <s v="EJECUTADO EXITOSO"/>
    <s v="03/10/2025 SE ESCALA AL COORDINADOR DE ZONA PARA ENTREGA DE ROLLOS EN SITIO | 03/10/2025 SE REALIZA ENTREGA DE 16 ROLLOS WOMPI OK"/>
    <s v="VISITA_TÉCNICA"/>
    <n v="16"/>
    <s v="PRINCIPAL"/>
    <s v="TERRESTRE"/>
    <s v="DE AVILA SIADES ALBERTO ENRIQUE"/>
    <n v="1"/>
    <n v="31419"/>
    <n v="31419"/>
  </r>
  <r>
    <s v="BUCARAMANGA"/>
    <s v="0036-0007"/>
    <x v="1"/>
    <n v="68001"/>
    <n v="2834783"/>
    <n v="70667"/>
    <x v="0"/>
    <s v="SANTANDER"/>
    <s v="BUCARAMANGA"/>
    <s v="SAN FRANCISCO SANTANDER"/>
    <s v="WOMPI"/>
    <s v="FO-25-1620843"/>
    <d v="2025-10-03T09:48:00"/>
    <d v="2025-10-03T16:35:00"/>
    <x v="0"/>
    <s v="ROLLOS"/>
    <s v="EJECUTADO_EXITOSO"/>
    <s v="EJECUTADO EXITOSO"/>
    <s v="03/10/2025 SE ESCALA AL COORDINADOR DE ZONA PARA ENTREGA DE ROLLOS EN SITIO | 03/10/2025 SE REALIZA ENTREGA DE 40 ROLLOS CON VISITA NO SE MANIPULA TERMINAL"/>
    <s v="VISITA_TÉCNICA"/>
    <n v="40"/>
    <s v="PRINCIPAL"/>
    <s v="TERRESTRE"/>
    <s v="DURAN ACOSTA FRANK YONNY"/>
    <n v="1"/>
    <n v="31419"/>
    <n v="31419"/>
  </r>
  <r>
    <s v="BUCARAMANGA"/>
    <s v="0036-0007"/>
    <x v="1"/>
    <n v="68276"/>
    <n v="2835555"/>
    <n v="62409"/>
    <x v="0"/>
    <s v="SANTANDER"/>
    <s v="FLORIDABLANCA"/>
    <s v="BARRIO LA PAZ FLORIDABLANCA 4"/>
    <s v="WOMPI"/>
    <s v="FO-25-1622075"/>
    <d v="2025-10-03T10:58:00"/>
    <d v="2025-10-03T16:37:00"/>
    <x v="0"/>
    <s v="ROLLOS"/>
    <s v="EJECUTADO_EXITOSO"/>
    <s v="EJECUTADO EXITOSO"/>
    <s v="03/10/2025 SE ESCALA AL COORDINADOR DE ZONA PARA ENTREGA DE ROLLOS EN SITIO | 03/10/2025 SE REALIZA ENTREGA 24 ROLLOS WOMPI CON VISITA."/>
    <s v="VISITA_TÉCNICA"/>
    <n v="24"/>
    <s v="PRINCIPAL"/>
    <s v="TERRESTRE"/>
    <s v="REYES RAMIREZ DIEGO ALEXANDER"/>
    <n v="1"/>
    <n v="31419"/>
    <n v="31419"/>
  </r>
  <r>
    <s v="CUCUTA"/>
    <s v="0036-0007"/>
    <x v="1"/>
    <n v="54001"/>
    <n v="2834132"/>
    <n v="48385"/>
    <x v="0"/>
    <s v="NORTE DE SANTANDER"/>
    <s v="CUCUTA"/>
    <s v="TIENDA MIXTA QUINTA ESQUINA"/>
    <s v="WOMPI"/>
    <s v="FO-25-1619571"/>
    <d v="2025-10-03T08:36:00"/>
    <d v="2025-10-03T16:39:00"/>
    <x v="0"/>
    <s v="ROLLOS"/>
    <s v="EJECUTADO_EXITOSO"/>
    <s v="EJECUTADO EXITOSO"/>
    <s v="03/10/2025 SE ESCALA AL COORDINADOR DE ZONA PARA ENTREGA DE ROLLOS EN SITIO | 03/10/2025 SE VISITA COMERCIO Y SE ENTREGAN 16 ROLLOS OK"/>
    <s v="VISITA_TÉCNICA"/>
    <n v="16"/>
    <s v="PRINCIPAL"/>
    <s v="TERRESTRE"/>
    <s v="MARTINEZ FLOREZ DONIS ALBERTO"/>
    <n v="1"/>
    <n v="31419"/>
    <n v="31419"/>
  </r>
  <r>
    <s v="TUNJA"/>
    <s v="0036-0007"/>
    <x v="1"/>
    <n v="15001"/>
    <n v="2835808"/>
    <n v="46126"/>
    <x v="0"/>
    <s v="BOYACA"/>
    <s v="TUNJA"/>
    <s v="BARRIO JORDAN TUNJA"/>
    <s v="WOMPI"/>
    <s v="FO-25-1622056"/>
    <d v="2025-10-03T11:13:00"/>
    <d v="2025-10-03T16:46:00"/>
    <x v="0"/>
    <s v="ROLLOS"/>
    <s v="EJECUTADO_EXITOSO"/>
    <s v="EJECUTADO EXITOSO"/>
    <s v="03/10/2025 SE ESCALA AL COORDINADOR DE ZONA PARA ENTREGA DE ROLLOS EN SITIO | 03/10/2025 SE REALIZA ENTREGA EN SITIO DE 40 ROLLOS WOMPI RECIBE PAPELERIA  YOLANDA CEPEDA"/>
    <s v="VISITA_TÉCNICA"/>
    <n v="40"/>
    <s v="PRINCIPAL"/>
    <s v="TERRESTRE"/>
    <s v="TORRES MANTILLA JOSE DANIEL"/>
    <n v="1"/>
    <n v="31419"/>
    <n v="31419"/>
  </r>
  <r>
    <s v="BARRANQUILLA"/>
    <s v="0036-0001"/>
    <x v="0"/>
    <n v="8001"/>
    <n v="2831280"/>
    <n v="41819"/>
    <x v="0"/>
    <s v="ATLANTICO"/>
    <s v="BARRANQUILLA"/>
    <s v="VARIEDADES JACKY GOMEZ"/>
    <s v="WOMPI"/>
    <s v="FO-25-1617050"/>
    <d v="2025-10-02T14:48:00"/>
    <d v="2025-10-03T16:59:00"/>
    <x v="0"/>
    <s v="ROLLOS"/>
    <s v="EJECUTADO_EXITOSO"/>
    <s v="EJECUTADO EXITOSO"/>
    <s v="02/10/2025 SE ESCALA AL COORDINADOR DE ZONA PARA ENTREGA DE ROLLOS EN SITIO | 03/10/2025 SE ENTREGAN 32 ROLLOS"/>
    <s v="VISITA_TÉCNICA"/>
    <n v="32"/>
    <s v="PRINCIPAL"/>
    <s v="TERRESTRE"/>
    <s v="ALVARADO MORENO CRISTHIAN"/>
    <n v="1"/>
    <n v="31419"/>
    <n v="31419"/>
  </r>
  <r>
    <s v="PASTO"/>
    <s v="0036-0003"/>
    <x v="4"/>
    <n v="52001"/>
    <n v="2823446"/>
    <n v="33148"/>
    <x v="0"/>
    <s v="NARIÑO"/>
    <s v="PASTO"/>
    <s v="BARRIO SANTA MONICA PASTO"/>
    <s v="WOMPI"/>
    <s v="FO-25-1612523"/>
    <d v="2025-10-01T13:57:00"/>
    <d v="2025-10-03T17:01:00"/>
    <x v="0"/>
    <s v="ROLLOS"/>
    <s v="EJECUTADO_EXITOSO"/>
    <s v="EJECUTADO EXITOSO"/>
    <s v="01/10/2025 SE ESCALA AL COORDINADOR DE ZONA PARA ENTREGA DE ROLLOS EN SITIO | 03/10/2025 SE REALIZA ENTREGA DE 64 ROLLOS WOMPI NO SE MANIPULA DATAFONO"/>
    <s v="VISITA_TÉCNICA"/>
    <n v="64"/>
    <s v="PRINCIPAL"/>
    <s v="TERRESTRE"/>
    <s v="DE AVILA SIADES ALBERTO ENRIQUE"/>
    <n v="1"/>
    <n v="31419"/>
    <n v="31419"/>
  </r>
  <r>
    <s v="CUCUTA"/>
    <s v="0036-0007"/>
    <x v="1"/>
    <n v="54001"/>
    <n v="2832837"/>
    <n v="71540"/>
    <x v="0"/>
    <s v="NORTE DE SANTANDER"/>
    <s v="CUCUTA"/>
    <s v="DROGUERIA Y VARIEDADES JIRET SHALOM"/>
    <s v="WOMPI"/>
    <s v="FO-25-1619637"/>
    <d v="2025-10-03T08:00:00"/>
    <d v="2025-10-04T08:32:00"/>
    <x v="0"/>
    <s v="ROLLOS"/>
    <s v="EJECUTADO_EXITOSO"/>
    <s v="EJECUTADO EXITOSO"/>
    <s v="03/10/2025 SE ESCALA AL COORDINADOR DE ZONA PARA ENTREGA DE ROLLOS EN SITIO | 03/10/2025 SE REALIZA VISITA, SE ENTREGAN 24 ROLLOS PP"/>
    <s v="VISITA_TÉCNICA"/>
    <n v="24"/>
    <s v="PRINCIPAL"/>
    <s v="TERRESTRE"/>
    <s v="BRAVO MADROÑERO OSCAR ESTEBAN"/>
    <n v="1"/>
    <n v="31419"/>
    <n v="31419"/>
  </r>
  <r>
    <s v="BOGOTA"/>
    <s v="0036-0004"/>
    <x v="5"/>
    <n v="25286"/>
    <n v="2828081"/>
    <n v="31372"/>
    <x v="0"/>
    <s v="CUNDINAMARCA"/>
    <s v="FUNZA"/>
    <s v="BARRIO LA CITA"/>
    <s v="WOMPI"/>
    <s v="FO-25-1614599"/>
    <d v="2025-10-02T09:34:00"/>
    <d v="2025-10-04T08:36:00"/>
    <x v="0"/>
    <s v="ROLLOS"/>
    <s v="EJECUTADO_EXITOSO"/>
    <s v="EJECUTADO EXITOSO"/>
    <s v="02/10/2025 SE ESCALA AL COORDINADOR.  DE ZONA PARA ENTREGA DE ROLLOS EN SITIO | 03/10/2025 SE VISITA COMERCIO CB BANCOLOMBIA WOMPI, SE ENTREGAN ROLLOS DE PAPELERÍA SOLICITADOS PARA EL DATAFONO, NO UPS, NO SE MANIPULAN EQUIPOS."/>
    <s v="VISITA_TÉCNICA"/>
    <n v="16"/>
    <s v="INTERMEDIA"/>
    <s v="TERRESTRE"/>
    <s v="PACHECO BUITRAGO JAVIER ALONSO"/>
    <n v="1"/>
    <n v="36351"/>
    <n v="36351"/>
  </r>
  <r>
    <s v="TUNJA"/>
    <s v="0036-0007"/>
    <x v="1"/>
    <n v="15238"/>
    <n v="2808569"/>
    <n v="30609"/>
    <x v="0"/>
    <s v="BOYACA"/>
    <s v="DUITAMA"/>
    <s v="FARMACIA NATURISTA Y HOMEOPATICA NATURSALUD"/>
    <s v="WOMPI"/>
    <s v="FO-25-1599072"/>
    <d v="2025-09-29T12:31:00"/>
    <d v="2025-10-04T09:57:00"/>
    <x v="0"/>
    <s v="ROLLOS"/>
    <s v="EJECUTADO_EXITOSO"/>
    <s v="EJECUTADO EXITOSO"/>
    <s v="29/09/2025 SE REALIZA ENVIO DE ROLLOS CON GUIA | 04/10/2025 SE REALIZA ENVIO DE 64 ROLLOS, CON LA GUIA 2235596128 SERVIENTREGA. SE CONFIRMA ENTREGA EXITOSA POR PARTE DE LA TRANSPORTADORA"/>
    <s v="ENVÍO"/>
    <n v="64"/>
    <s v="INTERMEDIA"/>
    <s v="TERRESTRE"/>
    <s v="VEGA MANRIQUE JONATAN MAURICIO"/>
    <n v="1"/>
    <n v="36351"/>
    <n v="36351"/>
  </r>
  <r>
    <s v="TUNJA"/>
    <s v="0036-0007"/>
    <x v="1"/>
    <n v="15516"/>
    <n v="2803060"/>
    <n v="29316"/>
    <x v="0"/>
    <s v="BOYACA"/>
    <s v="PAIPA"/>
    <s v="BARRIO CENTRO 8 PAIPA"/>
    <s v="WOMPI"/>
    <s v="FO-25-1597150"/>
    <d v="2025-09-29T08:00:00"/>
    <d v="2025-10-04T09:58:00"/>
    <x v="0"/>
    <s v="ROLLOS"/>
    <s v="EJECUTADO_EXITOSO"/>
    <s v="EJECUTADO EXITOSO"/>
    <s v="29/09/2025 SE REALIZA ENVIO DE ROLLOS CON GUIA | 04/10/2025 SE REALIZA ENVIO DE 40 ROLLOS, CON LA GUIA 2235596129 SERVIENTREGA. SE CONFIRMA ENTREGA EXITOSA POR PARTE DE LA TRANSPORTADORA"/>
    <s v="ENVÍO"/>
    <n v="40"/>
    <s v="INTERMEDIA"/>
    <s v="TERRESTRE"/>
    <s v="CABARCAS BENJUMEA MILENA MARIA"/>
    <n v="1"/>
    <n v="36351"/>
    <n v="36351"/>
  </r>
  <r>
    <s v="CALI"/>
    <s v="0036-0003"/>
    <x v="4"/>
    <n v="19548"/>
    <n v="2811947"/>
    <n v="10639"/>
    <x v="0"/>
    <s v="CAUCA"/>
    <s v="PIENDAMO"/>
    <s v="PIENDAMO II - CAUCA"/>
    <s v="WOMPI"/>
    <s v="FO-25-1604811"/>
    <d v="2025-09-30T08:00:00"/>
    <d v="2025-10-04T10:42:00"/>
    <x v="0"/>
    <s v="ROLLOS"/>
    <s v="EJECUTADO_EXITOSO"/>
    <s v="EJECUTADO EXITOSO"/>
    <s v="30/09/2025 SE REALIZA ENVIO DE ROLLOS CON GUIA | 02/10/2025 SE ENVIAN 8 ROLLOS WOMPI POR INTERRAPIDISIMO"/>
    <s v="ENVÍO"/>
    <n v="8"/>
    <s v="LEJANA"/>
    <s v="TERRESTRE"/>
    <s v="GOMEZ FERRARO JOHANA"/>
    <n v="1"/>
    <n v="40250"/>
    <n v="40250"/>
  </r>
  <r>
    <s v="CALI"/>
    <s v="0036-0003"/>
    <x v="4"/>
    <n v="19548"/>
    <n v="2813934"/>
    <n v="76351"/>
    <x v="0"/>
    <s v="CAUCA"/>
    <s v="PIENDAMO"/>
    <s v="BARRIO CENTRO PIENDAMO 5"/>
    <s v="WOMPI"/>
    <s v="FO-25-1604802"/>
    <d v="2025-09-30T09:53:00"/>
    <d v="2025-10-04T10:44:00"/>
    <x v="0"/>
    <s v="ROLLOS"/>
    <s v="EJECUTADO_EXITOSO"/>
    <s v="EJECUTADO EXITOSO"/>
    <s v="30/09/2025 SE REALIZA ENVIO DE ROLLOS CON GUIA | 02/10/2025 SE ENVIA 24 ROLLOS WOMPI"/>
    <s v="ENVÍO"/>
    <n v="24"/>
    <s v="LEJANA"/>
    <s v="TERRESTRE"/>
    <s v="GIMBUEL LASSO LUIS GERMAN"/>
    <n v="1"/>
    <n v="40250"/>
    <n v="40250"/>
  </r>
  <r>
    <s v="MEDELLIN"/>
    <s v="0036-0005"/>
    <x v="3"/>
    <n v="5318"/>
    <n v="2816975"/>
    <n v="58201"/>
    <x v="0"/>
    <s v="ANTIOQUIA"/>
    <s v="GUARNE"/>
    <s v="BARRIO GUARNE GUARNE"/>
    <s v="WOMPI"/>
    <s v="FO-25-1606919"/>
    <d v="2025-09-30T15:05:00"/>
    <d v="2025-10-04T11:13:00"/>
    <x v="0"/>
    <s v="ROLLOS"/>
    <s v="EJECUTADO_EXITOSO"/>
    <s v="EJECUTADO EXITOSO"/>
    <s v="30/09/2025 SE REALIZA ENVIO DE ROLLOS CON GUIA | 04/10/2025 SE CONFIRMA ENTREGA EXITOSA"/>
    <s v="ENVÍO"/>
    <n v="40"/>
    <s v="INTERMEDIA"/>
    <s v="TERRESTRE"/>
    <s v="GIMBUEL LASSO LUIS GERMAN"/>
    <n v="1"/>
    <n v="36351"/>
    <n v="36351"/>
  </r>
  <r>
    <s v="MEDELLIN"/>
    <s v="0036-0005"/>
    <x v="3"/>
    <n v="5440"/>
    <n v="2815670"/>
    <n v="29778"/>
    <x v="0"/>
    <s v="ANTIOQUIA"/>
    <s v="MARINILLA"/>
    <s v="BARRIO MARINILLA ANTIOQUIA"/>
    <s v="WOMPI"/>
    <s v="FO-25-1609968"/>
    <d v="2025-09-30T12:28:00"/>
    <d v="2025-10-04T11:21:00"/>
    <x v="0"/>
    <s v="ROLLOS"/>
    <s v="EJECUTADO_EXITOSO"/>
    <s v="EJECUTADO EXITOSO"/>
    <s v="01/10/2025 SE REALIZA ENVIO DE ROLLOS CON GUIA | 03/10/2025 DEBIDO A INCONVENIENTES CON LOS MO DE LA TA BODEGA NO VISUALIZABA ACTIVIDAD | 04/10/2025 SE REALIZA ENVIO DE  ROLLOS, CON LA GUIA 6345301355986 SERVIENTREGA. SE CONFIRMA ENTREGA EXITOSA POR PARTE DE LA TRANSPORTADORA"/>
    <s v="ENVÍO"/>
    <n v="24"/>
    <s v="INTERMEDIA"/>
    <s v="TERRESTRE"/>
    <s v="BETANCUR AGUIRRE EDGAR AUGUSTO"/>
    <n v="1"/>
    <n v="36351"/>
    <n v="36351"/>
  </r>
  <r>
    <s v="CALI"/>
    <s v="0036-0003"/>
    <x v="4"/>
    <n v="19001"/>
    <n v="2829444"/>
    <n v="57681"/>
    <x v="0"/>
    <s v="CAUCA"/>
    <s v="POPAYAN"/>
    <s v="TIENDA PROGRESO DEL MAÑANA"/>
    <s v="WOMPI"/>
    <s v="FO-25-1623517"/>
    <d v="2025-10-02T11:01:00"/>
    <d v="2025-10-04T11:24:00"/>
    <x v="0"/>
    <s v="ROLLOS"/>
    <s v="EJECUTADO_EXITOSO"/>
    <s v="EJECUTADO EXITOSO"/>
    <s v="03/10/2025 SE ESCALA AL COORDINADOR DE ZONA PARA ENTREGA DE ROLLOS EN SITIO | 04/10/2025 SE INGRESA Y SE ENTREGAN 16 ROLLOS DE WOMPI"/>
    <s v="VISITA_TÉCNICA"/>
    <n v="16"/>
    <s v="LEJANA"/>
    <s v="TERRESTRE"/>
    <s v="BETANCUR AGUIRRE EDGAR AUGUSTO"/>
    <n v="1"/>
    <n v="40250"/>
    <n v="40250"/>
  </r>
  <r>
    <s v="BUCARAMANGA"/>
    <s v="0036-0007"/>
    <x v="1"/>
    <n v="68276"/>
    <n v="2838104"/>
    <n v="70770"/>
    <x v="0"/>
    <s v="SANTANDER"/>
    <s v="FLORIDABLANCA"/>
    <s v="BARRIO LA PAZ FLORIDABLANCA"/>
    <s v="WOMPI"/>
    <s v="FO-25-1626790"/>
    <d v="2025-10-03T16:23:00"/>
    <d v="2025-10-04T11:30:00"/>
    <x v="0"/>
    <s v="ROLLOS"/>
    <s v="EJECUTADO_EXITOSO"/>
    <s v="EJECUTADO EXITOSO"/>
    <s v="03/10/2025 SE ESCALA AL COORDINADOR DE ZONA PARA ENTREGA DE ROLLOS EN SITIO | 04/10/2025 ENTREGA DE 40 ROLLOS PARA DATAFONO"/>
    <s v="VISITA_TÉCNICA"/>
    <n v="40"/>
    <s v="PRINCIPAL"/>
    <s v="TERRESTRE"/>
    <s v="INZANDARA MENDEZ JAIME ALEXANDER"/>
    <n v="1"/>
    <n v="31419"/>
    <n v="31419"/>
  </r>
  <r>
    <s v="BOGOTA"/>
    <s v="0036-0004"/>
    <x v="5"/>
    <n v="25754"/>
    <n v="2838031"/>
    <n v="28152"/>
    <x v="0"/>
    <s v="CUNDINAMARCA"/>
    <s v="SOACHA"/>
    <s v="BARRIO LEON XIII SECTOR 3 SOACHA"/>
    <s v="WOMPI"/>
    <s v="FO-25-1626748"/>
    <d v="2025-10-03T16:19:00"/>
    <d v="2025-10-04T11:34:00"/>
    <x v="0"/>
    <s v="ROLLOS"/>
    <s v="EJECUTADO_EXITOSO"/>
    <s v="EJECUTADO EXITOSO"/>
    <s v="03/10/2025 SE ESCALA AL COORDINADOR DE ZONA PARA ENTREGA DE ROLLOS EN SITIO | 04/10/2025 SE REALIZA ENTREGA DE 32 ROLLOS WOMPI NO SE MANIPULA TERMINAL"/>
    <s v="VISITA_TÉCNICA"/>
    <n v="32"/>
    <s v="PRINCIPAL"/>
    <s v="TERRESTRE"/>
    <s v="PEÑA DIAZ IVAN YESID"/>
    <n v="1"/>
    <n v="31419"/>
    <n v="31419"/>
  </r>
  <r>
    <s v="BARRANQUILLA"/>
    <s v="0036-0001"/>
    <x v="0"/>
    <n v="8001"/>
    <n v="2836569"/>
    <n v="59345"/>
    <x v="0"/>
    <s v="ATLANTICO"/>
    <s v="BARRANQUILLA"/>
    <s v="BARRIO CARIBE VERDE BARRANQUILLA 3"/>
    <s v="WOMPI"/>
    <s v="FO-25-1623796"/>
    <d v="2025-10-03T13:16:00"/>
    <d v="2025-10-04T11:38:00"/>
    <x v="0"/>
    <s v="ROLLOS"/>
    <s v="EJECUTADO_EXITOSO"/>
    <s v="EJECUTADO EXITOSO"/>
    <s v="03/10/2025 SE ESCALA AL COORDINADOR DE ZONA PARA ENTREGA DE ROLLOS EN SITIO | 04/10/2025 SE REALIZA VISITA SE ENTREGA 56 ROLLOS"/>
    <s v="VISITA_TÉCNICA"/>
    <n v="56"/>
    <s v="PRINCIPAL"/>
    <s v="TERRESTRE"/>
    <s v="BUSTOS MORA DIEGO MANUEL"/>
    <n v="1"/>
    <n v="31419"/>
    <n v="31419"/>
  </r>
  <r>
    <s v="PASTO"/>
    <s v="0036-0003"/>
    <x v="4"/>
    <n v="52001"/>
    <n v="2836299"/>
    <n v="28433"/>
    <x v="0"/>
    <s v="NARIÑO"/>
    <s v="PASTO"/>
    <s v="BARRIO BOMBONA 3 PASTO"/>
    <s v="WOMPI"/>
    <s v="FO-25-1623070"/>
    <d v="2025-10-03T12:33:00"/>
    <d v="2025-10-04T11:41:00"/>
    <x v="0"/>
    <s v="ROLLOS"/>
    <s v="EJECUTADO_EXITOSO"/>
    <s v="EJECUTADO EXITOSO"/>
    <s v="03/10/2025 SE ESCALA AL COORDINADOR DE ZONA PARA ENTREGA DE ROLLOS EN SITIO | 04/10/2025 SE REALIZA ENTREGA DE 64 ROLLOS WOMPI NO SE MANIPULA DATAFONO"/>
    <s v="VISITA_TÉCNICA"/>
    <n v="64"/>
    <s v="PRINCIPAL"/>
    <s v="TERRESTRE"/>
    <s v="VILLACOB VILLACOB ELKIN EDUARDO"/>
    <n v="1"/>
    <n v="31419"/>
    <n v="31419"/>
  </r>
  <r>
    <s v="PASTO"/>
    <s v="0036-0003"/>
    <x v="4"/>
    <n v="52001"/>
    <n v="2834863"/>
    <n v="32265"/>
    <x v="0"/>
    <s v="NARIÑO"/>
    <s v="PASTO"/>
    <s v="TIENDA ESCOBAR M"/>
    <s v="WOMPI"/>
    <s v="FO-25-1620831"/>
    <d v="2025-10-03T09:55:00"/>
    <d v="2025-10-04T11:44:00"/>
    <x v="0"/>
    <s v="ROLLOS"/>
    <s v="EJECUTADO_EXITOSO"/>
    <s v="EJECUTADO EXITOSO"/>
    <s v="03/10/2025 SE ESCALA AL COORDINADOR DE ZONA PARA ENTREGA DE ROLLOS EN SITIO | 04/10/2025 SE VISITA CB. SE REALIZA ENTREGA DE 24 ROLLOS. CLIENTE INFORMA QUE EL CB FUNCIONA CORRECTAMENTE. NO SÉ MANIPULA DATAFONO"/>
    <s v="VISITA_TÉCNICA"/>
    <n v="24"/>
    <s v="PRINCIPAL"/>
    <s v="TERRESTRE"/>
    <s v="BRAVO MADROÑERO OSCAR ESTEBAN"/>
    <n v="1"/>
    <n v="31419"/>
    <n v="31419"/>
  </r>
  <r>
    <s v="CALI"/>
    <s v="0036-0003"/>
    <x v="4"/>
    <n v="19001"/>
    <n v="2829795"/>
    <n v="55858"/>
    <x v="0"/>
    <s v="CAUCA"/>
    <s v="POPAYAN"/>
    <s v="GLOFER. NET"/>
    <s v="WOMPI"/>
    <s v="FO-25-1623514"/>
    <d v="2025-10-02T11:32:00"/>
    <d v="2025-10-04T11:48:00"/>
    <x v="0"/>
    <s v="ROLLOS"/>
    <s v="EJECUTADO_EXITOSO"/>
    <s v="EJECUTADO EXITOSO"/>
    <s v="03/10/2025 SE ESCALA AL COORDINADOR DE ZONA PARA ENTREGA DE ROLLOS EN SITIO | 04/10/2025 SE INGRESA Y SE ENTREGAN 64 ROLLOS DE WOMPI"/>
    <s v="VISITA_TÉCNICA"/>
    <n v="64"/>
    <s v="LEJANA"/>
    <s v="TERRESTRE"/>
    <s v="CASTILLO HERRERA ALEX RICARDO"/>
    <n v="1"/>
    <n v="40250"/>
    <n v="40250"/>
  </r>
  <r>
    <s v="MEDELLIN"/>
    <s v="0036-0005"/>
    <x v="3"/>
    <n v="5088"/>
    <n v="2823135"/>
    <n v="61579"/>
    <x v="0"/>
    <s v="ANTIOQUIA"/>
    <s v="BELLO"/>
    <s v="BARRIO 5 ESTRELLAS BELLO 1"/>
    <s v="WOMPI"/>
    <s v="FO-25-1610942"/>
    <d v="2025-10-01T13:04:00"/>
    <d v="2025-10-04T12:13:00"/>
    <x v="0"/>
    <s v="ROLLOS"/>
    <s v="EJECUTADO_EXITOSO"/>
    <s v="EJECUTADO EXITOSO"/>
    <s v="01/10/2025 SE ESCALA AL COORDINADOR DE ZONA PARA ENTREGA DE ROLLOS EN SITIO | 04/10/2025 SE ENTREGAN 64 ROLLOS WOMPI"/>
    <s v="VISITA_TÉCNICA"/>
    <n v="64"/>
    <s v="PRINCIPAL"/>
    <s v="TERRESTRE"/>
    <s v="INZANDARA MENDEZ JAIME ALEXANDER"/>
    <n v="1"/>
    <n v="31419"/>
    <n v="31419"/>
  </r>
  <r>
    <s v="MEDELLIN"/>
    <s v="0036-0005"/>
    <x v="3"/>
    <n v="5266"/>
    <n v="2787080"/>
    <n v="37471"/>
    <x v="0"/>
    <s v="ANTIOQUIA"/>
    <s v="ENVIGADO"/>
    <s v="BARRIO VEREDA PANTANILLO ENVIGADO"/>
    <s v="WOMPI"/>
    <s v="FO-25-1577029"/>
    <d v="2025-09-24T10:53:00"/>
    <d v="2025-10-04T12:20:00"/>
    <x v="0"/>
    <s v="ROLLOS"/>
    <s v="EJECUTADO_EXITOSO"/>
    <s v="EJECUTADO EXITOSO"/>
    <s v="24/09/2025 SE ESCALA AL COORDINADOR DE ZONA PARA ENTREGA DE ROLLOS EN SITIO | 04/10/2025 ENTREGA DE 24 ROLLOS EN SITIO OK"/>
    <s v="VISITA_TÉCNICA"/>
    <n v="24"/>
    <s v="PRINCIPAL"/>
    <s v="TERRESTRE"/>
    <s v="BARRIENTOS HERNANDEZ CRISTIAN HORACIO"/>
    <n v="1"/>
    <n v="31419"/>
    <n v="31419"/>
  </r>
  <r>
    <s v="MEDELLIN"/>
    <s v="0036-0005"/>
    <x v="3"/>
    <n v="5212"/>
    <n v="2829688"/>
    <n v="79369"/>
    <x v="0"/>
    <s v="ANTIOQUIA"/>
    <s v="COPACABANA"/>
    <s v="VARIEDADES PIEDRAS BLANCAS II"/>
    <s v="WOMPI"/>
    <s v="FO-25-1615516"/>
    <d v="2025-10-02T11:35:00"/>
    <d v="2025-10-04T12:24:00"/>
    <x v="0"/>
    <s v="ROLLOS"/>
    <s v="EJECUTADO_EXITOSO"/>
    <s v="EJECUTADO EXITOSO"/>
    <s v="02/10/2025 SE ESCALA AL COORDINADOR DE ZONA PARA ENTREGA DE ROLLOS EN SITIO | 04/10/2025 SE ENTREGAN 16 ROLLOS WOMPI"/>
    <s v="VISITA_TÉCNICA"/>
    <n v="16"/>
    <s v="PRINCIPAL"/>
    <s v="TERRESTRE"/>
    <s v="PAREJA ECHAVARRIA JHON DAVID"/>
    <n v="1"/>
    <n v="31419"/>
    <n v="31419"/>
  </r>
  <r>
    <s v="BOGOTA"/>
    <s v="0036-0004"/>
    <x v="5"/>
    <n v="11001"/>
    <n v="2835104"/>
    <n v="56783"/>
    <x v="0"/>
    <s v="CUNDINAMARCA"/>
    <s v="BOGOTA"/>
    <s v="BARRIO TIBABUYES UNIVERSAL BOGOTA"/>
    <s v="WOMPI"/>
    <s v="FO-25-1620817"/>
    <d v="2025-10-03T10:06:00"/>
    <d v="2025-10-04T12:33:00"/>
    <x v="0"/>
    <s v="ROLLOS"/>
    <s v="EJECUTADO_EXITOSO"/>
    <s v="EJECUTADO EXITOSO"/>
    <s v="03/10/2025 SE ESCALA AL COORDINADOR DE ZONA PARA ENTREGA DE ROLLOS EN SITIO | 04/10/2025 SE VISITA COMERCIO CB BANCOLOMBIA WOMPI, SE ENTREGAN ROLLOS DE PAPELERÍA SOLICITADOS PARA EL DATAFONO, NO UPS, NO SE MANIPULAN EQUIPOS."/>
    <s v="VISITA_TÉCNICA"/>
    <n v="32"/>
    <s v="PRINCIPAL"/>
    <s v="TERRESTRE"/>
    <s v="BARRIENTOS HERNANDEZ CRISTIAN HORACIO"/>
    <n v="1"/>
    <n v="31419"/>
    <n v="31419"/>
  </r>
  <r>
    <s v="MEDELLIN"/>
    <s v="0036-0005"/>
    <x v="3"/>
    <n v="5001"/>
    <n v="2831085"/>
    <n v="13806"/>
    <x v="0"/>
    <s v="ANTIOQUIA"/>
    <s v="MEDELLÍN"/>
    <s v="AGROPOSADA SANTA ELENA"/>
    <s v="WOMPI"/>
    <s v="FO-25-1617060"/>
    <d v="2025-10-02T14:31:00"/>
    <d v="2025-10-04T12:38:00"/>
    <x v="0"/>
    <s v="ROLLOS"/>
    <s v="EJECUTADO_EXITOSO"/>
    <s v="EJECUTADO EXITOSO"/>
    <s v="02/10/2025 SE ESCALA AL COORDINADOR DE ZONA PARA ENTREGA DE ROLLOS EN SITIO | 04/10/2025 ENTREGA DE 32 ROLLOS EN SITIO"/>
    <s v="VISITA_TÉCNICA"/>
    <n v="32"/>
    <s v="PRINCIPAL"/>
    <s v="TERRESTRE"/>
    <s v="VEGA MANRIQUE JONATAN MAURICIO"/>
    <n v="1"/>
    <n v="31419"/>
    <n v="31419"/>
  </r>
  <r>
    <s v="CUCUTA"/>
    <s v="0036-0007"/>
    <x v="1"/>
    <n v="54001"/>
    <n v="2823170"/>
    <n v="58926"/>
    <x v="0"/>
    <s v="NORTE DE SANTANDER"/>
    <s v="CUCUTA"/>
    <s v="DROGUERIA FARMA BLUE PLUS"/>
    <s v="WOMPI"/>
    <s v="FO-25-1612533"/>
    <d v="2025-10-01T13:25:00"/>
    <d v="2025-10-04T12:42:00"/>
    <x v="0"/>
    <s v="ROLLOS"/>
    <s v="EJECUTADO_EXITOSO"/>
    <s v="EJECUTADO EXITOSO"/>
    <s v="01/10/2025 SE ESCALA AL COORDINADOR DE ZONA PARA ENTREGA DE ROLLOS EN SITIO | 04/10/2025 SE REALIZA ENTREGA DE 48 ROLLOS WOMPI OK"/>
    <s v="VISITA_TÉCNICA"/>
    <n v="48"/>
    <s v="PRINCIPAL"/>
    <s v="TERRESTRE"/>
    <s v="PAREJA ECHAVARRIA JHON DAVID"/>
    <n v="1"/>
    <n v="31419"/>
    <n v="31419"/>
  </r>
  <r>
    <s v="MONTERIA"/>
    <s v="0036-0001"/>
    <x v="0"/>
    <n v="23001"/>
    <n v="2834752"/>
    <n v="75065"/>
    <x v="0"/>
    <s v="CORDOBA"/>
    <s v="MONTERIA"/>
    <s v="BARRIO CENTRO MONTERIA 55"/>
    <s v="WOMPI"/>
    <s v="FO-25-1620856"/>
    <d v="2025-10-03T09:44:00"/>
    <d v="2025-10-04T12:52:00"/>
    <x v="0"/>
    <s v="ROLLOS"/>
    <s v="EJECUTADO_EXITOSO"/>
    <s v="EJECUTADO EXITOSO"/>
    <s v="03/10/2025 SE ESCALA AL COORDINADOR DE ZONA PARA ENTREGA DE ROLLOS EN SITIO | 04/10/2025 SE REALIZA ENTREGA DE 32 ROLLOS A CORRESPONSAL WOMPI"/>
    <s v="VISITA_TÉCNICA"/>
    <n v="32"/>
    <s v="PRINCIPAL"/>
    <s v="TERRESTRE"/>
    <s v="DURAN ACOSTA FRANK YONNY"/>
    <n v="1"/>
    <n v="31419"/>
    <n v="31419"/>
  </r>
  <r>
    <s v="BARRANQUILLA"/>
    <s v="0036-0001"/>
    <x v="0"/>
    <n v="8001"/>
    <n v="2834858"/>
    <n v="74724"/>
    <x v="0"/>
    <s v="ATLANTICO"/>
    <s v="BARRANQUILLA"/>
    <s v="COMERCIALIZADORA Y DISTRIBUIDORA EDUARDO CORTINA"/>
    <s v="WOMPI"/>
    <s v="FO-25-1620835"/>
    <d v="2025-10-03T09:54:00"/>
    <d v="2025-10-04T13:03:00"/>
    <x v="0"/>
    <s v="ROLLOS"/>
    <s v="EJECUTADO_EXITOSO"/>
    <s v="EJECUTADO EXITOSO"/>
    <s v="03/10/2025 SE ESCALA AL COORDINADOR DE ZONA PARA ENTREGA DE ROLLOS EN SITIO | 04/10/2025 SE REALIZA VISITA SE ENTREGA 32 ROLLOS"/>
    <s v="VISITA_TÉCNICA"/>
    <n v="32"/>
    <s v="PRINCIPAL"/>
    <s v="TERRESTRE"/>
    <s v="MARQUEZ HOYOS JEYSON DANIEL"/>
    <n v="1"/>
    <n v="31419"/>
    <n v="31419"/>
  </r>
  <r>
    <s v="MEDELLIN"/>
    <s v="0036-0005"/>
    <x v="3"/>
    <n v="5001"/>
    <n v="2770843"/>
    <n v="69516"/>
    <x v="0"/>
    <s v="ANTIOQUIA"/>
    <s v="MEDELLÍN"/>
    <s v="INFINITY MISCELANEA"/>
    <s v="WOMPI"/>
    <s v="FO-25-1562523"/>
    <d v="2025-09-22T08:00:00"/>
    <d v="2025-10-04T13:05:00"/>
    <x v="0"/>
    <s v="ROLLOS"/>
    <s v="EJECUTADO_EXITOSO"/>
    <s v="EJECUTADO EXITOSO"/>
    <s v="22/09/2025 SE ESCALA AL COORDINADOR DE ZONA PARA ENTREGA DE ROLLOS EN SITIO | 04/10/2025 ENTREGA DE 16 ROLLOS EN SITIO"/>
    <s v="VISITA_TÉCNICA"/>
    <n v="16"/>
    <s v="PRINCIPAL"/>
    <s v="TERRESTRE"/>
    <s v="VILLACOB VILLACOB ELKIN EDUARDO"/>
    <n v="1"/>
    <n v="31419"/>
    <n v="31419"/>
  </r>
  <r>
    <s v="MONTERIA"/>
    <s v="0036-0001"/>
    <x v="0"/>
    <n v="23001"/>
    <n v="2837757"/>
    <n v="36670"/>
    <x v="0"/>
    <s v="CORDOBA"/>
    <s v="MONTERIA"/>
    <s v="TIENDA NUEVO MILENIO JA"/>
    <s v="WOMPI"/>
    <s v="FO-25-1626537"/>
    <d v="2025-10-03T15:45:00"/>
    <d v="2025-10-04T13:09:00"/>
    <x v="0"/>
    <s v="ROLLOS"/>
    <s v="EJECUTADO_EXITOSO"/>
    <s v="EJECUTADO EXITOSO"/>
    <s v="03/10/2025 SE ESCALA AL COORDINADOR DE ZONA PARA ENTREGA DE ROLLOS EN SITIO | 04/10/2025 SE REALIZA ENTREGA DE 64 ROLLOS A CORRESPONSAL WOMPI"/>
    <s v="VISITA_TÉCNICA"/>
    <n v="64"/>
    <s v="PRINCIPAL"/>
    <s v="TERRESTRE"/>
    <s v="PAREJA ECHAVARRIA JHON DAVID"/>
    <n v="1"/>
    <n v="31419"/>
    <n v="31419"/>
  </r>
  <r>
    <s v="MONTERIA"/>
    <s v="0036-0001"/>
    <x v="0"/>
    <n v="23001"/>
    <n v="2836594"/>
    <n v="64422"/>
    <x v="0"/>
    <s v="CORDOBA"/>
    <s v="MONTERIA"/>
    <s v="BARRIO CHUCHURUBI MONTERIA 4"/>
    <s v="WOMPI"/>
    <s v="FO-25-1625863"/>
    <d v="2025-10-03T13:28:00"/>
    <d v="2025-10-04T13:13:00"/>
    <x v="0"/>
    <s v="ROLLOS"/>
    <s v="EJECUTADO_EXITOSO"/>
    <s v="EJECUTADO EXITOSO"/>
    <s v="03/10/2025 SE ESCALA AL COORDINADOR DE ZONA PARA ENTREGA DE ROLLOS EN SITIO | 04/10/2025 SE REALIZA ENTREGA DE 64 ROLLOS A CORRESPONSAL WOMPI."/>
    <s v="VISITA_TÉCNICA"/>
    <n v="64"/>
    <s v="PRINCIPAL"/>
    <s v="TERRESTRE"/>
    <s v="MARQUEZ HOYOS JEYSON DANIEL"/>
    <n v="1"/>
    <n v="31419"/>
    <n v="31419"/>
  </r>
  <r>
    <s v="CALI"/>
    <s v="0036-0003"/>
    <x v="4"/>
    <n v="76892"/>
    <n v="2835358"/>
    <n v="59534"/>
    <x v="0"/>
    <s v="VALLE DEL CAUCA"/>
    <s v="YUMBO"/>
    <s v="BARRIO LLERAS YUMBO 1"/>
    <s v="WOMPI"/>
    <s v="FO-25-1620777"/>
    <d v="2025-10-03T10:42:00"/>
    <d v="2025-10-04T13:15:00"/>
    <x v="0"/>
    <s v="ROLLOS"/>
    <s v="EJECUTADO_EXITOSO"/>
    <s v="EJECUTADO EXITOSO"/>
    <s v="03/10/2025 SE ESCALA AL COORDINADOR DE ZONA PARA ENTREGA DE ROLLOS EN SITIO | 04/10/2025 SE VISITA CORRESPONSAL Y SE ENTREGAN 32 ROLLOS"/>
    <s v="VISITA_TÉCNICA"/>
    <n v="32"/>
    <s v="PRINCIPAL"/>
    <s v="TERRESTRE"/>
    <s v="MARQUEZ HOYOS JEYSON DANIEL"/>
    <n v="1"/>
    <n v="31419"/>
    <n v="31419"/>
  </r>
  <r>
    <s v="MONTERIA"/>
    <s v="0036-0001"/>
    <x v="0"/>
    <n v="23001"/>
    <n v="2836377"/>
    <n v="58875"/>
    <x v="0"/>
    <s v="CORDOBA"/>
    <s v="MONTERIA"/>
    <s v="BARRIO CENTRO MONTERIA 41"/>
    <s v="WOMPI"/>
    <s v="FO-25-1623073"/>
    <d v="2025-10-03T12:32:00"/>
    <d v="2025-10-04T13:17:00"/>
    <x v="0"/>
    <s v="ROLLOS"/>
    <s v="EJECUTADO_EXITOSO"/>
    <s v="EJECUTADO EXITOSO"/>
    <s v="03/10/2025 SE ESCALA AL COORDINADOR DE ZONA PARA ENTREGA DE ROLLOS EN SITIO | 04/10/2025 SE REALIZA ENTREGA DE 16 ROLLOS EN CORRESPONSAL WOMPI"/>
    <s v="VISITA_TÉCNICA"/>
    <n v="16"/>
    <s v="PRINCIPAL"/>
    <s v="TERRESTRE"/>
    <s v="BOLAÑOS TABORDA JORGE ENRIQUE"/>
    <n v="1"/>
    <n v="31419"/>
    <n v="31419"/>
  </r>
  <r>
    <s v="CUCUTA"/>
    <s v="0036-0007"/>
    <x v="1"/>
    <n v="54874"/>
    <n v="2834468"/>
    <n v="77331"/>
    <x v="0"/>
    <s v="NORTE DE SANTANDER"/>
    <s v="VILLA DEL ROSARIO"/>
    <s v="HEALTH TECHNOLOGIES INC"/>
    <s v="WOMPI"/>
    <s v="FO-25-1620880"/>
    <d v="2025-10-03T09:22:00"/>
    <d v="2025-10-04T13:21:00"/>
    <x v="0"/>
    <s v="ROLLOS"/>
    <s v="EJECUTADO_EXITOSO"/>
    <s v="EJECUTADO EXITOSO"/>
    <s v="03/10/2025 SE ESCALA AL COORDINADOR DE ZONA PARA ENTREGA DE ROLLOS EN SITIO | 04/10/2025 SE VISITA COMERCIO Y SE ENTREGAN 16 ROLLOS OK."/>
    <s v="VISITA_TÉCNICA"/>
    <n v="16"/>
    <s v="PRINCIPAL"/>
    <s v="TERRESTRE"/>
    <s v="MARQUEZ HOYOS JEYSON DANIEL"/>
    <n v="1"/>
    <n v="31419"/>
    <n v="31419"/>
  </r>
  <r>
    <s v="BARRANQUILLA"/>
    <s v="0036-0001"/>
    <x v="0"/>
    <n v="8758"/>
    <n v="2838030"/>
    <n v="65424"/>
    <x v="0"/>
    <s v="ATLANTICO"/>
    <s v="SOLEDAD"/>
    <s v="PINTICOS BABY KIDS"/>
    <s v="WOMPI"/>
    <s v="FO-25-1626751"/>
    <d v="2025-10-03T16:18:00"/>
    <d v="2025-10-04T13:25:00"/>
    <x v="0"/>
    <s v="ROLLOS"/>
    <s v="EJECUTADO_EXITOSO"/>
    <s v="EJECUTADO EXITOSO"/>
    <s v="03/10/2025 SE ESCALA AL COORDINADOR DE ZONA PARA ENTREGA DE ROLLOS EN SITIO | 04/10/2025 SE HACE ENTREGA DE 64 ROLLOS WOMPI, CALLE 22B 31 149 HIPÓDROMO"/>
    <s v="VISITA_TÉCNICA"/>
    <n v="64"/>
    <s v="PRINCIPAL"/>
    <s v="TERRESTRE"/>
    <s v="TORRES MANTILLA JOSE DANIEL"/>
    <n v="1"/>
    <n v="31419"/>
    <n v="31419"/>
  </r>
  <r>
    <s v="NEIVA"/>
    <s v="0036-0006"/>
    <x v="2"/>
    <n v="41001"/>
    <n v="2837246"/>
    <n v="62389"/>
    <x v="0"/>
    <s v="HUILA"/>
    <s v="NEIVA"/>
    <s v="FOTOCOPIAS HELIO'S"/>
    <s v="WOMPI"/>
    <s v="FO-25-1626318"/>
    <d v="2025-10-03T14:47:00"/>
    <d v="2025-10-04T13:28:00"/>
    <x v="0"/>
    <s v="ROLLOS"/>
    <s v="EJECUTADO_CANCELADO"/>
    <s v="CB CERRADO - DESOCUPADO"/>
    <s v="03/10/2025 SE ESCALA AL COORDINADOR DE ZONA PARA ENTREGA DE ROLLOS EN SITIO | 04/10/2025 SE REALIZA VISITA AL PUNTO, SE EVIDENCIA COMERCIÓ SE ENCUENTRA CERRADO SE INTENTA COMUNICACIÓN AL NÚMERO INDICAD EN LA ORDEN PERO NO HAY RESPUESTA."/>
    <s v="VISITA_TÉCNICA"/>
    <m/>
    <s v="PRINCIPAL"/>
    <s v="TERRESTRE"/>
    <s v="ORTEGA TORRES JUAN SEBASTIAN"/>
    <n v="1"/>
    <n v="31419"/>
    <n v="31419"/>
  </r>
  <r>
    <s v="VILLAVICENCIO"/>
    <s v="0036-0006"/>
    <x v="2"/>
    <n v="50001"/>
    <n v="2835543"/>
    <n v="76214"/>
    <x v="0"/>
    <s v="META"/>
    <s v="VILLAVICENCIO"/>
    <s v="AUTOSERVICIO MATHI"/>
    <s v="WOMPI"/>
    <s v="FO-25-1626319"/>
    <d v="2025-10-03T10:56:00"/>
    <d v="2025-10-04T13:32:00"/>
    <x v="0"/>
    <s v="ROLLOS"/>
    <s v="EJECUTADO_EXITOSO"/>
    <s v="EJECUTADO EXITOSO"/>
    <s v="03/10/2025 SE ESCALA AL COORDINADOR DE ZONA PARA ENTREGA DE ROLLOS EN SITIO | 04/10/2025 SE REALIZA ENTREGA EN SITIO DE 16 ROLLOS WOMPI"/>
    <s v="VISITA_TÉCNICA"/>
    <n v="16"/>
    <s v="PRINCIPAL"/>
    <s v="TERRESTRE"/>
    <s v="DEVIA REINOSO JUAN CARLOS"/>
    <n v="1"/>
    <n v="31419"/>
    <n v="31419"/>
  </r>
  <r>
    <s v="VILLAVICENCIO"/>
    <s v="0036-0006"/>
    <x v="2"/>
    <n v="50001"/>
    <n v="2835652"/>
    <n v="79430"/>
    <x v="0"/>
    <s v="META"/>
    <s v="VILLAVICENCIO"/>
    <s v="BARRIO PORTALES EL LLANO VILLAVICENCIO"/>
    <s v="WOMPI"/>
    <s v="FO-25-1622048"/>
    <d v="2025-10-03T11:17:00"/>
    <d v="2025-10-04T13:36:00"/>
    <x v="0"/>
    <s v="ROLLOS"/>
    <s v="EJECUTADO_EXITOSO"/>
    <s v="EJECUTADO EXITOSO"/>
    <s v="03/10/2025 SE ESCALA AL COORDINADOR DE ZONA PARA ENTREGA DE ROLLOS EN SITIO | 04/10/2025 SE REALIZA ENTREGA EN SITIO DE 24 ROLLOS WOMPI OK SIN NOVEDAD"/>
    <s v="VISITA_TÉCNICA"/>
    <n v="24"/>
    <s v="PRINCIPAL"/>
    <s v="TERRESTRE"/>
    <s v="PEDREROS CONTRERAS MICHAEL STEVENS"/>
    <n v="1"/>
    <n v="31419"/>
    <n v="31419"/>
  </r>
  <r>
    <s v="BOGOTA"/>
    <s v="0036-0004"/>
    <x v="5"/>
    <n v="11001"/>
    <n v="2832696"/>
    <n v="56210"/>
    <x v="0"/>
    <s v="CUNDINAMARCA"/>
    <s v="BOGOTA"/>
    <s v="BARRIO SANTA RITA BOGOTA 3"/>
    <s v="WOMPI"/>
    <s v="FO-25-1619638"/>
    <d v="2025-10-03T08:00:00"/>
    <d v="2025-10-04T13:38:00"/>
    <x v="0"/>
    <s v="ROLLOS"/>
    <s v="EJECUTADO_EXITOSO"/>
    <s v="EJECUTADO EXITOSO"/>
    <s v="03/10/2025 SE ESCALA AL COORDINADOR DE ZONA PARA ENTREGA DE ROLLOS EN SITIO | 04/10/2025 SE VISITA COMERCIO CB BANCOLOMBIA WOMPI, SE ENTREGAN ROLLOS DE PAPELERÍA SOLICITADOS PARA EL DATAFONO, NO UPS, NO SE MANIPULAN EQUIPOS."/>
    <s v="VISITA_TÉCNICA"/>
    <n v="24"/>
    <s v="PRINCIPAL"/>
    <s v="TERRESTRE"/>
    <s v="CASTRILLON URREA LONDIER LEANDRO"/>
    <n v="1"/>
    <n v="31419"/>
    <n v="31419"/>
  </r>
  <r>
    <s v="CALI"/>
    <s v="0036-0003"/>
    <x v="4"/>
    <n v="76001"/>
    <n v="2835026"/>
    <n v="78269"/>
    <x v="0"/>
    <s v="VALLE DEL CAUCA"/>
    <s v="CALI"/>
    <s v="H.J IMPRESORES"/>
    <s v="WOMPI"/>
    <s v="FO-25-1620824"/>
    <d v="2025-10-03T09:56:00"/>
    <d v="2025-10-04T13:40:00"/>
    <x v="0"/>
    <s v="ROLLOS"/>
    <s v="EJECUTADO_EXITOSO"/>
    <s v="EJECUTADO EXITOSO"/>
    <s v="03/10/2025 SE ESCALA AL COORDINADOR DE ZONA PARA ENTREGA DE ROLLOS EN SITIO | 04/10/2025 SE REALIZA ENTREGA DE 32 ROLLOS WOMPI CON VISITA, NO SE INTERVIENE EQUIPOS"/>
    <s v="VISITA_TÉCNICA"/>
    <n v="32"/>
    <s v="PRINCIPAL"/>
    <s v="TERRESTRE"/>
    <s v="VEGA MANRIQUE JONATAN MAURICIO"/>
    <n v="1"/>
    <n v="31419"/>
    <n v="31419"/>
  </r>
  <r>
    <s v="CUCUTA"/>
    <s v="0036-0007"/>
    <x v="1"/>
    <n v="54001"/>
    <n v="2836032"/>
    <n v="79765"/>
    <x v="0"/>
    <s v="NORTE DE SANTANDER"/>
    <s v="CUCUTA"/>
    <s v="NORTUREX"/>
    <s v="WOMPI"/>
    <s v="FO-25-1622010"/>
    <d v="2025-10-03T11:43:00"/>
    <d v="2025-10-04T13:42:00"/>
    <x v="0"/>
    <s v="ROLLOS"/>
    <s v="EJECUTADO_EXITOSO"/>
    <s v="EJECUTADO EXITOSO"/>
    <s v="03/10/2025 SE ESCALA AL COORDINADOR DE ZONA PARA ENTREGA DE ROLLOS EN SITIO | 04/10/2025 SE VISITA COMERCIO Y SE ENTREGAN 8 ROLLOS OK."/>
    <s v="VISITA_TÉCNICA"/>
    <n v="8"/>
    <s v="PRINCIPAL"/>
    <s v="TERRESTRE"/>
    <s v="HERRERA MONAR GEOVANNY"/>
    <n v="1"/>
    <n v="31419"/>
    <n v="31419"/>
  </r>
  <r>
    <s v="BOGOTA"/>
    <s v="0036-0004"/>
    <x v="5"/>
    <n v="11001"/>
    <n v="2832848"/>
    <n v="48563"/>
    <x v="0"/>
    <s v="CUNDINAMARCA"/>
    <s v="BOGOTA"/>
    <s v="BARRIO PORTALES DEL NORTE BOGOTA"/>
    <s v="WOMPI"/>
    <s v="FO-25-1619631"/>
    <d v="2025-10-03T08:00:00"/>
    <d v="2025-10-04T13:45:00"/>
    <x v="0"/>
    <s v="ROLLOS"/>
    <s v="EJECUTADO_EXITOSO"/>
    <s v="EJECUTADO EXITOSO"/>
    <s v="03/10/2025 SE ESCALA AL COORDINADOR DE ZONA PARA ENTREGA DE ROLLOS EN SITIO | 04/10/2025 SE REALIZA VISITA A COMERCIO SE ENTREGAN 24 ROLLOS WOMPI"/>
    <s v="VISITA_TÉCNICA"/>
    <n v="24"/>
    <s v="PRINCIPAL"/>
    <s v="TERRESTRE"/>
    <s v="TORRES MANTILLA JOSE DANIEL"/>
    <n v="1"/>
    <n v="31419"/>
    <n v="31419"/>
  </r>
  <r>
    <s v="BOGOTA"/>
    <s v="0036-0004"/>
    <x v="5"/>
    <n v="11001"/>
    <n v="2836265"/>
    <n v="37197"/>
    <x v="0"/>
    <s v="CUNDINAMARCA"/>
    <s v="BOGOTÁ"/>
    <s v="MULTISERVICIOS JYM LA LA 7°"/>
    <s v="WOMPI"/>
    <s v="FO-25-1622622"/>
    <d v="2025-10-03T12:18:00"/>
    <d v="2025-10-04T13:47:00"/>
    <x v="0"/>
    <s v="ROLLOS"/>
    <s v="EJECUTADO_EXITOSO"/>
    <s v="EJECUTADO EXITOSO"/>
    <s v="03/10/2025 SE ESCALA AL COORDINADOR DE ZONA PARA ENTREGA DE ROLLOS EN SITIO | 04/10/2025 SE ENTREGAN ROLLOS"/>
    <s v="VISITA_TÉCNICA"/>
    <n v="32"/>
    <s v="PRINCIPAL"/>
    <s v="TERRESTRE"/>
    <s v="JAIMES VALERO NELSON RICARDO"/>
    <n v="1"/>
    <n v="31419"/>
    <n v="31419"/>
  </r>
  <r>
    <s v="VILLAVICENCIO"/>
    <s v="0036-0006"/>
    <x v="2"/>
    <n v="50001"/>
    <n v="2836583"/>
    <n v="61566"/>
    <x v="0"/>
    <s v="META"/>
    <s v="VILLAVICENCIO"/>
    <s v="SERVÍTODO JYT"/>
    <s v="WOMPI"/>
    <s v="FO-25-1623783"/>
    <d v="2025-10-03T13:23:00"/>
    <d v="2025-10-04T13:50:00"/>
    <x v="0"/>
    <s v="ROLLOS"/>
    <s v="EJECUTADO_EXITOSO"/>
    <s v="EJECUTADO EXITOSO"/>
    <s v="03/10/2025 SE ESCALA AL COORDINADOR DE ZONA PARA ENTREGA DE ROLLOS EN SITIO | 04/10/2025 SE REALIZA ENTREGA EN SITIO DE 16 ROLLOS WOMPI OK SIN NOVEDAD"/>
    <s v="VISITA_TÉCNICA"/>
    <n v="16"/>
    <s v="PRINCIPAL"/>
    <s v="TERRESTRE"/>
    <s v="BARRAGAN LAGOS JUAN MANUEL"/>
    <n v="1"/>
    <n v="31419"/>
    <n v="31419"/>
  </r>
  <r>
    <s v="BOGOTA"/>
    <s v="0036-0004"/>
    <x v="5"/>
    <n v="11001"/>
    <n v="2836106"/>
    <n v="66961"/>
    <x v="0"/>
    <s v="CUNDINAMARCA"/>
    <s v="BOGOTÁ"/>
    <s v="PAPELERIA LA 42"/>
    <s v="WOMPI"/>
    <s v="FO-25-1622021 | FO-25-1626423"/>
    <d v="2025-10-03T11:36:00"/>
    <d v="2025-10-04T13:55:00"/>
    <x v="0"/>
    <s v="ROLLOS"/>
    <s v="EJECUTADO_EXITOSO"/>
    <s v="EJECUTADO EXITOSO"/>
    <s v="04/10/2025 SE REALIZA VISITA DE CAMPO ENCONTRADO QUE COMERCIO ESTA CERRADO SE REALIZA COMUNICACIÓN A LA LÍNEA 3002683028 NO HAY RESPUESTA, SE INFORMA A SUPERVISOR QUE ES SEGUNDA VISITA Y AUTORIZA CIERRE DE LA MISMA"/>
    <s v="VISITA_TÉCNICA"/>
    <m/>
    <s v="PRINCIPAL"/>
    <s v="TERRESTRE"/>
    <s v="CASTRILLON URREA LONDIER LEANDRO"/>
    <n v="2"/>
    <n v="31419"/>
    <n v="62838"/>
  </r>
  <r>
    <s v="PASTO"/>
    <s v="0036-0003"/>
    <x v="4"/>
    <n v="52001"/>
    <n v="2833097"/>
    <n v="63795"/>
    <x v="0"/>
    <s v="NARIÑO"/>
    <s v="PASTO"/>
    <s v="BARRIO VILLA FLOR II PASTO"/>
    <s v="WOMPI"/>
    <s v="FO-25-1619608"/>
    <d v="2025-10-03T08:00:00"/>
    <d v="2025-10-04T13:58:00"/>
    <x v="0"/>
    <s v="ROLLOS"/>
    <s v="EJECUTADO_EXITOSO"/>
    <s v="EJECUTADO EXITOSO"/>
    <s v="03/10/2025 SE ESCALA AL COORDINADOR DE ZONA PARA ENTREGA DE ROLLOS EN SITIO | 04/10/2025 SE REALIZA ENTREGA DE 64 ROLLOS WOMPI NO SE MANIPULA DATAFONO"/>
    <s v="VISITA_TÉCNICA"/>
    <n v="64"/>
    <s v="PRINCIPAL"/>
    <s v="TERRESTRE"/>
    <s v="GARCIA PASTRANA KEVIN FERNANDO | LOZADA ROJAS CHRISTIAN ANDRES"/>
    <n v="1"/>
    <n v="31419"/>
    <n v="31419"/>
  </r>
  <r>
    <s v="CUCUTA"/>
    <s v="0036-0007"/>
    <x v="1"/>
    <n v="54001"/>
    <n v="2831894"/>
    <n v="71610"/>
    <x v="0"/>
    <s v="NORTE DE SANTANDER"/>
    <s v="CUCUTA"/>
    <s v="BARRIO CARLOS RAMIRES PARIS CUCUTA"/>
    <s v="WOMPI"/>
    <s v="FO-25-1617445"/>
    <d v="2025-10-02T15:47:00"/>
    <d v="2025-10-04T14:01:00"/>
    <x v="0"/>
    <s v="ROLLOS"/>
    <s v="EJECUTADO_EXITOSO"/>
    <s v="EJECUTADO EXITOSO"/>
    <s v="02/10/2025 SE ESCALA AL COORDINADOR DE ZONA PARA ENTREGA DE ROLLOS EN SITIO | 04/10/2025 SE REALIZA ENTREGA DE 32 ROLLOS WOMPI"/>
    <s v="VISITA_TÉCNICA"/>
    <n v="32"/>
    <s v="PRINCIPAL"/>
    <s v="TERRESTRE"/>
    <s v="BRAVO MADROÑERO OSCAR ESTEBAN"/>
    <n v="1"/>
    <n v="31419"/>
    <n v="31419"/>
  </r>
  <r>
    <s v="CARTAGENA"/>
    <s v="0036-0001"/>
    <x v="0"/>
    <n v="13001"/>
    <n v="2831898"/>
    <n v="27489"/>
    <x v="0"/>
    <s v="BOLIVAR"/>
    <s v="CARTAGENA"/>
    <s v="DROGUERIA LA MAGISTRAL PLUS"/>
    <s v="WOMPI"/>
    <s v="FO-25-1617443"/>
    <d v="2025-10-02T15:48:00"/>
    <d v="2025-10-04T14:03:00"/>
    <x v="0"/>
    <s v="ROLLOS"/>
    <s v="EJECUTADO_EXITOSO"/>
    <s v="EJECUTADO EXITOSO"/>
    <s v="02/10/2025 SE ESCALA AL COORDINADOR DE ZONA PARA ENTREGA DE ROLLOS EN SITIO | 04/10/2025 SE ENTREGAN 16 ROLLOS"/>
    <s v="VISITA_TÉCNICA"/>
    <n v="16"/>
    <s v="PRINCIPAL"/>
    <s v="TERRESTRE"/>
    <s v="DURAN ACOSTA FRANK YONNY"/>
    <n v="1"/>
    <n v="31419"/>
    <n v="31419"/>
  </r>
  <r>
    <s v="PEREIRA"/>
    <s v="0036-0002"/>
    <x v="6"/>
    <n v="66001"/>
    <n v="2834298"/>
    <n v="75526"/>
    <x v="0"/>
    <s v="RISARALDA"/>
    <s v="PEREIRA"/>
    <s v="BARRIO KENNEDY PEREIRA"/>
    <s v="WOMPI"/>
    <s v="FO-25-1619566"/>
    <d v="2025-10-03T09:08:00"/>
    <d v="2025-10-04T14:04:00"/>
    <x v="0"/>
    <s v="ROLLOS"/>
    <s v="EJECUTADO_EXITOSO"/>
    <s v="EJECUTADO EXITOSO"/>
    <s v="03/10/2025 SE ESCALA AL COORDINADOR DE ZONA PARA ENTREGA DE ROLLOS EN SITIO | 04/10/2025 SE VISITA COMERCIO SE REALIZA ENTREGA DE 40 ROLLOS DE PAPEL PARA DATÁFONO WOMPI"/>
    <s v="VISITA_TÉCNICA"/>
    <n v="40"/>
    <s v="PRINCIPAL"/>
    <s v="TERRESTRE"/>
    <s v="CANEDO HERRERA ALEXANDER"/>
    <n v="1"/>
    <n v="31419"/>
    <n v="31419"/>
  </r>
  <r>
    <s v="VILLAVICENCIO"/>
    <s v="0036-0006"/>
    <x v="2"/>
    <n v="50001"/>
    <n v="2836584"/>
    <n v="80078"/>
    <x v="0"/>
    <s v="META"/>
    <s v="VILLAVICENCIO"/>
    <s v="BARRIO EL RECREO VILLAVICENCIO 1"/>
    <s v="WOMPI"/>
    <s v="FO-25-1625871"/>
    <d v="2025-10-03T13:24:00"/>
    <d v="2025-10-04T14:08:00"/>
    <x v="0"/>
    <s v="ROLLOS"/>
    <s v="EJECUTADO_EXITOSO"/>
    <s v="EJECUTADO EXITOSO"/>
    <s v="03/10/2025 SE ESCALA AL COORDINADOR DE ZONA PARA ENTREGA DE ROLLOS EN SITIO | 04/10/2025 SE REALIZA ENTREGA EN SITIO DE 32 ROLLOS"/>
    <s v="VISITA_TÉCNICA"/>
    <n v="32"/>
    <s v="PRINCIPAL"/>
    <s v="TERRESTRE"/>
    <s v="LOAIZA LOPEZ JHON FREDDY"/>
    <n v="1"/>
    <n v="31419"/>
    <n v="31419"/>
  </r>
  <r>
    <s v="BOGOTA"/>
    <s v="0036-0004"/>
    <x v="5"/>
    <n v="11001"/>
    <n v="2837852"/>
    <n v="71418"/>
    <x v="0"/>
    <s v="CUNDINAMARCA"/>
    <s v="BOGOTÁ"/>
    <s v="PAPELERIA Y MISCELANEA MAKANEY"/>
    <s v="WOMPI"/>
    <s v="FO-25-1626627"/>
    <d v="2025-10-03T16:01:00"/>
    <d v="2025-10-04T14:12:00"/>
    <x v="0"/>
    <s v="ROLLOS"/>
    <s v="EJECUTADO_EXITOSO"/>
    <s v="EJECUTADO EXITOSO"/>
    <s v="03/10/2025 SE ESCALA AL COORDINADOR DE ZONA PARA ENTREGA DE ROLLOS EN SITIO | 04/10/2025 SE ENTREGAN ROLLOS"/>
    <s v="VISITA_TÉCNICA"/>
    <n v="24"/>
    <s v="PRINCIPAL"/>
    <s v="TERRESTRE"/>
    <s v="CASTRILLON URREA LONDIER LEANDRO"/>
    <n v="1"/>
    <n v="31419"/>
    <n v="31419"/>
  </r>
  <r>
    <s v="PASTO"/>
    <s v="0036-0003"/>
    <x v="4"/>
    <n v="52001"/>
    <n v="2811637"/>
    <n v="79315"/>
    <x v="0"/>
    <s v="NARIÑO"/>
    <s v="PASTO"/>
    <s v="SUPERTIENDA LOS PAISAS"/>
    <s v="WOMPI"/>
    <s v="FO-25-1601012"/>
    <d v="2025-09-30T08:00:00"/>
    <d v="2025-10-04T14:14:00"/>
    <x v="0"/>
    <s v="ROLLOS"/>
    <s v="EJECUTADO_EXITOSO"/>
    <s v="EJECUTADO EXITOSO"/>
    <s v="29/09/2025 SE ESCALA AL COORDINADOR DE ZONA PARA ENTREGA DE ROLLOS EN SITIO | 04/10/2025 SE REALIZA ENTREGA DE 32 ROLLOS WOMPI NO SE MANIPULA DATAFONO"/>
    <s v="VISITA_TÉCNICA"/>
    <n v="32"/>
    <s v="PRINCIPAL"/>
    <s v="TERRESTRE"/>
    <s v="BARRAGAN LAGOS JUAN MANUEL"/>
    <n v="1"/>
    <n v="31419"/>
    <n v="31419"/>
  </r>
  <r>
    <s v="MONTERIA"/>
    <s v="0036-0001"/>
    <x v="0"/>
    <n v="23686"/>
    <n v="2827341"/>
    <n v="64436"/>
    <x v="0"/>
    <s v="CORDOBA"/>
    <s v="SAN PELAYO"/>
    <s v="BARRIO CRISTO REY SAN PELAYO 1"/>
    <s v="WOMPI"/>
    <s v="FO-25-1614633"/>
    <d v="2025-10-02T08:36:00"/>
    <d v="2025-10-04T14:18:00"/>
    <x v="0"/>
    <s v="ROLLOS"/>
    <s v="EJECUTADO_EXITOSO"/>
    <s v="EJECUTADO EXITOSO"/>
    <s v="02/10/2025 SE ESCALA AL COORDINADOR DE ZONA PARA ENTREGA DE ROLLOS EN SITIO | 04/10/2025 SE REALIZA ENTREGA DE 16 ROLLOS WOMPI EN EL PUNTO SIN NOVEDAD."/>
    <s v="VISITA_TÉCNICA"/>
    <n v="16"/>
    <s v="INTERMEDIA"/>
    <s v="TERRESTRE"/>
    <s v="BRAVO MADROÑERO OSCAR ESTEBAN"/>
    <n v="1"/>
    <n v="36351"/>
    <n v="36351"/>
  </r>
  <r>
    <s v="PEREIRA"/>
    <s v="0036-0002"/>
    <x v="6"/>
    <n v="63001"/>
    <n v="2802992"/>
    <n v="72298"/>
    <x v="0"/>
    <s v="QUINDIO"/>
    <s v="ARMENIA"/>
    <s v="BARRIO VILLA CAROLINA ARMENIA 1"/>
    <s v="WOMPI"/>
    <s v="FO-25-1594141"/>
    <d v="2025-09-29T08:00:00"/>
    <d v="2025-10-04T14:21:00"/>
    <x v="0"/>
    <s v="ROLLOS"/>
    <s v="EJECUTADO_EXITOSO"/>
    <s v="EJECUTADO EXITOSO"/>
    <s v="27/09/2025 SE ESCALA AL COORDINADOR DE ZONA PARA ENTREGA DE ROLLOS EN SITIO | 04/10/2025 SE VISITA COMERCIO SE REALIZÓ ENTREGA DE 32 ROLLOS WOMPI"/>
    <s v="VISITA_TÉCNICA"/>
    <n v="32"/>
    <s v="INTERMEDIA"/>
    <s v="TERRESTRE"/>
    <s v="GONZALEZ FERRER JESUS ALEXANDER"/>
    <n v="1"/>
    <n v="36351"/>
    <n v="36351"/>
  </r>
  <r>
    <s v="BARRANQUILLA"/>
    <s v="0036-0001"/>
    <x v="0"/>
    <n v="8001"/>
    <n v="2832697"/>
    <n v="66128"/>
    <x v="0"/>
    <s v="ATLANTICO"/>
    <s v="BARRANQUILLA"/>
    <s v="MINEVIS ESTHER OROZCO NIEBLES"/>
    <s v="WOMPI"/>
    <s v="FO-25-1619642"/>
    <d v="2025-10-03T08:00:00"/>
    <d v="2025-10-04T14:24:00"/>
    <x v="0"/>
    <s v="ROLLOS"/>
    <s v="EJECUTADO_EXITOSO"/>
    <s v="EJECUTADO EXITOSO"/>
    <s v="03/10/2025 SE ESCALA AL COORDINADOR DE ZONA PARA ENTREGA DE ROLLOS EN SITIO | 04/10/2025 SE HACE ENTREGA DE 24 ROLLOS WOMPI, CARRERA 21 48 28 LOCAL 2"/>
    <s v="VISITA_TÉCNICA"/>
    <n v="24"/>
    <s v="PRINCIPAL"/>
    <s v="TERRESTRE"/>
    <s v="SANCHEZ SOLORZANO JUAN SEBASTIAN"/>
    <n v="1"/>
    <n v="31419"/>
    <n v="31419"/>
  </r>
  <r>
    <s v="BARRANQUILLA"/>
    <s v="0036-0001"/>
    <x v="0"/>
    <n v="8001"/>
    <n v="2837265"/>
    <n v="28098"/>
    <x v="0"/>
    <s v="ATLANTICO"/>
    <s v="BARRANQUILLA"/>
    <s v="TIENDA Y MISCELÁNEA EL PORTALÓN"/>
    <s v="WOMPI"/>
    <s v="FO-25-1626314"/>
    <d v="2025-10-03T14:53:00"/>
    <d v="2025-10-04T15:02:00"/>
    <x v="0"/>
    <s v="ROLLOS"/>
    <s v="EJECUTADO_EXITOSO"/>
    <s v="EJECUTADO EXITOSO"/>
    <s v="03/10/2025 SE ESCALA AL COORDINADOR DE ZONA PARA ENTREGA DE ROLLOS EN SITIO | 04/10/2025 SE ENTREGAN 40 ROLLOS"/>
    <s v="VISITA_TÉCNICA"/>
    <n v="40"/>
    <s v="PRINCIPAL"/>
    <s v="TERRESTRE"/>
    <s v="ORTEGA TORRES JUAN SEBASTIAN"/>
    <n v="1"/>
    <n v="31419"/>
    <n v="31419"/>
  </r>
  <r>
    <s v="CARTAGENA"/>
    <s v="0036-0001"/>
    <x v="0"/>
    <n v="13001"/>
    <n v="2830850"/>
    <n v="78420"/>
    <x v="0"/>
    <s v="BOLIVAR"/>
    <s v="CARTAGENA"/>
    <s v="BARRIO CENTRO EDIFICIO MARA CARTAGENA DE  INDIAS"/>
    <s v="WOMPI"/>
    <s v="FO-25-1616589"/>
    <d v="2025-10-02T14:17:00"/>
    <d v="2025-10-04T15:06:00"/>
    <x v="0"/>
    <s v="ROLLOS"/>
    <s v="EJECUTADO_EXITOSO"/>
    <s v="EJECUTADO EXITOSO"/>
    <s v="02/10/2025 SE ESCALA AL COORDINADOR DE ZONA PARA ENTREGA DE ROLLOS EN SITIO | 04/10/2025 SE ENTREGAN 16 ROLLOS"/>
    <s v="VISITA_TÉCNICA"/>
    <n v="16"/>
    <s v="PRINCIPAL"/>
    <s v="TERRESTRE"/>
    <s v="DE AVILA SIADES ALBERTO ENRIQUE"/>
    <n v="1"/>
    <n v="31419"/>
    <n v="31419"/>
  </r>
  <r>
    <s v="CARTAGENA"/>
    <s v="0036-0001"/>
    <x v="0"/>
    <n v="13001"/>
    <n v="2835549"/>
    <n v="50578"/>
    <x v="0"/>
    <s v="BOLIVAR"/>
    <s v="CARTAGENA"/>
    <s v="BARRIO GETSEMANI CARTAGENA DE INDIAS 1"/>
    <s v="WOMPI"/>
    <s v="FO-25-1622079"/>
    <d v="2025-10-03T10:57:00"/>
    <d v="2025-10-04T15:17:00"/>
    <x v="0"/>
    <s v="ROLLOS"/>
    <s v="EJECUTADO_EXITOSO"/>
    <s v="EJECUTADO EXITOSO"/>
    <s v="03/10/2025 SE ESCALA AL COORDINADOR DE ZONA PARA ENTREGA DE ROLLOS EN SITIO | 04/10/2025 SE ENTREGAN 64 ROLLOS"/>
    <s v="VISITA_TÉCNICA"/>
    <n v="64"/>
    <s v="PRINCIPAL"/>
    <s v="TERRESTRE"/>
    <s v="CANEDO HERRERA ALEXANDER"/>
    <n v="1"/>
    <n v="31419"/>
    <n v="31419"/>
  </r>
  <r>
    <s v="SINCELEJO"/>
    <s v="0036-0001"/>
    <x v="0"/>
    <n v="70001"/>
    <n v="2837389"/>
    <n v="69996"/>
    <x v="0"/>
    <s v="SUCRE"/>
    <s v="SINCELEJO"/>
    <s v="BARRIO EL PROGRESO SINCELEJO  3"/>
    <s v="WOMPI"/>
    <s v="FO-25-1626294"/>
    <d v="2025-10-03T15:09:00"/>
    <d v="2025-10-06T07:58:00"/>
    <x v="0"/>
    <s v="ROLLOS"/>
    <s v="EJECUTADO_EXITOSO"/>
    <s v="EJECUTADO EXITOSO"/>
    <s v="03/10/2025 SE ESCALA AL COORDINADOR DE ZONA PARA ENTREGA DE ROLLOS EN SITIO | 04/10/2025 SE VISITA COMERCIO Y SE HACE ENTREGA DE 64 ROLLOS A LA SEÑORA LUARI LÓPEZ."/>
    <s v="VISITA_TÉCNICA"/>
    <n v="64"/>
    <s v="PRINCIPAL"/>
    <s v="TERRESTRE"/>
    <s v="GOMEZ FERRARO JOHANA"/>
    <n v="1"/>
    <n v="31419"/>
    <n v="31419"/>
  </r>
  <r>
    <s v="MEDELLIN"/>
    <s v="0036-0005"/>
    <x v="3"/>
    <n v="5030"/>
    <n v="2815841"/>
    <n v="31675"/>
    <x v="0"/>
    <s v="ANTIOQUIA"/>
    <s v="AMAGA"/>
    <s v="BARRIO PARQUE PRINCIPAL AMAGÁ AMAGÁ"/>
    <s v="WOMPI"/>
    <s v="FO-25-1605993"/>
    <d v="2025-09-30T13:02:00"/>
    <d v="2025-10-06T09:39:00"/>
    <x v="0"/>
    <s v="ROLLOS"/>
    <s v="EJECUTADO_EXITOSO"/>
    <s v="EJECUTADO EXITOSO"/>
    <s v="30/09/2025 SE REALIZA ENVIO DE ROLLOS CON GUIA | 03/10/2025 DEBIDO A INCONVENIENTES CON LOS MO DE LA TA BODEGA NO VISUALIZABA ACTIVIDAD | 06/10/2025 SE CONFIRMA ENTREGA EXITOSA POR PARTE DE LA TRANSPORTADORA MANDAR Y SERVIR CON LA GUIA 6345301355969"/>
    <s v="ENVÍO"/>
    <n v="64"/>
    <s v="INTERMEDIA"/>
    <s v="TERRESTRE"/>
    <s v="CACERES HERNANDEZ ANDRES"/>
    <n v="1"/>
    <n v="36351"/>
    <n v="36351"/>
  </r>
  <r>
    <s v="MEDELLIN"/>
    <s v="0036-0005"/>
    <x v="3"/>
    <n v="5030"/>
    <n v="2823049"/>
    <n v="10351"/>
    <x v="0"/>
    <s v="ANTIOQUIA"/>
    <s v="AMAGA"/>
    <s v="AMAGA III"/>
    <s v="WOMPI"/>
    <s v="FO-25-1610973"/>
    <d v="2025-10-01T12:57:00"/>
    <d v="2025-10-06T09:44:00"/>
    <x v="0"/>
    <s v="ROLLOS"/>
    <s v="EJECUTADO_EXITOSO"/>
    <s v="EJECUTADO EXITOSO"/>
    <s v="01/10/2025 SE REALIZA ENVIO DE ROLLOS CON GUIA | 03/10/2025 DEBIDO A INCONVENIENTES CON LOS MO DE LA TA BODEGA NO VISUALIZABA ACTIVIDAD | 06/10/2025 SE CONFIRMA ENTREGA EXITOSA POR PARTE DE LA TRANSPORTADORA MANDAR Y SERVIR CON LA GUIA 6345301355975"/>
    <s v="ENVÍO"/>
    <n v="64"/>
    <s v="INTERMEDIA"/>
    <s v="TERRESTRE"/>
    <s v="BETANCUR AGUIRRE EDGAR AUGUSTO"/>
    <n v="1"/>
    <n v="36351"/>
    <n v="36351"/>
  </r>
  <r>
    <s v="MEDELLIN"/>
    <s v="0036-0005"/>
    <x v="3"/>
    <n v="5030"/>
    <n v="2818695"/>
    <n v="69739"/>
    <x v="0"/>
    <s v="ANTIOQUIA"/>
    <s v="AMAGA"/>
    <s v="BARRIO AMGAGA AMAGA"/>
    <s v="WOMPI"/>
    <s v="FO-25-1609964"/>
    <d v="2025-10-01T08:00:00"/>
    <d v="2025-10-06T09:49:00"/>
    <x v="0"/>
    <s v="ROLLOS"/>
    <s v="EJECUTADO_EXITOSO"/>
    <s v="EJECUTADO EXITOSO"/>
    <s v="01/10/2025 SE REALIZA ENVIO DE ROLLOS CON GUIA | 03/10/2025 DEBIDO A INCONVENIENTES CON LOS MO DE LA TA BODEGA NO VISUALIZABA ACTIVIDAD | 06/10/2025 SE CONFIRMA ENTREGA EXITOSA POR PARTE DE LA TRANSPORTADORA MANDAR Y SERVIR CON LA GUIA 6345301355979"/>
    <s v="ENVÍO"/>
    <n v="32"/>
    <s v="INTERMEDIA"/>
    <s v="TERRESTRE"/>
    <s v="BETANCUR AGUIRRE EDGAR AUGUSTO"/>
    <n v="1"/>
    <n v="36351"/>
    <n v="36351"/>
  </r>
  <r>
    <s v="PEREIRA"/>
    <s v="0036-0002"/>
    <x v="6"/>
    <n v="63001"/>
    <n v="2817698"/>
    <n v="18770"/>
    <x v="0"/>
    <s v="QUINDIO"/>
    <s v="ARMENIA"/>
    <s v="MAXITINTAS"/>
    <s v="WOMPI"/>
    <s v="FO-25-1607001"/>
    <d v="2025-09-30T16:17:00"/>
    <d v="2025-10-06T11:29:00"/>
    <x v="0"/>
    <s v="ROLLOS"/>
    <s v="EJECUTADO_EXITOSO"/>
    <s v="EJECUTADO EXITOSO"/>
    <s v="30/09/2025 SE ESCALA AL COORDINADOR DE ZONA PARA ENTREGA DE ROLLOS EN SITIO | 06/10/2025 SE VISITA COMERCIO SE REALIZÓ ENTREGA DE 24 ROLLOS WOMPI"/>
    <s v="VISITA_TÉCNICA"/>
    <n v="24"/>
    <s v="INTERMEDIA"/>
    <s v="TERRESTRE"/>
    <s v="BETANCUR AGUIRRE EDGAR AUGUSTO"/>
    <n v="1"/>
    <n v="36351"/>
    <n v="36351"/>
  </r>
  <r>
    <s v="MEDELLIN"/>
    <s v="0036-0005"/>
    <x v="3"/>
    <n v="5001"/>
    <n v="2808189"/>
    <n v="40843"/>
    <x v="0"/>
    <s v="ANTIOQUIA"/>
    <s v="MEDELLIN"/>
    <s v="BARRIO MANRIQUE MEDELLIN 11"/>
    <s v="WOMPI"/>
    <s v="FO-25-1598495"/>
    <d v="2025-09-29T11:57:00"/>
    <d v="2025-10-06T11:49:00"/>
    <x v="0"/>
    <s v="ROLLOS"/>
    <s v="EJECUTADO_EXITOSO"/>
    <s v="EJECUTADO EXITOSO"/>
    <s v="29/09/2025 SE ESCALA AL COORDINADOR DE ZONA PARA ENTREGA DE ROLLOS EN SITIO | 07/10/2025 SE REALIZA ENTREGA DE 40 ROLLOS POR EL OPERADOR LOGISTICO VELOCES CON LA GUIA V4001617634"/>
    <s v="VISITA_TÉCNICA"/>
    <n v="40"/>
    <s v="PRINCIPAL"/>
    <s v="TERRESTRE"/>
    <s v="SANCHEZ SOLORZANO JUAN SEBASTIAN"/>
    <n v="1"/>
    <n v="31419"/>
    <n v="31419"/>
  </r>
  <r>
    <s v="MEDELLIN"/>
    <s v="0036-0005"/>
    <x v="3"/>
    <n v="5360"/>
    <n v="2808419"/>
    <n v="80361"/>
    <x v="0"/>
    <s v="ANTIOQUIA"/>
    <s v="ITAGÜÍ"/>
    <s v="SILVER ESTAMPACION DIGITAL"/>
    <s v="WOMPI"/>
    <s v="FO-25-1598480"/>
    <d v="2025-09-29T12:04:00"/>
    <d v="2025-10-06T11:51:00"/>
    <x v="0"/>
    <s v="ROLLOS"/>
    <s v="EJECUTADO_EXITOSO"/>
    <s v="EJECUTADO EXITOSO"/>
    <s v="29/09/2025 SE ESCALA AL COORDINADOR DE ZONA PARA ENTREGA DE ROLLOS EN SITIO | 07/10/2025 SE REALIZA ENTREGA DE 8 ROLLOS POR EL OPERADOR LOGISTICO VELOCES CON LA GUIA V4001617635"/>
    <s v="VISITA_TÉCNICA"/>
    <n v="8"/>
    <s v="PRINCIPAL"/>
    <s v="TERRESTRE"/>
    <s v="BETANCUR AGUIRRE EDGAR AUGUSTO"/>
    <n v="1"/>
    <n v="31419"/>
    <n v="31419"/>
  </r>
  <r>
    <s v="MEDELLIN"/>
    <s v="0036-0005"/>
    <x v="3"/>
    <n v="5001"/>
    <n v="2808623"/>
    <n v="13725"/>
    <x v="0"/>
    <s v="ANTIOQUIA"/>
    <s v="MEDELLIN"/>
    <s v="BARRIO LAURELES IV MEDELLIN"/>
    <s v="WOMPI"/>
    <s v="FO-25-1599006"/>
    <d v="2025-09-29T12:28:00"/>
    <d v="2025-10-06T12:02:00"/>
    <x v="0"/>
    <s v="ROLLOS"/>
    <s v="EJECUTADO_EXITOSO"/>
    <s v="EJECUTADO EXITOSO"/>
    <s v="06/10/2025 SE REALIZA ENTREGA DE 64 ROLLOS POR EL OPERADOR LOGISTICO VELOCES CON LA GUIA V4001617637"/>
    <s v="VISITA_TÉCNICA"/>
    <n v="64"/>
    <s v="PRINCIPAL"/>
    <s v="TERRESTRE"/>
    <s v="BETANCUR AGUIRRE EDGAR AUGUSTO"/>
    <n v="1"/>
    <n v="31419"/>
    <n v="31419"/>
  </r>
  <r>
    <s v="CUCUTA"/>
    <s v="0036-0007"/>
    <x v="1"/>
    <n v="54001"/>
    <n v="2837311"/>
    <n v="78948"/>
    <x v="0"/>
    <s v="NORTE DE SANTANDER"/>
    <s v="CUCUTA"/>
    <s v="COPY JUANPIDNY"/>
    <s v="WOMPI"/>
    <s v="FO-25-1626316"/>
    <d v="2025-10-03T14:50:00"/>
    <d v="2025-10-06T12:53:00"/>
    <x v="0"/>
    <s v="ROLLOS"/>
    <s v="EJECUTADO_EXITOSO"/>
    <s v="EJECUTADO EXITOSO"/>
    <s v="03/10/2025 SE ESCALA AL COORDINADOR DE ZONA PARA ENTREGA DE ROLLOS EN SITIO | 06/10/2025 SE REALIZÓ VISITA AL COMERCIO Y SE HIZO ENTREGA DE 24 ROLLOS TODO OK"/>
    <s v="VISITA_TÉCNICA"/>
    <n v="24"/>
    <s v="PRINCIPAL"/>
    <s v="TERRESTRE"/>
    <s v="BETANCUR AGUIRRE EDGAR AUGUSTO"/>
    <n v="1"/>
    <n v="31419"/>
    <n v="31419"/>
  </r>
  <r>
    <s v="MEDELLIN"/>
    <s v="0036-0005"/>
    <x v="3"/>
    <n v="5001"/>
    <n v="2808575"/>
    <n v="79674"/>
    <x v="0"/>
    <s v="ANTIOQUIA"/>
    <s v="MEDELLÍN"/>
    <s v="DROGUERIA FEDERAL"/>
    <s v="WOMPI"/>
    <s v="FO-25-1598827"/>
    <d v="2025-09-29T12:33:00"/>
    <d v="2025-10-06T12:55:00"/>
    <x v="0"/>
    <s v="ROLLOS"/>
    <s v="EJECUTADO_EXITOSO"/>
    <s v="EJECUTADO EXITOSO"/>
    <s v="29/09/2025 SE ESCALA AL COORDINADOR DE ZONA PARA ENTREGA DE ROLLOS EN SITIO | 06/10/2025 SE REALIZA ENTREGA DE 10 ROLLOS POR EL OPERADOR LOGISTICO VELOCES CON LA GUIA V4001617638"/>
    <s v="VISITA_TÉCNICA"/>
    <n v="10"/>
    <s v="PRINCIPAL"/>
    <s v="TERRESTRE"/>
    <s v="MORA VEGA JEAMPIER"/>
    <n v="1"/>
    <n v="31419"/>
    <n v="31419"/>
  </r>
  <r>
    <s v="MEDELLIN"/>
    <s v="0036-0005"/>
    <x v="3"/>
    <n v="5001"/>
    <n v="2808492"/>
    <n v="68253"/>
    <x v="0"/>
    <s v="ANTIOQUIA"/>
    <s v="MEDELLÍN"/>
    <s v="AUTOSERVICIO EL MAS BARATO"/>
    <s v="WOMPI"/>
    <s v="FO-25-1598644"/>
    <d v="2025-09-29T12:37:00"/>
    <d v="2025-10-06T12:57:00"/>
    <x v="0"/>
    <s v="ROLLOS"/>
    <s v="EJECUTADO_EXITOSO"/>
    <s v="EJECUTADO EXITOSO"/>
    <s v="29/09/2025 SE ESCALA AL COORDINADOR DE ZONA PARA ENTREGA DE ROLLOS EN SITIO | 06/10/2025 SE REALIZA ENTREGA DE 64 ROLLOS POR EL OPERADOR LOGISTICO VELOCES CON LA GUIA V4001617639"/>
    <s v="VISITA_TÉCNICA"/>
    <n v="64"/>
    <s v="PRINCIPAL"/>
    <s v="TERRESTRE"/>
    <s v="BETANCUR AGUIRRE EDGAR AUGUSTO"/>
    <n v="1"/>
    <n v="31419"/>
    <n v="31419"/>
  </r>
  <r>
    <s v="MEDELLIN"/>
    <s v="0036-0005"/>
    <x v="3"/>
    <n v="5001"/>
    <n v="2808803"/>
    <n v="45522"/>
    <x v="0"/>
    <s v="ANTIOQUIA"/>
    <s v="MEDELLÍN"/>
    <s v="EL CASTILLO DE LOS HELADOS DEL BOSQUE"/>
    <s v="WOMPI"/>
    <s v="FO-25-1599065"/>
    <d v="2025-09-29T12:44:00"/>
    <d v="2025-10-06T12:59:00"/>
    <x v="0"/>
    <s v="ROLLOS"/>
    <s v="EJECUTADO_EXITOSO"/>
    <s v="EJECUTADO EXITOSO"/>
    <s v="29/09/2025 SE ESCALA AL COORDINADOR DE ZONA PARA ENTREGA DE ROLLOS EN SITIO | 06/10/2025 SE REALIZA ENTREGA DE 64 ROLLOS POR EL OPERADOR LOGISTICO VELOCES CON LA GUIA V4001617640"/>
    <s v="VISITA_TÉCNICA"/>
    <n v="64"/>
    <s v="PRINCIPAL"/>
    <s v="TERRESTRE"/>
    <s v="BETANCUR AGUIRRE EDGAR AUGUSTO"/>
    <n v="1"/>
    <n v="31419"/>
    <n v="31419"/>
  </r>
  <r>
    <s v="PEREIRA"/>
    <s v="0036-0002"/>
    <x v="6"/>
    <n v="63001"/>
    <n v="2823875"/>
    <n v="75677"/>
    <x v="0"/>
    <s v="QUINDIO"/>
    <s v="ARMENIA"/>
    <s v="BARRIO BUENOS AIRES BAJO ARMENIA"/>
    <s v="WOMPI"/>
    <s v="FO-25-1613723"/>
    <d v="2025-10-01T14:34:00"/>
    <d v="2025-10-06T13:00:00"/>
    <x v="0"/>
    <s v="ROLLOS"/>
    <s v="EJECUTADO_EXITOSO"/>
    <s v="EJECUTADO EXITOSO"/>
    <s v="02/10/2025 SE ESCALA AL COORDINADOR DE ZONA PARA ENTREGA DE ROLLOS EN SITIO | 06/10/2025 SE VISITA COMERCIO SE REALIZÓ ENTREGA DE 40 ROLLOS WOMPI"/>
    <s v="VISITA_TÉCNICA"/>
    <n v="40"/>
    <s v="INTERMEDIA"/>
    <s v="TERRESTRE"/>
    <s v="BETANCUR AGUIRRE EDGAR AUGUSTO"/>
    <n v="1"/>
    <n v="36351"/>
    <n v="36351"/>
  </r>
  <r>
    <s v="MEDELLIN"/>
    <s v="0036-0005"/>
    <x v="3"/>
    <n v="5001"/>
    <n v="2808791"/>
    <n v="61171"/>
    <x v="0"/>
    <s v="ANTIOQUIA"/>
    <s v="MEDELLIN"/>
    <s v="BARRIO BELLO PARIS MEDELLIN"/>
    <s v="WOMPI"/>
    <s v="FO-25-1599161"/>
    <d v="2025-09-29T13:29:00"/>
    <d v="2025-10-06T13:01:00"/>
    <x v="0"/>
    <s v="ROLLOS"/>
    <s v="EJECUTADO_EXITOSO"/>
    <s v="EJECUTADO EXITOSO"/>
    <s v="29/09/2025 SE ESCALA AL COORDINADOR DE ZONA PARA ENTREGA DE ROLLOS EN SITIO | 06/10/2025 SE REALIZA ENTREGA DE 64 ROLLOS POR EL OPERADOR LOGISTICO VELOCES CON LA GUIA V4001617641"/>
    <s v="VISITA_TÉCNICA"/>
    <n v="64"/>
    <s v="PRINCIPAL"/>
    <s v="TERRESTRE"/>
    <s v="SANCHEZ SOLORZANO JUAN SEBASTIAN"/>
    <n v="1"/>
    <n v="31419"/>
    <n v="31419"/>
  </r>
  <r>
    <s v="MEDELLIN"/>
    <s v="0036-0005"/>
    <x v="3"/>
    <n v="5631"/>
    <n v="2809009"/>
    <n v="41097"/>
    <x v="0"/>
    <s v="ANTIOQUIA"/>
    <s v="SABANETA"/>
    <s v="LO POWERFULL"/>
    <s v="WOMPI"/>
    <s v="FO-25-1599159"/>
    <d v="2025-09-29T13:36:00"/>
    <d v="2025-10-06T13:02:00"/>
    <x v="0"/>
    <s v="ROLLOS"/>
    <s v="EJECUTADO_EXITOSO"/>
    <s v="EJECUTADO EXITOSO"/>
    <s v="29/09/2025 SE ESCALA AL COORDINADOR DE ZONA PARA ENTREGA DE ROLLOS EN SITIO | 06/10/2025 SE REALIZA ENTREGA DE 64 ROLLOS POR EL OPERADOR LOGISTICO VELOCES CON LA GUIA V4001617642"/>
    <s v="VISITA_TÉCNICA"/>
    <n v="64"/>
    <s v="PRINCIPAL"/>
    <s v="TERRESTRE"/>
    <s v="BETANCUR AGUIRRE EDGAR AUGUSTO"/>
    <n v="1"/>
    <n v="31419"/>
    <n v="31419"/>
  </r>
  <r>
    <s v="TUNJA"/>
    <s v="0036-0007"/>
    <x v="1"/>
    <n v="15001"/>
    <n v="2837393"/>
    <n v="37788"/>
    <x v="0"/>
    <s v="BOYACA"/>
    <s v="TUNJA"/>
    <s v="BARRIO URAPANES TUNJA"/>
    <s v="WOMPI"/>
    <s v="FO-25-1626292"/>
    <d v="2025-10-03T15:14:00"/>
    <d v="2025-10-06T13:03:00"/>
    <x v="0"/>
    <s v="ROLLOS"/>
    <s v="EJECUTADO_EXITOSO"/>
    <s v="EJECUTADO EXITOSO"/>
    <s v="03/10/2025 SE ESCALA AL COORDINADOR DE ZONA PARA ENTREGA DE ROLLOS EN SITIO | 06/10/2025 SE REALIZA ENTREGA DE 56 ROLLOS CON VISITA."/>
    <s v="VISITA_TÉCNICA"/>
    <n v="56"/>
    <s v="PRINCIPAL"/>
    <s v="TERRESTRE"/>
    <s v="BETANCUR AGUIRRE EDGAR AUGUSTO"/>
    <n v="1"/>
    <n v="31419"/>
    <n v="31419"/>
  </r>
  <r>
    <s v="MEDELLIN"/>
    <s v="0036-0005"/>
    <x v="3"/>
    <n v="5001"/>
    <n v="2808962"/>
    <n v="74177"/>
    <x v="0"/>
    <s v="ANTIOQUIA"/>
    <s v="MEDELLÍN"/>
    <s v="IMPERMAX S.J S.A,S"/>
    <s v="WOMPI"/>
    <s v="FO-25-1599274"/>
    <d v="2025-09-29T13:56:00"/>
    <d v="2025-10-06T13:05:00"/>
    <x v="0"/>
    <s v="ROLLOS"/>
    <s v="EJECUTADO_EXITOSO"/>
    <s v="EJECUTADO EXITOSO"/>
    <s v="29/09/2025 SE ESCALA AL COORDINADOR DE ZONA PARA ENTREGA DE ROLLOS EN SITIO | 06/10/2025 SE REALIZA ENTREGA DE 40 ROLLOS POR EL OPERADOR LOGISTICO VELOCES CON LA GUIA V4001617644"/>
    <s v="VISITA_TÉCNICA"/>
    <n v="40"/>
    <s v="PRINCIPAL"/>
    <s v="TERRESTRE"/>
    <s v="SOLER HOYOS CRISTIAN LEONARDO"/>
    <n v="1"/>
    <n v="31419"/>
    <n v="31419"/>
  </r>
  <r>
    <s v="MEDELLIN"/>
    <s v="0036-0005"/>
    <x v="3"/>
    <n v="5001"/>
    <n v="2809170"/>
    <n v="77050"/>
    <x v="0"/>
    <s v="ANTIOQUIA"/>
    <s v="MEDELLÍN"/>
    <s v="JULIAN HIDALGO PANESO"/>
    <s v="WOMPI"/>
    <s v="FO-25-1599410"/>
    <d v="2025-09-29T14:12:00"/>
    <d v="2025-10-06T13:07:00"/>
    <x v="0"/>
    <s v="ROLLOS"/>
    <s v="EJECUTADO_EXITOSO"/>
    <s v="EJECUTADO EXITOSO"/>
    <s v="29/09/2025 SE ESCALA AL COORDINADOR DE ZONA PARA ENTREGA DE ROLLOS EN SITIO | 06/10/2025 SE REALIZA ENTREGA DE 40 ROLLOS POR EL OPERADOR LOGISTICO VELOCES CON LA GUIA V4001617646"/>
    <s v="VISITA_TÉCNICA"/>
    <n v="40"/>
    <s v="PRINCIPAL"/>
    <s v="TERRESTRE"/>
    <s v="BETANCUR AGUIRRE EDGAR AUGUSTO"/>
    <n v="1"/>
    <n v="31419"/>
    <n v="31419"/>
  </r>
  <r>
    <s v="CUCUTA"/>
    <s v="0036-0007"/>
    <x v="1"/>
    <n v="54001"/>
    <n v="2840000"/>
    <n v="55338"/>
    <x v="0"/>
    <s v="NORTE DE SANTANDER"/>
    <s v="CUCUTA"/>
    <s v="PRADOS NET DUARTE"/>
    <s v="WOMPI"/>
    <s v="FO-25-1630956"/>
    <d v="2025-10-06T08:00:00"/>
    <d v="2025-10-06T13:09:00"/>
    <x v="0"/>
    <s v="ROLLOS"/>
    <s v="EJECUTADO_EXITOSO"/>
    <s v="EJECUTADO EXITOSO"/>
    <s v="05/10/2025 SE ESCALA AL COORDINADOR DE ZONA PARA ENTREGA DE ROLLOS EN SITIO | 06/10/2025 SE REALIZA ENTREGA DE 48 ROLLOS WOMPI OK"/>
    <s v="VISITA_TÉCNICA"/>
    <n v="48"/>
    <s v="PRINCIPAL"/>
    <s v="TERRESTRE"/>
    <s v="BETANCUR AGUIRRE EDGAR AUGUSTO"/>
    <n v="1"/>
    <n v="31419"/>
    <n v="31419"/>
  </r>
  <r>
    <s v="MEDELLIN"/>
    <s v="0036-0005"/>
    <x v="3"/>
    <n v="5001"/>
    <n v="2809168"/>
    <n v="67255"/>
    <x v="0"/>
    <s v="ANTIOQUIA"/>
    <s v="MEDELLIN"/>
    <s v="BARRIO MANRIQUE MEDELLIN 23"/>
    <s v="WOMPI"/>
    <s v="FO-25-1599368"/>
    <d v="2025-09-29T14:12:00"/>
    <d v="2025-10-06T13:10:00"/>
    <x v="0"/>
    <s v="ROLLOS"/>
    <s v="EJECUTADO_EXITOSO"/>
    <s v="EJECUTADO EXITOSO"/>
    <s v="29/09/2025 SE ESCALA AL COORDINADOR DE ZONA PARA ENTREGA DE ROLLOS EN SITIO | 06/10/2025 SE REALIZA ENTREGA DE 64 ROLLOS POR EL OPERADOR LOGISTICO VELOCES CON LA GUIA V4001617645"/>
    <s v="VISITA_TÉCNICA"/>
    <n v="64"/>
    <s v="PRINCIPAL"/>
    <s v="TERRESTRE"/>
    <s v="DURAN ACOSTA FRANK YONNY"/>
    <n v="1"/>
    <n v="31419"/>
    <n v="31419"/>
  </r>
  <r>
    <s v="MEDELLIN"/>
    <s v="0036-0005"/>
    <x v="3"/>
    <n v="5001"/>
    <n v="2810488"/>
    <n v="68702"/>
    <x v="0"/>
    <s v="ANTIOQUIA"/>
    <s v="MEDELLIN"/>
    <s v="BARRIO ROBLEDO MEDELLIN  23"/>
    <s v="WOMPI"/>
    <s v="FO-25-1600578"/>
    <d v="2025-09-29T16:01:00"/>
    <d v="2025-10-06T13:13:00"/>
    <x v="0"/>
    <s v="ROLLOS"/>
    <s v="EJECUTADO_EXITOSO"/>
    <s v="EJECUTADO EXITOSO"/>
    <s v="29/09/2025 SE ESCALA AL COORDINADOR DE ZONA PARA ENTREGA DE ROLLOS EN SITIO | 06/10/2025 SE REALIZA ENTREGA DE 32 ROLLOS POR EL OPERADOR LOGISTICO VELOCES CON LA GUIA V4001617647"/>
    <s v="VISITA_TÉCNICA"/>
    <n v="32"/>
    <s v="PRINCIPAL"/>
    <s v="TERRESTRE"/>
    <s v="BETANCUR AGUIRRE EDGAR AUGUSTO"/>
    <n v="1"/>
    <n v="31419"/>
    <n v="31419"/>
  </r>
  <r>
    <s v="CALI"/>
    <s v="0036-0003"/>
    <x v="4"/>
    <n v="76364"/>
    <n v="2825406"/>
    <n v="78529"/>
    <x v="0"/>
    <s v="VALLE DEL CAUCA"/>
    <s v="JAMUNDI"/>
    <s v="BARRIO PAISAJE DE LAS FLORES JAMUNDI 2"/>
    <s v="WOMPI"/>
    <s v="FO-25-1622407"/>
    <d v="2025-10-01T16:20:00"/>
    <d v="2025-10-06T15:01:00"/>
    <x v="0"/>
    <s v="ROLLOS"/>
    <s v="EJECUTADO_EXITOSO"/>
    <s v="EJECUTADO EXITOSO"/>
    <s v="03/10/2025 SE REALIZA ENVIO DE ROLLOS CON GUIA | 06/10/2025 SE REALIZA ENVIO DE 24 ROLLOS, CON LA GUIA 2185553814 SERVIENTREGA. SE CONFIRMA ENTREGA EXITOSA POR PARTE DE LA TRANSPORTADORA"/>
    <s v="ENVÍO"/>
    <n v="24"/>
    <s v="INTERMEDIA"/>
    <s v="TERRESTRE"/>
    <s v="BETANCUR AGUIRRE EDGAR AUGUSTO"/>
    <n v="1"/>
    <n v="36351"/>
    <n v="36351"/>
  </r>
  <r>
    <s v="TUNJA"/>
    <s v="0036-0007"/>
    <x v="1"/>
    <n v="15238"/>
    <n v="2829333"/>
    <n v="32960"/>
    <x v="0"/>
    <s v="BOYACA"/>
    <s v="DUITAMA"/>
    <s v="BARRIO CENTRO DUITAMA 2"/>
    <s v="WOMPI"/>
    <s v="FO-25-1622266"/>
    <d v="2025-10-02T10:55:00"/>
    <d v="2025-10-06T15:02:00"/>
    <x v="0"/>
    <s v="ROLLOS"/>
    <s v="EJECUTADO_EXITOSO"/>
    <s v="EJECUTADO EXITOSO"/>
    <s v="03/10/2025 SE REALIZA ENVIO DE ROLLOS CON GUIA | 06/10/2025 SE REALIZA ENVIO DE 24 ROLLOS, CON LA GUIA 2235596135 SERVIENTREGA. SE CONFIRMA ENTREGA EXITOSA POR PARTE DE LA TRANSPORTADORA"/>
    <s v="ENVÍO"/>
    <n v="24"/>
    <s v="INTERMEDIA"/>
    <s v="TERRESTRE"/>
    <s v="RICO PERDOMO ALAHY XIMENA"/>
    <n v="1"/>
    <n v="36351"/>
    <n v="36351"/>
  </r>
  <r>
    <s v="TUNJA"/>
    <s v="0036-0007"/>
    <x v="1"/>
    <n v="15759"/>
    <n v="2828250"/>
    <n v="16452"/>
    <x v="0"/>
    <s v="BOYACA"/>
    <s v="SOGAMOSO"/>
    <s v="BARRIO CENTRO V SOGAMOSO"/>
    <s v="WOMPI"/>
    <s v="FO-25-1622293"/>
    <d v="2025-10-02T09:40:00"/>
    <d v="2025-10-06T15:02:00"/>
    <x v="0"/>
    <s v="ROLLOS"/>
    <s v="EJECUTADO_EXITOSO"/>
    <s v="EJECUTADO EXITOSO"/>
    <s v="03/10/2025 SE REALIZA ENVIO DE ROLLOS CON GUIA | 06/10/2025 SE REALIZA ENVIO DE 64 ROLLOS, CON LA GUIA 2235596136 SERVIENTREGA. SE CONFIRMA ENTREGA EXITOSA POR PARTE DE LA TRANSPORTADORA"/>
    <s v="ENVÍO"/>
    <n v="64"/>
    <s v="INTERMEDIA"/>
    <s v="TERRESTRE"/>
    <s v="RICO PERDOMO ALAHY XIMENA"/>
    <n v="1"/>
    <n v="36351"/>
    <n v="36351"/>
  </r>
  <r>
    <s v="CUCUTA"/>
    <s v="0036-0007"/>
    <x v="1"/>
    <n v="54820"/>
    <n v="2830475"/>
    <n v="29043"/>
    <x v="0"/>
    <s v="NORTE DE SANTANDER"/>
    <s v="TOLEDO"/>
    <s v="BARRIO NAPOLEON TOLEDO"/>
    <s v="WOMPI"/>
    <s v="FO-25-1626182"/>
    <d v="2025-10-02T13:03:00"/>
    <d v="2025-10-06T15:03:00"/>
    <x v="0"/>
    <s v="ROLLOS"/>
    <s v="EJECUTADO_EXITOSO"/>
    <s v="EJECUTADO EXITOSO"/>
    <s v="03/10/2025 SE CONFIRMA ENVIO CON LA SEÑORA  NIDIA OCHOA | 06/10/2025 SE REALIZA ENVIO DE 40 ROLLOS, CON LA GUIA 2187690731 SERVIENTREGA. SE CONFIRMA ENTREGA EXITOSA POR PARTE DE LA TRANSPORTADORA"/>
    <s v="ENVÍO"/>
    <n v="40"/>
    <s v="LEJANA"/>
    <s v="TERRESTRE"/>
    <s v="RICO PERDOMO ALAHY XIMENA"/>
    <n v="1"/>
    <n v="40250"/>
    <n v="40250"/>
  </r>
  <r>
    <s v="BUCARAMANGA"/>
    <s v="0036-0007"/>
    <x v="1"/>
    <n v="68679"/>
    <n v="2829729"/>
    <n v="56145"/>
    <x v="0"/>
    <s v="SANTANDER"/>
    <s v="SAN GIL"/>
    <s v="BARRIO CENTRO SAN GIL 6"/>
    <s v="WOMPI"/>
    <s v="FO-25-1622257"/>
    <d v="2025-10-02T11:23:00"/>
    <d v="2025-10-06T15:03:00"/>
    <x v="0"/>
    <s v="ROLLOS"/>
    <s v="EJECUTADO_EXITOSO"/>
    <s v="EJECUTADO EXITOSO"/>
    <s v="03/10/2025 SE REALIZA ENVIO DE ROLLOS CON GUIA | 06/10/2025 SE REALIZA ENVIO DE 64 ROLLOS, CON LA GUIA 2187690728 SERVIENTREGA. SE CONFIRMA ENTREGA EXITOSA POR PARTE DE LA TRANSPORTADORA"/>
    <s v="ENVÍO"/>
    <n v="64"/>
    <s v="INTERMEDIA"/>
    <s v="TERRESTRE"/>
    <s v="HERNANDEZ GUARIN MIGUEL JULIAN"/>
    <n v="1"/>
    <n v="36351"/>
    <n v="36351"/>
  </r>
  <r>
    <s v="MEDELLIN"/>
    <s v="0036-0005"/>
    <x v="3"/>
    <n v="5001"/>
    <n v="2808396"/>
    <n v="13155"/>
    <x v="0"/>
    <s v="ANTIOQUIA"/>
    <s v="MEDELLIN"/>
    <s v="BARRIO GRANIZAL II MEDELLÍN"/>
    <s v="WOMPI"/>
    <s v="FO-25-1598654"/>
    <d v="2025-09-29T12:19:00"/>
    <d v="2025-10-06T15:42:00"/>
    <x v="0"/>
    <s v="ROLLOS"/>
    <s v="EJECUTADO_EXITOSO"/>
    <s v="EJECUTADO EXITOSO"/>
    <s v="29/09/2025 SE ESCALA AL COORDINADOR DE ZONA PARA ENTREGA DE ROLLOS EN SITIO | 06/10/2025 SE REALIZA ENTREGA DE 64 ROLLOS POR EL OPERADOR LOGISTICO VELOCES CON LA GUIA V4001617636"/>
    <s v="VISITA_TÉCNICA"/>
    <n v="64"/>
    <s v="PRINCIPAL"/>
    <s v="TERRESTRE"/>
    <s v="HERNANDEZ GUARIN MIGUEL JULIAN"/>
    <n v="1"/>
    <n v="31419"/>
    <n v="31419"/>
  </r>
  <r>
    <s v="MEDELLIN"/>
    <s v="0036-0005"/>
    <x v="3"/>
    <n v="5088"/>
    <n v="2811491"/>
    <n v="79425"/>
    <x v="0"/>
    <s v="ANTIOQUIA"/>
    <s v="BELLO"/>
    <s v="DROGUERIA BENEVENTO"/>
    <s v="WOMPI"/>
    <s v="FO-25-1601686"/>
    <d v="2025-09-30T08:00:00"/>
    <d v="2025-10-06T15:47:00"/>
    <x v="0"/>
    <s v="ROLLOS"/>
    <s v="EJECUTADO_EXITOSO"/>
    <s v="EJECUTADO EXITOSO"/>
    <s v="30/09/2025 SE ESCALA AL COORDINADOR DE ZONA PARA ENTREGA DE ROLLOS EN SITIO | 06/10/2025 SE REALIZA ENTREGA DE 16 ROLLOS POR EL OPERADOR LOGISTICO VELOCES CON LA GUIA V4001617650"/>
    <s v="VISITA_TÉCNICA"/>
    <n v="16"/>
    <s v="PRINCIPAL"/>
    <s v="TERRESTRE"/>
    <s v="BETANCUR AGUIRRE EDGAR AUGUSTO"/>
    <n v="1"/>
    <n v="31419"/>
    <n v="31419"/>
  </r>
  <r>
    <s v="MEDELLIN"/>
    <s v="0036-0005"/>
    <x v="3"/>
    <n v="5088"/>
    <n v="2811543"/>
    <n v="44103"/>
    <x v="0"/>
    <s v="ANTIOQUIA"/>
    <s v="BELLO"/>
    <s v="AUTOSERVICIO EL BOSQUE JM"/>
    <s v="WOMPI"/>
    <s v="FO-25-1601013"/>
    <d v="2025-09-30T08:00:00"/>
    <d v="2025-10-06T15:47:00"/>
    <x v="0"/>
    <s v="ROLLOS"/>
    <s v="EJECUTADO_EXITOSO"/>
    <s v="EJECUTADO EXITOSO"/>
    <s v="29/09/2025 SE ESCALA AL COORDINADOR DE ZONA PARA ENTREGA DE ROLLOS EN SITIO | 06/10/2025 SE REALIZA ENTREGA DE 64 ROLLOS POR EL OPERADOR LOGISTICO VELOCES CON LA GUIA V4001617649"/>
    <s v="VISITA_TÉCNICA"/>
    <n v="64"/>
    <s v="PRINCIPAL"/>
    <s v="TERRESTRE"/>
    <s v="BETANCUR AGUIRRE EDGAR AUGUSTO"/>
    <n v="1"/>
    <n v="31419"/>
    <n v="31419"/>
  </r>
  <r>
    <s v="MEDELLIN"/>
    <s v="0036-0005"/>
    <x v="3"/>
    <n v="5001"/>
    <n v="2811502"/>
    <n v="60786"/>
    <x v="0"/>
    <s v="ANTIOQUIA"/>
    <s v="MEDELLIN"/>
    <s v="BARRIO SANTA CRUZ MEDELLIN 14"/>
    <s v="WOMPI"/>
    <s v="FO-25-1603442"/>
    <d v="2025-09-30T08:00:00"/>
    <d v="2025-10-06T15:48:00"/>
    <x v="0"/>
    <s v="ROLLOS"/>
    <s v="EJECUTADO_EXITOSO"/>
    <s v="EJECUTADO EXITOSO"/>
    <s v="30/09/2025 SE ESCALA AL COORDINADOR DE ZONA PARA ENTREGA DE ROLLOS EN SITIO | 06/10/2025 SE REALIZA ENTREGA DE 32 ROLLOS POR EL OPERADOR LOGISTICO VELOCES CON LA GUIA V4001617651"/>
    <s v="VISITA_TÉCNICA"/>
    <n v="32"/>
    <s v="PRINCIPAL"/>
    <s v="TERRESTRE"/>
    <s v="BETANCUR AGUIRRE EDGAR AUGUSTO"/>
    <n v="1"/>
    <n v="31419"/>
    <n v="31419"/>
  </r>
  <r>
    <s v="MEDELLIN"/>
    <s v="0036-0005"/>
    <x v="3"/>
    <n v="5001"/>
    <n v="2812485"/>
    <n v="30081"/>
    <x v="0"/>
    <s v="ANTIOQUIA"/>
    <s v="MEDELLIN"/>
    <s v="BARRIO BELEN 2 MEDELLIN"/>
    <s v="WOMPI"/>
    <s v="FO-25-1603430"/>
    <d v="2025-09-30T08:18:00"/>
    <d v="2025-10-06T15:49:00"/>
    <x v="0"/>
    <s v="ROLLOS"/>
    <s v="EJECUTADO_EXITOSO"/>
    <s v="EJECUTADO EXITOSO"/>
    <s v="30/09/2025 SE ESCALA AL COORDINADOR DE ZONA PARA ENTREGA DE ROLLOS EN SITIO | 06/10/2025 SE REALIZA ENTREGA DE 64 ROLLOS POR EL OPERADOR LOGISTICO VELOCES CON LA GUIA V4001617652"/>
    <s v="VISITA_TÉCNICA"/>
    <n v="64"/>
    <s v="PRINCIPAL"/>
    <s v="TERRESTRE"/>
    <s v="BETANCUR AGUIRRE EDGAR AUGUSTO"/>
    <n v="1"/>
    <n v="31419"/>
    <n v="31419"/>
  </r>
  <r>
    <s v="MEDELLIN"/>
    <s v="0036-0005"/>
    <x v="3"/>
    <n v="5001"/>
    <n v="2813086"/>
    <n v="45585"/>
    <x v="0"/>
    <s v="ANTIOQUIA"/>
    <s v="MEDELLIN"/>
    <s v="BARRIO MANRIQUE ORIENTAL MEDELLIN 3"/>
    <s v="WOMPI"/>
    <s v="FO-25-1602531"/>
    <d v="2025-09-30T09:01:00"/>
    <d v="2025-10-06T15:50:00"/>
    <x v="0"/>
    <s v="ROLLOS"/>
    <s v="EJECUTADO_EXITOSO"/>
    <s v="EJECUTADO EXITOSO"/>
    <s v="30/09/2025 SE ESCALA AL COORDINADOR DE ZONA PARA ENTREGA DE ROLLOS EN SITIO | 06/10/2025 SE REALIZA ENTREGA DE 64 ROLLOS POR EL OPERADOR LOGISTICO VELOCES CON LA GUIA V4001617653"/>
    <s v="VISITA_TÉCNICA"/>
    <n v="64"/>
    <s v="PRINCIPAL"/>
    <s v="TERRESTRE"/>
    <s v="BETANCUR AGUIRRE EDGAR AUGUSTO"/>
    <n v="1"/>
    <n v="31419"/>
    <n v="31419"/>
  </r>
  <r>
    <s v="MEDELLIN"/>
    <s v="0036-0005"/>
    <x v="3"/>
    <n v="5631"/>
    <n v="2813099"/>
    <n v="73520"/>
    <x v="0"/>
    <s v="ANTIOQUIA"/>
    <s v="SABANETA"/>
    <s v="BARRIO SABANETA SABANETA 9"/>
    <s v="WOMPI"/>
    <s v="FO-25-1602527"/>
    <d v="2025-09-30T09:03:00"/>
    <d v="2025-10-06T15:51:00"/>
    <x v="0"/>
    <s v="ROLLOS"/>
    <s v="EJECUTADO_EXITOSO"/>
    <s v="EJECUTADO EXITOSO"/>
    <s v="30/09/2025 SE ESCALA AL COORDINADOR DE ZONA PARA ENTREGA DE ROLLOS EN SITIO | 06/10/2025 SE REALIZA ENTREGA DE 32 ROLLOS POR EL OPERADOR LOGISTICO VELOCES CON LA GUIA V4001617654"/>
    <s v="VISITA_TÉCNICA"/>
    <n v="32"/>
    <s v="PRINCIPAL"/>
    <s v="TERRESTRE"/>
    <s v="BETANCUR AGUIRRE EDGAR AUGUSTO"/>
    <n v="1"/>
    <n v="31419"/>
    <n v="31419"/>
  </r>
  <r>
    <s v="MEDELLIN"/>
    <s v="0036-0005"/>
    <x v="3"/>
    <n v="5266"/>
    <n v="2813978"/>
    <n v="21688"/>
    <x v="0"/>
    <s v="ANTIOQUIA"/>
    <s v="ENVIGADO"/>
    <s v="PLAZA ENVIGADO - ANTIOQUIA"/>
    <s v="WOMPI"/>
    <s v="FO-25-1602899"/>
    <d v="2025-09-30T10:01:00"/>
    <d v="2025-10-06T15:52:00"/>
    <x v="0"/>
    <s v="ROLLOS"/>
    <s v="EJECUTADO_EXITOSO"/>
    <s v="EJECUTADO EXITOSO"/>
    <s v="30/09/2025 SE ESCALA AL COORDINADOR DE ZONA PARA ENTREGA DE ROLLOS EN SITIO | 06/10/2025 SE REALIZA ENTREGA DE 64 ROLLOS POR EL OPERADOR LOGISTICO VELOCES CON LA GUIA V4001617655"/>
    <s v="VISITA_TÉCNICA"/>
    <n v="64"/>
    <s v="PRINCIPAL"/>
    <s v="TERRESTRE"/>
    <s v="BETANCUR AGUIRRE EDGAR AUGUSTO"/>
    <n v="1"/>
    <n v="31419"/>
    <n v="31419"/>
  </r>
  <r>
    <s v="MEDELLIN"/>
    <s v="0036-0005"/>
    <x v="3"/>
    <n v="5001"/>
    <n v="2814069"/>
    <n v="71695"/>
    <x v="0"/>
    <s v="ANTIOQUIA"/>
    <s v="MEDELLÍN"/>
    <s v="GRANERO PUNTO UNO"/>
    <s v="WOMPI"/>
    <s v="FO-25-1604379"/>
    <d v="2025-09-30T10:16:00"/>
    <d v="2025-10-06T15:57:00"/>
    <x v="0"/>
    <s v="ROLLOS"/>
    <s v="EJECUTADO_EXITOSO"/>
    <s v="EJECUTADO EXITOSO"/>
    <s v="30/09/2025 SE ESCALA AL COORDINADOR DE ZONA PARA ENTREGA DE ROLLOS EN SITIO | 06/10/2025 SE REALIZA ENTREGA DE 48 ROLLOS POR EL OPERADOR LOGISTICO VELOCES CON LA GUIA V4001617657"/>
    <s v="VISITA_TÉCNICA"/>
    <n v="48"/>
    <s v="PRINCIPAL"/>
    <s v="TERRESTRE"/>
    <s v="BETANCUR AGUIRRE EDGAR AUGUSTO"/>
    <n v="1"/>
    <n v="31419"/>
    <n v="31419"/>
  </r>
  <r>
    <s v="MEDELLIN"/>
    <s v="0036-0005"/>
    <x v="3"/>
    <n v="5001"/>
    <n v="2815111"/>
    <n v="73784"/>
    <x v="0"/>
    <s v="ANTIOQUIA"/>
    <s v="MEDELLIN"/>
    <s v="BARRIO CASTILLA MEDELLIN 11"/>
    <s v="WOMPI"/>
    <s v="FO-25-1604361"/>
    <d v="2025-09-30T11:17:00"/>
    <d v="2025-10-06T16:01:00"/>
    <x v="0"/>
    <s v="ROLLOS"/>
    <s v="EJECUTADO_EXITOSO"/>
    <s v="EJECUTADO EXITOSO"/>
    <s v="30/09/2025 SE ESCALA AL COORDINADOR DE ZONA PARA ENTREGA DE ROLLOS EN SITIO | 06/10/2025 SE REALIZA ENTREGA DE 40 ROLLOS POR EL OPERADOR LOGISTICO VELOCES CON LA GUIA V4001617658"/>
    <s v="VISITA_TÉCNICA"/>
    <n v="40"/>
    <s v="PRINCIPAL"/>
    <s v="TERRESTRE"/>
    <s v="BETANCUR AGUIRRE EDGAR AUGUSTO"/>
    <n v="1"/>
    <n v="31419"/>
    <n v="31419"/>
  </r>
  <r>
    <s v="MEDELLIN"/>
    <s v="0036-0005"/>
    <x v="3"/>
    <n v="5001"/>
    <n v="2815506"/>
    <n v="69522"/>
    <x v="0"/>
    <s v="ANTIOQUIA"/>
    <s v="MEDELLIN"/>
    <s v="BARRIO PARQUE OBRERO LOS ANGELES MEDELLIN"/>
    <s v="WOMPI"/>
    <s v="FO-25-1604540"/>
    <d v="2025-09-30T11:48:00"/>
    <d v="2025-10-06T16:02:00"/>
    <x v="0"/>
    <s v="ROLLOS"/>
    <s v="EJECUTADO_EXITOSO"/>
    <s v="EJECUTADO EXITOSO"/>
    <s v="30/09/2025 SE ESCALA AL COORDINADOR DE ZONA PARA ENTREGA DE ROLLOS EN SITIO | 06/10/2025 SE REALIZA ENTREGA DE 32 ROLLOS POR EL OPERADOR LOGISTICO VELOCES CON LA GUIA V4001617661"/>
    <s v="VISITA_TÉCNICA"/>
    <n v="32"/>
    <s v="PRINCIPAL"/>
    <s v="TERRESTRE"/>
    <s v="BETANCUR AGUIRRE EDGAR AUGUSTO"/>
    <n v="1"/>
    <n v="31419"/>
    <n v="31419"/>
  </r>
  <r>
    <s v="MEDELLIN"/>
    <s v="0036-0005"/>
    <x v="3"/>
    <n v="5001"/>
    <n v="2815655"/>
    <n v="23336"/>
    <x v="0"/>
    <s v="ANTIOQUIA"/>
    <s v="MEDELLÍN"/>
    <s v="GRANERO CARLI"/>
    <s v="WOMPI"/>
    <s v="FO-25-1604936"/>
    <d v="2025-09-30T12:25:00"/>
    <d v="2025-10-06T16:03:00"/>
    <x v="0"/>
    <s v="ROLLOS"/>
    <s v="EJECUTADO_EXITOSO"/>
    <s v="EJECUTADO EXITOSO"/>
    <s v="30/09/2025 SE ESCALA AL COORDINADOR DE ZONA PARA ENTREGA DE ROLLOS EN SITIO | 06/10/2025 SE REALIZA ENTREGA DE 56 ROLLOS POR EL OPERADOR LOGISTICO VELOCES CON LA GUIA V4001617662"/>
    <s v="VISITA_TÉCNICA"/>
    <n v="56"/>
    <s v="PRINCIPAL"/>
    <s v="TERRESTRE"/>
    <s v="BETANCUR AGUIRRE EDGAR AUGUSTO"/>
    <n v="1"/>
    <n v="31419"/>
    <n v="31419"/>
  </r>
  <r>
    <s v="MEDELLIN"/>
    <s v="0036-0005"/>
    <x v="3"/>
    <n v="5001"/>
    <n v="2816006"/>
    <n v="74399"/>
    <x v="0"/>
    <s v="ANTIOQUIA"/>
    <s v="MEDELLÍN"/>
    <s v="MARIEN AMEZQUITA VELASQUEZ"/>
    <s v="WOMPI"/>
    <s v="FO-25-1605054"/>
    <d v="2025-09-30T13:06:00"/>
    <d v="2025-10-06T16:03:00"/>
    <x v="0"/>
    <s v="ROLLOS"/>
    <s v="EJECUTADO_EXITOSO"/>
    <s v="EJECUTADO EXITOSO"/>
    <s v="30/09/2025 SE ESCALA AL COORDINADOR DE ZONA PARA ENTREGA DE ROLLOS EN SITIO | 06/10/2025 SE REALIZA ENTREGA DE 40 ROLLOS POR EL OPERADOR LOGISTICO VELOCES CON LA GUIA V4001617663"/>
    <s v="VISITA_TÉCNICA"/>
    <n v="40"/>
    <s v="PRINCIPAL"/>
    <s v="TERRESTRE"/>
    <s v="BETANCUR AGUIRRE EDGAR AUGUSTO"/>
    <n v="1"/>
    <n v="31419"/>
    <n v="31419"/>
  </r>
  <r>
    <s v="MEDELLIN"/>
    <s v="0036-0005"/>
    <x v="3"/>
    <n v="5001"/>
    <n v="2816273"/>
    <n v="73447"/>
    <x v="0"/>
    <s v="ANTIOQUIA"/>
    <s v="MEDELLÍN"/>
    <s v="INVERSIONES QUIMICOS INVERQUIL"/>
    <s v="WOMPI"/>
    <s v="FO-25-1605526"/>
    <d v="2025-09-30T14:10:00"/>
    <d v="2025-10-06T16:04:00"/>
    <x v="0"/>
    <s v="ROLLOS"/>
    <s v="EJECUTADO_EXITOSO"/>
    <s v="EJECUTADO EXITOSO"/>
    <s v="30/09/2025 SE ESCALA AL COORDINADOR DE ZONA PARA ENTREGA DE ROLLOS EN SITIO | 06/10/2025 SE REALIZA ENTREGA DE 24 ROLLOS POR EL OPERADOR LOGISTICO VELOCES CON LA GUIA V4001621897"/>
    <s v="VISITA_TÉCNICA"/>
    <n v="24"/>
    <s v="PRINCIPAL"/>
    <s v="TERRESTRE"/>
    <s v="BETANCUR AGUIRRE EDGAR AUGUSTO"/>
    <n v="1"/>
    <n v="31419"/>
    <n v="31419"/>
  </r>
  <r>
    <s v="MEDELLIN"/>
    <s v="0036-0005"/>
    <x v="3"/>
    <n v="5001"/>
    <n v="2817003"/>
    <n v="74356"/>
    <x v="0"/>
    <s v="ANTIOQUIA"/>
    <s v="MEDELLÍN"/>
    <s v="VARIEDADES SANTACRUZ LA 49"/>
    <s v="WOMPI"/>
    <s v="FO-25-1606061"/>
    <d v="2025-09-30T14:49:00"/>
    <d v="2025-10-06T16:05:00"/>
    <x v="0"/>
    <s v="ROLLOS"/>
    <s v="EJECUTADO_EXITOSO"/>
    <s v="EJECUTADO EXITOSO"/>
    <s v="30/09/2025 SE ESCALA AL COORDINADOR DE ZONA PARA ENTREGA DE ROLLOS EN SITIO | 06/10/2025 SE REALIZA ENTREGA DE 48 ROLLOS POR EL OPERADOR LOGISTICO VELOCES CON LA GUIA V4001621898"/>
    <s v="VISITA_TÉCNICA"/>
    <n v="48"/>
    <s v="PRINCIPAL"/>
    <s v="TERRESTRE"/>
    <s v="BETANCUR AGUIRRE EDGAR AUGUSTO"/>
    <n v="1"/>
    <n v="31419"/>
    <n v="31419"/>
  </r>
  <r>
    <s v="MEDELLIN"/>
    <s v="0036-0005"/>
    <x v="3"/>
    <n v="5360"/>
    <n v="2817012"/>
    <n v="16104"/>
    <x v="0"/>
    <s v="ANTIOQUIA"/>
    <s v="ITAGUI"/>
    <s v="CAFE INTERNET HELADOSNET"/>
    <s v="WOMPI"/>
    <s v="FO-25-1606054"/>
    <d v="2025-09-30T14:53:00"/>
    <d v="2025-10-06T16:07:00"/>
    <x v="0"/>
    <s v="ROLLOS"/>
    <s v="EJECUTADO_EXITOSO"/>
    <s v="EJECUTADO EXITOSO"/>
    <s v="30/09/2025 SE ESCALA AL COORDINADOR DE ZONA PARA ENTREGA DE ROLLOS EN SITIO | 06/10/2025 SE REALIZA ENTREGA DE 64 ROLLOS POR EL OPERADOR LOGISTICO VELOCES CON LA GUIA V4001621899"/>
    <s v="VISITA_TÉCNICA"/>
    <n v="64"/>
    <s v="PRINCIPAL"/>
    <s v="TERRESTRE"/>
    <s v="BETANCUR AGUIRRE EDGAR AUGUSTO"/>
    <n v="1"/>
    <n v="31419"/>
    <n v="31419"/>
  </r>
  <r>
    <s v="MEDELLIN"/>
    <s v="0036-0005"/>
    <x v="3"/>
    <n v="5001"/>
    <n v="2817542"/>
    <n v="29125"/>
    <x v="0"/>
    <s v="ANTIOQUIA"/>
    <s v="MEDELLÍN"/>
    <s v="MERCADOS HH"/>
    <s v="WOMPI"/>
    <s v="FO-25-1606626"/>
    <d v="2025-09-30T15:58:00"/>
    <d v="2025-10-06T16:13:00"/>
    <x v="0"/>
    <s v="ROLLOS"/>
    <s v="EJECUTADO_EXITOSO"/>
    <s v="EJECUTADO EXITOSO"/>
    <s v="30/09/2025 SE ESCALA AL COORDINADOR DE ZONA PARA ENTREGA DE ROLLOS EN SITIO | 06/10/2025 SE REALIZA ENTREGA DE 56 ROLLOS POR EL OPERADOR LOGISTICO VELOCES CON LA GUIA V4001621900"/>
    <s v="VISITA_TÉCNICA"/>
    <n v="56"/>
    <s v="PRINCIPAL"/>
    <s v="TERRESTRE"/>
    <s v="BETANCUR AGUIRRE EDGAR AUGUSTO"/>
    <n v="1"/>
    <n v="31419"/>
    <n v="31419"/>
  </r>
  <r>
    <s v="MEDELLIN"/>
    <s v="0036-0005"/>
    <x v="3"/>
    <n v="5088"/>
    <n v="2819520"/>
    <n v="47092"/>
    <x v="0"/>
    <s v="ANTIOQUIA"/>
    <s v="BELLO"/>
    <s v="BARRIO NIQUIA BELLO 6"/>
    <s v="WOMPI"/>
    <s v="FO-25-1607878"/>
    <d v="2025-10-01T08:00:00"/>
    <d v="2025-10-06T16:14:00"/>
    <x v="0"/>
    <s v="ROLLOS"/>
    <s v="EJECUTADO_EXITOSO"/>
    <s v="EJECUTADO EXITOSO"/>
    <s v="01/10/2025 SE ESCALA AL COORDINADOR DE ZONA PARA ENTREGA DE ROLLOS EN SITIO | 06/10/2025 SE REALIZA ENTREGA DE 40 ROLLOS POR EL OPERADOR LOGISTICO VELOCES CON LA GUIA V4001621901"/>
    <s v="VISITA_TÉCNICA"/>
    <n v="40"/>
    <s v="PRINCIPAL"/>
    <s v="TERRESTRE"/>
    <s v="BETANCUR AGUIRRE EDGAR AUGUSTO"/>
    <n v="1"/>
    <n v="31419"/>
    <n v="31419"/>
  </r>
  <r>
    <s v="MEDELLIN"/>
    <s v="0036-0005"/>
    <x v="3"/>
    <n v="5088"/>
    <n v="2818578"/>
    <n v="23354"/>
    <x v="0"/>
    <s v="ANTIOQUIA"/>
    <s v="BELLO"/>
    <s v="BARRIO LA MARUCHENGA - BELLO"/>
    <s v="WOMPI"/>
    <s v="FO-25-1607874"/>
    <d v="2025-10-01T08:00:00"/>
    <d v="2025-10-06T16:16:00"/>
    <x v="0"/>
    <s v="ROLLOS"/>
    <s v="EJECUTADO_EXITOSO"/>
    <s v="EJECUTADO EXITOSO"/>
    <s v="01/10/2025 SE ESCALA AL COORDINADOR DE ZONA PARA ENTREGA DE ROLLOS EN SITIO | 06/10/2025 SE REALIZA ENTREGA DE 40 ROLLOS POR EL OPERADOR LOGISTICO VELOCES CON LA GUIA V4001621902"/>
    <s v="VISITA_TÉCNICA"/>
    <n v="40"/>
    <s v="PRINCIPAL"/>
    <s v="TERRESTRE"/>
    <s v="BETANCUR AGUIRRE EDGAR AUGUSTO"/>
    <n v="1"/>
    <n v="31419"/>
    <n v="31419"/>
  </r>
  <r>
    <s v="MEDELLIN"/>
    <s v="0036-0005"/>
    <x v="3"/>
    <n v="5001"/>
    <n v="2818484"/>
    <n v="38038"/>
    <x v="0"/>
    <s v="ANTIOQUIA"/>
    <s v="MEDELLÍN"/>
    <s v="TIENDA EMM"/>
    <s v="WOMPI"/>
    <s v="FO-25-1607873"/>
    <d v="2025-10-01T08:00:00"/>
    <d v="2025-10-06T16:17:00"/>
    <x v="0"/>
    <s v="ROLLOS"/>
    <s v="EJECUTADO_EXITOSO"/>
    <s v="EJECUTADO EXITOSO"/>
    <s v="01/10/2025 SE ESCALA AL COORDINADOR DE ZONA PARA ENTREGA DE ROLLOS EN SITIO | 06/10/2025 SE REALIZA ENTREGA DE 56 ROLLOS POR EL OPERADOR LOGISTICO VELOCES CON LA GUIA V4001621903"/>
    <s v="VISITA_TÉCNICA"/>
    <n v="56"/>
    <s v="PRINCIPAL"/>
    <s v="TERRESTRE"/>
    <s v="BETANCUR AGUIRRE EDGAR AUGUSTO"/>
    <n v="1"/>
    <n v="31419"/>
    <n v="31419"/>
  </r>
  <r>
    <s v="MEDELLIN"/>
    <s v="0036-0005"/>
    <x v="3"/>
    <n v="5088"/>
    <n v="2818371"/>
    <n v="28952"/>
    <x v="0"/>
    <s v="ANTIOQUIA"/>
    <s v="BELLO"/>
    <s v="DROGUERIA C.M.A"/>
    <s v="WOMPI"/>
    <s v="FO-25-1607106"/>
    <d v="2025-10-01T08:00:00"/>
    <d v="2025-10-06T16:18:00"/>
    <x v="0"/>
    <s v="ROLLOS"/>
    <s v="EJECUTADO_EXITOSO"/>
    <s v="EJECUTADO EXITOSO"/>
    <s v="30/09/2025 SE ESCALA AL COORDINADOR DE ZONA PARA ENTREGA DE ROLLOS EN SITIO | 06/10/2025 SE REALIZA ENTREGA DE 56 ROLLOS POR EL OPERADOR LOGISTICO VELOCES CON LA GUIA V4001621904"/>
    <s v="VISITA_TÉCNICA"/>
    <n v="56"/>
    <s v="PRINCIPAL"/>
    <s v="TERRESTRE"/>
    <s v="BETANCUR AGUIRRE EDGAR AUGUSTO"/>
    <n v="1"/>
    <n v="31419"/>
    <n v="31419"/>
  </r>
  <r>
    <s v="MEDELLIN"/>
    <s v="0036-0005"/>
    <x v="3"/>
    <n v="5001"/>
    <n v="2819595"/>
    <n v="41220"/>
    <x v="0"/>
    <s v="ANTIOQUIA"/>
    <s v="MEDELLÍN"/>
    <s v="MADERAS EL ZORRILLO N 2"/>
    <s v="WOMPI"/>
    <s v="FO-25-1608231"/>
    <d v="2025-10-01T08:22:00"/>
    <d v="2025-10-06T16:21:00"/>
    <x v="0"/>
    <s v="ROLLOS"/>
    <s v="EJECUTADO_EXITOSO"/>
    <s v="EJECUTADO EXITOSO"/>
    <s v="01/10/2025 SE ESCALA AL COORDINADOR DE ZONA PARA ENTREGA DE ROLLOS EN SITIO | 06/10/2025 SE REALIZA ENTREGA DE 24 ROLLOS POR EL OPERADOR LOGISTICO VELOCES CON LA GUIA V4001621905"/>
    <s v="VISITA_TÉCNICA"/>
    <n v="24"/>
    <s v="PRINCIPAL"/>
    <s v="TERRESTRE"/>
    <s v="BETANCUR AGUIRRE EDGAR AUGUSTO"/>
    <n v="1"/>
    <n v="31419"/>
    <n v="31419"/>
  </r>
  <r>
    <s v="MEDELLIN"/>
    <s v="0036-0005"/>
    <x v="3"/>
    <n v="5001"/>
    <n v="2822648"/>
    <n v="79669"/>
    <x v="0"/>
    <s v="ANTIOQUIA"/>
    <s v="MEDELLIN"/>
    <s v="BARRIO BELLEN MEDELLIN"/>
    <s v="WOMPI"/>
    <s v="FO-25-1610328"/>
    <d v="2025-10-01T12:04:00"/>
    <d v="2025-10-06T16:36:00"/>
    <x v="0"/>
    <s v="ROLLOS"/>
    <s v="EJECUTADO_EXITOSO"/>
    <s v="EJECUTADO EXITOSO"/>
    <s v="01/10/2025 SE ESCALA AL COORDINADOR DE ZONA PARA ENTREGA DE ROLLOS EN SITIO | 06/10/2025 SE REALIZA ENTREGA DE 40 ROLLOS POR EL OPERADOR LOGISTICO VELOCES CON LA GUIA V4001626419"/>
    <s v="VISITA_TÉCNICA"/>
    <n v="40"/>
    <s v="PRINCIPAL"/>
    <s v="TERRESTRE"/>
    <s v="BETANCUR AGUIRRE EDGAR AUGUSTO"/>
    <n v="1"/>
    <n v="31419"/>
    <n v="31419"/>
  </r>
  <r>
    <s v="MEDELLIN"/>
    <s v="0036-0005"/>
    <x v="3"/>
    <n v="5631"/>
    <n v="2823503"/>
    <n v="75039"/>
    <x v="0"/>
    <s v="ANTIOQUIA"/>
    <s v="SABANETA"/>
    <s v="DROGUERIA HEALTH FARMA DEL SUR"/>
    <s v="WOMPI"/>
    <s v="FO-25-1612530"/>
    <d v="2025-10-01T13:38:00"/>
    <d v="2025-10-06T16:37:00"/>
    <x v="0"/>
    <s v="ROLLOS"/>
    <s v="EJECUTADO_EXITOSO"/>
    <s v="EJECUTADO EXITOSO"/>
    <s v="01/10/2025 SE ESCALA AL COORDINADOR DE ZONA PARA ENTREGA DE ROLLOS EN SITIO | 06/10/2025 SE REALIZA ENTREGA DE 40 ROLLOS POR EL OPERADOR LOGISTICO VELOCES CON LA GUIA V4001626420"/>
    <s v="VISITA_TÉCNICA"/>
    <n v="40"/>
    <s v="PRINCIPAL"/>
    <s v="TERRESTRE"/>
    <s v="BETANCUR AGUIRRE EDGAR AUGUSTO"/>
    <n v="1"/>
    <n v="31419"/>
    <n v="31419"/>
  </r>
  <r>
    <s v="MEDELLIN"/>
    <s v="0036-0005"/>
    <x v="3"/>
    <n v="5001"/>
    <n v="2823867"/>
    <n v="31130"/>
    <x v="0"/>
    <s v="ANTIOQUIA"/>
    <s v="MEDELLÍN"/>
    <s v="DROGUERÍA AZUCENA N2"/>
    <s v="WOMPI"/>
    <s v="FO-25-1612518"/>
    <d v="2025-10-01T14:31:00"/>
    <d v="2025-10-06T16:38:00"/>
    <x v="0"/>
    <s v="ROLLOS"/>
    <s v="EJECUTADO_EXITOSO"/>
    <s v="EJECUTADO EXITOSO"/>
    <s v="01/10/2025 SE ESCALA AL COORDINADOR DE ZONA PARA ENTREGA DE ROLLOS EN SITIO | 06/10/2025 SE REALIZA ENTREGA DE 64 ROLLOS POR EL OPERADOR LOGISTICO VELOCES CON LA GUIA V4001626421"/>
    <s v="VISITA_TÉCNICA"/>
    <n v="64"/>
    <s v="PRINCIPAL"/>
    <s v="TERRESTRE"/>
    <s v="BETANCUR AGUIRRE EDGAR AUGUSTO"/>
    <n v="1"/>
    <n v="31419"/>
    <n v="31419"/>
  </r>
  <r>
    <s v="MEDELLIN"/>
    <s v="0036-0005"/>
    <x v="3"/>
    <n v="5001"/>
    <n v="2825467"/>
    <n v="43254"/>
    <x v="0"/>
    <s v="ANTIOQUIA"/>
    <s v="MEDELLÍN"/>
    <s v="MINIMERCADO LA 60"/>
    <s v="WOMPI"/>
    <s v="FO-25-1612795"/>
    <d v="2025-10-01T16:36:00"/>
    <d v="2025-10-06T16:39:00"/>
    <x v="0"/>
    <s v="ROLLOS"/>
    <s v="EJECUTADO_EXITOSO"/>
    <s v="EJECUTADO EXITOSO"/>
    <s v="01/10/2025 SE ESCALA AL COORDINADOR DE ZONA PARA ENTREGA DE ROLLOS EN SITIO | 06/10/2025 SE REALIZA ENTREGA DE 16 ROLLOS POR EL OPERADOR LOGISTICO VELOCES CON LA GUIA V4001626422"/>
    <s v="VISITA_TÉCNICA"/>
    <n v="16"/>
    <s v="PRINCIPAL"/>
    <s v="TERRESTRE"/>
    <s v="BETANCUR AGUIRRE EDGAR AUGUSTO"/>
    <n v="1"/>
    <n v="31419"/>
    <n v="31419"/>
  </r>
  <r>
    <s v="MEDELLIN"/>
    <s v="0036-0005"/>
    <x v="3"/>
    <n v="5001"/>
    <n v="2826066"/>
    <n v="79161"/>
    <x v="0"/>
    <s v="ANTIOQUIA"/>
    <s v="MEDELLÍN"/>
    <s v="TIENDA DE BELLEZA Y BARBERIA LAS CABAÑAS"/>
    <s v="WOMPI"/>
    <s v="FO-25-1613695"/>
    <d v="2025-10-02T08:00:00"/>
    <d v="2025-10-06T16:43:00"/>
    <x v="0"/>
    <s v="ROLLOS"/>
    <s v="EJECUTADO_EXITOSO"/>
    <s v="EJECUTADO EXITOSO"/>
    <s v="02/10/2025 SE ESCALA AL COORDINADOR DE ZONA PARA ENTREGA DE ROLLOS EN SITIO | 06/10/2025 SE REALIZA ENTREGA DE 24 ROLLOS POR EL OPERADOR LOGISTICO VELOCES CON LA GUIA V4001626423"/>
    <s v="VISITA_TÉCNICA"/>
    <n v="24"/>
    <s v="PRINCIPAL"/>
    <s v="TERRESTRE"/>
    <s v="BETANCUR AGUIRRE EDGAR AUGUSTO"/>
    <n v="1"/>
    <n v="31419"/>
    <n v="31419"/>
  </r>
  <r>
    <s v="MEDELLIN"/>
    <s v="0036-0005"/>
    <x v="3"/>
    <n v="5001"/>
    <n v="2826301"/>
    <n v="29481"/>
    <x v="0"/>
    <s v="ANTIOQUIA"/>
    <s v="MEDELLIN"/>
    <s v="BARRIO MARCHEZ TOSCANA MEDELLÍN"/>
    <s v="WOMPI"/>
    <s v="FO-25-1613690"/>
    <d v="2025-10-02T08:00:00"/>
    <d v="2025-10-06T16:44:00"/>
    <x v="0"/>
    <s v="ROLLOS"/>
    <s v="EJECUTADO_EXITOSO"/>
    <s v="EJECUTADO EXITOSO"/>
    <s v="02/10/2025 SE ESCALA AL COORDINADOR DE ZONA PARA ENTREGA DE ROLLOS EN SITIO | 06/10/2025 SE REALIZA ENTREGA DE 32 ROLLOS POR EL OPERADOR LOGISTICO VELOCES CON LA GUIA V4001626424"/>
    <s v="VISITA_TÉCNICA"/>
    <n v="32"/>
    <s v="PRINCIPAL"/>
    <s v="TERRESTRE"/>
    <s v="BETANCUR AGUIRRE EDGAR AUGUSTO"/>
    <n v="1"/>
    <n v="31419"/>
    <n v="31419"/>
  </r>
  <r>
    <s v="MEDELLIN"/>
    <s v="0036-0005"/>
    <x v="3"/>
    <n v="5001"/>
    <n v="2828373"/>
    <n v="31351"/>
    <x v="0"/>
    <s v="ANTIOQUIA"/>
    <s v="MEDELLIN"/>
    <s v="BARRIO TRINIDAD 4 MEDELLIN"/>
    <s v="WOMPI"/>
    <s v="FO-25-1614751"/>
    <d v="2025-10-02T09:46:00"/>
    <d v="2025-10-06T16:45:00"/>
    <x v="0"/>
    <s v="ROLLOS"/>
    <s v="EJECUTADO_EXITOSO"/>
    <s v="EJECUTADO EXITOSO"/>
    <s v="02/10/2025 SE ESCALA AL COORDINADOR DE ZONA PARA ENTREGA DE ROLLOS EN SITIO | 06/10/2025 SE REALIZA ENTREGA DE 16 ROLLOS POR EL OPERADOR LOGISTICO VELOCES CON LA GUIA V4001626433"/>
    <s v="VISITA_TÉCNICA"/>
    <n v="16"/>
    <s v="PRINCIPAL"/>
    <s v="TERRESTRE"/>
    <s v="BETANCUR AGUIRRE EDGAR AUGUSTO"/>
    <n v="1"/>
    <n v="31419"/>
    <n v="31419"/>
  </r>
  <r>
    <s v="MEDELLIN"/>
    <s v="0036-0005"/>
    <x v="3"/>
    <n v="5001"/>
    <n v="2828953"/>
    <n v="40398"/>
    <x v="0"/>
    <s v="ANTIOQUIA"/>
    <s v="MEDELLIN"/>
    <s v="BARRIO LA AMERICA MEDELLIN 6"/>
    <s v="WOMPI"/>
    <s v="FO-25-1615076"/>
    <d v="2025-10-02T10:29:00"/>
    <d v="2025-10-06T16:47:00"/>
    <x v="0"/>
    <s v="ROLLOS"/>
    <s v="EJECUTADO_EXITOSO"/>
    <s v="EJECUTADO EXITOSO"/>
    <s v="02/10/2025 SE ESCALA AL COORDINADOR DE ZONA PARA ENTREGA DE ROLLOS EN SITIO | 06/10/2025 SE REALIZA ENTREGA DE 24 ROLLOS POR EL OPERADOR LOGISTICO VELOCES CON LA GUIA V4001626434"/>
    <s v="VISITA_TÉCNICA"/>
    <n v="24"/>
    <s v="PRINCIPAL"/>
    <s v="TERRESTRE"/>
    <s v="BETANCUR AGUIRRE EDGAR AUGUSTO"/>
    <n v="1"/>
    <n v="31419"/>
    <n v="31419"/>
  </r>
  <r>
    <s v="MEDELLIN"/>
    <s v="0036-0005"/>
    <x v="3"/>
    <n v="5001"/>
    <n v="2829695"/>
    <n v="63732"/>
    <x v="0"/>
    <s v="ANTIOQUIA"/>
    <s v="MEDELLIN"/>
    <s v="BARRIO CENTRO MEDELLIN 90"/>
    <s v="WOMPI"/>
    <s v="FO-25-1615638"/>
    <d v="2025-10-02T11:37:00"/>
    <d v="2025-10-06T16:51:00"/>
    <x v="0"/>
    <s v="ROLLOS"/>
    <s v="EJECUTADO_EXITOSO"/>
    <s v="EJECUTADO EXITOSO"/>
    <s v="02/10/2025 SE ESCALA AL COORDINADOR DE ZONA PARA ENTREGA DE ROLLOS EN SITIO | 06/10/2025 SE REALIZA ENTREGA DE 64 ROLLOS POR EL OPERADOR LOGISTICO VELOCES CON LA GUIA V4001626436"/>
    <s v="VISITA_TÉCNICA"/>
    <n v="64"/>
    <s v="PRINCIPAL"/>
    <s v="TERRESTRE"/>
    <s v="BETANCUR AGUIRRE EDGAR AUGUSTO"/>
    <n v="1"/>
    <n v="31419"/>
    <n v="31419"/>
  </r>
  <r>
    <s v="MEDELLIN"/>
    <s v="0036-0005"/>
    <x v="3"/>
    <n v="5001"/>
    <n v="2829205"/>
    <n v="70362"/>
    <x v="0"/>
    <s v="ANTIOQUIA"/>
    <s v="MEDELLIN"/>
    <s v="BARRIO FRANCISCO ANTONIO ZEA 2"/>
    <s v="WOMPI"/>
    <s v="FO-25-1615185"/>
    <d v="2025-10-02T10:45:00"/>
    <d v="2025-10-06T16:51:00"/>
    <x v="0"/>
    <s v="ROLLOS"/>
    <s v="EJECUTADO_EXITOSO"/>
    <s v="EJECUTADO EXITOSO"/>
    <s v="02/10/2025 SE ESCALA AL COORDINADOR DE ZONA PARA ENTREGA DE ROLLOS EN SITIO | 06/10/2025 SE REALIZA ENTREGA DE 40 ROLLOS POR EL OPERADOR LOGISTICO VELOCES CON LA GUIA V4001626435"/>
    <s v="VISITA_TÉCNICA"/>
    <n v="40"/>
    <s v="PRINCIPAL"/>
    <s v="TERRESTRE"/>
    <s v="BETANCUR AGUIRRE EDGAR AUGUSTO"/>
    <n v="1"/>
    <n v="31419"/>
    <n v="31419"/>
  </r>
  <r>
    <s v="CUCUTA"/>
    <s v="0036-0007"/>
    <x v="1"/>
    <n v="54001"/>
    <n v="2839534"/>
    <n v="80138"/>
    <x v="0"/>
    <s v="NORTE DE SANTANDER"/>
    <s v="CUCUTA"/>
    <s v="PERFUMERÍA Y VARIEDADES ALTAGRACIA"/>
    <s v="WOMPI"/>
    <s v="FO-25-1630971"/>
    <d v="2025-10-06T08:00:00"/>
    <d v="2025-10-06T16:59:00"/>
    <x v="0"/>
    <s v="ROLLOS"/>
    <s v="EJECUTADO_EXITOSO"/>
    <s v="EJECUTADO EXITOSO"/>
    <s v="05/10/2025 SE ESCALA AL COORDINADOR DE ZONA PARA ENTREGA DE ROLLOS EN SITIO | 06/10/2025 SE REALIZÓ VISITA AL COMERCIO Y SE ENCUENTRA CERRADO SE REALIZÓ LLAMADA TELEFÓNICA Y CLIENTE MANIFIESTA QUE LE ENTREGUEMOS EN EL COMERCIO DEL LADO, SE ENTREGAN 8 ROLLOS WOMPI TODO OK"/>
    <s v="VISITA_TÉCNICA"/>
    <n v="8"/>
    <s v="PRINCIPAL"/>
    <s v="TERRESTRE"/>
    <s v="BETANCUR AGUIRRE EDGAR AUGUSTO"/>
    <n v="1"/>
    <n v="31419"/>
    <n v="31419"/>
  </r>
  <r>
    <s v="TUNJA"/>
    <s v="0036-0007"/>
    <x v="1"/>
    <n v="15861"/>
    <n v="2832679"/>
    <n v="50347"/>
    <x v="0"/>
    <s v="BOYACA"/>
    <s v="VENTAQUEMADA"/>
    <s v="BARRIO VEREDA PUENTE DE BOYACA VENTAQUEMADA 1"/>
    <s v="WOMPI"/>
    <s v="FO-25-1631631"/>
    <d v="2025-10-03T08:00:00"/>
    <d v="2025-10-06T17:05:00"/>
    <x v="0"/>
    <s v="ROLLOS"/>
    <s v="EJECUTADO_EXITOSO"/>
    <s v="EJECUTADO EXITOSO"/>
    <s v="05/10/2025 SE REALIZA ENVIO DE ROLLOS CON GUIA | 06/10/2025 SE REALIZA ENTREGA DE 64 ROLLOS CON VISITA"/>
    <s v="VISITA_TÉCNICA"/>
    <n v="64"/>
    <s v="INTERMEDIA"/>
    <s v="TERRESTRE"/>
    <s v="MORA VEGA JEAMPIER"/>
    <n v="1"/>
    <n v="36351"/>
    <n v="36351"/>
  </r>
  <r>
    <s v="PEREIRA"/>
    <s v="0036-0002"/>
    <x v="6"/>
    <n v="63001"/>
    <n v="2831052"/>
    <n v="36496"/>
    <x v="0"/>
    <s v="QUINDIO"/>
    <s v="ARMENIA"/>
    <s v="M@CHEL@ PAPELERIA"/>
    <s v="WOMPI"/>
    <s v="FO-25-1626092"/>
    <d v="2025-10-02T14:23:00"/>
    <d v="2025-10-06T17:10:00"/>
    <x v="0"/>
    <s v="ROLLOS"/>
    <s v="EJECUTADO_EXITOSO"/>
    <s v="EJECUTADO EXITOSO"/>
    <s v="03/10/2025 SE ESCALA AL COORDINADOR DE ZONA PARA ENTREGA DE ROLLOS EN SITIO | 06/10/2025 SE VISITA COMERCIO SE REALIZÓ ENTREGA DE 64 ROLLOS WOMPI"/>
    <s v="VISITA_TÉCNICA"/>
    <n v="64"/>
    <s v="INTERMEDIA"/>
    <s v="TERRESTRE"/>
    <s v="SOLER HOYOS CRISTIAN LEONARDO"/>
    <n v="1"/>
    <n v="36351"/>
    <n v="36351"/>
  </r>
  <r>
    <s v="TUNJA"/>
    <s v="0036-0007"/>
    <x v="1"/>
    <n v="15001"/>
    <n v="2839566"/>
    <n v="78329"/>
    <x v="0"/>
    <s v="BOYACA"/>
    <s v="TUNJA"/>
    <s v="DROGUERÍA MINI MARKET SAN LORENZO"/>
    <s v="WOMPI"/>
    <s v="FO-25-1630962"/>
    <d v="2025-10-06T08:00:00"/>
    <d v="2025-10-06T17:13:00"/>
    <x v="0"/>
    <s v="ROLLOS"/>
    <s v="EJECUTADO_EXITOSO"/>
    <s v="EJECUTADO EXITOSO"/>
    <s v="05/10/2025 SE ESCALA AL COORDINADOR DE ZONA PARA ENTREGA DE ROLLOS EN SITIO | 06/10/2025 SE REALIZA ENTREGA DE 16 ROLLOS CON VISITA."/>
    <s v="VISITA_TÉCNICA"/>
    <n v="16"/>
    <s v="PRINCIPAL"/>
    <s v="TERRESTRE"/>
    <s v="SANCHEZ SOLORZANO JUAN SEBASTIAN"/>
    <n v="1"/>
    <n v="31419"/>
    <n v="31419"/>
  </r>
  <r>
    <s v="PEREIRA"/>
    <s v="0036-0002"/>
    <x v="6"/>
    <n v="63001"/>
    <n v="2828368"/>
    <n v="27813"/>
    <x v="0"/>
    <s v="QUINDIO"/>
    <s v="ARMENIA"/>
    <s v="DISTRIBUIDORA COCORA"/>
    <s v="WOMPI"/>
    <s v="FO-25-1623529"/>
    <d v="2025-10-02T09:45:00"/>
    <d v="2025-10-06T17:17:00"/>
    <x v="0"/>
    <s v="ROLLOS"/>
    <s v="EJECUTADO_EXITOSO"/>
    <s v="EJECUTADO EXITOSO"/>
    <s v="03/10/2025 SE ESCALA AL COORDINADOR DE ZONA PARA ENTREGA DE ROLLOS EN SITIO | 06/10/2025 SE VISITA COMERCIO SE REALIZÓ ENTREGA DE 32 ROLLOS WOMPI"/>
    <s v="VISITA_TÉCNICA"/>
    <n v="32"/>
    <s v="INTERMEDIA"/>
    <s v="TERRESTRE"/>
    <s v="SOLER HOYOS CRISTIAN LEONARDO"/>
    <n v="1"/>
    <n v="36351"/>
    <n v="36351"/>
  </r>
  <r>
    <s v="MEDELLIN"/>
    <s v="0036-0005"/>
    <x v="3"/>
    <n v="5212"/>
    <n v="2836580"/>
    <n v="61261"/>
    <x v="0"/>
    <s v="ANTIOQUIA"/>
    <s v="COPACABANA"/>
    <s v="TIENDA SANZ"/>
    <s v="WOMPI"/>
    <s v="FO-25-1623789"/>
    <d v="2025-10-03T13:22:00"/>
    <d v="2025-10-06T17:23:00"/>
    <x v="0"/>
    <s v="ROLLOS"/>
    <s v="EJECUTADO_EXITOSO"/>
    <s v="EJECUTADO EXITOSO"/>
    <s v="03/10/2025 SE ESCALA AL COORDINADOR DE ZONA PARA ENTREGA DE ROLLOS EN SITIO | 06/10/2025 SE ENTREGA ROLLOS OK 24 UNIDADES"/>
    <s v="VISITA_TÉCNICA"/>
    <n v="24"/>
    <s v="PRINCIPAL"/>
    <s v="TERRESTRE"/>
    <s v="SANCHEZ SOLORZANO JUAN SEBASTIAN"/>
    <n v="1"/>
    <n v="31419"/>
    <n v="31419"/>
  </r>
  <r>
    <s v="IBAGUE"/>
    <s v="0036-0006"/>
    <x v="2"/>
    <n v="73001"/>
    <n v="2823457"/>
    <n v="60994"/>
    <x v="0"/>
    <s v="TOLIMA"/>
    <s v="IBAGUE"/>
    <s v="CACHARRERÍA Y VARIEDADES CATA"/>
    <s v="WOMPI"/>
    <s v="FO-25-1612520"/>
    <d v="2025-10-01T14:01:00"/>
    <d v="2025-10-06T17:32:00"/>
    <x v="0"/>
    <s v="ROLLOS"/>
    <s v="EJECUTADO_EXITOSO"/>
    <s v="EJECUTADO EXITOSO"/>
    <s v="01/10/2025 SE ESCALA AL COORDINADOR DE ZONA PARA ENTREGA DE ROLLOS EN SITIO | 06/10/2025 SE HACE LA ENTREGA DE 24 ROLLOS WOMPI EN DIRECCIÓN INDICADA"/>
    <s v="VISITA_TÉCNICA"/>
    <n v="24"/>
    <s v="PRINCIPAL"/>
    <s v="TERRESTRE"/>
    <s v="DIAZ ZABALA FRANCIS DUBAN"/>
    <n v="1"/>
    <n v="31419"/>
    <n v="31419"/>
  </r>
  <r>
    <s v="MEDELLIN"/>
    <s v="0036-0005"/>
    <x v="3"/>
    <n v="5001"/>
    <n v="2787536"/>
    <n v="38422"/>
    <x v="0"/>
    <s v="ANTIOQUIA"/>
    <s v="MEDELLIN"/>
    <s v="BARRIO PARQUE PRINCIPAL MEDELLIN"/>
    <s v="WOMPI"/>
    <s v="FO-25-1577022"/>
    <d v="2025-09-24T11:30:00"/>
    <d v="2025-10-07T08:04:00"/>
    <x v="0"/>
    <s v="ROLLOS"/>
    <s v="EJECUTADO_EXITOSO"/>
    <s v="EJECUTADO EXITOSO"/>
    <s v="24/09/2025 VISITA TÉCNICO | 07/10/2025 ACTIVIDAD PRESENTE NOVEDAD PARA PARTE DE VELOCES POR LO CUAL SE ENTREGA CON VISITA TECNICA | 06/10/2025 SE HABLA CON LA TITULAR E INDICA QUE PORFAVOR DEJARLOS EN LA PANADERÍA CON PAOLA QUE ELLA AL LLEGAR LOS RECLAMA"/>
    <s v="VISITA_TÉCNICA"/>
    <n v="24"/>
    <s v="PRINCIPAL"/>
    <s v="TERRESTRE"/>
    <s v="GUTIERREZ  CAMILO ANDRES"/>
    <n v="1"/>
    <n v="31419"/>
    <n v="31419"/>
  </r>
  <r>
    <s v="BUCARAMANGA"/>
    <s v="0036-0007"/>
    <x v="1"/>
    <n v="68547"/>
    <n v="2823172"/>
    <n v="69984"/>
    <x v="0"/>
    <s v="SANTANDER"/>
    <s v="PIEDECUESTA"/>
    <s v="BARRIO LA FERIA PIEDECUESTA"/>
    <s v="WOMPI"/>
    <s v="FO-25-1626193"/>
    <d v="2025-10-01T13:28:00"/>
    <d v="2025-10-07T09:20:00"/>
    <x v="0"/>
    <s v="ROLLOS"/>
    <s v="EJECUTADO_EXITOSO"/>
    <s v="EJECUTADO EXITOSO"/>
    <s v="03/10/2025 SE CONFIRMA ENVIO CON LA SEÑORA MIREYA CARDENAS | 07/10/2025 SE REALIZA ENVIO DE 48 ROLLOS, CON LA GUIA 2187690729 SERVIENTREGA. SE CONFIRMA ENTREGA EXITOSA POR PARTE DEL USUARIO"/>
    <s v="ENVÍO"/>
    <n v="48"/>
    <s v="INTERMEDIA"/>
    <s v="TERRESTRE"/>
    <s v="MONTOYA VELEZ ANDRES FELIPE"/>
    <n v="1"/>
    <n v="36351"/>
    <n v="36351"/>
  </r>
  <r>
    <s v="CUCUTA"/>
    <s v="0036-0007"/>
    <x v="1"/>
    <n v="54518"/>
    <n v="2829099"/>
    <n v="56425"/>
    <x v="0"/>
    <s v="NORTE DE SANTANDER"/>
    <s v="PAMPLONA"/>
    <s v="BARRIO SAN AGUSTIN PAMPLONA 3"/>
    <s v="WOMPI"/>
    <s v="FO-25-1622286"/>
    <d v="2025-10-02T10:49:00"/>
    <d v="2025-10-07T09:22:00"/>
    <x v="0"/>
    <s v="ROLLOS"/>
    <s v="EJECUTADO_EXITOSO"/>
    <s v="EJECUTADO EXITOSO"/>
    <s v="03/10/2025 SE REALIZA ENVIO DE ROLLOS CON GUIA | 07/10/2025 SE REALIZA ENVIO DE 24 ROLLOS, CON LA GUIA 2187690730 SERVIENTREGA. SE CONFIRMA ENTREGA EXITOSA POR PARTE DE LA TRANSPORTADORA"/>
    <s v="ENVÍO"/>
    <n v="24"/>
    <s v="LEJANA"/>
    <s v="TERRESTRE"/>
    <s v="HERNANDEZ GUARIN MIGUEL JULIAN"/>
    <n v="1"/>
    <n v="40250"/>
    <n v="40250"/>
  </r>
  <r>
    <s v="MEDELLIN"/>
    <s v="0036-0005"/>
    <x v="3"/>
    <n v="5440"/>
    <n v="2826828"/>
    <n v="48260"/>
    <x v="0"/>
    <s v="ANTIOQUIA"/>
    <s v="MARINILLA"/>
    <s v="BARRIO SEMILLITAS MARINILLA"/>
    <s v="WOMPI"/>
    <s v="FO-25-1622301"/>
    <d v="2025-10-02T08:00:00"/>
    <d v="2025-10-07T10:03:00"/>
    <x v="0"/>
    <s v="ROLLOS"/>
    <s v="EJECUTADO_EXITOSO"/>
    <s v="EJECUTADO EXITOSO"/>
    <s v="03/10/2025 SE REALIZA ENVIO DE ROLLOS CON GUIA | 03/10/2025 DEBIDO A INCONVENIENTES CON LOS MO DE LA TA BODEGA NO VISUALIZABA ACTIVIDAD | 07/10/2025 SE CONFIRMA ENTREGA EXITOSA POR PARTE DE LA TRANSPORTADORA MANDAR Y SERVIR CON LA GUIA 6345301356975"/>
    <s v="ENVÍO"/>
    <n v="64"/>
    <s v="INTERMEDIA"/>
    <s v="TERRESTRE"/>
    <s v="HERNANDEZ GUARIN MIGUEL JULIAN"/>
    <n v="1"/>
    <n v="36351"/>
    <n v="36351"/>
  </r>
  <r>
    <s v="CARTAGENA"/>
    <s v="0036-0001"/>
    <x v="0"/>
    <n v="13001"/>
    <n v="2823899"/>
    <n v="80127"/>
    <x v="0"/>
    <s v="BOLIVAR"/>
    <s v="CARTAGENA"/>
    <s v="BARRIO BICENTENARIO CARTAGENA DE INDIAS 3"/>
    <s v="WOMPI"/>
    <s v="FO-25-1612509"/>
    <d v="2025-10-01T14:39:00"/>
    <d v="2025-10-07T10:11:00"/>
    <x v="0"/>
    <s v="ROLLOS"/>
    <s v="EJECUTADO_EXITOSO"/>
    <s v="EJECUTADO EXITOSO"/>
    <s v="01/10/2025 SE ESCALA AL COORDINADOR DE ZONA PARA ENTREGA DE ROLLOS EN SITIO | 06/10/2025 SE ENTREGAN 16 ROLLOS"/>
    <s v="VISITA_TÉCNICA"/>
    <n v="16"/>
    <s v="PRINCIPAL"/>
    <s v="TERRESTRE"/>
    <s v="BETANCUR AGUIRRE EDGAR AUGUSTO"/>
    <n v="1"/>
    <n v="31419"/>
    <n v="31419"/>
  </r>
  <r>
    <s v="YOPAL"/>
    <s v="0036-0006"/>
    <x v="2"/>
    <n v="85001"/>
    <n v="2824195"/>
    <n v="74497"/>
    <x v="0"/>
    <s v="CASANARE"/>
    <s v="YOPAL"/>
    <s v="DROGUERIA AVENIDA"/>
    <s v="WOMPI"/>
    <s v="FO-25-1612404"/>
    <d v="2025-10-01T14:59:00"/>
    <d v="2025-10-07T10:12:00"/>
    <x v="0"/>
    <s v="ROLLOS"/>
    <s v="EJECUTADO_EXITOSO"/>
    <s v="EJECUTADO EXITOSO"/>
    <s v="01/10/2025 SE ESCALA AL COORDINADOR DE ZONA PARA ENTREGA DE ROLLOS EN SITIO | 06/10/2025 SE VISITA COMERCIO, SE ENTREGAN 32 ROLLOS OK"/>
    <s v="VISITA_TÉCNICA"/>
    <n v="32"/>
    <s v="PRINCIPAL"/>
    <s v="TERRESTRE"/>
    <s v="CANEDO HERRERA ALEXANDER"/>
    <n v="1"/>
    <n v="31419"/>
    <n v="31419"/>
  </r>
  <r>
    <s v="CARTAGENA"/>
    <s v="0036-0001"/>
    <x v="0"/>
    <n v="13001"/>
    <n v="2825112"/>
    <n v="71873"/>
    <x v="0"/>
    <s v="BOLIVAR"/>
    <s v="CARTAGENA"/>
    <s v="OFIMCEL"/>
    <s v="WOMPI"/>
    <s v="FO-25-1612516"/>
    <d v="2025-10-01T15:54:00"/>
    <d v="2025-10-07T10:14:00"/>
    <x v="0"/>
    <s v="ROLLOS"/>
    <s v="EJECUTADO_EXITOSO"/>
    <s v="EJECUTADO EXITOSO"/>
    <s v="01/10/2025 SE ESCALA AL COORDINADOR DE ZONA PARA ENTREGA DE ROLLOS EN SITIO | 06/10/2025 SE ENTREGAN 56 ROLLOS"/>
    <s v="VISITA_TÉCNICA"/>
    <n v="56"/>
    <s v="PRINCIPAL"/>
    <s v="TERRESTRE"/>
    <s v="BERNAL ELAICA EDGAR ALEXIS"/>
    <n v="1"/>
    <n v="31419"/>
    <n v="31419"/>
  </r>
  <r>
    <s v="YOPAL"/>
    <s v="0036-0006"/>
    <x v="2"/>
    <n v="85001"/>
    <n v="2825497"/>
    <n v="76293"/>
    <x v="0"/>
    <s v="CASANARE"/>
    <s v="YOPAL"/>
    <s v="BARRIO CARIBABARE YOPAL 1"/>
    <s v="WOMPI"/>
    <s v="FO-25-1615397"/>
    <d v="2025-10-01T16:45:00"/>
    <d v="2025-10-07T10:18:00"/>
    <x v="0"/>
    <s v="ROLLOS"/>
    <s v="EJECUTADO_EXITOSO"/>
    <s v="EJECUTADO EXITOSO"/>
    <s v="02/10/2025 SE ESCALA AL COORDINADOR DE ZONA PARA ENTREGA DE ROLLOS EN SITIO | 06/10/2025 SE VISITA COMERCIO. SE ENTREGAN 32 ROLLOS OK"/>
    <s v="VISITA_TÉCNICA"/>
    <n v="32"/>
    <s v="PRINCIPAL"/>
    <s v="TERRESTRE"/>
    <s v="CANEDO HERRERA ALEXANDER"/>
    <n v="1"/>
    <n v="31419"/>
    <n v="31419"/>
  </r>
  <r>
    <s v="YOPAL"/>
    <s v="0036-0006"/>
    <x v="2"/>
    <n v="85001"/>
    <n v="2826061"/>
    <n v="76295"/>
    <x v="0"/>
    <s v="CASANARE"/>
    <s v="YOPAL"/>
    <s v="CENTRAL DE AMORTIGUADORES Y SUMINISTROS CAS"/>
    <s v="WOMPI"/>
    <s v="FO-25-1613908"/>
    <d v="2025-10-02T08:00:00"/>
    <d v="2025-10-07T10:28:00"/>
    <x v="0"/>
    <s v="ROLLOS"/>
    <s v="EJECUTADO_EXITOSO"/>
    <s v="EJECUTADO EXITOSO"/>
    <s v="02/10/2025 SE ESCALA AL COORDINADOR DE ZONA PARA ENTREGA DE ROLLOS EN SITIO | 06/10/2025 SE VISITA COMERCIO, SE ENTREGAN 16 ROLLOS OK"/>
    <s v="VISITA_TÉCNICA"/>
    <n v="16"/>
    <s v="PRINCIPAL"/>
    <s v="TERRESTRE"/>
    <s v="BERNAL ELAICA EDGAR ALEXIS"/>
    <n v="1"/>
    <n v="31419"/>
    <n v="31419"/>
  </r>
  <r>
    <s v="YOPAL"/>
    <s v="0036-0006"/>
    <x v="2"/>
    <n v="85001"/>
    <n v="2826006"/>
    <n v="49231"/>
    <x v="0"/>
    <s v="CASANARE"/>
    <s v="YOPAL"/>
    <s v="BARRIO FLORIDA BLANCA YOPAL"/>
    <s v="WOMPI"/>
    <s v="FO-25-1613709"/>
    <d v="2025-10-02T08:00:00"/>
    <d v="2025-10-07T10:30:00"/>
    <x v="0"/>
    <s v="ROLLOS"/>
    <s v="EJECUTADO_EXITOSO"/>
    <s v="EJECUTADO EXITOSO"/>
    <s v="02/10/2025 SE ESCALA AL COORDINADOR DE ZONA PARA ENTREGA DE ROLLOS EN SITIO | 06/10/2025 SE VISITA COMERCIO, SE ENTREGAN 64 ROLLOS OK"/>
    <s v="VISITA_TÉCNICA"/>
    <n v="64"/>
    <s v="PRINCIPAL"/>
    <s v="TERRESTRE"/>
    <s v="BERNAL ELAICA EDGAR ALEXIS"/>
    <n v="1"/>
    <n v="31419"/>
    <n v="31419"/>
  </r>
  <r>
    <s v="YOPAL"/>
    <s v="0036-0006"/>
    <x v="2"/>
    <n v="85001"/>
    <n v="2826008"/>
    <n v="71976"/>
    <x v="0"/>
    <s v="CASANARE"/>
    <s v="YOPAL"/>
    <s v="YOPAL LAGUITO"/>
    <s v="WOMPI"/>
    <s v="FO-25-1613701"/>
    <d v="2025-10-02T08:00:00"/>
    <d v="2025-10-07T10:32:00"/>
    <x v="0"/>
    <s v="ROLLOS"/>
    <s v="EJECUTADO_EXITOSO"/>
    <s v="EJECUTADO EXITOSO"/>
    <s v="02/10/2025 SE ESCALA AL COORDINADOR DE ZONA PARA ENTREGA DE ROLLOS EN SITIO | 06/10/2025 S3 VISITA COMERCIO, SE ENTREGAN 40 ROLLOS OK"/>
    <s v="VISITA_TÉCNICA"/>
    <n v="40"/>
    <s v="PRINCIPAL"/>
    <s v="TERRESTRE"/>
    <s v="BERNAL ELAICA EDGAR ALEXIS"/>
    <n v="1"/>
    <n v="31419"/>
    <n v="31419"/>
  </r>
  <r>
    <s v="MEDELLIN"/>
    <s v="0036-0005"/>
    <x v="3"/>
    <n v="5001"/>
    <n v="2828259"/>
    <n v="33406"/>
    <x v="0"/>
    <s v="ANTIOQUIA"/>
    <s v="MEDELLIN"/>
    <s v="BARRIO CORREGIMIENTO DE PLAMITAS"/>
    <s v="WOMPI"/>
    <s v="FO-25-1614752"/>
    <d v="2025-10-02T09:43:00"/>
    <d v="2025-10-07T10:35:00"/>
    <x v="0"/>
    <s v="ROLLOS"/>
    <s v="EJECUTADO_EXITOSO"/>
    <s v="EJECUTADO EXITOSO"/>
    <s v="02/10/2025 VISITA TÉCNICO | 06/10/2025 SE REALIZA L ENTREGA DE 16 ROLLOS DE WOMPI OK"/>
    <s v="VISITA_TÉCNICA"/>
    <n v="16"/>
    <s v="PRINCIPAL"/>
    <s v="TERRESTRE"/>
    <s v="BERNAL ELAICA EDGAR ALEXIS"/>
    <n v="1"/>
    <n v="31419"/>
    <n v="31419"/>
  </r>
  <r>
    <s v="PEREIRA"/>
    <s v="0036-0002"/>
    <x v="6"/>
    <n v="63001"/>
    <n v="2828746"/>
    <n v="52799"/>
    <x v="0"/>
    <s v="QUINDIO"/>
    <s v="ARMENIA"/>
    <s v="TIENDA LOS DOS TIOS"/>
    <s v="WOMPI"/>
    <s v="FO-25-1623526"/>
    <d v="2025-10-02T10:16:00"/>
    <d v="2025-10-07T10:37:00"/>
    <x v="0"/>
    <s v="ROLLOS"/>
    <s v="EJECUTADO_EXITOSO"/>
    <s v="EJECUTADO EXITOSO"/>
    <s v="03/10/2025 SE ESCALA AL COORDINADOR DE ZONA PARA ENTREGA DE ROLLOS EN SITIO | 06/10/2025 SE VISITA COMERCIO SE REALIZÓ ENTREGA DE 24 ROLLOS WOMPI"/>
    <s v="VISITA_TÉCNICA"/>
    <n v="24"/>
    <s v="INTERMEDIA"/>
    <s v="TERRESTRE"/>
    <s v="MONTOYA VELEZ ANDRES FELIPE"/>
    <n v="1"/>
    <n v="36351"/>
    <n v="36351"/>
  </r>
  <r>
    <s v="CARTAGENA"/>
    <s v="0036-0001"/>
    <x v="0"/>
    <n v="13001"/>
    <n v="2830974"/>
    <n v="62379"/>
    <x v="0"/>
    <s v="BOLIVAR"/>
    <s v="CARTAGENA"/>
    <s v="CONFITERÍA DAYS"/>
    <s v="WOMPI"/>
    <s v="FO-25-1617550"/>
    <d v="2025-10-02T14:21:00"/>
    <d v="2025-10-07T10:44:00"/>
    <x v="0"/>
    <s v="ROLLOS"/>
    <s v="EJECUTADO_EXITOSO"/>
    <s v="EJECUTADO EXITOSO"/>
    <s v="02/10/2025 SE ESCALA AL COORDINADOR DE ZONA PARA ENTREGA DE ROLLOS EN SITIO | 06/10/2025 SE ENTREGAN 64 ROLLOS CLIENTE ESTÁ BLOQUEADO POR ESO SALE RECHAZO GENERAL"/>
    <s v="VISITA_TÉCNICA"/>
    <n v="64"/>
    <s v="PRINCIPAL"/>
    <s v="TERRESTRE"/>
    <s v="SANCHEZ SOLORZANO JUAN SEBASTIAN"/>
    <n v="1"/>
    <n v="31419"/>
    <n v="31419"/>
  </r>
  <r>
    <s v="IBAGUE"/>
    <s v="0036-0006"/>
    <x v="2"/>
    <n v="73001"/>
    <n v="2831770"/>
    <n v="64132"/>
    <x v="0"/>
    <s v="TOLIMA"/>
    <s v="IBAGUE"/>
    <s v="DROGUERÍA MEDICAL"/>
    <s v="WOMPI"/>
    <s v="FO-25-1617333"/>
    <d v="2025-10-02T15:30:00"/>
    <d v="2025-10-07T10:46:00"/>
    <x v="0"/>
    <s v="ROLLOS"/>
    <s v="EJECUTADO_EXITOSO"/>
    <s v="EJECUTADO EXITOSO"/>
    <s v="02/10/2025 SE ESCALA AL COORDINADOR DE ZONA PARA ENTREGA DE ROLLOS EN SITIO | 06/10/2025 SE REALIZA ENTREGA DE 64 ROLLOS WOMPI POR SOLICITUD DEL CLIENTE."/>
    <s v="VISITA_TÉCNICA"/>
    <n v="64"/>
    <s v="PRINCIPAL"/>
    <s v="TERRESTRE"/>
    <s v="CANEDO HERRERA ALEXANDER"/>
    <n v="1"/>
    <n v="31419"/>
    <n v="31419"/>
  </r>
  <r>
    <s v="PEREIRA"/>
    <s v="0036-0002"/>
    <x v="6"/>
    <n v="63001"/>
    <n v="2833300"/>
    <n v="49560"/>
    <x v="0"/>
    <s v="QUINDIO"/>
    <s v="ARMENIA"/>
    <s v="BARRIO URBANIZACION DEL BARRIO CASABLANCA ARMENIA"/>
    <s v="WOMPI"/>
    <s v="FO-25-1626084"/>
    <d v="2025-10-03T08:00:00"/>
    <d v="2025-10-07T10:56:00"/>
    <x v="0"/>
    <s v="ROLLOS"/>
    <s v="EJECUTADO_EXITOSO"/>
    <s v="EJECUTADO EXITOSO"/>
    <s v="03/10/2025 SE ESCALA AL COORDINADOR DE ZONA PARA ENTREGA DE ROLLOS EN SITIO | 06/10/2025 SE VISITA COMERCIO SE REALIZÓ ENTREGA DE 40 ROLLOS WOMPI"/>
    <s v="VISITA_TÉCNICA"/>
    <n v="40"/>
    <s v="INTERMEDIA"/>
    <s v="TERRESTRE"/>
    <s v="BARRAGAN TAFUR EDWIN ESTEBAN"/>
    <n v="1"/>
    <n v="36351"/>
    <n v="36351"/>
  </r>
  <r>
    <s v="MEDELLIN"/>
    <s v="0036-0005"/>
    <x v="3"/>
    <n v="5129"/>
    <n v="2833222"/>
    <n v="59810"/>
    <x v="0"/>
    <s v="ANTIOQUIA"/>
    <s v="CALDAS"/>
    <s v="DROGUERIA LUZ FARMA"/>
    <s v="WOMPI"/>
    <s v="FO-25-1619615"/>
    <d v="2025-10-03T08:00:00"/>
    <d v="2025-10-07T10:58:00"/>
    <x v="0"/>
    <s v="ROLLOS"/>
    <s v="EJECUTADO_EXITOSO"/>
    <s v="EJECUTADO EXITOSO"/>
    <s v="03/10/2025 SE ESCALA AL COORDINADOR DE ZONA PARA ENTREGA DE ROLLOS EN SITIO | 06/10/2025 SE REALIZA ENTREGA DE ROLLOS"/>
    <s v="VISITA_TÉCNICA"/>
    <n v="64"/>
    <s v="PRINCIPAL"/>
    <s v="TERRESTRE"/>
    <s v="SANCHEZ SOLORZANO JUAN SEBASTIAN"/>
    <n v="1"/>
    <n v="31419"/>
    <n v="31419"/>
  </r>
  <r>
    <s v="CALI"/>
    <s v="0036-0003"/>
    <x v="4"/>
    <n v="76001"/>
    <n v="2832927"/>
    <n v="69791"/>
    <x v="0"/>
    <s v="VALLE DEL CAUCA"/>
    <s v="CALI"/>
    <s v="SUPERMERCADO JUNTOS SOMOS GIGANTES"/>
    <s v="WOMPI"/>
    <s v="FO-25-1619629"/>
    <d v="2025-10-03T08:00:00"/>
    <d v="2025-10-07T11:03:00"/>
    <x v="0"/>
    <s v="ROLLOS"/>
    <s v="EJECUTADO_EXITOSO"/>
    <s v="EJECUTADO EXITOSO"/>
    <s v="03/10/2025 SE ESCALA AL COORDINADOR DE ZONA PARA ENTREGA DE ROLLOS EN SITIO | 06/10/2025 SE ENTREGAN 32 ROLLOS EN BUEN ESTADO"/>
    <s v="VISITA_TÉCNICA"/>
    <n v="32"/>
    <s v="PRINCIPAL"/>
    <s v="TERRESTRE"/>
    <s v="HERNANDEZ CHAVARRIA JUAN CAMILO"/>
    <n v="1"/>
    <n v="31419"/>
    <n v="31419"/>
  </r>
  <r>
    <s v="VILLAVICENCIO"/>
    <s v="0036-0006"/>
    <x v="2"/>
    <n v="50006"/>
    <n v="2858685"/>
    <n v="52411"/>
    <x v="0"/>
    <s v="META"/>
    <s v="ACACIAS"/>
    <s v="BARRIO LLANO VERDE ACACIAS"/>
    <s v="WOMPI"/>
    <s v="FO-25-1668321"/>
    <d v="2025-10-08T14:41:00"/>
    <d v="2025-10-07T11:32:00"/>
    <x v="0"/>
    <s v="ROLLOS"/>
    <s v="EJECUTADO_EXITOSO"/>
    <s v="EJECUTADO EXITOSO"/>
    <s v="10/10/2025 DATOS ACTUALIZADOS. SE REALIZA ENVIO DE ROLLOS CON GUIA | 16/10/2025 SE LLAMA AL USUARIO PERO NO CONTESTA | 17/10/2025 SE REALIZA ENVIO DE 16 ROLLOS, CON LA GUIA 2235596209 SERVIENTREGA. SE CONFIRMA ENTREGA EXITOSA POR PARTE DE LA TRANSPORTADORA"/>
    <s v="ENVÍO"/>
    <n v="16"/>
    <s v="INTERMEDIA"/>
    <s v="TERRESTRE"/>
    <s v="ESCOBAR LENIS JUAN SEBASTIAN"/>
    <n v="1"/>
    <n v="36351"/>
    <n v="36351"/>
  </r>
  <r>
    <s v="MEDELLIN"/>
    <s v="0036-0005"/>
    <x v="3"/>
    <n v="5212"/>
    <n v="2834647"/>
    <n v="67472"/>
    <x v="0"/>
    <s v="ANTIOQUIA"/>
    <s v="COPACABANA"/>
    <s v="ISABELLITAS SAS"/>
    <s v="WOMPI"/>
    <s v="FO-25-1620875"/>
    <d v="2025-10-03T09:33:00"/>
    <d v="2025-10-07T11:43:00"/>
    <x v="0"/>
    <s v="ROLLOS"/>
    <s v="EJECUTADO_EXITOSO"/>
    <s v="EJECUTADO EXITOSO"/>
    <s v="03/10/2025 SE ESCALA AL COORDINADOR DE ZONA PARA ENTREGA DE ROLLOS EN SITIO | 06/10/2025 SE ENTREGA ROLLOS OK"/>
    <s v="VISITA_TÉCNICA"/>
    <n v="32"/>
    <s v="PRINCIPAL"/>
    <s v="TERRESTRE"/>
    <s v="TORO CARDONA ELIZABETH"/>
    <n v="1"/>
    <n v="31419"/>
    <n v="31419"/>
  </r>
  <r>
    <s v="MEDELLIN"/>
    <s v="0036-0005"/>
    <x v="3"/>
    <n v="5001"/>
    <n v="2836793"/>
    <n v="71800"/>
    <x v="0"/>
    <s v="ANTIOQUIA"/>
    <s v="MEDELLÍN"/>
    <s v="VETERINARIA LOS CONSENTIDOS DE LA CASA"/>
    <s v="WOMPI"/>
    <s v="FO-25-1625835"/>
    <d v="2025-10-03T14:10:00"/>
    <d v="2025-10-07T12:55:00"/>
    <x v="0"/>
    <s v="ROLLOS"/>
    <s v="EJECUTADO_EXITOSO"/>
    <s v="EJECUTADO EXITOSO"/>
    <s v="03/10/2025 SE ESCALA AL COORDINADOR DE ZONA PARA ENTREGA DE ROLLOS EN SITIO | 07/10/2025 SE REALIZA ENTREGA DE 32 ROLLOS POR EL OPERADOR LOGISTICO CABIFY CON LA GUIA CRE023019"/>
    <s v="VISITA_TÉCNICA"/>
    <n v="32"/>
    <s v="PRINCIPAL"/>
    <s v="TERRESTRE"/>
    <s v="DIAZ ZABALA FRANCIS DUBAN"/>
    <n v="1"/>
    <n v="31419"/>
    <n v="31419"/>
  </r>
  <r>
    <s v="MEDELLIN"/>
    <s v="0036-0005"/>
    <x v="3"/>
    <n v="5001"/>
    <n v="2837192"/>
    <n v="62940"/>
    <x v="0"/>
    <s v="ANTIOQUIA"/>
    <s v="MEDELLIN"/>
    <s v="BARRIO LOS COLORES MEDELLIN 9"/>
    <s v="WOMPI"/>
    <s v="FO-25-1626315"/>
    <d v="2025-10-03T14:51:00"/>
    <d v="2025-10-07T12:55:00"/>
    <x v="0"/>
    <s v="ROLLOS"/>
    <s v="EJECUTADO_EXITOSO"/>
    <s v="EJECUTADO EXITOSO"/>
    <s v="03/10/2025 SE ESCALA AL COORDINADOR DE ZONA PARA ENTREGA DE ROLLOS EN SITIO | 07/10/2025 SE REALIZA ENTREGA DE 48 ROLLOS POR EL OPERADOR LOGISTICO CABIFY CON LA GUIA CRE023020"/>
    <s v="VISITA_TÉCNICA"/>
    <n v="48"/>
    <s v="PRINCIPAL"/>
    <s v="TERRESTRE"/>
    <s v="BETANCUR AGUIRRE EDGAR AUGUSTO"/>
    <n v="1"/>
    <n v="31419"/>
    <n v="31419"/>
  </r>
  <r>
    <s v="MEDELLIN"/>
    <s v="0036-0005"/>
    <x v="3"/>
    <n v="5001"/>
    <n v="2834438"/>
    <n v="30285"/>
    <x v="0"/>
    <s v="ANTIOQUIA"/>
    <s v="MEDELLÍN"/>
    <s v="PAPELAPIZ CON ESTILO"/>
    <s v="WOMPI"/>
    <s v="FO-25-1620902"/>
    <d v="2025-10-03T09:15:00"/>
    <d v="2025-10-07T12:55:00"/>
    <x v="0"/>
    <s v="ROLLOS"/>
    <s v="EJECUTADO_EXITOSO"/>
    <s v="EJECUTADO EXITOSO"/>
    <s v="03/10/2025 SE ESCALA AL COORDINADOR DE ZONA PARA ENTREGA DE ROLLOS EN SITIO | 07/10/2025 SE REALIZA ENTREGA DE 64 ROLLOS POR EL OPERADOR LOGISTICO CABIFY CON LA GUIA CRE023024"/>
    <s v="VISITA_TÉCNICA"/>
    <n v="64"/>
    <s v="PRINCIPAL"/>
    <s v="TERRESTRE"/>
    <s v="BETANCUR AGUIRRE EDGAR AUGUSTO"/>
    <n v="1"/>
    <n v="31419"/>
    <n v="31419"/>
  </r>
  <r>
    <s v="MEDELLIN"/>
    <s v="0036-0005"/>
    <x v="3"/>
    <n v="5001"/>
    <n v="2836750"/>
    <n v="80636"/>
    <x v="0"/>
    <s v="ANTIOQUIA"/>
    <s v="MEDELLÍN"/>
    <s v="IMPORTADOS JUANES"/>
    <s v="WOMPI"/>
    <s v="FO-25-1625862"/>
    <d v="2025-10-03T13:53:00"/>
    <d v="2025-10-07T12:55:00"/>
    <x v="0"/>
    <s v="ROLLOS"/>
    <s v="EJECUTADO_EXITOSO"/>
    <s v="EJECUTADO EXITOSO"/>
    <s v="03/10/2025 SE ESCALA AL COORDINADOR DE ZONA PARA ENTREGA DE ROLLOS EN SITIO | 07/10/2025 SE REALIZA ENTREGA DE 16 ROLLOS POR EL OPERADOR LOGISTICO CABIFY CON LA GUIA CRE023025"/>
    <s v="VISITA_TÉCNICA"/>
    <n v="16"/>
    <s v="PRINCIPAL"/>
    <s v="TERRESTRE"/>
    <s v="BETANCUR AGUIRRE EDGAR AUGUSTO"/>
    <n v="1"/>
    <n v="31419"/>
    <n v="31419"/>
  </r>
  <r>
    <s v="MEDELLIN"/>
    <s v="0036-0005"/>
    <x v="3"/>
    <n v="5001"/>
    <n v="2839383"/>
    <n v="73785"/>
    <x v="0"/>
    <s v="ANTIOQUIA"/>
    <s v="MEDELLÍN"/>
    <s v="GEO ESTILO Y BELLEZA"/>
    <s v="WOMPI"/>
    <s v="FO-25-1630979"/>
    <d v="2025-10-06T08:00:00"/>
    <d v="2025-10-07T12:55:00"/>
    <x v="0"/>
    <s v="ROLLOS"/>
    <s v="EJECUTADO_EXITOSO"/>
    <s v="EJECUTADO EXITOSO"/>
    <s v="05/10/2025 SE ESCALA AL COORDINADOR DE ZONA PARA ENTREGA DE ROLLOS EN SITIO | 07/10/2025 SE REALIZA ENTREGA DE 40 ROLLOS POR EL OPERADOR LOGISTICO CABIFY CON LA GUIA CRE023027"/>
    <s v="VISITA_TÉCNICA"/>
    <n v="40"/>
    <s v="PRINCIPAL"/>
    <s v="TERRESTRE"/>
    <s v="BETANCUR AGUIRRE EDGAR AUGUSTO"/>
    <n v="1"/>
    <n v="31419"/>
    <n v="31419"/>
  </r>
  <r>
    <s v="MEDELLIN"/>
    <s v="0036-0005"/>
    <x v="3"/>
    <n v="5001"/>
    <n v="2838385"/>
    <n v="38257"/>
    <x v="0"/>
    <s v="ANTIOQUIA"/>
    <s v="MEDELLÍN"/>
    <s v="GRANERO CARLOS MARIO RESTREPO"/>
    <s v="WOMPI"/>
    <s v="FO-25-1630995"/>
    <d v="2025-10-06T08:00:00"/>
    <d v="2025-10-07T12:55:00"/>
    <x v="0"/>
    <s v="ROLLOS"/>
    <s v="EJECUTADO_EXITOSO"/>
    <s v="EJECUTADO EXITOSO"/>
    <s v="05/10/2025 SE ESCALA AL COORDINADOR DE ZONA PARA ENTREGA DE ROLLOS EN SITIO | 07/10/2025 SE REALIZA ENTREGA DE 64 ROLLOS POR EL OPERADOR LOGISTICO CABIFY CON LA GUIA CRE023021"/>
    <s v="VISITA_TÉCNICA"/>
    <n v="64"/>
    <s v="PRINCIPAL"/>
    <s v="TERRESTRE"/>
    <s v="BETANCUR AGUIRRE EDGAR AUGUSTO"/>
    <n v="1"/>
    <n v="31419"/>
    <n v="31419"/>
  </r>
  <r>
    <s v="NEIVA"/>
    <s v="0036-0006"/>
    <x v="2"/>
    <n v="18610"/>
    <n v="2811271"/>
    <n v="34343"/>
    <x v="0"/>
    <s v="CAQUETA"/>
    <s v="SAN JOSE DEL FRAGUA"/>
    <s v="BARRIO CENTRO SAN JOSE DEL FRAGUA"/>
    <s v="WOMPI"/>
    <s v="FO-25-1601965"/>
    <d v="2025-09-29T16:58:00"/>
    <d v="2025-10-07T14:56:00"/>
    <x v="0"/>
    <s v="ROLLOS"/>
    <s v="EJECUTADO_EXITOSO"/>
    <s v="EJECUTADO EXITOSO"/>
    <s v="30/09/2025 SE REALIZA ENVIO DE ROLLOS CON GUIA | 07/10/2025 AYER 6/10 A LAS 12:26 SE LLAMA AL USUARIO PERO INFORMA QUE AUN NO LE HAN LLEGADO LOS ROLLOS | 07/10/2025 ADICIONAL EL ENVIO PRESENTA NOVEDAD POR EL MO DE LA PLANTILLA DE ENVIO, BODEGA NO VISUALIZABA ACTIVIDAD | 07/10/2025 SE REALIZA ENVIO DE 64 ROLLOS, CON LA GUIA 2235596126 SERVIENTREGA. SE CONFIRMA ENTREGA EXITOSA POR PARTE DE LA TRANSPORTADORA"/>
    <s v="ENVÍO"/>
    <n v="64"/>
    <s v="LEJANA"/>
    <s v="TERRESTRE"/>
    <s v="BETANCUR AGUIRRE EDGAR AUGUSTO"/>
    <n v="1"/>
    <n v="40250"/>
    <n v="40250"/>
  </r>
  <r>
    <s v="NEIVA"/>
    <s v="0036-0006"/>
    <x v="2"/>
    <n v="18610"/>
    <n v="2809350"/>
    <n v="60658"/>
    <x v="0"/>
    <s v="CAQUETA"/>
    <s v="SAN JOSE DEL FRAGUA"/>
    <s v="BARRIO CENTRO SAN JOSE DEL FRAGUA 5"/>
    <s v="WOMPI"/>
    <s v="FO-25-1601056"/>
    <d v="2025-09-29T14:27:00"/>
    <d v="2025-10-07T15:05:00"/>
    <x v="0"/>
    <s v="ROLLOS"/>
    <s v="EJECUTADO_EXITOSO"/>
    <s v="EJECUTADO EXITOSO"/>
    <s v="29/09/2025 SE REALIZA ENVIO DE ROLLOS CON GUIA | 06/10/2025 SE LLAMA AL USUARIO Y NOS CONFIRMA QUE AUN NO LE HAN LLEGADO LOS ROLLOS | 07/10/2025 SE REALIZA ENVIO DE 16 ROLLOS, CON LA GUIA 2235596127 SERVIENTREGA. SE CONFIRMA ENTREGA EXITOSA POR PARTE DE LA TRANSPORTADORA"/>
    <s v="ENVÍO"/>
    <n v="16"/>
    <s v="LEJANA"/>
    <s v="TERRESTRE"/>
    <s v="CABARCAS BENJUMEA MILENA MARIA"/>
    <n v="1"/>
    <n v="40250"/>
    <n v="40250"/>
  </r>
  <r>
    <s v="NEIVA"/>
    <s v="0036-0006"/>
    <x v="2"/>
    <n v="18094"/>
    <n v="2803081"/>
    <n v="13559"/>
    <x v="0"/>
    <s v="CAQUETA"/>
    <s v="BELEN DE LOS ANDAQUIES"/>
    <s v="BARRIO CINCUENTENARIO - BELEN DE LOS ANDAQUIES"/>
    <s v="WOMPI"/>
    <s v="FO-25-1594112"/>
    <d v="2025-09-29T08:00:00"/>
    <d v="2025-10-07T15:06:00"/>
    <x v="0"/>
    <s v="ROLLOS"/>
    <s v="EJECUTADO_EXITOSO"/>
    <s v="EJECUTADO EXITOSO"/>
    <s v="27/09/2025 SE REALIZA ENVIO DE ROLLOS CON GUIA | 07/10/2025 ACTIVIDAD CON NOVEDAD EN EL MO, BODEGA NO VISIALIZABA LA TAREA | 07/10/2025 SE REALIZA ENVIO DE 64 ROLLOS, CON LA GUIA 2235596130 SERVIENTREGA. SE CONFIRMA ENTREGA EXITOSA POR PARTE DE LA TRANSPORTADORA"/>
    <s v="ENVÍO"/>
    <n v="64"/>
    <s v="LEJANA"/>
    <s v="TERRESTRE"/>
    <s v="CABARCAS BENJUMEA MILENA MARIA"/>
    <n v="1"/>
    <n v="40250"/>
    <n v="40250"/>
  </r>
  <r>
    <s v="CUCUTA"/>
    <s v="0036-0007"/>
    <x v="1"/>
    <n v="54001"/>
    <n v="2837591"/>
    <n v="64787"/>
    <x v="0"/>
    <s v="NORTE DE SANTANDER"/>
    <s v="CUCUTA"/>
    <s v="FARMACORONA"/>
    <s v="WOMPI"/>
    <s v="FO-25-1626538"/>
    <d v="2025-10-03T15:35:00"/>
    <d v="2025-10-07T16:01:00"/>
    <x v="0"/>
    <s v="ROLLOS"/>
    <s v="EJECUTADO_EXITOSO"/>
    <s v="EJECUTADO EXITOSO"/>
    <s v="03/10/2025 SE ESCALA AL COORDINADOR DE ZONA PARA ENTREGA DE ROLLOS EN SITIO | 06/10/2025 SE REALIZÓ VISITA AL COMERCIO Y SE HIZO ENTREGA DE 40 ROLLOS TODO OK"/>
    <s v="VISITA_TÉCNICA"/>
    <n v="40"/>
    <s v="PRINCIPAL"/>
    <s v="TERRESTRE"/>
    <s v="CABARCAS BENJUMEA MILENA MARIA"/>
    <n v="1"/>
    <n v="31419"/>
    <n v="31419"/>
  </r>
  <r>
    <s v="BUCARAMANGA"/>
    <s v="0036-0007"/>
    <x v="1"/>
    <n v="68001"/>
    <n v="2839850"/>
    <n v="74163"/>
    <x v="0"/>
    <s v="SANTANDER"/>
    <s v="BUCARAMANGA"/>
    <s v="BARRIO COLORADOS BUCARAMANGA"/>
    <s v="WOMPI"/>
    <s v="FO-25-1637532"/>
    <d v="2025-10-06T08:00:00"/>
    <d v="2025-10-07T16:05:00"/>
    <x v="0"/>
    <s v="ROLLOS"/>
    <s v="EJECUTADO_EXITOSO"/>
    <s v="EJECUTADO EXITOSO"/>
    <s v="06/10/2025 SE ESCALA AL COORDINADOR DE ZONA PARA ENTREGA DE ROLLOS EN SITIO | 07/10/2025 SE HACE PRESENCIA EN COMERCIO SE REALIZA ENTREGA DE 32 ROLLOS"/>
    <s v="VISITA_TÉCNICA"/>
    <n v="32"/>
    <s v="PRINCIPAL"/>
    <s v="TERRESTRE"/>
    <s v="MORA VEGA JEAMPIER"/>
    <n v="1"/>
    <n v="31419"/>
    <n v="31419"/>
  </r>
  <r>
    <s v="PEREIRA"/>
    <s v="0036-0002"/>
    <x v="6"/>
    <n v="63001"/>
    <n v="2839962"/>
    <n v="50840"/>
    <x v="0"/>
    <s v="QUINDIO"/>
    <s v="ARMENIA"/>
    <s v="LINKDOTNET"/>
    <s v="WOMPI"/>
    <s v="FO-25-1634716"/>
    <d v="2025-10-06T08:00:00"/>
    <d v="2025-10-07T16:17:00"/>
    <x v="0"/>
    <s v="ROLLOS"/>
    <s v="EJECUTADO_EXITOSO"/>
    <s v="EJECUTADO EXITOSO"/>
    <s v="07/10/2025 SE VISITA COMERCIO SE REALIZÓ ENTREGA DE 32 ROLLOS  WOMPI"/>
    <s v="VISITA_TÉCNICA"/>
    <n v="32"/>
    <s v="INTERMEDIA"/>
    <s v="TERRESTRE"/>
    <s v="BARRERA ORTEGA MARLON STWAR"/>
    <n v="1"/>
    <n v="36351"/>
    <n v="36351"/>
  </r>
  <r>
    <s v="CALI"/>
    <s v="0036-0003"/>
    <x v="4"/>
    <n v="76001"/>
    <n v="2838637"/>
    <n v="72319"/>
    <x v="0"/>
    <s v="VALLE DEL CAUCA"/>
    <s v="CALI"/>
    <s v="TIENDAS KARI"/>
    <s v="WOMPI"/>
    <s v="FO-25-1630989"/>
    <d v="2025-10-06T08:00:00"/>
    <d v="2025-10-07T16:36:00"/>
    <x v="0"/>
    <s v="ROLLOS"/>
    <s v="EJECUTADO_EXITOSO"/>
    <s v="EJECUTADO EXITOSO"/>
    <s v="05/10/2025 SE ESCALA AL COORDINADOR DE ZONA PARA ENTREGA DE ROLLOS EN SITIO | 06/10/2025 EN LA VISITA TÉCNICA REALIZADA AL COMERCIO SE LLEGA AL SITIO SE INFORMA EL MOTIVO DE LA VISITA SE ENTREGAN 24 ROLLOS TÉRMICOS. EL CLIENTE EL CLIENTE RECIBO ROLLOS."/>
    <s v="VISITA_TÉCNICA"/>
    <n v="24"/>
    <s v="PRINCIPAL"/>
    <s v="TERRESTRE"/>
    <s v="TORO CARDONA ELIZABETH"/>
    <n v="1"/>
    <n v="31419"/>
    <n v="31419"/>
  </r>
  <r>
    <s v="VILLAVICENCIO"/>
    <s v="0036-0006"/>
    <x v="2"/>
    <n v="50001"/>
    <n v="2839889"/>
    <n v="75352"/>
    <x v="0"/>
    <s v="META"/>
    <s v="VILLAVICENCIO"/>
    <s v="SURTIBELLEZA NC"/>
    <s v="WOMPI"/>
    <s v="FO-25-1630946"/>
    <d v="2025-10-06T08:00:00"/>
    <d v="2025-10-07T16:43:00"/>
    <x v="0"/>
    <s v="ROLLOS"/>
    <s v="EJECUTADO_EXITOSO"/>
    <s v="EJECUTADO EXITOSO"/>
    <s v="05/10/2025 SE ESCALA AL COORDINADOR DE ZONA PARA ENTREGA DE ROLLOS EN SITIO | 06/10/2025 SE REALIZA ENTREGA DE 24 ROLLOS WOMPI"/>
    <s v="VISITA_TÉCNICA"/>
    <n v="24"/>
    <s v="PRINCIPAL"/>
    <s v="TERRESTRE"/>
    <s v="BENAVIDES ARANGO RAFAEL JOSE"/>
    <n v="1"/>
    <n v="31419"/>
    <n v="31419"/>
  </r>
  <r>
    <s v="MONTERIA"/>
    <s v="0036-0001"/>
    <x v="0"/>
    <n v="23001"/>
    <n v="2841290"/>
    <n v="60074"/>
    <x v="0"/>
    <s v="CORDOBA"/>
    <s v="MONTERIA"/>
    <s v="BARRIO VEREDA KM 15 MONTERIA"/>
    <s v="WOMPI"/>
    <s v="FO-25-1633965"/>
    <d v="2025-10-06T08:00:00"/>
    <d v="2025-10-07T16:44:00"/>
    <x v="0"/>
    <s v="ROLLOS"/>
    <s v="EJECUTADO_EXITOSO"/>
    <s v="EJECUTADO EXITOSO"/>
    <s v="06/10/2025 SE ESCALA AL COORDINADOR DE ZONA PARA ENTREGA DE ROLLOS EN SITIO | 07/10/2025 SE REALIZA ENTREGA DE 48 ROLLOS A CORRESPONSAL WOMPI"/>
    <s v="VISITA_TÉCNICA"/>
    <n v="48"/>
    <s v="PRINCIPAL"/>
    <s v="TERRESTRE"/>
    <s v="MURCIA HERNANDEZ HARVEY IGNACIO"/>
    <n v="1"/>
    <n v="31419"/>
    <n v="31419"/>
  </r>
  <r>
    <s v="BUCARAMANGA"/>
    <s v="0036-0007"/>
    <x v="1"/>
    <n v="68001"/>
    <n v="2839749"/>
    <n v="65069"/>
    <x v="0"/>
    <s v="SANTANDER"/>
    <s v="BUCARAMANGA"/>
    <s v="BARRIO PLAZA SATELITE BUCARAMANGA"/>
    <s v="WOMPI"/>
    <s v="FO-25-1630965"/>
    <d v="2025-10-06T08:00:00"/>
    <d v="2025-10-07T16:46:00"/>
    <x v="0"/>
    <s v="ROLLOS"/>
    <s v="EJECUTADO_EXITOSO"/>
    <s v="EJECUTADO EXITOSO"/>
    <s v="05/10/2025 SE ESCALA AL COORDINADOR DE ZONA PARA ENTREGA DE ROLLOS EN SITIO | 06/10/2025 SE REALIZA VISITA AL COMERCIO CB, SE HACE ENTREGA DE 16 ROLLOS WOMPI A LA SRA INES MONTOYA"/>
    <s v="VISITA_TÉCNICA"/>
    <n v="16"/>
    <s v="PRINCIPAL"/>
    <s v="TERRESTRE"/>
    <s v="MARQUEZ HOYOS JEYSON DANIEL"/>
    <n v="1"/>
    <n v="31419"/>
    <n v="31419"/>
  </r>
  <r>
    <s v="PASTO"/>
    <s v="0036-0003"/>
    <x v="4"/>
    <n v="52001"/>
    <n v="2840382"/>
    <n v="78554"/>
    <x v="0"/>
    <s v="NARIÑO"/>
    <s v="PASTO"/>
    <s v="MIFARMACIA BOTICAS Y PERFUMER?A"/>
    <s v="WOMPI"/>
    <s v="FO-25-1630943"/>
    <d v="2025-10-06T08:00:00"/>
    <d v="2025-10-07T16:50:00"/>
    <x v="0"/>
    <s v="ROLLOS"/>
    <s v="EJECUTADO_EXITOSO"/>
    <s v="EJECUTADO EXITOSO"/>
    <s v="05/10/2025 SE ESCALA AL COORDINADOR DE ZONA PARA ENTREGA DE ROLLOS EN SITIO | 06/10/2025 SE REALIZÓ LA ENTREGA DE 16 ROLLOS NO SE MANIPULA CB CLIENTE INFORMA QUE SE ENCUENTRA OPERATIVO"/>
    <s v="VISITA_TÉCNICA"/>
    <n v="16"/>
    <s v="PRINCIPAL"/>
    <s v="TERRESTRE"/>
    <s v="GONZALEZ ESTUPIÑAN YEISON WALTER ANTONIO"/>
    <n v="1"/>
    <n v="31419"/>
    <n v="31419"/>
  </r>
  <r>
    <s v="CUCUTA"/>
    <s v="0036-0007"/>
    <x v="1"/>
    <n v="54001"/>
    <n v="2839388"/>
    <n v="71924"/>
    <x v="0"/>
    <s v="NORTE DE SANTANDER"/>
    <s v="CUCUTA"/>
    <s v="TALLER DE MECANICA Y SINCRONIZACIÓN ELECTRONICA EC"/>
    <s v="WOMPI"/>
    <s v="FO-25-1630978"/>
    <d v="2025-10-06T08:00:00"/>
    <d v="2025-10-07T16:53:00"/>
    <x v="0"/>
    <s v="ROLLOS"/>
    <s v="EJECUTADO_EXITOSO"/>
    <s v="EJECUTADO EXITOSO"/>
    <s v="05/10/2025 SE ESCALA AL COORDINADOR DE ZONA PARA ENTREGA DE ROLLOS EN SITIO | 06/10/2025 SE ENTREGAN 32 ROLLOS OK"/>
    <s v="VISITA_TÉCNICA"/>
    <n v="32"/>
    <s v="PRINCIPAL"/>
    <s v="TERRESTRE"/>
    <s v="REMICIO AMADO JOHN HEBER"/>
    <n v="1"/>
    <n v="31419"/>
    <n v="31419"/>
  </r>
  <r>
    <s v="IBAGUE"/>
    <s v="0036-0006"/>
    <x v="2"/>
    <n v="73001"/>
    <n v="2841555"/>
    <n v="71845"/>
    <x v="0"/>
    <s v="TOLIMA"/>
    <s v="IBAGUE"/>
    <s v="COMUNICATE DONDE B.I.M"/>
    <s v="WOMPI"/>
    <s v="FO-25-1633958"/>
    <d v="2025-10-06T08:23:00"/>
    <d v="2025-10-07T16:56:00"/>
    <x v="0"/>
    <s v="ROLLOS"/>
    <s v="EJECUTADO_EXITOSO"/>
    <s v="EJECUTADO EXITOSO"/>
    <s v="06/10/2025 SE ESCALA AL COORDINADOR DE ZONA PARA ENTREGA DE ROLLOS EN SITIO | 07/10/2025 SE ENTREGA 16 ROLLOS CON VISITA"/>
    <s v="VISITA_TÉCNICA"/>
    <n v="16"/>
    <s v="PRINCIPAL"/>
    <s v="TERRESTRE"/>
    <s v="NARANJO AFANADOR RUBEN JESUS"/>
    <n v="1"/>
    <n v="31419"/>
    <n v="31419"/>
  </r>
  <r>
    <s v="VILLAVICENCIO"/>
    <s v="0036-0006"/>
    <x v="2"/>
    <n v="50001"/>
    <n v="2839577"/>
    <n v="70833"/>
    <x v="0"/>
    <s v="META"/>
    <s v="VILLAVICENCIO"/>
    <s v="DISTRIBUIDORA THIMAR"/>
    <s v="WOMPI"/>
    <s v="FO-25-1630960"/>
    <d v="2025-10-06T08:00:00"/>
    <d v="2025-10-07T16:58:00"/>
    <x v="0"/>
    <s v="ROLLOS"/>
    <s v="EJECUTADO_EXITOSO"/>
    <s v="EJECUTADO EXITOSO"/>
    <s v="05/10/2025 SE ESCALA AL COORDINADOR DE ZONA PARA ENTREGA DE ROLLOS EN SITIO | 06/10/2025 SE REALIZA ENTREGA DE 64 ROLLOS"/>
    <s v="VISITA_TÉCNICA"/>
    <n v="64"/>
    <s v="PRINCIPAL"/>
    <s v="TERRESTRE"/>
    <s v="VARGAS HERRERA JHON JAIRO"/>
    <n v="1"/>
    <n v="31419"/>
    <n v="31419"/>
  </r>
  <r>
    <s v="MEDELLIN"/>
    <s v="0036-0005"/>
    <x v="3"/>
    <n v="5212"/>
    <n v="2841711"/>
    <n v="23511"/>
    <x v="0"/>
    <s v="ANTIOQUIA"/>
    <s v="COPACABANA"/>
    <s v="BARRIO EL NORAL - COPACABANA"/>
    <s v="WOMPI"/>
    <s v="FO-25-1633955"/>
    <d v="2025-10-06T08:28:00"/>
    <d v="2025-10-07T16:58:00"/>
    <x v="0"/>
    <s v="ROLLOS"/>
    <s v="EJECUTADO_EXITOSO"/>
    <s v="EJECUTADO EXITOSO"/>
    <s v="06/10/2025 SE ESCALA AL COORDINADOR DE ZONA PARA ENTREGA DE ROLLOS EN SITIO | 07/10/2025 SE REALIZA ENTREGA OK DE 16 ROLLOS"/>
    <s v="VISITA_TÉCNICA"/>
    <n v="16"/>
    <s v="PRINCIPAL"/>
    <s v="TERRESTRE"/>
    <s v="MURCIA HERNANDEZ HARVEY IGNACIO"/>
    <n v="1"/>
    <n v="31419"/>
    <n v="31419"/>
  </r>
  <r>
    <s v="BUCARAMANGA"/>
    <s v="0036-0007"/>
    <x v="1"/>
    <n v="68276"/>
    <n v="2839307"/>
    <n v="57460"/>
    <x v="0"/>
    <s v="SANTANDER"/>
    <s v="FLORIDABLANCA"/>
    <s v="BARRIO LA CUMBRE FLORIDABLANCA 3"/>
    <s v="WOMPI"/>
    <s v="FO-25-1630986"/>
    <d v="2025-10-06T08:00:00"/>
    <d v="2025-10-07T17:07:00"/>
    <x v="0"/>
    <s v="ROLLOS"/>
    <s v="EJECUTADO_EXITOSO"/>
    <s v="EJECUTADO EXITOSO"/>
    <s v="05/10/2025 SE ESCALA AL COORDINADOR DE ZONA PARA ENTREGA DE ROLLOS EN SITIO | 06/10/2025 SE REALIZA ENTREGA DE 16 ROLLOS WOMPI CON VISITA."/>
    <s v="VISITA_TÉCNICA"/>
    <n v="16"/>
    <s v="PRINCIPAL"/>
    <s v="TERRESTRE"/>
    <s v="RAMIREZ TABARES JUAN DIEGO"/>
    <n v="1"/>
    <n v="31419"/>
    <n v="31419"/>
  </r>
  <r>
    <s v="BOGOTA"/>
    <s v="0036-0004"/>
    <x v="5"/>
    <n v="11001"/>
    <n v="2840055"/>
    <n v="37032"/>
    <x v="0"/>
    <s v="CUNDINAMARCA"/>
    <s v="BOGOTÁ"/>
    <s v="DROGUERÍA EL PORTAL DE LA 170 CYF"/>
    <s v="WOMPI"/>
    <s v="FO-25-1630947"/>
    <d v="2025-10-06T08:00:00"/>
    <d v="2025-10-07T17:11:00"/>
    <x v="0"/>
    <s v="ROLLOS"/>
    <s v="EJECUTADO_EXITOSO"/>
    <s v="EJECUTADO EXITOSO"/>
    <s v="05/10/2025 SE ESCALA AL COORDINADOR DE ZONA PARA ENTREGA DE ROLLOS EN SITIO | 06/10/2025 SE REALIZA LA ENTREGA DE 48 WOMPI ROLLOS"/>
    <s v="VISITA_TÉCNICA"/>
    <n v="48"/>
    <s v="PRINCIPAL"/>
    <s v="TERRESTRE"/>
    <s v="MARTINEZ FLOREZ DONIS ALBERTO"/>
    <n v="1"/>
    <n v="31419"/>
    <n v="31419"/>
  </r>
  <r>
    <s v="MONTERIA"/>
    <s v="0036-0001"/>
    <x v="0"/>
    <n v="23001"/>
    <n v="2841999"/>
    <n v="63984"/>
    <x v="0"/>
    <s v="CORDOBA"/>
    <s v="MONTERIA"/>
    <s v="PAPELERIA LA ROCA GC"/>
    <s v="WOMPI"/>
    <s v="FO-25-1633756"/>
    <d v="2025-10-06T09:07:00"/>
    <d v="2025-10-07T17:15:00"/>
    <x v="0"/>
    <s v="ROLLOS"/>
    <s v="EJECUTADO_EXITOSO"/>
    <s v="EJECUTADO EXITOSO"/>
    <s v="06/10/2025 SE ESCALA AL COORDINADOR DE ZONA PARA ENTREGA DE ROLLOS EN SITIO | 07/10/2025 SE REALIZA ENTREGA DE 56 ROLLOS A CORRESPONSAL WOMPI"/>
    <s v="VISITA_TÉCNICA"/>
    <n v="56"/>
    <s v="PRINCIPAL"/>
    <s v="TERRESTRE"/>
    <s v="ALARCON AREVALO JOHAN STIVEN"/>
    <n v="1"/>
    <n v="31419"/>
    <n v="31419"/>
  </r>
  <r>
    <s v="BUCARAMANGA"/>
    <s v="0036-0007"/>
    <x v="1"/>
    <n v="68276"/>
    <n v="2839831"/>
    <n v="76133"/>
    <x v="0"/>
    <s v="SANTANDER"/>
    <s v="FLORIDABLANCA"/>
    <s v="BARRIO CASCO ANTIGUO FLORIDABLANCA 7"/>
    <s v="WOMPI"/>
    <s v="FO-25-1630955"/>
    <d v="2025-10-06T08:00:00"/>
    <d v="2025-10-07T17:16:00"/>
    <x v="0"/>
    <s v="ROLLOS"/>
    <s v="EJECUTADO_EXITOSO"/>
    <s v="EJECUTADO EXITOSO"/>
    <s v="05/10/2025 SE ESCALA AL COORDINADOR DE ZONA PARA ENTREGA DE ROLLOS EN SITIO | 06/10/2025 SE REALIZA ENTREGA DE 64 ROLLOS WOMPI CON VISITA."/>
    <s v="VISITA_TÉCNICA"/>
    <n v="64"/>
    <s v="PRINCIPAL"/>
    <s v="TERRESTRE"/>
    <s v="MARQUEZ HOYOS JEYSON DANIEL"/>
    <n v="1"/>
    <n v="31419"/>
    <n v="31419"/>
  </r>
  <r>
    <s v="BOGOTA"/>
    <s v="0036-0004"/>
    <x v="5"/>
    <n v="11001"/>
    <n v="2840036"/>
    <n v="55159"/>
    <x v="0"/>
    <s v="CUNDINAMARCA"/>
    <s v="BOGOTÁ"/>
    <s v="DROGUERIA ANUBIS"/>
    <s v="WOMPI"/>
    <s v="FO-25-1630948"/>
    <d v="2025-10-06T08:00:00"/>
    <d v="2025-10-07T17:18:00"/>
    <x v="0"/>
    <s v="ROLLOS"/>
    <s v="EJECUTADO_EXITOSO"/>
    <s v="EJECUTADO EXITOSO"/>
    <s v="05/10/2025 SE ESCALA AL COORDINADOR DE ZONA PARA ENTREGA DE ROLLOS EN SITIO | 06/10/2025 SE REALIZA LA ENTREGA DE 16 ROLLOS"/>
    <s v="VISITA_TÉCNICA"/>
    <n v="16"/>
    <s v="PRINCIPAL"/>
    <s v="TERRESTRE"/>
    <s v="MARTINEZ FLOREZ DONIS ALBERTO"/>
    <n v="1"/>
    <n v="31419"/>
    <n v="31419"/>
  </r>
  <r>
    <s v="BOGOTA"/>
    <s v="0036-0004"/>
    <x v="5"/>
    <n v="11001"/>
    <n v="2838622"/>
    <n v="59069"/>
    <x v="0"/>
    <s v="CUNDINAMARCA"/>
    <s v="BOGOTÁ"/>
    <s v="DISCOPIAS Y SERVICIOS SAS"/>
    <s v="WOMPI"/>
    <s v="FO-25-1630992"/>
    <d v="2025-10-06T08:00:00"/>
    <d v="2025-10-07T17:20:00"/>
    <x v="0"/>
    <s v="ROLLOS"/>
    <s v="EJECUTADO_EXITOSO"/>
    <s v="EJECUTADO EXITOSO"/>
    <s v="05/10/2025 SE ESCALA AL COORDINADOR DE ZONA PARA ENTREGA DE ROLLOS EN SITIO | 06/10/2025 SE VISITA COMERCIO, SE ENTREGAN 32 ROLLOS WOMPI"/>
    <s v="VISITA_TÉCNICA"/>
    <n v="32"/>
    <s v="PRINCIPAL"/>
    <s v="TERRESTRE"/>
    <s v="ORTIZ MARTINEZ STIVEN"/>
    <n v="1"/>
    <n v="31419"/>
    <n v="31419"/>
  </r>
  <r>
    <s v="BOGOTA"/>
    <s v="0036-0004"/>
    <x v="5"/>
    <n v="11001"/>
    <n v="2839731"/>
    <n v="50936"/>
    <x v="0"/>
    <s v="CUNDINAMARCA"/>
    <s v="BOGOTÁ"/>
    <s v="COMUNICACIONES SOFÍA NET"/>
    <s v="WOMPI"/>
    <s v="FO-25-1630966"/>
    <d v="2025-10-06T08:00:00"/>
    <d v="2025-10-07T17:22:00"/>
    <x v="0"/>
    <s v="ROLLOS"/>
    <s v="EJECUTADO_EXITOSO"/>
    <s v="EJECUTADO EXITOSO"/>
    <s v="05/10/2025 SE ESCALA AL COORDINADOR DE ZONA PARA ENTREGA DE ROLLOS EN SITIO | 06/10/2025 SE REALIZA VISITA A COMERCIO SE ENTREGAN 24 ROLLOS WOMPI"/>
    <s v="VISITA_TÉCNICA"/>
    <n v="24"/>
    <s v="PRINCIPAL"/>
    <s v="TERRESTRE"/>
    <s v="ORTIZ YARA FRANKLYN ISRAEL"/>
    <n v="1"/>
    <n v="31419"/>
    <n v="31419"/>
  </r>
  <r>
    <s v="NEIVA"/>
    <s v="0036-0006"/>
    <x v="2"/>
    <n v="18001"/>
    <n v="2842478"/>
    <n v="64419"/>
    <x v="0"/>
    <s v="CAQUETA"/>
    <s v="FLORENCIA"/>
    <s v="VARIEDADES MARY FLORENCIA"/>
    <s v="WOMPI"/>
    <s v="FO-25-1634715"/>
    <d v="2025-10-06T09:26:00"/>
    <d v="2025-10-07T17:24:00"/>
    <x v="0"/>
    <s v="ROLLOS"/>
    <s v="EJECUTADO_EXITOSO"/>
    <s v="EJECUTADO EXITOSO"/>
    <s v="06/10/2025 SE REALIZA ENTREGA DE 48 ROLLOS WOMPI EN SITIO ENTREGA EXITOSA"/>
    <s v="VISITA_TÉCNICA"/>
    <n v="48"/>
    <s v="LEJANA"/>
    <s v="TERRESTRE"/>
    <s v="JAIMES VALERO NELSON RICARDO"/>
    <n v="1"/>
    <n v="40250"/>
    <n v="40250"/>
  </r>
  <r>
    <s v="BOGOTA"/>
    <s v="0036-0004"/>
    <x v="5"/>
    <n v="11001"/>
    <n v="2839630"/>
    <n v="69741"/>
    <x v="0"/>
    <s v="CUNDINAMARCA"/>
    <s v="BOGOTA"/>
    <s v="BARRIO CARVAJAL BOGOTA  14"/>
    <s v="WOMPI"/>
    <s v="FO-25-1630975"/>
    <d v="2025-10-06T08:00:00"/>
    <d v="2025-10-07T17:25:00"/>
    <x v="0"/>
    <s v="ROLLOS"/>
    <s v="EJECUTADO_EXITOSO"/>
    <s v="EJECUTADO EXITOSO"/>
    <s v="05/10/2025 SE ESCALA AL COORDINADOR DE ZONA PARA ENTREGA DE ROLLOS EN SITIO | 06/10/2025 SE ENTREGAN ROLLOS"/>
    <s v="VISITA_TÉCNICA"/>
    <n v="32"/>
    <s v="PRINCIPAL"/>
    <s v="TERRESTRE"/>
    <s v="BERMUDEZ SANCHEZ JOSE NEYBER"/>
    <n v="1"/>
    <n v="31419"/>
    <n v="31419"/>
  </r>
  <r>
    <s v="BOGOTA"/>
    <s v="0036-0004"/>
    <x v="5"/>
    <n v="11001"/>
    <n v="2838596"/>
    <n v="45694"/>
    <x v="0"/>
    <s v="CUNDINAMARCA"/>
    <s v="BOGOTÁ"/>
    <s v="PAPELERIA NARIÑO"/>
    <s v="WOMPI"/>
    <s v="FO-25-1630988"/>
    <d v="2025-10-06T08:00:00"/>
    <d v="2025-10-07T17:27:00"/>
    <x v="0"/>
    <s v="ROLLOS"/>
    <s v="EJECUTADO_EXITOSO"/>
    <s v="EJECUTADO EXITOSO"/>
    <s v="05/10/2025 SE ESCALA AL COORDINADOR DE ZONA PARA ENTREGA DE ROLLOS EN SITIO | 06/10/2025 SE REALIZA VISITA A COMERCIO SE ENTREGAN 32 ROLLOS WOMPI"/>
    <s v="VISITA_TÉCNICA"/>
    <n v="32"/>
    <s v="PRINCIPAL"/>
    <s v="TERRESTRE"/>
    <s v="BARRAGAN LAGOS JUAN MANUEL"/>
    <n v="1"/>
    <n v="31419"/>
    <n v="31419"/>
  </r>
  <r>
    <s v="CALI"/>
    <s v="0036-0003"/>
    <x v="4"/>
    <n v="76130"/>
    <n v="2825094"/>
    <n v="70327"/>
    <x v="0"/>
    <s v="VALLE DEL CAUCA"/>
    <s v="CANDELARIA"/>
    <s v="BARRIO 20 DE JULIO CANDELARIA"/>
    <s v="WOMPI"/>
    <s v="FO-25-1622411"/>
    <d v="2025-10-01T16:11:00"/>
    <d v="2025-10-08T08:33:00"/>
    <x v="0"/>
    <s v="ROLLOS"/>
    <s v="EJECUTADO_EXITOSO"/>
    <s v="EJECUTADO EXITOSO"/>
    <s v="03/10/2025 SE REALIZA ENVIO DE ROLLOS CON GUIA | 08/10/2025 SE REALIZA ENVIO DE 48 ROLLOS, CON LA GUIA 2185553815 SERVIENTREGA. SE CONFIRMA ENTREGA EXITOSA POR PARTE DEL USUARIO"/>
    <s v="ENVÍO"/>
    <n v="48"/>
    <s v="INTERMEDIA"/>
    <s v="TERRESTRE"/>
    <s v="JAIMES VALERO NELSON RICARDO"/>
    <n v="1"/>
    <n v="36351"/>
    <n v="36351"/>
  </r>
  <r>
    <s v="CALI"/>
    <s v="0036-0003"/>
    <x v="4"/>
    <n v="76130"/>
    <n v="2825056"/>
    <n v="69986"/>
    <x v="0"/>
    <s v="VALLE DEL CAUCA"/>
    <s v="CANDELARIA"/>
    <s v="BARRIO URBANIZACION LA ALDEA CANDELARIA"/>
    <s v="WOMPI"/>
    <s v="FO-25-1628936"/>
    <d v="2025-10-01T16:01:00"/>
    <d v="2025-10-08T08:33:00"/>
    <x v="0"/>
    <s v="ROLLOS"/>
    <s v="EJECUTADO_EXITOSO"/>
    <s v="EJECUTADO EXITOSO"/>
    <s v="08/10/2025 SE REALIZA ENVIO DE ROLLOS CON GUIA | 08/10/2025 SE REALIZA ENVIO DE 64 ROLLOS, CON LA GUIA 2185553820 SERVIENTREGA. SE CONFIRMA ENTREGA EXITOSA POR PARTE DE LA TRANSPORTADORA"/>
    <s v="ENVÍO"/>
    <n v="64"/>
    <s v="INTERMEDIA"/>
    <s v="TERRESTRE"/>
    <s v="RICO PERDOMO ALAHY XIMENA"/>
    <n v="1"/>
    <n v="36351"/>
    <n v="36351"/>
  </r>
  <r>
    <s v="MEDELLIN"/>
    <s v="0036-0005"/>
    <x v="3"/>
    <n v="5001"/>
    <n v="2786449"/>
    <n v="76334"/>
    <x v="0"/>
    <s v="ANTIOQUIA"/>
    <s v="MEDELLÍN"/>
    <s v="EL MERCADITO DE SANTA ELENA"/>
    <s v="WOMPI"/>
    <s v="FO-25-1577057"/>
    <d v="2025-09-24T09:48:00"/>
    <d v="2025-10-08T09:05:00"/>
    <x v="0"/>
    <s v="ROLLOS"/>
    <s v="EJECUTADO_EXITOSO"/>
    <s v="EJECUTADO EXITOSO"/>
    <s v="24/09/2025 SE ESCALA AL COORDINADOR DE ZONA PARA ENTREGA DE ROLLOS EN SITIO | 07/10/2025 ENVIO POR VELOCES CON NOVEDAD INDICAN QUE NO TIENEN COBERTURA EN SANTA ELENA GUIA V4001593100 | 07/10/2025 SE LLEVÓ A CABO UNA VISITA TÉCNICA CON EL OBJETIVO DE REALIZAR LA ENTREGA DE 32 ROLLOS WOMPI AL CORRESPONSAL BANCOLOMBIA. LA ENTREGA FUE REALIZADA DE MANERA EXITOSA Y QUEDÓ BAJO LA RESPONSABILIDAD DEL ENCARGADO DEL PUNTO, QUIEN RECIBIÓ EL MATERIAL CONFORME Y SIN NOVEDADES."/>
    <s v="VISITA_TÉCNICA"/>
    <n v="32"/>
    <s v="PRINCIPAL"/>
    <s v="TERRESTRE"/>
    <s v="RICO PERDOMO ALAHY XIMENA"/>
    <n v="1"/>
    <n v="31419"/>
    <n v="31419"/>
  </r>
  <r>
    <s v="VILLAVICENCIO"/>
    <s v="0036-0006"/>
    <x v="2"/>
    <n v="50001"/>
    <n v="2842633"/>
    <n v="49102"/>
    <x v="0"/>
    <s v="META"/>
    <s v="VILLAVICENCIO"/>
    <s v="BARRIO ESPERANZA VILLAVICENCIO 3"/>
    <s v="WOMPI"/>
    <s v="FO-25-1633731"/>
    <d v="2025-10-06T09:30:00"/>
    <d v="2025-10-08T09:19:00"/>
    <x v="0"/>
    <s v="ROLLOS"/>
    <s v="EJECUTADO_EXITOSO"/>
    <s v="EJECUTADO EXITOSO"/>
    <s v="06/10/2025 SE ESCALA AL COORDINADOR DE ZONA PARA ENTREGA DE ROLLOS EN SITIO | 06/10/2025 SE REALIZA ENTREGA DE 56 ROLLOS AL COMERCIO"/>
    <s v="VISITA_TÉCNICA"/>
    <n v="56"/>
    <s v="PRINCIPAL"/>
    <s v="TERRESTRE"/>
    <s v="MARTINEZ TOVAR OSCAR DAVID"/>
    <n v="1"/>
    <n v="31419"/>
    <n v="31419"/>
  </r>
  <r>
    <s v="CALI"/>
    <s v="0036-0003"/>
    <x v="4"/>
    <n v="19001"/>
    <n v="2835834"/>
    <n v="43165"/>
    <x v="0"/>
    <s v="CAUCA"/>
    <s v="POPAYAN"/>
    <s v="DAYA.NET"/>
    <s v="WOMPI"/>
    <s v="FO-25-1626080"/>
    <d v="2025-10-03T11:18:00"/>
    <d v="2025-10-08T09:20:00"/>
    <x v="0"/>
    <s v="ROLLOS"/>
    <s v="EJECUTADO_EXITOSO"/>
    <s v="EJECUTADO EXITOSO"/>
    <s v="03/10/2025 SE ESCALA AL COORDINADOR DE ZONA PARA ENTREGA DE ROLLOS EN SITIO | 06/10/2025 SE INGRESA Y SE ENTREGAN 48 ROLLOS DE WOMPI"/>
    <s v="VISITA_TÉCNICA"/>
    <n v="48"/>
    <s v="LEJANA"/>
    <s v="TERRESTRE"/>
    <s v="ROZO JIMENEZ EDGAR ARMANDO"/>
    <n v="1"/>
    <n v="40250"/>
    <n v="40250"/>
  </r>
  <r>
    <s v="MEDELLIN"/>
    <s v="0036-0005"/>
    <x v="3"/>
    <n v="5440"/>
    <n v="2823430"/>
    <n v="28856"/>
    <x v="0"/>
    <s v="ANTIOQUIA"/>
    <s v="MARINILLA"/>
    <s v="BARRIO CIUDADELA REAL 2 MARINILLA"/>
    <s v="WOMPI"/>
    <s v="FO-25-1626190"/>
    <d v="2025-10-01T13:51:00"/>
    <d v="2025-10-08T09:21:00"/>
    <x v="0"/>
    <s v="ROLLOS"/>
    <s v="EJECUTADO_EXITOSO"/>
    <s v="EJECUTADO EXITOSO"/>
    <s v="03/10/2025 SE CONFIRMA ENVIO CON LA SEÑORA BIONEIS VERGARA | 08/10/2025 SE CONFIRMA ENTREGA EXITOSA POR PARTE DE LA TRANSPORTADORA MANDAR Y SERVIR CON LA GUIA 6345301357403"/>
    <s v="ENVÍO"/>
    <n v="64"/>
    <s v="INTERMEDIA"/>
    <s v="TERRESTRE"/>
    <s v="INZANDARA MENDEZ JAIME ALEXANDER"/>
    <n v="1"/>
    <n v="36351"/>
    <n v="36351"/>
  </r>
  <r>
    <s v="MEDELLIN"/>
    <s v="0036-0005"/>
    <x v="3"/>
    <n v="5656"/>
    <n v="2824108"/>
    <n v="24501"/>
    <x v="0"/>
    <s v="ANTIOQUIA"/>
    <s v="SAN JERONIMO"/>
    <s v="BARRIO PARQUE - SAN JERÓNIMO"/>
    <s v="WOMPI"/>
    <s v="FO-25-1624462"/>
    <d v="2025-10-01T14:44:00"/>
    <d v="2025-10-08T09:24:00"/>
    <x v="0"/>
    <s v="ROLLOS"/>
    <s v="EJECUTADO_EXITOSO"/>
    <s v="EJECUTADO EXITOSO"/>
    <s v="03/10/2025 SE CONFIRMA ENVIO CON LA SEÑORA VANESSA AREIZHA | 08/10/2025 SE CONFIRMA ENTREGA EXITOSA POR PARTE DE LA TRANSPORTADORA MANDAR Y SERVIR CON LA GUIA 6345301357386"/>
    <s v="ENVÍO"/>
    <n v="64"/>
    <s v="INTERMEDIA"/>
    <s v="TERRESTRE"/>
    <s v="BETANCUR AGUIRRE EDGAR AUGUSTO"/>
    <n v="1"/>
    <n v="36351"/>
    <n v="36351"/>
  </r>
  <r>
    <s v="BOGOTA"/>
    <s v="0036-0004"/>
    <x v="5"/>
    <n v="11001"/>
    <n v="2840057"/>
    <n v="71988"/>
    <x v="0"/>
    <s v="CUNDINAMARCA"/>
    <s v="BOGOTÁ"/>
    <s v="HOGWARTS MISCELANEA EXPRESS"/>
    <s v="WOMPI"/>
    <s v="FO-25-1630945"/>
    <d v="2025-10-06T08:00:00"/>
    <d v="2025-10-08T09:25:00"/>
    <x v="0"/>
    <s v="ROLLOS"/>
    <s v="EJECUTADO_EXITOSO"/>
    <s v="EJECUTADO EXITOSO"/>
    <s v="05/10/2025 SE ESCALA AL COORDINADOR DE ZONA PARA ENTREGA DE ROLLOS EN SITIO | 06/10/2025 SE ENTREGAN ROLLOS"/>
    <s v="VISITA_TÉCNICA"/>
    <n v="32"/>
    <s v="PRINCIPAL"/>
    <s v="TERRESTRE"/>
    <s v="BETANCUR AGUIRRE EDGAR AUGUSTO"/>
    <n v="1"/>
    <n v="31419"/>
    <n v="31419"/>
  </r>
  <r>
    <s v="BOGOTA"/>
    <s v="0036-0004"/>
    <x v="5"/>
    <n v="11001"/>
    <n v="2839900"/>
    <n v="27914"/>
    <x v="0"/>
    <s v="CUNDINAMARCA"/>
    <s v="BOGOTÁ"/>
    <s v="HEYDI ESPERANZA SALAS GIL"/>
    <s v="WOMPI"/>
    <s v="FO-25-1630957"/>
    <d v="2025-10-06T08:00:00"/>
    <d v="2025-10-08T09:39:00"/>
    <x v="0"/>
    <s v="ROLLOS"/>
    <s v="EJECUTADO_EXITOSO"/>
    <s v="EJECUTADO EXITOSO"/>
    <s v="05/10/2025 SE ESCALA AL COORDINADOR DE ZONA PARA ENTREGA DE ROLLOS EN SITIO | 06/10/2025 SE ENTREGAN ROLLOS"/>
    <s v="VISITA_TÉCNICA"/>
    <n v="32"/>
    <s v="PRINCIPAL"/>
    <s v="TERRESTRE"/>
    <s v="BARRAGAN LAGOS JUAN MANUEL"/>
    <n v="1"/>
    <n v="31419"/>
    <n v="31419"/>
  </r>
  <r>
    <s v="BOGOTA"/>
    <s v="0036-0004"/>
    <x v="5"/>
    <n v="11001"/>
    <n v="2839430"/>
    <n v="72657"/>
    <x v="0"/>
    <s v="CUNDINAMARCA"/>
    <s v="BOGOTA"/>
    <s v="CENTRO USME BOGOTA"/>
    <s v="WOMPI"/>
    <s v="FO-25-1630980"/>
    <d v="2025-10-06T08:00:00"/>
    <d v="2025-10-08T10:19:00"/>
    <x v="0"/>
    <s v="ROLLOS"/>
    <s v="EJECUTADO_EXITOSO"/>
    <s v="EJECUTADO EXITOSO"/>
    <s v="05/10/2025 SE ESCALA AL COORDINADOR DE ZONA PARA ENTREGA DE ROLLOS EN SITIO | 06/10/2025 SE VISITA COMERCIO, SE ENTREGAN 32 ROLLOS WOMPI"/>
    <s v="VISITA_TÉCNICA"/>
    <n v="32"/>
    <s v="PRINCIPAL"/>
    <s v="TERRESTRE"/>
    <s v="BARRAGAN LAGOS JUAN MANUEL"/>
    <n v="1"/>
    <n v="31419"/>
    <n v="31419"/>
  </r>
  <r>
    <s v="BOGOTA"/>
    <s v="0036-0004"/>
    <x v="5"/>
    <n v="11001"/>
    <n v="2843900"/>
    <n v="47802"/>
    <x v="0"/>
    <s v="CUNDINAMARCA"/>
    <s v="BOGOTA"/>
    <s v="BARRIO VILLA NELLY BOGOTA"/>
    <s v="WOMPI"/>
    <s v="FO-25-1634904 | FO-25-1642442"/>
    <d v="2025-10-06T10:53:00"/>
    <d v="2025-10-08T10:23:00"/>
    <x v="0"/>
    <s v="ROLLOS"/>
    <s v="EJECUTADO_EXITOSO"/>
    <s v="EJECUTADO EXITOSO"/>
    <s v="07/10/2025 SE REALIZA VISITA A COMERCIO SE ENTREGAN 32 ROLLOS WOMPI"/>
    <s v="VISITA_TÉCNICA"/>
    <n v="32"/>
    <s v="PRINCIPAL"/>
    <s v="TERRESTRE"/>
    <s v="ORTIZ YARA FRANKLYN ISRAEL"/>
    <n v="2"/>
    <n v="31419"/>
    <n v="62838"/>
  </r>
  <r>
    <s v="BOGOTA"/>
    <s v="0036-0004"/>
    <x v="5"/>
    <n v="11001"/>
    <n v="2843724"/>
    <n v="38476"/>
    <x v="0"/>
    <s v="CUNDINAMARCA"/>
    <s v="BOGOTÁ"/>
    <s v="ALMACEN Y EMPACADORA DE GRANOS LA SUPER ECONÓMICO"/>
    <s v="WOMPI"/>
    <s v="FO-25-1634955"/>
    <d v="2025-10-06T10:50:00"/>
    <d v="2025-10-08T10:25:00"/>
    <x v="0"/>
    <s v="ROLLOS"/>
    <s v="EJECUTADO_EXITOSO"/>
    <s v="EJECUTADO EXITOSO"/>
    <s v="06/10/2025 SE ESCALA AL COORDINADOR DE ZONA PARA ENTREGA DE ROLLOS EN SITIO | 06/10/2025 SE VISITA COMERCIO PARA ENTREGA DE 32 ROLLOS WOMPI NO SE MANIPULA EQUIPO Y SE COMPLETA ENTREGA SIN NOVEDAD"/>
    <s v="VISITA_TÉCNICA"/>
    <n v="32"/>
    <s v="PRINCIPAL"/>
    <s v="TERRESTRE"/>
    <s v="GONZALEZ FANDIÑO SANTIAGO ERNESTO | JAIMES VALERO NELSON RICARDO"/>
    <n v="1"/>
    <n v="31419"/>
    <n v="31419"/>
  </r>
  <r>
    <s v="NEIVA"/>
    <s v="0036-0006"/>
    <x v="2"/>
    <n v="18001"/>
    <n v="2836916"/>
    <n v="61186"/>
    <x v="0"/>
    <s v="CAQUETA"/>
    <s v="FLORENCIA"/>
    <s v="TECHNO WORD"/>
    <s v="WOMPI"/>
    <s v="FO-25-1629355"/>
    <d v="2025-10-03T14:13:00"/>
    <d v="2025-10-08T10:33:00"/>
    <x v="0"/>
    <s v="ROLLOS"/>
    <s v="EJECUTADO_EXITOSO"/>
    <s v="EJECUTADO EXITOSO"/>
    <s v="04/10/2025 SE ESCALA AL COORDINADOR DE ZONA PARA ENTREGA DE ROLLOS EN SITIO | 06/10/2025 SE REALIZA ENTREGA DE 16 ROLLOS WOMPI EN SITIO ENTREGA EXITOSA"/>
    <s v="VISITA_TÉCNICA"/>
    <n v="16"/>
    <s v="LEJANA"/>
    <s v="TERRESTRE"/>
    <s v="ROMERO ROJAS BREIDY JHOHAN"/>
    <n v="1"/>
    <n v="40250"/>
    <n v="40250"/>
  </r>
  <r>
    <s v="NEIVA"/>
    <s v="0036-0006"/>
    <x v="2"/>
    <n v="18001"/>
    <n v="2833003"/>
    <n v="61820"/>
    <x v="0"/>
    <s v="CAQUETA"/>
    <s v="FLORENCIA"/>
    <s v="PLANETA MOVIL FLORENCIA"/>
    <s v="WOMPI"/>
    <s v="FO-25-1629370"/>
    <d v="2025-10-03T08:00:00"/>
    <d v="2025-10-08T10:39:00"/>
    <x v="0"/>
    <s v="ROLLOS"/>
    <s v="EJECUTADO_EXITOSO"/>
    <s v="EJECUTADO EXITOSO"/>
    <s v="04/10/2025 SE ESCALA AL COORDINADOR DE ZONA PARA ENTREGA DE ROLLOS EN SITIO | 06/10/2025 SE REALIZA ENTREGA DE 16 ROLLOS WOMPI EN SITIO ENTREGA EXITOSA"/>
    <s v="VISITA_TÉCNICA"/>
    <n v="16"/>
    <s v="LEJANA"/>
    <s v="TERRESTRE"/>
    <s v="BERMUDEZ SANCHEZ JOSE NEYBER"/>
    <n v="1"/>
    <n v="40250"/>
    <n v="40250"/>
  </r>
  <r>
    <s v="CUCUTA"/>
    <s v="0036-0007"/>
    <x v="1"/>
    <n v="54001"/>
    <n v="2839196"/>
    <n v="75609"/>
    <x v="0"/>
    <s v="NORTE DE SANTANDER"/>
    <s v="CUCUTA"/>
    <s v="MONTALLANTAS EL NEGRO OBER"/>
    <s v="WOMPI"/>
    <s v="FO-25-1630985"/>
    <d v="2025-10-06T08:00:00"/>
    <d v="2025-10-08T10:42:00"/>
    <x v="0"/>
    <s v="ROLLOS"/>
    <s v="EJECUTADO_EXITOSO"/>
    <s v="EJECUTADO EXITOSO"/>
    <s v="05/10/2025 SE ESCALA AL COORDINADOR DE ZONA PARA ENTREGA DE ROLLOS EN SITIO | 06/10/2025 SE REALIZA ENTREGA DE 24 ROLLOS WOMPI OK"/>
    <s v="VISITA_TÉCNICA"/>
    <n v="24"/>
    <s v="PRINCIPAL"/>
    <s v="TERRESTRE"/>
    <s v="BERMUDEZ SANCHEZ JOSE NEYBER"/>
    <n v="1"/>
    <n v="31419"/>
    <n v="31419"/>
  </r>
  <r>
    <s v="BOGOTA"/>
    <s v="0036-0004"/>
    <x v="5"/>
    <n v="11001"/>
    <n v="2845000"/>
    <n v="24248"/>
    <x v="0"/>
    <s v="CUNDINAMARCA"/>
    <s v="BOGOTA"/>
    <s v="BARRIO DINDALITO BOGOTA 12"/>
    <s v="WOMPI"/>
    <s v="FO-25-1635139"/>
    <d v="2025-10-06T12:24:00"/>
    <d v="2025-10-08T10:45:00"/>
    <x v="0"/>
    <s v="ROLLOS"/>
    <s v="EJECUTADO_EXITOSO"/>
    <s v="EJECUTADO EXITOSO"/>
    <s v="06/10/2025 SE ESCALA AL COORDINADOR DE ZONA PARA ENTREGA DE ROLLOS EN SITIO | 06/10/2025 SE HACE ENTREGA DE 24 ROLLOS WOMPI"/>
    <s v="VISITA_TÉCNICA"/>
    <n v="24"/>
    <s v="PRINCIPAL"/>
    <s v="TERRESTRE"/>
    <s v="DURAN ACOSTA FRANK YONNY"/>
    <n v="1"/>
    <n v="31419"/>
    <n v="31419"/>
  </r>
  <r>
    <s v="CALI"/>
    <s v="0036-0003"/>
    <x v="4"/>
    <n v="19001"/>
    <n v="2832681"/>
    <n v="41914"/>
    <x v="0"/>
    <s v="CAUCA"/>
    <s v="POPAYAN"/>
    <s v="BARRIO LA ESMERALDA POPAYAN 2"/>
    <s v="WOMPI"/>
    <s v="FO-25-1626085"/>
    <d v="2025-10-03T08:00:00"/>
    <d v="2025-10-08T10:50:00"/>
    <x v="0"/>
    <s v="ROLLOS"/>
    <s v="EJECUTADO_EXITOSO"/>
    <s v="EJECUTADO EXITOSO"/>
    <s v="03/10/2025 SE ESCALA AL COORDINADOR DE ZONA PARA ENTREGA DE ROLLOS EN SITIO | 06/10/2025 SE INGRESA Y SE ENTREGAN 56 ROLLOS DE WOMPI"/>
    <s v="VISITA_TÉCNICA"/>
    <n v="56"/>
    <s v="LEJANA"/>
    <s v="TERRESTRE"/>
    <s v="GONZALEZ FANDIÑO SANTIAGO ERNESTO"/>
    <n v="1"/>
    <n v="40250"/>
    <n v="40250"/>
  </r>
  <r>
    <s v="NEIVA"/>
    <s v="0036-0006"/>
    <x v="2"/>
    <n v="18001"/>
    <n v="2833040"/>
    <n v="77235"/>
    <x v="0"/>
    <s v="CAQUETA"/>
    <s v="FLORENCIA"/>
    <s v="BARRIO MINUTO DE DIOS FLORENCIA 2"/>
    <s v="WOMPI"/>
    <s v="FO-25-1629369"/>
    <d v="2025-10-03T08:00:00"/>
    <d v="2025-10-08T10:56:00"/>
    <x v="0"/>
    <s v="ROLLOS"/>
    <s v="EJECUTADO_EXITOSO"/>
    <s v="EJECUTADO EXITOSO"/>
    <s v="04/10/2025 SE ESCALA AL COORDINADOR DE ZONA PARA ENTREGA DE ROLLOS EN SITIO | 06/10/2025 SE REALIZA ENTREGA DE 56 ROLLOS WOMPI EN SITIO ENTREGA EXITOSA"/>
    <s v="VISITA_TÉCNICA"/>
    <n v="56"/>
    <s v="LEJANA"/>
    <s v="TERRESTRE"/>
    <s v="INZANDARA MENDEZ JAIME ALEXANDER"/>
    <n v="1"/>
    <n v="40250"/>
    <n v="40250"/>
  </r>
  <r>
    <s v="MEDELLIN"/>
    <s v="0036-0005"/>
    <x v="3"/>
    <n v="5308"/>
    <n v="2839759"/>
    <n v="57357"/>
    <x v="0"/>
    <s v="ANTIOQUIA"/>
    <s v="GIRARDOTA"/>
    <s v="PAPELERIA Y MISCELANEA PENCIL ART"/>
    <s v="WOMPI"/>
    <s v="FO-25-1630959"/>
    <d v="2025-10-06T08:00:00"/>
    <d v="2025-10-08T11:06:00"/>
    <x v="0"/>
    <s v="ROLLOS"/>
    <s v="EJECUTADO_EXITOSO"/>
    <s v="EJECUTADO EXITOSO"/>
    <s v="05/10/2025 SE ESCALA AL COORDINADOR DE ZONA PARA ENTREGA DE ROLLOS EN SITIO | 06/10/2025 SE REALIZA LA ENTREGA DE 24 ROLLOS WOMPI OK"/>
    <s v="VISITA_TÉCNICA"/>
    <n v="24"/>
    <s v="PRINCIPAL"/>
    <s v="TERRESTRE"/>
    <s v="BERMUDEZ SANCHEZ JOSE NEYBER"/>
    <n v="1"/>
    <n v="31419"/>
    <n v="31419"/>
  </r>
  <r>
    <s v="MEDELLIN"/>
    <s v="0036-0005"/>
    <x v="3"/>
    <n v="5615"/>
    <n v="2818658"/>
    <n v="28364"/>
    <x v="0"/>
    <s v="ANTIOQUIA"/>
    <s v="RIONEGRO"/>
    <s v="BARRIO EL PORVENIR 3 RIONEGRO"/>
    <s v="WOMPI"/>
    <s v="FO-25-1609967"/>
    <d v="2025-10-01T08:00:00"/>
    <d v="2025-10-08T11:17:00"/>
    <x v="0"/>
    <s v="ROLLOS"/>
    <s v="EJECUTADO_EXITOSO"/>
    <s v="EJECUTADO EXITOSO"/>
    <s v="01/10/2025 SE REALIZA ENVIO DE ROLLOS CON GUIA | 03/10/2025 ENVIO POR MANDAR Y SERVIR CON NOVEDAD YA QUE ACTIVIDAD NO LA VISUALIZA BODEGA POR INCONVENIENTES CON EL MO | 08/10/2025 SE CONFIRMA ENTREGA EXITOSA POR PARTE DE LA TRANSPORTADORA MANDAR Y SERVIR CON LA GUIA 6345301355990"/>
    <s v="ENVÍO"/>
    <n v="64"/>
    <s v="INTERMEDIA"/>
    <s v="TERRESTRE"/>
    <s v="ZAPATA LOPEZ EDWARD ASDRUBAL"/>
    <n v="1"/>
    <n v="36351"/>
    <n v="36351"/>
  </r>
  <r>
    <s v="CUCUTA"/>
    <s v="0036-0007"/>
    <x v="1"/>
    <n v="54001"/>
    <n v="2843031"/>
    <n v="57275"/>
    <x v="0"/>
    <s v="NORTE DE SANTANDER"/>
    <s v="CUCUTA"/>
    <s v="TIENDA MIXTA VETAS"/>
    <s v="WOMPI"/>
    <s v="FO-25-1633933"/>
    <d v="2025-10-06T09:59:00"/>
    <d v="2025-10-08T11:18:00"/>
    <x v="0"/>
    <s v="ROLLOS"/>
    <s v="EJECUTADO_EXITOSO"/>
    <s v="EJECUTADO EXITOSO"/>
    <s v="06/10/2025 SE ESCALA AL COORDINADOR DE ZONA PARA ENTREGA DE ROLLOS EN SITIO | 06/10/2025 SE REALIZA VISITA, SE ENTREGAN 56 ROLLOS"/>
    <s v="VISITA_TÉCNICA"/>
    <n v="56"/>
    <s v="PRINCIPAL"/>
    <s v="TERRESTRE"/>
    <s v="BETANCUR AGUIRRE EDGAR AUGUSTO"/>
    <n v="1"/>
    <n v="31419"/>
    <n v="31419"/>
  </r>
  <r>
    <s v="NEIVA"/>
    <s v="0036-0006"/>
    <x v="2"/>
    <n v="41001"/>
    <n v="2839506"/>
    <n v="70166"/>
    <x v="0"/>
    <s v="HUILA"/>
    <s v="NEIVA"/>
    <s v="BARRIO PUERTAS DEL SOL NEIVA 1"/>
    <s v="WOMPI"/>
    <s v="FO-25-1630976"/>
    <d v="2025-10-06T08:00:00"/>
    <d v="2025-10-08T11:20:00"/>
    <x v="0"/>
    <s v="ROLLOS"/>
    <s v="EJECUTADO_EXITOSO"/>
    <s v="EJECUTADO EXITOSO"/>
    <s v="05/10/2025 SE ESCALA AL COORDINADOR DE ZONA PARA ENTREGA DE ROLLOS EN SITIO | 06/10/2025 SE LLEGA A SITIO, SE ENTREGAN 48 ROLLOS WOMPI"/>
    <s v="VISITA_TÉCNICA"/>
    <n v="48"/>
    <s v="PRINCIPAL"/>
    <s v="TERRESTRE"/>
    <s v="PACHECO BUITRAGO JAVIER ALONSO"/>
    <n v="1"/>
    <n v="31419"/>
    <n v="31419"/>
  </r>
  <r>
    <s v="MEDELLIN"/>
    <s v="0036-0005"/>
    <x v="3"/>
    <n v="5440"/>
    <n v="2823435"/>
    <n v="32943"/>
    <x v="0"/>
    <s v="ANTIOQUIA"/>
    <s v="MARINILLA"/>
    <s v="BARRIO MARIA AUXILIADORA MARINILLA"/>
    <s v="WOMPI"/>
    <s v="FO-25-1628940"/>
    <d v="2025-10-01T13:52:00"/>
    <d v="2025-10-08T11:22:00"/>
    <x v="0"/>
    <s v="ROLLOS"/>
    <s v="EJECUTADO_EXITOSO"/>
    <s v="EJECUTADO EXITOSO"/>
    <s v="08/10/2025 SE REALIZA ENVIO DE ROLLOS CON GUIA | 08/10/2025 ACTIVIDAD SE CREA TARDE POR CAPACIDAD OPERATIVA DEL CG | 08/10/2025 SE CONFIRMA ENTREGA EXITOSA POR PARTE DE LA TRANSPORTADORA MANDAR Y SERVIR CON LA GUIA 6345301357930"/>
    <s v="ENVÍO"/>
    <n v="64"/>
    <s v="INTERMEDIA"/>
    <s v="TERRESTRE"/>
    <s v="DIAZ VARGAS JONATHAN MIGUEL"/>
    <n v="1"/>
    <n v="36351"/>
    <n v="36351"/>
  </r>
  <r>
    <s v="TUNJA"/>
    <s v="0036-0007"/>
    <x v="1"/>
    <n v="15001"/>
    <n v="2843497"/>
    <n v="59356"/>
    <x v="0"/>
    <s v="BOYACA"/>
    <s v="TUNJA"/>
    <s v="BARRIO EL LIBERTADOR TUNJA 2"/>
    <s v="WOMPI"/>
    <s v="FO-25-1634908"/>
    <d v="2025-10-06T10:47:00"/>
    <d v="2025-10-08T11:28:00"/>
    <x v="0"/>
    <s v="ROLLOS"/>
    <s v="EJECUTADO_EXITOSO"/>
    <s v="EJECUTADO EXITOSO"/>
    <s v="06/10/2025 SE ESCALA AL COORDINADOR DE ZONA PARA ENTREGA DE ROLLOS EN SITIO | 06/10/2025 SE REALIZA ENTREGA DE 32 ROLLOS CON VISITA."/>
    <s v="VISITA_TÉCNICA"/>
    <n v="32"/>
    <s v="PRINCIPAL"/>
    <s v="TERRESTRE"/>
    <s v="BETANCUR AGUIRRE EDGAR AUGUSTO"/>
    <n v="1"/>
    <n v="31419"/>
    <n v="31419"/>
  </r>
  <r>
    <s v="BARRANQUILLA"/>
    <s v="0036-0001"/>
    <x v="0"/>
    <n v="8078"/>
    <n v="2822503"/>
    <n v="37137"/>
    <x v="0"/>
    <s v="ATLANTICO"/>
    <s v="BARANOA"/>
    <s v="BARRIO CENTRO BARANOA"/>
    <s v="WOMPI"/>
    <s v="FO-25-1626201"/>
    <d v="2025-10-01T11:40:00"/>
    <d v="2025-10-08T11:31:00"/>
    <x v="0"/>
    <s v="ROLLOS"/>
    <s v="EJECUTADO_EXITOSO"/>
    <s v="EJECUTADO EXITOSO"/>
    <s v="03/10/2025 SE CONFIRMA ENVIO CON LA SEÑORA CLARA CASTAÑO | 07/10/2025 SE LLAMA AL USUARIO Y CONFERMA QUE AUN NO LE HAN LLEGADO LOS ROLLO | 08/10/2025 SE CONFIRMA ENTREGA EXITOSA POR PARTE DE LA TRANSPORTADORA SERVIENTREGA CON LA GUIA 2205447211"/>
    <s v="ENVÍO"/>
    <n v="40"/>
    <s v="INTERMEDIA"/>
    <s v="TERRESTRE"/>
    <s v="SOLER HOYOS CRISTIAN LEONARDO"/>
    <n v="1"/>
    <n v="36351"/>
    <n v="36351"/>
  </r>
  <r>
    <s v="VALLEDUPAR"/>
    <s v="0036-0001"/>
    <x v="0"/>
    <n v="20001"/>
    <n v="2839947"/>
    <n v="58313"/>
    <x v="0"/>
    <s v="CESAR"/>
    <s v="VALLEDUPAR"/>
    <s v="BARRIO URBANIZACION PRIMAVERA 1 VALLEDUPAR"/>
    <s v="WOMPI"/>
    <s v="FO-25-1630951"/>
    <d v="2025-10-06T08:00:00"/>
    <d v="2025-10-08T11:33:00"/>
    <x v="0"/>
    <s v="ROLLOS"/>
    <s v="EJECUTADO_EXITOSO"/>
    <s v="EJECUTADO EXITOSO"/>
    <s v="05/10/2025 SE ESCALA AL COORDINADOR DE ZONA PARA ENTREGA DE ROLLOS EN SITIO | 06/10/2025 SE REALIZA ENTREGA DE 56 ROLLOS WOMPI"/>
    <s v="VISITA_TÉCNICA"/>
    <n v="56"/>
    <s v="PRINCIPAL"/>
    <s v="TERRESTRE"/>
    <s v="RICO PERDOMO ALAHY XIMENA"/>
    <n v="1"/>
    <n v="31419"/>
    <n v="31419"/>
  </r>
  <r>
    <s v="SINCELEJO"/>
    <s v="0036-0001"/>
    <x v="0"/>
    <n v="70001"/>
    <n v="2839389"/>
    <n v="50683"/>
    <x v="0"/>
    <s v="SUCRE"/>
    <s v="SINCELEJO"/>
    <s v="BARRIO LA CAMPIÑA SINCELEJO"/>
    <s v="WOMPI"/>
    <s v="FO-25-1630977"/>
    <d v="2025-10-06T08:00:00"/>
    <d v="2025-10-08T11:36:00"/>
    <x v="0"/>
    <s v="ROLLOS"/>
    <s v="EJECUTADO_EXITOSO"/>
    <s v="EJECUTADO EXITOSO"/>
    <s v="05/10/2025 SE ESCALA AL COORDINADOR DE ZONA PARA ENTREGA DE ROLLOS EN SITIO | 06/10/2025 SE VISITA COMERCIO Y SE HACE ENTREGA DE 64 ROLLOS A LA SEÑORA MARÍA TORRES."/>
    <s v="VISITA_TÉCNICA"/>
    <n v="64"/>
    <s v="PRINCIPAL"/>
    <s v="TERRESTRE"/>
    <s v="MAESTRE MENGUAL EDGAR ENRIQUE"/>
    <n v="1"/>
    <n v="31419"/>
    <n v="31419"/>
  </r>
  <r>
    <s v="CALI"/>
    <s v="0036-0003"/>
    <x v="4"/>
    <n v="76001"/>
    <n v="2844404"/>
    <n v="72515"/>
    <x v="0"/>
    <s v="VALLE DEL CAUCA"/>
    <s v="CALI"/>
    <s v="DROGUERIA DAVIDA"/>
    <s v="WOMPI"/>
    <s v="FO-25-1634837"/>
    <d v="2025-10-06T11:33:00"/>
    <d v="2025-10-08T11:56:00"/>
    <x v="0"/>
    <s v="ROLLOS"/>
    <s v="EJECUTADO_EXITOSO"/>
    <s v="EJECUTADO EXITOSO"/>
    <s v="06/10/2025 SE ESCALA AL COORDINADOR DE ZONA PARA ENTREGA DE ROLLOS EN SITIO | 07/10/2025 SE ENTREGAN 40 ROLLOS A LUZ MEZA"/>
    <s v="VISITA_TÉCNICA"/>
    <n v="40"/>
    <s v="PRINCIPAL"/>
    <s v="TERRESTRE"/>
    <s v="CACERES HERNANDEZ ANDRES"/>
    <n v="1"/>
    <n v="31419"/>
    <n v="31419"/>
  </r>
  <r>
    <s v="PEREIRA"/>
    <s v="0036-0002"/>
    <x v="6"/>
    <n v="63001"/>
    <n v="2829431"/>
    <n v="46942"/>
    <x v="0"/>
    <s v="QUINDIO"/>
    <s v="ARMENIA"/>
    <s v="BARRIO ARMENIA QUINDIO 1"/>
    <s v="WOMPI"/>
    <s v="FO-25-1623521"/>
    <d v="2025-10-02T10:59:00"/>
    <d v="2025-10-08T12:05:00"/>
    <x v="0"/>
    <s v="ROLLOS"/>
    <s v="EJECUTADO_EXITOSO"/>
    <s v="EJECUTADO EXITOSO"/>
    <s v="03/10/2025 SE ESCALA AL COORDINADOR DE ZONA PARA ENTREGA DE ROLLOS EN SITIO | 07/10/2025 SE VISITA COMERCIO SE REALIZÓ ENTREGA DE 64 ROLLOS WOMPI"/>
    <s v="VISITA_TÉCNICA"/>
    <n v="64"/>
    <s v="INTERMEDIA"/>
    <s v="TERRESTRE"/>
    <s v="CUERO RUIZ JHONNY"/>
    <n v="1"/>
    <n v="36351"/>
    <n v="36351"/>
  </r>
  <r>
    <s v="PEREIRA"/>
    <s v="0036-0002"/>
    <x v="6"/>
    <n v="63001"/>
    <n v="2825830"/>
    <n v="79595"/>
    <x v="0"/>
    <s v="QUINDIO"/>
    <s v="ARMENIA"/>
    <s v="MISCELANEA DE ANGELA"/>
    <s v="WOMPI"/>
    <s v="FO-25-1613716"/>
    <d v="2025-10-02T08:00:00"/>
    <d v="2025-10-08T12:07:00"/>
    <x v="0"/>
    <s v="ROLLOS"/>
    <s v="EJECUTADO_EXITOSO"/>
    <s v="EJECUTADO EXITOSO"/>
    <s v="02/10/2025 SE ESCALA AL COORDINADOR DE ZONA PARA ENTREGA DE ROLLOS EN SITIO | 07/10/2025 SE VISITA COMERCIO SE REALIZÓ ENTREGA DE 16 ROLLOS WOMPI"/>
    <s v="VISITA_TÉCNICA"/>
    <n v="16"/>
    <s v="INTERMEDIA"/>
    <s v="TERRESTRE"/>
    <s v="SANCHEZ SOLORZANO JUAN SEBASTIAN"/>
    <n v="1"/>
    <n v="36351"/>
    <n v="36351"/>
  </r>
  <r>
    <s v="PASTO"/>
    <s v="0036-0003"/>
    <x v="4"/>
    <n v="52786"/>
    <n v="2824149"/>
    <n v="41693"/>
    <x v="0"/>
    <s v="NARIÑO"/>
    <s v="TAMINANGO"/>
    <s v="BARRIO CENTRO TAMINANGO"/>
    <s v="WOMPI"/>
    <s v="FO-25-1626186"/>
    <d v="2025-10-01T14:53:00"/>
    <d v="2025-10-08T12:15:00"/>
    <x v="0"/>
    <s v="ROLLOS"/>
    <s v="EJECUTADO_EXITOSO"/>
    <s v="EJECUTADO EXITOSO"/>
    <s v="03/10/2025 SE CONFIRMA ENVIO CON LA SEÑORA LUCIA DIAZ | 07/10/2025 ENVIO POR INTERRAPIDISIMO NO SE REALIZA A TIEMPO POR PARTE DEL TECNICO | 07/10/2025 SE REALIZÓ EL ENVÍO DE PAPELERÍA SOLICITADA SE ENTREGA COPIA DE GUÍA AL CLIENTE PARA QUE RECLAME EN OFICINA."/>
    <s v="ENVÍO"/>
    <n v="64"/>
    <s v="INTERMEDIA"/>
    <s v="TERRESTRE"/>
    <s v="SANCHEZ SOLORZANO JUAN SEBASTIAN"/>
    <n v="1"/>
    <n v="36351"/>
    <n v="36351"/>
  </r>
  <r>
    <s v="PEREIRA"/>
    <s v="0036-0002"/>
    <x v="6"/>
    <n v="63001"/>
    <n v="2831350"/>
    <n v="10614"/>
    <x v="0"/>
    <s v="QUINDIO"/>
    <s v="ARMENIA"/>
    <s v="DISTRICAMPO"/>
    <s v="WOMPI"/>
    <s v="FO-25-1626088"/>
    <d v="2025-10-02T14:38:00"/>
    <d v="2025-10-08T12:23:00"/>
    <x v="0"/>
    <s v="ROLLOS"/>
    <s v="EJECUTADO_EXITOSO"/>
    <s v="EJECUTADO EXITOSO"/>
    <s v="03/10/2025 SE ESCALA AL COORDINADOR DE ZONA PARA ENTREGA DE ROLLOS EN SITIO | 07/10/2025 SE VISITA COMERCIO SE REALIZÓ ENTREGA DE 56 ROLLOS WOMPI"/>
    <s v="VISITA_TÉCNICA"/>
    <n v="56"/>
    <s v="INTERMEDIA"/>
    <s v="TERRESTRE"/>
    <s v="REMICIO AMADO JOHN HEBER"/>
    <n v="1"/>
    <n v="36351"/>
    <n v="36351"/>
  </r>
  <r>
    <s v="PEREIRA"/>
    <s v="0036-0002"/>
    <x v="6"/>
    <n v="63001"/>
    <n v="2836366"/>
    <n v="25672"/>
    <x v="0"/>
    <s v="QUINDIO"/>
    <s v="ARMENIA"/>
    <s v="BARRIO LA GRECIA III - ARMENIA"/>
    <s v="WOMPI"/>
    <s v="FO-25-1626076"/>
    <d v="2025-10-03T12:28:00"/>
    <d v="2025-10-08T12:51:00"/>
    <x v="0"/>
    <s v="ROLLOS"/>
    <s v="EJECUTADO_EXITOSO"/>
    <s v="EJECUTADO EXITOSO"/>
    <s v="03/10/2025 SE ESCALA AL COORDINADOR DE ZONA PARA ENTREGA DE ROLLOS EN SITIO | 07/10/2025 SE VISITA COMERCIO SE REALIZÓ ENTREGA DE 64 ROLLOS WOMPI"/>
    <s v="VISITA_TÉCNICA"/>
    <n v="64"/>
    <s v="INTERMEDIA"/>
    <s v="TERRESTRE"/>
    <s v="SANCHEZ SOLORZANO JUAN SEBASTIAN"/>
    <n v="1"/>
    <n v="36351"/>
    <n v="36351"/>
  </r>
  <r>
    <s v="BUCARAMANGA"/>
    <s v="0036-0007"/>
    <x v="1"/>
    <n v="68406"/>
    <n v="2823682"/>
    <n v="71637"/>
    <x v="0"/>
    <s v="SANTANDER"/>
    <s v="LEBRIJA"/>
    <s v="BARRIO LEBRIJA LEBRIJA 2"/>
    <s v="WOMPI"/>
    <s v="FO-25-1628938"/>
    <d v="2025-10-01T14:15:00"/>
    <d v="2025-10-08T14:08:00"/>
    <x v="0"/>
    <s v="ROLLOS"/>
    <s v="EJECUTADO_EXITOSO"/>
    <s v="EJECUTADO EXITOSO"/>
    <s v="08/10/2025 SE REALIZA ENVIO DE ROLLOS CON GUIA | 08/10/2025 ENVIO SE CREO TARDE POR CAPACIDAD OPERATIVA DEL CG | 08/10/2025 SE LLAMO AL USUARIO PERO NO CONESTO | 08/10/2025 SE CONFIRMA ENTREGA EXITOSA POR PARTE DE LA TRANSPORTADORA SERVIENTREGA CON LA GUIA 2187690736"/>
    <s v="ENVÍO"/>
    <n v="32"/>
    <s v="INTERMEDIA"/>
    <s v="TERRESTRE"/>
    <s v="SANCHEZ SOLORZANO JUAN SEBASTIAN"/>
    <n v="1"/>
    <n v="36351"/>
    <n v="36351"/>
  </r>
  <r>
    <s v="BARRANQUILLA"/>
    <s v="0036-0001"/>
    <x v="0"/>
    <n v="8078"/>
    <n v="2824098"/>
    <n v="41856"/>
    <x v="0"/>
    <s v="ATLANTICO"/>
    <s v="BARANOA"/>
    <s v="BARRIO BARANOA CENTRO BARANOA"/>
    <s v="WOMPI"/>
    <s v="FO-25-1624459"/>
    <d v="2025-10-01T15:04:00"/>
    <d v="2025-10-08T14:33:00"/>
    <x v="0"/>
    <s v="ROLLOS"/>
    <s v="EJECUTADO_EXITOSO"/>
    <s v="EJECUTADO EXITOSO"/>
    <s v="03/10/2025 SE CONFIRMA ENVIO CON LA SEÑORA DOLLY RAMIREZ | 08/10/2025 USUARIO AUN NO RECIBE LOS ROLLOS, ENVIO EN DISTRIBUCION | 08/10/2025 SE CONFIRMA ENTREGA EXITOSA POR PARTE DE LA TRANSPORTADORA SERVIENTREGA CON LA GUIA 2205447210"/>
    <s v="ENVÍO"/>
    <n v="64"/>
    <s v="INTERMEDIA"/>
    <s v="TERRESTRE"/>
    <s v="HERNANDEZ GUARIN MIGUEL JULIAN"/>
    <n v="1"/>
    <n v="36351"/>
    <n v="36351"/>
  </r>
  <r>
    <s v="YOPAL"/>
    <s v="0036-0006"/>
    <x v="2"/>
    <n v="85001"/>
    <n v="2843621"/>
    <n v="65327"/>
    <x v="0"/>
    <s v="CASANARE"/>
    <s v="YOPAL"/>
    <s v="BARRIO VILLA FLOR YOPAL"/>
    <s v="WOMPI"/>
    <s v="FO-25-1634909"/>
    <d v="2025-10-06T10:34:00"/>
    <d v="2025-10-08T14:53:00"/>
    <x v="0"/>
    <s v="ROLLOS"/>
    <s v="EJECUTADO_EXITOSO"/>
    <s v="EJECUTADO EXITOSO"/>
    <s v="06/10/2025 SE ESCALA AL COORDINADOR DE ZONA PARA ENTREGA DE ROLLOS EN SITIO | 07/10/2025 SE VISITA COMERCIO, SE ENTREGAN 56 ROLLOS OK"/>
    <s v="VISITA_TÉCNICA"/>
    <n v="56"/>
    <s v="PRINCIPAL"/>
    <s v="TERRESTRE"/>
    <s v="RICO PERDOMO ALAHY XIMENA"/>
    <n v="1"/>
    <n v="31419"/>
    <n v="31419"/>
  </r>
  <r>
    <s v="IBAGUE"/>
    <s v="0036-0006"/>
    <x v="2"/>
    <n v="73001"/>
    <n v="2844866"/>
    <n v="37343"/>
    <x v="0"/>
    <s v="TOLIMA"/>
    <s v="IBAGUE"/>
    <s v="INTERNET VIDEO JUEGOS XXX"/>
    <s v="WOMPI"/>
    <s v="FO-25-1635153"/>
    <d v="2025-10-06T12:21:00"/>
    <d v="2025-10-08T14:57:00"/>
    <x v="0"/>
    <s v="ROLLOS"/>
    <s v="EJECUTADO_EXITOSO"/>
    <s v="EJECUTADO EXITOSO"/>
    <s v="06/10/2025 SE ESCALA AL COORDINADOR DE ZONA PARA ENTREGA DE ROLLOS EN SITIO | 07/10/2025 SE ENTREGA 48 ROLLOS CON VISITA"/>
    <s v="VISITA_TÉCNICA"/>
    <n v="48"/>
    <s v="PRINCIPAL"/>
    <s v="TERRESTRE"/>
    <s v="BERNAL ELAICA EDGAR ALEXIS"/>
    <n v="1"/>
    <n v="31419"/>
    <n v="31419"/>
  </r>
  <r>
    <s v="MEDELLIN"/>
    <s v="0036-0005"/>
    <x v="3"/>
    <n v="5615"/>
    <n v="2829132"/>
    <n v="77015"/>
    <x v="0"/>
    <s v="ANTIOQUIA"/>
    <s v="RIONEGRO"/>
    <s v="BARRIO CENTRO RIONEGRO 4"/>
    <s v="WOMPI"/>
    <s v="FO-25-1622291"/>
    <d v="2025-10-02T10:38:00"/>
    <d v="2025-10-08T15:05:00"/>
    <x v="0"/>
    <s v="ROLLOS"/>
    <s v="EJECUTADO_EXITOSO"/>
    <s v="EJECUTADO EXITOSO"/>
    <s v="03/10/2025 SE REALIZA ENVIO DE ROLLOS CON GUIA | 03/10/2025 DEBIDO A INCONVENIENTES CON LOS MO DE LA TA BODEGA NO VISUALIZABA ACTIVIDAD | 08/10/2025 SE CONFIRMA ENTREGA EXITOSA POR PARTE DE LA TRANSPORTADORA MANDAR Y SERVIR CON LA GUIA 6345301356965"/>
    <s v="ENVÍO"/>
    <n v="48"/>
    <s v="INTERMEDIA"/>
    <s v="TERRESTRE"/>
    <s v="VARGAS HERRERA JHON JAIRO"/>
    <n v="1"/>
    <n v="36351"/>
    <n v="36351"/>
  </r>
  <r>
    <s v="TUNJA"/>
    <s v="0036-0007"/>
    <x v="1"/>
    <n v="15001"/>
    <n v="2845055"/>
    <n v="38488"/>
    <x v="0"/>
    <s v="BOYACA"/>
    <s v="TUNJA"/>
    <s v="BARRIO LAS NIEVES TUNJA"/>
    <s v="WOMPI"/>
    <s v="FO-25-1635193"/>
    <d v="2025-10-06T12:49:00"/>
    <d v="2025-10-08T15:07:00"/>
    <x v="0"/>
    <s v="ROLLOS"/>
    <s v="EJECUTADO_EXITOSO"/>
    <s v="EJECUTADO EXITOSO"/>
    <s v="06/10/2025 SE ESCALA AL COORDINADOR DE ZONA PARA ENTREGA DE ROLLOS EN SITIO | 07/10/2025 SE REALIZA ENTREGA EN SITIO DE 64 ROLLOS WOMPI RECIBE PAPELERIA BEATRIZ ECHEVERRÍA"/>
    <s v="VISITA_TÉCNICA"/>
    <n v="64"/>
    <s v="PRINCIPAL"/>
    <s v="TERRESTRE"/>
    <s v="BETANCUR AGUIRRE EDGAR AUGUSTO"/>
    <n v="1"/>
    <n v="31419"/>
    <n v="31419"/>
  </r>
  <r>
    <s v="VILLAVICENCIO"/>
    <s v="0036-0006"/>
    <x v="2"/>
    <n v="50001"/>
    <n v="2846052"/>
    <n v="76216"/>
    <x v="0"/>
    <s v="META"/>
    <s v="VILLAVICENCIO"/>
    <s v="ZAMUDIO TECHNOLOGY"/>
    <s v="WOMPI"/>
    <s v="FO-25-1636192"/>
    <d v="2025-10-06T14:46:00"/>
    <d v="2025-10-08T15:19:00"/>
    <x v="0"/>
    <s v="ROLLOS"/>
    <s v="EJECUTADO_EXITOSO"/>
    <s v="EJECUTADO EXITOSO"/>
    <s v="07/10/2025 SE ESCALA AL COORDINADOR DE ZONA PARA ENTREGA DE ROLLOS EN SITIO | 07/10/2025 SE REALIZA ENTREGA DE 32 ROLLOS WOMPI"/>
    <s v="VISITA_TÉCNICA"/>
    <n v="32"/>
    <s v="PRINCIPAL"/>
    <s v="TERRESTRE"/>
    <s v="ALVARADO MORENO CRISTHIAN"/>
    <n v="1"/>
    <n v="31419"/>
    <n v="31419"/>
  </r>
  <r>
    <s v="IBAGUE"/>
    <s v="0036-0006"/>
    <x v="2"/>
    <n v="73001"/>
    <n v="2843751"/>
    <n v="80273"/>
    <x v="0"/>
    <s v="TOLIMA"/>
    <s v="IBAGUE"/>
    <s v="BARRIO CLARETH IBAGUE"/>
    <s v="WOMPI"/>
    <s v="FO-25-1634901"/>
    <d v="2025-10-06T10:55:00"/>
    <d v="2025-10-08T15:22:00"/>
    <x v="0"/>
    <s v="ROLLOS"/>
    <s v="EJECUTADO_EXITOSO"/>
    <s v="EJECUTADO EXITOSO"/>
    <s v="06/10/2025 SE ESCALA AL COORDINADOR DE ZONA PARA ENTREGA DE ROLLOS EN SITIO | 07/10/2025 SE ENTREGA 8 ROLLOS CON VISITA"/>
    <s v="VISITA_TÉCNICA"/>
    <n v="8"/>
    <s v="PRINCIPAL"/>
    <s v="TERRESTRE"/>
    <s v="MURCIA HERNANDEZ HARVEY IGNACIO"/>
    <n v="1"/>
    <n v="31419"/>
    <n v="31419"/>
  </r>
  <r>
    <s v="MEDELLIN"/>
    <s v="0036-0005"/>
    <x v="3"/>
    <n v="5440"/>
    <n v="2830019"/>
    <n v="25537"/>
    <x v="0"/>
    <s v="ANTIOQUIA"/>
    <s v="MARINILLA"/>
    <s v="BELLAVISTA MARINILLA - ANTIOQUIA"/>
    <s v="WOMPI"/>
    <s v="FO-25-1622235"/>
    <d v="2025-10-02T11:42:00"/>
    <d v="2025-10-08T15:27:00"/>
    <x v="0"/>
    <s v="ROLLOS"/>
    <s v="EJECUTADO_EXITOSO"/>
    <s v="EJECUTADO EXITOSO"/>
    <s v="03/10/2025 SE REALIZA ENVIO DE ROLLOS CON GUIA | 08/10/2025 SE CONFIRMA ENTREGA EXITOSA POR PARTE DE LA TRANSPORTADORA MANDAR Y SERVIR CON LA GUIA 6345301356936"/>
    <s v="ENVÍO"/>
    <n v="64"/>
    <s v="INTERMEDIA"/>
    <s v="TERRESTRE"/>
    <s v="VARGAS HERRERA JHON JAIRO"/>
    <n v="1"/>
    <n v="36351"/>
    <n v="36351"/>
  </r>
  <r>
    <s v="MEDELLIN"/>
    <s v="0036-0005"/>
    <x v="3"/>
    <n v="5036"/>
    <n v="2830673"/>
    <n v="10241"/>
    <x v="0"/>
    <s v="ANTIOQUIA"/>
    <s v="ANGELOPOLIS"/>
    <s v="ANGELOPOLIS - ANTIOQUIA"/>
    <s v="WOMPI"/>
    <s v="FO-25-1630003"/>
    <d v="2025-10-02T13:34:00"/>
    <d v="2025-10-08T15:31:00"/>
    <x v="0"/>
    <s v="ROLLOS"/>
    <s v="EJECUTADO_EXITOSO"/>
    <s v="EJECUTADO EXITOSO"/>
    <s v="04/10/2025 SE REALIZA ENVIO DE ROLLOS CON GUIA | 08/10/2025 SE CONFIRMA ENTREGA EXITOSA POR PARTE DE LA TRANSPORTADORA MANDAR Y SERVIR CON LA GUIA 6345301357949"/>
    <s v="ENVÍO"/>
    <n v="64"/>
    <s v="INTERMEDIA"/>
    <s v="TERRESTRE"/>
    <s v="BETANCUR AGUIRRE EDGAR AUGUSTO"/>
    <n v="1"/>
    <n v="36351"/>
    <n v="36351"/>
  </r>
  <r>
    <s v="MEDELLIN"/>
    <s v="0036-0005"/>
    <x v="3"/>
    <n v="5440"/>
    <n v="2832358"/>
    <n v="31774"/>
    <x v="0"/>
    <s v="ANTIOQUIA"/>
    <s v="MARINILLA"/>
    <s v="BARRIO MARINILLA 2  MARINILLA"/>
    <s v="WOMPI"/>
    <s v="FO-25-1631636"/>
    <d v="2025-10-02T16:21:00"/>
    <d v="2025-10-08T15:36:00"/>
    <x v="0"/>
    <s v="ROLLOS"/>
    <s v="EJECUTADO_EXITOSO"/>
    <s v="EJECUTADO EXITOSO"/>
    <s v="05/10/2025 SE REALIZA ENVIO DE ROLLOS CON GUIA | 08/10/2025 SE CONFIRMA ENTREGA EXITOSA POR PARTE DE LA TRANSPORTADORA MANDAR Y SERVIR CON LA GUIA 6345301357999"/>
    <s v="ENVÍO"/>
    <n v="64"/>
    <s v="INTERMEDIA"/>
    <s v="TERRESTRE"/>
    <s v="BETANCUR AGUIRRE EDGAR AUGUSTO"/>
    <n v="1"/>
    <n v="36351"/>
    <n v="36351"/>
  </r>
  <r>
    <s v="MEDELLIN"/>
    <s v="0036-0005"/>
    <x v="3"/>
    <n v="5761"/>
    <n v="2832980"/>
    <n v="76806"/>
    <x v="0"/>
    <s v="ANTIOQUIA"/>
    <s v="SOPETRAN"/>
    <s v="BARRIO SOPETRAN SOPETRAN 2"/>
    <s v="WOMPI"/>
    <s v="FO-25-1631627"/>
    <d v="2025-10-03T08:00:00"/>
    <d v="2025-10-08T15:40:00"/>
    <x v="0"/>
    <s v="ROLLOS"/>
    <s v="EJECUTADO_EXITOSO"/>
    <s v="EJECUTADO EXITOSO"/>
    <s v="05/10/2025 SE REALIZA ENVIO DE ROLLOS CON GUIA | 08/10/2025 SE CONFIRMA ENTREGA EXITOSA POR PARTE DE LA TRANSPORTADORA MANDAR Y SERVIR CON LA GUIA 6345301357998"/>
    <s v="ENVÍO"/>
    <n v="32"/>
    <s v="INTERMEDIA"/>
    <s v="TERRESTRE"/>
    <s v="BETANCUR AGUIRRE EDGAR AUGUSTO"/>
    <n v="1"/>
    <n v="36351"/>
    <n v="36351"/>
  </r>
  <r>
    <s v="MEDELLIN"/>
    <s v="0036-0005"/>
    <x v="3"/>
    <n v="5664"/>
    <n v="2838072"/>
    <n v="30746"/>
    <x v="0"/>
    <s v="ANTIOQUIA"/>
    <s v="SAN PEDRO DE LOS MILAGROS"/>
    <s v="BARRIO CALLE PRINCIPAL 2"/>
    <s v="WOMPI"/>
    <s v="FO-25-1629609"/>
    <d v="2025-10-03T16:37:00"/>
    <d v="2025-10-08T15:43:00"/>
    <x v="0"/>
    <s v="ROLLOS"/>
    <s v="EJECUTADO_EXITOSO"/>
    <s v="EJECUTADO EXITOSO"/>
    <s v="04/10/2025 SE CONFIRMA ENVIO CON LA SEÑORA CAMILO PARRA | 08/10/2025 SE CONFIRMA ENTREGA EXITOSA POR PARTE DE LA TRANSPORTADORA MANDAR Y SERVIR CON LA GUIA 6345301357941"/>
    <s v="ENVÍO"/>
    <n v="64"/>
    <s v="INTERMEDIA"/>
    <s v="TERRESTRE"/>
    <s v="BETANCUR AGUIRRE EDGAR AUGUSTO"/>
    <n v="1"/>
    <n v="36351"/>
    <n v="36351"/>
  </r>
  <r>
    <s v="PASTO"/>
    <s v="0036-0003"/>
    <x v="4"/>
    <n v="52001"/>
    <n v="2842837"/>
    <n v="78553"/>
    <x v="0"/>
    <s v="NARIÑO"/>
    <s v="PASTO"/>
    <s v="DROGUERIA EL JARDIN MIRAFLORES"/>
    <s v="WOMPI"/>
    <s v="FO-25-1633717"/>
    <d v="2025-10-06T09:51:00"/>
    <d v="2025-10-08T15:46:00"/>
    <x v="0"/>
    <s v="ROLLOS"/>
    <s v="EJECUTADO_EXITOSO"/>
    <s v="EJECUTADO EXITOSO"/>
    <s v="06/10/2025 SE ESCALA AL COORDINADOR DE ZONA PARA ENTREGA DE ROLLOS EN SITIO | 07/10/2025 SE REALIZÓ LA ENTREGA DE PAPELERÍA SOLICITADA NO SE MANIPULA CB CLIENTE INFORMA QUE SE ENCUENTRA OPERATIVO"/>
    <s v="VISITA_TÉCNICA"/>
    <n v="40"/>
    <s v="PRINCIPAL"/>
    <s v="TERRESTRE"/>
    <s v="BETANCUR AGUIRRE EDGAR AUGUSTO"/>
    <n v="1"/>
    <n v="31419"/>
    <n v="31419"/>
  </r>
  <r>
    <s v="BOGOTA"/>
    <s v="0036-0004"/>
    <x v="5"/>
    <n v="11001"/>
    <n v="2847096"/>
    <n v="69648"/>
    <x v="0"/>
    <s v="CUNDINAMARCA"/>
    <s v="BOGOTA"/>
    <s v="ARRIO SAN MARCOS BOGOTA 1"/>
    <s v="WOMPI"/>
    <s v="FO-25-1637077"/>
    <d v="2025-10-06T16:07:00"/>
    <d v="2025-10-08T15:50: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56"/>
    <s v="PRINCIPAL"/>
    <s v="TERRESTRE"/>
    <s v="REMICIO AMADO JOHN HEBER"/>
    <n v="1"/>
    <n v="31419"/>
    <n v="31419"/>
  </r>
  <r>
    <s v="CALI"/>
    <s v="0036-0003"/>
    <x v="4"/>
    <n v="19001"/>
    <n v="2846009"/>
    <n v="69559"/>
    <x v="0"/>
    <s v="CAUCA"/>
    <s v="POPAYAN"/>
    <s v="BARRIO EL UVO POPAYAN 2"/>
    <s v="WOMPI"/>
    <s v="FO-25-1636871"/>
    <d v="2025-10-06T14:37:00"/>
    <d v="2025-10-08T15:58:00"/>
    <x v="0"/>
    <s v="ROLLOS"/>
    <s v="EJECUTADO_EXITOSO"/>
    <s v="EJECUTADO EXITOSO"/>
    <s v="09/10/2025 SE ESCALA AL COORDINADOR DE ZONA PARA ENTREGA DE ROLLOS EN SITIO | 07/10/2025 SE INGRESA SE ENTREGA 56ROLLOS RBM"/>
    <s v="VISITA_TÉCNICA"/>
    <n v="56"/>
    <s v="LEJANA"/>
    <s v="TERRESTRE"/>
    <s v="VEGA MANRIQUE JONATAN MAURICIO"/>
    <n v="1"/>
    <n v="40250"/>
    <n v="40250"/>
  </r>
  <r>
    <s v="BOGOTA"/>
    <s v="0036-0004"/>
    <x v="5"/>
    <n v="11001"/>
    <n v="2847128"/>
    <n v="73645"/>
    <x v="0"/>
    <s v="CUNDINAMARCA"/>
    <s v="BOGOTA"/>
    <s v="BARRIO LA FAENA BOGOTA 2"/>
    <s v="WOMPI"/>
    <s v="FO-25-1637093"/>
    <d v="2025-10-06T16:03:00"/>
    <d v="2025-10-08T16:01: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48"/>
    <s v="PRINCIPAL"/>
    <s v="TERRESTRE"/>
    <s v="GIMBUEL LASSO LUIS GERMAN"/>
    <n v="1"/>
    <n v="31419"/>
    <n v="31419"/>
  </r>
  <r>
    <s v="MONTERIA"/>
    <s v="0036-0001"/>
    <x v="0"/>
    <n v="23001"/>
    <n v="2838521"/>
    <n v="68358"/>
    <x v="0"/>
    <s v="CORDOBA"/>
    <s v="MONTERIA"/>
    <s v="BARRIO URBANIZACION LA VICTORIA MONTERIA"/>
    <s v="WOMPI"/>
    <s v="FO-25-1630996"/>
    <d v="2025-10-06T08:00:00"/>
    <d v="2025-10-08T16:05:00"/>
    <x v="0"/>
    <s v="ROLLOS"/>
    <s v="EJECUTADO_EXITOSO"/>
    <s v="EJECUTADO EXITOSO"/>
    <s v="05/10/2025 SE ESCALA AL COORDINADOR DE ZONA PARA ENTREGA DE ROLLOS EN SITIO | 07/10/2025 SE REALIZA ENTREGA DE 24 ROLLOS A CORRESPONSAL WOMPI"/>
    <s v="VISITA_TÉCNICA"/>
    <n v="24"/>
    <s v="PRINCIPAL"/>
    <s v="TERRESTRE"/>
    <s v="VEGA MANRIQUE JONATAN MAURICIO"/>
    <n v="1"/>
    <n v="31419"/>
    <n v="31419"/>
  </r>
  <r>
    <s v="VILLAVICENCIO"/>
    <s v="0036-0006"/>
    <x v="2"/>
    <n v="50001"/>
    <n v="2848596"/>
    <n v="16036"/>
    <x v="0"/>
    <s v="META"/>
    <s v="VILLAVICENCIO"/>
    <s v="BARRIO CATUMARE VILLAVICENCIO"/>
    <s v="WOMPI"/>
    <s v="FO-25-1638246"/>
    <d v="2025-10-07T08:00:00"/>
    <d v="2025-10-08T16:08:00"/>
    <x v="0"/>
    <s v="ROLLOS"/>
    <s v="EJECUTADO_EXITOSO"/>
    <s v="EJECUTADO EXITOSO"/>
    <s v="07/10/2025 SE ESCALA AL COORDINADOR DE ZONA PARA ENTREGA DE ROLLOS EN SITIO | 07/10/2025 SE VISITA CB Y SE REALIZA ENTREGA DE 48 ROLLOS DE PAPEL TERMICO PARA DATÁFONO WOMPI"/>
    <s v="VISITA_TÉCNICA"/>
    <n v="48"/>
    <s v="PRINCIPAL"/>
    <s v="TERRESTRE"/>
    <s v="MARQUEZ HOYOS JEYSON DANIEL"/>
    <n v="1"/>
    <n v="31419"/>
    <n v="31419"/>
  </r>
  <r>
    <s v="BOGOTA"/>
    <s v="0036-0004"/>
    <x v="5"/>
    <n v="11001"/>
    <n v="2846892"/>
    <n v="45991"/>
    <x v="0"/>
    <s v="CUNDINAMARCA"/>
    <s v="BOGOTA"/>
    <s v="BARRIO ENGATIVA CENTRO BOGOTA 3"/>
    <s v="WOMPI"/>
    <s v="FO-25-1637090"/>
    <d v="2025-10-06T16:04:00"/>
    <d v="2025-10-08T16:24: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56"/>
    <s v="PRINCIPAL"/>
    <s v="TERRESTRE"/>
    <s v="GARZON RUIZ LUIS MIGUEL"/>
    <n v="1"/>
    <n v="31419"/>
    <n v="31419"/>
  </r>
  <r>
    <s v="CUCUTA"/>
    <s v="0036-0007"/>
    <x v="1"/>
    <n v="54001"/>
    <n v="2846896"/>
    <n v="76726"/>
    <x v="0"/>
    <s v="NORTE DE SANTANDER"/>
    <s v="CUCUTA"/>
    <s v="TIENDA EL TIMBRE EXPRES"/>
    <s v="WOMPI"/>
    <s v="FO-25-1637086"/>
    <d v="2025-10-06T16:05:00"/>
    <d v="2025-10-08T16:29:00"/>
    <x v="0"/>
    <s v="ROLLOS"/>
    <s v="EJECUTADO_EXITOSO"/>
    <s v="EJECUTADO EXITOSO"/>
    <s v="09/10/2025 SE ESCALA AL COORDINADOR DE ZONA PARA ENTREGA DE ROLLOS EN SITIO | 07/10/2025 SE REALIZÓ VISITA AL COMERCIO Y SE HIZO ENTREGA DE 16 ROLLOS WOMPI TODO OK"/>
    <s v="VISITA_TÉCNICA"/>
    <n v="16"/>
    <s v="PRINCIPAL"/>
    <s v="TERRESTRE"/>
    <s v="VEGA MANRIQUE JONATAN MAURICIO"/>
    <n v="1"/>
    <n v="31419"/>
    <n v="31419"/>
  </r>
  <r>
    <s v="CUCUTA"/>
    <s v="0036-0007"/>
    <x v="1"/>
    <n v="54001"/>
    <n v="2846067"/>
    <n v="75329"/>
    <x v="0"/>
    <s v="NORTE DE SANTANDER"/>
    <s v="CUCUTA"/>
    <s v="JUAN CARLOS ORTIZ ORTEGA"/>
    <s v="WOMPI"/>
    <s v="FO-25-1637545"/>
    <d v="2025-10-06T14:49:00"/>
    <d v="2025-10-08T16:44:00"/>
    <x v="0"/>
    <s v="ROLLOS"/>
    <s v="EJECUTADO_EXITOSO"/>
    <s v="EJECUTADO EXITOSO"/>
    <s v="06/10/2025 SE ESCALA AL COORDINADOR DE ZONA PARA ENTREGA DE ROLLOS EN SITIO | 07/10/2025 SE REALIZÓ VISITA AL COMERCIO Y SE HIZO ENTREGA DE 16 ROLLOS WOMPI TODO OK"/>
    <s v="VISITA_TÉCNICA"/>
    <n v="16"/>
    <s v="PRINCIPAL"/>
    <s v="TERRESTRE"/>
    <s v="MORA VEGA JEAMPIER"/>
    <n v="1"/>
    <n v="31419"/>
    <n v="31419"/>
  </r>
  <r>
    <s v="CALI"/>
    <s v="0036-0003"/>
    <x v="4"/>
    <n v="76001"/>
    <n v="2847819"/>
    <n v="40171"/>
    <x v="0"/>
    <s v="VALLE DEL CAUCA"/>
    <s v="CALI"/>
    <s v="FERRO ELÉCTRICOS HOYOS"/>
    <s v="WOMPI"/>
    <s v="FO-25-1638278"/>
    <d v="2025-10-07T08:00:00"/>
    <d v="2025-10-08T16:50:00"/>
    <x v="0"/>
    <s v="ROLLOS"/>
    <s v="EJECUTADO_EXITOSO"/>
    <s v="EJECUTADO EXITOSO"/>
    <s v="07/10/2025 SE ESCALA AL COORDINADOR DE ZONA PARA ENTREGA DE ROLLOS EN SITIO | 07/10/2025 SE ENTREGAN 48 ROLLOS A GLORIA HOYOS"/>
    <s v="VISITA_TÉCNICA"/>
    <n v="48"/>
    <s v="PRINCIPAL"/>
    <s v="TERRESTRE"/>
    <s v="MORA VEGA JEAMPIER"/>
    <n v="1"/>
    <n v="31419"/>
    <n v="31419"/>
  </r>
  <r>
    <s v="CUCUTA"/>
    <s v="0036-0007"/>
    <x v="1"/>
    <n v="54001"/>
    <n v="2849369"/>
    <n v="15712"/>
    <x v="0"/>
    <s v="NORTE DE SANTANDER"/>
    <s v="CUCUTA"/>
    <s v="MERKDOS"/>
    <s v="WOMPI"/>
    <s v="FO-25-1639220"/>
    <d v="2025-10-07T09:06:00"/>
    <d v="2025-10-08T16:56:00"/>
    <x v="0"/>
    <s v="ROLLOS"/>
    <s v="EJECUTADO_EXITOSO"/>
    <s v="EJECUTADO EXITOSO"/>
    <s v="07/10/2025 SE ESCALA AL COORDINADOR DE ZONA PARA ENTREGA DE ROLLOS EN SITIO | 07/10/2025 SE REALIZA ENTREGA DE 64 ROLLOS"/>
    <s v="VISITA_TÉCNICA"/>
    <n v="64"/>
    <s v="PRINCIPAL"/>
    <s v="TERRESTRE"/>
    <s v="CUERO RUIZ JHONNY"/>
    <n v="1"/>
    <n v="31419"/>
    <n v="31419"/>
  </r>
  <r>
    <s v="VILLAVICENCIO"/>
    <s v="0036-0006"/>
    <x v="2"/>
    <n v="50001"/>
    <n v="2850278"/>
    <n v="68824"/>
    <x v="0"/>
    <s v="META"/>
    <s v="VILLAVICENCIO"/>
    <s v="TIENDA NATURISTA LA CASA NATURAL"/>
    <s v="WOMPI"/>
    <s v="FO-25-1640958"/>
    <d v="2025-10-07T10:28:00"/>
    <d v="2025-10-08T16:58:00"/>
    <x v="0"/>
    <s v="ROLLOS"/>
    <s v="EJECUTADO_EXITOSO"/>
    <s v="EJECUTADO EXITOSO"/>
    <s v="07/10/2025 SE ESCALA AL COORDINADOR DE ZONA PARA ENTREGA DE ROLLOS EN SITIO | 07/10/2025 SE VISITA CB Y SE REALIZA ENTREGA DE 32 ROLLOS DE PAPEL TERMICO PARA DATÁFONO WOMPI"/>
    <s v="VISITA_TÉCNICA"/>
    <n v="32"/>
    <s v="PRINCIPAL"/>
    <s v="TERRESTRE"/>
    <s v="NARANJO AFANADOR RUBEN JESUS"/>
    <n v="1"/>
    <n v="31419"/>
    <n v="31419"/>
  </r>
  <r>
    <s v="BOGOTA"/>
    <s v="0036-0004"/>
    <x v="5"/>
    <n v="11001"/>
    <n v="2839544"/>
    <n v="58579"/>
    <x v="0"/>
    <s v="CUNDINAMARCA"/>
    <s v="BOGOTÁ"/>
    <s v="HEBER NET"/>
    <s v="WOMPI"/>
    <s v="FO-25-1630968"/>
    <d v="2025-10-06T08:00:00"/>
    <d v="2025-10-08T17:00:00"/>
    <x v="0"/>
    <s v="ROLLOS"/>
    <s v="EJECUTADO_EXITOSO"/>
    <s v="EJECUTADO EXITOSO"/>
    <s v="05/10/2025 SE ESCALA AL COORDINADOR DE ZONA PARA ENTREGA DE ROLLOS EN SITIO | 07/10/2025 SE REALIZA VISITA A COMERCIO SE ENTREGAN 32 ROLLOS WOMPI"/>
    <s v="VISITA_TÉCNICA"/>
    <n v="32"/>
    <s v="PRINCIPAL"/>
    <s v="TERRESTRE"/>
    <s v="GARZON RUIZ LUIS MIGUEL"/>
    <n v="1"/>
    <n v="31419"/>
    <n v="31419"/>
  </r>
  <r>
    <s v="NEIVA"/>
    <s v="0036-0006"/>
    <x v="2"/>
    <n v="18001"/>
    <n v="2850178"/>
    <n v="77355"/>
    <x v="0"/>
    <s v="CAQUETA"/>
    <s v="FLORENCIA"/>
    <s v="BARRIO CENTRO FLORENCIA  36"/>
    <s v="WOMPI"/>
    <s v="FO-25-1640792"/>
    <d v="2025-10-07T10:21:00"/>
    <d v="2025-10-08T17:09:00"/>
    <x v="0"/>
    <s v="ROLLOS"/>
    <s v="EJECUTADO_EXITOSO"/>
    <s v="EJECUTADO EXITOSO"/>
    <s v="07/10/2025 SE REALIZA ENTREGA DE 16 ROLLOS WOMPI EN SITIO ENTREGA EXITOSA"/>
    <s v="VISITA_TÉCNICA"/>
    <n v="16"/>
    <s v="LEJANA"/>
    <s v="TERRESTRE"/>
    <s v="JAIMES VALERO NELSON RICARDO"/>
    <n v="1"/>
    <n v="40250"/>
    <n v="40250"/>
  </r>
  <r>
    <s v="CALI"/>
    <s v="0036-0003"/>
    <x v="4"/>
    <n v="76377"/>
    <n v="2826170"/>
    <n v="64106"/>
    <x v="0"/>
    <s v="VALLE DEL CAUCA"/>
    <s v="LA CUMBRE"/>
    <s v="BARRIO CENTRO LA CUMBRE  3"/>
    <s v="WOMPI"/>
    <s v="FO-25-1622394"/>
    <d v="2025-10-02T08:00:00"/>
    <d v="2025-10-08T17:17:00"/>
    <x v="0"/>
    <s v="ROLLOS"/>
    <s v="EJECUTADO_EXITOSO"/>
    <s v="EJECUTADO EXITOSO"/>
    <s v="03/10/2025 SE REALIZA ENVIO DE ROLLOS CON GUIA | 08/10/2025 SE REALIZA ENVIO DE 48 ROLLOS, CON LA GUIA 2185553813 SERVIENTREGA. SE CONFIRMA ENTREGA EXITOSA POR PARTE DE LA TRANSPORTADORA"/>
    <s v="ENVÍO"/>
    <n v="48"/>
    <s v="INTERMEDIA"/>
    <s v="TERRESTRE"/>
    <s v="BERMUDEZ SANCHEZ JOSE NEYBER"/>
    <n v="1"/>
    <n v="36351"/>
    <n v="36351"/>
  </r>
  <r>
    <s v="CALI"/>
    <s v="0036-0003"/>
    <x v="4"/>
    <n v="76248"/>
    <n v="2827013"/>
    <n v="71416"/>
    <x v="0"/>
    <s v="VALLE DEL CAUCA"/>
    <s v="EL CERRITO"/>
    <s v="EL CERRITO SANTA BARBARA"/>
    <s v="WOMPI"/>
    <s v="FO-25-1622297"/>
    <d v="2025-10-02T08:00:00"/>
    <d v="2025-10-08T17:18:00"/>
    <x v="0"/>
    <s v="ROLLOS"/>
    <s v="EJECUTADO_EXITOSO"/>
    <s v="EJECUTADO EXITOSO"/>
    <s v="03/10/2025 SE REALIZA ENVIO DE ROLLOS CON GUIA | 08/10/2025 SE REALIZA ENVIO DE 64 ROLLOS, CON LA GUIA 2185553812 SERVIENTREGA. SE CONFIRMA ENTREGA EXITOSA POR PARTE DE LA TRANSPORTADORA"/>
    <s v="ENVÍO"/>
    <n v="64"/>
    <s v="INTERMEDIA"/>
    <s v="TERRESTRE"/>
    <s v="RICO PERDOMO ALAHY XIMENA"/>
    <n v="1"/>
    <n v="36351"/>
    <n v="36351"/>
  </r>
  <r>
    <s v="BUCARAMANGA"/>
    <s v="0036-0007"/>
    <x v="1"/>
    <n v="68406"/>
    <n v="2825862"/>
    <n v="67442"/>
    <x v="0"/>
    <s v="SANTANDER"/>
    <s v="LEBRIJA"/>
    <s v="BARRIO CAMPO ALEGRE LEBRIJA 1"/>
    <s v="WOMPI"/>
    <s v="FO-25-1622398"/>
    <d v="2025-10-02T08:00:00"/>
    <d v="2025-10-08T17:18:00"/>
    <x v="0"/>
    <s v="ROLLOS"/>
    <s v="EJECUTADO_EXITOSO"/>
    <s v="EJECUTADO EXITOSO"/>
    <s v="03/10/2025 SE REALIZA ENVIO DE ROLLOS CON GUIA | 08/10/2025 SE REALIZA ENVIO DE 32 ROLLOS, CON LA GUIA 2187690732 SERVIENTREGA. SE CONFIRMA ENTREGA EXITOSA POR PARTE DE LA TRANSPORTADORA"/>
    <s v="ENVÍO"/>
    <n v="32"/>
    <s v="INTERMEDIA"/>
    <s v="TERRESTRE"/>
    <s v="RICO PERDOMO ALAHY XIMENA"/>
    <n v="1"/>
    <n v="36351"/>
    <n v="36351"/>
  </r>
  <r>
    <s v="CALI"/>
    <s v="0036-0003"/>
    <x v="4"/>
    <n v="76364"/>
    <n v="2829178"/>
    <n v="66830"/>
    <x v="0"/>
    <s v="VALLE DEL CAUCA"/>
    <s v="JAMUNDI"/>
    <s v="BARRIO EL SOCORRO JAMUNDI"/>
    <s v="WOMPI"/>
    <s v="FO-25-1622275"/>
    <d v="2025-10-02T10:50:00"/>
    <d v="2025-10-08T17:19:00"/>
    <x v="0"/>
    <s v="ROLLOS"/>
    <s v="EJECUTADO_EXITOSO"/>
    <s v="EJECUTADO EXITOSO"/>
    <s v="03/10/2025 SE REALIZA ENVIO DE ROLLOS CON GUIA | 08/10/2025 SE REALIZA ENVIO DE 64 ROLLOS, CON LA GUIA 2185553811 SERVIENTREGA. SE CONFIRMA ENTREGA EXITOSA POR PARTE DE LA TRANSPORTADORA"/>
    <s v="ENVÍO"/>
    <n v="64"/>
    <s v="INTERMEDIA"/>
    <s v="TERRESTRE"/>
    <s v="HERNANDEZ GUARIN MIGUEL JULIAN"/>
    <n v="1"/>
    <n v="36351"/>
    <n v="36351"/>
  </r>
  <r>
    <s v="CUCUTA"/>
    <s v="0036-0007"/>
    <x v="1"/>
    <n v="54820"/>
    <n v="2829857"/>
    <n v="43745"/>
    <x v="0"/>
    <s v="NORTE DE SANTANDER"/>
    <s v="TOLEDO"/>
    <s v="BARRIO CENTRO EL PROGRESO TOLEDO"/>
    <s v="WOMPI"/>
    <s v="FO-25-1628932"/>
    <d v="2025-10-02T11:45:00"/>
    <d v="2025-10-08T17:20:00"/>
    <x v="0"/>
    <s v="ROLLOS"/>
    <s v="EJECUTADO_EXITOSO"/>
    <s v="EJECUTADO EXITOSO"/>
    <s v="08/10/2025 SE REALIZA ENVIO DE ROLLOS CON GUIA | 08/10/2025 SE REALIZA ENVIO DE 48 ROLLOS, CON LA GUIA 2187690735 SERVIENTREGA. SE CONFIRMA ENTREGA EXITOSA POR PARTE DE LA TRANSPORTADORA"/>
    <s v="ENVÍO"/>
    <n v="48"/>
    <s v="LEJANA"/>
    <s v="TERRESTRE"/>
    <s v="RICO PERDOMO ALAHY XIMENA"/>
    <n v="1"/>
    <n v="40250"/>
    <n v="40250"/>
  </r>
  <r>
    <s v="CALI"/>
    <s v="0036-0003"/>
    <x v="4"/>
    <n v="19532"/>
    <n v="2830577"/>
    <n v="79400"/>
    <x v="0"/>
    <s v="CAUCA"/>
    <s v="PATIA"/>
    <s v="BARRIO PABLO VI PATÍA"/>
    <s v="WOMPI"/>
    <s v="FO-25-1629377"/>
    <d v="2025-10-02T13:42:00"/>
    <d v="2025-10-08T17:21:00"/>
    <x v="0"/>
    <s v="ROLLOS"/>
    <s v="EJECUTADO_EXITOSO"/>
    <s v="EJECUTADO EXITOSO"/>
    <s v="04/10/2025 SE REALIZA ENVIO DE ROLLOS CON GUIA | 08/10/2025 SE REALIZA ENVIO DE 48 ROLLOS, CON LA GUIA 2185553822 SERVIENTREGA. SE CONFIRMA ENTREGA EXITOSA POR PARTE DE LA TRANSPORTADORA"/>
    <s v="ENVÍO"/>
    <n v="48"/>
    <s v="LEJANA"/>
    <s v="TERRESTRE"/>
    <s v="HERNANDEZ GUARIN MIGUEL JULIAN"/>
    <n v="1"/>
    <n v="40250"/>
    <n v="40250"/>
  </r>
  <r>
    <s v="NEIVA"/>
    <s v="0036-0006"/>
    <x v="2"/>
    <n v="18610"/>
    <n v="2830191"/>
    <n v="70472"/>
    <x v="0"/>
    <s v="CAQUETA"/>
    <s v="SAN JOSE DEL FRAGUA"/>
    <s v="BARRIO CENTRO SAN JOSE DEL FRAGUA 9"/>
    <s v="WOMPI"/>
    <s v="FO-25-1622218"/>
    <d v="2025-10-02T12:28:00"/>
    <d v="2025-10-08T17:21:00"/>
    <x v="0"/>
    <s v="ROLLOS"/>
    <s v="EJECUTADO_EXITOSO"/>
    <s v="EJECUTADO EXITOSO"/>
    <s v="03/10/2025 SE REALIZA ENVIO DE ROLLOS CON GUIA | 08/10/2025 SE REALIZA ENVIO DE 32 ROLLOS, CON LA GUIA 2235596134 SERVIENTREGA. SE CONFIRMA ENTREGA EXITOSA POR PARTE DE LA TRANSPORTADORA"/>
    <s v="ENVÍO"/>
    <n v="32"/>
    <s v="LEJANA"/>
    <s v="TERRESTRE"/>
    <s v="RICO PERDOMO ALAHY XIMENA"/>
    <n v="1"/>
    <n v="40250"/>
    <n v="40250"/>
  </r>
  <r>
    <s v="CALI"/>
    <s v="0036-0003"/>
    <x v="4"/>
    <n v="76248"/>
    <n v="2831357"/>
    <n v="70328"/>
    <x v="0"/>
    <s v="VALLE DEL CAUCA"/>
    <s v="EL CERRITO"/>
    <s v="BARRIO CHAPINERO EL CERRITO  4"/>
    <s v="WOMPI"/>
    <s v="FO-25-1631641"/>
    <d v="2025-10-02T14:39:00"/>
    <d v="2025-10-08T17:22:00"/>
    <x v="0"/>
    <s v="ROLLOS"/>
    <s v="EJECUTADO_EXITOSO"/>
    <s v="EJECUTADO EXITOSO"/>
    <s v="05/10/2025 SE REALIZA ENVIO DE ROLLOS CON GUIA | 06/10/2025 DEBIDO A PROBLEMAS CON EL MO DE LA TAREA BODEGA NO VISUALIZA ACTIVIDAD | 08/10/2025 SE REALIZA ENVIO DE 40 ROLLOS, CON LA GUIA 2185553829 SERVIENTREGA. SE CONFIRMA ENTREGA EXITOSA POR PARTE DE LA TRANSPORTADORA"/>
    <s v="ENVÍO"/>
    <n v="40"/>
    <s v="INTERMEDIA"/>
    <s v="TERRESTRE"/>
    <s v="CABARCAS BENJUMEA MILENA MARIA"/>
    <n v="1"/>
    <n v="36351"/>
    <n v="36351"/>
  </r>
  <r>
    <s v="CUCUTA"/>
    <s v="0036-0007"/>
    <x v="1"/>
    <n v="54820"/>
    <n v="2830953"/>
    <n v="18539"/>
    <x v="0"/>
    <s v="NORTE DE SANTANDER"/>
    <s v="TOLEDO"/>
    <s v="CENTRO II TOLEDO"/>
    <s v="WOMPI"/>
    <s v="FO-25-1629373"/>
    <d v="2025-10-02T14:14:00"/>
    <d v="2025-10-08T17:23:00"/>
    <x v="0"/>
    <s v="ROLLOS"/>
    <s v="EJECUTADO_EXITOSO"/>
    <s v="EJECUTADO EXITOSO"/>
    <s v="04/10/2025 SE REALIZA ENVIO DE ROLLOS CON GUIA | 08/10/2025 SE REALIZA ENVIO DE 8 ROLLOS, CON LA GUIA 2187690739 SERVIENTREGA. SE CONFIRMA ENTREGA EXITOSA POR PARTE DE LA TRANSPORTADORA"/>
    <s v="ENVÍO"/>
    <n v="8"/>
    <s v="LEJANA"/>
    <s v="TERRESTRE"/>
    <s v="GOMEZ FERRARO JOHANA"/>
    <n v="1"/>
    <n v="40250"/>
    <n v="40250"/>
  </r>
  <r>
    <s v="CUCUTA"/>
    <s v="0036-0007"/>
    <x v="1"/>
    <n v="54820"/>
    <n v="2831925"/>
    <n v="50392"/>
    <x v="0"/>
    <s v="NORTE DE SANTANDER"/>
    <s v="TOLEDO"/>
    <s v="BARRIO TOLEDO TOLEDO 1"/>
    <s v="WOMPI"/>
    <s v="FO-25-1628930"/>
    <d v="2025-10-02T15:31:00"/>
    <d v="2025-10-08T17:24:00"/>
    <x v="0"/>
    <s v="ROLLOS"/>
    <s v="EJECUTADO_EXITOSO"/>
    <s v="EJECUTADO EXITOSO"/>
    <s v="08/10/2025 SE CONFIRMA ENVIO CON LA SEÑORA JOSE ALEXANDER GONZALEZ | 08/10/2025 SE REALIZA ENVIO DE 32 ROLLOS, CON LA GUIA 2187690734 SERVIENTREGA. SE CONFIRMA ENTREGA EXITOSA POR PARTE DE LA TRANSPORTADORA"/>
    <s v="ENVÍO"/>
    <n v="32"/>
    <s v="LEJANA"/>
    <s v="TERRESTRE"/>
    <s v="HERNANDEZ GUARIN MIGUEL JULIAN"/>
    <n v="1"/>
    <n v="40250"/>
    <n v="40250"/>
  </r>
  <r>
    <s v="BUCARAMANGA"/>
    <s v="0036-0007"/>
    <x v="1"/>
    <n v="68001"/>
    <n v="2847221"/>
    <n v="66429"/>
    <x v="0"/>
    <s v="SANTANDER"/>
    <s v="BUCARAMANGA"/>
    <s v="BARRIO CENTRO BUCARAMANGA 64"/>
    <s v="WOMPI"/>
    <s v="FO-25-1644593"/>
    <d v="2025-10-06T16:14:00"/>
    <d v="2025-10-08T18:26:00"/>
    <x v="0"/>
    <s v="ROLLOS"/>
    <s v="EJECUTADO_EXITOSO"/>
    <s v="EJECUTADO EXITOSO"/>
    <s v="08/10/2025 SE ESCALA AL COORDINADOR DE ZONA PARA ENTREGA DE ROLLOS EN SITIO | 08/10/2025 SE VISITA COMERCIO SE ENTREGA ROLLOS #48"/>
    <s v="VISITA_TÉCNICA"/>
    <n v="48"/>
    <s v="PRINCIPAL"/>
    <s v="TERRESTRE"/>
    <s v="HERNANDEZ GUARIN MIGUEL JULIAN"/>
    <n v="1"/>
    <n v="31419"/>
    <n v="31419"/>
  </r>
  <r>
    <s v="CALI"/>
    <s v="0036-0003"/>
    <x v="4"/>
    <n v="76001"/>
    <n v="2848141"/>
    <n v="26988"/>
    <x v="0"/>
    <s v="VALLE DEL CAUCA"/>
    <s v="CALI"/>
    <s v="MULTISERVICIOS Y DIVERSION"/>
    <s v="WOMPI"/>
    <s v="FO-25-1642439"/>
    <d v="2025-10-07T08:00:00"/>
    <d v="2025-10-08T18:27:00"/>
    <x v="0"/>
    <s v="ROLLOS"/>
    <s v="EJECUTADO_EXITOSO"/>
    <s v="EJECUTADO EXITOSO"/>
    <s v="07/10/2025 SE ESCALA AL COORDINADOR DE ZONA PARA ENTREGA DE ROLLOS EN SITIO | 08/10/2025 SE REALIZA ENTREGA DE 64 ROLLOS WOMPI"/>
    <s v="VISITA_TÉCNICA"/>
    <n v="64"/>
    <s v="PRINCIPAL"/>
    <s v="TERRESTRE"/>
    <s v="HERRERA LUQUE SAUL JAVIER"/>
    <n v="1"/>
    <n v="31419"/>
    <n v="31419"/>
  </r>
  <r>
    <s v="SANTA MARTA"/>
    <s v="0036-0001"/>
    <x v="0"/>
    <n v="47001"/>
    <n v="2827701"/>
    <n v="60190"/>
    <x v="0"/>
    <s v="MAGDALENA"/>
    <s v="SANTA MARTA"/>
    <s v="BARRIO PORVENIR SANTA MARTA 2"/>
    <s v="WOMPI"/>
    <s v="FO-25-1614621"/>
    <d v="2025-10-02T09:00:00"/>
    <d v="2025-10-09T08:07:00"/>
    <x v="0"/>
    <s v="ROLLOS"/>
    <s v="EJECUTADO_EXITOSO"/>
    <s v="EJECUTADO EXITOSO"/>
    <s v="02/10/2025 SE ESCALA AL COORDINADOR DE ZONA PARA ENTREGA DE ROLLOS EN SITIO | 08/10/2025 SE REALIZA ENTREGA DE 16 ROLLOS WOMOI A SATISFACCIÓN DEL CLIENTE"/>
    <s v="VISITA_TÉCNICA"/>
    <n v="16"/>
    <s v="PRINCIPAL"/>
    <s v="TERRESTRE"/>
    <s v="PAREDES CASTILLO DIEGO"/>
    <n v="1"/>
    <n v="31419"/>
    <n v="31419"/>
  </r>
  <r>
    <s v="CALI"/>
    <s v="0036-0003"/>
    <x v="4"/>
    <n v="19548"/>
    <n v="2825836"/>
    <n v="71194"/>
    <x v="0"/>
    <s v="CAUCA"/>
    <s v="PIENDAMO"/>
    <s v="BARRIO CENTRO PIENDAMO 4"/>
    <s v="WOMPI"/>
    <s v="FO-25-1622401"/>
    <d v="2025-10-02T08:00:00"/>
    <d v="2025-10-09T08:54:00"/>
    <x v="0"/>
    <s v="ROLLOS"/>
    <s v="EJECUTADO_EXITOSO"/>
    <s v="EJECUTADO EXITOSO"/>
    <s v="03/10/2025 SE CONFIRMA ENVIO CON LA SEÑORA CAROLINA MEDINA | 07/10/2025 SE ENVIAN 32 ROLLOS WOMPI POR INTERRAPIDISIMO"/>
    <s v="ENVÍO"/>
    <n v="32"/>
    <s v="LEJANA"/>
    <s v="TERRESTRE"/>
    <s v="THOMAS  CAMPO SIGIFREDO SEGUNDO"/>
    <n v="1"/>
    <n v="40250"/>
    <n v="40250"/>
  </r>
  <r>
    <s v="MEDELLIN"/>
    <s v="0036-0005"/>
    <x v="3"/>
    <n v="5001"/>
    <n v="2830890"/>
    <n v="39751"/>
    <x v="0"/>
    <s v="ANTIOQUIA"/>
    <s v="MEDELLIN"/>
    <s v="BARRIO LAURELES MEDELLIN 8"/>
    <s v="WOMPI"/>
    <s v="FO-25-1617065"/>
    <d v="2025-10-02T14:26:00"/>
    <d v="2025-10-09T09:15:00"/>
    <x v="0"/>
    <s v="ROLLOS"/>
    <s v="EJECUTADO_EXITOSO"/>
    <s v="EJECUTADO EXITOSO"/>
    <s v="02/10/2025 SE ESCALA AL COORDINADOR DE ZONA PARA ENTREGA DE ROLLOS EN SITIO | 09/10/2025 SE REALIZA ENTREGA DE 40 ROLLOS POR EL OPERADOR LOGISTICO VELOCES CON LA GUIA V4001631129"/>
    <s v="VISITA_TÉCNICA"/>
    <n v="40"/>
    <s v="PRINCIPAL"/>
    <s v="TERRESTRE"/>
    <s v="GIMBUEL LASSO LUIS GERMAN"/>
    <n v="1"/>
    <n v="31419"/>
    <n v="31419"/>
  </r>
  <r>
    <s v="MEDELLIN"/>
    <s v="0036-0005"/>
    <x v="3"/>
    <n v="5001"/>
    <n v="2831134"/>
    <n v="39089"/>
    <x v="0"/>
    <s v="ANTIOQUIA"/>
    <s v="MEDELLIN"/>
    <s v="BARRIO MANRIQUE MEDELLIN 8"/>
    <s v="WOMPI"/>
    <s v="FO-25-1617055"/>
    <d v="2025-10-02T14:33:00"/>
    <d v="2025-10-09T09:16:00"/>
    <x v="0"/>
    <s v="ROLLOS"/>
    <s v="EJECUTADO_EXITOSO"/>
    <s v="EJECUTADO EXITOSO"/>
    <s v="02/10/2025 SE ESCALA AL COORDINADOR DE ZONA PARA ENTREGA DE ROLLOS EN SITIO | 09/10/2025 SE REALIZA ENTREGA DE 48 ROLLOS POR EL OPERADOR LOGISTICO VELOCES CON LA GUIA V4001631130"/>
    <s v="VISITA_TÉCNICA"/>
    <n v="48"/>
    <s v="PRINCIPAL"/>
    <s v="TERRESTRE"/>
    <s v="BETANCUR AGUIRRE EDGAR AUGUSTO"/>
    <n v="1"/>
    <n v="31419"/>
    <n v="31419"/>
  </r>
  <r>
    <s v="MEDELLIN"/>
    <s v="0036-0005"/>
    <x v="3"/>
    <n v="5001"/>
    <n v="2831341"/>
    <n v="28793"/>
    <x v="0"/>
    <s v="ANTIOQUIA"/>
    <s v="MEDELLÍN"/>
    <s v="MERCADO LA 42"/>
    <s v="WOMPI"/>
    <s v="FO-25-1617053"/>
    <d v="2025-10-02T14:37:00"/>
    <d v="2025-10-09T09:17:00"/>
    <x v="0"/>
    <s v="ROLLOS"/>
    <s v="EJECUTADO_EXITOSO"/>
    <s v="EJECUTADO EXITOSO"/>
    <s v="02/10/2025 SE ESCALA AL COORDINADOR DE ZONA PARA ENTREGA DE ROLLOS EN SITIO | 09/10/2025 SE REALIZA ENTREGA DE 40 ROLLOS POR EL OPERADOR LOGISTICO VELOCES CON LA GUIA V4001631131"/>
    <s v="VISITA_TÉCNICA"/>
    <n v="40"/>
    <s v="PRINCIPAL"/>
    <s v="TERRESTRE"/>
    <s v="BETANCUR AGUIRRE EDGAR AUGUSTO"/>
    <n v="1"/>
    <n v="31419"/>
    <n v="31419"/>
  </r>
  <r>
    <s v="MEDELLIN"/>
    <s v="0036-0005"/>
    <x v="3"/>
    <n v="5001"/>
    <n v="2828990"/>
    <n v="16543"/>
    <x v="0"/>
    <s v="ANTIOQUIA"/>
    <s v="MEDELLÍN"/>
    <s v="AUTOSERVICIO EL DIVINO NIÑO"/>
    <s v="WOMPI"/>
    <s v="FO-25-1617564"/>
    <d v="2025-10-02T10:42:00"/>
    <d v="2025-10-09T09:19:00"/>
    <x v="0"/>
    <s v="ROLLOS"/>
    <s v="EJECUTADO_EXITOSO"/>
    <s v="EJECUTADO EXITOSO"/>
    <s v="02/10/2025 SE ESCALA AL COORDINADOR DE ZONA PARA ENTREGA DE ROLLOS EN SITIO | 09/10/2025 SE REALIZA ENTREGA DE 48 ROLLOS POR EL OPERADOR LOGISTICO VELOCES CON LA GUIA V4001631132"/>
    <s v="VISITA_TÉCNICA"/>
    <n v="48"/>
    <s v="PRINCIPAL"/>
    <s v="TERRESTRE"/>
    <s v="BETANCUR AGUIRRE EDGAR AUGUSTO"/>
    <n v="1"/>
    <n v="31419"/>
    <n v="31419"/>
  </r>
  <r>
    <s v="MEDELLIN"/>
    <s v="0036-0005"/>
    <x v="3"/>
    <n v="5001"/>
    <n v="2829440"/>
    <n v="45335"/>
    <x v="0"/>
    <s v="ANTIOQUIA"/>
    <s v="MEDELLÍN"/>
    <s v="YESOS Y COLORES"/>
    <s v="WOMPI"/>
    <s v="FO-25-1617559"/>
    <d v="2025-10-02T11:01:00"/>
    <d v="2025-10-09T09:22:00"/>
    <x v="0"/>
    <s v="ROLLOS"/>
    <s v="EJECUTADO_EXITOSO"/>
    <s v="EJECUTADO EXITOSO"/>
    <s v="02/10/2025 SE ESCALA AL COORDINADOR DE ZONA PARA ENTREGA DE ROLLOS EN SITIO | 09/10/2025 SE REALIZA ENTREGA DE 64 ROLLOS POR EL OPERADOR LOGISTICO VELOCES CON LA GUIA V4001631133"/>
    <s v="VISITA_TÉCNICA"/>
    <n v="64"/>
    <s v="PRINCIPAL"/>
    <s v="TERRESTRE"/>
    <s v="BETANCUR AGUIRRE EDGAR AUGUSTO"/>
    <n v="1"/>
    <n v="31419"/>
    <n v="31419"/>
  </r>
  <r>
    <s v="MEDELLIN"/>
    <s v="0036-0005"/>
    <x v="3"/>
    <n v="5266"/>
    <n v="2829367"/>
    <n v="52714"/>
    <x v="0"/>
    <s v="ANTIOQUIA"/>
    <s v="ENVIGADO"/>
    <s v="VARIEDADES MONCIEL"/>
    <s v="WOMPI"/>
    <s v="FO-25-1617557"/>
    <d v="2025-10-02T11:03:00"/>
    <d v="2025-10-09T09:24:00"/>
    <x v="0"/>
    <s v="ROLLOS"/>
    <s v="EJECUTADO_EXITOSO"/>
    <s v="EJECUTADO EXITOSO"/>
    <s v="02/10/2025 SE ESCALA AL COORDINADOR DE ZONA PARA ENTREGA DE ROLLOS EN SITIO | 09/10/2025 SE REALIZA ENTREGA DE 40 ROLLOS POR EL OPERADOR LOGISTICO VELOCES CON LA GUIA V4001631134"/>
    <s v="VISITA_TÉCNICA"/>
    <n v="40"/>
    <s v="PRINCIPAL"/>
    <s v="TERRESTRE"/>
    <s v="BETANCUR AGUIRRE EDGAR AUGUSTO"/>
    <n v="1"/>
    <n v="31419"/>
    <n v="31419"/>
  </r>
  <r>
    <s v="MEDELLIN"/>
    <s v="0036-0005"/>
    <x v="3"/>
    <n v="5001"/>
    <n v="2830426"/>
    <n v="66376"/>
    <x v="0"/>
    <s v="ANTIOQUIA"/>
    <s v="MEDELLÍN"/>
    <s v="CHECHERES Y CHECHERES"/>
    <s v="WOMPI"/>
    <s v="FO-25-1617553"/>
    <d v="2025-10-02T12:36:00"/>
    <d v="2025-10-09T09:27:00"/>
    <x v="0"/>
    <s v="ROLLOS"/>
    <s v="EJECUTADO_EXITOSO"/>
    <s v="EJECUTADO EXITOSO"/>
    <s v="02/10/2025 SE ESCALA AL COORDINADOR DE ZONA PARA ENTREGA DE ROLLOS EN SITIO | 09/10/2025 SE REALIZA ENTREGA DE 64 ROLLOS POR EL OPERADOR LOGISTICO VELOCES CON LA GUIA V4001631135"/>
    <s v="VISITA_TÉCNICA"/>
    <n v="64"/>
    <s v="PRINCIPAL"/>
    <s v="TERRESTRE"/>
    <s v="BETANCUR AGUIRRE EDGAR AUGUSTO"/>
    <n v="1"/>
    <n v="31419"/>
    <n v="31419"/>
  </r>
  <r>
    <s v="MEDELLIN"/>
    <s v="0036-0005"/>
    <x v="3"/>
    <n v="5360"/>
    <n v="2830884"/>
    <n v="72229"/>
    <x v="0"/>
    <s v="ANTIOQUIA"/>
    <s v="ITAGÜÍ"/>
    <s v="VARIEDADES Y TIENDA DE BELLEZA SIEMPRE BELLAS"/>
    <s v="WOMPI"/>
    <s v="FO-25-1617549"/>
    <d v="2025-10-02T14:25:00"/>
    <d v="2025-10-09T09:29:00"/>
    <x v="0"/>
    <s v="ROLLOS"/>
    <s v="EJECUTADO_EXITOSO"/>
    <s v="EJECUTADO EXITOSO"/>
    <s v="02/10/2025 SE ESCALA AL COORDINADOR DE ZONA PARA ENTREGA DE ROLLOS EN SITIO | 09/10/2025 SE REALIZA ENTREGA DE 40 ROLLOS POR EL OPERADOR LOGISTICO VELOCES CON LA GUIA V4001631136"/>
    <s v="VISITA_TÉCNICA"/>
    <n v="40"/>
    <s v="PRINCIPAL"/>
    <s v="TERRESTRE"/>
    <s v="BETANCUR AGUIRRE EDGAR AUGUSTO"/>
    <n v="1"/>
    <n v="31419"/>
    <n v="31419"/>
  </r>
  <r>
    <s v="MEDELLIN"/>
    <s v="0036-0005"/>
    <x v="3"/>
    <n v="5360"/>
    <n v="2831805"/>
    <n v="75244"/>
    <x v="0"/>
    <s v="ANTIOQUIA"/>
    <s v="ITAGÜÍ"/>
    <s v="DROGUERIAS DOMO PHARMA"/>
    <s v="WOMPI"/>
    <s v="FO-25-1617545"/>
    <d v="2025-10-02T15:24:00"/>
    <d v="2025-10-09T09:30:00"/>
    <x v="0"/>
    <s v="ROLLOS"/>
    <s v="EJECUTADO_EXITOSO"/>
    <s v="EJECUTADO EXITOSO"/>
    <s v="02/10/2025 SE ESCALA AL COORDINADOR DE ZONA PARA ENTREGA DE ROLLOS EN SITIO | 09/10/2025 SE REALIZA ENTREGA DE 48 ROLLOS POR EL OPERADOR LOGISTICO VELOCES CON LA GUIA V4001631137"/>
    <s v="VISITA_TÉCNICA"/>
    <n v="48"/>
    <s v="PRINCIPAL"/>
    <s v="TERRESTRE"/>
    <s v="CONTRERAS ROSSI LITZY YULIETH"/>
    <n v="1"/>
    <n v="31419"/>
    <n v="31419"/>
  </r>
  <r>
    <s v="MEDELLIN"/>
    <s v="0036-0005"/>
    <x v="3"/>
    <n v="5001"/>
    <n v="2832276"/>
    <n v="67471"/>
    <x v="0"/>
    <s v="ANTIOQUIA"/>
    <s v="MEDELLÍN"/>
    <s v="ACERCA SAS"/>
    <s v="WOMPI"/>
    <s v="FO-25-1617922"/>
    <d v="2025-10-02T16:08:00"/>
    <d v="2025-10-09T09:31:00"/>
    <x v="0"/>
    <s v="ROLLOS"/>
    <s v="EJECUTADO_EXITOSO"/>
    <s v="EJECUTADO EXITOSO"/>
    <s v="02/10/2025 SE ESCALA AL COORDINADOR DE ZONA PARA ENTREGA DE ROLLOS EN SITIO | 09/10/2025 SE REALIZA ENTREGA DE 24 ROLLOS POR EL OPERADOR LOGISTICO VELOCES CON LA GUIA V4001631139"/>
    <s v="VISITA_TÉCNICA"/>
    <n v="24"/>
    <s v="PRINCIPAL"/>
    <s v="TERRESTRE"/>
    <s v="BETANCUR AGUIRRE EDGAR AUGUSTO"/>
    <n v="1"/>
    <n v="31419"/>
    <n v="31419"/>
  </r>
  <r>
    <s v="MEDELLIN"/>
    <s v="0036-0005"/>
    <x v="3"/>
    <n v="5001"/>
    <n v="2832069"/>
    <n v="35302"/>
    <x v="0"/>
    <s v="ANTIOQUIA"/>
    <s v="MEDELLÍN"/>
    <s v="ALMACÉN HAMMER"/>
    <s v="WOMPI"/>
    <s v="FO-25-1617543"/>
    <d v="2025-10-02T15:56:00"/>
    <d v="2025-10-09T09:31:00"/>
    <x v="0"/>
    <s v="ROLLOS"/>
    <s v="EJECUTADO_EXITOSO"/>
    <s v="EJECUTADO EXITOSO"/>
    <s v="02/10/2025 SE ESCALA AL COORDINADOR DE ZONA PARA ENTREGA DE ROLLOS EN SITIO | 09/10/2025 SE REALIZA ENTREGA DE 64 ROLLOS POR EL OPERADOR LOGISTICO VELOCES CON LA GUIA V4001631138"/>
    <s v="VISITA_TÉCNICA"/>
    <n v="64"/>
    <s v="PRINCIPAL"/>
    <s v="TERRESTRE"/>
    <s v="BETANCUR AGUIRRE EDGAR AUGUSTO"/>
    <n v="1"/>
    <n v="31419"/>
    <n v="31419"/>
  </r>
  <r>
    <s v="MEDELLIN"/>
    <s v="0036-0005"/>
    <x v="3"/>
    <n v="5088"/>
    <n v="2832192"/>
    <n v="35206"/>
    <x v="0"/>
    <s v="ANTIOQUIA"/>
    <s v="BELLO"/>
    <s v="BARRIO TERRANOVA BELLO"/>
    <s v="WOMPI"/>
    <s v="FO-25-1617915"/>
    <d v="2025-10-02T16:24:00"/>
    <d v="2025-10-09T09:32:00"/>
    <x v="0"/>
    <s v="ROLLOS"/>
    <s v="EJECUTADO_EXITOSO"/>
    <s v="EJECUTADO EXITOSO"/>
    <s v="02/10/2025 SE ESCALA AL COORDINADOR DE ZONA PARA ENTREGA DE ROLLOS EN SITIO | 09/10/2025 SE REALIZA ENTREGA DE 64 ROLLOS POR EL OPERADOR LOGISTICO VELOCES CON LA GUIA V4001631140"/>
    <s v="VISITA_TÉCNICA"/>
    <n v="64"/>
    <s v="PRINCIPAL"/>
    <s v="TERRESTRE"/>
    <s v="BETANCUR AGUIRRE EDGAR AUGUSTO"/>
    <n v="1"/>
    <n v="31419"/>
    <n v="31419"/>
  </r>
  <r>
    <s v="MEDELLIN"/>
    <s v="0036-0005"/>
    <x v="3"/>
    <n v="5631"/>
    <n v="2832522"/>
    <n v="34276"/>
    <x v="0"/>
    <s v="ANTIOQUIA"/>
    <s v="SABANETA"/>
    <s v="BARRIO PRADOS DE SABANETA"/>
    <s v="WOMPI"/>
    <s v="FO-25-1617908"/>
    <d v="2025-10-02T16:35:00"/>
    <d v="2025-10-09T09:33:00"/>
    <x v="0"/>
    <s v="ROLLOS"/>
    <s v="EJECUTADO_EXITOSO"/>
    <s v="EJECUTADO EXITOSO"/>
    <s v="02/10/2025 SE ESCALA AL COORDINADOR DE ZONA PARA ENTREGA DE ROLLOS EN SITIO | 09/10/2025 SE REALIZA ENTREGA DE 64 ROLLOS POR EL OPERADOR LOGISTICO VELOCES CON LA GUIA V4001631141"/>
    <s v="VISITA_TÉCNICA"/>
    <n v="64"/>
    <s v="PRINCIPAL"/>
    <s v="TERRESTRE"/>
    <s v="BETANCUR AGUIRRE EDGAR AUGUSTO"/>
    <n v="1"/>
    <n v="31419"/>
    <n v="31419"/>
  </r>
  <r>
    <s v="MEDELLIN"/>
    <s v="0036-0005"/>
    <x v="3"/>
    <n v="5001"/>
    <n v="2832473"/>
    <n v="61172"/>
    <x v="0"/>
    <s v="ANTIOQUIA"/>
    <s v="MEDELLÍN"/>
    <s v="LA CAPSULA DROGUERIA COLORES"/>
    <s v="WOMPI"/>
    <s v="FO-25-1617903"/>
    <d v="2025-10-02T16:37:00"/>
    <d v="2025-10-09T09:34:00"/>
    <x v="0"/>
    <s v="ROLLOS"/>
    <s v="EJECUTADO_EXITOSO"/>
    <s v="EJECUTADO EXITOSO"/>
    <s v="02/10/2025 SE ESCALA AL COORDINADOR DE ZONA PARA ENTREGA DE ROLLOS EN SITIO | 09/10/2025 SE REALIZA ENTREGA DE 24 ROLLOS POR EL OPERADOR LOGISTICO VELOCES CON LA GUIA V4001631142"/>
    <s v="VISITA_TÉCNICA"/>
    <n v="24"/>
    <s v="PRINCIPAL"/>
    <s v="TERRESTRE"/>
    <s v="BETANCUR AGUIRRE EDGAR AUGUSTO"/>
    <n v="1"/>
    <n v="31419"/>
    <n v="31419"/>
  </r>
  <r>
    <s v="MEDELLIN"/>
    <s v="0036-0005"/>
    <x v="3"/>
    <n v="5088"/>
    <n v="2830630"/>
    <n v="13531"/>
    <x v="0"/>
    <s v="ANTIOQUIA"/>
    <s v="BELLO"/>
    <s v="BARRIO LA GABRIELA III - BELLO"/>
    <s v="WOMPI"/>
    <s v="FO-25-1622087"/>
    <d v="2025-10-02T13:02:00"/>
    <d v="2025-10-09T09:35:00"/>
    <x v="0"/>
    <s v="ROLLOS"/>
    <s v="EJECUTADO_EXITOSO"/>
    <s v="EJECUTADO EXITOSO"/>
    <s v="03/10/2025 SE ESCALA AL COORDINADOR DE ZONA PARA ENTREGA DE ROLLOS EN SITIO | 09/10/2025 SE REALIZA ENTREGA DE 64 ROLLOS POR EL OPERADOR LOGISTICO VELOCES CON LA GUIA V4001641365"/>
    <s v="VISITA_TÉCNICA"/>
    <n v="64"/>
    <s v="PRINCIPAL"/>
    <s v="TERRESTRE"/>
    <s v="BETANCUR AGUIRRE EDGAR AUGUSTO"/>
    <n v="1"/>
    <n v="31419"/>
    <n v="31419"/>
  </r>
  <r>
    <s v="MEDELLIN"/>
    <s v="0036-0005"/>
    <x v="3"/>
    <n v="5001"/>
    <n v="2833068"/>
    <n v="78031"/>
    <x v="0"/>
    <s v="ANTIOQUIA"/>
    <s v="MEDELLÍN"/>
    <s v="ZAMURAY MOTOS"/>
    <s v="WOMPI"/>
    <s v="FO-25-1619612"/>
    <d v="2025-10-03T08:00:00"/>
    <d v="2025-10-09T09:36:00"/>
    <x v="0"/>
    <s v="ROLLOS"/>
    <s v="EJECUTADO_EXITOSO"/>
    <s v="EJECUTADO EXITOSO"/>
    <s v="03/10/2025 SE ESCALA AL COORDINADOR DE ZONA PARA ENTREGA DE ROLLOS EN SITIO | 09/10/2025 SE REALIZA ENTREGA DE 48 ROLLOS POR EL OPERADOR LOGISTICO VELOCES CON LA GUIA V4001641366"/>
    <s v="VISITA_TÉCNICA"/>
    <n v="48"/>
    <s v="PRINCIPAL"/>
    <s v="TERRESTRE"/>
    <s v="BETANCUR AGUIRRE EDGAR AUGUSTO"/>
    <n v="1"/>
    <n v="31419"/>
    <n v="31419"/>
  </r>
  <r>
    <s v="MEDELLIN"/>
    <s v="0036-0005"/>
    <x v="3"/>
    <n v="5088"/>
    <n v="2833059"/>
    <n v="30298"/>
    <x v="0"/>
    <s v="ANTIOQUIA"/>
    <s v="BELLO"/>
    <s v="ALMACEN CACHETES"/>
    <s v="WOMPI"/>
    <s v="FO-25-1619619"/>
    <d v="2025-10-03T08:00:00"/>
    <d v="2025-10-09T09:37:00"/>
    <x v="0"/>
    <s v="ROLLOS"/>
    <s v="EJECUTADO_EXITOSO"/>
    <s v="EJECUTADO EXITOSO"/>
    <s v="03/10/2025 SE ESCALA AL COORDINADOR DE ZONA PARA ENTREGA DE ROLLOS EN SITIO | 09/10/2025 SE REALIZA ENTREGA DE 32 ROLLOS POR EL OPERADOR LOGISTICO VELOCES CON LA GUIA V4001641367"/>
    <s v="VISITA_TÉCNICA"/>
    <n v="32"/>
    <s v="PRINCIPAL"/>
    <s v="TERRESTRE"/>
    <s v="BETANCUR AGUIRRE EDGAR AUGUSTO"/>
    <n v="1"/>
    <n v="31419"/>
    <n v="31419"/>
  </r>
  <r>
    <s v="MEDELLIN"/>
    <s v="0036-0005"/>
    <x v="3"/>
    <n v="5360"/>
    <n v="2832983"/>
    <n v="58298"/>
    <x v="0"/>
    <s v="ANTIOQUIA"/>
    <s v="ITAGUI"/>
    <s v="BARRIO SANTA MARIA ITAGUI 8"/>
    <s v="WOMPI"/>
    <s v="FO-25-1619622"/>
    <d v="2025-10-03T08:00:00"/>
    <d v="2025-10-09T09:38:00"/>
    <x v="0"/>
    <s v="ROLLOS"/>
    <s v="EJECUTADO_EXITOSO"/>
    <s v="EJECUTADO EXITOSO"/>
    <s v="03/10/2025 SE ESCALA AL COORDINADOR DE ZONA PARA ENTREGA DE ROLLOS EN SITIO | 09/10/2025 SE REALIZA ENTREGA DE 64 ROLLOS POR EL OPERADOR LOGISTICO VELOCES CON LA GUIA V4001641368"/>
    <s v="VISITA_TÉCNICA"/>
    <n v="64"/>
    <s v="PRINCIPAL"/>
    <s v="TERRESTRE"/>
    <s v="BETANCUR AGUIRRE EDGAR AUGUSTO"/>
    <n v="1"/>
    <n v="31419"/>
    <n v="31419"/>
  </r>
  <r>
    <s v="MEDELLIN"/>
    <s v="0036-0005"/>
    <x v="3"/>
    <n v="5001"/>
    <n v="2833033"/>
    <n v="22582"/>
    <x v="0"/>
    <s v="ANTIOQUIA"/>
    <s v="MEDELLÍN"/>
    <s v="PRIMAX INDUSTRIALES"/>
    <s v="WOMPI"/>
    <s v="FO-25-1619625"/>
    <d v="2025-10-03T08:00:00"/>
    <d v="2025-10-09T09:39:00"/>
    <x v="0"/>
    <s v="ROLLOS"/>
    <s v="EJECUTADO_EXITOSO"/>
    <s v="EJECUTADO EXITOSO"/>
    <s v="03/10/2025 SE ESCALA AL COORDINADOR DE ZONA PARA ENTREGA DE ROLLOS EN SITIO | 09/10/2025 SE REALIZA ENTREGA DE 24 ROLLOS POR EL OPERADOR LOGISTICO VELOCES CON LA GUIA V4001641369"/>
    <s v="VISITA_TÉCNICA"/>
    <n v="24"/>
    <s v="PRINCIPAL"/>
    <s v="TERRESTRE"/>
    <s v="BETANCUR AGUIRRE EDGAR AUGUSTO"/>
    <n v="1"/>
    <n v="31419"/>
    <n v="31419"/>
  </r>
  <r>
    <s v="MEDELLIN"/>
    <s v="0036-0005"/>
    <x v="3"/>
    <n v="5001"/>
    <n v="2833099"/>
    <n v="57194"/>
    <x v="0"/>
    <s v="ANTIOQUIA"/>
    <s v="MEDELLÍN"/>
    <s v="HERBOLARIO TIENDA NATURISTA BAMBÚ Y CANELA"/>
    <s v="WOMPI"/>
    <s v="FO-25-1619599"/>
    <d v="2025-10-03T08:00:00"/>
    <d v="2025-10-09T09:40:00"/>
    <x v="0"/>
    <s v="ROLLOS"/>
    <s v="EJECUTADO_EXITOSO"/>
    <s v="EJECUTADO EXITOSO"/>
    <s v="03/10/2025 SE ESCALA AL COORDINADOR DE ZONA PARA ENTREGA DE ROLLOS EN SITIO | 09/10/2025 SE REALIZA ENTREGA DE 56 ROLLOS POR EL OPERADOR LOGISTICO VELOCES CON LA GUIA V4001641370"/>
    <s v="VISITA_TÉCNICA"/>
    <n v="56"/>
    <s v="PRINCIPAL"/>
    <s v="TERRESTRE"/>
    <s v="BETANCUR AGUIRRE EDGAR AUGUSTO"/>
    <n v="1"/>
    <n v="31419"/>
    <n v="31419"/>
  </r>
  <r>
    <s v="IBAGUE"/>
    <s v="0036-0006"/>
    <x v="2"/>
    <n v="73001"/>
    <n v="2857877"/>
    <n v="75851"/>
    <x v="0"/>
    <s v="TOLIMA"/>
    <s v="IBAGUE"/>
    <s v="BARRIO INTERLAKEN IBAGUE 6"/>
    <s v="WOMPI"/>
    <s v="FO-25-1647130"/>
    <d v="2025-10-08T12:56:00"/>
    <d v="2025-10-09T09:41:00"/>
    <x v="0"/>
    <s v="ROLLOS"/>
    <s v="EJECUTADO_EXITOSO"/>
    <s v="EJECUTADO EXITOSO"/>
    <s v="08/10/2025 SE ESCALA AL COORDINADOR DE ZONA PARA ENTREGA DE ROLLOS EN SITIO | 08/10/2025 SE REALIZA ENTREGA DE 24 ROLLOS WOMPI POR SOLICITUD DEL CLIENTE."/>
    <s v="VISITA_TÉCNICA"/>
    <n v="24"/>
    <s v="PRINCIPAL"/>
    <s v="TERRESTRE"/>
    <s v="BETANCUR AGUIRRE EDGAR AUGUSTO"/>
    <n v="1"/>
    <n v="31419"/>
    <n v="31419"/>
  </r>
  <r>
    <s v="MEDELLIN"/>
    <s v="0036-0005"/>
    <x v="3"/>
    <n v="5001"/>
    <n v="2833174"/>
    <n v="19123"/>
    <x v="0"/>
    <s v="ANTIOQUIA"/>
    <s v="MEDELLÍN"/>
    <s v="DROGUERÍA SURTIMAX"/>
    <s v="WOMPI"/>
    <s v="FO-25-1619590"/>
    <d v="2025-10-03T08:00:00"/>
    <d v="2025-10-09T09:41:00"/>
    <x v="0"/>
    <s v="ROLLOS"/>
    <s v="EJECUTADO_EXITOSO"/>
    <s v="EJECUTADO EXITOSO"/>
    <s v="03/10/2025 SE ESCALA AL COORDINADOR DE ZONA PARA ENTREGA DE ROLLOS EN SITIO | 09/10/2025 SE REALIZA ENTREGA DE 48 ROLLOS POR EL OPERADOR LOGISTICO VELOCES CON LA GUIA V4001641371"/>
    <s v="VISITA_TÉCNICA"/>
    <n v="48"/>
    <s v="PRINCIPAL"/>
    <s v="TERRESTRE"/>
    <s v="BARRAGAN TAFUR EDWIN ESTEBAN"/>
    <n v="1"/>
    <n v="31419"/>
    <n v="31419"/>
  </r>
  <r>
    <s v="MEDELLIN"/>
    <s v="0036-0005"/>
    <x v="3"/>
    <n v="5266"/>
    <n v="2834177"/>
    <n v="27720"/>
    <x v="0"/>
    <s v="ANTIOQUIA"/>
    <s v="ENVIGADO"/>
    <s v="MUNDO ABASTOS ENVIGADO"/>
    <s v="WOMPI"/>
    <s v="FO-25-1619570"/>
    <d v="2025-10-03T08:44:00"/>
    <d v="2025-10-09T09:42:00"/>
    <x v="0"/>
    <s v="ROLLOS"/>
    <s v="EJECUTADO_EXITOSO"/>
    <s v="EJECUTADO EXITOSO"/>
    <s v="03/10/2025 SE ESCALA AL COORDINADOR DE ZONA PARA ENTREGA DE ROLLOS EN SITIO | 09/10/2025 SE REALIZA ENTREGA DE 64 ROLLOS POR EL OPERADOR LOGISTICO VELOCES CON LA GUIA V4001641372"/>
    <s v="VISITA_TÉCNICA"/>
    <n v="64"/>
    <s v="PRINCIPAL"/>
    <s v="TERRESTRE"/>
    <s v="BETANCUR AGUIRRE EDGAR AUGUSTO"/>
    <n v="1"/>
    <n v="31419"/>
    <n v="31419"/>
  </r>
  <r>
    <s v="MEDELLIN"/>
    <s v="0036-0005"/>
    <x v="3"/>
    <n v="5360"/>
    <n v="2834813"/>
    <n v="76765"/>
    <x v="0"/>
    <s v="ANTIOQUIA"/>
    <s v="ITAGÜÍ"/>
    <s v="FIN POLLO SEDE 2 CALATRAVA"/>
    <s v="WOMPI"/>
    <s v="FO-25-1620861"/>
    <d v="2025-10-03T09:39:00"/>
    <d v="2025-10-09T09:43:00"/>
    <x v="0"/>
    <s v="ROLLOS"/>
    <s v="EJECUTADO_EXITOSO"/>
    <s v="EJECUTADO EXITOSO"/>
    <s v="03/10/2025 SE ESCALA AL COORDINADOR DE ZONA PARA ENTREGA DE ROLLOS EN SITIO | 09/10/2025 SE REALIZA ENTREGA DE 24 ROLLOS POR EL OPERADOR LOGISTICO VELOCES CON LA GUIA V4001641373"/>
    <s v="VISITA_TÉCNICA"/>
    <n v="24"/>
    <s v="PRINCIPAL"/>
    <s v="TERRESTRE"/>
    <s v="BETANCUR AGUIRRE EDGAR AUGUSTO"/>
    <n v="1"/>
    <n v="31419"/>
    <n v="31419"/>
  </r>
  <r>
    <s v="MEDELLIN"/>
    <s v="0036-0005"/>
    <x v="3"/>
    <n v="5360"/>
    <n v="2835174"/>
    <n v="76064"/>
    <x v="0"/>
    <s v="ANTIOQUIA"/>
    <s v="ITAGÜÍ"/>
    <s v="FZ BELLEZA PERFECTA LU"/>
    <s v="WOMPI"/>
    <s v="FO-25-1620788"/>
    <d v="2025-10-03T10:24:00"/>
    <d v="2025-10-09T09:45:00"/>
    <x v="0"/>
    <s v="ROLLOS"/>
    <s v="EJECUTADO_EXITOSO"/>
    <s v="EJECUTADO EXITOSO"/>
    <s v="09/10/2025 SE REALIZA ENTREGA DE 32 ROLLOS POR EL OPERADOR LOGISTICO VELOCES CON LA GUIA V4001641375"/>
    <s v="VISITA_TÉCNICA"/>
    <n v="32"/>
    <s v="PRINCIPAL"/>
    <s v="TERRESTRE"/>
    <s v="BETANCUR AGUIRRE EDGAR AUGUSTO"/>
    <n v="1"/>
    <n v="31419"/>
    <n v="31419"/>
  </r>
  <r>
    <s v="MEDELLIN"/>
    <s v="0036-0005"/>
    <x v="3"/>
    <n v="5001"/>
    <n v="2835383"/>
    <n v="28944"/>
    <x v="0"/>
    <s v="ANTIOQUIA"/>
    <s v="MEDELLÍN"/>
    <s v="REPUESTOS EL ENCANTO"/>
    <s v="WOMPI"/>
    <s v="FO-25-1622083"/>
    <d v="2025-10-03T10:51:00"/>
    <d v="2025-10-09T09:46:00"/>
    <x v="0"/>
    <s v="ROLLOS"/>
    <s v="EJECUTADO_EXITOSO"/>
    <s v="EJECUTADO EXITOSO"/>
    <s v="03/10/2025 SE ESCALA AL COORDINADOR DE ZONA PARA ENTREGA DE ROLLOS EN SITIO | 09/10/2025 SE REALIZA ENTREGA DE 48 ROLLOS POR EL OPERADOR LOGISTICO VELOCES CON LA GUIA V4001641376"/>
    <s v="VISITA_TÉCNICA"/>
    <n v="48"/>
    <s v="PRINCIPAL"/>
    <s v="TERRESTRE"/>
    <s v="BETANCUR AGUIRRE EDGAR AUGUSTO"/>
    <n v="1"/>
    <n v="31419"/>
    <n v="31419"/>
  </r>
  <r>
    <s v="MEDELLIN"/>
    <s v="0036-0005"/>
    <x v="3"/>
    <n v="5266"/>
    <n v="2836247"/>
    <n v="11689"/>
    <x v="0"/>
    <s v="ANTIOQUIA"/>
    <s v="ENVIGADO"/>
    <s v="BARRIO LA PAZ"/>
    <s v="WOMPI"/>
    <s v="FO-25-1622629"/>
    <d v="2025-10-03T12:16:00"/>
    <d v="2025-10-09T09:47:00"/>
    <x v="0"/>
    <s v="ROLLOS"/>
    <s v="EJECUTADO_EXITOSO"/>
    <s v="EJECUTADO EXITOSO"/>
    <s v="03/10/2025 SE ESCALA AL COORDINADOR DE ZONA PARA ENTREGA DE ROLLOS EN SITIO | 09/10/2025 SE REALIZA ENTREGA DE 40 ROLLOS POR EL OPERADOR LOGISTICO VELOCES CON LA GUIA V4001641377"/>
    <s v="VISITA_TÉCNICA"/>
    <n v="40"/>
    <s v="PRINCIPAL"/>
    <s v="TERRESTRE"/>
    <s v="BETANCUR AGUIRRE EDGAR AUGUSTO"/>
    <n v="1"/>
    <n v="31419"/>
    <n v="31419"/>
  </r>
  <r>
    <s v="MEDELLIN"/>
    <s v="0036-0005"/>
    <x v="3"/>
    <n v="5380"/>
    <n v="2836375"/>
    <n v="60797"/>
    <x v="0"/>
    <s v="ANTIOQUIA"/>
    <s v="LA ESTRELLA"/>
    <s v="ANDRESA INMACULADA DOS"/>
    <s v="WOMPI"/>
    <s v="FO-25-1623078"/>
    <d v="2025-10-03T12:31:00"/>
    <d v="2025-10-09T09:48:00"/>
    <x v="0"/>
    <s v="ROLLOS"/>
    <s v="EJECUTADO_EXITOSO"/>
    <s v="EJECUTADO EXITOSO"/>
    <s v="03/10/2025 SE ESCALA AL COORDINADOR DE ZONA PARA ENTREGA DE ROLLOS EN SITIO | 09/10/2025 SE REALIZA ENTREGA DE 24 ROLLOS POR EL OPERADOR LOGISTICO VELOCES CON LA GUIA V4001641378"/>
    <s v="VISITA_TÉCNICA"/>
    <n v="24"/>
    <s v="PRINCIPAL"/>
    <s v="TERRESTRE"/>
    <s v="BETANCUR AGUIRRE EDGAR AUGUSTO"/>
    <n v="1"/>
    <n v="31419"/>
    <n v="31419"/>
  </r>
  <r>
    <s v="CUCUTA"/>
    <s v="0036-0007"/>
    <x v="1"/>
    <n v="54001"/>
    <n v="2856960"/>
    <n v="75407"/>
    <x v="0"/>
    <s v="NORTE DE SANTANDER"/>
    <s v="CUCUTA"/>
    <s v="PAPELERÍA Y VARIEDADES EL GRAN MATHI MATHI"/>
    <s v="WOMPI"/>
    <s v="FO-25-1645911"/>
    <d v="2025-10-08T11:07:00"/>
    <d v="2025-10-09T09:49:00"/>
    <x v="0"/>
    <s v="ROLLOS"/>
    <s v="EJECUTADO_EXITOSO"/>
    <s v="EJECUTADO EXITOSO"/>
    <s v="08/10/2025 SE ESCALA AL COORDINADOR DE ZONA PARA ENTREGA DE ROLLOS EN SITIO | 08/10/2025 SE REALIZÓ VISITA AL COMERCIO Y SE ENCUENTRA CERRADO SE REALIZÓ LLAMADA TELEFÓNICA Y CLIENTE MANIFIESTA QUE LE DEJEMOS LOS ROLLOS EN EL COMERCIO DEL LADO, SE ENTREGAN 32 ROLLOS WOMPI TODO OK"/>
    <s v="VISITA_TÉCNICA"/>
    <n v="32"/>
    <s v="PRINCIPAL"/>
    <s v="TERRESTRE"/>
    <s v="BETANCUR AGUIRRE EDGAR AUGUSTO"/>
    <n v="1"/>
    <n v="31419"/>
    <n v="31419"/>
  </r>
  <r>
    <s v="MEDELLIN"/>
    <s v="0036-0005"/>
    <x v="3"/>
    <n v="5001"/>
    <n v="2836544"/>
    <n v="78286"/>
    <x v="0"/>
    <s v="ANTIOQUIA"/>
    <s v="MEDELLÍN"/>
    <s v="E&amp;M.COM PAPELERIA"/>
    <s v="WOMPI"/>
    <s v="FO-25-1623697"/>
    <d v="2025-10-03T12:58:00"/>
    <d v="2025-10-09T09:49:00"/>
    <x v="0"/>
    <s v="ROLLOS"/>
    <s v="EJECUTADO_EXITOSO"/>
    <s v="EJECUTADO EXITOSO"/>
    <s v="03/10/2025 SE ESCALA AL COORDINADOR DE ZONA PARA ENTREGA DE ROLLOS EN SITIO | 09/10/2025 SE REALIZA ENTREGA DE 48 ROLLOS POR EL OPERADOR LOGISTICO VELOCES CON LA GUIA V4001641379"/>
    <s v="VISITA_TÉCNICA"/>
    <n v="48"/>
    <s v="PRINCIPAL"/>
    <s v="TERRESTRE"/>
    <s v="MORA VEGA JEAMPIER"/>
    <n v="1"/>
    <n v="31419"/>
    <n v="31419"/>
  </r>
  <r>
    <s v="MEDELLIN"/>
    <s v="0036-0005"/>
    <x v="3"/>
    <n v="5088"/>
    <n v="2836493"/>
    <n v="66864"/>
    <x v="0"/>
    <s v="ANTIOQUIA"/>
    <s v="BELLO"/>
    <s v="FERRETERIA CAJA DE HERRAMIENTAS"/>
    <s v="WOMPI"/>
    <s v="FO-25-1623693"/>
    <d v="2025-10-03T13:03:00"/>
    <d v="2025-10-09T09:50:00"/>
    <x v="0"/>
    <s v="ROLLOS"/>
    <s v="EJECUTADO_EXITOSO"/>
    <s v="EJECUTADO EXITOSO"/>
    <s v="03/10/2025 SE ESCALA AL COORDINADOR DE ZONA PARA ENTREGA DE ROLLOS EN SITIO | 09/10/2025 SE REALIZA ENTREGA DE 64 ROLLOS POR EL OPERADOR LOGISTICO VELOCES CON LA GUIA V4001641380"/>
    <s v="VISITA_TÉCNICA"/>
    <n v="64"/>
    <s v="PRINCIPAL"/>
    <s v="TERRESTRE"/>
    <s v="BETANCUR AGUIRRE EDGAR AUGUSTO"/>
    <n v="1"/>
    <n v="31419"/>
    <n v="31419"/>
  </r>
  <r>
    <s v="PASTO"/>
    <s v="0036-0003"/>
    <x v="4"/>
    <n v="52001"/>
    <n v="2856324"/>
    <n v="69397"/>
    <x v="0"/>
    <s v="NARIÑO"/>
    <s v="PASTO"/>
    <s v="PLOTTER CRISTO REY"/>
    <s v="WOMPI"/>
    <s v="FO-25-1645560"/>
    <d v="2025-10-08T09:57:00"/>
    <d v="2025-10-09T09:50:00"/>
    <x v="0"/>
    <s v="ROLLOS"/>
    <s v="EJECUTADO_EXITOSO"/>
    <s v="EJECUTADO EXITOSO"/>
    <s v="08/10/2025 SE ESCALA AL COORDINADOR DE ZONA PARA ENTREGA DE ROLLOS EN SITIO | 08/10/2025 SE VISITA CB. SE REALIZA ENTREGA DE 24 ROLLOS. CLIENTE PIDE SE LE DEJÉ LA PAPELERÍA CON EL VIGILANTE DEL EDIFICIO YA QUE SE ENCUENTRA POR FUERA DEL CB REALIZANDO DILIGENCIAS PERSONALES. POR TANTO NO SE PUEDE TOMAR FOTO DE LA TIRILLA"/>
    <s v="VISITA_TÉCNICA"/>
    <n v="24"/>
    <s v="PRINCIPAL"/>
    <s v="TERRESTRE"/>
    <s v="BETANCUR AGUIRRE EDGAR AUGUSTO"/>
    <n v="1"/>
    <n v="31419"/>
    <n v="31419"/>
  </r>
  <r>
    <s v="MEDELLIN"/>
    <s v="0036-0005"/>
    <x v="3"/>
    <n v="5360"/>
    <n v="2837882"/>
    <n v="34535"/>
    <x v="0"/>
    <s v="ANTIOQUIA"/>
    <s v="ITAGÜÍ"/>
    <s v="CONFECCIONES Y DULCERIA GIRALU"/>
    <s v="WOMPI"/>
    <s v="FO-25-1626753"/>
    <d v="2025-10-03T16:18:00"/>
    <d v="2025-10-09T09:51:00"/>
    <x v="0"/>
    <s v="ROLLOS"/>
    <s v="EJECUTADO_EXITOSO"/>
    <s v="EJECUTADO EXITOSO"/>
    <s v="03/10/2025 SE ESCALA AL COORDINADOR DE ZONA PARA ENTREGA DE ROLLOS EN SITIO | 09/10/2025 SE REALIZA ENTREGA DE 64 ROLLOS POR EL OPERADOR LOGISTICO VELOCES CON LA GUIA V4001641382"/>
    <s v="VISITA_TÉCNICA"/>
    <n v="64"/>
    <s v="PRINCIPAL"/>
    <s v="TERRESTRE"/>
    <s v="CASTILLO HERRERA ALEX RICARDO"/>
    <n v="1"/>
    <n v="31419"/>
    <n v="31419"/>
  </r>
  <r>
    <s v="MEDELLIN"/>
    <s v="0036-0005"/>
    <x v="3"/>
    <n v="5001"/>
    <n v="2838025"/>
    <n v="24742"/>
    <x v="0"/>
    <s v="ANTIOQUIA"/>
    <s v="MEDELLÍN"/>
    <s v="DISTRIALIMENTOS DE ANTIOQUIA"/>
    <s v="WOMPI"/>
    <s v="FO-25-1626754"/>
    <d v="2025-10-03T16:17:00"/>
    <d v="2025-10-09T09:51:00"/>
    <x v="0"/>
    <s v="ROLLOS"/>
    <s v="EJECUTADO_EXITOSO"/>
    <s v="EJECUTADO EXITOSO"/>
    <s v="03/10/2025 SE ESCALA AL COORDINADOR DE ZONA PARA ENTREGA DE ROLLOS EN SITIO | 09/10/2025 SE REALIZA ENTREGA DE 48 ROLLOS POR EL OPERADOR LOGISTICO VELOCES CON LA GUIA V4001641381"/>
    <s v="VISITA_TÉCNICA"/>
    <n v="48"/>
    <s v="PRINCIPAL"/>
    <s v="TERRESTRE"/>
    <s v="BETANCUR AGUIRRE EDGAR AUGUSTO"/>
    <n v="1"/>
    <n v="31419"/>
    <n v="31419"/>
  </r>
  <r>
    <s v="TUNJA"/>
    <s v="0036-0007"/>
    <x v="1"/>
    <n v="15001"/>
    <n v="2855891"/>
    <n v="70999"/>
    <x v="0"/>
    <s v="BOYACA"/>
    <s v="TUNJA"/>
    <s v="LA ESMERALDA TUNJA 4"/>
    <s v="WOMPI"/>
    <s v="FO-25-1645078"/>
    <d v="2025-10-08T09:20:00"/>
    <d v="2025-10-09T09:52:00"/>
    <x v="0"/>
    <s v="ROLLOS"/>
    <s v="EJECUTADO_EXITOSO"/>
    <s v="EJECUTADO EXITOSO"/>
    <s v="08/10/2025 SE ESCALA AL COORDINADOR DE ZONA PARA ENTREGA DE ROLLOS EN SITIO | 09/10/2025 ENTREGA DE 48ROLLS CON VISITA SE USA 1 PARA LA COPIA YA QUE CLIENTE NO TENÍA ROLLOS"/>
    <s v="VISITA_TÉCNICA"/>
    <n v="48"/>
    <s v="PRINCIPAL"/>
    <s v="TERRESTRE"/>
    <s v="BETANCUR AGUIRRE EDGAR AUGUSTO"/>
    <n v="1"/>
    <n v="31419"/>
    <n v="31419"/>
  </r>
  <r>
    <s v="MEDELLIN"/>
    <s v="0036-0005"/>
    <x v="3"/>
    <n v="5001"/>
    <n v="2839866"/>
    <n v="75028"/>
    <x v="0"/>
    <s v="ANTIOQUIA"/>
    <s v="MEDELLÍN"/>
    <s v="FACTORY MOTOS LH"/>
    <s v="WOMPI"/>
    <s v="FO-25-1630949"/>
    <d v="2025-10-06T08:00:00"/>
    <d v="2025-10-09T09:52:00"/>
    <x v="0"/>
    <s v="ROLLOS"/>
    <s v="EJECUTADO_EXITOSO"/>
    <s v="EJECUTADO EXITOSO"/>
    <s v="05/10/2025 SE ESCALA AL COORDINADOR DE ZONA PARA ENTREGA DE ROLLOS EN SITIO | 09/10/2025 SE REALIZA ENTREGA DE 16 ROLLOS POR EL OPERADOR LOGISTICO VELOCES CON LA GUIA V4001641383"/>
    <s v="VISITA_TÉCNICA"/>
    <n v="16"/>
    <s v="PRINCIPAL"/>
    <s v="TERRESTRE"/>
    <s v="HERRERA GARZON JEYSON STEVENT"/>
    <n v="1"/>
    <n v="31419"/>
    <n v="31419"/>
  </r>
  <r>
    <s v="MEDELLIN"/>
    <s v="0036-0005"/>
    <x v="3"/>
    <n v="5266"/>
    <n v="2840016"/>
    <n v="52286"/>
    <x v="0"/>
    <s v="ANTIOQUIA"/>
    <s v="ENVIGADO"/>
    <s v="MERCADOS EXPRESO"/>
    <s v="WOMPI"/>
    <s v="FO-25-1630954"/>
    <d v="2025-10-06T08:00:00"/>
    <d v="2025-10-09T09:53:00"/>
    <x v="0"/>
    <s v="ROLLOS"/>
    <s v="EJECUTADO_EXITOSO"/>
    <s v="EJECUTADO EXITOSO"/>
    <s v="05/10/2025 SE ESCALA AL COORDINADOR DE ZONA PARA ENTREGA DE ROLLOS EN SITIO | 09/10/2025 SE REALIZA ENTREGA DE 32 ROLLOS POR EL OPERADOR LOGISTICO VELOCES CON LA GUIA V4001641384"/>
    <s v="VISITA_TÉCNICA"/>
    <n v="32"/>
    <s v="PRINCIPAL"/>
    <s v="TERRESTRE"/>
    <s v="BETANCUR AGUIRRE EDGAR AUGUSTO"/>
    <n v="1"/>
    <n v="31419"/>
    <n v="31419"/>
  </r>
  <r>
    <s v="MEDELLIN"/>
    <s v="0036-0005"/>
    <x v="3"/>
    <n v="5001"/>
    <n v="2839781"/>
    <n v="34519"/>
    <x v="0"/>
    <s v="ANTIOQUIA"/>
    <s v="MEDELLIN"/>
    <s v="BARRIO ENCISO MEDELLIN 3"/>
    <s v="WOMPI"/>
    <s v="FO-25-1630958"/>
    <d v="2025-10-06T08:00:00"/>
    <d v="2025-10-09T09:54:00"/>
    <x v="0"/>
    <s v="ROLLOS"/>
    <s v="EJECUTADO_EXITOSO"/>
    <s v="EJECUTADO EXITOSO"/>
    <s v="05/10/2025 SE ESCALA AL COORDINADOR DE ZONA PARA ENTREGA DE ROLLOS EN SITIO | 09/10/2025 SE REALIZA ENTREGA DE 40 ROLLOS POR EL OPERADOR LOGISTICO VELOCES CON LA GUIA V4001641385"/>
    <s v="VISITA_TÉCNICA"/>
    <n v="40"/>
    <s v="PRINCIPAL"/>
    <s v="TERRESTRE"/>
    <s v="BETANCUR AGUIRRE EDGAR AUGUSTO"/>
    <n v="1"/>
    <n v="31419"/>
    <n v="31419"/>
  </r>
  <r>
    <s v="MEDELLIN"/>
    <s v="0036-0005"/>
    <x v="3"/>
    <n v="5001"/>
    <n v="2839713"/>
    <n v="28945"/>
    <x v="0"/>
    <s v="ANTIOQUIA"/>
    <s v="MEDELLÍN"/>
    <s v="DROGERIA Y PAPELERIA LA PROSPERIDAD"/>
    <s v="WOMPI"/>
    <s v="FO-25-1630969"/>
    <d v="2025-10-06T08:00:00"/>
    <d v="2025-10-09T09:55:00"/>
    <x v="0"/>
    <s v="ROLLOS"/>
    <s v="EJECUTADO_EXITOSO"/>
    <s v="EJECUTADO EXITOSO"/>
    <s v="05/10/2025 SE ESCALA AL COORDINADOR DE ZONA PARA ENTREGA DE ROLLOS EN SITIO | 09/10/2025 SE REALIZA ENTREGA DE 48 ROLLOS POR EL OPERADOR LOGISTICO VELOCES CON LA GUIA V4001641386"/>
    <s v="VISITA_TÉCNICA"/>
    <n v="48"/>
    <s v="PRINCIPAL"/>
    <s v="TERRESTRE"/>
    <s v="BETANCUR AGUIRRE EDGAR AUGUSTO"/>
    <n v="1"/>
    <n v="31419"/>
    <n v="31419"/>
  </r>
  <r>
    <s v="MEDELLIN"/>
    <s v="0036-0005"/>
    <x v="3"/>
    <n v="5088"/>
    <n v="2839712"/>
    <n v="39641"/>
    <x v="0"/>
    <s v="ANTIOQUIA"/>
    <s v="BELLO"/>
    <s v="BARRIO QUITASOL BELLO"/>
    <s v="WOMPI"/>
    <s v="FO-25-1630970"/>
    <d v="2025-10-06T08:00:00"/>
    <d v="2025-10-09T09:56:00"/>
    <x v="0"/>
    <s v="ROLLOS"/>
    <s v="EJECUTADO_EXITOSO"/>
    <s v="EJECUTADO EXITOSO"/>
    <s v="05/10/2025 SE ESCALA AL COORDINADOR DE ZONA PARA ENTREGA DE ROLLOS EN SITIO | 09/10/2025 SE REALIZA ENTREGA DE 64 ROLLOS POR EL OPERADOR LOGISTICO VELOCES CON LA GUIA V4001641387"/>
    <s v="VISITA_TÉCNICA"/>
    <n v="64"/>
    <s v="PRINCIPAL"/>
    <s v="TERRESTRE"/>
    <s v="BETANCUR AGUIRRE EDGAR AUGUSTO"/>
    <n v="1"/>
    <n v="31419"/>
    <n v="31419"/>
  </r>
  <r>
    <s v="CUCUTA"/>
    <s v="0036-0007"/>
    <x v="1"/>
    <n v="54874"/>
    <n v="2855565"/>
    <n v="67375"/>
    <x v="0"/>
    <s v="NORTE DE SANTANDER"/>
    <s v="VILLA DEL ROSARIO"/>
    <s v="DROGUERÍA Y PERFUMERÍA ANDRÉS"/>
    <s v="WOMPI"/>
    <s v="FO-25-1645110"/>
    <d v="2025-10-08T08:45:00"/>
    <d v="2025-10-09T09:56:00"/>
    <x v="0"/>
    <s v="ROLLOS"/>
    <s v="EJECUTADO_EXITOSO"/>
    <s v="EJECUTADO EXITOSO"/>
    <s v="08/10/2025 SE ESCALA AL COORDINADOR DE ZONA PARA ENTREGA DE ROLLOS EN SITIO | 08/10/2025 SE VISITA COMERCIO Y SE ENTREGAN 24 ROLLOS OK."/>
    <s v="VISITA_TÉCNICA"/>
    <n v="24"/>
    <s v="PRINCIPAL"/>
    <s v="TERRESTRE"/>
    <s v="BETANCUR AGUIRRE EDGAR AUGUSTO"/>
    <n v="1"/>
    <n v="31419"/>
    <n v="31419"/>
  </r>
  <r>
    <s v="MEDELLIN"/>
    <s v="0036-0005"/>
    <x v="3"/>
    <n v="5001"/>
    <n v="2839244"/>
    <n v="78169"/>
    <x v="0"/>
    <s v="ANTIOQUIA"/>
    <s v="MEDELLÍN"/>
    <s v="EL BARATON DE GAITAN"/>
    <s v="WOMPI"/>
    <s v="FO-25-1630983"/>
    <d v="2025-10-06T08:00:00"/>
    <d v="2025-10-09T09:57:00"/>
    <x v="0"/>
    <s v="ROLLOS"/>
    <s v="EJECUTADO_EXITOSO"/>
    <s v="EJECUTADO EXITOSO"/>
    <s v="05/10/2025 SE ESCALA AL COORDINADOR DE ZONA PARA ENTREGA DE ROLLOS EN SITIO | 09/10/2025 SE REALIZA ENTREGA DE 56 ROLLOS POR EL OPERADOR LOGISTICO VELOCES CON LA GUIA V4001641388"/>
    <s v="VISITA_TÉCNICA"/>
    <n v="56"/>
    <s v="PRINCIPAL"/>
    <s v="TERRESTRE"/>
    <s v="TORRES MANTILLA JOSE DANIEL"/>
    <n v="1"/>
    <n v="31419"/>
    <n v="31419"/>
  </r>
  <r>
    <s v="MEDELLIN"/>
    <s v="0036-0005"/>
    <x v="3"/>
    <n v="5001"/>
    <n v="2839231"/>
    <n v="72948"/>
    <x v="0"/>
    <s v="ANTIOQUIA"/>
    <s v="MEDELLÍN"/>
    <s v="LA ESQUINA EL DESCANSO"/>
    <s v="WOMPI"/>
    <s v="FO-25-1630987"/>
    <d v="2025-10-06T08:00:00"/>
    <d v="2025-10-09T09:58:00"/>
    <x v="0"/>
    <s v="ROLLOS"/>
    <s v="EJECUTADO_EXITOSO"/>
    <s v="EJECUTADO EXITOSO"/>
    <s v="05/10/2025 SE ESCALA AL COORDINADOR DE ZONA PARA ENTREGA DE ROLLOS EN SITIO | 09/10/2025 SE REALIZA ENTREGA DE 32 ROLLOS POR EL OPERADOR LOGISTICO VELOCES CON LA GUIA V4001641389"/>
    <s v="VISITA_TÉCNICA"/>
    <n v="32"/>
    <s v="PRINCIPAL"/>
    <s v="TERRESTRE"/>
    <s v="BETANCUR AGUIRRE EDGAR AUGUSTO"/>
    <n v="1"/>
    <n v="31419"/>
    <n v="31419"/>
  </r>
  <r>
    <s v="MEDELLIN"/>
    <s v="0036-0005"/>
    <x v="3"/>
    <n v="5001"/>
    <n v="2838621"/>
    <n v="19647"/>
    <x v="0"/>
    <s v="ANTIOQUIA"/>
    <s v="MEDELLÍN"/>
    <s v="FOTO VIDEO Y MARQUETERIA IMPACTO DIGITAL"/>
    <s v="WOMPI"/>
    <s v="FO-25-1630990"/>
    <d v="2025-10-06T08:00:00"/>
    <d v="2025-10-09T09:59:00"/>
    <x v="0"/>
    <s v="ROLLOS"/>
    <s v="EJECUTADO_EXITOSO"/>
    <s v="EJECUTADO EXITOSO"/>
    <s v="05/10/2025 SE ESCALA AL COORDINADOR DE ZONA PARA ENTREGA DE ROLLOS EN SITIO | 09/10/2025 SE REALIZA ENTREGA DE 48 ROLLOS POR EL OPERADOR LOGISTICO VELOCES CON LA GUIA V4001641390"/>
    <s v="VISITA_TÉCNICA"/>
    <n v="48"/>
    <s v="PRINCIPAL"/>
    <s v="TERRESTRE"/>
    <s v="BETANCUR AGUIRRE EDGAR AUGUSTO"/>
    <n v="1"/>
    <n v="31419"/>
    <n v="31419"/>
  </r>
  <r>
    <s v="MEDELLIN"/>
    <s v="0036-0005"/>
    <x v="3"/>
    <n v="5088"/>
    <n v="2838433"/>
    <n v="28843"/>
    <x v="0"/>
    <s v="ANTIOQUIA"/>
    <s v="BELLO"/>
    <s v="BARRIO NIQUIA CAMACOL 4 BELLO"/>
    <s v="WOMPI"/>
    <s v="FO-25-1630994"/>
    <d v="2025-10-06T08:00:00"/>
    <d v="2025-10-09T10:00:00"/>
    <x v="0"/>
    <s v="ROLLOS"/>
    <s v="EJECUTADO_EXITOSO"/>
    <s v="EJECUTADO EXITOSO"/>
    <s v="05/10/2025 SE ESCALA AL COORDINADOR DE ZONA PARA ENTREGA DE ROLLOS EN SITIO | 09/10/2025 SE REALIZA ENTREGA DE 48 ROLLOS POR EL OPERADOR LOGISTICO VELOCES CON LA GUIA V4001641391"/>
    <s v="VISITA_TÉCNICA"/>
    <n v="48"/>
    <s v="PRINCIPAL"/>
    <s v="TERRESTRE"/>
    <s v="BETANCUR AGUIRRE EDGAR AUGUSTO"/>
    <n v="1"/>
    <n v="31419"/>
    <n v="31419"/>
  </r>
  <r>
    <s v="NEIVA"/>
    <s v="0036-0006"/>
    <x v="2"/>
    <n v="41001"/>
    <n v="2855506"/>
    <n v="36089"/>
    <x v="0"/>
    <s v="HUILA"/>
    <s v="NEIVA"/>
    <s v="DISTRIBUCIONES Y CIGARRERÍA LA ROSA"/>
    <s v="WOMPI"/>
    <s v="FO-25-1644485"/>
    <d v="2025-10-08T08:29:00"/>
    <d v="2025-10-09T10:01:00"/>
    <x v="0"/>
    <s v="ROLLOS"/>
    <s v="EJECUTADO_EXITOSO"/>
    <s v="EJECUTADO EXITOSO"/>
    <s v="08/10/2025 SE ESCALA AL COORDINADOR DE ZONA PARA ENTREGA DE ROLLOS EN SITIO | 09/10/2025 SE ENTREGA 32 ROLLOS WOMPI SIN NOVEDAD"/>
    <s v="VISITA_TÉCNICA"/>
    <n v="32"/>
    <s v="PRINCIPAL"/>
    <s v="TERRESTRE"/>
    <s v="BETANCUR AGUIRRE EDGAR AUGUSTO"/>
    <n v="1"/>
    <n v="31419"/>
    <n v="31419"/>
  </r>
  <r>
    <s v="MEDELLIN"/>
    <s v="0036-0005"/>
    <x v="3"/>
    <n v="5001"/>
    <n v="2838375"/>
    <n v="80200"/>
    <x v="0"/>
    <s v="ANTIOQUIA"/>
    <s v="MEDELLIN"/>
    <s v="BARRIO ROBLEDO MEDELLIN 27"/>
    <s v="WOMPI"/>
    <s v="FO-25-1630998"/>
    <d v="2025-10-06T08:00:00"/>
    <d v="2025-10-09T10:01:00"/>
    <x v="0"/>
    <s v="ROLLOS"/>
    <s v="EJECUTADO_EXITOSO"/>
    <s v="EJECUTADO EXITOSO"/>
    <s v="05/10/2025 SE ESCALA AL COORDINADOR DE ZONA PARA ENTREGA DE ROLLOS EN SITIO | 09/10/2025 SE REALIZA ENTREGA DE 16 ROLLOS POR EL OPERADOR LOGISTICO VELOCES CON LA GUIA V4001641392"/>
    <s v="VISITA_TÉCNICA"/>
    <n v="16"/>
    <s v="PRINCIPAL"/>
    <s v="TERRESTRE"/>
    <s v="ANDRADE HERNANDEZ JUAN CARLOS"/>
    <n v="1"/>
    <n v="31419"/>
    <n v="31419"/>
  </r>
  <r>
    <s v="MEDELLIN"/>
    <s v="0036-0005"/>
    <x v="3"/>
    <n v="5001"/>
    <n v="2838514"/>
    <n v="45134"/>
    <x v="0"/>
    <s v="ANTIOQUIA"/>
    <s v="MEDELLÍN"/>
    <s v="MASCOTA TIENDA SPA"/>
    <s v="WOMPI"/>
    <s v="FO-25-1631000"/>
    <d v="2025-10-06T08:00:00"/>
    <d v="2025-10-09T10:03:00"/>
    <x v="0"/>
    <s v="ROLLOS"/>
    <s v="EJECUTADO_EXITOSO"/>
    <s v="EJECUTADO EXITOSO"/>
    <s v="05/10/2025 SE ESCALA AL COORDINADOR DE ZONA PARA ENTREGA DE ROLLOS EN SITIO | 09/10/2025 SE REALIZA ENTREGA DE 32 ROLLOS POR EL OPERADOR LOGISTICO VELOCES CON LA GUIA V4001641394"/>
    <s v="VISITA_TÉCNICA"/>
    <n v="32"/>
    <s v="PRINCIPAL"/>
    <s v="TERRESTRE"/>
    <s v="BETANCUR AGUIRRE EDGAR AUGUSTO"/>
    <n v="1"/>
    <n v="31419"/>
    <n v="31419"/>
  </r>
  <r>
    <s v="PASTO"/>
    <s v="0036-0003"/>
    <x v="4"/>
    <n v="52001"/>
    <n v="2854077"/>
    <n v="57708"/>
    <x v="0"/>
    <s v="NARIÑO"/>
    <s v="PASTO"/>
    <s v="BARRIO RINCON DE PASTO PASTO 2"/>
    <s v="WOMPI"/>
    <s v="FO-25-1643426"/>
    <d v="2025-10-08T08:00:00"/>
    <d v="2025-10-09T10:06:00"/>
    <x v="0"/>
    <s v="ROLLOS"/>
    <s v="EJECUTADO_EXITOSO"/>
    <s v="EJECUTADO EXITOSO"/>
    <s v="07/10/2025 SE ESCALA AL COORDINADOR DE ZONA PARA ENTREGA DE ROLLOS EN SITIO | 08/10/2025 SE REALIZÓ LA ENTREGA DE PAPELERÍA SOLICITADA NO SE MANIPULA CB CLIENTE INFORMA QUE SE ENCUENTRA OPERATIVO"/>
    <s v="VISITA_TÉCNICA"/>
    <n v="24"/>
    <s v="PRINCIPAL"/>
    <s v="TERRESTRE"/>
    <s v="BETANCUR AGUIRRE EDGAR AUGUSTO"/>
    <n v="1"/>
    <n v="31419"/>
    <n v="31419"/>
  </r>
  <r>
    <s v="NEIVA"/>
    <s v="0036-0006"/>
    <x v="2"/>
    <n v="18001"/>
    <n v="2853967"/>
    <n v="70552"/>
    <x v="0"/>
    <s v="CAQUETA"/>
    <s v="FLORENCIA"/>
    <s v="BARRIO ABBAS TURBAY FLORENICA"/>
    <s v="WOMPI"/>
    <s v="FO-25-1643488"/>
    <d v="2025-10-08T08:00:00"/>
    <d v="2025-10-09T10:08:00"/>
    <x v="0"/>
    <s v="ROLLOS"/>
    <s v="EJECUTADO_EXITOSO"/>
    <s v="EJECUTADO EXITOSO"/>
    <s v="07/10/2025 SE ESCALA AL COORDINADOR DE ZONA PARA ENTREGA DE ROLLOS EN SITIO | 08/10/2025 SE REALIZA ENTREGA DE 64 ROLLOS WOMPI EN SITIO ENTREGA EXITOSA"/>
    <s v="VISITA_TÉCNICA"/>
    <n v="64"/>
    <s v="LEJANA"/>
    <s v="TERRESTRE"/>
    <s v="REMICIO AMADO JOHN HEBER"/>
    <n v="1"/>
    <n v="40250"/>
    <n v="40250"/>
  </r>
  <r>
    <s v="NEIVA"/>
    <s v="0036-0006"/>
    <x v="2"/>
    <n v="18001"/>
    <n v="2854311"/>
    <n v="76374"/>
    <x v="0"/>
    <s v="CAQUETA"/>
    <s v="FLORENCIA"/>
    <s v="BARRIO LAS AMERICAS FLORENCIA"/>
    <s v="WOMPI"/>
    <s v="FO-25-1643484"/>
    <d v="2025-10-08T08:00:00"/>
    <d v="2025-10-09T10:11:00"/>
    <x v="0"/>
    <s v="ROLLOS"/>
    <s v="EJECUTADO_EXITOSO"/>
    <s v="EJECUTADO EXITOSO"/>
    <s v="07/10/2025 SE ESCALA AL COORDINADOR DE ZONA PARA ENTREGA DE ROLLOS EN SITIO | 09/10/2025 SE REALIZA ENTREGA DE 64 ROLLOS WOMPI EN SITIO ENTREGA EXITOSA"/>
    <s v="VISITA_TÉCNICA"/>
    <n v="64"/>
    <s v="LEJANA"/>
    <s v="TERRESTRE"/>
    <s v="BERMUDEZ SANCHEZ JOSE NEYBER"/>
    <n v="1"/>
    <n v="40250"/>
    <n v="40250"/>
  </r>
  <r>
    <s v="NEIVA"/>
    <s v="0036-0006"/>
    <x v="2"/>
    <n v="18001"/>
    <n v="2853990"/>
    <n v="76771"/>
    <x v="0"/>
    <s v="CAQUETA"/>
    <s v="FLORENCIA"/>
    <s v="BARRIO BELLO HORIZONTE FLORENCIA 1"/>
    <s v="WOMPI"/>
    <s v="FO-25-1643485"/>
    <d v="2025-10-08T08:00:00"/>
    <d v="2025-10-09T10:12: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3974"/>
    <n v="76454"/>
    <x v="0"/>
    <s v="CAQUETA"/>
    <s v="FLORENCIA"/>
    <s v="BARRIO CENTRO FLORENCIA  32"/>
    <s v="WOMPI"/>
    <s v="FO-25-1643487"/>
    <d v="2025-10-08T08:00:00"/>
    <d v="2025-10-09T10:14: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4327"/>
    <n v="70553"/>
    <x v="0"/>
    <s v="CAQUETA"/>
    <s v="FLORENCIA"/>
    <s v="BARRIO TORASSO ALTO FLORENCIA"/>
    <s v="WOMPI"/>
    <s v="FO-25-1643483"/>
    <d v="2025-10-08T08:00:00"/>
    <d v="2025-10-09T10:16: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4059"/>
    <n v="58862"/>
    <x v="0"/>
    <s v="CAQUETA"/>
    <s v="FLORENCIA"/>
    <s v="ECOFARMAX"/>
    <s v="WOMPI"/>
    <s v="FO-25-1643489"/>
    <d v="2025-10-08T08:00:00"/>
    <d v="2025-10-09T10:19: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TUNJA"/>
    <s v="0036-0007"/>
    <x v="1"/>
    <n v="15001"/>
    <n v="2854396"/>
    <n v="74086"/>
    <x v="0"/>
    <s v="BOYACA"/>
    <s v="TUNJA"/>
    <s v="BARRIO SANTA ANA TUNJA 3"/>
    <s v="WOMPI"/>
    <s v="FO-25-1644513"/>
    <d v="2025-10-08T08:00:00"/>
    <d v="2025-10-09T10:20:00"/>
    <x v="0"/>
    <s v="ROLLOS"/>
    <s v="EJECUTADO_EXITOSO"/>
    <s v="EJECUTADO EXITOSO"/>
    <s v="08/10/2025 SE ESCALA AL COORDINADOR DE ZONA PARA ENTREGA DE ROLLOS EN SITIO | 09/10/2025 ENTREGA EXITOSA DE 32 ROLLOS"/>
    <s v="VISITA_TÉCNICA"/>
    <n v="32"/>
    <s v="PRINCIPAL"/>
    <s v="TERRESTRE"/>
    <s v="BERMUDEZ SANCHEZ JOSE NEYBER"/>
    <n v="1"/>
    <n v="31419"/>
    <n v="31419"/>
  </r>
  <r>
    <s v="CALI"/>
    <s v="0036-0003"/>
    <x v="4"/>
    <n v="76520"/>
    <n v="2839627"/>
    <n v="76022"/>
    <x v="0"/>
    <s v="VALLE DEL CAUCA"/>
    <s v="PALMIRA"/>
    <s v="BARRIO LA TROCHA PALMIRA"/>
    <s v="WOMPI"/>
    <s v="FO-25-1637534"/>
    <d v="2025-10-06T08:00:00"/>
    <d v="2025-10-09T11:32:00"/>
    <x v="0"/>
    <s v="ROLLOS"/>
    <s v="EJECUTADO_EXITOSO"/>
    <s v="EJECUTADO EXITOSO"/>
    <s v="06/10/2025 SE ESCALA AL COORDINADOR DE ZONA PARA ENTREGA DE ROLLOS EN SITIO | 08/10/2025 EN LA VISITA TÉCNICA SE REALIZÓ LA ENTREGA DE 32 ROLLOS DE WOMPI PARA EL CB."/>
    <s v="VISITA_TÉCNICA"/>
    <n v="32"/>
    <s v="PRINCIPAL"/>
    <s v="TERRESTRE"/>
    <s v="TORO CARDONA ELIZABETH"/>
    <n v="1"/>
    <n v="31419"/>
    <n v="31419"/>
  </r>
  <r>
    <s v="BOGOTA"/>
    <s v="0036-0004"/>
    <x v="5"/>
    <n v="11001"/>
    <n v="2837586"/>
    <n v="55750"/>
    <x v="0"/>
    <s v="CUNDINAMARCA"/>
    <s v="BOGOTÁ"/>
    <s v="VARIEDADES EL PUNTO CLAVE"/>
    <s v="WOMPI"/>
    <s v="FO-25-1637537"/>
    <d v="2025-10-03T15:34:00"/>
    <d v="2025-10-09T11:57:00"/>
    <x v="0"/>
    <s v="ROLLOS"/>
    <s v="EJECUTADO_EXITOSO"/>
    <s v="EJECUTADO EXITOSO"/>
    <s v="06/10/2025 SE ESCALA AL COORDINADOR DE ZONA PARA ENTREGA DE ROLLOS EN SITIO | 09/10/2025 SE REALIZA ENTREGA DE 32 ROLLOS ,NO SE MANIPULAN EQUIPOS"/>
    <s v="VISITA_TÉCNICA"/>
    <n v="32"/>
    <s v="PRINCIPAL"/>
    <s v="TERRESTRE"/>
    <s v="SANCHEZ URREGO ROBINSON DAVID"/>
    <n v="1"/>
    <n v="31419"/>
    <n v="31419"/>
  </r>
  <r>
    <s v="CARTAGENA"/>
    <s v="0036-0001"/>
    <x v="0"/>
    <n v="13001"/>
    <n v="2840710"/>
    <n v="77596"/>
    <x v="0"/>
    <s v="BOLIVAR"/>
    <s v="CARTAGENA"/>
    <s v="MILENTI EL PUNTO DE LA BELLEZA"/>
    <s v="WOMPI"/>
    <s v="FO-25-1634086"/>
    <d v="2025-10-06T08:00:00"/>
    <d v="2025-10-09T11:59:00"/>
    <x v="0"/>
    <s v="ROLLOS"/>
    <s v="EJECUTADO_EXITOSO"/>
    <s v="EJECUTADO EXITOSO"/>
    <s v="06/10/2025 SE ESCALA AL COORDINADOR DE ZONA PARA ENTREGA DE ROLLOS EN SITIO | 08/10/2025 SE REALIZA ENTREGA DE 64 ROLLOS PARA EL CORRESPONSAL"/>
    <s v="VISITA_TÉCNICA"/>
    <n v="64"/>
    <s v="PRINCIPAL"/>
    <s v="TERRESTRE"/>
    <s v="GALINDO ROJAS LUIS FELIPE"/>
    <n v="1"/>
    <n v="31419"/>
    <n v="31419"/>
  </r>
  <r>
    <s v="CALI"/>
    <s v="0036-0003"/>
    <x v="4"/>
    <n v="76001"/>
    <n v="2840453"/>
    <n v="70682"/>
    <x v="0"/>
    <s v="VALLE DEL CAUCA"/>
    <s v="CALI"/>
    <s v="T V LA NEGRA"/>
    <s v="WOMPI"/>
    <s v="FO-25-1634091"/>
    <d v="2025-10-06T08:00:00"/>
    <d v="2025-10-09T12:03:00"/>
    <x v="0"/>
    <s v="ROLLOS"/>
    <s v="EJECUTADO_EXITOSO"/>
    <s v="EJECUTADO EXITOSO"/>
    <s v="06/10/2025 SE ESCALA AL COORDINADOR DE ZONA PARA ENTREGA DE ROLLOS EN SITIO | 08/10/2025 SE REALIZA ENTREGA DE 64 ROLLOS TÉRMICOS WOMPI SIN NOVEDAD."/>
    <s v="VISITA_TÉCNICA"/>
    <n v="64"/>
    <s v="PRINCIPAL"/>
    <s v="TERRESTRE"/>
    <s v="MARTINEZ SALGUEDO ANDRES AUGUSTO"/>
    <n v="1"/>
    <n v="31419"/>
    <n v="31419"/>
  </r>
  <r>
    <s v="MEDELLIN"/>
    <s v="0036-0005"/>
    <x v="3"/>
    <n v="5440"/>
    <n v="2830589"/>
    <n v="17623"/>
    <x v="0"/>
    <s v="ANTIOQUIA"/>
    <s v="MARINILLA"/>
    <s v="BARRIO SECTOR GALERIA MARINILLA"/>
    <s v="WOMPI"/>
    <s v="FO-25-1630002"/>
    <d v="2025-10-02T13:46:00"/>
    <d v="2025-10-09T12:05:00"/>
    <x v="0"/>
    <s v="ROLLOS"/>
    <s v="EJECUTADO_EXITOSO"/>
    <s v="EJECUTADO EXITOSO"/>
    <s v="04/10/2025 SE REALIZA ENVIO DE ROLLOS CON GUIA | 09/10/2025 SE CONFIRMA ENTREGA EXITOSA POR PARTE DE LA TRANSPORTADORA MANDAR Y SERVIR CON LA GUIA 6345301357946"/>
    <s v="ENVÍO"/>
    <n v="64"/>
    <s v="INTERMEDIA"/>
    <s v="TERRESTRE"/>
    <s v="TORRES GARCIA JENDRY JOSE"/>
    <n v="1"/>
    <n v="36351"/>
    <n v="36351"/>
  </r>
  <r>
    <s v="CARTAGENA"/>
    <s v="0036-0001"/>
    <x v="0"/>
    <n v="13001"/>
    <n v="2840743"/>
    <n v="75846"/>
    <x v="0"/>
    <s v="BOLIVAR"/>
    <s v="CARTAGENA"/>
    <s v="BARRIO SAN FERNANDO SECTOR LA FLORIDA CARTAGENA DE INDIAS"/>
    <s v="WOMPI"/>
    <s v="FO-25-1633983"/>
    <d v="2025-10-06T08:00:00"/>
    <d v="2025-10-09T12:07:00"/>
    <x v="0"/>
    <s v="ROLLOS"/>
    <s v="EJECUTADO_EXITOSO"/>
    <s v="EJECUTADO EXITOSO"/>
    <s v="06/10/2025 SE ESCALA AL COORDINADOR DE ZONA PARA ENTREGA DE ROLLOS EN SITIO | 09/10/2025 SE ENTREGAN 16 ROLLOS"/>
    <s v="VISITA_TÉCNICA"/>
    <n v="16"/>
    <s v="PRINCIPAL"/>
    <s v="TERRESTRE"/>
    <s v="BETANCUR AGUIRRE EDGAR AUGUSTO"/>
    <n v="1"/>
    <n v="31419"/>
    <n v="31419"/>
  </r>
  <r>
    <s v="CALI"/>
    <s v="0036-0003"/>
    <x v="4"/>
    <n v="19130"/>
    <n v="2839633"/>
    <n v="53706"/>
    <x v="0"/>
    <s v="CAUCA"/>
    <s v="CAJIBIO"/>
    <s v="BARRIO VEREDA EL COFRE CAJIBIO"/>
    <s v="WOMPI"/>
    <s v="FO-25-1631609"/>
    <d v="2025-10-06T08:00:00"/>
    <d v="2025-10-09T12:09:00"/>
    <x v="0"/>
    <s v="ROLLOS"/>
    <s v="EJECUTADO_EXITOSO"/>
    <s v="EJECUTADO EXITOSO"/>
    <s v="05/10/2025 SE REALIZA ENVIO DE ROLLOS CON GUIA | 07/10/2025 SE INGRESAN SE ENTREGAN ROLLOS WOMPI"/>
    <s v="VISITA_TÉCNICA"/>
    <n v="48"/>
    <s v="LEJANA"/>
    <s v="TERRESTRE"/>
    <s v="CANEDO HERRERA ALEXANDER"/>
    <n v="1"/>
    <n v="40250"/>
    <n v="40250"/>
  </r>
  <r>
    <s v="PEREIRA"/>
    <s v="0036-0002"/>
    <x v="6"/>
    <n v="63001"/>
    <n v="2839937"/>
    <n v="28036"/>
    <x v="0"/>
    <s v="QUINDIO"/>
    <s v="ARMENIA"/>
    <s v="BARRIO CENTRO 41 - ARMENIA"/>
    <s v="WOMPI"/>
    <s v="FO-25-1631603"/>
    <d v="2025-10-06T08:00:00"/>
    <d v="2025-10-09T12:12:00"/>
    <x v="0"/>
    <s v="ROLLOS"/>
    <s v="EJECUTADO_EXITOSO"/>
    <s v="EJECUTADO EXITOSO"/>
    <s v="05/10/2025 SE ESCALA AL COORDINADOR DE ZONA PARA ENTREGA DE ROLLOS EN SITIO | 08/10/2025 SE VISITA COMERCIO SE REALIZÓ ENTREGA DE 48 ROLLOS WOMPI"/>
    <s v="VISITA_TÉCNICA"/>
    <n v="48"/>
    <s v="INTERMEDIA"/>
    <s v="TERRESTRE"/>
    <s v="GIMBUEL LASSO LUIS GERMAN"/>
    <n v="1"/>
    <n v="36351"/>
    <n v="36351"/>
  </r>
  <r>
    <s v="PEREIRA"/>
    <s v="0036-0002"/>
    <x v="6"/>
    <n v="63001"/>
    <n v="2840035"/>
    <n v="68390"/>
    <x v="0"/>
    <s v="QUINDIO"/>
    <s v="ARMENIA"/>
    <s v="FARALLONES ARMENIA"/>
    <s v="WOMPI"/>
    <s v="FO-25-1631600"/>
    <d v="2025-10-06T08:00:00"/>
    <d v="2025-10-09T12:14:00"/>
    <x v="0"/>
    <s v="ROLLOS"/>
    <s v="EJECUTADO_EXITOSO"/>
    <s v="EJECUTADO EXITOSO"/>
    <s v="05/10/2025 SE ESCALA AL COORDINADOR DE ZONA PARA ENTREGA DE ROLLOS EN SITIO | 08/10/2025 SE VISITA COMERCIO SE REALIZÓ ENTREGA DE 32 ROLLOS WOMPI"/>
    <s v="VISITA_TÉCNICA"/>
    <n v="32"/>
    <s v="INTERMEDIA"/>
    <s v="TERRESTRE"/>
    <s v="SANCHEZ SOLORZANO JUAN SEBASTIAN"/>
    <n v="1"/>
    <n v="36351"/>
    <n v="36351"/>
  </r>
  <r>
    <s v="PEREIRA"/>
    <s v="0036-0002"/>
    <x v="6"/>
    <n v="63001"/>
    <n v="2840056"/>
    <n v="76928"/>
    <x v="0"/>
    <s v="QUINDIO"/>
    <s v="ARMENIA"/>
    <s v="SURTIHOGAR EL COSECHERO"/>
    <s v="WOMPI"/>
    <s v="FO-25-1631597"/>
    <d v="2025-10-06T08:00:00"/>
    <d v="2025-10-09T12:19:00"/>
    <x v="0"/>
    <s v="ROLLOS"/>
    <s v="EJECUTADO_EXITOSO"/>
    <s v="EJECUTADO EXITOSO"/>
    <s v="05/10/2025 SE ESCALA AL COORDINADOR DE ZONA PARA ENTREGA DE ROLLOS EN SITIO | 08/10/2025 SE VISITA COMERCIO SE REALIZÓ ENTREGA DE 64 ROLLOS WOMPI"/>
    <s v="VISITA_TÉCNICA"/>
    <n v="64"/>
    <s v="INTERMEDIA"/>
    <s v="TERRESTRE"/>
    <s v="SANCHEZ SOLORZANO JUAN SEBASTIAN"/>
    <n v="1"/>
    <n v="36351"/>
    <n v="36351"/>
  </r>
  <r>
    <s v="BOGOTA"/>
    <s v="0036-0004"/>
    <x v="5"/>
    <n v="11001"/>
    <n v="2838513"/>
    <n v="79525"/>
    <x v="0"/>
    <s v="CUNDINAMARCA"/>
    <s v="BOGOTÁ"/>
    <s v="PABLO ELIAS BALLESTEROS DAZA"/>
    <s v="WOMPI"/>
    <s v="FO-25-1637536"/>
    <d v="2025-10-06T08:00:00"/>
    <d v="2025-10-09T12:22:00"/>
    <x v="0"/>
    <s v="ROLLOS"/>
    <s v="EJECUTADO_EXITOSO"/>
    <s v="EJECUTADO EXITOSO"/>
    <s v="06/10/2025 SE ESCALA AL COORDINADOR DE ZONA PARA ENTREGA DE ROLLOS EN SITIO | 09/10/2025 SE REALIZA ENTREGA DE 16 ROLLOS ,NO SE MANIPULAN EQUIPOS"/>
    <s v="VISITA_TÉCNICA"/>
    <n v="16"/>
    <s v="PRINCIPAL"/>
    <s v="TERRESTRE"/>
    <s v="SANCHEZ SOLORZANO JUAN SEBASTIAN"/>
    <n v="1"/>
    <n v="31419"/>
    <n v="31419"/>
  </r>
  <r>
    <s v="MEDELLIN"/>
    <s v="0036-0005"/>
    <x v="3"/>
    <n v="5308"/>
    <n v="2840443"/>
    <n v="47098"/>
    <x v="0"/>
    <s v="ANTIOQUIA"/>
    <s v="GIRARDOTA"/>
    <s v="CONSTRUAHORRO"/>
    <s v="WOMPI"/>
    <s v="FO-25-1634092"/>
    <d v="2025-10-06T08:00:00"/>
    <d v="2025-10-09T12:25:00"/>
    <x v="0"/>
    <s v="ROLLOS"/>
    <s v="EJECUTADO_EXITOSO"/>
    <s v="EJECUTADO EXITOSO"/>
    <s v="06/10/2025 SE ESCALA AL COORDINADOR DE ZONA PARA ENTREGA DE ROLLOS EN SITIO | 09/10/2025 SE REALIZÓ VISITA TÉCNICA CON EL OBJETIVO DE ENTREGAR 24 ROLLOS WOMPI EN EL PUNTO ASIGNADO. LA ENTREGA SE LLEVÓ A CABO DE MANERA EXITOSA, CUMPLIENDO CON LOS REQUISITOS ESTABLECIDOS Y SIN PRESENTAR NOVEDADES DURANTE EL PROCESO"/>
    <s v="VISITA_TÉCNICA"/>
    <n v="24"/>
    <s v="PRINCIPAL"/>
    <s v="TERRESTRE"/>
    <s v="GALINDO ROJAS LUIS FELIPE"/>
    <n v="1"/>
    <n v="31419"/>
    <n v="31419"/>
  </r>
  <r>
    <s v="MONTERIA"/>
    <s v="0036-0001"/>
    <x v="0"/>
    <n v="5659"/>
    <n v="2832325"/>
    <n v="60801"/>
    <x v="0"/>
    <s v="ANTIOQUIA"/>
    <s v="SAN JUAN DE URABA"/>
    <s v="BARRIO CENTRO SAN JUAN DE URABA 4"/>
    <s v="WOMPI"/>
    <s v="FO-25-1631637"/>
    <d v="2025-10-02T16:12:00"/>
    <d v="2025-10-09T14:01:00"/>
    <x v="0"/>
    <s v="ROLLOS"/>
    <s v="EJECUTADO_EXITOSO"/>
    <s v="EJECUTADO EXITOSO"/>
    <s v="05/10/2025 SE REALIZA ENVIO DE ROLLOS CON GUIA | 09/10/2025 SE CONFIRMA ENTREGA EXITOSA POR PARTE DE LA TRANSPORTADORA MANDAR Y SERVIR CON LA GUIA 6345301359042"/>
    <s v="ENVÍO"/>
    <n v="32"/>
    <s v="INTERMEDIA"/>
    <s v="TERRESTRE"/>
    <s v="MARTINEZ TOVAR OSCAR DAVID"/>
    <n v="1"/>
    <n v="36351"/>
    <n v="36351"/>
  </r>
  <r>
    <s v="IBAGUE"/>
    <s v="0036-0006"/>
    <x v="2"/>
    <n v="73001"/>
    <n v="2839679"/>
    <n v="25829"/>
    <x v="0"/>
    <s v="TOLIMA"/>
    <s v="IBAGUE"/>
    <s v="BARRIO CENTRO 2  IBAGUE"/>
    <s v="WOMPI"/>
    <s v="FO-25-1630963"/>
    <d v="2025-10-06T08:00:00"/>
    <d v="2025-10-09T14:09:00"/>
    <x v="0"/>
    <s v="ROLLOS"/>
    <s v="EJECUTADO_EXITOSO"/>
    <s v="EJECUTADO EXITOSO"/>
    <s v="05/10/2025 SE ESCALA AL COORDINADOR DE ZONA PARA ENTREGA DE ROLLOS EN SITIO | 07/10/2025 SE HACE LA ENTREGA  DE 64 ROLLOS EN DIRECCIÓN INDICADA"/>
    <s v="VISITA_TÉCNICA"/>
    <n v="64"/>
    <s v="PRINCIPAL"/>
    <s v="TERRESTRE"/>
    <s v="BETANCUR AGUIRRE EDGAR AUGUSTO"/>
    <n v="1"/>
    <n v="31419"/>
    <n v="31419"/>
  </r>
  <r>
    <s v="BARRANQUILLA"/>
    <s v="0036-0001"/>
    <x v="0"/>
    <n v="8001"/>
    <n v="2839686"/>
    <n v="62667"/>
    <x v="0"/>
    <s v="ATLANTICO"/>
    <s v="BARRANQUILLA"/>
    <s v="MARY ISABEL STAND DIAZ"/>
    <s v="WOMPI"/>
    <s v="FO-25-1630961"/>
    <d v="2025-10-06T08:00:00"/>
    <d v="2025-10-09T14:23:00"/>
    <x v="0"/>
    <s v="ROLLOS"/>
    <s v="EJECUTADO_EXITOSO"/>
    <s v="EJECUTADO EXITOSO"/>
    <s v="05/10/2025 SE ESCALA AL COORDINADOR DE ZONA PARA ENTREGA DE ROLLOS EN SITIO | 08/10/2025 SE  REALIZA VISITA SE ENTREGA 24 ROLLOS"/>
    <s v="VISITA_TÉCNICA"/>
    <n v="24"/>
    <s v="PRINCIPAL"/>
    <s v="TERRESTRE"/>
    <s v="GUTIERREZ  CAMILO ANDRES"/>
    <n v="1"/>
    <n v="31419"/>
    <n v="31419"/>
  </r>
  <r>
    <s v="IBAGUE"/>
    <s v="0036-0006"/>
    <x v="2"/>
    <n v="73001"/>
    <n v="2844784"/>
    <n v="55082"/>
    <x v="0"/>
    <s v="TOLIMA"/>
    <s v="IBAGUE"/>
    <s v="BARRIO URBANIZACION VILLA CAFE IBAGUE"/>
    <s v="WOMPI"/>
    <s v="FO-25-1635154"/>
    <d v="2025-10-06T12:18:00"/>
    <d v="2025-10-09T14:43:00"/>
    <x v="0"/>
    <s v="ROLLOS"/>
    <s v="EJECUTADO_EXITOSO"/>
    <s v="EJECUTADO EXITOSO"/>
    <s v="06/10/2025 SE ESCALA AL COORDINADOR DE ZONA PARA ENTREGA DE ROLLOS EN SITIO | 07/10/2025 SE ENTREGA 32 ROLLOS CON VISITA"/>
    <s v="VISITA_TÉCNICA"/>
    <n v="32"/>
    <s v="PRINCIPAL"/>
    <s v="TERRESTRE"/>
    <s v="VILLACOB VILLACOB ELKIN EDUARDO"/>
    <n v="1"/>
    <n v="31419"/>
    <n v="31419"/>
  </r>
  <r>
    <s v="VALLEDUPAR"/>
    <s v="0036-0001"/>
    <x v="0"/>
    <n v="20001"/>
    <n v="2851585"/>
    <n v="79804"/>
    <x v="0"/>
    <s v="CESAR"/>
    <s v="VALLEDUPAR"/>
    <s v="BARRIO LA NEVADA VALLEDUPAR  4"/>
    <s v="WOMPI"/>
    <s v="FO-25-1641524"/>
    <d v="2025-10-07T12:21:00"/>
    <d v="2025-10-09T15:05:00"/>
    <x v="0"/>
    <s v="ROLLOS"/>
    <s v="EJECUTADO_EXITOSO"/>
    <s v="EJECUTADO EXITOSO"/>
    <s v="07/10/2025 SE ESCALA AL COORDINADOR DE ZONA PARA ENTREGA DE ROLLOS EN SITIO | 08/10/2025 SE REALIZA ENTREGA DE 24 ROLLOS EN DIRECCIÓN DE CB"/>
    <s v="VISITA_TÉCNICA"/>
    <n v="24"/>
    <s v="PRINCIPAL"/>
    <s v="TERRESTRE"/>
    <s v="VARGAS HERRERA JHON JAIRO"/>
    <n v="1"/>
    <n v="31419"/>
    <n v="31419"/>
  </r>
  <r>
    <s v="IBAGUE"/>
    <s v="0036-0006"/>
    <x v="2"/>
    <n v="73001"/>
    <n v="2851756"/>
    <n v="70677"/>
    <x v="0"/>
    <s v="TOLIMA"/>
    <s v="IBAGUE"/>
    <s v="DROGUERIA LA MODERNA"/>
    <s v="WOMPI"/>
    <s v="FO-25-1641455"/>
    <d v="2025-10-07T12:43:00"/>
    <d v="2025-10-09T15:06:00"/>
    <x v="0"/>
    <s v="ROLLOS"/>
    <s v="EJECUTADO_EXITOSO"/>
    <s v="EJECUTADO EXITOSO"/>
    <s v="07/10/2025 SE ESCALA AL COORDINADOR DE ZONA PARA ENTREGA DE ROLLOS EN SITIO | 08/10/2025 SE HACE ENTREGA DE 48 ROLLOS WOMPI EN DIRECCIÓN INDICADA"/>
    <s v="VISITA_TÉCNICA"/>
    <n v="48"/>
    <s v="PRINCIPAL"/>
    <s v="TERRESTRE"/>
    <s v="MAESTRE MENGUAL EDGAR ENRIQUE"/>
    <n v="1"/>
    <n v="31419"/>
    <n v="31419"/>
  </r>
  <r>
    <s v="NEIVA"/>
    <s v="0036-0006"/>
    <x v="2"/>
    <n v="41001"/>
    <n v="2851582"/>
    <n v="61441"/>
    <x v="0"/>
    <s v="HUILA"/>
    <s v="NEIVA"/>
    <s v="BARRIO BUGANVILES NEIVA"/>
    <s v="WOMPI"/>
    <s v="FO-25-1641525"/>
    <d v="2025-10-07T12:19:00"/>
    <d v="2025-10-09T15:08:00"/>
    <x v="0"/>
    <s v="ROLLOS"/>
    <s v="EJECUTADO_EXITOSO"/>
    <s v="EJECUTADO EXITOSO"/>
    <s v="07/10/2025 SE ESCALA AL COORDINADOR DE ZONA PARA ENTREGA DE ROLLOS EN SITIO | 08/10/2025 SE ENTREGA 56 ROLLOS WOMPI SIN NOVEDAD ."/>
    <s v="VISITA_TÉCNICA"/>
    <n v="56"/>
    <s v="PRINCIPAL"/>
    <s v="TERRESTRE"/>
    <s v="GUTIERREZ  CAMILO ANDRES"/>
    <n v="1"/>
    <n v="31419"/>
    <n v="31419"/>
  </r>
  <r>
    <s v="PEREIRA"/>
    <s v="0036-0002"/>
    <x v="6"/>
    <n v="63001"/>
    <n v="2843230"/>
    <n v="39110"/>
    <x v="0"/>
    <s v="QUINDIO"/>
    <s v="ARMENIA"/>
    <s v="BARRIO CENTRO ARMENIA 10"/>
    <s v="WOMPI"/>
    <s v="FO-25-1634709"/>
    <d v="2025-10-06T10:09:00"/>
    <d v="2025-10-09T15:14:00"/>
    <x v="0"/>
    <s v="ROLLOS"/>
    <s v="EJECUTADO_EXITOSO"/>
    <s v="EJECUTADO EXITOSO"/>
    <s v="08/10/2025 SE VISITA COMERCIO SE REALIZÓ ENTREGA DE 64 ROLLOS WOMPI"/>
    <s v="VISITA_TÉCNICA"/>
    <n v="64"/>
    <s v="INTERMEDIA"/>
    <s v="TERRESTRE"/>
    <s v="ANDRADE HERNANDEZ JUAN CARLOS"/>
    <n v="1"/>
    <n v="36351"/>
    <n v="36351"/>
  </r>
  <r>
    <s v="VILLAVICENCIO"/>
    <s v="0036-0006"/>
    <x v="2"/>
    <n v="50001"/>
    <n v="2851800"/>
    <n v="26578"/>
    <x v="0"/>
    <s v="META"/>
    <s v="VILLAVICENCIO"/>
    <s v="BARRIO LA NORA VILLAVICENCIO"/>
    <s v="WOMPI"/>
    <s v="FO-25-1642428"/>
    <d v="2025-10-07T12:26:00"/>
    <d v="2025-10-09T15:18:00"/>
    <x v="0"/>
    <s v="ROLLOS"/>
    <s v="EJECUTADO_EXITOSO"/>
    <s v="EJECUTADO EXITOSO"/>
    <s v="07/10/2025 SE ESCALA AL COORDINADOR DE ZONA PARA ENTREGA DE ROLLOS EN SITIO | 08/10/2025 SE REALIZA ENTREGA EN SITIO DE 64 ROLLOS WOMPI"/>
    <s v="VISITA_TÉCNICA"/>
    <n v="64"/>
    <s v="PRINCIPAL"/>
    <s v="TERRESTRE"/>
    <s v="SANCHEZ SOLORZANO JUAN SEBASTIAN"/>
    <n v="1"/>
    <n v="31419"/>
    <n v="31419"/>
  </r>
  <r>
    <s v="VILLAVICENCIO"/>
    <s v="0036-0006"/>
    <x v="2"/>
    <n v="50001"/>
    <n v="2852746"/>
    <n v="75336"/>
    <x v="0"/>
    <s v="META"/>
    <s v="VILLAVICENCIO"/>
    <s v="MERCA FRUVER LA CANASTA Y Y"/>
    <s v="WOMPI"/>
    <s v="FO-25-1642764"/>
    <d v="2025-10-07T15:05:00"/>
    <d v="2025-10-09T15:20:00"/>
    <x v="0"/>
    <s v="ROLLOS"/>
    <s v="EJECUTADO_EXITOSO"/>
    <s v="EJECUTADO EXITOSO"/>
    <s v="07/10/2025 SE ESCALA AL COORDINADOR DE ZONA PARA ENTREGA DE ROLLOS EN SITIO | 08/10/2025 SE REALIZA ENTREGA EN SITIO DE 24 ROLLOS WOMPI"/>
    <s v="VISITA_TÉCNICA"/>
    <n v="24"/>
    <s v="PRINCIPAL"/>
    <s v="TERRESTRE"/>
    <s v="CASTRILLON URREA LONDIER LEANDRO"/>
    <n v="1"/>
    <n v="31419"/>
    <n v="31419"/>
  </r>
  <r>
    <s v="VILLAVICENCIO"/>
    <s v="0036-0006"/>
    <x v="2"/>
    <n v="50001"/>
    <n v="2851543"/>
    <n v="77915"/>
    <x v="0"/>
    <s v="META"/>
    <s v="VILLAVICENCIO"/>
    <s v="OPERADOR TURISTICO FINCAS LLANO Y FOLCLOR"/>
    <s v="WOMPI"/>
    <s v="FO-25-1642430"/>
    <d v="2025-10-07T11:59:00"/>
    <d v="2025-10-09T15:29:00"/>
    <x v="0"/>
    <s v="ROLLOS"/>
    <s v="EJECUTADO_EXITOSO"/>
    <s v="EJECUTADO EXITOSO"/>
    <s v="07/10/2025 SE ESCALA AL COORDINADOR DE ZONA PARA ENTREGA DE ROLLOS EN SITIO | 08/10/2025 SE REALIZA ENTREGA EN SITIO DE 24 ROLLOS WOMPI"/>
    <s v="VISITA_TÉCNICA"/>
    <n v="24"/>
    <s v="PRINCIPAL"/>
    <s v="TERRESTRE"/>
    <s v="CASTRILLON URREA LONDIER LEANDRO"/>
    <n v="1"/>
    <n v="31419"/>
    <n v="31419"/>
  </r>
  <r>
    <s v="CUCUTA"/>
    <s v="0036-0007"/>
    <x v="1"/>
    <n v="54001"/>
    <n v="2851864"/>
    <n v="61224"/>
    <x v="0"/>
    <s v="NORTE DE SANTANDER"/>
    <s v="CUCUTA"/>
    <s v="LA SUPERTIENDA DE ULISES"/>
    <s v="WOMPI"/>
    <s v="FO-25-1642424"/>
    <d v="2025-10-07T12:57:00"/>
    <d v="2025-10-09T15:36:00"/>
    <x v="0"/>
    <s v="ROLLOS"/>
    <s v="EJECUTADO_EXITOSO"/>
    <s v="EJECUTADO EXITOSO"/>
    <s v="07/10/2025 SE ESCALA AL COORDINADOR DE ZONA PARA ENTREGA DE ROLLOS EN SITIO | 08/10/2025 SE REALIZA ENTREGA DE 32 ROLLOS WOMPI OK"/>
    <s v="VISITA_TÉCNICA"/>
    <n v="32"/>
    <s v="PRINCIPAL"/>
    <s v="TERRESTRE"/>
    <s v="CASTRILLON URREA LONDIER LEANDRO"/>
    <n v="1"/>
    <n v="31419"/>
    <n v="31419"/>
  </r>
  <r>
    <s v="BARRANQUILLA"/>
    <s v="0036-0001"/>
    <x v="0"/>
    <n v="8001"/>
    <n v="2845012"/>
    <n v="65596"/>
    <x v="0"/>
    <s v="ATLANTICO"/>
    <s v="BARRANQUILLA"/>
    <s v="VARIEDADES Y FIESTA GC"/>
    <s v="WOMPI"/>
    <s v="FO-25-1635138"/>
    <d v="2025-10-06T12:31:00"/>
    <d v="2025-10-09T15:57:00"/>
    <x v="0"/>
    <s v="ROLLOS"/>
    <s v="EJECUTADO_EXITOSO"/>
    <s v="EJECUTADO EXITOSO"/>
    <s v="06/10/2025 SE ESCALA AL COORDINADOR DE ZONA PARA ENTREGA DE ROLLOS EN SITIO | 08/10/2025 SE REALIZA VISITA SE ENTREGA 64 ROLLOS"/>
    <s v="VISITA_TÉCNICA"/>
    <n v="64"/>
    <s v="PRINCIPAL"/>
    <s v="TERRESTRE"/>
    <s v="DURAN ACOSTA FRANK YONNY"/>
    <n v="1"/>
    <n v="31419"/>
    <n v="31419"/>
  </r>
  <r>
    <s v="PEREIRA"/>
    <s v="0036-0002"/>
    <x v="6"/>
    <n v="63001"/>
    <n v="2851598"/>
    <n v="63155"/>
    <x v="0"/>
    <s v="QUINDIO"/>
    <s v="ARMENIA"/>
    <s v="BARRIO LAS AMERICAS ARMENIA 1"/>
    <s v="WOMPI"/>
    <s v="FO-25-1642001"/>
    <d v="2025-10-07T12:25:00"/>
    <d v="2025-10-09T16:14:00"/>
    <x v="0"/>
    <s v="ROLLOS"/>
    <s v="EJECUTADO_EXITOSO"/>
    <s v="EJECUTADO EXITOSO"/>
    <s v="07/10/2025 SE ESCALA AL COORDINADOR DE ZONA PARA ENTREGA DE ROLLOS EN SITIO | 08/10/2025 SE VISITA COMERCIO SE REALIZÓ ENTREGA DE 40 ROLLOS WOMPI"/>
    <s v="VISITA_TÉCNICA"/>
    <n v="40"/>
    <s v="INTERMEDIA"/>
    <s v="TERRESTRE"/>
    <s v="VILLACOB VILLACOB ELKIN EDUARDO"/>
    <n v="1"/>
    <n v="36351"/>
    <n v="36351"/>
  </r>
  <r>
    <s v="BOGOTA"/>
    <s v="0036-0004"/>
    <x v="5"/>
    <n v="11001"/>
    <n v="2851512"/>
    <n v="74298"/>
    <x v="0"/>
    <s v="CUNDINAMARCA"/>
    <s v="BOGOTÁ"/>
    <s v="PUNTO15 LIVI"/>
    <s v="WOMPI"/>
    <s v="FO-25-1640991"/>
    <d v="2025-10-07T11:50:00"/>
    <d v="2025-10-09T16:25:00"/>
    <x v="0"/>
    <s v="ROLLOS"/>
    <s v="EJECUTADO_EXITOSO"/>
    <s v="EJECUTADO EXITOSO"/>
    <s v="07/10/2025 SE ESCALA AL COORDINADOR DE ZONA PARA ENTREGA DE ROLLOS EN SITIO | 08/10/2025 SE REALIZA LA ENTREGA DE 24 ROLLOS WOMPI SIN NOVEDAD EN LA RUTA"/>
    <s v="VISITA_TÉCNICA"/>
    <n v="24"/>
    <s v="PRINCIPAL"/>
    <s v="TERRESTRE"/>
    <s v="SANCHEZ SOLORZANO JUAN SEBASTIAN"/>
    <n v="1"/>
    <n v="31419"/>
    <n v="31419"/>
  </r>
  <r>
    <s v="PEREIRA"/>
    <s v="0036-0002"/>
    <x v="6"/>
    <n v="63001"/>
    <n v="2847510"/>
    <n v="59713"/>
    <x v="0"/>
    <s v="QUINDIO"/>
    <s v="ARMENIA"/>
    <s v="BARRIO NUEVO MONTEVIDEO ARMENIA"/>
    <s v="WOMPI"/>
    <s v="FO-25-1638282"/>
    <d v="2025-10-06T16:35:00"/>
    <d v="2025-10-09T16:34:00"/>
    <x v="0"/>
    <s v="ROLLOS"/>
    <s v="EJECUTADO_EXITOSO"/>
    <s v="EJECUTADO EXITOSO"/>
    <s v="07/10/2025 SE ESCALA AL COORDINADOR DE ZONA PARA ENTREGA DE ROLLOS EN SITIO | 08/10/2025 VISITAMOS COMERCIO REALIZAMOS ENTREGA DE 32 ROLLOS."/>
    <s v="VISITA_TÉCNICA"/>
    <n v="32"/>
    <s v="INTERMEDIA"/>
    <s v="TERRESTRE"/>
    <s v="CONTRERAS ROSSI LITZY YULIETH"/>
    <n v="1"/>
    <n v="36351"/>
    <n v="36351"/>
  </r>
  <r>
    <s v="CALI"/>
    <s v="0036-0003"/>
    <x v="4"/>
    <n v="76001"/>
    <n v="2851723"/>
    <n v="15925"/>
    <x v="0"/>
    <s v="VALLE DEL CAUCA"/>
    <s v="CALI"/>
    <s v="DROGUERÍA Y TIENDA NATURISTA SOMOS SALUD"/>
    <s v="WOMPI"/>
    <s v="FO-25-1642972"/>
    <d v="2025-10-07T12:28:00"/>
    <d v="2025-10-09T16:39:00"/>
    <x v="0"/>
    <s v="ROLLOS"/>
    <s v="EJECUTADO_EXITOSO"/>
    <s v="EJECUTADO EXITOSO"/>
    <s v="07/10/2025 EXITOSA | 08/10/2025 SE ENTREGAN 64 ROLLOS EN BUEN ESTADO"/>
    <s v="VISITA_TÉCNICA"/>
    <n v="64"/>
    <s v="PRINCIPAL"/>
    <s v="TERRESTRE"/>
    <s v="ARROYAVE CANO MANUEL GUILLERMO"/>
    <n v="1"/>
    <n v="31419"/>
    <n v="31419"/>
  </r>
  <r>
    <s v="VILLAVICENCIO"/>
    <s v="0036-0006"/>
    <x v="2"/>
    <n v="50001"/>
    <n v="2853814"/>
    <n v="25467"/>
    <x v="0"/>
    <s v="META"/>
    <s v="VILLAVICENCIO"/>
    <s v="VEREDA APIAY VILLAVICENCIO - META"/>
    <s v="WOMPI"/>
    <s v="FO-25-1643280"/>
    <d v="2025-10-07T16:27:00"/>
    <d v="2025-10-09T16:53:00"/>
    <x v="0"/>
    <s v="ROLLOS"/>
    <s v="EJECUTADO_EXITOSO"/>
    <s v="EJECUTADO EXITOSO"/>
    <s v="07/10/2025 SE ESCALA AL COORDINADOR DE ZONA PARA ENTREGA DE ROLLOS EN SITIO | 08/10/2025 SE REALIZA ENTREGA DE 56 ROLLOS SOLICITADOS POR EL COMERCIO"/>
    <s v="VISITA_TÉCNICA"/>
    <n v="56"/>
    <s v="PRINCIPAL"/>
    <s v="TERRESTRE"/>
    <s v="ESCOBAR LENIS JUAN SEBASTIAN"/>
    <n v="1"/>
    <n v="31419"/>
    <n v="31419"/>
  </r>
  <r>
    <s v="CALI"/>
    <s v="0036-0003"/>
    <x v="4"/>
    <n v="76001"/>
    <n v="2845429"/>
    <n v="32477"/>
    <x v="0"/>
    <s v="VALLE DEL CAUCA"/>
    <s v="CALI"/>
    <s v="TRAMITES, VUELTAS Y MANDADOS"/>
    <s v="WOMPI"/>
    <s v="FO-25-1635987"/>
    <d v="2025-10-06T13:50:00"/>
    <d v="2025-10-09T16:55:00"/>
    <x v="0"/>
    <s v="ROLLOS"/>
    <s v="EJECUTADO_EXITOSO"/>
    <s v="EJECUTADO EXITOSO"/>
    <s v="06/10/2025 ECITOSA | 08/10/2025 SE ENTREGAN 24 ROLLOS EN BUEN ESTADO"/>
    <s v="VISITA_TÉCNICA"/>
    <n v="24"/>
    <s v="PRINCIPAL"/>
    <s v="TERRESTRE"/>
    <s v="ROZO JIMENEZ EDGAR ARMANDO"/>
    <n v="1"/>
    <n v="31419"/>
    <n v="31419"/>
  </r>
  <r>
    <s v="BUCARAMANGA"/>
    <s v="0036-0007"/>
    <x v="1"/>
    <n v="68001"/>
    <n v="2849454"/>
    <n v="79878"/>
    <x v="0"/>
    <s v="SANTANDER"/>
    <s v="BUCARAMANGA"/>
    <s v="BARRIO MUTUALIDAD BUCARAMANGA 1"/>
    <s v="WOMPI"/>
    <s v="FO-25-1642435"/>
    <d v="2025-10-07T09:07:00"/>
    <d v="2025-10-09T16:59:00"/>
    <x v="0"/>
    <s v="ROLLOS"/>
    <s v="EJECUTADO_EXITOSO"/>
    <s v="EJECUTADO EXITOSO"/>
    <s v="07/10/2025 SE ESCALA AL COORDINADOR DE ZONA PARA ENTREGA DE ROLLOS EN SITIO | 08/10/2025 SE REALIZA ENTREGA DE 8 ROLLOS A LA SRA MARINA QUINTERO"/>
    <s v="VISITA_TÉCNICA"/>
    <n v="8"/>
    <s v="PRINCIPAL"/>
    <s v="TERRESTRE"/>
    <s v="ESCOBAR LENIS JUAN SEBASTIAN"/>
    <n v="1"/>
    <n v="31419"/>
    <n v="31419"/>
  </r>
  <r>
    <s v="NEIVA"/>
    <s v="0036-0006"/>
    <x v="2"/>
    <n v="41001"/>
    <n v="2850420"/>
    <n v="70487"/>
    <x v="0"/>
    <s v="HUILA"/>
    <s v="NEIVA"/>
    <s v="MULTISERVICIOS DE TODITO"/>
    <s v="WOMPI"/>
    <s v="FO-25-1640976"/>
    <d v="2025-10-07T10:25:00"/>
    <d v="2025-10-09T17:03:00"/>
    <x v="0"/>
    <s v="ROLLOS"/>
    <s v="EJECUTADO_EXITOSO"/>
    <s v="EJECUTADO EXITOSO"/>
    <s v="07/10/2025 SE ESCALA AL COORDINADOR DE ZONA PARA ENTREGA DE ROLLOS EN SITIO | 08/10/2025 SE LLEGA AL PUNTO SE EVIDENCIA MARCAS COMPARTIDAS , SE CANCELA ENTREGA DE ROLLOS WOMPI"/>
    <s v="VISITA_TÉCNICA"/>
    <m/>
    <s v="PRINCIPAL"/>
    <s v="TERRESTRE"/>
    <s v="GONZALEZ ESTUPIÑAN YEISON WALTER ANTONIO"/>
    <n v="1"/>
    <n v="31419"/>
    <n v="31419"/>
  </r>
  <r>
    <s v="CALI"/>
    <s v="0036-0003"/>
    <x v="4"/>
    <n v="76001"/>
    <n v="2842275"/>
    <n v="66669"/>
    <x v="0"/>
    <s v="VALLE DEL CAUCA"/>
    <s v="CALI"/>
    <s v="UNIFARMA DE OCCIDENTE"/>
    <s v="WOMPI"/>
    <s v="FO-25-1633738"/>
    <d v="2025-10-06T09:19:00"/>
    <d v="2025-10-09T17:09:00"/>
    <x v="0"/>
    <s v="ROLLOS"/>
    <s v="EJECUTADO_EXITOSO"/>
    <s v="EJECUTADO EXITOSO"/>
    <s v="06/10/2025 EXITOSA | 08/10/2025 SE ENTREGAN 24 ROLLOS EN BUEN ESTADO"/>
    <s v="VISITA_TÉCNICA"/>
    <n v="24"/>
    <s v="PRINCIPAL"/>
    <s v="TERRESTRE"/>
    <s v="ANDRADE HERNANDEZ JUAN CARLOS"/>
    <n v="1"/>
    <n v="31419"/>
    <n v="31419"/>
  </r>
  <r>
    <s v="MEDELLIN"/>
    <s v="0036-0005"/>
    <x v="3"/>
    <n v="5440"/>
    <n v="2830626"/>
    <n v="33426"/>
    <x v="0"/>
    <s v="ANTIOQUIA"/>
    <s v="MARINILLA"/>
    <s v="BARRIO SECTOR LA RAMADA AUTOPISTA MARINILLA"/>
    <s v="WOMPI"/>
    <s v="FO-25-1628996"/>
    <d v="2025-10-02T13:00:00"/>
    <d v="2025-10-09T17:15:00"/>
    <x v="0"/>
    <s v="ROLLOS"/>
    <s v="EJECUTADO_EXITOSO"/>
    <s v="EJECUTADO EXITOSO"/>
    <s v="08/10/2025 SE REALIZA ENVIO DE ROLLOS CON GUIA | 09/10/2025 AUN NO HA LLEGADO | 09/10/2025 SE CONFIRMA ENTREGA EXITOSA POR PARTE DE LA TRANSPORTADORA MANDAR Y SERVIR CON LA GUIA 6345301357931"/>
    <s v="ENVÍO"/>
    <n v="16"/>
    <s v="INTERMEDIA"/>
    <s v="TERRESTRE"/>
    <s v="ESCOBAR LENIS JUAN SEBASTIAN"/>
    <n v="1"/>
    <n v="36351"/>
    <n v="36351"/>
  </r>
  <r>
    <s v="NEIVA"/>
    <s v="0036-0006"/>
    <x v="2"/>
    <n v="41001"/>
    <n v="2844838"/>
    <n v="79111"/>
    <x v="0"/>
    <s v="HUILA"/>
    <s v="NEIVA"/>
    <s v="SALSAMENTARIA METROPOL S"/>
    <s v="WOMPI"/>
    <s v="FO-25-1637548"/>
    <d v="2025-10-06T12:12:00"/>
    <d v="2025-10-09T17:18:00"/>
    <x v="0"/>
    <s v="ROLLOS"/>
    <s v="EJECUTADO_EXITOSO"/>
    <s v="EJECUTADO EXITOSO"/>
    <s v="06/10/2025 SE ESCALA AL COORDINADOR DE ZONA PARA ENTREGA DE ROLLOS EN SITIO | 08/10/2025 SE ENTREGA 16 ROLLOS SIN NOVEDAD"/>
    <s v="VISITA_TÉCNICA"/>
    <n v="16"/>
    <s v="PRINCIPAL"/>
    <s v="TERRESTRE"/>
    <s v="BETANCUR AGUIRRE EDGAR AUGUSTO"/>
    <n v="1"/>
    <n v="31419"/>
    <n v="31419"/>
  </r>
  <r>
    <s v="MEDELLIN"/>
    <s v="0036-0005"/>
    <x v="3"/>
    <n v="5440"/>
    <n v="2835278"/>
    <n v="75639"/>
    <x v="0"/>
    <s v="ANTIOQUIA"/>
    <s v="MARINILLA"/>
    <s v="BARRIO MARINILLA LA RAMADA MARINILLA"/>
    <s v="WOMPI"/>
    <s v="FO-25-1631619"/>
    <d v="2025-10-03T10:39:00"/>
    <d v="2025-10-09T17:18:00"/>
    <x v="0"/>
    <s v="ROLLOS"/>
    <s v="EJECUTADO_EXITOSO"/>
    <s v="EJECUTADO EXITOSO"/>
    <s v="05/10/2025 SE REALIZA ENVIO DE ROLLOS CON GUIA | 09/10/2025 SE CONFIRMA ENTREGA EXITOSA POR PARTE DE LA TRANSPORTADORA MANDAR Y SERVIR CON LA GUIA 6345301357979"/>
    <s v="ENVÍO"/>
    <n v="56"/>
    <s v="INTERMEDIA"/>
    <s v="TERRESTRE"/>
    <s v="ANDRADE HERNANDEZ JUAN CARLOS"/>
    <n v="1"/>
    <n v="36351"/>
    <n v="36351"/>
  </r>
  <r>
    <s v="TUNJA"/>
    <s v="0036-0007"/>
    <x v="1"/>
    <n v="15238"/>
    <n v="2832900"/>
    <n v="61811"/>
    <x v="0"/>
    <s v="BOYACA"/>
    <s v="DUITAMA"/>
    <s v="TIENDA DJC"/>
    <s v="WOMPI"/>
    <s v="FO-25-1631629"/>
    <d v="2025-10-03T08:00:00"/>
    <d v="2025-10-09T17:21:00"/>
    <x v="0"/>
    <s v="ROLLOS"/>
    <s v="EJECUTADO_EXITOSO"/>
    <s v="EJECUTADO EXITOSO"/>
    <s v="05/10/2025 SE REALIZA ENVIO DE ROLLOS CON GUIA | 09/10/2025 SE REALIZA ENVIO DE 16 ROLLOS, CON LA GUIA 2235596141 SERVIENTREGA. SE CONFIRMA ENTREGA EXITOSA POR PARTE DEL USUARIO"/>
    <s v="ENVÍO"/>
    <n v="16"/>
    <s v="INTERMEDIA"/>
    <s v="TERRESTRE"/>
    <s v="BETANCUR AGUIRRE EDGAR AUGUSTO"/>
    <n v="1"/>
    <n v="36351"/>
    <n v="36351"/>
  </r>
  <r>
    <s v="BARRANQUILLA"/>
    <s v="0036-0001"/>
    <x v="0"/>
    <n v="8001"/>
    <n v="2839327"/>
    <n v="50450"/>
    <x v="0"/>
    <s v="ATLANTICO"/>
    <s v="BARRANQUILLA"/>
    <s v="BARRIO VILLA SAN PABLO CARIBE VERDE BARRANQUILLA"/>
    <s v="WOMPI"/>
    <s v="FO-25-1630984"/>
    <d v="2025-10-06T08:00:00"/>
    <d v="2025-10-09T17:22:00"/>
    <x v="0"/>
    <s v="ROLLOS"/>
    <s v="EJECUTADO_EXITOSO"/>
    <s v="EJECUTADO EXITOSO"/>
    <s v="05/10/2025 SE ESCALA AL COORDINADOR DE ZONA PARA ENTREGA DE ROLLOS EN SITIO | 08/10/2025 SE REALIZA VISITA SE ENTREGA 48 ROLLOS"/>
    <s v="VISITA_TÉCNICA"/>
    <n v="48"/>
    <s v="PRINCIPAL"/>
    <s v="TERRESTRE"/>
    <s v="GOMEZ FERRARO JOHANA"/>
    <n v="1"/>
    <n v="31419"/>
    <n v="31419"/>
  </r>
  <r>
    <s v="PEREIRA"/>
    <s v="0036-0002"/>
    <x v="6"/>
    <n v="63001"/>
    <n v="2843034"/>
    <n v="76490"/>
    <x v="0"/>
    <s v="QUINDIO"/>
    <s v="ARMENIA"/>
    <s v="BARRIO LA PATRIA ARMENIA"/>
    <s v="WOMPI"/>
    <s v="FO-25-1634712"/>
    <d v="2025-10-06T10:01:00"/>
    <d v="2025-10-09T17:26:00"/>
    <x v="0"/>
    <s v="ROLLOS"/>
    <s v="EJECUTADO_CANCELADO"/>
    <s v="CB CERRADO - DESOCUPADO"/>
    <s v="08/10/2025 VISITAMOS PUNTO PERO NO ES POSIBLE REALIZAR LA ENTREGAR DE LOS ROLLOS YA QUE EL COMERCIO SE TRASLADO DE DIRECCIÓN SE REALIZA ESCALAMIENTO Y NOS INDICAN QUE SE CANCELA LA ENTREGA."/>
    <s v="VISITA_TÉCNICA"/>
    <m/>
    <s v="INTERMEDIA"/>
    <s v="TERRESTRE"/>
    <s v="VILLACOB VILLACOB ELKIN EDUARDO"/>
    <n v="1"/>
    <n v="36351"/>
    <n v="36351"/>
  </r>
  <r>
    <s v="BOGOTA"/>
    <s v="0036-0004"/>
    <x v="5"/>
    <n v="25286"/>
    <n v="2832828"/>
    <n v="54140"/>
    <x v="0"/>
    <s v="CUNDINAMARCA"/>
    <s v="FUNZA"/>
    <s v="BARRIO MARTINEZ RICO FUNZA"/>
    <s v="WOMPI"/>
    <s v="FO-25-1631630"/>
    <d v="2025-10-03T08:00:00"/>
    <d v="2025-10-09T17:29:00"/>
    <x v="0"/>
    <s v="ROLLOS"/>
    <s v="EJECUTADO_EXITOSO"/>
    <s v="EJECUTADO EXITOSO"/>
    <s v="05/10/2025 SE REALIZA ENVIO DE ROLLOS CON GUIA | 09/10/2025 SE REALIZA ENVIO DE 16 ROLLOS, CON LA GUIA 2235596142 SERVIENTREGA. SE CONFIRMA ENTREGA EXITOSA POR PARTE DE LA TRANSPORTADORA"/>
    <s v="ENVÍO"/>
    <n v="16"/>
    <s v="INTERMEDIA"/>
    <s v="TERRESTRE"/>
    <s v="ARROYAVE CANO MANUEL GUILLERMO"/>
    <n v="1"/>
    <n v="36351"/>
    <n v="36351"/>
  </r>
  <r>
    <s v="CUCUTA"/>
    <s v="0036-0007"/>
    <x v="1"/>
    <n v="54498"/>
    <n v="2834317"/>
    <n v="40365"/>
    <x v="0"/>
    <s v="NORTE DE SANTANDER"/>
    <s v="OCAÑA"/>
    <s v="BARRIO EL CARMEN OCAÑA"/>
    <s v="WOMPI"/>
    <s v="FO-25-1629366"/>
    <d v="2025-10-03T08:54:00"/>
    <d v="2025-10-10T08:09:00"/>
    <x v="0"/>
    <s v="ROLLOS"/>
    <s v="EJECUTADO_EXITOSO"/>
    <s v="EJECUTADO EXITOSO"/>
    <s v="04/10/2025 SE REALIZA ENVIO DE ROLLOS CON GUIA | 10/10/2025 SE REALIZA ENVIO DE 8 ROLLOS, CON LA GUIA 2187690737 SERVIENTREGA. SE CONFIRMA ENTREGA EXITOSA POR PARTE DE LA TRANSPORTADORA"/>
    <s v="ENVÍO"/>
    <n v="8"/>
    <s v="LEJANA"/>
    <s v="TERRESTRE"/>
    <s v="GOMEZ FERRARO JOHANA"/>
    <n v="1"/>
    <n v="40250"/>
    <n v="40250"/>
  </r>
  <r>
    <s v="BOGOTA"/>
    <s v="0036-0004"/>
    <x v="5"/>
    <n v="25430"/>
    <n v="2834042"/>
    <n v="27429"/>
    <x v="0"/>
    <s v="CUNDINAMARCA"/>
    <s v="MADRID"/>
    <s v="BARRIO CENTRO II - MADRID"/>
    <s v="WOMPI"/>
    <s v="FO-25-1631623"/>
    <d v="2025-10-03T08:41:00"/>
    <d v="2025-10-10T08:13:00"/>
    <x v="0"/>
    <s v="ROLLOS"/>
    <s v="EJECUTADO_EXITOSO"/>
    <s v="EJECUTADO EXITOSO"/>
    <s v="05/10/2025 SE REALIZA ENVIO DE ROLLOS CON GUIA | 10/10/2025 SE REALIZA ENVIO DE 64 ROLLOS, CON LA GUIA 2235596140 SERVIENTREGA. SE CONFIRMA ENTREGA EXITOSA POR PARTE DE LA TRANSPORTADORA"/>
    <s v="ENVÍO"/>
    <n v="64"/>
    <s v="INTERMEDIA"/>
    <s v="TERRESTRE"/>
    <s v="HERNANDEZ GUARIN MIGUEL JULIAN"/>
    <n v="1"/>
    <n v="36351"/>
    <n v="36351"/>
  </r>
  <r>
    <s v="BARRANQUILLA"/>
    <s v="0036-0001"/>
    <x v="0"/>
    <n v="8001"/>
    <n v="2853282"/>
    <n v="45896"/>
    <x v="0"/>
    <s v="ATLANTICO"/>
    <s v="BARRANQUILLA"/>
    <s v="BARRIO ALTO PRADO BARRANQUILLA 2"/>
    <s v="WOMPI"/>
    <s v="FO-25-1643126"/>
    <d v="2025-10-07T15:51:00"/>
    <d v="2025-10-10T08:45:00"/>
    <x v="0"/>
    <s v="ROLLOS"/>
    <s v="EJECUTADO_EXITOSO"/>
    <s v="EJECUTADO EXITOSO"/>
    <s v="07/10/2025 SE ESCALA AL COORDINADOR DE ZONA PARA ENTREGA DE ROLLOS EN SITIO | 09/10/2025 SE HACE ENTREGA DE 24 ROLLOS WOMPI EN LA CALLE 92 49C 258 ALTO PRADO"/>
    <s v="VISITA_TÉCNICA"/>
    <n v="24"/>
    <s v="PRINCIPAL"/>
    <s v="TERRESTRE"/>
    <s v="GOMEZ FERRARO JOHANA"/>
    <n v="1"/>
    <n v="31419"/>
    <n v="31419"/>
  </r>
  <r>
    <s v="BUCARAMANGA"/>
    <s v="0036-0007"/>
    <x v="1"/>
    <n v="68679"/>
    <n v="2835304"/>
    <n v="62775"/>
    <x v="0"/>
    <s v="SANTANDER"/>
    <s v="SAN GIL"/>
    <s v="BARRIO CENTRO SAN GIL 13"/>
    <s v="WOMPI"/>
    <s v="FO-25-1631621"/>
    <d v="2025-10-03T10:26:00"/>
    <d v="2025-10-10T08:52:00"/>
    <x v="0"/>
    <s v="ROLLOS"/>
    <s v="EJECUTADO_EXITOSO"/>
    <s v="EJECUTADO EXITOSO"/>
    <s v="05/10/2025 SE REALIZA ENVIO DE ROLLOS CON GUIA | 10/10/2025 SE REALIZA ENVIO DE 48 ROLLOS, CON LA GUIA 2187690741 SERVIENTREGA. SE CONFIRMA ENTREGA EXITOSA POR PARTE DE LA TRANSPORTADORA"/>
    <s v="ENVÍO"/>
    <n v="48"/>
    <s v="INTERMEDIA"/>
    <s v="TERRESTRE"/>
    <s v="ORTEGA TORRES JUAN SEBASTIAN"/>
    <n v="1"/>
    <n v="36351"/>
    <n v="36351"/>
  </r>
  <r>
    <s v="BOGOTA"/>
    <s v="0036-0004"/>
    <x v="5"/>
    <n v="25286"/>
    <n v="2835272"/>
    <n v="31793"/>
    <x v="0"/>
    <s v="CUNDINAMARCA"/>
    <s v="FUNZA"/>
    <s v="BARRIO C.C. GERONA  FUNZA"/>
    <s v="WOMPI"/>
    <s v="FO-25-1631620"/>
    <d v="2025-10-03T10:37:00"/>
    <d v="2025-10-10T08:54:00"/>
    <x v="0"/>
    <s v="ROLLOS"/>
    <s v="EJECUTADO_EXITOSO"/>
    <s v="EJECUTADO EXITOSO"/>
    <s v="05/10/2025 SE REALIZA ENVIO DE ROLLOS CON GUIA | 10/10/2025 SE REALIZA ENVIO DE 24 ROLLOS, CON LA GUIA 2235596139 SERVIENTREGA. SE CONFIRMA ENTREGA EXITOSA POR PARTE DE LA TRANSPORTADORA"/>
    <s v="ENVÍO"/>
    <n v="24"/>
    <s v="INTERMEDIA"/>
    <s v="TERRESTRE"/>
    <s v="HERNANDEZ GUARIN MIGUEL JULIAN"/>
    <n v="1"/>
    <n v="36351"/>
    <n v="36351"/>
  </r>
  <r>
    <s v="VALLEDUPAR"/>
    <s v="0036-0001"/>
    <x v="0"/>
    <n v="20621"/>
    <n v="2835448"/>
    <n v="63766"/>
    <x v="0"/>
    <s v="CESAR"/>
    <s v="LA PAZ"/>
    <s v="BARRIO SAN FRANCISCO LA PAZ"/>
    <s v="WOMPI"/>
    <s v="FO-25-1631618"/>
    <d v="2025-10-03T10:45:00"/>
    <d v="2025-10-10T08:56:00"/>
    <x v="0"/>
    <s v="ROLLOS"/>
    <s v="EJECUTADO_EXITOSO"/>
    <s v="EJECUTADO EXITOSO"/>
    <s v="05/10/2025 SE REALIZA ENVIO DE ROLLOS CON GUIA | 10/10/2025 SE REALIZA ENVIO DE 64 ROLLOS, CON LA GUIA 2205447217 SERVIENTREGA. SE CONFIRMA ENTREGA EXITOSA POR PARTE DE LA TRANSPORTADORA"/>
    <s v="ENVÍO"/>
    <n v="64"/>
    <s v="INTERMEDIA"/>
    <s v="TERRESTRE"/>
    <s v="GOMEZ FERRARO JOHANA"/>
    <n v="1"/>
    <n v="36351"/>
    <n v="36351"/>
  </r>
  <r>
    <s v="BUCARAMANGA"/>
    <s v="0036-0007"/>
    <x v="1"/>
    <n v="68001"/>
    <n v="2859954"/>
    <n v="60361"/>
    <x v="0"/>
    <s v="SANTANDER"/>
    <s v="BUCARAMANGA"/>
    <s v="GUERRERO PULIDO MARY DANELLY"/>
    <s v="WOMPI"/>
    <s v="FO-25-1649782"/>
    <d v="2025-10-08T16:48:00"/>
    <d v="2025-10-10T09:48:00"/>
    <x v="0"/>
    <s v="ROLLOS"/>
    <s v="EJECUTADO_EXITOSO"/>
    <s v="EJECUTADO EXITOSO"/>
    <s v="09/10/2025 SE ESCALA AL COORDINADOR DE ZONA PARA ENTREGA DE ROLLOS EN SITIO | 09/10/2025 SE VISITA COMERCIO SE HACE ENTREGA DE 32 ROLLOS"/>
    <s v="VISITA_TÉCNICA"/>
    <n v="32"/>
    <s v="PRINCIPAL"/>
    <s v="TERRESTRE"/>
    <s v="GOMEZ FERRARO JOHANA"/>
    <n v="1"/>
    <n v="31419"/>
    <n v="31419"/>
  </r>
  <r>
    <s v="MEDELLIN"/>
    <s v="0036-0005"/>
    <x v="3"/>
    <n v="5001"/>
    <n v="2847089"/>
    <n v="12867"/>
    <x v="0"/>
    <s v="ANTIOQUIA"/>
    <s v="MEDELLÍN"/>
    <s v="DEPOSITO Y FERRETERIA LA HONDA"/>
    <s v="WOMPI"/>
    <s v="FO-25-1637082"/>
    <d v="2025-10-06T16:05:00"/>
    <d v="2025-10-10T09:55:00"/>
    <x v="0"/>
    <s v="ROLLOS"/>
    <s v="EJECUTADO_EXITOSO"/>
    <s v="EJECUTADO EXITOSO"/>
    <s v="09/10/2025 SE ESCALA AL COORDINADOR DE ZONA PARA ENTREGA DE ROLLOS EN SITIO | 09/10/2025 SE REALIZA ENTREGA EFECTIVA DE 64 ROLLOS"/>
    <s v="VISITA_TÉCNICA"/>
    <n v="64"/>
    <s v="PRINCIPAL"/>
    <s v="TERRESTRE"/>
    <s v="GELVEZ MOGOLLON JOSE ELISEO"/>
    <n v="1"/>
    <n v="31419"/>
    <n v="31419"/>
  </r>
  <r>
    <s v="BARRANQUILLA"/>
    <s v="0036-0001"/>
    <x v="0"/>
    <n v="8758"/>
    <n v="2847737"/>
    <n v="41639"/>
    <x v="0"/>
    <s v="ATLANTICO"/>
    <s v="SOLEDAD"/>
    <s v="BARRIO LOS NOGALES SOLEDAD"/>
    <s v="WOMPI"/>
    <s v="FO-25-1637511"/>
    <d v="2025-10-07T08:00:00"/>
    <d v="2025-10-10T10:02:00"/>
    <x v="0"/>
    <s v="ROLLOS"/>
    <s v="EJECUTADO_EXITOSO"/>
    <s v="EJECUTADO EXITOSO"/>
    <s v="06/10/2025 SE ESCALA AL COORDINADOR DE ZONA PARA ENTREGA DE ROLLOS EN SITIO | 08/10/2025 SE HACE ENTREGA DE 40 ROLLOS WOMPI EN LA CARRERA 12 76A 52"/>
    <s v="VISITA_TÉCNICA"/>
    <n v="40"/>
    <s v="PRINCIPAL"/>
    <s v="TERRESTRE"/>
    <s v="MARIN PIEDRAHITA JIMMY ALEXIS"/>
    <n v="1"/>
    <n v="31419"/>
    <n v="31419"/>
  </r>
  <r>
    <s v="MONTERIA"/>
    <s v="0036-0001"/>
    <x v="0"/>
    <n v="23001"/>
    <n v="2849584"/>
    <n v="79193"/>
    <x v="0"/>
    <s v="CORDOBA"/>
    <s v="MONTERIA"/>
    <s v="BARRIO CENTRO MONTERIA  1OK"/>
    <s v="WOMPI"/>
    <s v="FO-25-1642329"/>
    <d v="2025-10-07T09:35:00"/>
    <d v="2025-10-10T10:06:00"/>
    <x v="0"/>
    <s v="ROLLOS"/>
    <s v="EJECUTADO_EXITOSO"/>
    <s v="EJECUTADO EXITOSO"/>
    <s v="07/10/2025 SE ESCALA AL COORDINADOR DE ZONA PARA ENTREGA DE ROLLOS EN SITIO | 08/10/2025 SE REALIZA VISITA PARA ENTREGA DE 8 ROLLOS A CORRESPONSAL WOMPI, LOCAL SE ENCUENTRA CERRADO, LOCALES ALREDEDOR INDICAN QUE EL DÍA DE HOY NO HAN REALIZADO APERTURA, NO SE LOGRA ESTABLECER COMUNICACIÓN CON EL CONTACTO ASOCIADO(LLAMADA A CORREO DE VOZ) SE PROCEDE A DEJAR LOS ROLLOS EN EL SIGUIENTE LOCAL(COMERCIALIZADORA Y RETROVENTAS LOS 3 DIAMANTES) SR. KAREN LEAL."/>
    <s v="VISITA_TÉCNICA"/>
    <n v="8"/>
    <s v="PRINCIPAL"/>
    <s v="TERRESTRE"/>
    <s v="ORTEGA TORRES JUAN SEBASTIAN"/>
    <n v="1"/>
    <n v="31419"/>
    <n v="31419"/>
  </r>
  <r>
    <s v="CUCUTA"/>
    <s v="0036-0007"/>
    <x v="1"/>
    <n v="54405"/>
    <n v="2858783"/>
    <n v="40085"/>
    <x v="0"/>
    <s v="NORTE DE SANTANDER"/>
    <s v="LOS PATIOS"/>
    <s v="ESTACION DE SERVICIO COROZAL JORGE SANCHEZ"/>
    <s v="WOMPI"/>
    <s v="FO-25-1648626"/>
    <d v="2025-10-08T14:59:00"/>
    <d v="2025-10-10T10:15:00"/>
    <x v="0"/>
    <s v="ROLLOS"/>
    <s v="EJECUTADO_EXITOSO"/>
    <s v="EJECUTADO EXITOSO"/>
    <s v="08/10/2025 SE ESCALA AL COORDINADOR DE ZONA PARA ENTREGA DE ROLLOS EN SITIO | 09/10/2025 SE REALIZA VISITA, SE ENTREGAN 56 ROLLOS"/>
    <s v="VISITA_TÉCNICA"/>
    <n v="56"/>
    <s v="PRINCIPAL"/>
    <s v="TERRESTRE"/>
    <s v="MARQUEZ HOYOS JEYSON DANIEL"/>
    <n v="1"/>
    <n v="31419"/>
    <n v="31419"/>
  </r>
  <r>
    <s v="BOGOTA"/>
    <s v="0036-0004"/>
    <x v="5"/>
    <n v="25473"/>
    <n v="2850443"/>
    <n v="76238"/>
    <x v="0"/>
    <s v="CUNDINAMARCA"/>
    <s v="MOSQUERA"/>
    <s v="BARRIO EL TREBOL MOSQUERA 2"/>
    <s v="WOMPI"/>
    <s v="FO-25-1640957"/>
    <d v="2025-10-07T10:29:00"/>
    <d v="2025-10-10T10:20:00"/>
    <x v="0"/>
    <s v="ROLLOS"/>
    <s v="EJECUTADO_EXITOSO"/>
    <s v="EJECUTADO EXITOSO"/>
    <s v="07/10/2025 SE ESCALA AL COORDINADOR DE ZONA PARA ENTREGA DE ROLLOS EN SITIO | 09/10/2025 SE LLEGA A LA DIRECCIÓN INDICADA Y SE ENTREGAN 24 ROLLOS WOMPI, SIN MANIPULAR EQUIPOS"/>
    <s v="VISITA_TÉCNICA"/>
    <n v="24"/>
    <s v="PRINCIPAL"/>
    <s v="TERRESTRE"/>
    <s v="PACHECO BUITRAGO JAVIER ALONSO"/>
    <n v="1"/>
    <n v="31419"/>
    <n v="31419"/>
  </r>
  <r>
    <s v="BOGOTA"/>
    <s v="0036-0004"/>
    <x v="5"/>
    <n v="25754"/>
    <n v="2854537"/>
    <n v="68813"/>
    <x v="0"/>
    <s v="CUNDINAMARCA"/>
    <s v="SOACHA"/>
    <s v="BARRIO HOGAR DEL SOL SOACHA SOACHA"/>
    <s v="WOMPI"/>
    <s v="FO-25-1644512"/>
    <d v="2025-10-08T08:00:00"/>
    <d v="2025-10-10T10:22:00"/>
    <x v="0"/>
    <s v="ROLLOS"/>
    <s v="EJECUTADO_EXITOSO"/>
    <s v="EJECUTADO EXITOSO"/>
    <s v="08/10/2025 SE ESCALA AL COORDINADOR DE ZONA PARA ENTREGA DE ROLLOS EN SITIO | 09/10/2025 DURANTE LA VISITA TECNICA SE REALIZA ENTREGA DE ROLLOS PARA DATÁFONO NO SE MANIPULAN EQUIPOS"/>
    <s v="VISITA_TÉCNICA"/>
    <n v="32"/>
    <s v="PRINCIPAL"/>
    <s v="TERRESTRE"/>
    <s v="GARCIA PASTRANA KEVIN FERNANDO"/>
    <n v="1"/>
    <n v="31419"/>
    <n v="31419"/>
  </r>
  <r>
    <s v="IBAGUE"/>
    <s v="0036-0006"/>
    <x v="2"/>
    <n v="73001"/>
    <n v="2857821"/>
    <n v="68291"/>
    <x v="0"/>
    <s v="TOLIMA"/>
    <s v="IBAGUE"/>
    <s v="PAPELERIA Y CACHARRERIA GRANADA"/>
    <s v="WOMPI"/>
    <s v="FO-25-1646948"/>
    <d v="2025-10-08T12:21:00"/>
    <d v="2025-10-10T10:38:00"/>
    <x v="0"/>
    <s v="ROLLOS"/>
    <s v="EJECUTADO_EXITOSO"/>
    <s v="EJECUTADO EXITOSO"/>
    <s v="08/10/2025 SE ESCALA AL COORDINADOR DE ZONA PARA ENTREGA DE ROLLOS EN SITIO | 09/10/2025 SE ENTREGA 24 ROLLOS CON VISITA"/>
    <s v="VISITA_TÉCNICA"/>
    <n v="24"/>
    <s v="PRINCIPAL"/>
    <s v="TERRESTRE"/>
    <s v="GALEANO SORIANO JUAN DAVID"/>
    <n v="1"/>
    <n v="31419"/>
    <n v="31419"/>
  </r>
  <r>
    <s v="PASTO"/>
    <s v="0036-0003"/>
    <x v="4"/>
    <n v="52786"/>
    <n v="2833308"/>
    <n v="70840"/>
    <x v="0"/>
    <s v="NARIÑO"/>
    <s v="TAMINANGO"/>
    <s v="PRADO TAMINANGO 1"/>
    <s v="WOMPI"/>
    <s v="FO-25-1631625"/>
    <d v="2025-10-03T08:00:00"/>
    <d v="2025-10-10T10:55:00"/>
    <x v="0"/>
    <s v="ROLLOS"/>
    <s v="EJECUTADO_EXITOSO"/>
    <s v="EJECUTADO EXITOSO"/>
    <s v="05/10/2025 SE REALIZA ENVIO DE ROLLOS CON GUIA | 10/10/2025 GUIA SE ENCUENTRA EN DISTRIBUCION, SE LLAMA AL USUARIO Y CONFIRMA QUE NO LE HAN LLEGADO LOS ROLLOS | 10/10/2025 SE REALIZA ENVIO DE 56 ROLLOS, CON LA GUIA 2185553828 SERVIENTREGA. SE CONFIRMA ENTREGA EXITOSA POR PARTE DE LA TRANSPORTADORA"/>
    <s v="ENVÍO"/>
    <n v="56"/>
    <s v="INTERMEDIA"/>
    <s v="TERRESTRE"/>
    <s v="VARGAS HERRERA JHON JAIRO"/>
    <n v="1"/>
    <n v="36351"/>
    <n v="36351"/>
  </r>
  <r>
    <s v="CUCUTA"/>
    <s v="0036-0007"/>
    <x v="1"/>
    <n v="54498"/>
    <n v="2839736"/>
    <n v="37505"/>
    <x v="0"/>
    <s v="NORTE DE SANTANDER"/>
    <s v="OCAÑA"/>
    <s v="BARRIO AVENIDA CIRCUNVALAR OCAÑA"/>
    <s v="WOMPI"/>
    <s v="FO-25-1631606"/>
    <d v="2025-10-06T08:00:00"/>
    <d v="2025-10-10T11:03:00"/>
    <x v="0"/>
    <s v="ROLLOS"/>
    <s v="EJECUTADO_EXITOSO"/>
    <s v="EJECUTADO EXITOSO"/>
    <s v="05/10/2025 SE REALIZA ENVIO DE ROLLOS CON GUIA | 10/10/2025 SE REALIZA ENVIO DE 64 ROLLOS, CON LA GUIA 2187690740 SERVIENTREGA. SE CONFIRMA ENTREGA EXITOSA POR PARTE DE LA TRANSPORTADORA"/>
    <s v="ENVÍO"/>
    <n v="64"/>
    <s v="LEJANA"/>
    <s v="TERRESTRE"/>
    <s v="GOMEZ FERRARO JOHANA"/>
    <n v="1"/>
    <n v="40250"/>
    <n v="40250"/>
  </r>
  <r>
    <s v="TUNJA"/>
    <s v="0036-0007"/>
    <x v="1"/>
    <n v="15646"/>
    <n v="2840442"/>
    <n v="52924"/>
    <x v="0"/>
    <s v="BOYACA"/>
    <s v="SAMACA"/>
    <s v="BARRIO CENTRO SAMACA 3"/>
    <s v="WOMPI"/>
    <s v="FO-25-1631595"/>
    <d v="2025-10-06T08:00:00"/>
    <d v="2025-10-10T11:04:00"/>
    <x v="0"/>
    <s v="ROLLOS"/>
    <s v="EJECUTADO_EXITOSO"/>
    <s v="EJECUTADO EXITOSO"/>
    <s v="05/10/2025 SE REALIZA ENVIO DE ROLLOS CON GUIA | 10/10/2025 SE REALIZA ENVIO DE 64 ROLLOS, CON LA GUIA 2235596137 SERVIENTREGA. SE CONFIRMA ENTREGA EXITOSA POR PARTE DE LA TRANSPORTADORA"/>
    <s v="ENVÍO"/>
    <n v="64"/>
    <s v="INTERMEDIA"/>
    <s v="TERRESTRE"/>
    <s v="HERNANDEZ GUARIN MIGUEL JULIAN"/>
    <n v="1"/>
    <n v="36351"/>
    <n v="36351"/>
  </r>
  <r>
    <s v="PASTO"/>
    <s v="0036-0003"/>
    <x v="4"/>
    <n v="52838"/>
    <n v="2835818"/>
    <n v="64971"/>
    <x v="0"/>
    <s v="NARIÑO"/>
    <s v="TUQUERRES"/>
    <s v="BARRIO SAN FERNANDO TUQUERRES 1"/>
    <s v="WOMPI"/>
    <s v="FO-25-1631616"/>
    <d v="2025-10-03T11:15:00"/>
    <d v="2025-10-10T11:32:00"/>
    <x v="0"/>
    <s v="ROLLOS"/>
    <s v="EJECUTADO_EXITOSO"/>
    <s v="EJECUTADO EXITOSO"/>
    <s v="05/10/2025 SE REALIZA ENVIO DE ROLLOS CON GUIA | 10/10/2025 SE REALIZA ENVIO DE 40 ROLLOS, CON LA GUIA 2185553827 SERVIENTREGA. SE CONFIRMA ENTREGA EXITOSA POR PARTE DE LA TRANSPORTADORA"/>
    <s v="ENVÍO"/>
    <n v="40"/>
    <s v="INTERMEDIA"/>
    <s v="TERRESTRE"/>
    <s v="GOMEZ FERRARO JOHANA"/>
    <n v="1"/>
    <n v="36351"/>
    <n v="36351"/>
  </r>
  <r>
    <s v="NEIVA"/>
    <s v="0036-0006"/>
    <x v="2"/>
    <n v="18479"/>
    <n v="2835899"/>
    <n v="67106"/>
    <x v="0"/>
    <s v="CAQUETA"/>
    <s v="MORELIA"/>
    <s v="BARRIO ESQUINA MORELIA"/>
    <s v="WOMPI"/>
    <s v="FO-25-1629361"/>
    <d v="2025-10-03T11:34:00"/>
    <d v="2025-10-10T11:34:00"/>
    <x v="0"/>
    <s v="ROLLOS"/>
    <s v="EJECUTADO_EXITOSO"/>
    <s v="EJECUTADO EXITOSO"/>
    <s v="04/10/2025 SE REALIZA ENVIO DE ROLLOS CON GUIA | 10/10/2025 SE REALIZA ENVIO DE 16 ROLLOS, CON LA GUIA 2235596144 SERVIENTREGA. SE CONFIRMA ENTREGA EXITOSA POR PARTE DE LA TRANSPORTADORA"/>
    <s v="ENVÍO"/>
    <n v="16"/>
    <s v="LEJANA"/>
    <s v="TERRESTRE"/>
    <s v="GOMEZ FERRARO JOHANA"/>
    <n v="1"/>
    <n v="40250"/>
    <n v="40250"/>
  </r>
  <r>
    <s v="CALI"/>
    <s v="0036-0003"/>
    <x v="4"/>
    <n v="19532"/>
    <n v="2835695"/>
    <n v="79400"/>
    <x v="0"/>
    <s v="CAUCA"/>
    <s v="PATIA"/>
    <s v="BARRIO PABLO VI PATÍA"/>
    <s v="WOMPI"/>
    <s v="FO-25-1629364"/>
    <d v="2025-10-03T11:30:00"/>
    <d v="2025-10-10T11:34:00"/>
    <x v="0"/>
    <s v="ROLLOS"/>
    <s v="EJECUTADO_EXITOSO"/>
    <s v="EJECUTADO EXITOSO"/>
    <s v="04/10/2025 SE REALIZA ENVIO DE ROLLOS CON GUIA | 10/10/2025 SE REALIZA ENVIO DE 48 ROLLOS, CON LA GUIA 2185553821 SERVIENTREGA. SE CONFIRMA ENTREGA EXITOSA POR PARTE DE LA TRANSPORTADORA"/>
    <s v="ENVÍO"/>
    <n v="48"/>
    <s v="LEJANA"/>
    <s v="TERRESTRE"/>
    <s v="RICO PERDOMO ALAHY XIMENA"/>
    <n v="1"/>
    <n v="40250"/>
    <n v="40250"/>
  </r>
  <r>
    <s v="PASTO"/>
    <s v="0036-0003"/>
    <x v="4"/>
    <n v="52110"/>
    <n v="2839384"/>
    <n v="69606"/>
    <x v="0"/>
    <s v="NARIÑO"/>
    <s v="BUESACO"/>
    <s v="BARRIO CENTRO BUESACO 3"/>
    <s v="WOMPI"/>
    <s v="FO-25-1629591"/>
    <d v="2025-10-06T08:00:00"/>
    <d v="2025-10-10T11:35:00"/>
    <x v="0"/>
    <s v="ROLLOS"/>
    <s v="EJECUTADO_EXITOSO"/>
    <s v="EJECUTADO EXITOSO"/>
    <s v="04/10/2025 SE CONFIRMA ENVIO CON LA SEÑORA ANA NARVÁEZ | 10/10/2025 SE REALIZA ENVIO DE 16 ROLLOS, CON LA GUIA 2185553823 SERVIENTREGA. SE CONFIRMA ENTREGA EXITOSA POR PARTE DE LA TRANSPORTADORA"/>
    <s v="ENVÍO"/>
    <n v="16"/>
    <s v="INTERMEDIA"/>
    <s v="TERRESTRE"/>
    <s v="RICO PERDOMO ALAHY XIMENA"/>
    <n v="1"/>
    <n v="36351"/>
    <n v="36351"/>
  </r>
  <r>
    <s v="CALI"/>
    <s v="0036-0003"/>
    <x v="4"/>
    <n v="76364"/>
    <n v="2838612"/>
    <n v="17890"/>
    <x v="0"/>
    <s v="VALLE DEL CAUCA"/>
    <s v="JAMUNDI"/>
    <s v="BARRIO LA HOJARASCA JAMUNDI"/>
    <s v="WOMPI"/>
    <s v="FO-25-1629592"/>
    <d v="2025-10-06T08:00:00"/>
    <d v="2025-10-10T11:36:00"/>
    <x v="0"/>
    <s v="ROLLOS"/>
    <s v="EJECUTADO_EXITOSO"/>
    <s v="EJECUTADO EXITOSO"/>
    <s v="04/10/2025 SE REALIZA ENVIO DE ROLLOS CON GUIA | 10/10/2025 SE REALIZA ENVIO DE 40 ROLLOS, CON LA GUIA 2185553824 SERVIENTREGA. SE CONFIRMA ENTREGA EXITOSA POR PARTE DE LA TRANSPORTADORA"/>
    <s v="ENVÍO"/>
    <n v="40"/>
    <s v="INTERMEDIA"/>
    <s v="TERRESTRE"/>
    <s v="CORZO BUSTO KEVIN ALEXIS"/>
    <n v="1"/>
    <n v="36351"/>
    <n v="36351"/>
  </r>
  <r>
    <s v="TUNJA"/>
    <s v="0036-0007"/>
    <x v="1"/>
    <n v="15759"/>
    <n v="2836370"/>
    <n v="45648"/>
    <x v="0"/>
    <s v="BOYACA"/>
    <s v="SOGAMOSO"/>
    <s v="BARRIO CENTRO SOGAMOSO 15"/>
    <s v="WOMPI"/>
    <s v="FO-25-1629996"/>
    <d v="2025-10-03T12:30:00"/>
    <d v="2025-10-10T11:36:00"/>
    <x v="0"/>
    <s v="ROLLOS"/>
    <s v="EJECUTADO_EXITOSO"/>
    <s v="EJECUTADO EXITOSO"/>
    <s v="04/10/2025 SE REALIZA ENVIO DE ROLLOS CON GUIA | 10/10/2025 SE REALIZA ENVIO DE 64 ROLLOS, CON LA GUIA 2235596148 SERVIENTREGA. SE CONFIRMA ENTREGA EXITOSA POR PARTE DE LA TRANSPORTADORA"/>
    <s v="ENVÍO"/>
    <n v="64"/>
    <s v="INTERMEDIA"/>
    <s v="TERRESTRE"/>
    <s v="RICO PERDOMO ALAHY XIMENA"/>
    <n v="1"/>
    <n v="36351"/>
    <n v="36351"/>
  </r>
  <r>
    <s v="CALI"/>
    <s v="0036-0003"/>
    <x v="4"/>
    <n v="76248"/>
    <n v="2836608"/>
    <n v="79300"/>
    <x v="0"/>
    <s v="VALLE DEL CAUCA"/>
    <s v="EL CERRITO"/>
    <s v="BARRIO CORREGIMIENTO SANTA ELENA EL CERRITO"/>
    <s v="WOMPI"/>
    <s v="FO-25-1637443"/>
    <d v="2025-10-03T12:55:00"/>
    <d v="2025-10-10T11:37:00"/>
    <x v="0"/>
    <s v="ROLLOS"/>
    <s v="EJECUTADO_EXITOSO"/>
    <s v="EJECUTADO EXITOSO"/>
    <s v="06/10/2025 SE VALIDAN DATOS CON CB, REALIZA ENVIO DE ROLLOS CON GUIA | 10/10/2025 SE REALIZA ENVIO DE 64 ROLLOS, CON LA GUIA 2185553836 SERVIENTREGA. SE CONFIRMA ENTREGA EXITOSA POR PARTE DE LA TRANSPORTADORA"/>
    <s v="ENVÍO"/>
    <n v="64"/>
    <s v="INTERMEDIA"/>
    <s v="TERRESTRE"/>
    <s v="RICO PERDOMO ALAHY XIMENA"/>
    <n v="1"/>
    <n v="36351"/>
    <n v="36351"/>
  </r>
  <r>
    <s v="BOGOTA"/>
    <s v="0036-0004"/>
    <x v="5"/>
    <n v="25286"/>
    <n v="2836645"/>
    <n v="30351"/>
    <x v="0"/>
    <s v="CUNDINAMARCA"/>
    <s v="FUNZA"/>
    <s v="BARRIO  SERREZUELITA FUNZA"/>
    <s v="WOMPI"/>
    <s v="FO-25-1629993"/>
    <d v="2025-10-03T13:32:00"/>
    <d v="2025-10-10T11:38:00"/>
    <x v="0"/>
    <s v="ROLLOS"/>
    <s v="EJECUTADO_EXITOSO"/>
    <s v="EJECUTADO EXITOSO"/>
    <s v="04/10/2025 SE REALIZA ENVIO DE ROLLOS CON GUIA | 10/10/2025 SE REALIZA ENVIO DE 48 ROLLOS, CON LA GUIA 2235596146 SERVIENTREGA. SE CONFIRMA ENTREGA EXITOSA POR PARTE DE LA TRANSPORTADORA"/>
    <s v="ENVÍO"/>
    <n v="48"/>
    <s v="INTERMEDIA"/>
    <s v="TERRESTRE"/>
    <s v="TORO CARDONA ELIZABETH"/>
    <n v="1"/>
    <n v="36351"/>
    <n v="36351"/>
  </r>
  <r>
    <s v="BOGOTA"/>
    <s v="0036-0004"/>
    <x v="5"/>
    <n v="25430"/>
    <n v="2836633"/>
    <n v="74755"/>
    <x v="0"/>
    <s v="CUNDINAMARCA"/>
    <s v="MADRID"/>
    <s v="BARRIO SAN CARLOS MADRID 3"/>
    <s v="WOMPI"/>
    <s v="FO-25-1637441"/>
    <d v="2025-10-03T13:27:00"/>
    <d v="2025-10-10T11:38:00"/>
    <x v="0"/>
    <s v="ROLLOS"/>
    <s v="EJECUTADO_EXITOSO"/>
    <s v="EJECUTADO EXITOSO"/>
    <s v="06/10/2025 SE VALIDAN DATOS CON CB, REALIZA ENVIO DE ROLLOS CON GUIA | 10/10/2025 SE REALIZA ENVIO DE 64 ROLLOS, CON LA GUIA 2235596159 SERVIENTREGA. SE CONFIRMA ENTREGA EXITOSA POR PARTE DE LA TRANSPORTADORA"/>
    <s v="ENVÍO"/>
    <n v="64"/>
    <s v="INTERMEDIA"/>
    <s v="TERRESTRE"/>
    <s v="RICO PERDOMO ALAHY XIMENA"/>
    <n v="1"/>
    <n v="36351"/>
    <n v="36351"/>
  </r>
  <r>
    <s v="CALI"/>
    <s v="0036-0003"/>
    <x v="4"/>
    <n v="76364"/>
    <n v="2836692"/>
    <n v="17613"/>
    <x v="0"/>
    <s v="VALLE DEL CAUCA"/>
    <s v="JAMUNDI"/>
    <s v="BARRIO TERRANOVA III JAMUNDI"/>
    <s v="WOMPI"/>
    <s v="FO-25-1631613"/>
    <d v="2025-10-03T14:02:00"/>
    <d v="2025-10-10T11:39:00"/>
    <x v="0"/>
    <s v="ROLLOS"/>
    <s v="EJECUTADO_EXITOSO"/>
    <s v="EJECUTADO EXITOSO"/>
    <s v="05/10/2025 SE REALIZA ENVIO DE ROLLOS CON GUIA | 10/10/2025 SE REALIZA ENVIO DE 64 ROLLOS, CON LA GUIA 2185553826 SERVIENTREGA. SE CONFIRMA ENTREGA EXITOSA POR PARTE DE LA TRANSPORTADORA"/>
    <s v="ENVÍO"/>
    <n v="64"/>
    <s v="INTERMEDIA"/>
    <s v="TERRESTRE"/>
    <s v="TORO CARDONA ELIZABETH"/>
    <n v="1"/>
    <n v="36351"/>
    <n v="36351"/>
  </r>
  <r>
    <s v="TUNJA"/>
    <s v="0036-0007"/>
    <x v="1"/>
    <n v="15759"/>
    <n v="2819894"/>
    <n v="43161"/>
    <x v="0"/>
    <s v="BOYACA"/>
    <s v="SOGAMOSO"/>
    <s v="BARRIO CENTRO SOGAMOSO 13"/>
    <s v="WOMPI"/>
    <s v="FO-25-1609109"/>
    <d v="2025-10-01T08:47:00"/>
    <d v="2025-10-10T11:41:00"/>
    <x v="0"/>
    <s v="ROLLOS"/>
    <s v="EJECUTADO_EXITOSO"/>
    <s v="EJECUTADO EXITOSO"/>
    <s v="01/10/2025 SE REALIZA ENVIO DE ROLLOS CON GUIA | 08/10/2025 POR NOVEDAD DE MO EN SYTEX ACTIVIDAD NO SE LE VISUALIZA A BODEGA, | 10/10/2025 SE REALIZA ENVIO DE 48 ROLLOS, CON LA GUIA 2235596176 SERVIENTREGA. SE CONFIRMA ENTREGA EXITOSA POR PARTE DE LA TRANSPORTADORA"/>
    <s v="ENVÍO"/>
    <n v="48"/>
    <s v="INTERMEDIA"/>
    <s v="TERRESTRE"/>
    <s v="GOMEZ FERRARO JOHANA"/>
    <n v="1"/>
    <n v="36351"/>
    <n v="36351"/>
  </r>
  <r>
    <s v="CUCUTA"/>
    <s v="0036-0007"/>
    <x v="1"/>
    <n v="54820"/>
    <n v="2837415"/>
    <n v="10566"/>
    <x v="0"/>
    <s v="NORTE DE SANTANDER"/>
    <s v="TOLEDO"/>
    <s v="TOLEDO - NORTE DE SANTANDER"/>
    <s v="WOMPI"/>
    <s v="FO-25-1628928"/>
    <d v="2025-10-03T14:59:00"/>
    <d v="2025-10-10T11:46:00"/>
    <x v="0"/>
    <s v="ROLLOS"/>
    <s v="EJECUTADO_EXITOSO"/>
    <s v="EJECUTADO EXITOSO"/>
    <s v="08/10/2025 SE CONFIRMA ENVIO CON LA SEÑORA AMPARO VILLAMIZAR | 10/10/2025 SE REALIZA ENVIO DE 32 ROLLOS, CON LA GUIA 2187690733 SERVIENTREGA. SE CONFIRMA ENTREGA EXITOSA POR PARTE DE LA TRANSPORTADORA"/>
    <s v="ENVÍO"/>
    <n v="32"/>
    <s v="LEJANA"/>
    <s v="TERRESTRE"/>
    <s v="GOMEZ FERRARO JOHANA"/>
    <n v="1"/>
    <n v="40250"/>
    <n v="40250"/>
  </r>
  <r>
    <s v="MEDELLIN"/>
    <s v="0036-0005"/>
    <x v="3"/>
    <n v="5001"/>
    <n v="2842169"/>
    <n v="75027"/>
    <x v="0"/>
    <s v="ANTIOQUIA"/>
    <s v="MEDELLÍN"/>
    <s v="DROGUERIA SANTA ELENA NO 2"/>
    <s v="WOMPI"/>
    <s v="FO-25-1633760"/>
    <d v="2025-10-06T09:06:00"/>
    <d v="2025-10-10T11:48:00"/>
    <x v="0"/>
    <s v="ROLLOS"/>
    <s v="EJECUTADO_EXITOSO"/>
    <s v="EJECUTADO EXITOSO"/>
    <s v="06/10/2025 SE ESCALA AL COORDINADOR DE ZONA PARA ENTREGA DE ROLLOS EN SITIO | 10/10/2025 SE REALIZA ENTREGA DE 56 ROLLOS POR EL OPERADOR LOGISTICO VELOCES CON LA GUIA V4001648381"/>
    <s v="VISITA_TÉCNICA"/>
    <n v="56"/>
    <s v="PRINCIPAL"/>
    <s v="TERRESTRE"/>
    <s v="HERNANDEZ GUARIN MIGUEL JULIAN"/>
    <n v="1"/>
    <n v="31419"/>
    <n v="31419"/>
  </r>
  <r>
    <s v="MEDELLIN"/>
    <s v="0036-0005"/>
    <x v="3"/>
    <n v="5088"/>
    <n v="2843776"/>
    <n v="48347"/>
    <x v="0"/>
    <s v="ANTIOQUIA"/>
    <s v="BELLO"/>
    <s v="PAPELERÍA Y VARIEDADES BT"/>
    <s v="WOMPI"/>
    <s v="FO-25-1634900"/>
    <d v="2025-10-06T10:58:00"/>
    <d v="2025-10-10T11:50:00"/>
    <x v="0"/>
    <s v="ROLLOS"/>
    <s v="EJECUTADO_EXITOSO"/>
    <s v="EJECUTADO EXITOSO"/>
    <s v="06/10/2025 SE ESCALA AL COORDINADOR DE ZONA PARA ENTREGA DE ROLLOS EN SITIO | 10/10/2025 SE REALIZA ENTREGA DE 64 ROLLOS POR EL OPERADOR LOGISTICO VELOCES CON LA GUIA V4001648382"/>
    <s v="VISITA_TÉCNICA"/>
    <n v="64"/>
    <s v="PRINCIPAL"/>
    <s v="TERRESTRE"/>
    <s v="BETANCUR AGUIRRE EDGAR AUGUSTO"/>
    <n v="1"/>
    <n v="31419"/>
    <n v="31419"/>
  </r>
  <r>
    <s v="MEDELLIN"/>
    <s v="0036-0005"/>
    <x v="3"/>
    <n v="5001"/>
    <n v="2844700"/>
    <n v="75949"/>
    <x v="0"/>
    <s v="ANTIOQUIA"/>
    <s v="MEDELLÍN"/>
    <s v="DROGUERIA MEDICARE"/>
    <s v="WOMPI"/>
    <s v="FO-25-1634977"/>
    <d v="2025-10-06T11:50:00"/>
    <d v="2025-10-10T11:52:00"/>
    <x v="0"/>
    <s v="ROLLOS"/>
    <s v="EJECUTADO_EXITOSO"/>
    <s v="EJECUTADO EXITOSO"/>
    <s v="06/10/2025 SE ESCALA AL COORDINADOR DE ZONA PARA ENTREGA DE ROLLOS EN SITIO | 10/10/2025 SE REALIZA ENTREGA DE 32 ROLLOS POR EL OPERADOR LOGISTICO VELOCES CON LA GUIA V4001648384"/>
    <s v="VISITA_TÉCNICA"/>
    <n v="32"/>
    <s v="PRINCIPAL"/>
    <s v="TERRESTRE"/>
    <s v="BETANCUR AGUIRRE EDGAR AUGUSTO"/>
    <n v="1"/>
    <n v="31419"/>
    <n v="31419"/>
  </r>
  <r>
    <s v="MEDELLIN"/>
    <s v="0036-0005"/>
    <x v="3"/>
    <n v="5001"/>
    <n v="2845196"/>
    <n v="77268"/>
    <x v="0"/>
    <s v="ANTIOQUIA"/>
    <s v="MEDELLÍN"/>
    <s v="CONFITERIA Y DISTRIBUICIONES SALDARRIGA"/>
    <s v="WOMPI"/>
    <s v="FO-25-1635994"/>
    <d v="2025-10-06T13:35:00"/>
    <d v="2025-10-10T11:52:00"/>
    <x v="0"/>
    <s v="ROLLOS"/>
    <s v="EJECUTADO_EXITOSO"/>
    <s v="EJECUTADO EXITOSO"/>
    <s v="06/10/2025 SE ESCALA AL COORDINADOR DE ZONA PARA ENTREGA DE ROLLOS EN SITIO | 10/10/2025 SE REALIZA ENTREGA DE 64 ROLLOS POR EL OPERADOR LOGISTICO VELOCES CON LA GUIA V4001648385"/>
    <s v="VISITA_TÉCNICA"/>
    <n v="64"/>
    <s v="PRINCIPAL"/>
    <s v="TERRESTRE"/>
    <s v="BETANCUR AGUIRRE EDGAR AUGUSTO"/>
    <n v="1"/>
    <n v="31419"/>
    <n v="31419"/>
  </r>
  <r>
    <s v="MEDELLIN"/>
    <s v="0036-0005"/>
    <x v="3"/>
    <n v="5360"/>
    <n v="2847118"/>
    <n v="49761"/>
    <x v="0"/>
    <s v="ANTIOQUIA"/>
    <s v="ITAGÜÍ"/>
    <s v="PAPELERÍA Y VARIEDADES LA VERDE ITAGUI"/>
    <s v="WOMPI"/>
    <s v="FO-25-1636857"/>
    <d v="2025-10-06T16:02:00"/>
    <d v="2025-10-10T11:53:00"/>
    <x v="0"/>
    <s v="ROLLOS"/>
    <s v="EJECUTADO_EXITOSO"/>
    <s v="EJECUTADO EXITOSO"/>
    <s v="09/10/2025 SE ESCALA AL COORDINADOR DE ZONA PARA ENTREGA DE ROLLOS EN SITIO | 10/10/2025 SE REALIZA ENTREGA DE 56 ROLLOS POR EL OPERADOR LOGISTICO VELOCES CON LA GUIA V4001648387"/>
    <s v="VISITA_TÉCNICA"/>
    <n v="56"/>
    <s v="PRINCIPAL"/>
    <s v="TERRESTRE"/>
    <s v="BETANCUR AGUIRRE EDGAR AUGUSTO"/>
    <n v="1"/>
    <n v="31419"/>
    <n v="31419"/>
  </r>
  <r>
    <s v="MEDELLIN"/>
    <s v="0036-0005"/>
    <x v="3"/>
    <n v="5360"/>
    <n v="2848133"/>
    <n v="23626"/>
    <x v="0"/>
    <s v="ANTIOQUIA"/>
    <s v="ITAGUI"/>
    <s v="LA PRADERA ITAGUI - ANTIOQUIA"/>
    <s v="WOMPI"/>
    <s v="FO-25-1638254"/>
    <d v="2025-10-07T08:00:00"/>
    <d v="2025-10-10T11:54:00"/>
    <x v="0"/>
    <s v="ROLLOS"/>
    <s v="EJECUTADO_EXITOSO"/>
    <s v="EJECUTADO EXITOSO"/>
    <s v="07/10/2025 SE ESCALA AL COORDINADOR DE ZONA PARA ENTREGA DE ROLLOS EN SITIO | 10/10/2025 SE REALIZA ENTREGA DE 32 ROLLOS POR EL OPERADOR LOGISTICO VELOCES CON LA GUIA V4001652258"/>
    <s v="VISITA_TÉCNICA"/>
    <n v="32"/>
    <s v="PRINCIPAL"/>
    <s v="TERRESTRE"/>
    <s v="BETANCUR AGUIRRE EDGAR AUGUSTO"/>
    <n v="1"/>
    <n v="31419"/>
    <n v="31419"/>
  </r>
  <r>
    <s v="MEDELLIN"/>
    <s v="0036-0005"/>
    <x v="3"/>
    <n v="5380"/>
    <n v="2849929"/>
    <n v="70450"/>
    <x v="0"/>
    <s v="ANTIOQUIA"/>
    <s v="LA ESTRELLA"/>
    <s v="BAUL DE LOS SENTIMIENTOS ANE"/>
    <s v="WOMPI"/>
    <s v="FO-25-1639661"/>
    <d v="2025-10-07T09:53:00"/>
    <d v="2025-10-10T11:55:00"/>
    <x v="0"/>
    <s v="ROLLOS"/>
    <s v="EJECUTADO_EXITOSO"/>
    <s v="EJECUTADO EXITOSO"/>
    <s v="07/10/2025 SE ESCALA AL COORDINADOR DE ZONA PARA ENTREGA DE ROLLOS EN SITIO | 10/10/2025 SE REALIZA ENTREGA DE 32 ROLLOS POR EL OPERADOR LOGISTICO VELOCES CON LA GUIA V4001652260"/>
    <s v="VISITA_TÉCNICA"/>
    <n v="32"/>
    <s v="PRINCIPAL"/>
    <s v="TERRESTRE"/>
    <s v="BETANCUR AGUIRRE EDGAR AUGUSTO"/>
    <n v="1"/>
    <n v="31419"/>
    <n v="31419"/>
  </r>
  <r>
    <s v="MEDELLIN"/>
    <s v="0036-0005"/>
    <x v="3"/>
    <n v="5360"/>
    <n v="2849821"/>
    <n v="13988"/>
    <x v="0"/>
    <s v="ANTIOQUIA"/>
    <s v="ITAGUI"/>
    <s v="MUNDIAL DE GRANOS Y PANELA"/>
    <s v="WOMPI"/>
    <s v="FO-25-1644591"/>
    <d v="2025-10-07T09:46:00"/>
    <d v="2025-10-10T11:55:00"/>
    <x v="0"/>
    <s v="ROLLOS"/>
    <s v="EJECUTADO_EXITOSO"/>
    <s v="EJECUTADO EXITOSO"/>
    <s v="08/10/2025 SE ESCALA AL COORDINADOR DE ZONA PARA ENTREGA DE ROLLOS EN SITIO | 10/10/2025 SE REALIZA ENTREGA DE 64 ROLLOS POR EL OPERADOR LOGISTICO VELOCES CON LA GUIA V4001652259"/>
    <s v="VISITA_TÉCNICA"/>
    <n v="64"/>
    <s v="PRINCIPAL"/>
    <s v="TERRESTRE"/>
    <s v="BETANCUR AGUIRRE EDGAR AUGUSTO"/>
    <n v="1"/>
    <n v="31419"/>
    <n v="31419"/>
  </r>
  <r>
    <s v="MEDELLIN"/>
    <s v="0036-0005"/>
    <x v="3"/>
    <n v="5001"/>
    <n v="2851269"/>
    <n v="78307"/>
    <x v="0"/>
    <s v="ANTIOQUIA"/>
    <s v="MEDELLIN"/>
    <s v="BARRIO VILA SOFIA MEDELLIN"/>
    <s v="WOMPI"/>
    <s v="FO-25-1640913"/>
    <d v="2025-10-07T11:37:00"/>
    <d v="2025-10-10T11:56:00"/>
    <x v="0"/>
    <s v="ROLLOS"/>
    <s v="EJECUTADO_EXITOSO"/>
    <s v="EJECUTADO EXITOSO"/>
    <s v="07/10/2025 SE ESCALA AL COORDINADOR DE ZONA PARA ENTREGA DE ROLLOS EN SITIO | 10/10/2025 SE REALIZA ENTREGA DE 32 ROLLOS POR EL OPERADOR LOGISTICO VELOCES CON LA GUIA V4001652262"/>
    <s v="VISITA_TÉCNICA"/>
    <n v="32"/>
    <s v="PRINCIPAL"/>
    <s v="TERRESTRE"/>
    <s v="BETANCUR AGUIRRE EDGAR AUGUSTO"/>
    <n v="1"/>
    <n v="31419"/>
    <n v="31419"/>
  </r>
  <r>
    <s v="MONTERIA"/>
    <s v="0036-0001"/>
    <x v="0"/>
    <n v="23686"/>
    <n v="2836648"/>
    <n v="78364"/>
    <x v="0"/>
    <s v="CORDOBA"/>
    <s v="SAN PELAYO"/>
    <s v="BARRIO CORREGIMIENTO PUERTO NUEVO SAN PELAYO"/>
    <s v="WOMPI"/>
    <s v="FO-25-1631614"/>
    <d v="2025-10-03T13:33:00"/>
    <d v="2025-10-10T11:59:00"/>
    <x v="0"/>
    <s v="ROLLOS"/>
    <s v="EJECUTADO_EXITOSO"/>
    <s v="EJECUTADO EXITOSO"/>
    <s v="05/10/2025 SE REALIZA ENVIO DE ROLLOS CON GUIA | 08/10/2025 ENVIO PRESENTA RETRASO YA QUE BODEGA NO TENIA CORRECTO LOS FILTROS Y NO VISUALIZABA ACTIVIDAD | 10/10/2025 SE REALIZA ENVIO DE 24 ROLLOS, CON LA GUIA 2265100386 SERVIENTREGA. SE CONFIRMA ENTREGA EXITOSA POR PARTE DE LA TRANSPORTADORA"/>
    <s v="ENVÍO"/>
    <n v="24"/>
    <s v="INTERMEDIA"/>
    <s v="TERRESTRE"/>
    <s v="BETANCUR AGUIRRE EDGAR AUGUSTO"/>
    <n v="1"/>
    <n v="36351"/>
    <n v="36351"/>
  </r>
  <r>
    <s v="MEDELLIN"/>
    <s v="0036-0005"/>
    <x v="3"/>
    <n v="5001"/>
    <n v="2851458"/>
    <n v="46207"/>
    <x v="0"/>
    <s v="ANTIOQUIA"/>
    <s v="MEDELLIN"/>
    <s v="BARRIO BELALCAZAR MEDELLIN"/>
    <s v="WOMPI"/>
    <s v="FO-25-1642431"/>
    <d v="2025-10-07T11:57:00"/>
    <d v="2025-10-10T12:00:00"/>
    <x v="0"/>
    <s v="ROLLOS"/>
    <s v="EJECUTADO_EXITOSO"/>
    <s v="EJECUTADO EXITOSO"/>
    <s v="07/10/2025 SE ESCALA AL COORDINADOR DE ZONA PARA ENTREGA DE ROLLOS EN SITIO | 10/10/2025 SE REALIZA ENTREGA DE 64 ROLLOS POR EL OPERADOR LOGISTICO VELOCES CON LA GUIA V4001652263"/>
    <s v="VISITA_TÉCNICA"/>
    <n v="64"/>
    <s v="PRINCIPAL"/>
    <s v="TERRESTRE"/>
    <s v="GOMEZ FERRARO JOHANA"/>
    <n v="1"/>
    <n v="31419"/>
    <n v="31419"/>
  </r>
  <r>
    <s v="MEDELLIN"/>
    <s v="0036-0005"/>
    <x v="3"/>
    <n v="5360"/>
    <n v="2851700"/>
    <n v="79373"/>
    <x v="0"/>
    <s v="ANTIOQUIA"/>
    <s v="ITAGUI"/>
    <s v="BARRIO AUTIPISTA SUR - SECTOR MONTESACRO ITAGUI"/>
    <s v="WOMPI"/>
    <s v="FO-25-1641527"/>
    <d v="2025-10-07T12:14:00"/>
    <d v="2025-10-10T12:00:00"/>
    <x v="0"/>
    <s v="ROLLOS"/>
    <s v="EJECUTADO_EXITOSO"/>
    <s v="EJECUTADO EXITOSO"/>
    <s v="07/10/2025 SE ESCALA AL COORDINADOR DE ZONA PARA ENTREGA DE ROLLOS EN SITIO | 10/10/2025 SE REALIZA ENTREGA DE 24 ROLLOS POR EL OPERADOR LOGISTICO VELOCES CON LA GUIA V4001652264"/>
    <s v="VISITA_TÉCNICA"/>
    <n v="24"/>
    <s v="PRINCIPAL"/>
    <s v="TERRESTRE"/>
    <s v="BETANCUR AGUIRRE EDGAR AUGUSTO"/>
    <n v="1"/>
    <n v="31419"/>
    <n v="31419"/>
  </r>
  <r>
    <s v="MEDELLIN"/>
    <s v="0036-0005"/>
    <x v="3"/>
    <n v="5001"/>
    <n v="2851760"/>
    <n v="40389"/>
    <x v="0"/>
    <s v="ANTIOQUIA"/>
    <s v="MEDELLÍN"/>
    <s v="MINIMERCADO VICTORIA"/>
    <s v="WOMPI"/>
    <s v="FO-25-1642426"/>
    <d v="2025-10-07T12:45:00"/>
    <d v="2025-10-10T12:01:00"/>
    <x v="0"/>
    <s v="ROLLOS"/>
    <s v="EJECUTADO_EXITOSO"/>
    <s v="EJECUTADO EXITOSO"/>
    <s v="07/10/2025 SE ESCALA AL COORDINADOR DE ZONA PARA ENTREGA DE ROLLOS EN SITIO | 10/10/2025 SE REALIZA ENTREGA DE 48 ROLLOS POR EL OPERADOR LOGISTICO VELOCES CON LA GUIA V4001652266"/>
    <s v="VISITA_TÉCNICA"/>
    <n v="48"/>
    <s v="PRINCIPAL"/>
    <s v="TERRESTRE"/>
    <s v="BETANCUR AGUIRRE EDGAR AUGUSTO"/>
    <n v="1"/>
    <n v="31419"/>
    <n v="31419"/>
  </r>
  <r>
    <s v="MEDELLIN"/>
    <s v="0036-0005"/>
    <x v="3"/>
    <n v="5001"/>
    <n v="2851979"/>
    <n v="47724"/>
    <x v="0"/>
    <s v="ANTIOQUIA"/>
    <s v="MEDELLIN"/>
    <s v="SALSAMENTARIA RINCÓN BLANCO"/>
    <s v="WOMPI"/>
    <s v="FO-25-1644580"/>
    <d v="2025-10-07T13:45:00"/>
    <d v="2025-10-10T12:02:00"/>
    <x v="0"/>
    <s v="ROLLOS"/>
    <s v="EJECUTADO_EXITOSO"/>
    <s v="EJECUTADO EXITOSO"/>
    <s v="08/10/2025 SE ESCALA AL COORDINADOR DE ZONA PARA ENTREGA DE ROLLOS EN SITIO | 10/10/2025 SE REALIZA ENTREGA DE 32 ROLLOS POR EL OPERADOR LOGISTICO VELOCES CON LA GUIA V4001652267"/>
    <s v="VISITA_TÉCNICA"/>
    <n v="32"/>
    <s v="PRINCIPAL"/>
    <s v="TERRESTRE"/>
    <s v="BETANCUR AGUIRRE EDGAR AUGUSTO"/>
    <n v="1"/>
    <n v="31419"/>
    <n v="31419"/>
  </r>
  <r>
    <s v="MEDELLIN"/>
    <s v="0036-0005"/>
    <x v="3"/>
    <n v="5001"/>
    <n v="2852506"/>
    <n v="76485"/>
    <x v="0"/>
    <s v="ANTIOQUIA"/>
    <s v="MEDELLIN"/>
    <s v="BARRIO CAMPO VALDEZ MEDELLIN 2"/>
    <s v="WOMPI"/>
    <s v="FO-25-1642305"/>
    <d v="2025-10-07T14:31:00"/>
    <d v="2025-10-10T12:03:00"/>
    <x v="0"/>
    <s v="ROLLOS"/>
    <s v="EJECUTADO_EXITOSO"/>
    <s v="EJECUTADO EXITOSO"/>
    <s v="07/10/2025 SE ESCALA AL COORDINADOR DE ZONA PARA ENTREGA DE ROLLOS EN SITIO | 10/10/2025 SE REALIZA ENTREGA DE 64 ROLLOS POR EL OPERADOR LOGISTICO VELOCES CON LA GUIA V4001652268"/>
    <s v="VISITA_TÉCNICA"/>
    <n v="64"/>
    <s v="PRINCIPAL"/>
    <s v="TERRESTRE"/>
    <s v="BETANCUR AGUIRRE EDGAR AUGUSTO"/>
    <n v="1"/>
    <n v="31419"/>
    <n v="31419"/>
  </r>
  <r>
    <s v="MEDELLIN"/>
    <s v="0036-0005"/>
    <x v="3"/>
    <n v="5001"/>
    <n v="2852635"/>
    <n v="53501"/>
    <x v="0"/>
    <s v="ANTIOQUIA"/>
    <s v="MEDELLÍN"/>
    <s v="TORNIRACORES JARDÍN BOTÁNICO SAS"/>
    <s v="WOMPI"/>
    <s v="FO-25-1642294"/>
    <d v="2025-10-07T14:42:00"/>
    <d v="2025-10-10T12:04:00"/>
    <x v="0"/>
    <s v="ROLLOS"/>
    <s v="EJECUTADO_EXITOSO"/>
    <s v="EJECUTADO EXITOSO"/>
    <s v="07/10/2025 SE ESCALA AL COORDINADOR DE ZONA PARA ENTREGA DE ROLLOS EN SITIO | 10/10/2025 SE REALIZA ENTREGA DE 32 ROLLOS POR EL OPERADOR LOGISTICO VELOCES CON LA GUIA V4001652269"/>
    <s v="VISITA_TÉCNICA"/>
    <n v="32"/>
    <s v="PRINCIPAL"/>
    <s v="TERRESTRE"/>
    <s v="BETANCUR AGUIRRE EDGAR AUGUSTO"/>
    <n v="1"/>
    <n v="31419"/>
    <n v="31419"/>
  </r>
  <r>
    <s v="MEDELLIN"/>
    <s v="0036-0005"/>
    <x v="3"/>
    <n v="5001"/>
    <n v="2852788"/>
    <n v="79668"/>
    <x v="0"/>
    <s v="ANTIOQUIA"/>
    <s v="MEDELLÍN"/>
    <s v="PAPELERIA / CENTRO DE COPIADO Y TIENDA DE SENTIMIENTOS &quot;DONDE LILI&quot;"/>
    <s v="WOMPI"/>
    <s v="FO-25-1644572"/>
    <d v="2025-10-07T15:17:00"/>
    <d v="2025-10-10T12:05:00"/>
    <x v="0"/>
    <s v="ROLLOS"/>
    <s v="EJECUTADO_EXITOSO"/>
    <s v="EJECUTADO EXITOSO"/>
    <s v="08/10/2025 SE ESCALA AL COORDINADOR DE ZONA PARA ENTREGA DE ROLLOS EN SITIO | 10/10/2025 SE REALIZA ENTREGA DE 40 ROLLOS POR EL OPERADOR LOGISTICO VELOCES CON LA GUIA V4001652271"/>
    <s v="VISITA_TÉCNICA"/>
    <n v="40"/>
    <s v="PRINCIPAL"/>
    <s v="TERRESTRE"/>
    <s v="BETANCUR AGUIRRE EDGAR AUGUSTO"/>
    <n v="1"/>
    <n v="31419"/>
    <n v="31419"/>
  </r>
  <r>
    <s v="MEDELLIN"/>
    <s v="0036-0005"/>
    <x v="3"/>
    <n v="5001"/>
    <n v="2853114"/>
    <n v="79587"/>
    <x v="0"/>
    <s v="ANTIOQUIA"/>
    <s v="MEDELLÍN"/>
    <s v="FERRETERIA Y DEPOSITO LA YE"/>
    <s v="WOMPI"/>
    <s v="FO-25-1642749"/>
    <d v="2025-10-07T15:24:00"/>
    <d v="2025-10-10T12:05:00"/>
    <x v="0"/>
    <s v="ROLLOS"/>
    <s v="EJECUTADO_EXITOSO"/>
    <s v="EJECUTADO EXITOSO"/>
    <s v="07/10/2025 SE ESCALA AL COORDINADOR DE ZONA PARA ENTREGA DE ROLLOS EN SITIO | 10/10/2025 SE REALIZA ENTREGA DE 24 ROLLOS POR EL OPERADOR LOGISTICO VELOCES CON LA GUIA V4001652272"/>
    <s v="VISITA_TÉCNICA"/>
    <n v="24"/>
    <s v="PRINCIPAL"/>
    <s v="TERRESTRE"/>
    <s v="BETANCUR AGUIRRE EDGAR AUGUSTO"/>
    <n v="1"/>
    <n v="31419"/>
    <n v="31419"/>
  </r>
  <r>
    <s v="MEDELLIN"/>
    <s v="0036-0005"/>
    <x v="3"/>
    <n v="5001"/>
    <n v="2853188"/>
    <n v="62250"/>
    <x v="0"/>
    <s v="ANTIOQUIA"/>
    <s v="MEDELLIN"/>
    <s v="BARRIO DOCE DE OCTUBRE MEDELLIN 3"/>
    <s v="WOMPI"/>
    <s v="FO-25-1642711"/>
    <d v="2025-10-07T15:39:00"/>
    <d v="2025-10-10T12:07:00"/>
    <x v="0"/>
    <s v="ROLLOS"/>
    <s v="EJECUTADO_EXITOSO"/>
    <s v="EJECUTADO EXITOSO"/>
    <s v="07/10/2025 SE ESCALA AL COORDINADOR DE ZONA PARA ENTREGA DE ROLLOS EN SITIO | 10/10/2025 SE REALIZA ENTREGA DE 64 ROLLOS POR EL OPERADOR LOGISTICO VELOCES CON LA GUIA V4001652273"/>
    <s v="VISITA_TÉCNICA"/>
    <n v="64"/>
    <s v="PRINCIPAL"/>
    <s v="TERRESTRE"/>
    <s v="BETANCUR AGUIRRE EDGAR AUGUSTO"/>
    <n v="1"/>
    <n v="31419"/>
    <n v="31419"/>
  </r>
  <r>
    <s v="MEDELLIN"/>
    <s v="0036-0005"/>
    <x v="3"/>
    <n v="5001"/>
    <n v="2856017"/>
    <n v="54668"/>
    <x v="0"/>
    <s v="ANTIOQUIA"/>
    <s v="MEDELLIN"/>
    <s v="BARRIO NOVAINA MEDELLIN"/>
    <s v="WOMPI"/>
    <s v="FO-25-1645075"/>
    <d v="2025-10-08T09:21:00"/>
    <d v="2025-10-10T12:08:00"/>
    <x v="0"/>
    <s v="ROLLOS"/>
    <s v="EJECUTADO_EXITOSO"/>
    <s v="EJECUTADO EXITOSO"/>
    <s v="08/10/2025 SE ESCALA AL COORDINADOR DE ZONA PARA ENTREGA DE ROLLOS EN SITIO | 10/10/2025 SE REALIZA ENTREGA DE 24 ROLLOS POR EL OPERADOR LOGISTICO VELOCES CON LA GUIA V4001654520"/>
    <s v="VISITA_TÉCNICA"/>
    <n v="24"/>
    <s v="PRINCIPAL"/>
    <s v="TERRESTRE"/>
    <s v="BETANCUR AGUIRRE EDGAR AUGUSTO"/>
    <n v="1"/>
    <n v="31419"/>
    <n v="31419"/>
  </r>
  <r>
    <s v="MEDELLIN"/>
    <s v="0036-0005"/>
    <x v="3"/>
    <n v="5001"/>
    <n v="2858586"/>
    <n v="66699"/>
    <x v="0"/>
    <s v="ANTIOQUIA"/>
    <s v="MEDELLIN"/>
    <s v="BARRIO NARANJAL MEDELLIN"/>
    <s v="WOMPI"/>
    <s v="FO-25-1648630"/>
    <d v="2025-10-08T14:38:00"/>
    <d v="2025-10-10T12:09:00"/>
    <x v="0"/>
    <s v="ROLLOS"/>
    <s v="EJECUTADO_EXITOSO"/>
    <s v="EJECUTADO EXITOSO"/>
    <s v="08/10/2025 SE ESCALA AL COORDINADOR DE ZONA PARA ENTREGA DE ROLLOS EN SITIO | 10/10/2025 SE REALIZA ENTREGA DE 24 ROLLOS POR EL OPERADOR LOGISTICO VELOCES CON LA GUIA V4001654537"/>
    <s v="VISITA_TÉCNICA"/>
    <n v="24"/>
    <s v="PRINCIPAL"/>
    <s v="TERRESTRE"/>
    <s v="BETANCUR AGUIRRE EDGAR AUGUSTO"/>
    <n v="1"/>
    <n v="31419"/>
    <n v="31419"/>
  </r>
  <r>
    <s v="MEDELLIN"/>
    <s v="0036-0005"/>
    <x v="3"/>
    <n v="5697"/>
    <n v="2837879"/>
    <n v="17702"/>
    <x v="0"/>
    <s v="ANTIOQUIA"/>
    <s v="EL SANTUARIO"/>
    <s v="BARRIO PARQUE PRINCIPAL II EL SANTUARIO"/>
    <s v="WOMPI"/>
    <s v="FO-25-1637439"/>
    <d v="2025-10-03T16:16:00"/>
    <d v="2025-10-10T14:08:00"/>
    <x v="0"/>
    <s v="ROLLOS"/>
    <s v="EJECUTADO_EXITOSO"/>
    <s v="EJECUTADO EXITOSO"/>
    <s v="06/10/2025 SE VALIDAN DATOS CON CB, REALIZA ENVIO DE ROLLOS CON GUIA | 09/10/2025 SE ENVIO TARDE POR CAPACIDAD OPERATIVA DE CG | 10/10/2025 SE CONFIRMA ENTREGA EXITOSA POR PARTE DE LA TRANSPORTADORA MANDAR Y SERVIR CON LA GUIA 6345301358977"/>
    <s v="ENVÍO"/>
    <n v="16"/>
    <s v="INTERMEDIA"/>
    <s v="TERRESTRE"/>
    <s v="BETANCUR AGUIRRE EDGAR AUGUSTO"/>
    <n v="1"/>
    <n v="36351"/>
    <n v="36351"/>
  </r>
  <r>
    <s v="PASTO"/>
    <s v="0036-0003"/>
    <x v="4"/>
    <n v="52001"/>
    <n v="2852197"/>
    <n v="78096"/>
    <x v="0"/>
    <s v="NARIÑO"/>
    <s v="PASTO"/>
    <s v="DROGUERIA NUEVO CORAZON"/>
    <s v="WOMPI"/>
    <s v="FO-25-1642310"/>
    <d v="2025-10-07T14:19:00"/>
    <d v="2025-10-10T14:11:00"/>
    <x v="0"/>
    <s v="ROLLOS"/>
    <s v="EJECUTADO_EXITOSO"/>
    <s v="EJECUTADO EXITOSO"/>
    <s v="07/10/2025 SE ESCALA AL COORDINADOR DE ZONA PARA ENTREGA DE ROLLOS EN SITIO | 08/10/2025 SE REALIZÓ LA ENTREGA DE PAPELERÍA SOLICITADA NO SE MANIPULA CB CLIENTE INFORMA QUE SE ENCUENTRA OPERATIVO."/>
    <s v="VISITA_TÉCNICA"/>
    <n v="24"/>
    <s v="PRINCIPAL"/>
    <s v="TERRESTRE"/>
    <s v="BETANCUR AGUIRRE EDGAR AUGUSTO"/>
    <n v="1"/>
    <n v="31419"/>
    <n v="31419"/>
  </r>
  <r>
    <s v="CALI"/>
    <s v="0036-0003"/>
    <x v="4"/>
    <n v="76001"/>
    <n v="2848034"/>
    <n v="75935"/>
    <x v="0"/>
    <s v="VALLE DEL CAUCA"/>
    <s v="CALI"/>
    <s v="VIDA NATURAL STORE"/>
    <s v="WOMPI"/>
    <s v="FO-25-1638272"/>
    <d v="2025-10-07T08:00:00"/>
    <d v="2025-10-10T14:14:00"/>
    <x v="0"/>
    <s v="ROLLOS"/>
    <s v="EJECUTADO_EXITOSO"/>
    <s v="EJECUTADO EXITOSO"/>
    <s v="07/10/2025 SE ESCALA AL COORDINADOR DE ZONA PARA ENTREGA DE ROLLOS EN SITIO | 08/10/2025 LA ESTA TÉCNICA REALIZADA AL COMERCIO SE LLEGA AL SITIO SE INFORMA EL MOTIVO DE LA VISITA SE ENTREGAN 24 ROLLOS TÉCNICOS AL CLIENTE EL CLIENTE RECIBE  ROLLOS"/>
    <s v="VISITA_TÉCNICA"/>
    <n v="24"/>
    <s v="PRINCIPAL"/>
    <s v="TERRESTRE"/>
    <s v="REMICIO AMADO JOHN HEBER"/>
    <n v="1"/>
    <n v="31419"/>
    <n v="31419"/>
  </r>
  <r>
    <s v="CALI"/>
    <s v="0036-0003"/>
    <x v="4"/>
    <n v="76001"/>
    <n v="2850468"/>
    <n v="79178"/>
    <x v="0"/>
    <s v="VALLE DEL CAUCA"/>
    <s v="CALI"/>
    <s v="SERVICIOS DIGITALES ADN"/>
    <s v="WOMPI"/>
    <s v="FO-25-1640956"/>
    <d v="2025-10-07T10:33:00"/>
    <d v="2025-10-10T14:17:00"/>
    <x v="0"/>
    <s v="ROLLOS"/>
    <s v="EJECUTADO_EXITOSO"/>
    <s v="EJECUTADO EXITOSO"/>
    <s v="07/10/2025 SE ESCALA AL COORDINADOR DE ZONA PARA ENTREGA DE ROLLOS EN SITIO | 10/10/2025 LA VISITA TÉCNICA REALIZADA AL COMERCIO SE LLEGA AL SITIO SE INFORMA EL MOTIVO DE LA VISITA SE ENTREGAN 24 ROLLOS TÉRMICOS AL CLIENTE EL CLIENTE RECIBE ROLLOS."/>
    <s v="VISITA_TÉCNICA"/>
    <n v="24"/>
    <s v="PRINCIPAL"/>
    <s v="TERRESTRE"/>
    <s v="BENAVIDES ARANGO RAFAEL JOSE"/>
    <n v="1"/>
    <n v="31419"/>
    <n v="31419"/>
  </r>
  <r>
    <s v="PEREIRA"/>
    <s v="0036-0002"/>
    <x v="6"/>
    <n v="63001"/>
    <n v="2847965"/>
    <n v="77513"/>
    <x v="0"/>
    <s v="QUINDIO"/>
    <s v="ARMENIA"/>
    <s v="BARRIO PARQUES DE BOLIVAR ARMENIA 1"/>
    <s v="WOMPI"/>
    <s v="FO-25-1638276"/>
    <d v="2025-10-07T08:00:00"/>
    <d v="2025-10-10T14:28:00"/>
    <x v="0"/>
    <s v="ROLLOS"/>
    <s v="EJECUTADO_EXITOSO"/>
    <s v="EJECUTADO EXITOSO"/>
    <s v="07/10/2025 SE ESCALA AL COORDINADOR DE ZONA PARA ENTREGA DE ROLLOS EN SITIO | 08/10/2025 VISITAMOS COMERCIO REALIZAMOS ENTREGA DE 24 ROLLOS."/>
    <s v="VISITA_TÉCNICA"/>
    <n v="24"/>
    <s v="INTERMEDIA"/>
    <s v="TERRESTRE"/>
    <s v="BENAVIDES ARANGO RAFAEL JOSE"/>
    <n v="1"/>
    <n v="36351"/>
    <n v="36351"/>
  </r>
  <r>
    <s v="CALI"/>
    <s v="0036-0003"/>
    <x v="4"/>
    <n v="76001"/>
    <n v="2843715"/>
    <n v="75674"/>
    <x v="0"/>
    <s v="VALLE DEL CAUCA"/>
    <s v="CALI"/>
    <s v="RAPITIENDA AM Y M"/>
    <s v="WOMPI"/>
    <s v="FO-25-1634907"/>
    <d v="2025-10-06T10:49:00"/>
    <d v="2025-10-10T14:32:00"/>
    <x v="0"/>
    <s v="ROLLOS"/>
    <s v="EJECUTADO_EXITOSO"/>
    <s v="EJECUTADO EXITOSO"/>
    <s v="06/10/2025 EXITOSA | 08/10/2025 SE ENTREGA EN 24 ROLLOS EN BUEN ESTADO"/>
    <s v="VISITA_TÉCNICA"/>
    <n v="24"/>
    <s v="PRINCIPAL"/>
    <s v="TERRESTRE"/>
    <s v="ARROYAVE CANO MANUEL GUILLERMO"/>
    <n v="1"/>
    <n v="31419"/>
    <n v="31419"/>
  </r>
  <r>
    <s v="BARRANQUILLA"/>
    <s v="0036-0001"/>
    <x v="0"/>
    <n v="8001"/>
    <n v="2849927"/>
    <n v="78785"/>
    <x v="0"/>
    <s v="ATLANTICO"/>
    <s v="BARRANQUILLA"/>
    <s v="INVERSIONES Y DISTRIBUCIONES DEFTELCOM DEL CARIBE"/>
    <s v="WOMPI"/>
    <s v="FO-25-1642432"/>
    <d v="2025-10-07T09:52:00"/>
    <d v="2025-10-10T14:35:00"/>
    <x v="0"/>
    <s v="ROLLOS"/>
    <s v="EJECUTADO_EXITOSO"/>
    <s v="EJECUTADO EXITOSO"/>
    <s v="07/10/2025 SE ESCALA AL COORDINADOR DE ZONA PARA ENTREGA DE ROLLOS EN SITIO | 08/10/2025 SE HACE ENTREGA DE 16 ROLLOS WOMPI EN LA CALLE 17 39 30"/>
    <s v="VISITA_TÉCNICA"/>
    <n v="16"/>
    <s v="PRINCIPAL"/>
    <s v="TERRESTRE"/>
    <s v="ESCOBAR LENIS JUAN SEBASTIAN"/>
    <n v="1"/>
    <n v="31419"/>
    <n v="31419"/>
  </r>
  <r>
    <s v="MONTERIA"/>
    <s v="0036-0001"/>
    <x v="0"/>
    <n v="23001"/>
    <n v="2853344"/>
    <n v="71888"/>
    <x v="0"/>
    <s v="CORDOBA"/>
    <s v="MONTERIA"/>
    <s v="MONTERIA MANDALA"/>
    <s v="WOMPI"/>
    <s v="FO-25-1643123"/>
    <d v="2025-10-07T15:53:00"/>
    <d v="2025-10-10T14:36:00"/>
    <x v="0"/>
    <s v="ROLLOS"/>
    <s v="EJECUTADO_EXITOSO"/>
    <s v="EJECUTADO EXITOSO"/>
    <s v="07/10/2025 SE ESCALA AL COORDINADOR DE ZONA PARA ENTREGA DE ROLLOS EN SITIO | 08/10/2025 SE REALIZA ENTREGA DE 40 ROLLOS A CORRESPONSAL WOMPI"/>
    <s v="VISITA_TÉCNICA"/>
    <n v="40"/>
    <s v="PRINCIPAL"/>
    <s v="TERRESTRE"/>
    <s v="ORTEGA TORRES JUAN SEBASTIAN"/>
    <n v="1"/>
    <n v="31419"/>
    <n v="31419"/>
  </r>
  <r>
    <s v="BOGOTA"/>
    <s v="0036-0004"/>
    <x v="5"/>
    <n v="11001"/>
    <n v="2846369"/>
    <n v="75697"/>
    <x v="0"/>
    <s v="CUNDINAMARCA"/>
    <s v="BOGOTÁ"/>
    <s v="DROGUERIA DIDIER 2"/>
    <s v="WOMPI"/>
    <s v="FO-25-1636452"/>
    <d v="2025-10-06T15:09:00"/>
    <d v="2025-10-10T14:40:00"/>
    <x v="0"/>
    <s v="ROLLOS"/>
    <s v="EJECUTADO_EXITOSO"/>
    <s v="EJECUTADO EXITOSO"/>
    <s v="06/10/2025 SE ESCALA AL COORDINADOR DE ZONA PARA ENTREGA DE ROLLOS EN SITIO | 10/10/2025 SE VISITA COMERCIO CB BANCOLOMBIA WOMPI, SE ENTREGAN ROLLOS DE PAPELERÍA SOLICITADOS PARA EL DATAFONO, NO UPS, NO SE MANIPULAN EQUIPOS."/>
    <s v="VISITA_TÉCNICA"/>
    <n v="32"/>
    <s v="PRINCIPAL"/>
    <s v="TERRESTRE"/>
    <s v="MARQUEZ HOYOS JEYSON DANIEL"/>
    <n v="1"/>
    <n v="31419"/>
    <n v="31419"/>
  </r>
  <r>
    <s v="NEIVA"/>
    <s v="0036-0006"/>
    <x v="2"/>
    <n v="41001"/>
    <n v="2848624"/>
    <n v="58893"/>
    <x v="0"/>
    <s v="HUILA"/>
    <s v="NEIVA"/>
    <s v="TIENDA DONDE DILIA"/>
    <s v="WOMPI"/>
    <s v="FO-25-1638248"/>
    <d v="2025-10-07T08:00:00"/>
    <d v="2025-10-10T14:54:00"/>
    <x v="0"/>
    <s v="ROLLOS"/>
    <s v="EJECUTADO_EXITOSO"/>
    <s v="EJECUTADO EXITOSO"/>
    <s v="07/10/2025 SE ESCALA AL COORDINADOR DE ZONA PARA ENTREGA DE ROLLOS EN SITIO | 08/10/2025 SE ENTREGA 16 ROLLOS SIN NOVEDAD"/>
    <s v="VISITA_TÉCNICA"/>
    <n v="16"/>
    <s v="PRINCIPAL"/>
    <s v="TERRESTRE"/>
    <s v="VEGA MANRIQUE JONATAN MAURICIO"/>
    <n v="1"/>
    <n v="31419"/>
    <n v="31419"/>
  </r>
  <r>
    <s v="BARRANQUILLA"/>
    <s v="0036-0001"/>
    <x v="0"/>
    <n v="8001"/>
    <n v="2846319"/>
    <n v="77793"/>
    <x v="0"/>
    <s v="ATLANTICO"/>
    <s v="BARRANQUILLA"/>
    <s v="BARRIO CENTRO BARRANQUILLA 53"/>
    <s v="WOMPI"/>
    <s v="FO-25-1636455"/>
    <d v="2025-10-06T15:04:00"/>
    <d v="2025-10-10T14:58:00"/>
    <x v="0"/>
    <s v="ROLLOS"/>
    <s v="EJECUTADO_EXITOSO"/>
    <s v="EJECUTADO EXITOSO"/>
    <s v="06/10/2025 SE ESCALA AL COORDINADOR DE ZONA PARA ENTREGA DE ROLLOS EN SITIO | 08/10/2025 SE HACE ENTREGA DE 24 ROLLOS WOMPI EN LA CALLE 34 40 40 LOCAL 119"/>
    <s v="VISITA_TÉCNICA"/>
    <n v="24"/>
    <s v="PRINCIPAL"/>
    <s v="TERRESTRE"/>
    <s v="ANDRADE HERNANDEZ JUAN CARLOS"/>
    <n v="1"/>
    <n v="31419"/>
    <n v="31419"/>
  </r>
  <r>
    <s v="IBAGUE"/>
    <s v="0036-0006"/>
    <x v="2"/>
    <n v="73001"/>
    <n v="2859624"/>
    <n v="69892"/>
    <x v="0"/>
    <s v="TOLIMA"/>
    <s v="IBAGUE"/>
    <s v="FARMA RED MAS"/>
    <s v="WOMPI"/>
    <s v="FO-25-1648680"/>
    <d v="2025-10-08T16:11:00"/>
    <d v="2025-10-10T15:01:00"/>
    <x v="0"/>
    <s v="ROLLOS"/>
    <s v="EJECUTADO_EXITOSO"/>
    <s v="EJECUTADO EXITOSO"/>
    <s v="08/10/2025 SE ESCALA AL COORDINADOR DE ZONA PARA ENTREGA DE ROLLOS EN SITIO | 09/10/2025 SE ENTREGA 40 ROLLOS CON VISITA"/>
    <s v="VISITA_TÉCNICA"/>
    <n v="40"/>
    <s v="PRINCIPAL"/>
    <s v="TERRESTRE"/>
    <s v="ORTEGA TORRES JUAN SEBASTIAN"/>
    <n v="1"/>
    <n v="31419"/>
    <n v="31419"/>
  </r>
  <r>
    <s v="CALI"/>
    <s v="0036-0003"/>
    <x v="4"/>
    <n v="19450"/>
    <n v="2836636"/>
    <n v="57851"/>
    <x v="0"/>
    <s v="CAUCA"/>
    <s v="MERCADERES"/>
    <s v="BARRIO EL PROGRESO MERCADERES 3"/>
    <s v="WOMPI"/>
    <s v="FO-25-1629357"/>
    <d v="2025-10-03T13:29:00"/>
    <d v="2025-10-10T15:02:00"/>
    <x v="0"/>
    <s v="ROLLOS"/>
    <s v="EJECUTADO_EXITOSO"/>
    <s v="EJECUTADO EXITOSO"/>
    <s v="04/10/2025 SE CONFIRMA ENVIO CON LA SEÑORA HUGO CAICEDO MARTINEZ | 10/10/2025 ENVIO EN PROCESO AUN NO SE CONFIRMA ENTREGA | 07/10/2025 SE ENVIAN 32 ROLLOS WOMPI"/>
    <s v="ENVÍO"/>
    <n v="32"/>
    <s v="LEJANA"/>
    <s v="TERRESTRE"/>
    <s v="VARGAS HERRERA JHON JAIRO"/>
    <n v="1"/>
    <n v="40250"/>
    <n v="40250"/>
  </r>
  <r>
    <s v="BUCARAMANGA"/>
    <s v="0036-0007"/>
    <x v="1"/>
    <n v="68001"/>
    <n v="2851896"/>
    <n v="49972"/>
    <x v="0"/>
    <s v="SANTANDER"/>
    <s v="BUCARAMANGA"/>
    <s v="BARRIO GIRARDOT BUCARAMANGA BUCARAMANGA"/>
    <s v="WOMPI"/>
    <s v="FO-25-1644582"/>
    <d v="2025-10-07T13:24:00"/>
    <d v="2025-10-10T15:06:00"/>
    <x v="0"/>
    <s v="ROLLOS"/>
    <s v="EJECUTADO_EXITOSO"/>
    <s v="EJECUTADO EXITOSO"/>
    <s v="08/10/2025 SE ESCALA AL COORDINADOR DE ZONA PARA ENTREGA DE ROLLOS EN SITIO | 08/10/2025 SE REALIZA ENTREGA DE 64 ROLLOS WOMPI CON VISITA."/>
    <s v="VISITA_TÉCNICA"/>
    <n v="64"/>
    <s v="PRINCIPAL"/>
    <s v="TERRESTRE"/>
    <s v="GIMBUEL LASSO LUIS GERMAN"/>
    <n v="1"/>
    <n v="31419"/>
    <n v="31419"/>
  </r>
  <r>
    <s v="CALI"/>
    <s v="0036-0003"/>
    <x v="4"/>
    <n v="76001"/>
    <n v="2854334"/>
    <n v="79290"/>
    <x v="0"/>
    <s v="VALLE DEL CAUCA"/>
    <s v="CALI"/>
    <s v="FUERTES LIMPIEZA Y DESINFECCION"/>
    <s v="WOMPI"/>
    <s v="FO-25-1644567"/>
    <d v="2025-10-08T08:00:00"/>
    <d v="2025-10-10T15:08:00"/>
    <x v="0"/>
    <s v="ROLLOS"/>
    <s v="EJECUTADO_EXITOSO"/>
    <s v="EJECUTADO EXITOSO"/>
    <s v="08/10/2025 SE ESCALA AL COORDINADOR DE ZONA PARA ENTREGA DE ROLLOS EN SITIO | 09/10/2025 EN LA VISITA TÉCNICA REALIZADA AL COMERCIO SE LLEGA AL SITIO SE INFORMA EL MOTIVO DE LA VISITA SE ENTREGAN 16 ROLLOS TÉRMICOS AL CLIENTE EL CLIENTE RECIBE ROLLOS"/>
    <s v="VISITA_TÉCNICA"/>
    <n v="16"/>
    <s v="PRINCIPAL"/>
    <s v="TERRESTRE"/>
    <s v="MARTINEZ FLOREZ DONIS ALBERTO"/>
    <n v="1"/>
    <n v="31419"/>
    <n v="31419"/>
  </r>
  <r>
    <s v="PEREIRA"/>
    <s v="0036-0002"/>
    <x v="6"/>
    <n v="63001"/>
    <n v="2847690"/>
    <n v="69848"/>
    <x v="0"/>
    <s v="QUINDIO"/>
    <s v="ARMENIA"/>
    <s v="UNIFORMES MANAS"/>
    <s v="WOMPI"/>
    <s v="FO-25-1640794"/>
    <d v="2025-10-07T08:00:00"/>
    <d v="2025-10-10T15:08:00"/>
    <x v="0"/>
    <s v="ROLLOS"/>
    <s v="EJECUTADO_EXITOSO"/>
    <s v="EJECUTADO EXITOSO"/>
    <s v="08/10/2025 VISITAMOS COMERCIO REALIZAMOS ENTREGA DE 24 ROLLOS."/>
    <s v="VISITA_TÉCNICA"/>
    <n v="24"/>
    <s v="INTERMEDIA"/>
    <s v="TERRESTRE"/>
    <s v="BENAVIDES ARANGO RAFAEL JOSE"/>
    <n v="1"/>
    <n v="36351"/>
    <n v="36351"/>
  </r>
  <r>
    <s v="PASTO"/>
    <s v="0036-0003"/>
    <x v="4"/>
    <n v="52001"/>
    <n v="2862973"/>
    <n v="17196"/>
    <x v="0"/>
    <s v="NARIÑO"/>
    <s v="PASTO"/>
    <s v="DISTRIBUCIONES DE INMEDIATO"/>
    <s v="WOMPI"/>
    <s v="FO-25-1654725"/>
    <d v="2025-10-09T11:21:00"/>
    <d v="2025-10-10T15:10:00"/>
    <x v="0"/>
    <s v="ROLLOS"/>
    <s v="EJECUTADO_EXITOSO"/>
    <s v="EJECUTADO EXITOSO"/>
    <s v="09/10/2025 SE ESCALA AL COORDINADOR DE ZONA PARA ENTREGA DE ROLLOS EN SITIO | 10/10/2025 SE REALIZÓ LA ENTREGA DE PAPELERÍA SOLICITADA NO SE MANIPULA CB CLIENTE INFORMA QUE SE ENCUENTRA OPERATIVO."/>
    <s v="VISITA_TÉCNICA"/>
    <n v="64"/>
    <s v="PRINCIPAL"/>
    <s v="TERRESTRE"/>
    <s v="ARROYAVE CANO MANUEL GUILLERMO"/>
    <n v="1"/>
    <n v="31419"/>
    <n v="31419"/>
  </r>
  <r>
    <s v="VILLAVICENCIO"/>
    <s v="0036-0006"/>
    <x v="2"/>
    <n v="50001"/>
    <n v="2851263"/>
    <n v="40414"/>
    <x v="0"/>
    <s v="META"/>
    <s v="VILLAVICENCIO"/>
    <s v="BARRIO CIUDAD PORFIA VILLAVICENCIO 3"/>
    <s v="WOMPI"/>
    <s v="FO-25-1640915"/>
    <d v="2025-10-07T11:35:00"/>
    <d v="2025-10-10T15:13:00"/>
    <x v="0"/>
    <s v="ROLLOS"/>
    <s v="EJECUTADO_EXITOSO"/>
    <s v="EJECUTADO EXITOSO"/>
    <s v="07/10/2025 SE ESCALA AL COORDINADOR DE ZONA PARA ENTREGA DE ROLLOS EN SITIO | 08/10/2025 SE VISITA CB Y SE REALIZA ENTREGA DE 40 ROLLOS DE PAPEL TERMICO PARA DATÁFONO WOMPI"/>
    <s v="VISITA_TÉCNICA"/>
    <n v="40"/>
    <s v="PRINCIPAL"/>
    <s v="TERRESTRE"/>
    <s v="REMICIO AMADO JOHN HEBER"/>
    <n v="1"/>
    <n v="31419"/>
    <n v="31419"/>
  </r>
  <r>
    <s v="CALI"/>
    <s v="0036-0003"/>
    <x v="4"/>
    <n v="76001"/>
    <n v="2842937"/>
    <n v="80443"/>
    <x v="0"/>
    <s v="VALLE DEL CAUCA"/>
    <s v="CALI"/>
    <s v="DROGUERIA CONSALUDMAS.W"/>
    <s v="WOMPI"/>
    <s v="FO-25-1633947"/>
    <d v="2025-10-06T09:52:00"/>
    <d v="2025-10-10T15:17:00"/>
    <x v="0"/>
    <s v="ROLLOS"/>
    <s v="EJECUTADO_EXITOSO"/>
    <s v="EJECUTADO EXITOSO"/>
    <s v="06/10/2025 SE ESCALA AL COORDINADOR DE ZONA PARA ENTREGA DE ROLLOS EN SITIO | 08/10/2025 SE REALIZA ENTREGA DE 8 ROLLOS WOMPI SIN NOVEDAD"/>
    <s v="VISITA_TÉCNICA"/>
    <n v="8"/>
    <s v="PRINCIPAL"/>
    <s v="TERRESTRE"/>
    <s v="GARZON RUIZ LUIS MIGUEL"/>
    <n v="1"/>
    <n v="31419"/>
    <n v="31419"/>
  </r>
  <r>
    <s v="BOGOTA"/>
    <s v="0036-0004"/>
    <x v="5"/>
    <n v="11001"/>
    <n v="2854107"/>
    <n v="17058"/>
    <x v="0"/>
    <s v="CUNDINAMARCA"/>
    <s v="BOGOTÁ"/>
    <s v="B Y B TELEFONÍA CELULAR"/>
    <s v="WOMPI"/>
    <s v="FO-25-1643311"/>
    <d v="2025-10-08T08:00:00"/>
    <d v="2025-10-10T15:19:00"/>
    <x v="0"/>
    <s v="ROLLOS"/>
    <s v="EJECUTADO_EXITOSO"/>
    <s v="EJECUTADO EXITOSO"/>
    <s v="07/10/2025 SE ESCALA AL COORDINADOR DE ZONA PARA ENTREGA DE ROLLOS EN SITIO | 10/10/2025 ENTREGA DE 32 ROLLOS WOMPI OK NO SE MANIPULAN EQUIPOS"/>
    <s v="VISITA_TÉCNICA"/>
    <n v="32"/>
    <s v="PRINCIPAL"/>
    <s v="TERRESTRE"/>
    <s v="CONTRERAS ROSSI LITZY YULIETH"/>
    <n v="1"/>
    <n v="31419"/>
    <n v="31419"/>
  </r>
  <r>
    <s v="PEREIRA"/>
    <s v="0036-0002"/>
    <x v="6"/>
    <n v="63001"/>
    <n v="2851833"/>
    <n v="35759"/>
    <x v="0"/>
    <s v="QUINDIO"/>
    <s v="ARMENIA"/>
    <s v="TIENDA LA BOMBA JES"/>
    <s v="WOMPI"/>
    <s v="FO-25-1642932"/>
    <d v="2025-10-07T12:44:00"/>
    <d v="2025-10-10T15:22:00"/>
    <x v="0"/>
    <s v="ROLLOS"/>
    <s v="EJECUTADO_EXITOSO"/>
    <s v="EJECUTADO EXITOSO"/>
    <s v="07/10/2025 SE CONFIRMA DATOS CON USUARIO. SE REALIZA ENVIO DE ROLLOS CON GUIA | 08/10/2025 VISITAMOS COMERCIO REALIZAMOS ENTREGA DE 32 ROLLOS."/>
    <s v="VISITA_TÉCNICA"/>
    <n v="32"/>
    <s v="INTERMEDIA"/>
    <s v="TERRESTRE"/>
    <s v="HERNANDEZ NARANJO OSCAR EDUARDO"/>
    <n v="1"/>
    <n v="36351"/>
    <n v="36351"/>
  </r>
  <r>
    <s v="CALI"/>
    <s v="0036-0003"/>
    <x v="4"/>
    <n v="76001"/>
    <n v="2853470"/>
    <n v="71411"/>
    <x v="0"/>
    <s v="VALLE DEL CAUCA"/>
    <s v="CALI"/>
    <s v="DISTRIBUIDORA DIGITAL CALI"/>
    <s v="WOMPI"/>
    <s v="FO-25-1643106"/>
    <d v="2025-10-07T16:04:00"/>
    <d v="2025-10-10T15:25:00"/>
    <x v="0"/>
    <s v="ROLLOS"/>
    <s v="EJECUTADO_EXITOSO"/>
    <s v="EJECUTADO EXITOSO"/>
    <s v="07/10/2025 SE ESCALA AL COORDINADOR DE ZONA PARA ENTREGA DE ROLLOS EN SITIO | 08/10/2025 EN LA VISITA TÉCNICA REALIZADA AL COMERCIO SE LLEGA AL SITIO SE INFORMA EL MOTIVO DE LA VISITA SE ENTREGAN 40 ROLLOS TÉRMICOS AL GENTE RECIBE ROLLOS"/>
    <s v="VISITA_TÉCNICA"/>
    <n v="40"/>
    <s v="PRINCIPAL"/>
    <s v="TERRESTRE"/>
    <s v="CONTRERAS ROSSI LITZY YULIETH"/>
    <n v="1"/>
    <n v="31419"/>
    <n v="31419"/>
  </r>
  <r>
    <s v="BOGOTA"/>
    <s v="0036-0004"/>
    <x v="5"/>
    <n v="11001"/>
    <n v="2850705"/>
    <n v="75717"/>
    <x v="0"/>
    <s v="CUNDINAMARCA"/>
    <s v="BOGOTÁ"/>
    <s v="JOSE ANTONIO PAMPLONA JIMENEZ"/>
    <s v="WOMPI"/>
    <s v="FO-25-1666902"/>
    <d v="2025-10-07T15:28:00"/>
    <d v="2025-10-10T15:26:00"/>
    <x v="0"/>
    <s v="ROLLOS"/>
    <s v="EJECUTADO_EXITOSO"/>
    <s v="EJECUTADO EXITOSO"/>
    <s v="10/10/2025 ENTREGA DE 24 ROLLOS WOMPI NO SE MANIPULAN EQUIPOS"/>
    <s v="VISITA_TÉCNICA"/>
    <n v="24"/>
    <s v="PRINCIPAL"/>
    <s v="TERRESTRE"/>
    <s v="BENAVIDES ARANGO RAFAEL JOSE"/>
    <n v="1"/>
    <n v="31419"/>
    <n v="31419"/>
  </r>
  <r>
    <s v="BOGOTA"/>
    <s v="0036-0004"/>
    <x v="5"/>
    <n v="11001"/>
    <n v="2854014"/>
    <n v="76653"/>
    <x v="0"/>
    <s v="CUNDINAMARCA"/>
    <s v="BOGOTÁ"/>
    <s v="PATITAS MARKET - PELUQUERIA"/>
    <s v="WOMPI"/>
    <s v="FO-25-1643268"/>
    <d v="2025-10-07T16:48:00"/>
    <d v="2025-10-10T15:27:00"/>
    <x v="0"/>
    <s v="ROLLOS"/>
    <s v="EJECUTADO_EXITOSO"/>
    <s v="EJECUTADO EXITOSO"/>
    <s v="07/10/2025 SE ESCALA AL COORDINADOR DE ZONA PARA ENTREGA DE ROLLOS EN SITIO | 08/10/2025 SE DEJAN 8 ROLLOS"/>
    <s v="VISITA_TÉCNICA"/>
    <n v="8"/>
    <s v="PRINCIPAL"/>
    <s v="TERRESTRE"/>
    <s v="HERNANDEZ NARANJO OSCAR EDUARDO"/>
    <n v="1"/>
    <n v="31419"/>
    <n v="31419"/>
  </r>
  <r>
    <s v="BOGOTA"/>
    <s v="0036-0004"/>
    <x v="5"/>
    <n v="11001"/>
    <n v="2853731"/>
    <n v="76296"/>
    <x v="0"/>
    <s v="CUNDINAMARCA"/>
    <s v="BOGOTÁ"/>
    <s v="PAPELERIA FHL"/>
    <s v="WOMPI"/>
    <s v="FO-25-1662982"/>
    <d v="2025-10-07T16:20:00"/>
    <d v="2025-10-10T15:30:00"/>
    <x v="0"/>
    <s v="ROLLOS"/>
    <s v="EJECUTADO_EXITOSO"/>
    <s v="EJECUTADO EXITOSO"/>
    <s v="09/10/2025 SE ESCALA AL COORDINADOR DE ZONA PARA ENTREGA DE ROLLOS EN SITIO | 10/10/2025 SE VISITA COMERCIO CB BANCOLOMBIA WOMPI, SE ENTREGAN ROLLOS DE PAPELERÍA SOLICITADOS PARA EL DATAFONO, NO UPS, NO SE MANIPULAN EQUIPOS."/>
    <s v="VISITA_TÉCNICA"/>
    <n v="48"/>
    <s v="PRINCIPAL"/>
    <s v="TERRESTRE"/>
    <s v="INFANTE SIERRA MANUEL FERNANDO"/>
    <n v="1"/>
    <n v="31419"/>
    <n v="31419"/>
  </r>
  <r>
    <s v="PEREIRA"/>
    <s v="0036-0002"/>
    <x v="6"/>
    <n v="63001"/>
    <n v="2863225"/>
    <n v="76100"/>
    <x v="0"/>
    <s v="QUINDIO"/>
    <s v="ARMENIA"/>
    <s v="BARROP LA FACHADA ARMENIA"/>
    <s v="WOMPI"/>
    <s v="FO-25-1661166"/>
    <d v="2025-10-09T11:34:00"/>
    <d v="2025-10-10T15:33:00"/>
    <x v="0"/>
    <s v="ROLLOS"/>
    <s v="EJECUTADO_EXITOSO"/>
    <s v="EJECUTADO EXITOSO"/>
    <s v="09/10/2025 SE CONFIRMAN DATOS, SE REALIZA ENVIO DE ROLLOS CON GUIA | 10/10/2025 SE VISITA COMERCIÓ SE REALIZÓ ENTREGA DE 48 ROLLOS WOMPI"/>
    <s v="VISITA_TÉCNICA"/>
    <n v="48"/>
    <s v="INTERMEDIA"/>
    <s v="TERRESTRE"/>
    <s v="VEGA MANRIQUE JONATAN MAURICIO"/>
    <n v="1"/>
    <n v="36351"/>
    <n v="36351"/>
  </r>
  <r>
    <s v="MEDELLIN"/>
    <s v="0036-0005"/>
    <x v="3"/>
    <n v="5664"/>
    <n v="2838414"/>
    <n v="40287"/>
    <x v="0"/>
    <s v="ANTIOQUIA"/>
    <s v="SAN PEDRO DE LOS MILAGROS"/>
    <s v="BARRIO PARQUE SAN PEDRO DE LOS MILAGROS 2"/>
    <s v="WOMPI"/>
    <s v="FO-25-1637438"/>
    <d v="2025-10-06T08:00:00"/>
    <d v="2025-10-10T16:01:00"/>
    <x v="0"/>
    <s v="ROLLOS"/>
    <s v="EJECUTADO_EXITOSO"/>
    <s v="EJECUTADO EXITOSO"/>
    <s v="06/10/2025 SE VALIDAN DATOS CON CB, REALIZA ENVIO DE ROLLOS CON GUIA | 10/10/2025 SE CONFIRMA ENTREGA EXITOSA POR PARTE DE LA TRANSPORTADORA MANDAR Y SERVIR CON LA GUIA 6345301358975"/>
    <s v="ENVÍO"/>
    <n v="64"/>
    <s v="INTERMEDIA"/>
    <s v="TERRESTRE"/>
    <s v="SANCHEZ SOLORZANO JUAN SEBASTIAN"/>
    <n v="1"/>
    <n v="36351"/>
    <n v="36351"/>
  </r>
  <r>
    <s v="TUNJA"/>
    <s v="0036-0007"/>
    <x v="1"/>
    <n v="15001"/>
    <n v="2851944"/>
    <n v="70726"/>
    <x v="0"/>
    <s v="BOYACA"/>
    <s v="TUNJA"/>
    <s v="LOS MUICAS TUNJA"/>
    <s v="WOMPI"/>
    <s v="FO-25-1642327"/>
    <d v="2025-10-07T13:23:00"/>
    <d v="2025-10-10T16:04:00"/>
    <x v="0"/>
    <s v="ROLLOS"/>
    <s v="EJECUTADO_EXITOSO"/>
    <s v="EJECUTADO EXITOSO"/>
    <s v="07/10/2025 SE ESCALA AL COORDINADOR DE ZONA PARA ENTREGA DE ROLLOS EN SITIO | 08/10/2025 ENTREGA DE 32 ROLLOS WOMPI CON VISITA EXITOSA"/>
    <s v="VISITA_TÉCNICA"/>
    <n v="32"/>
    <s v="PRINCIPAL"/>
    <s v="TERRESTRE"/>
    <s v="BETANCUR AGUIRRE EDGAR AUGUSTO"/>
    <n v="1"/>
    <n v="31419"/>
    <n v="31419"/>
  </r>
  <r>
    <s v="NEIVA"/>
    <s v="0036-0006"/>
    <x v="2"/>
    <n v="41001"/>
    <n v="2850431"/>
    <n v="52526"/>
    <x v="0"/>
    <s v="HUILA"/>
    <s v="NEIVA"/>
    <s v="TIENDA MICROSWEB"/>
    <s v="WOMPI"/>
    <s v="FO-25-1640961"/>
    <d v="2025-10-07T10:27:00"/>
    <d v="2025-10-10T16:06:00"/>
    <x v="0"/>
    <s v="ROLLOS"/>
    <s v="EJECUTADO_EXITOSO"/>
    <s v="EJECUTADO EXITOSO"/>
    <s v="07/10/2025 SE ESCALA AL COORDINADOR DE ZONA PARA ENTREGA DE ROLLOS EN SITIO | 08/10/2025 SE REALIZA VISITA AL PUNTO SE EVIDENCIA COMERCIO CERRADO."/>
    <s v="VISITA_TÉCNICA"/>
    <m/>
    <s v="PRINCIPAL"/>
    <s v="TERRESTRE"/>
    <s v="HERRERA GARZON JEYSON STEVENT"/>
    <n v="1"/>
    <n v="31419"/>
    <n v="31419"/>
  </r>
  <r>
    <s v="BARRANQUILLA"/>
    <s v="0036-0001"/>
    <x v="0"/>
    <n v="8758"/>
    <n v="2851771"/>
    <n v="65862"/>
    <x v="0"/>
    <s v="ATLANTICO"/>
    <s v="SOLEDAD"/>
    <s v="VARIEDADES Y MISCELANEA MH"/>
    <s v="WOMPI"/>
    <s v="FO-25-1642425"/>
    <d v="2025-10-07T12:48:00"/>
    <d v="2025-10-10T16:17:00"/>
    <x v="0"/>
    <s v="ROLLOS"/>
    <s v="EJECUTADO_EXITOSO"/>
    <s v="EJECUTADO EXITOSO"/>
    <s v="07/10/2025 SE ESCALA AL COORDINADOR DE ZONA PARA ENTREGA DE ROLLOS EN SITIO | 08/10/2025 SE HACE ENTREGA DE 24 ROLLOS WOMPI EN LA CALLE 41 13 69"/>
    <s v="VISITA_TÉCNICA"/>
    <n v="24"/>
    <s v="PRINCIPAL"/>
    <s v="TERRESTRE"/>
    <s v="DEVIA REINOSO JUAN CARLOS"/>
    <n v="1"/>
    <n v="31419"/>
    <n v="31419"/>
  </r>
  <r>
    <s v="MEDELLIN"/>
    <s v="0036-0005"/>
    <x v="3"/>
    <n v="5697"/>
    <n v="2839584"/>
    <n v="35625"/>
    <x v="0"/>
    <s v="ANTIOQUIA"/>
    <s v="EL SANTUARIO"/>
    <s v="BARRIO SANTUARIO EL SANTUARIO 1"/>
    <s v="WOMPI"/>
    <s v="FO-25-1643330"/>
    <d v="2025-10-06T08:00:00"/>
    <d v="2025-10-10T16:23:00"/>
    <x v="0"/>
    <s v="ROLLOS"/>
    <s v="EJECUTADO_EXITOSO"/>
    <s v="EJECUTADO EXITOSO"/>
    <s v="07/10/2025 SE CONFIRMAN DATOS. SE REALIZA ENVIO DE ROLLOS CON GUIA | 10/10/2025 SE CONFIRMA ENTREGA EXITOSA POR PARTE DE LA TRANSPORTADORA MANDAR Y SERVIR CON LA GUIA 6345301360098"/>
    <s v="ENVÍO"/>
    <n v="64"/>
    <s v="INTERMEDIA"/>
    <s v="TERRESTRE"/>
    <s v="ORTEGA TORRES JUAN SEBASTIAN"/>
    <n v="1"/>
    <n v="36351"/>
    <n v="36351"/>
  </r>
  <r>
    <s v="MEDELLIN"/>
    <s v="0036-0005"/>
    <x v="3"/>
    <n v="5440"/>
    <n v="2845895"/>
    <n v="35835"/>
    <x v="0"/>
    <s v="ANTIOQUIA"/>
    <s v="MARINILLA"/>
    <s v="BARRIO LA RAMADA MARINILLA"/>
    <s v="WOMPI"/>
    <s v="FO-25-1640734"/>
    <d v="2025-10-06T14:48:00"/>
    <d v="2025-10-10T16:46:00"/>
    <x v="0"/>
    <s v="ROLLOS"/>
    <s v="EJECUTADO_EXITOSO"/>
    <s v="EJECUTADO EXITOSO"/>
    <s v="07/10/2025 SE REALIZA ENVIO DE ROLLOS CON GUIA | 10/10/2025 SE CONFIRMA ENTREGA EXITOSA POR PARTE DE LA TRANSPORTADORA MANDAR Y SERVIR CON LA GUIA 6345301359322"/>
    <s v="ENVÍO"/>
    <n v="32"/>
    <s v="INTERMEDIA"/>
    <s v="TERRESTRE"/>
    <s v="BETANCUR AGUIRRE EDGAR AUGUSTO"/>
    <n v="1"/>
    <n v="36351"/>
    <n v="36351"/>
  </r>
  <r>
    <s v="MEDELLIN"/>
    <s v="0036-0005"/>
    <x v="3"/>
    <n v="5664"/>
    <n v="2839919"/>
    <n v="33434"/>
    <x v="0"/>
    <s v="ANTIOQUIA"/>
    <s v="SAN PEDRO DE LOS MILAGROS"/>
    <s v="BARRIO PARQUE SAN PEDRO DE LOS MILAGROS 1"/>
    <s v="WOMPI"/>
    <s v="FO-25-1640209"/>
    <d v="2025-10-06T08:00:00"/>
    <d v="2025-10-10T17:04:00"/>
    <x v="0"/>
    <s v="ROLLOS"/>
    <s v="EJECUTADO_EXITOSO"/>
    <s v="EJECUTADO EXITOSO"/>
    <s v="07/10/2025 SE REALIZA ENVIO DE ROLLOS CON GUIA | 10/10/2025 SE CONFIRMA ENTREGA EXITOSA POR PARTE DE LA TRANSPORTADORA MANDAR Y SERVIR CON LA GUIA 6345301359316"/>
    <s v="ENVÍO"/>
    <n v="64"/>
    <s v="INTERMEDIA"/>
    <s v="TERRESTRE"/>
    <s v="BETANCUR AGUIRRE EDGAR AUGUSTO"/>
    <n v="1"/>
    <n v="36351"/>
    <n v="36351"/>
  </r>
  <r>
    <s v="CALI"/>
    <s v="0036-0003"/>
    <x v="4"/>
    <n v="76001"/>
    <n v="2839524"/>
    <n v="77007"/>
    <x v="0"/>
    <s v="VALLE DEL CAUCA"/>
    <s v="CALI"/>
    <s v="SERVIAMIGOS.COM"/>
    <s v="WOMPI"/>
    <s v="FO-25-1630973"/>
    <d v="2025-10-06T08:00:00"/>
    <d v="2025-10-10T17:07:00"/>
    <x v="0"/>
    <s v="ROLLOS"/>
    <s v="EJECUTADO_EXITOSO"/>
    <s v="EJECUTADO EXITOSO"/>
    <s v="05/10/2025 EXITOSA | 08/10/2025 SE ENTREGAN 24 ROLLOS EN BUEN ESTADO"/>
    <s v="VISITA_TÉCNICA"/>
    <n v="24"/>
    <s v="PRINCIPAL"/>
    <s v="TERRESTRE"/>
    <s v="BETANCUR AGUIRRE EDGAR AUGUSTO"/>
    <n v="1"/>
    <n v="31419"/>
    <n v="31419"/>
  </r>
  <r>
    <s v="MEDELLIN"/>
    <s v="0036-0005"/>
    <x v="3"/>
    <n v="5079"/>
    <n v="2842812"/>
    <n v="79624"/>
    <x v="0"/>
    <s v="ANTIOQUIA"/>
    <s v="BARBOSA"/>
    <s v="RAPIAGRO"/>
    <s v="WOMPI"/>
    <s v="FO-25-1640199"/>
    <d v="2025-10-06T09:47:00"/>
    <d v="2025-10-10T17:09:00"/>
    <x v="0"/>
    <s v="ROLLOS"/>
    <s v="EJECUTADO_EXITOSO"/>
    <s v="EJECUTADO EXITOSO"/>
    <s v="07/10/2025 SE REALIZA ENVIO DE ROLLOS CON GUIA | 10/10/2025 SE CONFIRMA ENTREGA EXITOSA POR PARTE DE LA TRANSPORTADORA MANDAR Y SERVIR CON LA GUIA 6345301359301"/>
    <s v="ENVÍO"/>
    <n v="24"/>
    <s v="INTERMEDIA"/>
    <s v="TERRESTRE"/>
    <s v="ESCOBAR LENIS JUAN SEBASTIAN"/>
    <n v="1"/>
    <n v="36351"/>
    <n v="36351"/>
  </r>
  <r>
    <s v="MEDELLIN"/>
    <s v="0036-0005"/>
    <x v="3"/>
    <n v="5809"/>
    <n v="2842629"/>
    <n v="66016"/>
    <x v="0"/>
    <s v="ANTIOQUIA"/>
    <s v="TITIRIBI"/>
    <s v="BARRIO TITIRIBI TITIRIBI 1"/>
    <s v="WOMPI"/>
    <s v="FO-25-1640203"/>
    <d v="2025-10-06T09:29:00"/>
    <d v="2025-10-10T17:12:00"/>
    <x v="0"/>
    <s v="ROLLOS"/>
    <s v="EJECUTADO_EXITOSO"/>
    <s v="EJECUTADO EXITOSO"/>
    <s v="07/10/2025 SE REALIZA ENVIO DE ROLLOS CON GUIA | 10/10/2025 SE CONFIRMA ENTREGA EXITOSA POR PARTE DE LA TRANSPORTADORA MANDAR Y SERVIR CON LA GUIA 6345301359304"/>
    <s v="ENVÍO"/>
    <n v="64"/>
    <s v="INTERMEDIA"/>
    <s v="TERRESTRE"/>
    <s v="BETANCUR AGUIRRE EDGAR AUGUSTO"/>
    <n v="1"/>
    <n v="36351"/>
    <n v="36351"/>
  </r>
  <r>
    <s v="MEDELLIN"/>
    <s v="0036-0005"/>
    <x v="3"/>
    <n v="5237"/>
    <n v="2831187"/>
    <n v="18129"/>
    <x v="0"/>
    <s v="ANTIOQUIA"/>
    <s v="DON MATIAS"/>
    <s v="ZONA INDUSTRIAL DON MATIAS"/>
    <s v="WOMPI"/>
    <s v="FO-25-1631639"/>
    <d v="2025-10-02T14:47:00"/>
    <d v="2025-10-10T17:15:00"/>
    <x v="0"/>
    <s v="ROLLOS"/>
    <s v="EJECUTADO_EXITOSO"/>
    <s v="EJECUTADO EXITOSO"/>
    <s v="05/10/2025 SE REALIZA ENVIO DE ROLLOS CON GUIA | 09/10/2025 EL ENVIO ESTA EN PROCESO | 10/10/2025 SE CONFIRMA ENTREGA EXITOSA POR PARTE DE LA TRANSPORTADORA MANDAR Y SERVIR CON LA GUIA 6345301358010"/>
    <s v="ENVÍO"/>
    <n v="24"/>
    <s v="INTERMEDIA"/>
    <s v="TERRESTRE"/>
    <s v="BETANCUR AGUIRRE EDGAR AUGUSTO"/>
    <n v="1"/>
    <n v="36351"/>
    <n v="36351"/>
  </r>
  <r>
    <s v="BARRANQUILLA"/>
    <s v="0036-0001"/>
    <x v="0"/>
    <n v="8758"/>
    <n v="2844529"/>
    <n v="75454"/>
    <x v="0"/>
    <s v="ATLANTICO"/>
    <s v="SOLEDAD"/>
    <s v="BARRIO GAVIOTAS SOLEDAD"/>
    <s v="WOMPI"/>
    <s v="FO-25-1634832"/>
    <d v="2025-10-06T11:41:00"/>
    <d v="2025-10-10T17:19:00"/>
    <x v="0"/>
    <s v="ROLLOS"/>
    <s v="EJECUTADO_EXITOSO"/>
    <s v="EJECUTADO EXITOSO"/>
    <s v="06/10/2025 SE ESCALA AL COORDINADOR DE ZONA PARA ENTREGA DE ROLLOS EN SITIO | 08/10/2025 SE REALIZA VISITA SE ENTREGA 32 ROLLOS"/>
    <s v="VISITA_TÉCNICA"/>
    <n v="32"/>
    <s v="PRINCIPAL"/>
    <s v="TERRESTRE"/>
    <s v="BETANCUR AGUIRRE EDGAR AUGUSTO"/>
    <n v="1"/>
    <n v="31419"/>
    <n v="31419"/>
  </r>
  <r>
    <s v="PEREIRA"/>
    <s v="0036-0002"/>
    <x v="6"/>
    <n v="63001"/>
    <n v="2844695"/>
    <n v="55936"/>
    <x v="0"/>
    <s v="QUINDIO"/>
    <s v="ARMENIA"/>
    <s v="BARRIO LA ISABELA  ARMENIA"/>
    <s v="WOMPI"/>
    <s v="FO-25-1635159"/>
    <d v="2025-10-06T12:08:00"/>
    <d v="2025-10-10T17:20:00"/>
    <x v="0"/>
    <s v="ROLLOS"/>
    <s v="EJECUTADO_EXITOSO"/>
    <s v="EJECUTADO EXITOSO"/>
    <s v="06/10/2025 SE ESCALA AL COORDINADOR DE ZONA PARA ENTREGA DE ROLLOS EN SITIO | 09/10/2025 SE VISITA COMERCIO SE REALIZÓ ENTREGA DE 40 ROLLOS WOMPI"/>
    <s v="VISITA_TÉCNICA"/>
    <n v="40"/>
    <s v="INTERMEDIA"/>
    <s v="TERRESTRE"/>
    <s v="VILLACOB VILLACOB ELKIN EDUARDO"/>
    <n v="1"/>
    <n v="36351"/>
    <n v="36351"/>
  </r>
  <r>
    <s v="MEDELLIN"/>
    <s v="0036-0005"/>
    <x v="3"/>
    <n v="5664"/>
    <n v="2838416"/>
    <n v="21444"/>
    <x v="0"/>
    <s v="ANTIOQUIA"/>
    <s v="SAN PEDRO DE LOS MILAGROS"/>
    <s v="CL PRINCIPAL SAN PEDRO"/>
    <s v="WOMPI"/>
    <s v="FO-25-1629606"/>
    <d v="2025-10-06T08:00:00"/>
    <d v="2025-10-10T17:20:00"/>
    <x v="0"/>
    <s v="ROLLOS"/>
    <s v="EJECUTADO_EXITOSO"/>
    <s v="EJECUTADO EXITOSO"/>
    <s v="04/10/2025 SE CONFIRMA ENVIO CON LA SEÑORA JHON AVENDAÑO | 10/10/2025 SE CONFIRMA ENTREGA EXITOSA POR PARTE DE LA TRANSPORTADORA MANDAR Y SERVIR CON LA GUIA 6345301357940"/>
    <s v="ENVÍO"/>
    <n v="24"/>
    <s v="INTERMEDIA"/>
    <s v="TERRESTRE"/>
    <s v="SANCHEZ SOLORZANO JUAN SEBASTIAN"/>
    <n v="1"/>
    <n v="36351"/>
    <n v="36351"/>
  </r>
  <r>
    <s v="BARRANQUILLA"/>
    <s v="0036-0001"/>
    <x v="0"/>
    <n v="8001"/>
    <n v="2844774"/>
    <n v="79737"/>
    <x v="0"/>
    <s v="ATLANTICO"/>
    <s v="BARRANQUILLA"/>
    <s v="ACCESORIOS DIGITALES GABY"/>
    <s v="WOMPI"/>
    <s v="FO-25-1635156"/>
    <d v="2025-10-06T12:17:00"/>
    <d v="2025-10-10T17:22:00"/>
    <x v="0"/>
    <s v="ROLLOS"/>
    <s v="EJECUTADO_EXITOSO"/>
    <s v="EJECUTADO EXITOSO"/>
    <s v="06/10/2025 SE ESCALA AL COORDINADOR DE ZONA PARA ENTREGA DE ROLLOS EN SITIO | 08/10/2025 SE HACE ENTREGA DE 16 ROLLOS WOMPI EN LA CALLE 108 13 10"/>
    <s v="VISITA_TÉCNICA"/>
    <n v="16"/>
    <s v="PRINCIPAL"/>
    <s v="TERRESTRE"/>
    <s v="BETANCUR AGUIRRE EDGAR AUGUSTO"/>
    <n v="1"/>
    <n v="31419"/>
    <n v="31419"/>
  </r>
  <r>
    <s v="BARRANQUILLA"/>
    <s v="0036-0001"/>
    <x v="0"/>
    <n v="8001"/>
    <n v="2844869"/>
    <n v="74524"/>
    <x v="0"/>
    <s v="ATLANTICO"/>
    <s v="BARRANQUILLA"/>
    <s v="ELECTRO AIRES VCC"/>
    <s v="WOMPI"/>
    <s v="FO-25-1635142"/>
    <d v="2025-10-06T12:22:00"/>
    <d v="2025-10-10T17:23:00"/>
    <x v="0"/>
    <s v="ROLLOS"/>
    <s v="EJECUTADO_EXITOSO"/>
    <s v="EJECUTADO EXITOSO"/>
    <s v="06/10/2025 SE ESCALA AL COORDINADOR DE ZONA PARA ENTREGA DE ROLLOS EN SITIO | 08/10/2025 SE REALIZA VISITA SE ENTREGA 64 ROLLOS"/>
    <s v="VISITA_TÉCNICA"/>
    <n v="64"/>
    <s v="PRINCIPAL"/>
    <s v="TERRESTRE"/>
    <s v="ORTEGA TORRES JUAN SEBASTIAN"/>
    <n v="1"/>
    <n v="31419"/>
    <n v="31419"/>
  </r>
  <r>
    <s v="SINCELEJO"/>
    <s v="0036-0001"/>
    <x v="0"/>
    <n v="70001"/>
    <n v="2845204"/>
    <n v="75875"/>
    <x v="0"/>
    <s v="SUCRE"/>
    <s v="SINCELEJO"/>
    <s v="BARRIO BARLOVENTO SINCELEJO"/>
    <s v="WOMPI"/>
    <s v="FO-25-1635191"/>
    <d v="2025-10-06T12:55:00"/>
    <d v="2025-10-10T17:25:00"/>
    <x v="0"/>
    <s v="ROLLOS"/>
    <s v="EJECUTADO_EXITOSO"/>
    <s v="EJECUTADO EXITOSO"/>
    <s v="06/10/2025 SE ESCALA AL COORDINADOR DE ZONA PARA ENTREGA DE ROLLOS EN SITIO | 09/10/2025 SE VISITA COMERCIO Y SE HACE ENTREGA DE 56 ROLLOS A LA SEÑORA CINDY HERNÁNDEZ."/>
    <s v="VISITA_TÉCNICA"/>
    <n v="56"/>
    <s v="PRINCIPAL"/>
    <s v="TERRESTRE"/>
    <s v="VILLACOB VILLACOB ELKIN EDUARDO"/>
    <n v="1"/>
    <n v="31419"/>
    <n v="31419"/>
  </r>
  <r>
    <s v="BOGOTA"/>
    <s v="0036-0004"/>
    <x v="5"/>
    <n v="11001"/>
    <n v="2845459"/>
    <n v="63843"/>
    <x v="0"/>
    <s v="CUNDINAMARCA"/>
    <s v="BOGOTÁ"/>
    <s v="MULTIFARMA L H"/>
    <s v="WOMPI"/>
    <s v="FO-25-1635985"/>
    <d v="2025-10-06T14:06:00"/>
    <d v="2025-10-10T17:26:00"/>
    <x v="0"/>
    <s v="ROLLOS"/>
    <s v="EJECUTADO_EXITOSO"/>
    <s v="EJECUTADO EXITOSO"/>
    <s v="06/10/2025 SE ESCALA AL COORDINADOR DE ZONA PARA ENTREGA DE ROLLOS EN SITIO | 10/10/2025 SE REALIZA VISITA A CB SE ENTREGAN 64 ROLLOS WOMPI"/>
    <s v="VISITA_TÉCNICA"/>
    <n v="64"/>
    <s v="PRINCIPAL"/>
    <s v="TERRESTRE"/>
    <s v="CACERES HERNANDEZ ANDRES"/>
    <n v="1"/>
    <n v="31419"/>
    <n v="31419"/>
  </r>
  <r>
    <s v="BOGOTA"/>
    <s v="0036-0004"/>
    <x v="5"/>
    <n v="11001"/>
    <n v="2847408"/>
    <n v="80348"/>
    <x v="0"/>
    <s v="CUNDINAMARCA"/>
    <s v="BOGOTÁ"/>
    <s v="NUEVA DROGUERIA # 1"/>
    <s v="WOMPI"/>
    <s v="FO-25-1637531"/>
    <d v="2025-10-06T16:28:00"/>
    <d v="2025-10-10T17:27:00"/>
    <x v="0"/>
    <s v="ROLLOS"/>
    <s v="EJECUTADO_EXITOSO"/>
    <s v="EJECUTADO EXITOSO"/>
    <s v="06/10/2025 SE ESCALA AL COORDINADOR DE ZONA PARA ENTREGA DE ROLLOS EN SITIO | 10/10/2025 SE LLEGA A LA DIRECCIÓN INDICADA Y SE ENTREGAN 16 ROLLOS WOMPI SIN MANIPULAR EQUIPOS"/>
    <s v="VISITA_TÉCNICA"/>
    <n v="16"/>
    <s v="PRINCIPAL"/>
    <s v="TERRESTRE"/>
    <s v="ROZO ROZO WILLIAM ASDRUBAL"/>
    <n v="1"/>
    <n v="31419"/>
    <n v="31419"/>
  </r>
  <r>
    <s v="SINCELEJO"/>
    <s v="0036-0001"/>
    <x v="0"/>
    <n v="70001"/>
    <n v="2848262"/>
    <n v="57061"/>
    <x v="0"/>
    <s v="SUCRE"/>
    <s v="SINCELEJO"/>
    <s v="BARRIO LA PAJUELA SINCELEJO 3"/>
    <s v="WOMPI"/>
    <s v="FO-25-1642437"/>
    <d v="2025-10-07T08:00:00"/>
    <d v="2025-10-10T17:29:00"/>
    <x v="0"/>
    <s v="ROLLOS"/>
    <s v="EJECUTADO_EXITOSO"/>
    <s v="EJECUTADO EXITOSO"/>
    <s v="07/10/2025 SE ESCALA AL COORDINADOR DE ZONA PARA ENTREGA DE ROLLOS EN SITIO | 09/10/2025 SE VISITA COMERCIO Y SE HACE ENTREGA DE 64 ROLLOS A LA SEÑORA MARÍA ISABEL MARTINEZ."/>
    <s v="VISITA_TÉCNICA"/>
    <n v="64"/>
    <s v="PRINCIPAL"/>
    <s v="TERRESTRE"/>
    <s v="GARCIA PASTRANA KEVIN FERNANDO"/>
    <n v="1"/>
    <n v="31419"/>
    <n v="31419"/>
  </r>
  <r>
    <s v="BOGOTA"/>
    <s v="0036-0004"/>
    <x v="5"/>
    <n v="11001"/>
    <n v="2849137"/>
    <n v="79933"/>
    <x v="0"/>
    <s v="CUNDINAMARCA"/>
    <s v="BOGOTÁ"/>
    <s v="DROGUERIA Y MINIMARKEEN MEDIZAN"/>
    <s v="WOMPI"/>
    <s v="FO-25-1639236"/>
    <d v="2025-10-07T08:40:00"/>
    <d v="2025-10-10T17:33:00"/>
    <x v="0"/>
    <s v="ROLLOS"/>
    <s v="EJECUTADO_EXITOSO"/>
    <s v="EJECUTADO EXITOSO"/>
    <s v="07/10/2025 SE ESCALA AL COORDINADOR DE ZONA PARA ENTREGA DE ROLLOS EN SITIO | 10/10/2025 SE ENTREGAN 16 ROLLOS SIN MANIPULACIÓN DEL DATAFONO SIN NOVEDAD"/>
    <s v="VISITA_TÉCNICA"/>
    <n v="16"/>
    <s v="PRINCIPAL"/>
    <s v="TERRESTRE"/>
    <s v="CACERES HERNANDEZ ANDRES"/>
    <n v="1"/>
    <n v="31419"/>
    <n v="31419"/>
  </r>
  <r>
    <s v="CALI"/>
    <s v="0036-0003"/>
    <x v="4"/>
    <n v="76001"/>
    <n v="2849476"/>
    <n v="14287"/>
    <x v="0"/>
    <s v="VALLE DEL CAUCA"/>
    <s v="CALI"/>
    <s v="BARRIO CENTRO IX CALI"/>
    <s v="WOMPI"/>
    <s v="FO-25-1639217"/>
    <d v="2025-10-07T09:11:00"/>
    <d v="2025-10-10T17:36:00"/>
    <x v="0"/>
    <s v="ROLLOS"/>
    <s v="EJECUTADO_EXITOSO"/>
    <s v="EJECUTADO EXITOSO"/>
    <s v="07/10/2025 SE ESCALA AL COORDINADOR DE ZONA PARA ENTREGA DE ROLLOS EN SITIO | 09/10/2025 SE REALIZA ENTREGA 16 ROLLOS WOMPI CON VISITA, NO SE INTERVIENE EQUIPOS"/>
    <s v="VISITA_TÉCNICA"/>
    <n v="16"/>
    <s v="PRINCIPAL"/>
    <s v="TERRESTRE"/>
    <s v="ARIAS QUILINDO JULIAN"/>
    <n v="1"/>
    <n v="31419"/>
    <n v="31419"/>
  </r>
  <r>
    <s v="SINCELEJO"/>
    <s v="0036-0001"/>
    <x v="0"/>
    <n v="70001"/>
    <n v="2850603"/>
    <n v="30964"/>
    <x v="0"/>
    <s v="SUCRE"/>
    <s v="SINCELEJO"/>
    <s v="PANADERIA JAFET"/>
    <s v="WOMPI"/>
    <s v="FO-25-1640951"/>
    <d v="2025-10-07T10:39:00"/>
    <d v="2025-10-10T17:37:00"/>
    <x v="0"/>
    <s v="ROLLOS"/>
    <s v="EJECUTADO_EXITOSO"/>
    <s v="EJECUTADO EXITOSO"/>
    <s v="07/10/2025 SE ESCALA AL COORDINADOR DE ZONA PARA ENTREGA DE ROLLOS EN SITIO | 09/10/2025 SE VISITA COMERCIO Y SE HACE ENTREGA DE 56 ROLLOS A LA SEÑORA SABINA GENEY."/>
    <s v="VISITA_TÉCNICA"/>
    <n v="56"/>
    <s v="PRINCIPAL"/>
    <s v="TERRESTRE"/>
    <s v="HERRERA MONAR GEOVANNY"/>
    <n v="1"/>
    <n v="31419"/>
    <n v="31419"/>
  </r>
  <r>
    <s v="CUCUTA"/>
    <s v="0036-0007"/>
    <x v="1"/>
    <n v="54001"/>
    <n v="2851737"/>
    <n v="71335"/>
    <x v="0"/>
    <s v="NORTE DE SANTANDER"/>
    <s v="CUCUTA"/>
    <s v="BARRIO SANTA CLARA  CUCUTA"/>
    <s v="WOMPI"/>
    <s v="FO-25-1641478"/>
    <d v="2025-10-07T12:33:00"/>
    <d v="2025-10-10T17:39:00"/>
    <x v="0"/>
    <s v="ROLLOS"/>
    <s v="EJECUTADO_EXITOSO"/>
    <s v="EJECUTADO EXITOSO"/>
    <s v="07/10/2025 SE ESCALA AL COORDINADOR DE ZONA PARA ENTREGA DE ROLLOS EN SITIO | 08/10/2025 SE REALIZÓ VISITA AL COMERCIO Y SE HIZO ENTREGA DE 32 ROLLOS WOMPI TODO OK"/>
    <s v="VISITA_TÉCNICA"/>
    <n v="32"/>
    <s v="PRINCIPAL"/>
    <s v="TERRESTRE"/>
    <s v="CACERES HERNANDEZ ANDRES"/>
    <n v="1"/>
    <n v="31419"/>
    <n v="31419"/>
  </r>
  <r>
    <s v="CALI"/>
    <s v="0036-0003"/>
    <x v="4"/>
    <n v="76001"/>
    <n v="2851752"/>
    <n v="74005"/>
    <x v="0"/>
    <s v="VALLE DEL CAUCA"/>
    <s v="CALI"/>
    <s v="TIENDA Y VARIEDADES Y.L.V"/>
    <s v="WOMPI"/>
    <s v="FO-25-1641463"/>
    <d v="2025-10-07T12:42:00"/>
    <d v="2025-10-10T17:40:00"/>
    <x v="0"/>
    <s v="ROLLOS"/>
    <s v="EJECUTADO_EXITOSO"/>
    <s v="EJECUTADO EXITOSO"/>
    <s v="07/10/2025 SE ESCALA AL COORDINADOR DE ZONA PARA ENTREGA DE ROLLOS EN SITIO | 09/10/2025 SE REALIZA ENTREGA DE 56 ROLLOS WOMPI CON VISITA, NO SE INTERVIENE EQUIPOS"/>
    <s v="VISITA_TÉCNICA"/>
    <n v="56"/>
    <s v="PRINCIPAL"/>
    <s v="TERRESTRE"/>
    <s v="MORA VEGA JEAMPIER"/>
    <n v="1"/>
    <n v="31419"/>
    <n v="31419"/>
  </r>
  <r>
    <s v="PASTO"/>
    <s v="0036-0003"/>
    <x v="4"/>
    <n v="52001"/>
    <n v="2851946"/>
    <n v="38699"/>
    <x v="0"/>
    <s v="NARIÑO"/>
    <s v="PASTO"/>
    <s v="SUPERTIENDA LA ECONOMÍA CENTRAL EL ENCANO"/>
    <s v="WOMPI"/>
    <s v="FO-25-1642321"/>
    <d v="2025-10-07T13:24:00"/>
    <d v="2025-10-10T17:41:00"/>
    <x v="0"/>
    <s v="ROLLOS"/>
    <s v="EJECUTADO_EXITOSO"/>
    <s v="EJECUTADO EXITOSO"/>
    <s v="07/10/2025 SE ESCALA AL COORDINADOR DE ZONA PARA ENTREGA DE ROLLOS EN SITIO | 09/10/2025 SE VISITA CB. SE REALIZA ENTREGA DE 64 ROLLOS. CLIENTE INFORMA QUE EL DATAFONO FUNCIONA CORRECTAMENTE, NO SE MANIPULA DATAFONO"/>
    <s v="VISITA_TÉCNICA"/>
    <n v="64"/>
    <s v="PRINCIPAL"/>
    <s v="TERRESTRE"/>
    <s v="HERRERA MONAR GEOVANNY"/>
    <n v="1"/>
    <n v="31419"/>
    <n v="31419"/>
  </r>
  <r>
    <s v="CALI"/>
    <s v="0036-0003"/>
    <x v="4"/>
    <n v="76001"/>
    <n v="2852255"/>
    <n v="23123"/>
    <x v="0"/>
    <s v="VALLE DEL CAUCA"/>
    <s v="CALI"/>
    <s v="DEPOSITO DE MATERIALES FERROCASA"/>
    <s v="WOMPI"/>
    <s v="FO-25-1663145"/>
    <d v="2025-10-07T14:18:00"/>
    <d v="2025-10-10T17:43:00"/>
    <x v="0"/>
    <s v="ROLLOS"/>
    <s v="EJECUTADO_EXITOSO"/>
    <s v="EJECUTADO EXITOSO"/>
    <s v="09/10/2025 SE ESCALA AL COORDINADOR DE ZONA PARA ENTREGA DE ROLLOS EN SITIO | 10/10/2025 LA VISITA TÉCNICA REALIZADA AL COMERCIO SE LLEGA AL SITIO SE INFORMA EL MOTIVO DE LA VISITA SE ENTREGAN 64 ROLLOS TÉRMICOS AL CLIENTE EL CLIENTE RECIBE ROLLOS"/>
    <s v="VISITA_TÉCNICA"/>
    <n v="64"/>
    <s v="PRINCIPAL"/>
    <s v="TERRESTRE"/>
    <s v="CASTILLO HERRERA ALEX RICARDO"/>
    <n v="1"/>
    <n v="31419"/>
    <n v="31419"/>
  </r>
  <r>
    <s v="BARRANQUILLA"/>
    <s v="0036-0001"/>
    <x v="0"/>
    <n v="8001"/>
    <n v="2852486"/>
    <n v="67196"/>
    <x v="0"/>
    <s v="ATLANTICO"/>
    <s v="BARRANQUILLA"/>
    <s v="BARRIO SANTO DOMINGO BARRANQUILLA 4"/>
    <s v="WOMPI"/>
    <s v="FO-25-1644578"/>
    <d v="2025-10-07T14:42:00"/>
    <d v="2025-10-10T17:44:00"/>
    <x v="0"/>
    <s v="ROLLOS"/>
    <s v="EJECUTADO_EXITOSO"/>
    <s v="EJECUTADO EXITOSO"/>
    <s v="08/10/2025 SE ESCALA AL COORDINADOR DE ZONA PARA ENTREGA DE ROLLOS EN SITIO | 09/10/2025 SE HACE ENTREGA DE 48 ROLLOS WOMPI EN LA CARRERA 2 68 48 SANTO DOMINGO"/>
    <s v="VISITA_TÉCNICA"/>
    <n v="48"/>
    <s v="PRINCIPAL"/>
    <s v="TERRESTRE"/>
    <s v="BENAVIDES ARANGO RAFAEL JOSE"/>
    <n v="1"/>
    <n v="31419"/>
    <n v="31419"/>
  </r>
  <r>
    <s v="BARRANQUILLA"/>
    <s v="0036-0001"/>
    <x v="0"/>
    <n v="8758"/>
    <n v="2852845"/>
    <n v="61406"/>
    <x v="0"/>
    <s v="ATLANTICO"/>
    <s v="SOLEDAD"/>
    <s v="AGROQUÍMICOS S DE C"/>
    <s v="WOMPI"/>
    <s v="FO-25-1644574"/>
    <d v="2025-10-07T14:58:00"/>
    <d v="2025-10-10T17:45:00"/>
    <x v="0"/>
    <s v="ROLLOS"/>
    <s v="EJECUTADO_EXITOSO"/>
    <s v="EJECUTADO EXITOSO"/>
    <s v="08/10/2025 SE ESCALA AL COORDINADOR DE ZONA PARA ENTREGA DE ROLLOS EN SITIO | 10/10/2025 SE HACE ENTREGA DE 56 ROLLOS WOMPI EN LA CARRERA 15A 74 09"/>
    <s v="VISITA_TÉCNICA"/>
    <n v="56"/>
    <s v="PRINCIPAL"/>
    <s v="TERRESTRE"/>
    <s v="ORTEGA TORRES JUAN SEBASTIAN"/>
    <n v="1"/>
    <n v="31419"/>
    <n v="31419"/>
  </r>
  <r>
    <s v="CUCUTA"/>
    <s v="0036-0007"/>
    <x v="1"/>
    <n v="54001"/>
    <n v="2853182"/>
    <n v="52313"/>
    <x v="0"/>
    <s v="NORTE DE SANTANDER"/>
    <s v="CUCUTA"/>
    <s v="STORE JEANS CA"/>
    <s v="WOMPI"/>
    <s v="FO-25-1642712"/>
    <d v="2025-10-07T15:38:00"/>
    <d v="2025-10-10T17:50:00"/>
    <x v="0"/>
    <s v="ROLLOS"/>
    <s v="EJECUTADO_EXITOSO"/>
    <s v="EJECUTADO EXITOSO"/>
    <s v="07/10/2025 SE ESCALA AL COORDINADOR DE ZONA PARA ENTREGA DE ROLLOS EN SITIO | 08/10/2025 SE REALIZÓ VISITA AL COMERCIO Y SE HIZO ENTREGA DE 32 ROLLOS WOMPI TODO OK"/>
    <s v="VISITA_TÉCNICA"/>
    <n v="32"/>
    <s v="PRINCIPAL"/>
    <s v="TERRESTRE"/>
    <s v="ORTEGA TORRES JUAN SEBASTIAN"/>
    <n v="1"/>
    <n v="31419"/>
    <n v="31419"/>
  </r>
  <r>
    <s v="CALI"/>
    <s v="0036-0003"/>
    <x v="4"/>
    <n v="76001"/>
    <n v="2853093"/>
    <n v="18571"/>
    <x v="0"/>
    <s v="VALLE DEL CAUCA"/>
    <s v="CALI"/>
    <s v="SIETE COPIAS"/>
    <s v="WOMPI"/>
    <s v="FO-25-1642707"/>
    <d v="2025-10-07T15:41:00"/>
    <d v="2025-10-10T17:53:00"/>
    <x v="0"/>
    <s v="ROLLOS"/>
    <s v="EJECUTADO_EXITOSO"/>
    <s v="EJECUTADO EXITOSO"/>
    <s v="07/10/2025 SE ESCALA AL COORDINADOR DE ZONA PARA ENTREGA DE ROLLOS EN SITIO | 10/10/2025 SE REALIZA ENTREGA DE 56 ROLLOS WOMPI EN EL CB SIN NOVEDAD."/>
    <s v="VISITA_TÉCNICA"/>
    <n v="56"/>
    <s v="PRINCIPAL"/>
    <s v="TERRESTRE"/>
    <s v="MORA VEGA JEAMPIER"/>
    <n v="1"/>
    <n v="31419"/>
    <n v="31419"/>
  </r>
  <r>
    <s v="BOGOTA"/>
    <s v="0036-0004"/>
    <x v="5"/>
    <n v="11001"/>
    <n v="2853385"/>
    <n v="77600"/>
    <x v="0"/>
    <s v="CUNDINAMARCA"/>
    <s v="BOGOTÁ"/>
    <s v="DROGUERIA CAMISALUD"/>
    <s v="WOMPI"/>
    <s v="FO-25-1644569"/>
    <d v="2025-10-07T16:05:00"/>
    <d v="2025-10-10T17:55:00"/>
    <x v="0"/>
    <s v="ROLLOS"/>
    <s v="EJECUTADO_EXITOSO"/>
    <s v="EJECUTADO EXITOSO"/>
    <s v="08/10/2025 SE ESCALA AL COORDINADOR DE ZONA PARA ENTREGA DE ROLLOS EN SITIO | 10/10/2025 SE VISITA COMERCIO CB BANCOLOMBIA WOMPI, SE ENTREGAN 16 ROLLOS DE PAPELERÍA SOLICITADOS PARA EL DATAFONO, NO UPS, NO SE MANIPULAN EQUIPOS."/>
    <s v="VISITA_TÉCNICA"/>
    <n v="16"/>
    <s v="PRINCIPAL"/>
    <s v="TERRESTRE"/>
    <s v="TORRES GARCIA JENDRY JOSE"/>
    <n v="1"/>
    <n v="31419"/>
    <n v="31419"/>
  </r>
  <r>
    <s v="CUCUTA"/>
    <s v="0036-0007"/>
    <x v="1"/>
    <n v="54874"/>
    <n v="2853723"/>
    <n v="46240"/>
    <x v="0"/>
    <s v="NORTE DE SANTANDER"/>
    <s v="VILLA DEL ROSARIO"/>
    <s v="BARRIO GRANCOLOMBIA VILLA DEL ROSARIO"/>
    <s v="WOMPI"/>
    <s v="FO-25-1643083"/>
    <d v="2025-10-07T16:18:00"/>
    <d v="2025-10-10T17:56:00"/>
    <x v="0"/>
    <s v="ROLLOS"/>
    <s v="EJECUTADO_EXITOSO"/>
    <s v="EJECUTADO EXITOSO"/>
    <s v="07/10/2025 SE ESCALA AL COORDINADOR DE ZONA PARA ENTREGA DE ROLLOS EN SITIO | 08/10/2025 SE VISITA COMERCIO Y SE ENTREGAN 56 ROLLOS OK"/>
    <s v="VISITA_TÉCNICA"/>
    <n v="56"/>
    <s v="PRINCIPAL"/>
    <s v="TERRESTRE"/>
    <s v="VEGA MANRIQUE JONATAN MAURICIO"/>
    <n v="1"/>
    <n v="31419"/>
    <n v="31419"/>
  </r>
  <r>
    <s v="NEIVA"/>
    <s v="0036-0006"/>
    <x v="2"/>
    <n v="41001"/>
    <n v="2853588"/>
    <n v="35988"/>
    <x v="0"/>
    <s v="HUILA"/>
    <s v="NEIVA"/>
    <s v="SERVICIOS LA 70"/>
    <s v="WOMPI"/>
    <s v="FO-25-1662985"/>
    <d v="2025-10-07T16:19:00"/>
    <d v="2025-10-10T17:57:00"/>
    <x v="0"/>
    <s v="ROLLOS"/>
    <s v="EJECUTADO_EXITOSO"/>
    <s v="EJECUTADO EXITOSO"/>
    <s v="09/10/2025 SE ESCALA AL COORDINADOR DE ZONA PARA ENTREGA DE ROLLOS EN SITIO | 10/10/2025 SE REALIZA VISITA AL PUNTO SE ENTREGAN 32 ROLLOS DE PAPEL WOMPI CLIENTE RECIBE A SATISFACCIÓN"/>
    <s v="VISITA_TÉCNICA"/>
    <n v="32"/>
    <s v="PRINCIPAL"/>
    <s v="TERRESTRE"/>
    <s v="TORRES MANTILLA JOSE DANIEL"/>
    <n v="1"/>
    <n v="31419"/>
    <n v="31419"/>
  </r>
  <r>
    <s v="BOGOTA"/>
    <s v="0036-0004"/>
    <x v="5"/>
    <n v="25754"/>
    <n v="2854541"/>
    <n v="73337"/>
    <x v="0"/>
    <s v="CUNDINAMARCA"/>
    <s v="SOACHA"/>
    <s v="BARRIO HOGARES SOACHA COMUNA 2 SOACHA"/>
    <s v="WOMPI"/>
    <s v="FO-25-1644507"/>
    <d v="2025-10-08T08:00:00"/>
    <d v="2025-10-10T17:59:00"/>
    <x v="0"/>
    <s v="ROLLOS"/>
    <s v="EJECUTADO_EXITOSO"/>
    <s v="EJECUTADO EXITOSO"/>
    <s v="08/10/2025 SE ESCALA AL COORDINADOR DE ZONA PARA ENTREGA DE ROLLOS EN SITIO | 09/10/2025 DURANTE LA VISITA TECNICA SE REALIZA ENTREGA DE 24 ROLLOS PARA DATÁFONO NO SE MANIPULAN EQUIPOS"/>
    <s v="VISITA_TÉCNICA"/>
    <n v="24"/>
    <s v="PRINCIPAL"/>
    <s v="TERRESTRE"/>
    <s v="DEVIA REINOSO JUAN CARLOS"/>
    <n v="1"/>
    <n v="31419"/>
    <n v="31419"/>
  </r>
  <r>
    <s v="SINCELEJO"/>
    <s v="0036-0001"/>
    <x v="0"/>
    <n v="70001"/>
    <n v="2854573"/>
    <n v="77579"/>
    <x v="0"/>
    <s v="SUCRE"/>
    <s v="SINCELEJO"/>
    <s v="BARRIO EL COCUELO SINCELEJO"/>
    <s v="WOMPI"/>
    <s v="FO-25-1644500"/>
    <d v="2025-10-08T08:00:00"/>
    <d v="2025-10-10T18:00:00"/>
    <x v="0"/>
    <s v="ROLLOS"/>
    <s v="EJECUTADO_EXITOSO"/>
    <s v="EJECUTADO EXITOSO"/>
    <s v="08/10/2025 SE ESCALA AL COORDINADOR DE ZONA PARA ENTREGA DE ROLLOS EN SITIO | 09/10/2025 SE VISITA COMERCIO Y SE HACE ENTREGA DE 56 ROLLOS AL SEÑOR JESUS HERNÁNDEZ."/>
    <s v="VISITA_TÉCNICA"/>
    <n v="56"/>
    <s v="PRINCIPAL"/>
    <s v="TERRESTRE"/>
    <s v="GALEANO SORIANO JUAN DAVID"/>
    <n v="1"/>
    <n v="31419"/>
    <n v="31419"/>
  </r>
  <r>
    <s v="BARRANQUILLA"/>
    <s v="0036-0001"/>
    <x v="0"/>
    <n v="8758"/>
    <n v="2853996"/>
    <n v="37570"/>
    <x v="0"/>
    <s v="ATLANTICO"/>
    <s v="SOLEDAD"/>
    <s v="BARRIO VILLA CATANGA SOLEDAD"/>
    <s v="WOMPI"/>
    <s v="FO-25-1643418"/>
    <d v="2025-10-08T08:00:00"/>
    <d v="2025-10-10T18:02:00"/>
    <x v="0"/>
    <s v="ROLLOS"/>
    <s v="EJECUTADO_EXITOSO"/>
    <s v="EJECUTADO EXITOSO"/>
    <s v="07/10/2025 SE ESCALA AL COORDINADOR DE ZONA PARA ENTREGA DE ROLLOS EN SITIO | 10/10/2025 SE HACE ENTREGA DE 64 ROLLOS WOMPI EN LA CARRERA 22 56 04 VILLA KATANGA"/>
    <s v="VISITA_TÉCNICA"/>
    <n v="64"/>
    <s v="PRINCIPAL"/>
    <s v="TERRESTRE"/>
    <s v="CACERES HERNANDEZ ANDRES"/>
    <n v="1"/>
    <n v="31419"/>
    <n v="31419"/>
  </r>
  <r>
    <s v="PEREIRA"/>
    <s v="0036-0002"/>
    <x v="6"/>
    <n v="66001"/>
    <n v="2855901"/>
    <n v="21050"/>
    <x v="0"/>
    <s v="RISARALDA"/>
    <s v="PEREIRA"/>
    <s v="COPYCOM CENTER"/>
    <s v="WOMPI"/>
    <s v="FO-25-1645092"/>
    <d v="2025-10-08T09:05:00"/>
    <d v="2025-10-10T18:03:00"/>
    <x v="0"/>
    <s v="ROLLOS"/>
    <s v="EJECUTADO_EXITOSO"/>
    <s v="EJECUTADO EXITOSO"/>
    <s v="08/10/2025 SE ESCALA AL COORDINADOR DE ZONA PARA ENTREGA DE ROLLOS EN SITIO | 10/10/2025 SE VISITA COMERCIO SE REALIZA ENTREGA DE 32 ROLLOS DE PAPEL PARA DATÁFONO WOMPI"/>
    <s v="VISITA_TÉCNICA"/>
    <n v="32"/>
    <s v="PRINCIPAL"/>
    <s v="TERRESTRE"/>
    <s v="ORTEGA TORRES JUAN SEBASTIAN"/>
    <n v="1"/>
    <n v="31419"/>
    <n v="31419"/>
  </r>
  <r>
    <s v="BOGOTA"/>
    <s v="0036-0004"/>
    <x v="5"/>
    <n v="25754"/>
    <n v="2847998"/>
    <n v="72863"/>
    <x v="0"/>
    <s v="CUNDINAMARCA"/>
    <s v="SOACHA"/>
    <s v="CUNDINAMARCA SOACHA 1"/>
    <s v="WOMPI"/>
    <s v="FO-25-1638274"/>
    <d v="2025-10-07T08:00:00"/>
    <d v="2025-10-10T18:04:00"/>
    <x v="0"/>
    <s v="ROLLOS"/>
    <s v="EJECUTADO_EXITOSO"/>
    <s v="EJECUTADO EXITOSO"/>
    <s v="07/10/2025 SE ESCALA AL COORDINADOR DE ZONA PARA ENTREGA DE ROLLOS EN SITIO | 10/10/2025 DURANTE LA VISITA TECNICA SE REALIZA ENTREGA DE 32 ROLLOS PARA DATÁFONO NO SE MANIPULAN EQUIPOS"/>
    <s v="VISITA_TÉCNICA"/>
    <n v="32"/>
    <s v="PRINCIPAL"/>
    <s v="TERRESTRE"/>
    <s v="LOAIZA LOPEZ JHON FREDDY"/>
    <n v="1"/>
    <n v="31419"/>
    <n v="31419"/>
  </r>
  <r>
    <s v="IBAGUE"/>
    <s v="0036-0006"/>
    <x v="2"/>
    <n v="73001"/>
    <n v="2856432"/>
    <n v="64176"/>
    <x v="0"/>
    <s v="TOLIMA"/>
    <s v="IBAGUE"/>
    <s v="BARRIO GAITAN PARTE ALTA IBAGUE 4"/>
    <s v="WOMPI"/>
    <s v="FO-25-1645792"/>
    <d v="2025-10-08T10:04:00"/>
    <d v="2025-10-10T18:06:00"/>
    <x v="0"/>
    <s v="ROLLOS"/>
    <s v="EJECUTADO_EXITOSO"/>
    <s v="EJECUTADO EXITOSO"/>
    <s v="08/10/2025 SE ESCALA AL COORDINADOR DE ZONA PARA ENTREGA DE ROLLOS EN SITIO | 09/10/2025 SE ENTREGA 64 ROLLOS CON VISITA"/>
    <s v="VISITA_TÉCNICA"/>
    <n v="64"/>
    <s v="PRINCIPAL"/>
    <s v="TERRESTRE"/>
    <s v="GALEANO SORIANO JUAN DAVID"/>
    <n v="1"/>
    <n v="31419"/>
    <n v="31419"/>
  </r>
  <r>
    <s v="MONTERIA"/>
    <s v="0036-0001"/>
    <x v="0"/>
    <n v="23001"/>
    <n v="2856437"/>
    <n v="34726"/>
    <x v="0"/>
    <s v="CORDOBA"/>
    <s v="MONTERIA"/>
    <s v="SUMINISTROS LIMAR SAS"/>
    <s v="WOMPI"/>
    <s v="FO-25-1645893"/>
    <d v="2025-10-08T10:05:00"/>
    <d v="2025-10-10T18:07:00"/>
    <x v="0"/>
    <s v="ROLLOS"/>
    <s v="EJECUTADO_EXITOSO"/>
    <s v="EJECUTADO EXITOSO"/>
    <s v="08/10/2025 SE ESCALA AL COORDINADOR DE ZONA PARA ENTREGA DE ROLLOS EN SITIO | 10/10/2025 SE REALIZA ENTREGA DE 24 ROLLOS A CORRESPONSAL WOMPI"/>
    <s v="VISITA_TÉCNICA"/>
    <n v="24"/>
    <s v="PRINCIPAL"/>
    <s v="TERRESTRE"/>
    <s v="VARGAS HERRERA JHON JAIRO"/>
    <n v="1"/>
    <n v="31419"/>
    <n v="31419"/>
  </r>
  <r>
    <s v="BARRANQUILLA"/>
    <s v="0036-0001"/>
    <x v="0"/>
    <n v="8001"/>
    <n v="2856381"/>
    <n v="63349"/>
    <x v="0"/>
    <s v="ATLANTICO"/>
    <s v="BARRANQUILLA"/>
    <s v="VARIEDADES JERONIMO J"/>
    <s v="WOMPI"/>
    <s v="FO-25-1645785"/>
    <d v="2025-10-08T10:15:00"/>
    <d v="2025-10-10T18:08:00"/>
    <x v="0"/>
    <s v="ROLLOS"/>
    <s v="EJECUTADO_EXITOSO"/>
    <s v="EJECUTADO EXITOSO"/>
    <s v="08/10/2025 SE ESCALA AL COORDINADOR DE ZONA PARA ENTREGA DE ROLLOS EN SITIO | 09/10/2025 SE HACE ENTREGA DE 64 ROLLOS WOMPI EN LA CALLE 118 26 11 LA PRADERA"/>
    <s v="VISITA_TÉCNICA"/>
    <n v="64"/>
    <s v="PRINCIPAL"/>
    <s v="TERRESTRE"/>
    <s v="MARQUEZ HOYOS JEYSON DANIEL"/>
    <n v="1"/>
    <n v="31419"/>
    <n v="31419"/>
  </r>
  <r>
    <s v="NEIVA"/>
    <s v="0036-0006"/>
    <x v="2"/>
    <n v="41001"/>
    <n v="2856391"/>
    <n v="38929"/>
    <x v="0"/>
    <s v="HUILA"/>
    <s v="NEIVA"/>
    <s v="MERKA EXPRESS"/>
    <s v="WOMPI"/>
    <s v="FO-25-1662963"/>
    <d v="2025-10-08T10:18:00"/>
    <d v="2025-10-10T18:10:00"/>
    <x v="0"/>
    <s v="ROLLOS"/>
    <s v="EJECUTADO_EXITOSO"/>
    <s v="EJECUTADO EXITOSO"/>
    <s v="09/10/2025 SE ESCALA AL COORDINADOR DE ZONA PARA ENTREGA DE ROLLOS EN SITIO | 10/10/2025 SE REALIZA VISITA AL PUNTO SE ENTREGAN 32 ROLLOS PAPEL WOMPI, CLIENTE RECIBE A SATISFACCIÓN"/>
    <s v="VISITA_TÉCNICA"/>
    <n v="32"/>
    <s v="PRINCIPAL"/>
    <s v="TERRESTRE"/>
    <s v="ORTEGA TORRES JUAN SEBASTIAN"/>
    <n v="1"/>
    <n v="31419"/>
    <n v="31419"/>
  </r>
  <r>
    <s v="NEIVA"/>
    <s v="0036-0006"/>
    <x v="2"/>
    <n v="18001"/>
    <n v="2857103"/>
    <n v="51590"/>
    <x v="0"/>
    <s v="CAQUETA"/>
    <s v="FLORENCIA"/>
    <s v="BARRIO CIUDADELA SIGLO XXI FLORENCIA"/>
    <s v="WOMPI"/>
    <s v="FO-25-1648262"/>
    <d v="2025-10-08T10:59:00"/>
    <d v="2025-10-10T18:11:00"/>
    <x v="0"/>
    <s v="ROLLOS"/>
    <s v="EJECUTADO_EXITOSO"/>
    <s v="EJECUTADO EXITOSO"/>
    <s v="08/10/2025 SE ESCALA AL COORDINADOR DE ZONA PARA ENTREGA DE ROLLOS EN SITIO | 09/10/2025 SE REALIZA ENTREGA DE 40 ROLLOS WOMPI EN SITIO ENTREGA EXITOSA"/>
    <s v="VISITA_TÉCNICA"/>
    <n v="40"/>
    <s v="LEJANA"/>
    <s v="TERRESTRE"/>
    <s v="DEVIA REINOSO JUAN CARLOS"/>
    <n v="1"/>
    <n v="40250"/>
    <n v="40250"/>
  </r>
  <r>
    <s v="CALI"/>
    <s v="0036-0003"/>
    <x v="4"/>
    <n v="76001"/>
    <n v="2857050"/>
    <n v="34501"/>
    <x v="0"/>
    <s v="VALLE DEL CAUCA"/>
    <s v="CALI"/>
    <s v="C &amp; C CELULARES"/>
    <s v="WOMPI"/>
    <s v="FO-25-1645912"/>
    <d v="2025-10-08T11:06:00"/>
    <d v="2025-10-10T18:12:00"/>
    <x v="0"/>
    <s v="ROLLOS"/>
    <s v="EJECUTADO_EXITOSO"/>
    <s v="EJECUTADO EXITOSO"/>
    <s v="08/10/2025 SE ESCALA AL COORDINADOR DE ZONA PARA ENTREGA DE ROLLOS EN SITIO | 09/10/2025 SE ENTREGAN 64 ROLLOS A JENNY SUÁREZ"/>
    <s v="VISITA_TÉCNICA"/>
    <n v="64"/>
    <s v="PRINCIPAL"/>
    <s v="TERRESTRE"/>
    <s v="BERMUDEZ SANCHEZ JOSE NEYBER"/>
    <n v="1"/>
    <n v="31419"/>
    <n v="31419"/>
  </r>
  <r>
    <s v="CALI"/>
    <s v="0036-0003"/>
    <x v="4"/>
    <n v="76248"/>
    <n v="2857069"/>
    <n v="33394"/>
    <x v="0"/>
    <s v="VALLE DEL CAUCA"/>
    <s v="EL CERRITO"/>
    <s v="BARRIO SANTA BARBARA EL CERRITO"/>
    <s v="WOMPI"/>
    <s v="FO-25-1646340"/>
    <d v="2025-10-08T11:09:00"/>
    <d v="2025-10-10T18:13:00"/>
    <x v="0"/>
    <s v="ROLLOS"/>
    <s v="EJECUTADO_EXITOSO"/>
    <s v="EJECUTADO EXITOSO"/>
    <s v="08/10/2025 SE ESCALA AL COORDINADOR DE ZONA PARA ENTREGA DE ROLLOS EN SITIO | 09/10/2025 EN LA VISITA TÉCNICA SE REALIZÓ LA ENTREGA DE 48 ROLLOS DE WOMPI PARA EL CB."/>
    <s v="VISITA_TÉCNICA"/>
    <n v="48"/>
    <s v="INTERMEDIA"/>
    <s v="TERRESTRE"/>
    <s v="CUERO RUIZ JHONNY"/>
    <n v="1"/>
    <n v="36351"/>
    <n v="36351"/>
  </r>
  <r>
    <s v="MONTERIA"/>
    <s v="0036-0001"/>
    <x v="0"/>
    <n v="23001"/>
    <n v="2857200"/>
    <n v="53968"/>
    <x v="0"/>
    <s v="CORDOBA"/>
    <s v="MONTERIA"/>
    <s v="BARRIO LA PRADERA MONTERIA 6"/>
    <s v="WOMPI"/>
    <s v="FO-25-1646017"/>
    <d v="2025-10-08T11:13:00"/>
    <d v="2025-10-10T18:14:00"/>
    <x v="0"/>
    <s v="ROLLOS"/>
    <s v="EJECUTADO_EXITOSO"/>
    <s v="EJECUTADO EXITOSO"/>
    <s v="08/10/2025 SE ESCALA AL COORDINADOR DE ZONA PARA ENTREGA DE ROLLOS EN SITIO | 10/10/2025 SE REALIZA ENTREGA DE 64 ROLLOS A CORRESPONSAL WOMPI"/>
    <s v="VISITA_TÉCNICA"/>
    <n v="64"/>
    <s v="PRINCIPAL"/>
    <s v="TERRESTRE"/>
    <s v="SANCHEZ URREGO ROBINSON DAVID"/>
    <n v="1"/>
    <n v="31419"/>
    <n v="31419"/>
  </r>
  <r>
    <s v="IBAGUE"/>
    <s v="0036-0006"/>
    <x v="2"/>
    <n v="73001"/>
    <n v="2857400"/>
    <n v="72071"/>
    <x v="0"/>
    <s v="TOLIMA"/>
    <s v="IBAGUE"/>
    <s v="BARRIO EL SALADO IBAGUE TOLIMA"/>
    <s v="WOMPI"/>
    <s v="FO-25-1646641"/>
    <d v="2025-10-08T11:22:00"/>
    <d v="2025-10-10T18:15:00"/>
    <x v="0"/>
    <s v="ROLLOS"/>
    <s v="EJECUTADO_EXITOSO"/>
    <s v="EJECUTADO EXITOSO"/>
    <s v="08/10/2025 SE ESCALA AL COORDINADOR DE ZONA PARA ENTREGA DE ROLLOS EN SITIO | 09/10/2025 SE HACE LA ENTREGA DE 48 ROLLOS WOMPI EN DIRECCIÓN INDICADA"/>
    <s v="VISITA_TÉCNICA"/>
    <n v="48"/>
    <s v="PRINCIPAL"/>
    <s v="TERRESTRE"/>
    <s v="MARQUEZ HOYOS JEYSON DANIEL"/>
    <n v="1"/>
    <n v="31419"/>
    <n v="31419"/>
  </r>
  <r>
    <s v="CALI"/>
    <s v="0036-0003"/>
    <x v="4"/>
    <n v="76520"/>
    <n v="2865089"/>
    <n v="41149"/>
    <x v="0"/>
    <s v="VALLE DEL CAUCA"/>
    <s v="PALMIRA"/>
    <s v="BARRIO PARQUES DE LA ITALIA PALMIRA 2"/>
    <s v="WOMPI"/>
    <s v="FO-25-1663972"/>
    <d v="2025-10-09T16:04:00"/>
    <d v="2025-10-11T08:28:00"/>
    <x v="0"/>
    <s v="ROLLOS"/>
    <s v="EJECUTADO_EXITOSO"/>
    <s v="EJECUTADO EXITOSO"/>
    <s v="09/10/2025 SE ESCALA AL COORDINADOR DE ZONA PARA ENTREGA DE ROLLOS EN SITIO | 10/10/2025 EN LA VISITA TÉCNICA SE REALIZÓ LA ENTREGA DE 40 ROLLOS DE WOMPI PARA EL CB."/>
    <s v="VISITA_TÉCNICA"/>
    <n v="40"/>
    <s v="PRINCIPAL"/>
    <s v="TERRESTRE"/>
    <s v="GUTIERREZ  CAMILO ANDRES"/>
    <n v="1"/>
    <n v="31419"/>
    <n v="31419"/>
  </r>
  <r>
    <s v="MONTERIA"/>
    <s v="0036-0001"/>
    <x v="0"/>
    <n v="23001"/>
    <n v="2864981"/>
    <n v="77170"/>
    <x v="0"/>
    <s v="CORDOBA"/>
    <s v="MONTERIA"/>
    <s v="DROGUERIA FAMISALUD PL"/>
    <s v="WOMPI"/>
    <s v="FO-25-1663193"/>
    <d v="2025-10-09T15:35:00"/>
    <d v="2025-10-11T08:34:00"/>
    <x v="0"/>
    <s v="ROLLOS"/>
    <s v="EJECUTADO_EXITOSO"/>
    <s v="EJECUTADO EXITOSO"/>
    <s v="09/10/2025 SE ESCALA AL COORDINADOR DE ZONA PARA ENTREGA DE ROLLOS EN SITIO | 10/10/2025 SE REALIZA ENTREGA DE 40 ROLLOS A CORRESPONSAL WOMPI"/>
    <s v="VISITA_TÉCNICA"/>
    <n v="40"/>
    <s v="PRINCIPAL"/>
    <s v="TERRESTRE"/>
    <s v="SANCHEZ URREGO ROBINSON DAVID"/>
    <n v="1"/>
    <n v="31419"/>
    <n v="31419"/>
  </r>
  <r>
    <s v="VILLAVICENCIO"/>
    <s v="0036-0006"/>
    <x v="2"/>
    <n v="50001"/>
    <n v="2865027"/>
    <n v="27260"/>
    <x v="0"/>
    <s v="META"/>
    <s v="VILLAVICENCIO"/>
    <s v="BARRIO ROSA BLANCA 2  VILLAVICENCIO"/>
    <s v="WOMPI"/>
    <s v="FO-25-1663191"/>
    <d v="2025-10-09T15:37:00"/>
    <d v="2025-10-11T08:46:00"/>
    <x v="0"/>
    <s v="ROLLOS"/>
    <s v="EJECUTADO_EXITOSO"/>
    <s v="EJECUTADO EXITOSO"/>
    <s v="09/10/2025 SE ESCALA AL COORDINADOR DE ZONA PARA ENTREGA DE ROLLOS EN SITIO | 10/10/2025 SE REALIZA VISTA AL CB POR SOLICITUD DE ROLLOS, SE ENTREGAN SIN NOVEDAD TODO OK"/>
    <s v="VISITA_TÉCNICA"/>
    <n v="64"/>
    <s v="PRINCIPAL"/>
    <s v="TERRESTRE"/>
    <s v="MARQUEZ HOYOS JEYSON DANIEL"/>
    <n v="1"/>
    <n v="31419"/>
    <n v="31419"/>
  </r>
  <r>
    <s v="BOGOTA"/>
    <s v="0036-0004"/>
    <x v="5"/>
    <n v="25473"/>
    <n v="2863836"/>
    <n v="71597"/>
    <x v="0"/>
    <s v="CUNDINAMARCA"/>
    <s v="MOSQUERA"/>
    <s v="BARRIO VILLA MARCELA"/>
    <s v="WOMPI"/>
    <s v="FO-25-1660845"/>
    <d v="2025-10-09T12:54:00"/>
    <d v="2025-10-11T09:07:00"/>
    <x v="0"/>
    <s v="ROLLOS"/>
    <s v="EJECUTADO_EXITOSO"/>
    <s v="EJECUTADO EXITOSO"/>
    <s v="09/10/2025 SE ESCALA AL COORDINADOR DE ZONA PARA ENTREGA DE ROLLOS EN SITIO | 10/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MOLINA CASTRO JAVIER ALBERTO"/>
    <n v="1"/>
    <n v="31419"/>
    <n v="31419"/>
  </r>
  <r>
    <s v="MONTERIA"/>
    <s v="0036-0001"/>
    <x v="0"/>
    <n v="23001"/>
    <n v="2863211"/>
    <n v="63133"/>
    <x v="0"/>
    <s v="CORDOBA"/>
    <s v="MONTERIA"/>
    <s v="BARRIO LA PRADERA MONTERIA 8"/>
    <s v="WOMPI"/>
    <s v="FO-25-1658057"/>
    <d v="2025-10-09T11:30:00"/>
    <d v="2025-10-11T09:10:00"/>
    <x v="0"/>
    <s v="ROLLOS"/>
    <s v="EJECUTADO_EXITOSO"/>
    <s v="EJECUTADO EXITOSO"/>
    <s v="09/10/2025 SE ESCALA AL COORDINADOR DE ZONA PARA ENTREGA DE ROLLOS EN SITIO | 10/10/2025 SE REALIZA ENTREGA DE 48 ROLLOS A CORRESPONSAL WOMPI"/>
    <s v="VISITA_TÉCNICA"/>
    <n v="48"/>
    <s v="PRINCIPAL"/>
    <s v="TERRESTRE"/>
    <s v="GALEANO SORIANO JUAN DAVID"/>
    <n v="1"/>
    <n v="31419"/>
    <n v="31419"/>
  </r>
  <r>
    <s v="BOGOTA"/>
    <s v="0036-0004"/>
    <x v="5"/>
    <n v="25754"/>
    <n v="2863288"/>
    <n v="53460"/>
    <x v="0"/>
    <s v="CUNDINAMARCA"/>
    <s v="SOACHA"/>
    <s v="BARRIO OLIVOS SEGUNDO SECTOR SOACHA"/>
    <s v="WOMPI"/>
    <s v="FO-25-1658044"/>
    <d v="2025-10-09T11:51:00"/>
    <d v="2025-10-11T09:16:00"/>
    <x v="0"/>
    <s v="ROLLOS"/>
    <s v="EJECUTADO_EXITOSO"/>
    <s v="EJECUTADO EXITOSO"/>
    <s v="09/10/2025 SE ESCALA AL COORDINADOR DE ZONA PARA ENTREGA DE ROLLOS EN SITIO | 10/10/2025 SE REALIZA ENTREGA DE 48 ROLLOS WOMPI PARA DATAFONO, EL CB ESTÁ CERRADO YA QUE DON VÍCTOR ESTÁ EN CITA MÉDICA SE ENTREGAN CON VECINA POR LO TANTO NO HAY FOTO DEL VOUCHER"/>
    <s v="VISITA_TÉCNICA"/>
    <n v="48"/>
    <s v="PRINCIPAL"/>
    <s v="TERRESTRE"/>
    <s v="MARQUEZ HOYOS JEYSON DANIEL"/>
    <n v="1"/>
    <n v="31419"/>
    <n v="31419"/>
  </r>
  <r>
    <s v="BOGOTA"/>
    <s v="0036-0004"/>
    <x v="5"/>
    <n v="11001"/>
    <n v="2857827"/>
    <n v="50214"/>
    <x v="0"/>
    <s v="CUNDINAMARCA"/>
    <s v="BOGOTA"/>
    <s v="BARRIO SANTA HELENITA BOGOTA 3"/>
    <s v="WOMPI"/>
    <s v="FO-25-1646941"/>
    <d v="2025-10-08T12:25:00"/>
    <d v="2025-10-11T09:23:00"/>
    <x v="0"/>
    <s v="ROLLOS"/>
    <s v="EJECUTADO_EXITOSO"/>
    <s v="EJECUTADO EXITOSO"/>
    <s v="08/10/2025 SE ESCALA AL COORDINADOR DE ZONA PARA ENTREGA DE ROLLOS EN SITIO | 09/10/2025 SE VISITA COMERCIO, SE ENTREGAN 64 ROLLOS WOMPI"/>
    <s v="VISITA_TÉCNICA"/>
    <n v="64"/>
    <s v="PRINCIPAL"/>
    <s v="TERRESTRE"/>
    <s v="BUSTOS MORA DIEGO MANUEL"/>
    <n v="1"/>
    <n v="31419"/>
    <n v="31419"/>
  </r>
  <r>
    <s v="MANIZALES"/>
    <s v="0036-0002"/>
    <x v="6"/>
    <n v="17001"/>
    <n v="2859492"/>
    <n v="43032"/>
    <x v="0"/>
    <s v="CALDAS"/>
    <s v="MANIZALES"/>
    <s v="PAPELERIA RENACER MANIZALES"/>
    <s v="WOMPI"/>
    <s v="FO-25-1648587"/>
    <d v="2025-10-08T16:01:00"/>
    <d v="2025-10-11T09:30:00"/>
    <x v="0"/>
    <s v="ROLLOS"/>
    <s v="EJECUTADO_EXITOSO"/>
    <s v="EJECUTADO EXITOSO"/>
    <s v="08/10/2025 SE ESCALA AL COORDINADOR DE ZONA PARA ENTREGA DE ROLLOS EN SITIO | 10/10/2025 SE ENTREGAN 32 ROLLOS EN EL COMERCIO NO SE MANIPULAN EQUIPOS"/>
    <s v="VISITA_TÉCNICA"/>
    <n v="32"/>
    <s v="PRINCIPAL"/>
    <s v="TERRESTRE"/>
    <s v="CONTRERAS ROSSI LITZY YULIETH"/>
    <n v="1"/>
    <n v="31419"/>
    <n v="31419"/>
  </r>
  <r>
    <s v="PASTO"/>
    <s v="0036-0003"/>
    <x v="4"/>
    <n v="52001"/>
    <n v="2860227"/>
    <n v="30664"/>
    <x v="0"/>
    <s v="NARIÑO"/>
    <s v="PASTO"/>
    <s v="PAPELERÍA Y VARIEDADES VILLA DE LOS RÍOS"/>
    <s v="WOMPI"/>
    <s v="FO-25-1649773"/>
    <d v="2025-10-09T08:00:00"/>
    <d v="2025-10-11T09:35:00"/>
    <x v="0"/>
    <s v="ROLLOS"/>
    <s v="EJECUTADO_EXITOSO"/>
    <s v="EJECUTADO EXITOSO"/>
    <s v="09/10/2025 SE ESCALA AL COORDINADOR DE ZONA PARA ENTREGA DE ROLLOS EN SITIO | 10/10/2025 SE REALIZÓ LA ENTREGA DE PAPELERÍA 48 ROLLOS WOMPI, NO SE MANIPULA CB CLIENTE INFORMA QUE SE ENCUENTRA OPERATIVO."/>
    <s v="VISITA_TÉCNICA"/>
    <n v="48"/>
    <s v="PRINCIPAL"/>
    <s v="TERRESTRE"/>
    <s v="CONTRERAS ROSSI LITZY YULIETH"/>
    <n v="1"/>
    <n v="31419"/>
    <n v="31419"/>
  </r>
  <r>
    <s v="BOGOTA"/>
    <s v="0036-0004"/>
    <x v="5"/>
    <n v="25754"/>
    <n v="2859383"/>
    <n v="77809"/>
    <x v="0"/>
    <s v="CUNDINAMARCA"/>
    <s v="SOACHA"/>
    <s v="BARRIO CAMILO TORRES 2 SECTOR SOACHA"/>
    <s v="WOMPI"/>
    <s v="FO-25-1648585"/>
    <d v="2025-10-08T16:02:00"/>
    <d v="2025-10-11T09:38:00"/>
    <x v="0"/>
    <s v="ROLLOS"/>
    <s v="EJECUTADO_EXITOSO"/>
    <s v="EJECUTADO EXITOSO"/>
    <s v="08/10/2025 SE ESCALA AL COORDINADOR DE ZONA PARA ENTREGA DE ROLLOS EN SITIO | 10/10/2025 DURANTE LA VISITA TECNICA SE REALIZA ENTREGA DE ROLLOS PARA DATÁFONO NO SE MANIPULAN EQUIPOS"/>
    <s v="VISITA_TÉCNICA"/>
    <n v="24"/>
    <s v="PRINCIPAL"/>
    <s v="TERRESTRE"/>
    <s v="CONTRERAS ROSSI LITZY YULIETH"/>
    <n v="1"/>
    <n v="31419"/>
    <n v="31419"/>
  </r>
  <r>
    <s v="MEDELLIN"/>
    <s v="0036-0005"/>
    <x v="3"/>
    <n v="5129"/>
    <n v="2862506"/>
    <n v="12370"/>
    <x v="0"/>
    <s v="ANTIOQUIA"/>
    <s v="CALDAS"/>
    <s v="BOBINADOS ELECTRO SUR S.A.S"/>
    <s v="WOMPI"/>
    <s v="FO-25-1652157"/>
    <d v="2025-10-09T10:24:00"/>
    <d v="2025-10-11T09:42:00"/>
    <x v="0"/>
    <s v="ROLLOS"/>
    <s v="EJECUTADO_EXITOSO"/>
    <s v="EJECUTADO EXITOSO"/>
    <s v="09/10/2025 SE ESCALA AL COORDINADOR DE ZONA PARA ENTREGA DE ROLLOS EN SITIO | 10/10/2025 SE REALIZA ENTREGA DE ROLLOS EN EL LOCAL DE ENFRENTE YA QUE ES IMPOSIBLE CONTACTAR A USUARIO NI POR WPP Y LLAMADA SE LOGRA COMUNICACIÓN, SE INDICA A USUARIO"/>
    <s v="VISITA_TÉCNICA"/>
    <n v="24"/>
    <s v="PRINCIPAL"/>
    <s v="TERRESTRE"/>
    <s v="CONTRERAS ROSSI LITZY YULIETH"/>
    <n v="1"/>
    <n v="31419"/>
    <n v="31419"/>
  </r>
  <r>
    <s v="BARRANQUILLA"/>
    <s v="0036-0001"/>
    <x v="0"/>
    <n v="8758"/>
    <n v="2862429"/>
    <n v="79419"/>
    <x v="0"/>
    <s v="ATLANTICO"/>
    <s v="SOLEDAD"/>
    <s v="BARRIO EL RIO SOLEDAD"/>
    <s v="WOMPI"/>
    <s v="FO-25-1652054"/>
    <d v="2025-10-09T10:13:00"/>
    <d v="2025-10-11T09:46:00"/>
    <x v="0"/>
    <s v="ROLLOS"/>
    <s v="EJECUTADO_EXITOSO"/>
    <s v="EJECUTADO EXITOSO"/>
    <s v="09/10/2025 SE ESCALA AL COORDINADOR DE ZONA PARA ENTREGA DE ROLLOS EN SITIO | 10/10/2025 LLUVIAS | 10/10/2025 SE REALIZA VISITA SE REALIZA ENTREGA DE 24 ROLLOS WOMPI"/>
    <s v="VISITA_TÉCNICA"/>
    <n v="24"/>
    <s v="PRINCIPAL"/>
    <s v="TERRESTRE"/>
    <s v="HERNANDEZ CHAVARRIA JUAN CAMILO"/>
    <n v="1"/>
    <n v="31419"/>
    <n v="31419"/>
  </r>
  <r>
    <s v="TUNJA"/>
    <s v="0036-0007"/>
    <x v="1"/>
    <n v="15001"/>
    <n v="2857676"/>
    <n v="40854"/>
    <x v="0"/>
    <s v="BOYACA"/>
    <s v="TUNJA"/>
    <s v="BARRIO SAN CARLOS TUNJA"/>
    <s v="WOMPI"/>
    <s v="FO-25-1651321"/>
    <d v="2025-10-08T12:22:00"/>
    <d v="2025-10-11T09:52:00"/>
    <x v="0"/>
    <s v="ROLLOS"/>
    <s v="EJECUTADO_EXITOSO"/>
    <s v="EJECUTADO EXITOSO"/>
    <s v="09/10/2025 SE ESCALA AL COORDINADOR DE ZONA PARA ENTREGA DE ROLLOS EN SITIO | 09/10/2025 ENTREGA DE 16 ROLLOS CON VISITA WOMPI EXITOSA"/>
    <s v="VISITA_TÉCNICA"/>
    <n v="16"/>
    <s v="PRINCIPAL"/>
    <s v="TERRESTRE"/>
    <s v="PORRAS CASTRO DARLON NASCK"/>
    <n v="1"/>
    <n v="31419"/>
    <n v="31419"/>
  </r>
  <r>
    <s v="CALI"/>
    <s v="0036-0003"/>
    <x v="4"/>
    <n v="76001"/>
    <n v="2858494"/>
    <n v="56867"/>
    <x v="0"/>
    <s v="VALLE DEL CAUCA"/>
    <s v="CALI"/>
    <s v="DROGUERIA ACEVEDO .COM"/>
    <s v="WOMPI"/>
    <s v="FO-25-1648632"/>
    <d v="2025-10-08T14:35:00"/>
    <d v="2025-10-11T09:56:00"/>
    <x v="0"/>
    <s v="ROLLOS"/>
    <s v="EJECUTADO_EXITOSO"/>
    <s v="EJECUTADO EXITOSO"/>
    <s v="08/10/2025 SE ESCALA AL COORDINADOR DE ZONA PARA ENTREGA DE ROLLOS EN SITIO | 09/10/2025 EN LA VISITA TÉCNICA REALIZADA AL COMERCIO SE LLEGA AL SITIO SE INFORMA EL MOTIVO DE LA VISITA SE ENTREGAN 64 ROLLOS TÉRMICOS AL CLIENTE EL CLIENTE RECIBE ROLLOS."/>
    <s v="VISITA_TÉCNICA"/>
    <n v="64"/>
    <s v="PRINCIPAL"/>
    <s v="TERRESTRE"/>
    <s v="HERRERA GARZON JEYSON STEVENT"/>
    <n v="1"/>
    <n v="31419"/>
    <n v="31419"/>
  </r>
  <r>
    <s v="BOGOTA"/>
    <s v="0036-0004"/>
    <x v="5"/>
    <n v="11001"/>
    <n v="2857694"/>
    <n v="63479"/>
    <x v="0"/>
    <s v="CUNDINAMARCA"/>
    <s v="BOGOTÁ"/>
    <s v="EDWIN GUZMAN MALAGON"/>
    <s v="WOMPI"/>
    <s v="FO-25-1646934"/>
    <d v="2025-10-08T12:28:00"/>
    <d v="2025-10-11T10:01:00"/>
    <x v="0"/>
    <s v="ROLLOS"/>
    <s v="EJECUTADO_EXITOSO"/>
    <s v="EJECUTADO EXITOSO"/>
    <s v="08/10/2025 SE ESCALA AL COORDINADOR DE ZONA PARA ENTREGA DE ROLLOS EN SITIO | 10/10/2025 ENTREGA DE ROLLOS EJECUTADO OK"/>
    <s v="VISITA_TÉCNICA"/>
    <n v="24"/>
    <s v="PRINCIPAL"/>
    <s v="TERRESTRE"/>
    <s v="BENAVIDES ARANGO RAFAEL JOSE"/>
    <n v="1"/>
    <n v="31419"/>
    <n v="31419"/>
  </r>
  <r>
    <s v="BOGOTA"/>
    <s v="0036-0004"/>
    <x v="5"/>
    <n v="25473"/>
    <n v="2859270"/>
    <n v="52225"/>
    <x v="0"/>
    <s v="CUNDINAMARCA"/>
    <s v="MOSQUERA"/>
    <s v="BARRIO PORVENIR RIO MOSQUERA"/>
    <s v="WOMPI"/>
    <s v="FO-25-1648615"/>
    <d v="2025-10-08T15:39:00"/>
    <d v="2025-10-11T10:14:00"/>
    <x v="0"/>
    <s v="ROLLOS"/>
    <s v="EJECUTADO_EXITOSO"/>
    <s v="EJECUTADO EXITOSO"/>
    <s v="08/10/2025 SE ESCALA AL COORDINADOR DE ZONA PARA ENTREGA DE ROLLOS EN SITIO | 09/10/2025 SE LLEGA A ALA DIRECCIÓN INDICADA Y SE ENTREGAN 24 ROLLOS SIN MANIPULAR EQUIPOS"/>
    <s v="VISITA_TÉCNICA"/>
    <n v="24"/>
    <s v="PRINCIPAL"/>
    <s v="TERRESTRE"/>
    <s v="GOMEZ VEGA DAVID SNEYDER"/>
    <n v="1"/>
    <n v="31419"/>
    <n v="31419"/>
  </r>
  <r>
    <s v="BUCARAMANGA"/>
    <s v="0036-0007"/>
    <x v="1"/>
    <n v="68276"/>
    <n v="2857948"/>
    <n v="29350"/>
    <x v="0"/>
    <s v="SANTANDER"/>
    <s v="FLORIDABLANCA"/>
    <s v="BARRIO CALDAS FLORIDABLANCA"/>
    <s v="WOMPI"/>
    <s v="FO-25-1647124"/>
    <d v="2025-10-08T13:17:00"/>
    <d v="2025-10-11T10:18:00"/>
    <x v="0"/>
    <s v="ROLLOS"/>
    <s v="EJECUTADO_EXITOSO"/>
    <s v="EJECUTADO EXITOSO"/>
    <s v="08/10/2025 SE ESCALA AL COORDINADOR DE ZONA PARA ENTREGA DE ROLLOS EN SITIO | 09/10/2025 SE REALIZA ENTREGA DE 64 ROLLOS CON VISITA NO SE MANIPULA TERMINAL"/>
    <s v="VISITA_TÉCNICA"/>
    <n v="64"/>
    <s v="PRINCIPAL"/>
    <s v="TERRESTRE"/>
    <s v="GARCIA PASTRANA KEVIN FERNANDO"/>
    <n v="1"/>
    <n v="31419"/>
    <n v="31419"/>
  </r>
  <r>
    <s v="MONTERIA"/>
    <s v="0036-0001"/>
    <x v="0"/>
    <n v="23001"/>
    <n v="2857684"/>
    <n v="65544"/>
    <x v="0"/>
    <s v="CORDOBA"/>
    <s v="MONTERIA"/>
    <s v="DROGAS LA NUESTRA"/>
    <s v="WOMPI"/>
    <s v="FO-25-1646940"/>
    <d v="2025-10-08T12:25:00"/>
    <d v="2025-10-11T10:25:00"/>
    <x v="0"/>
    <s v="ROLLOS"/>
    <s v="EJECUTADO_EXITOSO"/>
    <s v="EJECUTADO EXITOSO"/>
    <s v="08/10/2025 SE ESCALA AL COORDINADOR DE ZONA PARA ENTREGA DE ROLLOS EN SITIO | 10/10/2025 SE REALIZA ENTREGA DE 64 ROLLOS A CORRESPONSAL WOMPI"/>
    <s v="VISITA_TÉCNICA"/>
    <n v="64"/>
    <s v="PRINCIPAL"/>
    <s v="TERRESTRE"/>
    <s v="PEÑA DIAZ IVAN YESID"/>
    <n v="1"/>
    <n v="31419"/>
    <n v="31419"/>
  </r>
  <r>
    <s v="MEDELLIN"/>
    <s v="0036-0005"/>
    <x v="3"/>
    <n v="5212"/>
    <n v="2860030"/>
    <n v="58296"/>
    <x v="0"/>
    <s v="ANTIOQUIA"/>
    <s v="COPACABANA"/>
    <s v="TIENDA MIXTA RESURGIR"/>
    <s v="WOMPI"/>
    <s v="FO-25-1651955"/>
    <d v="2025-10-08T16:42:00"/>
    <d v="2025-10-11T10:31:00"/>
    <x v="0"/>
    <s v="ROLLOS"/>
    <s v="EJECUTADO_EXITOSO"/>
    <s v="EJECUTADO EXITOSO"/>
    <s v="09/10/2025 SE ESCALA AL COORDINADOR DE ZONA PARA ENTREGA DE ROLLOS EN SITIO | 10/10/2025 SE REALIZA ENTREGA OK DE 64 ROLLOS"/>
    <s v="VISITA_TÉCNICA"/>
    <n v="64"/>
    <s v="PRINCIPAL"/>
    <s v="TERRESTRE"/>
    <s v="MARQUEZ HOYOS JEYSON DANIEL"/>
    <n v="1"/>
    <n v="31419"/>
    <n v="31419"/>
  </r>
  <r>
    <s v="CALI"/>
    <s v="0036-0003"/>
    <x v="4"/>
    <n v="76001"/>
    <n v="2862968"/>
    <n v="68300"/>
    <x v="0"/>
    <s v="VALLE DEL CAUCA"/>
    <s v="CALI"/>
    <s v="PHONET. NET"/>
    <s v="WOMPI"/>
    <s v="FO-25-1654738"/>
    <d v="2025-10-09T11:21:00"/>
    <d v="2025-10-11T11:37:00"/>
    <x v="0"/>
    <s v="ROLLOS"/>
    <s v="EJECUTADO_EXITOSO"/>
    <s v="EJECUTADO EXITOSO"/>
    <s v="09/10/2025 SE ESCALA AL COORDINADOR DE ZONA PARA ENTREGA DE ROLLOS EN SITIO | 10/10/2025 SE REALIZA ENTREGA DE 24 ROLLOS WOMPI EN EL CB SIN NOVEDAD."/>
    <s v="VISITA_TÉCNICA"/>
    <n v="24"/>
    <s v="PRINCIPAL"/>
    <s v="TERRESTRE"/>
    <s v="RAMIREZ TABARES JUAN DIEGO"/>
    <n v="1"/>
    <n v="31419"/>
    <n v="31419"/>
  </r>
  <r>
    <s v="CUCUTA"/>
    <s v="0036-0007"/>
    <x v="1"/>
    <n v="54874"/>
    <n v="2860357"/>
    <n v="10473"/>
    <x v="0"/>
    <s v="NORTE DE SANTANDER"/>
    <s v="VILLA DEL ROSARIO"/>
    <s v="LOURDES - NORTE DE SANTANDER"/>
    <s v="WOMPI"/>
    <s v="FO-25-1649762"/>
    <d v="2025-10-09T08:00:00"/>
    <d v="2025-10-11T11:52:00"/>
    <x v="0"/>
    <s v="ROLLOS"/>
    <s v="EJECUTADO_EXITOSO"/>
    <s v="EJECUTADO EXITOSO"/>
    <s v="09/10/2025 SE ESCALA AL COORDINADOR DE ZONA PARA ENTREGA DE ROLLOS EN SITIO | 10/10/2025 SE REALIZA VISITA, SE ENTREGAN 24 ROLLOS, DATAFONO NO SE ENCUENTRA EN LA DIRECCIÓN DE ENTREGA"/>
    <s v="VISITA_TÉCNICA"/>
    <n v="24"/>
    <s v="PRINCIPAL"/>
    <s v="TERRESTRE"/>
    <s v="TORRES GARCIA JENDRY JOSE"/>
    <n v="1"/>
    <n v="31419"/>
    <n v="31419"/>
  </r>
  <r>
    <s v="BOGOTA"/>
    <s v="0036-0004"/>
    <x v="5"/>
    <n v="11001"/>
    <n v="2866084"/>
    <n v="49812"/>
    <x v="0"/>
    <s v="CUNDINAMARCA"/>
    <s v="BOGOTÁ"/>
    <s v="LUZ MELIDA LONDOÑO CANO"/>
    <s v="WOMPI"/>
    <s v="FO-25-1663914"/>
    <d v="2025-10-10T08:00:00"/>
    <d v="2025-10-12T10:39:00"/>
    <x v="0"/>
    <s v="ROLLOS"/>
    <s v="EJECUTADO_EXITOSO"/>
    <s v="EJECUTADO EXITOSO"/>
    <s v="09/10/2025 SE ESCALA AL COORDINADOR DE ZONA PARA ENTREGA DE ROLLOS EN SITIO | 11/10/2025 SE ENTREGAN  ROLLOS SIN MANIPULACIÓN DEL DATAFONO SIN NOVEDAD"/>
    <s v="VISITA_TÉCNICA"/>
    <n v="16"/>
    <s v="PRINCIPAL"/>
    <s v="TERRESTRE"/>
    <s v="PACHECO BUITRAGO JAVIER ALONSO"/>
    <n v="1"/>
    <n v="31419"/>
    <n v="31419"/>
  </r>
  <r>
    <s v="BUCARAMANGA"/>
    <s v="0036-0007"/>
    <x v="1"/>
    <n v="68276"/>
    <n v="2864904"/>
    <n v="70846"/>
    <x v="0"/>
    <s v="SANTANDER"/>
    <s v="FLORIDABLANCA"/>
    <s v="FLORIDABLANCA BRISAS DE LA FLORIDA"/>
    <s v="WOMPI"/>
    <s v="FO-25-1663195"/>
    <d v="2025-10-09T15:18:00"/>
    <d v="2025-10-12T10:43:00"/>
    <x v="0"/>
    <s v="ROLLOS"/>
    <s v="EJECUTADO_EXITOSO"/>
    <s v="EJECUTADO EXITOSO"/>
    <s v="09/10/2025 SE ESCALA AL COORDINADOR DE ZONA PARA ENTREGA DE ROLLOS EN SITIO | 11/10/2025 ENTREGA DE 40 ROLLOS PARA DATAFONO"/>
    <s v="VISITA_TÉCNICA"/>
    <n v="40"/>
    <s v="PRINCIPAL"/>
    <s v="TERRESTRE"/>
    <s v="ARIAS QUILINDO JULIAN"/>
    <n v="1"/>
    <n v="31419"/>
    <n v="31419"/>
  </r>
  <r>
    <s v="NEIVA"/>
    <s v="0036-0006"/>
    <x v="2"/>
    <n v="41001"/>
    <n v="2864697"/>
    <n v="80743"/>
    <x v="0"/>
    <s v="HUILA"/>
    <s v="NEIVA"/>
    <s v="BARRIO CAGUAN NEIVA 5"/>
    <s v="WOMPI"/>
    <s v="FO-25-1663197"/>
    <d v="2025-10-09T15:17:00"/>
    <d v="2025-10-12T10:45:00"/>
    <x v="0"/>
    <s v="ROLLOS"/>
    <s v="EJECUTADO_EXITOSO"/>
    <s v="EJECUTADO EXITOSO"/>
    <s v="09/10/2025 SE ESCALA AL COORDINADOR DE ZONA PARA ENTREGA DE ROLLOS EN SITIO | 11/10/2025 SE ENTREGA 8 ROLLOS SIN NOVEDAD"/>
    <s v="VISITA_TÉCNICA"/>
    <n v="8"/>
    <s v="PRINCIPAL"/>
    <s v="TERRESTRE"/>
    <s v="PEÑA DIAZ IVAN YESID"/>
    <n v="1"/>
    <n v="31419"/>
    <n v="31419"/>
  </r>
  <r>
    <s v="BARRANQUILLA"/>
    <s v="0036-0001"/>
    <x v="0"/>
    <n v="8001"/>
    <n v="2857018"/>
    <n v="73313"/>
    <x v="0"/>
    <s v="ATLANTICO"/>
    <s v="BARRANQUILLA"/>
    <s v="ELECTROLUJOS M &amp; D S.A.S"/>
    <s v="WOMPI"/>
    <s v="FO-25-1662953"/>
    <d v="2025-10-08T11:00:00"/>
    <d v="2025-10-12T10:47:00"/>
    <x v="0"/>
    <s v="ROLLOS"/>
    <s v="EJECUTADO_EXITOSO"/>
    <s v="EJECUTADO EXITOSO"/>
    <s v="09/10/2025 SE ESCALA AL COORDINADOR DE ZONA PARA ENTREGA DE ROLLOS EN SITIO | 11/10/2025 SE HACE ENTREGA DE 32 ROLLOS WOMPI EN LA CALLE 30 19 97 SAN JOSE"/>
    <s v="VISITA_TÉCNICA"/>
    <n v="32"/>
    <s v="PRINCIPAL"/>
    <s v="TERRESTRE"/>
    <s v="ANDRADE HERNANDEZ JUAN CARLOS"/>
    <n v="1"/>
    <n v="31419"/>
    <n v="31419"/>
  </r>
  <r>
    <s v="PEREIRA"/>
    <s v="0036-0002"/>
    <x v="6"/>
    <n v="66001"/>
    <n v="2865952"/>
    <n v="66823"/>
    <x v="0"/>
    <s v="RISARALDA"/>
    <s v="PEREIRA"/>
    <s v="BARRIO EL PROGRESO PEREIRA"/>
    <s v="WOMPI"/>
    <s v="FO-25-1663927"/>
    <d v="2025-10-10T08:00:00"/>
    <d v="2025-10-12T10:50:00"/>
    <x v="0"/>
    <s v="ROLLOS"/>
    <s v="EJECUTADO_EXITOSO"/>
    <s v="EJECUTADO EXITOSO"/>
    <s v="09/10/2025 SE ESCALA AL COORDINADOR DE ZONA PARA ENTREGA DE ROLLOS EN SITIO | 11/10/2025 SE VISITA COMERCIO SE REALIZA ENTREGA DE 40 ROLLOS DE PAPEL PARA DATÁFONO WOMPI"/>
    <s v="VISITA_TÉCNICA"/>
    <n v="40"/>
    <s v="PRINCIPAL"/>
    <s v="TERRESTRE"/>
    <s v="ORTEGA TORRES JUAN SEBASTIAN"/>
    <n v="1"/>
    <n v="31419"/>
    <n v="31419"/>
  </r>
  <r>
    <s v="CALI"/>
    <s v="0036-0003"/>
    <x v="4"/>
    <n v="76520"/>
    <n v="2865938"/>
    <n v="61898"/>
    <x v="0"/>
    <s v="VALLE DEL CAUCA"/>
    <s v="PALMIRA"/>
    <s v="BARRIO CENTRAL PALMIRA 2"/>
    <s v="WOMPI"/>
    <s v="FO-25-1663929"/>
    <d v="2025-10-10T08:00:00"/>
    <d v="2025-10-12T10:53:00"/>
    <x v="0"/>
    <s v="ROLLOS"/>
    <s v="EJECUTADO_EXITOSO"/>
    <s v="EJECUTADO EXITOSO"/>
    <s v="09/10/2025 SE ESCALA AL COORDINADOR DE ZONA PARA ENTREGA DE ROLLOS EN SITIO | 11/10/2025 EN LA VISITA TÉCNICA SE REALIZÓ LA ENTREGA DE 24 ROLLOS DE WOMPI PARA EL CB."/>
    <s v="VISITA_TÉCNICA"/>
    <n v="24"/>
    <s v="PRINCIPAL"/>
    <s v="TERRESTRE"/>
    <s v="LOAIZA LOPEZ JHON FREDDY"/>
    <n v="1"/>
    <n v="31419"/>
    <n v="31419"/>
  </r>
  <r>
    <s v="CALI"/>
    <s v="0036-0003"/>
    <x v="4"/>
    <n v="76001"/>
    <n v="2863802"/>
    <n v="68299"/>
    <x v="0"/>
    <s v="VALLE DEL CAUCA"/>
    <s v="CALI"/>
    <s v="LUJOS Y ACCESORIOS LAGUNA"/>
    <s v="WOMPI"/>
    <s v="FO-25-1660878"/>
    <d v="2025-10-09T12:28:00"/>
    <d v="2025-10-12T10:55:00"/>
    <x v="0"/>
    <s v="ROLLOS"/>
    <s v="EJECUTADO_EXITOSO"/>
    <s v="EJECUTADO EXITOSO"/>
    <s v="09/10/2025 SE ESCALA AL COORDINADOR DE ZONA PARA ENTREGA DE ROLLOS EN SITIO | 11/10/2025 SE REALIZA ENTREGA DE 40 ROLLOS WOMPI"/>
    <s v="VISITA_TÉCNICA"/>
    <n v="40"/>
    <s v="PRINCIPAL"/>
    <s v="TERRESTRE"/>
    <s v="SANCHEZ URREGO ROBINSON DAVID"/>
    <n v="1"/>
    <n v="31419"/>
    <n v="31419"/>
  </r>
  <r>
    <s v="BOGOTA"/>
    <s v="0036-0004"/>
    <x v="5"/>
    <n v="11001"/>
    <n v="2866073"/>
    <n v="76492"/>
    <x v="0"/>
    <s v="CUNDINAMARCA"/>
    <s v="BOGOTÁ"/>
    <s v="VEKIA"/>
    <s v="WOMPI"/>
    <s v="FO-25-1663924"/>
    <d v="2025-10-10T08:00:00"/>
    <d v="2025-10-12T10:58:00"/>
    <x v="0"/>
    <s v="ROLLOS"/>
    <s v="EJECUTADO_EXITOSO"/>
    <s v="EJECUTADO EXITOSO"/>
    <s v="09/10/2025 SE ESCALA AL COORDINADOR DE ZONA PARA ENTREGA DE ROLLOS EN SITIO | 11/10/2025 SE REALIZA ENTREGA DE 16 ROLLOS NO SE MANIPULAN TERMINALES"/>
    <s v="VISITA_TÉCNICA"/>
    <n v="16"/>
    <s v="PRINCIPAL"/>
    <s v="TERRESTRE"/>
    <s v="MONTERO MUESES GIAN CARLO"/>
    <n v="1"/>
    <n v="31419"/>
    <n v="31419"/>
  </r>
  <r>
    <s v="SANTA MARTA"/>
    <s v="0036-0001"/>
    <x v="0"/>
    <n v="47001"/>
    <n v="2864339"/>
    <n v="59639"/>
    <x v="0"/>
    <s v="MAGDALENA"/>
    <s v="SANTA MARTA"/>
    <s v="BARRIO TAGANGA SANTA MARTA 2"/>
    <s v="WOMPI"/>
    <s v="FO-25-1662589"/>
    <d v="2025-10-09T14:22:00"/>
    <d v="2025-10-12T11:00:00"/>
    <x v="0"/>
    <s v="ROLLOS"/>
    <s v="EJECUTADO_EXITOSO"/>
    <s v="EJECUTADO EXITOSO"/>
    <s v="09/10/2025 SE ESCALA AL COORDINADOR DE ZONA PARA ENTREGA DE ROLLOS EN SITIO | 11/10/2025 SE REALIZA ENTREGA DE 16 ROLLOS PARA DATÁFONO A SATISFACCIÓN DEL CLIENTE"/>
    <s v="VISITA_TÉCNICA"/>
    <n v="16"/>
    <s v="PRINCIPAL"/>
    <s v="TERRESTRE"/>
    <s v="SOTO LONDOÑO FREDY ALEXANDER"/>
    <n v="1"/>
    <n v="31419"/>
    <n v="31419"/>
  </r>
  <r>
    <s v="IBAGUE"/>
    <s v="0036-0006"/>
    <x v="2"/>
    <n v="73001"/>
    <n v="2865890"/>
    <n v="79095"/>
    <x v="0"/>
    <s v="TOLIMA"/>
    <s v="IBAGUE"/>
    <s v="RED Y COMUNICACIONES"/>
    <s v="WOMPI"/>
    <s v="FO-25-1663949"/>
    <d v="2025-10-10T08:00:00"/>
    <d v="2025-10-12T11:03:00"/>
    <x v="0"/>
    <s v="ROLLOS"/>
    <s v="EJECUTADO_EXITOSO"/>
    <s v="EJECUTADO EXITOSO"/>
    <s v="09/10/2025 SE ESCALA AL COORDINADOR DE ZONA PARA ENTREGA DE ROLLOS EN SITIO | 11/10/2025 SE TE ENTREGA DE 56 ROLLOS WOMPI POR SOLICITUD DEL."/>
    <s v="VISITA_TÉCNICA"/>
    <n v="56"/>
    <s v="PRINCIPAL"/>
    <s v="TERRESTRE"/>
    <s v="THOMAS  CAMPO SIGIFREDO SEGUNDO"/>
    <n v="1"/>
    <n v="31419"/>
    <n v="31419"/>
  </r>
  <r>
    <s v="CARTAGENA"/>
    <s v="0036-0001"/>
    <x v="0"/>
    <n v="13001"/>
    <n v="2846589"/>
    <n v="50317"/>
    <x v="0"/>
    <s v="BOLIVAR"/>
    <s v="CARTAGENA"/>
    <s v="TRANSCRIPCOPIAS L.A"/>
    <s v="WOMPI"/>
    <s v="FO-25-1642440"/>
    <d v="2025-10-06T15:32:00"/>
    <d v="2025-10-12T11:05:00"/>
    <x v="0"/>
    <s v="ROLLOS"/>
    <s v="EJECUTADO_CANCELADO"/>
    <s v="CB CERRADO - DESOCUPADO"/>
    <s v="07/10/2025 SE ESCALA AL COORDINADOR DE ZONA PARA ENTREGA DE ROLLOS EN SITIO | 11/10/2025 SE LLEGA AL SITIO Y SE ENCUENTRA CERRADO SE LLAMA AL CONTACTO Y NO HAY RESPUESTA NI POR WATHSAPP NO FUE POSIBLE ENTREGAR LOS ROLLOS"/>
    <s v="VISITA_TÉCNICA"/>
    <m/>
    <s v="PRINCIPAL"/>
    <s v="TERRESTRE"/>
    <s v="BARRAGAN TAFUR EDWIN ESTEBAN"/>
    <n v="1"/>
    <n v="31419"/>
    <n v="31419"/>
  </r>
  <r>
    <s v="PEREIRA"/>
    <s v="0036-0002"/>
    <x v="6"/>
    <n v="66001"/>
    <n v="2854259"/>
    <n v="55937"/>
    <x v="0"/>
    <s v="RISARALDA"/>
    <s v="PEREIRA"/>
    <s v="BARRIO VILLA ELISA PEREIRA"/>
    <s v="WOMPI"/>
    <s v="FO-25-1644540"/>
    <d v="2025-10-08T08:00:00"/>
    <d v="2025-10-12T11:10:00"/>
    <x v="0"/>
    <s v="ROLLOS"/>
    <s v="EJECUTADO_EXITOSO"/>
    <s v="EJECUTADO EXITOSO"/>
    <s v="08/10/2025 SE ESCALA AL COORDINADOR DE ZONA PARA ENTREGA DE ROLLOS EN SITIO | 11/10/2025 SE VISITA COMERCIO SE REALIZA ENTREGA DE 56 ROLLOS DE PAPEL PARA DATÁFONO WOMPI"/>
    <s v="VISITA_TÉCNICA"/>
    <n v="56"/>
    <s v="PRINCIPAL"/>
    <s v="TERRESTRE"/>
    <s v="MARTINEZ SALGUEDO ANDRES AUGUSTO"/>
    <n v="1"/>
    <n v="31419"/>
    <n v="31419"/>
  </r>
  <r>
    <s v="VILLAVICENCIO"/>
    <s v="0036-0006"/>
    <x v="2"/>
    <n v="50001"/>
    <n v="2862695"/>
    <n v="70226"/>
    <x v="0"/>
    <s v="META"/>
    <s v="VILLAVICENCIO"/>
    <s v="BARRIO ACAPULCO VILLAVICENCIO 1"/>
    <s v="WOMPI"/>
    <s v="FO-25-1654912"/>
    <d v="2025-10-09T11:02:00"/>
    <d v="2025-10-12T11:16:00"/>
    <x v="0"/>
    <s v="ROLLOS"/>
    <s v="EJECUTADO_EXITOSO"/>
    <s v="EJECUTADO EXITOSO"/>
    <s v="09/10/2025 SE ESCALA AL COORDINADOR DE ZONA PARA ENTREGA DE ROLLOS EN SITIO | 10/10/2025 SE VISITA CB Y SE REALIZA ENTREGA DE 24 ROLLOS DE PAPEL TERMICO PARA DATÁFONO WOMPI"/>
    <s v="VISITA_TÉCNICA"/>
    <n v="24"/>
    <s v="PRINCIPAL"/>
    <s v="TERRESTRE"/>
    <s v="LOAIZA LOPEZ JHON FREDDY"/>
    <n v="1"/>
    <n v="31419"/>
    <n v="31419"/>
  </r>
  <r>
    <s v="VILLAVICENCIO"/>
    <s v="0036-0006"/>
    <x v="2"/>
    <n v="50001"/>
    <n v="2862624"/>
    <n v="70549"/>
    <x v="0"/>
    <s v="META"/>
    <s v="VILLAVICENCIO"/>
    <s v="SUPERTIENDA JHOJAN"/>
    <s v="WOMPI"/>
    <s v="FO-25-1654982"/>
    <d v="2025-10-09T10:34:00"/>
    <d v="2025-10-12T11:19:00"/>
    <x v="0"/>
    <s v="ROLLOS"/>
    <s v="EJECUTADO_EXITOSO"/>
    <s v="EJECUTADO EXITOSO"/>
    <s v="09/10/2025 SE ESCALA AL COORDINADOR DE ZONA PARA ENTREGA DE ROLLOS EN SITIO | 10/10/2025 SE VISITA CB Y SE REALIZA ENTREGA DE 40 ROLLOS DE PAPEL TERMICO PARA DATÁFONO WOMPI"/>
    <s v="VISITA_TÉCNICA"/>
    <n v="40"/>
    <s v="PRINCIPAL"/>
    <s v="TERRESTRE"/>
    <s v="GARZON RUIZ LUIS MIGUEL"/>
    <n v="1"/>
    <n v="31419"/>
    <n v="31419"/>
  </r>
  <r>
    <s v="CARTAGENA"/>
    <s v="0036-0001"/>
    <x v="0"/>
    <n v="13001"/>
    <n v="2844177"/>
    <n v="17204"/>
    <x v="0"/>
    <s v="BOLIVAR"/>
    <s v="CARTAGENA"/>
    <s v="BARRIO MAMONAL II CARTAGENA"/>
    <s v="WOMPI"/>
    <s v="FO-25-1634839"/>
    <d v="2025-10-06T11:27:00"/>
    <d v="2025-10-12T11:23:00"/>
    <x v="0"/>
    <s v="ROLLOS"/>
    <s v="EJECUTADO_EXITOSO"/>
    <s v="EJECUTADO EXITOSO"/>
    <s v="06/10/2025 SE ESCALA AL COORDINADOR DE ZONA PARA ENTREGA DE ROLLOS EN SITIO | 11/10/2025 SE ENTREGAN 32 ROLLOS"/>
    <s v="VISITA_TÉCNICA"/>
    <n v="32"/>
    <s v="PRINCIPAL"/>
    <s v="TERRESTRE"/>
    <s v="GARZON RUIZ LUIS MIGUEL"/>
    <n v="1"/>
    <n v="31419"/>
    <n v="31419"/>
  </r>
  <r>
    <s v="BOGOTA"/>
    <s v="0036-0004"/>
    <x v="5"/>
    <n v="11001"/>
    <n v="2859340"/>
    <n v="41872"/>
    <x v="0"/>
    <s v="CUNDINAMARCA"/>
    <s v="BOGOTÁ"/>
    <s v="IBC COMPUTADORES"/>
    <s v="WOMPI"/>
    <s v="FO-25-1648604"/>
    <d v="2025-10-08T15:50:00"/>
    <d v="2025-10-12T11:28:00"/>
    <x v="0"/>
    <s v="ROLLOS"/>
    <s v="EJECUTADO_EXITOSO"/>
    <s v="EJECUTADO EXITOSO"/>
    <s v="08/10/2025 SE ESCALA AL COORDINADOR DE ZONA PARA ENTREGA DE ROLLOS EN SITIO | 11/10/2025 SE REALIZA LA ENTREGA DE 16 ROLLOS WOMPI"/>
    <s v="VISITA_TÉCNICA"/>
    <n v="16"/>
    <s v="PRINCIPAL"/>
    <s v="TERRESTRE"/>
    <s v="CANEDO HERRERA ALEXANDER"/>
    <n v="1"/>
    <n v="31419"/>
    <n v="31419"/>
  </r>
  <r>
    <s v="BOGOTA"/>
    <s v="0036-0004"/>
    <x v="5"/>
    <n v="25754"/>
    <n v="2865460"/>
    <n v="79324"/>
    <x v="0"/>
    <s v="CUNDINAMARCA"/>
    <s v="SOACHA"/>
    <s v="BARRIO SAN NICOLAS SOACHA  6"/>
    <s v="WOMPI"/>
    <s v="FO-25-1663964"/>
    <d v="2025-10-09T16:25:00"/>
    <d v="2025-10-12T11:31:00"/>
    <x v="0"/>
    <s v="ROLLOS"/>
    <s v="EJECUTADO_EXITOSO"/>
    <s v="EJECUTADO EXITOSO"/>
    <s v="09/10/2025 SE ESCALA AL COORDINADOR DE ZONA PARA ENTREGA DE ROLLOS EN SITIO | 11/10/2025 DURANTE LA VISITA TECNICA PARA REALIZA ENTREGA DE ROLLOS PARA DATÁFONO CORRESPONSAL SE ENCUENTRA CERRADO SE LLAMA AL CELULAR EL CUAL CLIENTE INDICA POR LLAMADA LA ENTREGA DE ROLLOS EN UN DIRECCIÓN ALEDAÑA AL CORRESPONSAL"/>
    <s v="VISITA_TÉCNICA"/>
    <n v="56"/>
    <s v="PRINCIPAL"/>
    <s v="TERRESTRE"/>
    <s v="ALARCON AREVALO JOHAN STIVEN"/>
    <n v="1"/>
    <n v="31419"/>
    <n v="31419"/>
  </r>
  <r>
    <s v="CALI"/>
    <s v="0036-0003"/>
    <x v="4"/>
    <n v="19001"/>
    <n v="2839872"/>
    <n v="48071"/>
    <x v="0"/>
    <s v="CAUCA"/>
    <s v="POPAYAN"/>
    <s v="TIENDA LOS PAISAS LA 70N"/>
    <s v="WOMPI"/>
    <s v="FO-25-1631598"/>
    <d v="2025-10-06T08:00:00"/>
    <d v="2025-10-12T11:34:00"/>
    <x v="0"/>
    <s v="ROLLOS"/>
    <s v="EJECUTADO_EXITOSO"/>
    <s v="EJECUTADO EXITOSO"/>
    <s v="05/10/2025 SE ESCALA AL COORDINADOR DE ZONA PARA ENTREGA DE ROLLOS EN SITIO | 11/10/2025 SE ENTREGA 48 ROLLOS WOMPI"/>
    <s v="VISITA_TÉCNICA"/>
    <n v="48"/>
    <s v="LEJANA"/>
    <s v="TERRESTRE"/>
    <s v="GALEANO SORIANO JUAN DAVID"/>
    <n v="1"/>
    <n v="40250"/>
    <n v="40250"/>
  </r>
  <r>
    <s v="PEREIRA"/>
    <s v="0036-0002"/>
    <x v="6"/>
    <n v="66001"/>
    <n v="2850565"/>
    <n v="45906"/>
    <x v="0"/>
    <s v="RISARALDA"/>
    <s v="PEREIRA"/>
    <s v="BARRIO CUBA PEREIRA 4"/>
    <s v="WOMPI"/>
    <s v="FO-25-1640933"/>
    <d v="2025-10-07T10:44:00"/>
    <d v="2025-10-12T11:39:00"/>
    <x v="0"/>
    <s v="ROLLOS"/>
    <s v="EJECUTADO_EXITOSO"/>
    <s v="EJECUTADO EXITOSO"/>
    <s v="07/10/2025 SE ESCALA AL COORDINADOR DE ZONA PARA ENTREGA DE ROLLOS EN SITIO | 11/10/2025 SE VISITA COMERCIO SE REALIZA ENTREGA DE 40 ROLLOS DE PAPEL PARA DATÁFONO WOMPI"/>
    <s v="VISITA_TÉCNICA"/>
    <n v="40"/>
    <s v="PRINCIPAL"/>
    <s v="TERRESTRE"/>
    <s v="GIMBUEL LASSO LUIS GERMAN"/>
    <n v="1"/>
    <n v="31419"/>
    <n v="31419"/>
  </r>
  <r>
    <s v="PEREIRA"/>
    <s v="0036-0002"/>
    <x v="6"/>
    <n v="66001"/>
    <n v="2850473"/>
    <n v="65799"/>
    <x v="0"/>
    <s v="RISARALDA"/>
    <s v="PEREIRA"/>
    <s v="BARRIO LA FLORIDA PEREIRA"/>
    <s v="WOMPI"/>
    <s v="FO-25-1640954"/>
    <d v="2025-10-07T10:34:00"/>
    <d v="2025-10-12T11:44:00"/>
    <x v="0"/>
    <s v="ROLLOS"/>
    <s v="EJECUTADO_EXITOSO"/>
    <s v="EJECUTADO EXITOSO"/>
    <s v="07/10/2025 SE ESCALA AL COORDINADOR DE ZONA PARA ENTREGA DE ROLLOS EN SITIO | 11/10/2025 VISITAMOS COMERCIO REALIZAMOS ENTREGA DE 24 ROLLOS."/>
    <s v="VISITA_TÉCNICA"/>
    <n v="24"/>
    <s v="PRINCIPAL"/>
    <s v="TERRESTRE"/>
    <s v="LOAIZA LOPEZ JHON FREDDY"/>
    <n v="1"/>
    <n v="31419"/>
    <n v="31419"/>
  </r>
  <r>
    <s v="BOGOTA"/>
    <s v="0036-0004"/>
    <x v="5"/>
    <n v="11001"/>
    <n v="2853203"/>
    <n v="51547"/>
    <x v="0"/>
    <s v="CUNDINAMARCA"/>
    <s v="BOGOTA"/>
    <s v="TIENDA MINUTOS EL MONO"/>
    <s v="WOMPI"/>
    <s v="FO-25-1644571"/>
    <d v="2025-10-07T15:23:00"/>
    <d v="2025-10-12T11:46:00"/>
    <x v="0"/>
    <s v="ROLLOS"/>
    <s v="EJECUTADO_EXITOSO"/>
    <s v="EJECUTADO EXITOSO"/>
    <s v="08/10/2025 SE ESCALA AL COORDINADOR DE ZONA PARA ENTREGA DE ROLLOS EN SITIO | 11/10/2025 SE ENTREGAN  ROLLOS SIN MANIPULACIÓN DEL DATAFONO SIN NOVEDAD"/>
    <s v="VISITA_TÉCNICA"/>
    <n v="64"/>
    <s v="PRINCIPAL"/>
    <s v="TERRESTRE"/>
    <s v="ARROYAVE CANO MANUEL GUILLERMO"/>
    <n v="1"/>
    <n v="31419"/>
    <n v="31419"/>
  </r>
  <r>
    <s v="BOGOTA"/>
    <s v="0036-0004"/>
    <x v="5"/>
    <n v="11001"/>
    <n v="2849763"/>
    <n v="59890"/>
    <x v="0"/>
    <s v="CUNDINAMARCA"/>
    <s v="BOGOTÁ"/>
    <s v="VADANCA 2"/>
    <s v="WOMPI"/>
    <s v="FO-25-1639208"/>
    <d v="2025-10-07T09:34:00"/>
    <d v="2025-10-12T11:49:00"/>
    <x v="0"/>
    <s v="ROLLOS"/>
    <s v="EJECUTADO_EXITOSO"/>
    <s v="EJECUTADO EXITOSO"/>
    <s v="07/10/2025 SE ESCALA AL COORDINADOR DE ZONA PARA ENTREGA DE ROLLOS EN SITIO | 11/10/2025 SE REALIZA LA ENTREGA DE 40 ROLLOS WOMPI"/>
    <s v="VISITA_TÉCNICA"/>
    <n v="40"/>
    <s v="PRINCIPAL"/>
    <s v="TERRESTRE"/>
    <s v="ARIAS QUILINDO JULIAN"/>
    <n v="1"/>
    <n v="31419"/>
    <n v="31419"/>
  </r>
  <r>
    <s v="BOGOTA"/>
    <s v="0036-0004"/>
    <x v="5"/>
    <n v="11001"/>
    <n v="2853703"/>
    <n v="79042"/>
    <x v="0"/>
    <s v="CUNDINAMARCA"/>
    <s v="BOGOTÁ"/>
    <s v="CAFE INTERNET DELGADILLO"/>
    <s v="WOMPI"/>
    <s v="FO-25-1643098"/>
    <d v="2025-10-07T16:14:00"/>
    <d v="2025-10-12T11:52:00"/>
    <x v="0"/>
    <s v="ROLLOS"/>
    <s v="EJECUTADO_EXITOSO"/>
    <s v="EJECUTADO EXITOSO"/>
    <s v="07/10/2025 SE ESCALA AL COORDINADOR DE ZONA PARA ENTREGA DE ROLLOS EN SITIO | 11/10/2025 SE VISITA COMERCIO CB BANCOLOMBIA WOMPI, SE ENTREGAN ROLLOS DE PAPELERÍA SOLICITADOS PARA EL DATAFONO, NO UPS, NO SE MANIPULAN EQUIPOS."/>
    <s v="VISITA_TÉCNICA"/>
    <n v="32"/>
    <s v="PRINCIPAL"/>
    <s v="TERRESTRE"/>
    <s v="ORTIZ MARTINEZ STIVEN"/>
    <n v="1"/>
    <n v="31419"/>
    <n v="31419"/>
  </r>
  <r>
    <s v="BOGOTA"/>
    <s v="0036-0004"/>
    <x v="5"/>
    <n v="11001"/>
    <n v="2847910"/>
    <n v="64116"/>
    <x v="0"/>
    <s v="CUNDINAMARCA"/>
    <s v="BOGOTA"/>
    <s v="BARRIO CARIMAGUA BOGOTA 4"/>
    <s v="WOMPI"/>
    <s v="FO-25-1637513"/>
    <d v="2025-10-07T08:00:00"/>
    <d v="2025-10-12T11:55:00"/>
    <x v="0"/>
    <s v="ROLLOS"/>
    <s v="EJECUTADO_EXITOSO"/>
    <s v="EJECUTADO EXITOSO"/>
    <s v="06/10/2025 SE ESCALA AL COORDINADOR DE ZONA PARA ENTREGA DE ROLLOS EN SITIO | 11/10/2025 SE REALIZA ENTREGA DE 56 ROLLOS NO SE MANIPULAN TERMINALES"/>
    <s v="VISITA_TÉCNICA"/>
    <n v="56"/>
    <s v="PRINCIPAL"/>
    <s v="TERRESTRE"/>
    <s v="VEGA MANRIQUE JONATAN MAURICIO"/>
    <n v="1"/>
    <n v="31419"/>
    <n v="31419"/>
  </r>
  <r>
    <s v="PASTO"/>
    <s v="0036-0003"/>
    <x v="4"/>
    <n v="52001"/>
    <n v="2860356"/>
    <n v="63455"/>
    <x v="0"/>
    <s v="NARIÑO"/>
    <s v="PASTO"/>
    <s v="NOVAFARMA JS"/>
    <s v="WOMPI"/>
    <s v="FO-25-1649764"/>
    <d v="2025-10-09T08:00:00"/>
    <d v="2025-10-12T11:58:00"/>
    <x v="0"/>
    <s v="ROLLOS"/>
    <s v="EJECUTADO_EXITOSO"/>
    <s v="EJECUTADO EXITOSO"/>
    <s v="09/10/2025 SE ESCALA AL COORDINADOR DE ZONA PARA ENTREGA DE ROLLOS EN SITIO | 11/10/2025 SE VISITA EL CB PARA ENTREGAR 32 ROLLOS, ENTREGA OK"/>
    <s v="VISITA_TÉCNICA"/>
    <n v="32"/>
    <s v="PRINCIPAL"/>
    <s v="TERRESTRE"/>
    <s v="SOTO LONDOÑO FREDY ALEXANDER"/>
    <n v="1"/>
    <n v="31419"/>
    <n v="31419"/>
  </r>
  <r>
    <s v="CALI"/>
    <s v="0036-0003"/>
    <x v="4"/>
    <n v="76001"/>
    <n v="2834183"/>
    <n v="78452"/>
    <x v="0"/>
    <s v="VALLE DEL CAUCA"/>
    <s v="CALI"/>
    <s v="SUPERMERCADO 3 ESQUINAS"/>
    <s v="WOMPI"/>
    <s v="FO-25-1620925"/>
    <d v="2025-10-03T08:45:00"/>
    <d v="2025-10-12T12:03:00"/>
    <x v="0"/>
    <s v="ROLLOS"/>
    <s v="EJECUTADO_EXITOSO"/>
    <s v="EJECUTADO EXITOSO"/>
    <s v="03/10/2025 SE ESCALA AL COORDINADOR DE ZONA PARA ENTREGA DE ROLLOS EN SITIO | 10/10/2025 POR CAPACIDAD OPERATIVA AUN NO SE GESTIONA ACTIVIDAD | 11/10/2025 SE VISITA CORRESPONSAL Y SE REALIZA ENTREGA DE 16 ROLLOS"/>
    <s v="VISITA_TÉCNICA"/>
    <n v="16"/>
    <s v="PRINCIPAL"/>
    <s v="TERRESTRE"/>
    <s v="GUERRERO RAMIREZ OSCAR DARIO"/>
    <n v="1"/>
    <n v="31419"/>
    <n v="31419"/>
  </r>
  <r>
    <s v="CALI"/>
    <s v="0036-0003"/>
    <x v="4"/>
    <n v="76001"/>
    <n v="2845145"/>
    <n v="79048"/>
    <x v="0"/>
    <s v="VALLE DEL CAUCA"/>
    <s v="CALI"/>
    <s v="BARRIO LAS PALMAS CALI"/>
    <s v="WOMPI"/>
    <s v="FO-25-1637547"/>
    <d v="2025-10-06T13:02:00"/>
    <d v="2025-10-12T12:06:00"/>
    <x v="0"/>
    <s v="ROLLOS"/>
    <s v="EJECUTADO_EXITOSO"/>
    <s v="EJECUTADO EXITOSO"/>
    <s v="06/10/2025 SE ESCALA AL COORDINADOR DE ZONA PARA ENTREGA DE ROLLOS EN SITIO | 11/10/2025 SE REALIZA ENTREGA DE 16 ROLLOS WOMPI CON VISITA, NO SE INTERVIENE EQUIPOS"/>
    <s v="VISITA_TÉCNICA"/>
    <n v="16"/>
    <s v="PRINCIPAL"/>
    <s v="TERRESTRE"/>
    <s v="BOLAÑOS TABORDA JORGE ENRIQUE"/>
    <n v="1"/>
    <n v="31419"/>
    <n v="31419"/>
  </r>
  <r>
    <s v="SANTA MARTA"/>
    <s v="0036-0001"/>
    <x v="0"/>
    <n v="47001"/>
    <n v="2857272"/>
    <n v="67751"/>
    <x v="0"/>
    <s v="MAGDALENA"/>
    <s v="SANTA MARTA"/>
    <s v="DROGUERIAA FARMASURPLUS"/>
    <s v="WOMPI"/>
    <s v="FO-25-1646620"/>
    <d v="2025-10-08T11:44:00"/>
    <d v="2025-10-12T12:10:00"/>
    <x v="0"/>
    <s v="ROLLOS"/>
    <s v="EJECUTADO_EXITOSO"/>
    <s v="EJECUTADO EXITOSO"/>
    <s v="08/10/2025 SE ESCALA AL COORDINADOR DE ZONA PARA ENTREGA DE ROLLOS EN SITIO | 11/10/2025 SE REALIZA ENTREGA DE 56 ROLLOS PARA DATÁFONO A SATISFACCIÓN DEL CLIENTE"/>
    <s v="VISITA_TÉCNICA"/>
    <n v="56"/>
    <s v="PRINCIPAL"/>
    <s v="TERRESTRE"/>
    <s v="HERRERA MONAR GEOVANNY"/>
    <n v="1"/>
    <n v="31419"/>
    <n v="31419"/>
  </r>
  <r>
    <s v="PASTO"/>
    <s v="0036-0003"/>
    <x v="4"/>
    <n v="52001"/>
    <n v="2860242"/>
    <n v="19074"/>
    <x v="0"/>
    <s v="NARIÑO"/>
    <s v="PASTO"/>
    <s v="ASESORÍAS EN SEGUROS AMP"/>
    <s v="WOMPI"/>
    <s v="FO-25-1649765"/>
    <d v="2025-10-09T08:00:00"/>
    <d v="2025-10-12T12:14:00"/>
    <x v="0"/>
    <s v="ROLLOS"/>
    <s v="EJECUTADO_EXITOSO"/>
    <s v="EJECUTADO EXITOSO"/>
    <s v="09/10/2025 SE ESCALA AL COORDINADOR DE ZONA PARA ENTREGA DE ROLLOS EN SITIO | 11/10/2025 SE VISITA EL CB PARA ENTREGAR 16 ROLLOS, ENTREGA OK"/>
    <s v="VISITA_TÉCNICA"/>
    <n v="16"/>
    <s v="PRINCIPAL"/>
    <s v="TERRESTRE"/>
    <s v="THOMAS  CAMPO SIGIFREDO SEGUNDO"/>
    <n v="1"/>
    <n v="31419"/>
    <n v="31419"/>
  </r>
  <r>
    <s v="IBAGUE"/>
    <s v="0036-0006"/>
    <x v="2"/>
    <n v="73001"/>
    <n v="2863784"/>
    <n v="71403"/>
    <x v="0"/>
    <s v="TOLIMA"/>
    <s v="IBAGUE"/>
    <s v="ARTE E IMPORTACIONES MILE"/>
    <s v="WOMPI"/>
    <s v="FO-25-1665783"/>
    <d v="2025-10-09T12:59:00"/>
    <d v="2025-10-12T12:20:00"/>
    <x v="0"/>
    <s v="ROLLOS"/>
    <s v="EJECUTADO_EXITOSO"/>
    <s v="EJECUTADO EXITOSO"/>
    <s v="10/10/2025 SE ESCALA AL COORDINADOR DE ZONA PARA ENTREGA DE ROLLOS EN SITIO | 11/10/2025 SE HACE ENTREGA DE 40 ROLLOS EN DIRECCIÓN INDICADA"/>
    <s v="VISITA_TÉCNICA"/>
    <n v="40"/>
    <s v="PRINCIPAL"/>
    <s v="TERRESTRE"/>
    <s v="GUERRERO RAMIREZ OSCAR DARIO"/>
    <n v="1"/>
    <n v="31419"/>
    <n v="31419"/>
  </r>
  <r>
    <s v="CALI"/>
    <s v="0036-0003"/>
    <x v="4"/>
    <n v="76001"/>
    <n v="2864110"/>
    <n v="71849"/>
    <x v="0"/>
    <s v="VALLE DEL CAUCA"/>
    <s v="CALI"/>
    <s v="CACHARRERIA Y VARIEDADES MUÑOZ"/>
    <s v="WOMPI"/>
    <s v="FO-25-1665777"/>
    <d v="2025-10-09T13:52:00"/>
    <d v="2025-10-12T12:23:00"/>
    <x v="0"/>
    <s v="ROLLOS"/>
    <s v="EJECUTADO_EXITOSO"/>
    <s v="EJECUTADO EXITOSO"/>
    <s v="10/10/2025 SE ESCALA AL COORDINADOR DE ZONA PARA ENTREGA DE ROLLOS EN SITIO | 11/10/2025 SE VISITA CORRESPONSAL Y SE REALIZA ENTREGA DE 64 ROLLOS"/>
    <s v="VISITA_TÉCNICA"/>
    <n v="64"/>
    <s v="PRINCIPAL"/>
    <s v="TERRESTRE"/>
    <s v="GUTIERREZ  CAMILO ANDRES"/>
    <n v="1"/>
    <n v="31419"/>
    <n v="31419"/>
  </r>
  <r>
    <s v="BUCARAMANGA"/>
    <s v="0036-0007"/>
    <x v="1"/>
    <n v="68001"/>
    <n v="2866928"/>
    <n v="75992"/>
    <x v="0"/>
    <s v="SANTANDER"/>
    <s v="BUCARAMANGA"/>
    <s v="LA TIENDA DE KALEHTÑO"/>
    <s v="WOMPI"/>
    <s v="FO-25-1664563"/>
    <d v="2025-10-10T08:18:00"/>
    <d v="2025-10-12T12:27:00"/>
    <x v="0"/>
    <s v="ROLLOS"/>
    <s v="EJECUTADO_EXITOSO"/>
    <s v="EJECUTADO EXITOSO"/>
    <s v="10/10/2025 SE ESCALA AL COORDINADOR DE ZONA PARA ENTREGA DE ROLLOS EN SITIO | 11/10/2025 SE HACE ENTREGA DE 16 ROLLOS"/>
    <s v="VISITA_TÉCNICA"/>
    <n v="16"/>
    <s v="PRINCIPAL"/>
    <s v="TERRESTRE"/>
    <s v="BOLAÑOS TABORDA JORGE ENRIQUE"/>
    <n v="1"/>
    <n v="31419"/>
    <n v="31419"/>
  </r>
  <r>
    <s v="BOGOTA"/>
    <s v="0036-0004"/>
    <x v="5"/>
    <n v="11001"/>
    <n v="2849698"/>
    <n v="36028"/>
    <x v="0"/>
    <s v="CUNDINAMARCA"/>
    <s v="BOGOTÁ"/>
    <s v="MIS TRAVESURAS"/>
    <s v="WOMPI"/>
    <s v="FO-25-1642434"/>
    <d v="2025-10-07T09:44:00"/>
    <d v="2025-10-12T12:29:00"/>
    <x v="0"/>
    <s v="ROLLOS"/>
    <s v="EJECUTADO_CANCELADO"/>
    <s v="CB CERRADO - DESOCUPADO"/>
    <s v="07/10/2025 SE ESCALA AL COORDINADOR DE ZONA PARA ENTREGA DE ROLLOS EN SITIO | 11/10/2025 SE VISITA CB PARA ENTREGA DE 48 ROLLOS TÉRMICOS WOMPI AL LLEGAR AL COMERCIO ESTE SE ENCUENTRA CERRADO SE EFECTÚA COMUNICACIÓN A LA LÍNEA 3104098587 CON ENTE NO CONTESTA SE PROCEDE A CERRAR ORDEN SIN MÁS NOVEDAD"/>
    <s v="VISITA_TÉCNICA"/>
    <n v="0"/>
    <s v="PRINCIPAL"/>
    <s v="TERRESTRE"/>
    <s v="GONZALEZ ESTUPIÑAN YEISON WALTER ANTONIO"/>
    <n v="1"/>
    <n v="31419"/>
    <n v="31419"/>
  </r>
  <r>
    <s v="VILLAVICENCIO"/>
    <s v="0036-0006"/>
    <x v="2"/>
    <n v="50001"/>
    <n v="2860484"/>
    <n v="66484"/>
    <x v="0"/>
    <s v="META"/>
    <s v="VILLAVICENCIO"/>
    <s v="RIKIS MARKET"/>
    <s v="WOMPI"/>
    <s v="FO-25-1667801"/>
    <d v="2025-10-09T08:00:00"/>
    <d v="2025-10-12T12:30:00"/>
    <x v="0"/>
    <s v="ROLLOS"/>
    <s v="EJECUTADO_EXITOSO"/>
    <s v="EJECUTADO EXITOSO"/>
    <s v="10/10/2025 SE ESCALA AL COORDINADOR DE ZONA PARA ENTREGA DE ROLLOS EN SITIO | 11/10/2025 SE ENTREGAN 40 ROLLOS WOMPI"/>
    <s v="VISITA_TÉCNICA"/>
    <n v="40"/>
    <s v="PRINCIPAL"/>
    <s v="TERRESTRE"/>
    <s v="ROMERO ROJAS BREIDY JHOHAN"/>
    <n v="1"/>
    <n v="31419"/>
    <n v="31419"/>
  </r>
  <r>
    <s v="CALI"/>
    <s v="0036-0003"/>
    <x v="4"/>
    <n v="76001"/>
    <n v="2861174"/>
    <n v="34501"/>
    <x v="0"/>
    <s v="VALLE DEL CAUCA"/>
    <s v="CALI"/>
    <s v="C &amp; C CELULARES"/>
    <s v="WOMPI"/>
    <s v="FO-25-1667799"/>
    <d v="2025-10-09T08:32:00"/>
    <d v="2025-10-12T12:32:00"/>
    <x v="0"/>
    <s v="ROLLOS"/>
    <s v="EJECUTADO_EXITOSO"/>
    <s v="EJECUTADO EXITOSO"/>
    <s v="10/10/2025 SE ESCALA AL COORDINADOR DE ZONA PARA ENTREGA DE ROLLOS EN SITIO | 11/10/2025 SE ENTREGAN 64 ROLLOS A JENNY SUÁREZ"/>
    <s v="VISITA_TÉCNICA"/>
    <n v="64"/>
    <s v="PRINCIPAL"/>
    <s v="TERRESTRE"/>
    <s v="PEDREROS CONTRERAS MICHAEL STEVENS"/>
    <n v="1"/>
    <n v="31419"/>
    <n v="31419"/>
  </r>
  <r>
    <s v="BUCARAMANGA"/>
    <s v="0036-0007"/>
    <x v="1"/>
    <n v="68276"/>
    <n v="2868380"/>
    <n v="70671"/>
    <x v="0"/>
    <s v="SANTANDER"/>
    <s v="FLORIDABLANCA"/>
    <s v="BARRIO CIUDAD VALENCIA FLORIDABLANCA 3"/>
    <s v="WOMPI"/>
    <s v="FO-25-1666311"/>
    <d v="2025-10-10T10:48:00"/>
    <d v="2025-10-12T12:33:00"/>
    <x v="0"/>
    <s v="ROLLOS"/>
    <s v="EJECUTADO_EXITOSO"/>
    <s v="EJECUTADO EXITOSO"/>
    <s v="10/10/2025 SE ESCALA AL COORDINADOR DE ZONA PARA ENTREGA DE ROLLOS EN SITIO | 11/10/2025 SE REALIZA ENTREGA DE 64 ROLLOS CON VISITA NO SE MANIPULA TERMINAL"/>
    <s v="VISITA_TÉCNICA"/>
    <n v="64"/>
    <s v="PRINCIPAL"/>
    <s v="TERRESTRE"/>
    <s v="CUERO RUIZ JHONNY"/>
    <n v="1"/>
    <n v="31419"/>
    <n v="31419"/>
  </r>
  <r>
    <s v="CALI"/>
    <s v="0036-0003"/>
    <x v="4"/>
    <n v="76001"/>
    <n v="2861475"/>
    <n v="42658"/>
    <x v="0"/>
    <s v="VALLE DEL CAUCA"/>
    <s v="CALI"/>
    <s v="MISCELANEA MARIA PAULA"/>
    <s v="WOMPI"/>
    <s v="FO-25-1665791"/>
    <d v="2025-10-09T09:00:00"/>
    <d v="2025-10-12T12:37:00"/>
    <x v="0"/>
    <s v="ROLLOS"/>
    <s v="EJECUTADO_EXITOSO"/>
    <s v="EJECUTADO EXITOSO"/>
    <s v="10/10/2025 SE ESCALA AL COORDINADOR DE ZONA PARA ENTREGA DE ROLLOS EN SITIO | 11/10/2025 SE VISITA CORRESPONSAL Y SE REALIZA ENTREGA DE 48 ROLLOS"/>
    <s v="VISITA_TÉCNICA"/>
    <n v="48"/>
    <s v="PRINCIPAL"/>
    <s v="TERRESTRE"/>
    <s v="REYES RAMIREZ DIEGO ALEXANDER"/>
    <n v="1"/>
    <n v="31419"/>
    <n v="31419"/>
  </r>
  <r>
    <s v="CALI"/>
    <s v="0036-0003"/>
    <x v="4"/>
    <n v="76001"/>
    <n v="2862998"/>
    <n v="52803"/>
    <x v="0"/>
    <s v="VALLE DEL CAUCA"/>
    <s v="CALI"/>
    <s v="ALMACEN VARIEDADES HUMBERTO"/>
    <s v="WOMPI"/>
    <s v="FO-25-1665786"/>
    <d v="2025-10-09T11:28:00"/>
    <d v="2025-10-12T12:38:00"/>
    <x v="0"/>
    <s v="ROLLOS"/>
    <s v="EJECUTADO_EXITOSO"/>
    <s v="EJECUTADO EXITOSO"/>
    <s v="10/10/2025 SE ESCALA AL COORDINADOR DE ZONA PARA ENTREGA DE ROLLOS EN SITIO | 11/10/2025 SE REALIZA ENTREGA DE 64 ROLLOS WOMPI CON VISITA"/>
    <s v="VISITA_TÉCNICA"/>
    <n v="64"/>
    <s v="PRINCIPAL"/>
    <s v="TERRESTRE"/>
    <s v="BOLAÑOS TABORDA JORGE ENRIQUE"/>
    <n v="1"/>
    <n v="31419"/>
    <n v="31419"/>
  </r>
  <r>
    <s v="YOPAL"/>
    <s v="0036-0006"/>
    <x v="2"/>
    <n v="85001"/>
    <n v="2866877"/>
    <n v="76523"/>
    <x v="0"/>
    <s v="CASANARE"/>
    <s v="YOPAL"/>
    <s v="DROGUERIA NUEVO AMANECER"/>
    <s v="WOMPI"/>
    <s v="FO-25-1666349"/>
    <d v="2025-10-10T08:29:00"/>
    <d v="2025-10-12T12:40:00"/>
    <x v="0"/>
    <s v="ROLLOS"/>
    <s v="EJECUTADO_EXITOSO"/>
    <s v="EJECUTADO EXITOSO"/>
    <s v="10/10/2025 SE ESCALA AL COORDINADOR DE ZONA PARA ENTREGA DE ROLLOS EN SITIO | 11/10/2025 SE VISITA COMERCIO, SE ENTREGAN 48 ROLLOS OK"/>
    <s v="VISITA_TÉCNICA"/>
    <n v="48"/>
    <s v="PRINCIPAL"/>
    <s v="TERRESTRE"/>
    <s v="HERRERA MONAR GEOVANNY"/>
    <n v="1"/>
    <n v="31419"/>
    <n v="31419"/>
  </r>
  <r>
    <s v="BOGOTA"/>
    <s v="0036-0004"/>
    <x v="5"/>
    <n v="25754"/>
    <n v="2865340"/>
    <n v="48452"/>
    <x v="0"/>
    <s v="CUNDINAMARCA"/>
    <s v="SOACHA"/>
    <s v="BARRIO SOACHA SOACHA 3"/>
    <s v="WOMPI"/>
    <s v="FO-25-1663971"/>
    <d v="2025-10-09T16:21:00"/>
    <d v="2025-10-12T12:40:00"/>
    <x v="0"/>
    <s v="ROLLOS"/>
    <s v="EJECUTADO_EXITOSO"/>
    <s v="EJECUTADO EXITOSO"/>
    <s v="09/10/2025 SE ESCALA AL COORDINADOR DE ZONA PARA ENTREGA DE ROLLOS EN SITIO | 11/10/2025 DURANTE LA VISITA TECNICA SE REALIZA ENTREGA DE 24 ROLLOS PARA DATÁFONO NO SE MANIPULAN EQUIPOS"/>
    <s v="VISITA_TÉCNICA"/>
    <n v="24"/>
    <s v="PRINCIPAL"/>
    <s v="TERRESTRE"/>
    <s v="BERNAL ELAICA EDGAR ALEXIS"/>
    <n v="1"/>
    <n v="31419"/>
    <n v="31419"/>
  </r>
  <r>
    <s v="TUNJA"/>
    <s v="0036-0007"/>
    <x v="1"/>
    <n v="15001"/>
    <n v="2866016"/>
    <n v="79800"/>
    <x v="0"/>
    <s v="BOYACA"/>
    <s v="TUNJA"/>
    <s v="DROGUERÍA NATURAL FUENTE DE LA SALUD"/>
    <s v="WOMPI"/>
    <s v="FO-25-1663936"/>
    <d v="2025-10-10T08:00:00"/>
    <d v="2025-10-12T12:41:00"/>
    <x v="0"/>
    <s v="ROLLOS"/>
    <s v="EJECUTADO_EXITOSO"/>
    <s v="EJECUTADO EXITOSO"/>
    <s v="09/10/2025 SE ESCALA AL COORDINADOR DE ZONA PARA ENTREGA DE ROLLOS EN SITIO | 10/10/2025 SE VISITA CB ENTREGA 24 ROLLOS"/>
    <s v="VISITA_TÉCNICA"/>
    <n v="24"/>
    <s v="PRINCIPAL"/>
    <s v="TERRESTRE"/>
    <s v="GALEANO SORIANO JUAN DAVID"/>
    <n v="1"/>
    <n v="31419"/>
    <n v="31419"/>
  </r>
  <r>
    <s v="NEIVA"/>
    <s v="0036-0006"/>
    <x v="2"/>
    <n v="41001"/>
    <n v="2866980"/>
    <n v="70930"/>
    <x v="0"/>
    <s v="HUILA"/>
    <s v="NEIVA"/>
    <s v="SUPERMERCADO Y DISTRIBUCIONES LA ECONOMÍA AYA"/>
    <s v="WOMPI"/>
    <s v="FO-25-1666343"/>
    <d v="2025-10-10T08:33:00"/>
    <d v="2025-10-12T12:43:00"/>
    <x v="0"/>
    <s v="ROLLOS"/>
    <s v="EJECUTADO_EXITOSO"/>
    <s v="EJECUTADO EXITOSO"/>
    <s v="10/10/2025 SE ESCALA AL COORDINADOR DE ZONA PARA ENTREGA DE ROLLOS EN SITIO | 11/10/2025 SE ENTREGA 24 ROLLOS SIN NOVEDAD"/>
    <s v="VISITA_TÉCNICA"/>
    <n v="24"/>
    <s v="PRINCIPAL"/>
    <s v="TERRESTRE"/>
    <s v="HERRERA GARZON JEYSON STEVENT"/>
    <n v="1"/>
    <n v="31419"/>
    <n v="31419"/>
  </r>
  <r>
    <s v="NEIVA"/>
    <s v="0036-0006"/>
    <x v="2"/>
    <n v="41001"/>
    <n v="2871092"/>
    <n v="58897"/>
    <x v="0"/>
    <s v="HUILA"/>
    <s v="NEIVA"/>
    <s v="BARRIO MANZANARES NEIVA"/>
    <s v="WOMPI"/>
    <s v="FO-25-1668796"/>
    <d v="2025-10-10T16:23:00"/>
    <d v="2025-10-12T12:46:00"/>
    <x v="0"/>
    <s v="ROLLOS"/>
    <s v="EJECUTADO_EXITOSO"/>
    <s v="EJECUTADO EXITOSO"/>
    <s v="10/10/2025 SE ESCALA AL COORDINADOR DE ZONA PARA ENTREGA DE ROLLOS EN SITIO | 11/10/2025 SEEM REALIZA VISITA AL PUNTO SE ENTREGAN 32 ROLLOS PAPEL WOMPI CLIENTE RECIBE A SATISFACCIÓN"/>
    <s v="VISITA_TÉCNICA"/>
    <n v="32"/>
    <s v="PRINCIPAL"/>
    <s v="TERRESTRE"/>
    <s v="ANDRADE HERNANDEZ JUAN CARLOS"/>
    <n v="1"/>
    <n v="31419"/>
    <n v="31419"/>
  </r>
  <r>
    <s v="CALI"/>
    <s v="0036-0003"/>
    <x v="4"/>
    <n v="76520"/>
    <n v="2868926"/>
    <n v="76149"/>
    <x v="0"/>
    <s v="VALLE DEL CAUCA"/>
    <s v="PALMIRA"/>
    <s v="BARRIO NUEVO PALMIRA 2"/>
    <s v="WOMPI"/>
    <s v="FO-25-1666669"/>
    <d v="2025-10-10T11:29:00"/>
    <d v="2025-10-12T12:49:00"/>
    <x v="0"/>
    <s v="ROLLOS"/>
    <s v="EJECUTADO_EXITOSO"/>
    <s v="EJECUTADO EXITOSO"/>
    <s v="10/10/2025 SE ESCALA AL COORDINADOR DE ZONA PARA ENTREGA DE ROLLOS EN SITIO | 11/10/2025 EN LA VISITA TÉCNICA SE REALIZÓ LA ENTREGA DE 16 ROLLOS DE WOMPI PARA EL CB."/>
    <s v="VISITA_TÉCNICA"/>
    <n v="16"/>
    <s v="PRINCIPAL"/>
    <s v="TERRESTRE"/>
    <s v="DEVIA REINOSO JUAN CARLOS"/>
    <n v="1"/>
    <n v="31419"/>
    <n v="31419"/>
  </r>
  <r>
    <s v="BUCARAMANGA"/>
    <s v="0036-0007"/>
    <x v="1"/>
    <n v="68276"/>
    <n v="2867402"/>
    <n v="28916"/>
    <x v="0"/>
    <s v="SANTANDER"/>
    <s v="FLORIDABLANCA"/>
    <s v="BARRIO RUITOQUE FLORIDABLANCA"/>
    <s v="WOMPI"/>
    <s v="FO-25-1666332"/>
    <d v="2025-10-10T09:04:00"/>
    <d v="2025-10-12T12:54:00"/>
    <x v="0"/>
    <s v="ROLLOS"/>
    <s v="EJECUTADO_EXITOSO"/>
    <s v="EJECUTADO EXITOSO"/>
    <s v="10/10/2025 SE ESCALA AL COORDINADOR DE ZONA PARA ENTREGA DE ROLLOS EN SITIO | 11/10/2025 SE REALIZA ENTREGA DE 32 ROLLOS NO SE MANIPULA TERMINAL"/>
    <s v="VISITA_TÉCNICA"/>
    <n v="32"/>
    <s v="PRINCIPAL"/>
    <s v="TERRESTRE"/>
    <s v="SANCHEZ URREGO ROBINSON DAVID"/>
    <n v="1"/>
    <n v="31419"/>
    <n v="31419"/>
  </r>
  <r>
    <s v="NEIVA"/>
    <s v="0036-0006"/>
    <x v="2"/>
    <n v="41001"/>
    <n v="2868268"/>
    <n v="70742"/>
    <x v="0"/>
    <s v="HUILA"/>
    <s v="NEIVA"/>
    <s v="DROGUERIA PHARMA ECONOMICAS"/>
    <s v="WOMPI"/>
    <s v="FO-25-1666319"/>
    <d v="2025-10-10T10:38:00"/>
    <d v="2025-10-12T12:55:00"/>
    <x v="0"/>
    <s v="ROLLOS"/>
    <s v="EJECUTADO_EXITOSO"/>
    <s v="EJECUTADO EXITOSO"/>
    <s v="10/10/2025 SE ESCALA AL COORDINADOR DE ZONA PARA ENTREGA DE ROLLOS EN SITIO | 11/10/2025 SE ENTREGA 16 ROLLOS SIN NOVEDAD"/>
    <s v="VISITA_TÉCNICA"/>
    <n v="16"/>
    <s v="PRINCIPAL"/>
    <s v="TERRESTRE"/>
    <s v="REYES RAMIREZ DIEGO ALEXANDER"/>
    <n v="1"/>
    <n v="31419"/>
    <n v="31419"/>
  </r>
  <r>
    <s v="VILLAVICENCIO"/>
    <s v="0036-0006"/>
    <x v="2"/>
    <n v="50001"/>
    <n v="2869421"/>
    <n v="54869"/>
    <x v="0"/>
    <s v="META"/>
    <s v="VILLAVICENCIO"/>
    <s v="TIENDA VENTÓ MARIANA"/>
    <s v="WOMPI"/>
    <s v="FO-25-1667068"/>
    <d v="2025-10-10T12:16:00"/>
    <d v="2025-10-12T12:59:00"/>
    <x v="0"/>
    <s v="ROLLOS"/>
    <s v="EJECUTADO_EXITOSO"/>
    <s v="EJECUTADO EXITOSO"/>
    <s v="10/10/2025 SE ESCALA AL COORDINADOR DE ZONA PARA ENTREGA DE ROLLOS EN SITIO | 11/10/2025 SE ENTREGAN 64 ROLLOS"/>
    <s v="VISITA_TÉCNICA"/>
    <n v="64"/>
    <s v="PRINCIPAL"/>
    <s v="TERRESTRE"/>
    <s v="ANDRADE HERNANDEZ JUAN CARLOS"/>
    <n v="1"/>
    <n v="31419"/>
    <n v="31419"/>
  </r>
  <r>
    <s v="BARRANQUILLA"/>
    <s v="0036-0001"/>
    <x v="0"/>
    <n v="8001"/>
    <n v="2868377"/>
    <n v="60460"/>
    <x v="0"/>
    <s v="ATLANTICO"/>
    <s v="BARRANQUILLA"/>
    <s v="PORTAL DE CEVILLAR"/>
    <s v="WOMPI"/>
    <s v="FO-25-1666314"/>
    <d v="2025-10-10T10:47:00"/>
    <d v="2025-10-12T13:00:00"/>
    <x v="0"/>
    <s v="ROLLOS"/>
    <s v="EJECUTADO_EXITOSO"/>
    <s v="EJECUTADO EXITOSO"/>
    <s v="10/10/2025 SE ESCALA AL COORDINADOR DE ZONA PARA ENTREGA DE ROLLOS EN SITIO | 11/10/2025 SE HACE ENTREGA DE 56 ROLLOS WOMPI EN LA CARRERA 16 47B 13 CEVILLAR"/>
    <s v="VISITA_TÉCNICA"/>
    <n v="56"/>
    <s v="PRINCIPAL"/>
    <s v="TERRESTRE"/>
    <s v="CASTRILLON URREA LONDIER LEANDRO"/>
    <n v="1"/>
    <n v="31419"/>
    <n v="31419"/>
  </r>
  <r>
    <s v="YOPAL"/>
    <s v="0036-0006"/>
    <x v="2"/>
    <n v="85001"/>
    <n v="2868540"/>
    <n v="74496"/>
    <x v="0"/>
    <s v="CASANARE"/>
    <s v="YOPAL"/>
    <s v="AUTOSERVICIO TU HOGAR"/>
    <s v="WOMPI"/>
    <s v="FO-25-1666293"/>
    <d v="2025-10-10T10:52:00"/>
    <d v="2025-10-12T13:02:00"/>
    <x v="0"/>
    <s v="ROLLOS"/>
    <s v="EJECUTADO_EXITOSO"/>
    <s v="EJECUTADO EXITOSO"/>
    <s v="10/10/2025 SE ESCALA AL COORDINADOR DE ZONA PARA ENTREGA DE ROLLOS EN SITIO | 11/10/2025 SE VISITA COMERCIO. SE ENTREGAN 48 ROLLOS OK"/>
    <s v="VISITA_TÉCNICA"/>
    <n v="48"/>
    <s v="PRINCIPAL"/>
    <s v="TERRESTRE"/>
    <s v="ORTEGA TORRES JUAN SEBASTIAN"/>
    <n v="1"/>
    <n v="31419"/>
    <n v="31419"/>
  </r>
  <r>
    <s v="CALI"/>
    <s v="0036-0003"/>
    <x v="4"/>
    <n v="76001"/>
    <n v="2869404"/>
    <n v="76578"/>
    <x v="0"/>
    <s v="VALLE DEL CAUCA"/>
    <s v="CALI"/>
    <s v="MINI MARKET SANTA MONICA"/>
    <s v="WOMPI"/>
    <s v="FO-25-1667079"/>
    <d v="2025-10-10T12:07:00"/>
    <d v="2025-10-12T13:03:00"/>
    <x v="0"/>
    <s v="ROLLOS"/>
    <s v="EJECUTADO_EXITOSO"/>
    <s v="EJECUTADO EXITOSO"/>
    <s v="10/10/2025 SE ESCALA AL COORDINADOR DE ZONA PARA ENTREGA DE ROLLOS EN SITIO | 11/10/2025 SE REALIZA ENTREGA DE 16 ROLLOS WOMPI"/>
    <s v="VISITA_TÉCNICA"/>
    <n v="16"/>
    <s v="PRINCIPAL"/>
    <s v="TERRESTRE"/>
    <s v="BERNAL ELAICA EDGAR ALEXIS"/>
    <n v="1"/>
    <n v="31419"/>
    <n v="31419"/>
  </r>
  <r>
    <s v="CALI"/>
    <s v="0036-0003"/>
    <x v="4"/>
    <n v="76001"/>
    <n v="2869643"/>
    <n v="10986"/>
    <x v="0"/>
    <s v="VALLE DEL CAUCA"/>
    <s v="CALI"/>
    <s v="MISCELANIA GUADALAJARA"/>
    <s v="WOMPI"/>
    <s v="FO-25-1667060"/>
    <d v="2025-10-10T12:58:00"/>
    <d v="2025-10-12T13:04:00"/>
    <x v="0"/>
    <s v="ROLLOS"/>
    <s v="EJECUTADO_EXITOSO"/>
    <s v="EJECUTADO EXITOSO"/>
    <s v="10/10/2025 SE ESCALA AL COORDINADOR DE ZONA PARA ENTREGA DE ROLLOS EN SITIO | 11/10/2025 SE ENTREGAN 64 ROLLOS A WILMER ANDRÉS GÓMEZ HIGUITA"/>
    <s v="VISITA_TÉCNICA"/>
    <n v="64"/>
    <s v="PRINCIPAL"/>
    <s v="TERRESTRE"/>
    <s v="MONTERO MUESES GIAN CARLO"/>
    <n v="1"/>
    <n v="31419"/>
    <n v="31419"/>
  </r>
  <r>
    <s v="VILLAVICENCIO"/>
    <s v="0036-0006"/>
    <x v="2"/>
    <n v="50001"/>
    <n v="2869836"/>
    <n v="77812"/>
    <x v="0"/>
    <s v="META"/>
    <s v="VILLAVICENCIO"/>
    <s v="DROGUERÍA GYFARMA VILLAVICENCIO"/>
    <s v="WOMPI"/>
    <s v="FO-25-1667215"/>
    <d v="2025-10-10T13:35:00"/>
    <d v="2025-10-12T13:06:00"/>
    <x v="0"/>
    <s v="ROLLOS"/>
    <s v="EJECUTADO_EXITOSO"/>
    <s v="EJECUTADO EXITOSO"/>
    <s v="10/10/2025 SE ESCALA AL COORDINADOR DE ZONA PARA ENTREGA DE ROLLOS EN SITIO | 11/10/2025 SE REALIZA ENTREGA EN SITIO 24 ROLLOS WOMPI"/>
    <s v="VISITA_TÉCNICA"/>
    <n v="24"/>
    <s v="PRINCIPAL"/>
    <s v="TERRESTRE"/>
    <s v="CUERO RUIZ JHONNY"/>
    <n v="1"/>
    <n v="31419"/>
    <n v="31419"/>
  </r>
  <r>
    <s v="PEREIRA"/>
    <s v="0036-0002"/>
    <x v="6"/>
    <n v="66001"/>
    <n v="2869693"/>
    <n v="74598"/>
    <x v="0"/>
    <s v="RISARALDA"/>
    <s v="PEREIRA"/>
    <s v="BARRIO VENECIA PEREIRA 2"/>
    <s v="WOMPI"/>
    <s v="FO-25-1667793"/>
    <d v="2025-10-10T13:49:00"/>
    <d v="2025-10-12T13:07:00"/>
    <x v="0"/>
    <s v="ROLLOS"/>
    <s v="EJECUTADO_EXITOSO"/>
    <s v="EJECUTADO EXITOSO"/>
    <s v="10/10/2025 SE ESCALA AL COORDINADOR DE ZONA PARA ENTREGA DE ROLLOS EN SITIO | 11/10/2025 SE VISITA COMERCIO SE REALIZA ENTREGA DE 32 ROLLOS DE PAPEL PARA DATÁFONO WOMPI"/>
    <s v="VISITA_TÉCNICA"/>
    <n v="32"/>
    <s v="PRINCIPAL"/>
    <s v="TERRESTRE"/>
    <s v="CASTRILLON URREA LONDIER LEANDRO"/>
    <n v="1"/>
    <n v="31419"/>
    <n v="31419"/>
  </r>
  <r>
    <s v="VILLAVICENCIO"/>
    <s v="0036-0006"/>
    <x v="2"/>
    <n v="50001"/>
    <n v="2869936"/>
    <n v="76053"/>
    <x v="0"/>
    <s v="META"/>
    <s v="VILLAVICENCIO"/>
    <s v="FESILL"/>
    <s v="WOMPI"/>
    <s v="FO-25-1667787"/>
    <d v="2025-10-10T14:07:00"/>
    <d v="2025-10-12T13:09:00"/>
    <x v="0"/>
    <s v="ROLLOS"/>
    <s v="EJECUTADO_EXITOSO"/>
    <s v="EJECUTADO EXITOSO"/>
    <s v="10/10/2025 SE ESCALA AL COORDINADOR DE ZONA PARA ENTREGA DE ROLLOS EN SITIO | 11/10/2025 SE REALIZA ENTREGA DE 24 ROLLOS WOMPI"/>
    <s v="VISITA_TÉCNICA"/>
    <n v="24"/>
    <s v="PRINCIPAL"/>
    <s v="TERRESTRE"/>
    <s v="LOAIZA LOPEZ JHON FREDDY"/>
    <n v="1"/>
    <n v="31419"/>
    <n v="31419"/>
  </r>
  <r>
    <s v="SANTA MARTA"/>
    <s v="0036-0001"/>
    <x v="0"/>
    <n v="47001"/>
    <n v="2870009"/>
    <n v="75318"/>
    <x v="0"/>
    <s v="MAGDALENA"/>
    <s v="SANTA MARTA"/>
    <s v="BARRIO LUIS R CALVO SANTA MARTA 1"/>
    <s v="WOMPI"/>
    <s v="FO-25-1667776"/>
    <d v="2025-10-10T14:09:00"/>
    <d v="2025-10-12T13:10:00"/>
    <x v="0"/>
    <s v="ROLLOS"/>
    <s v="EJECUTADO_EXITOSO"/>
    <s v="EJECUTADO EXITOSO"/>
    <s v="10/10/2025 SE ESCALA AL COORDINADOR DE ZONA PARA ENTREGA DE ROLLOS EN SITIO | 11/10/2025 SE REALIZA ENTREGA DE 32 ROLLOS A SATISFACCIÓN DEL CLIENTE"/>
    <s v="VISITA_TÉCNICA"/>
    <n v="32"/>
    <s v="PRINCIPAL"/>
    <s v="TERRESTRE"/>
    <s v="PEDREROS CONTRERAS MICHAEL STEVENS"/>
    <n v="1"/>
    <n v="31419"/>
    <n v="31419"/>
  </r>
  <r>
    <s v="PASTO"/>
    <s v="0036-0003"/>
    <x v="4"/>
    <n v="52001"/>
    <n v="2870822"/>
    <n v="78097"/>
    <x v="0"/>
    <s v="NARIÑO"/>
    <s v="PASTO"/>
    <s v="DROGUERIA SURSALUD"/>
    <s v="WOMPI"/>
    <s v="FO-25-1668249"/>
    <d v="2025-10-10T15:50:00"/>
    <d v="2025-10-12T13:11:00"/>
    <x v="0"/>
    <s v="ROLLOS"/>
    <s v="EJECUTADO_EXITOSO"/>
    <s v="EJECUTADO EXITOSO"/>
    <s v="10/10/2025 SE ESCALA AL COORDINADOR DE ZONA PARA ENTREGA DE ROLLOS EN SITIO | 11/10/2025 SE VISITA EL CB PARA ENTREGAR 16 ROLLOS, ENTREGA OK"/>
    <s v="VISITA_TÉCNICA"/>
    <n v="16"/>
    <s v="PRINCIPAL"/>
    <s v="TERRESTRE"/>
    <s v="THOMAS  CAMPO SIGIFREDO SEGUNDO"/>
    <n v="1"/>
    <n v="31419"/>
    <n v="31419"/>
  </r>
  <r>
    <s v="BUCARAMANGA"/>
    <s v="0036-0007"/>
    <x v="1"/>
    <n v="68276"/>
    <n v="2871678"/>
    <n v="43211"/>
    <x v="0"/>
    <s v="SANTANDER"/>
    <s v="FLORIDABLANCA"/>
    <s v="BARRIO PRADOS DEL SUR FLORIDABLANCA"/>
    <s v="WOMPI"/>
    <s v="FO-25-1668870"/>
    <d v="2025-10-14T08:00:00"/>
    <d v="2025-10-12T13:12:00"/>
    <x v="0"/>
    <s v="ROLLOS"/>
    <s v="EJECUTADO_EXITOSO"/>
    <s v="EJECUTADO EXITOSO"/>
    <s v="10/10/2025 SE ESCALA AL COORDINADOR DE ZONA PARA ENTREGA DE ROLLOS EN SITIO | 11/10/2025 SE REALIZA ENTREGA DE 64 ROLLOS WOMPI CON VISITA."/>
    <s v="VISITA_TÉCNICA"/>
    <n v="64"/>
    <s v="PRINCIPAL"/>
    <s v="TERRESTRE"/>
    <s v="GUERRERO RAMIREZ OSCAR DARIO"/>
    <n v="1"/>
    <n v="31419"/>
    <n v="31419"/>
  </r>
  <r>
    <s v="BUCARAMANGA"/>
    <s v="0036-0007"/>
    <x v="1"/>
    <n v="68001"/>
    <n v="2871476"/>
    <n v="65802"/>
    <x v="0"/>
    <s v="SANTANDER"/>
    <s v="BUCARAMANGA"/>
    <s v="DROGUERIA FARMA EXPRESS GIRARDOT"/>
    <s v="WOMPI"/>
    <s v="FO-25-1668874"/>
    <d v="2025-10-14T08:00:00"/>
    <d v="2025-10-12T13:31:00"/>
    <x v="0"/>
    <s v="ROLLOS"/>
    <s v="EJECUTADO_EXITOSO"/>
    <s v="EJECUTADO EXITOSO"/>
    <s v="10/10/2025 SE ESCALA AL COORDINADOR DE ZONA PARA ENTREGA DE ROLLOS EN SITIO | 11/10/2025 SE HACE PRESECIA EN COMERCIO SE REALIZA ENTREGA DE 48 ROLLOS"/>
    <s v="VISITA_TÉCNICA"/>
    <n v="48"/>
    <s v="PRINCIPAL"/>
    <s v="TERRESTRE"/>
    <s v="MARTINEZ FLOREZ DONIS ALBERTO"/>
    <n v="1"/>
    <n v="31419"/>
    <n v="31419"/>
  </r>
  <r>
    <s v="BARRANQUILLA"/>
    <s v="0036-0001"/>
    <x v="0"/>
    <n v="8078"/>
    <n v="2830671"/>
    <n v="71090"/>
    <x v="0"/>
    <s v="ATLANTICO"/>
    <s v="BARANOA"/>
    <s v="BARRIO CENTRO BARANOA 8"/>
    <s v="WOMPI"/>
    <s v="FO-25-1628995"/>
    <d v="2025-10-02T13:32:00"/>
    <d v="2025-10-12T14:22:00"/>
    <x v="0"/>
    <s v="ROLLOS"/>
    <s v="EJECUTADO_EXITOSO"/>
    <s v="EJECUTADO EXITOSO"/>
    <s v="08/10/2025 SE REALIZA ENVIO DE ROLLOS CON GUIA | 10/10/2025 TRANSPORTADORA REPORTA NOVEDAD (DEBIDO A FUERTES LLUVIAS EN TODA LA CIUDAD Y EN EL PERIMETRO URBANO SE VE AFECTADO LA DISTRIBUCION Y RECOLECCION) | 12/10/2025 SE REALIZA ENVIO DE 64 ROLLOS, CON LA GUIA 2205447212 SERVIENTREGA. SE CONFIRMA ENTREGA EXITOSA POR PARTE DE LA TRANSPORTADORA"/>
    <s v="ENVÍO"/>
    <n v="64"/>
    <s v="INTERMEDIA"/>
    <s v="TERRESTRE"/>
    <s v="BARRERA ORTEGA MARLON STWAR"/>
    <n v="1"/>
    <n v="36351"/>
    <n v="36351"/>
  </r>
  <r>
    <s v="PASTO"/>
    <s v="0036-0003"/>
    <x v="4"/>
    <n v="52260"/>
    <n v="2830327"/>
    <n v="26704"/>
    <x v="0"/>
    <s v="NARIÑO"/>
    <s v="EL TAMBO"/>
    <s v="BARRIO EL COMERCIO EL TAMBO"/>
    <s v="WOMPI"/>
    <s v="FO-25-1622226"/>
    <d v="2025-10-02T12:16:00"/>
    <d v="2025-10-12T14:22:00"/>
    <x v="0"/>
    <s v="ROLLOS"/>
    <s v="EJECUTADO_EXITOSO"/>
    <s v="EJECUTADO EXITOSO"/>
    <s v="03/10/2025 SE REALIZA ENVIO DE ROLLOS CON GUIA | 08/10/2025 SE LLAMA AL USUARIO Y NOS CONFIRMA QUE AUN NO LE HAN LLEGADO LOS ROLLOS | 09/10/2025 SE LLAMA AL USUARIO PERO NO CONTESTA | 09/10/2025 EN ZONA DE DISTRIBUCIÓN | 12/10/2025 SE REALIZA ENVIO DE 64 ROLLOS, CON LA GUIA 2205447212 SERVIENTREGA. SE CONFIRMA ENTREGA EXITOSA POR PARTE DE LA TRANSPORTADORA"/>
    <s v="ENVÍO"/>
    <n v="64"/>
    <s v="INTERMEDIA"/>
    <s v="TERRESTRE"/>
    <s v="RICO PERDOMO ALAHY XIMENA"/>
    <n v="1"/>
    <n v="36351"/>
    <n v="36351"/>
  </r>
  <r>
    <s v="BARRANQUILLA"/>
    <s v="0036-0001"/>
    <x v="0"/>
    <n v="8078"/>
    <n v="2832393"/>
    <n v="74935"/>
    <x v="0"/>
    <s v="ATLANTICO"/>
    <s v="BARANOA"/>
    <s v="BARRIO CENTRO BARANOA 10"/>
    <s v="WOMPI"/>
    <s v="FO-25-1631632"/>
    <d v="2025-10-02T16:32:00"/>
    <d v="2025-10-12T14:23:00"/>
    <x v="0"/>
    <s v="ROLLOS"/>
    <s v="EJECUTADO_EXITOSO"/>
    <s v="EJECUTADO EXITOSO"/>
    <s v="05/10/2025 SE REALIZA ENVIO DE ROLLOS CON GUIA | 09/10/2025 SE LLAMA AL USUARIO PERO NO CONTESTO | 09/10/2025 SE COMUNICO CON EL USUARIO Y NOS CONFIRMA QUE AUN NO LE HAN LLEGADO LOS ROLLOS | 12/10/2025 SE REALIZA ENVIO DE 32 ROLLOS, CON LA GUIA 2205447218 SERVIENTREGA. SE CONFIRMA ENTREGA EXITOSA POR PARTE DE LA TRANSPORTADORA"/>
    <s v="ENVÍO"/>
    <n v="32"/>
    <s v="INTERMEDIA"/>
    <s v="TERRESTRE"/>
    <s v="LONDOÑO MARULANDA ISABELA"/>
    <n v="1"/>
    <n v="36351"/>
    <n v="36351"/>
  </r>
  <r>
    <s v="CUCUTA"/>
    <s v="0036-0007"/>
    <x v="1"/>
    <n v="54498"/>
    <n v="2831325"/>
    <n v="75479"/>
    <x v="0"/>
    <s v="NORTE DE SANTANDER"/>
    <s v="OCAÑA"/>
    <s v="BARRIO ACOLSURE OCAÑA"/>
    <s v="WOMPI"/>
    <s v="FO-25-1629371"/>
    <d v="2025-10-02T14:35:00"/>
    <d v="2025-10-12T14:23:00"/>
    <x v="0"/>
    <s v="ROLLOS"/>
    <s v="EJECUTADO_EXITOSO"/>
    <s v="EJECUTADO EXITOSO"/>
    <s v="04/10/2025 SE REALIZA ENVIO DE ROLLOS CON GUIA | 09/10/2025 SE INTENTO COMUNICAR CON EL USUARIO PERO NO CONTESTO | 12/10/2025 SE REALIZA ENVIO DE 16 ROLLOS, CON LA GUIA 2187690738 SERVIENTREGA. SE CONFIRMA ENTREGA EXITOSA POR PARTE DE LA TRANSPORTADORA"/>
    <s v="ENVÍO"/>
    <n v="16"/>
    <s v="LEJANA"/>
    <s v="TERRESTRE"/>
    <s v="GOMEZ FERRARO JOHANA"/>
    <n v="1"/>
    <n v="40250"/>
    <n v="40250"/>
  </r>
  <r>
    <s v="BARRANQUILLA"/>
    <s v="0036-0001"/>
    <x v="0"/>
    <n v="8078"/>
    <n v="2831038"/>
    <n v="50316"/>
    <x v="0"/>
    <s v="ATLANTICO"/>
    <s v="BARANOA"/>
    <s v="BARRIO CENTRO BARANOA 5"/>
    <s v="WOMPI"/>
    <s v="FO-25-1630001"/>
    <d v="2025-10-02T14:20:00"/>
    <d v="2025-10-12T14:23:00"/>
    <x v="0"/>
    <s v="ROLLOS"/>
    <s v="EJECUTADO_EXITOSO"/>
    <s v="EJECUTADO EXITOSO"/>
    <s v="04/10/2025 SE REALIZA ENVIO DE ROLLOS CON GUIA | 09/10/2025 SE LLAMA AL USUARIO Y NOS COMUNICA QUE AUN NO LE HAN LLEGADO LOS ROLLOS | 12/10/2025 SE REALIZA ENVIO DE 24 ROLLOS, CON LA GUIA 2205447213 SERVIENTREGA. SE CONFIRMA ENTREGA EXITOSA POR PARTE DE LA TRANSPORTADORA"/>
    <s v="ENVÍO"/>
    <n v="24"/>
    <s v="INTERMEDIA"/>
    <s v="TERRESTRE"/>
    <s v="HERNANDEZ GUARIN MIGUEL JULIAN"/>
    <n v="1"/>
    <n v="36351"/>
    <n v="36351"/>
  </r>
  <r>
    <s v="MONTERIA"/>
    <s v="0036-0001"/>
    <x v="0"/>
    <n v="23555"/>
    <n v="2837813"/>
    <n v="49440"/>
    <x v="0"/>
    <s v="CORDOBA"/>
    <s v="PLANETA RICA"/>
    <s v="BARRIO CENTRO PLANETA RICA 4"/>
    <s v="WOMPI"/>
    <s v="FO-25-1637440"/>
    <d v="2025-10-03T15:43:00"/>
    <d v="2025-10-12T14:24:00"/>
    <x v="0"/>
    <s v="ROLLOS"/>
    <s v="EJECUTADO_EXITOSO"/>
    <s v="EJECUTADO EXITOSO"/>
    <s v="06/10/2025 SE VALIDAN DATOS CON CB, REALIZA ENVIO DE ROLLOS CON GUIA | 08/10/2025 ENVIO PRESENTA RETRASO YA QUE BODEGA NO TENIA CORRECTAMENTE LOS FILTROS Y NO VISUALIZABA ACTIVIDAD | 10/10/2025 SE INTENTA COMUNICACION CON CB PARA CONFIRMAR RECEPCION SIN RESPUESTA | 12/10/2025 SE REALIZA ENVIO DE 64 ROLLOS, CON LA GUIA 2265100387 SERVIENTREGA. SE CONFIRMA ENTREGA EXITOSA POR PARTE DE LA TRANSPORTADORA"/>
    <s v="ENVÍO"/>
    <n v="64"/>
    <s v="INTERMEDIA"/>
    <s v="TERRESTRE"/>
    <s v="RICO PERDOMO ALAHY XIMENA"/>
    <n v="1"/>
    <n v="36351"/>
    <n v="36351"/>
  </r>
  <r>
    <s v="PASTO"/>
    <s v="0036-0003"/>
    <x v="4"/>
    <n v="52838"/>
    <n v="2841180"/>
    <n v="10589"/>
    <x v="0"/>
    <s v="NARIÑO"/>
    <s v="TUQUERRES"/>
    <s v="BARRIO CENTRO - TUQUERRES"/>
    <s v="WOMPI"/>
    <s v="FO-25-1643328"/>
    <d v="2025-10-06T08:00:00"/>
    <d v="2025-10-14T08:00:00"/>
    <x v="0"/>
    <s v="ROLLOS"/>
    <s v="EJECUTADO_EXITOSO"/>
    <s v="EJECUTADO EXITOSO"/>
    <s v="07/10/2025 SE CONFIRMAN DATOS. SE REALIZA ENVIO DE ROLLOS CON GUIA | 14/10/2025 SE CONFIRMA ENTREGA EXITOSA POR PARTE DE LA TRANSPORTADORA SERVIENTREGA CON LA GUIA 2185553840"/>
    <s v="ENVÍO"/>
    <n v="56"/>
    <s v="INTERMEDIA"/>
    <s v="TERRESTRE"/>
    <s v="TORO CARDONA ELIZABETH"/>
    <n v="1"/>
    <n v="36351"/>
    <n v="36351"/>
  </r>
  <r>
    <s v="CALI"/>
    <s v="0036-0003"/>
    <x v="4"/>
    <n v="76364"/>
    <n v="2842959"/>
    <n v="77459"/>
    <x v="0"/>
    <s v="VALLE DEL CAUCA"/>
    <s v="JAMUNDI"/>
    <s v="BARRIO JAMUNDI JAMUNDI 4"/>
    <s v="WOMPI"/>
    <s v="FO-25-1648222"/>
    <d v="2025-10-06T09:55:00"/>
    <d v="2025-10-14T08:02:00"/>
    <x v="0"/>
    <s v="ROLLOS"/>
    <s v="EJECUTADO_EXITOSO"/>
    <s v="EJECUTADO EXITOSO"/>
    <s v="08/10/2025 SE CONFIRMAN DATOS. SE REALIZA ENVIO DE ROLLOS CON GUIA | 16/10/2025 SE REALIZA ENVIO DE 64 ROLLOS, CON LA GUIA 2185553852 SERVIENTREGA. SE CONFIRMA ENTREGA EXITOSA POR PARTE DE LA TRANSPORTADORA"/>
    <s v="ENVÍO"/>
    <n v="64"/>
    <s v="INTERMEDIA"/>
    <s v="TERRESTRE"/>
    <s v="TORO CARDONA ELIZABETH"/>
    <n v="1"/>
    <n v="36351"/>
    <n v="36351"/>
  </r>
  <r>
    <s v="CUCUTA"/>
    <s v="0036-0007"/>
    <x v="1"/>
    <n v="54518"/>
    <n v="2842932"/>
    <n v="80681"/>
    <x v="0"/>
    <s v="NORTE DE SANTANDER"/>
    <s v="PAMPLONA"/>
    <s v="BARRIO SIMON BOLIVAR PAMPLONA 2"/>
    <s v="WOMPI"/>
    <s v="FO-25-1643319"/>
    <d v="2025-10-06T09:50:00"/>
    <d v="2025-10-14T08:02:00"/>
    <x v="0"/>
    <s v="ROLLOS"/>
    <s v="EJECUTADO_EXITOSO"/>
    <s v="EJECUTADO EXITOSO"/>
    <s v="07/10/2025 SE CONFIRMAN DATOS. SE REALIZA ENVIO DE ROLLOS CON GUIA | 16/10/2025 SE REALIZA ENVIO DE 32 ROLLOS, CON LA GUIA 2187690754 SERVIENTREGA. SE CONFIRMA ENTREGA EXITOSA POR PARTE DE LA TRANSPORTADORA"/>
    <s v="ENVÍO"/>
    <n v="32"/>
    <s v="LEJANA"/>
    <s v="TERRESTRE"/>
    <s v="TORO CARDONA ELIZABETH"/>
    <n v="1"/>
    <n v="40250"/>
    <n v="40250"/>
  </r>
  <r>
    <s v="BUCARAMANGA"/>
    <s v="0036-0007"/>
    <x v="1"/>
    <n v="68418"/>
    <n v="2843304"/>
    <n v="78008"/>
    <x v="0"/>
    <s v="SANTANDER"/>
    <s v="LOS SANTOS"/>
    <s v="BARRIO LOS SANTOS LOS SANTOS"/>
    <s v="WOMPI"/>
    <s v="FO-25-1647031"/>
    <d v="2025-10-06T10:11:00"/>
    <d v="2025-10-14T08:03:00"/>
    <x v="0"/>
    <s v="ROLLOS"/>
    <s v="EJECUTADO_EXITOSO"/>
    <s v="EJECUTADO EXITOSO"/>
    <s v="08/10/2025 SE CONFIRMAN DATOS CON EL USUARIO, SE REALIZA ENVIO DE ROLLOS CON GUIA | 16/10/2025 SE REALIZA ENVIO DE 64 ROLLOS, CON LA GUIA 2187690757 SERVIENTREGA. SE CONFIRMA ENTREGA EXITOSA POR PARTE DE LA TRANSPORTADORA"/>
    <s v="ENVÍO"/>
    <n v="64"/>
    <s v="INTERMEDIA"/>
    <s v="TERRESTRE"/>
    <s v="TORO CARDONA ELIZABETH"/>
    <n v="1"/>
    <n v="36351"/>
    <n v="36351"/>
  </r>
  <r>
    <s v="TUNJA"/>
    <s v="0036-0007"/>
    <x v="1"/>
    <n v="15516"/>
    <n v="2844227"/>
    <n v="76901"/>
    <x v="0"/>
    <s v="BOYACA"/>
    <s v="PAIPA"/>
    <s v="BARRIO CENTRO PAIPA 18"/>
    <s v="WOMPI"/>
    <s v="FO-25-1647019"/>
    <d v="2025-10-06T11:20:00"/>
    <d v="2025-10-14T08:04:00"/>
    <x v="0"/>
    <s v="ROLLOS"/>
    <s v="EJECUTADO_EXITOSO"/>
    <s v="EJECUTADO EXITOSO"/>
    <s v="08/10/2025 SE CONFIRMAN DATOS CON EL USUARIO, SE REALIZA ENVIO DE ROLLOS CON GUIA | 16/10/2025 SE REALIZA ENVIO DE 32 ROLLOS, CON LA GUIA 2235596181 SERVIENTREGA. SE CONFIRMA ENTREGA EXITOSA POR PARTE DE LA TRANSPORTADORA"/>
    <s v="ENVÍO"/>
    <n v="32"/>
    <s v="INTERMEDIA"/>
    <s v="TERRESTRE"/>
    <s v="CONTRERAS ROSSI LITZY YULIETH"/>
    <n v="1"/>
    <n v="36351"/>
    <n v="36351"/>
  </r>
  <r>
    <s v="BOGOTA"/>
    <s v="0036-0004"/>
    <x v="5"/>
    <n v="25286"/>
    <n v="2839538"/>
    <n v="76799"/>
    <x v="0"/>
    <s v="CUNDINAMARCA"/>
    <s v="FUNZA"/>
    <s v="BARRIO SAMARKANDA FUNZA 2"/>
    <s v="WOMPI"/>
    <s v="FO-25-1642943"/>
    <d v="2025-10-06T08:00:00"/>
    <d v="2025-10-14T08:05:00"/>
    <x v="0"/>
    <s v="ROLLOS"/>
    <s v="EJECUTADO_EXITOSO"/>
    <s v="EJECUTADO EXITOSO"/>
    <s v="07/10/2025 SE CONFIRMA DATOS CON USUARIO. SE REALIZA ENVIO DE ROLLOS CON GUIA | 14/10/2025 SE CONFIRMA ENTREGA EXITOSA POR PARTE DE LA TRANSPORTADORA SERVIENTREGA CON LA GUIA 2235596164"/>
    <s v="ENVÍO"/>
    <n v="64"/>
    <s v="INTERMEDIA"/>
    <s v="TERRESTRE"/>
    <s v="CONTRERAS ROSSI LITZY YULIETH"/>
    <n v="1"/>
    <n v="36351"/>
    <n v="36351"/>
  </r>
  <r>
    <s v="TUNJA"/>
    <s v="0036-0007"/>
    <x v="1"/>
    <n v="15407"/>
    <n v="2844698"/>
    <n v="28981"/>
    <x v="0"/>
    <s v="BOYACA"/>
    <s v="VILLA DE LEYVA"/>
    <s v="BARRIO CENTRO 3 VILLA DE LEYVA"/>
    <s v="WOMPI"/>
    <s v="FO-25-1647014"/>
    <d v="2025-10-06T12:09:00"/>
    <d v="2025-10-14T08:05:00"/>
    <x v="0"/>
    <s v="ROLLOS"/>
    <s v="EJECUTADO_EXITOSO"/>
    <s v="EJECUTADO EXITOSO"/>
    <s v="08/10/2025 SE CONFIRMAN DATOS CON EL USUARIO, SE REALIZA ENVIO DE ROLLOS CON GUIA | 16/10/2025 SE REALIZA ENVIO DE 32 ROLLOS, CON LA GUIA 2235596180 SERVIENTREGA. SE CONFIRMA ENTREGA EXITOSA POR PARTE DE LA TRANSPORTADORA"/>
    <s v="ENVÍO"/>
    <n v="32"/>
    <s v="INTERMEDIA"/>
    <s v="TERRESTRE"/>
    <s v="TORO CARDONA ELIZABETH"/>
    <n v="1"/>
    <n v="36351"/>
    <n v="36351"/>
  </r>
  <r>
    <s v="TUNJA"/>
    <s v="0036-0007"/>
    <x v="1"/>
    <n v="15407"/>
    <n v="2844798"/>
    <n v="76923"/>
    <x v="0"/>
    <s v="BOYACA"/>
    <s v="VILLA DE LEYVA"/>
    <s v="BARRIO CENTRO VILLA DE LEYVA  8"/>
    <s v="WOMPI"/>
    <s v="FO-25-1647011"/>
    <d v="2025-10-06T12:23:00"/>
    <d v="2025-10-14T08:06:00"/>
    <x v="0"/>
    <s v="ROLLOS"/>
    <s v="EJECUTADO_EXITOSO"/>
    <s v="EJECUTADO EXITOSO"/>
    <s v="08/10/2025 SE CONFIRMAN DATOS CON EL USUARIO, SE REALIZA ENVIO DE ROLLOS CON GUIA | 16/10/2025 SE REALIZA ENVIO DE 24 ROLLOS, CON LA GUIA 2235596179 SERVIENTREGA. SE CONFIRMA ENTREGA EXITOSA POR PARTE DE LA TRANSPORTADORA"/>
    <s v="ENVÍO"/>
    <n v="24"/>
    <s v="INTERMEDIA"/>
    <s v="TERRESTRE"/>
    <s v="CONTRERAS ROSSI LITZY YULIETH"/>
    <n v="1"/>
    <n v="36351"/>
    <n v="36351"/>
  </r>
  <r>
    <s v="PASTO"/>
    <s v="0036-0003"/>
    <x v="4"/>
    <n v="52838"/>
    <n v="2841606"/>
    <n v="39708"/>
    <x v="0"/>
    <s v="NARIÑO"/>
    <s v="TUQUERRES"/>
    <s v="BARRIO CENTRO TUQUERRES 1"/>
    <s v="WOMPI"/>
    <s v="FO-25-1643327"/>
    <d v="2025-10-06T08:25:00"/>
    <d v="2025-10-14T08:12:00"/>
    <x v="0"/>
    <s v="ROLLOS"/>
    <s v="EJECUTADO_EXITOSO"/>
    <s v="EJECUTADO EXITOSO"/>
    <s v="07/10/2025 SE CONFIRMAN DATOS. SE REALIZA ENVIO DE ROLLOS CON GUIA | 14/10/2025 SE CONFIRMA ENTREGA EXITOSA POR PARTE DE LA TRANSPORTADORA SERVIENTREGA CON LA GUIA 2185553839"/>
    <s v="ENVÍO"/>
    <n v="40"/>
    <s v="INTERMEDIA"/>
    <s v="TERRESTRE"/>
    <s v="CONTRERAS ROSSI LITZY YULIETH"/>
    <n v="1"/>
    <n v="36351"/>
    <n v="36351"/>
  </r>
  <r>
    <s v="MEDELLIN"/>
    <s v="0036-0005"/>
    <x v="3"/>
    <n v="5001"/>
    <n v="2842162"/>
    <n v="39892"/>
    <x v="0"/>
    <s v="ANTIOQUIA"/>
    <s v="MEDELLÍN"/>
    <s v="DROGUERÍA MAXIDESCUENTOS PLUS"/>
    <s v="WOMPI"/>
    <s v="FO-25-1633764"/>
    <d v="2025-10-06T09:05:00"/>
    <d v="2025-10-14T08:52:00"/>
    <x v="0"/>
    <s v="ROLLOS"/>
    <s v="EJECUTADO_EXITOSO"/>
    <s v="EJECUTADO EXITOSO"/>
    <s v="06/10/2025 SE ESCALA AL COORDINADOR DE ZONA PARA ENTREGA DE ROLLOS EN SITIO | 14/10/2025 SE REALIZA ENTREGA DE 64 ROLLOS POR EL OPERADOR LOGISTICO VELOCES CON LA GUIA V4001648380"/>
    <s v="VISITA_TÉCNICA"/>
    <n v="64"/>
    <s v="PRINCIPAL"/>
    <s v="TERRESTRE"/>
    <s v="TORO CARDONA ELIZABETH"/>
    <n v="1"/>
    <n v="31419"/>
    <n v="31419"/>
  </r>
  <r>
    <s v="MEDELLIN"/>
    <s v="0036-0005"/>
    <x v="3"/>
    <n v="5861"/>
    <n v="2844170"/>
    <n v="72238"/>
    <x v="0"/>
    <s v="ANTIOQUIA"/>
    <s v="VENECIA"/>
    <s v="BARRIO BOLOMBO VENECIA"/>
    <s v="WOMPI"/>
    <s v="FO-25-1652706"/>
    <d v="2025-10-06T11:25:00"/>
    <d v="2025-10-14T09:30:00"/>
    <x v="0"/>
    <s v="ROLLOS"/>
    <s v="EJECUTADO_EXITOSO"/>
    <s v="EJECUTADO EXITOSO"/>
    <s v="09/10/2025 EN COMUNICACIÓN CON LA SEÑORA LILIANA PIEDRAHITA AL NÚMERO 3127949523, COMFIRMA DATOS PARA ENVIO A LA OFICINA PRINCIPAL DE INTERRAPIDISIMO . USUARIA CONTESTA APENAS EL DÍA DE AYER EN LA NOCHE | 10/10/2025 SE REALIZA ENVÍO POR INTERRAPIDIMO DE 40 ROLLOS WOMPI OK"/>
    <s v="ENVÍO"/>
    <n v="40"/>
    <s v="INTERMEDIA"/>
    <s v="TERRESTRE"/>
    <s v="BETANCUR AGUIRRE EDGAR AUGUSTO"/>
    <n v="1"/>
    <n v="36351"/>
    <n v="36351"/>
  </r>
  <r>
    <s v="CUCUTA"/>
    <s v="0036-0007"/>
    <x v="1"/>
    <n v="54001"/>
    <n v="2870866"/>
    <n v="33151"/>
    <x v="0"/>
    <s v="NORTE DE SANTANDER"/>
    <s v="CUCUTA"/>
    <s v="DROGUERIA SU GRAN SALUD 2"/>
    <s v="WOMPI"/>
    <s v="FO-25-1668801"/>
    <d v="2025-10-10T16:10:00"/>
    <d v="2025-10-14T09:52:00"/>
    <x v="0"/>
    <s v="ROLLOS"/>
    <s v="EJECUTADO_EXITOSO"/>
    <s v="EJECUTADO EXITOSO"/>
    <s v="10/10/2025 SE ESCALA AL COORDINADOR DE ZONA PARA ENTREGA DE ROLLOS EN SITIO | 14/10/2025 SE REALIZÓ VISITA AL COMERCIO Y SE HIZO ENTREGA DE 64 ROLLOS WOMPI  TODO OK"/>
    <s v="VISITA_TÉCNICA"/>
    <n v="64"/>
    <s v="PRINCIPAL"/>
    <s v="TERRESTRE"/>
    <s v="ZAPATA LOPEZ EDWARD ASDRUBAL"/>
    <n v="1"/>
    <n v="31419"/>
    <n v="31419"/>
  </r>
  <r>
    <s v="PASTO"/>
    <s v="0036-0003"/>
    <x v="4"/>
    <n v="52001"/>
    <n v="2871717"/>
    <n v="56862"/>
    <x v="0"/>
    <s v="NARIÑO"/>
    <s v="PASTO"/>
    <s v="PASTO VARIEDADES"/>
    <s v="WOMPI"/>
    <s v="FO-25-1669522"/>
    <d v="2025-10-14T08:00:00"/>
    <d v="2025-10-14T09:57:00"/>
    <x v="0"/>
    <s v="ROLLOS"/>
    <s v="EJECUTADO_EXITOSO"/>
    <s v="EJECUTADO EXITOSO"/>
    <s v="11/10/2025 SE ESCALA AL COORDINADOR DE ZONA PARA ENTREGA DE ROLLOS EN SITIO | 14/10/2025 SE REALIZA ENTREGA DE 32 ROLLOS WOMPI NO SE MANIPULA DATAFONO"/>
    <s v="VISITA_TÉCNICA"/>
    <n v="32"/>
    <s v="PRINCIPAL"/>
    <s v="TERRESTRE"/>
    <s v="MORA VEGA JEAMPIER"/>
    <n v="1"/>
    <n v="31419"/>
    <n v="31419"/>
  </r>
  <r>
    <s v="IBAGUE"/>
    <s v="0036-0006"/>
    <x v="2"/>
    <n v="73001"/>
    <n v="2872380"/>
    <n v="78954"/>
    <x v="0"/>
    <s v="TOLIMA"/>
    <s v="IBAGUE"/>
    <s v="DAVA VARIEDADES Y DETALLES"/>
    <s v="WOMPI"/>
    <s v="FO-25-1673809"/>
    <d v="2025-10-14T08:00:00"/>
    <d v="2025-10-14T09:59:00"/>
    <x v="0"/>
    <s v="ROLLOS"/>
    <s v="EJECUTADO_EXITOSO"/>
    <s v="EJECUTADO EXITOSO"/>
    <s v="11/10/2025 SE ESCALA AL COORDINADOR DE ZONA PARA ENTREGA DE ROLLOS EN SITIO | 14/10/2025 SE ENTREGA 16 ROLLOS CON VISITA"/>
    <s v="VISITA_TÉCNICA"/>
    <n v="16"/>
    <s v="PRINCIPAL"/>
    <s v="TERRESTRE"/>
    <s v="BRAVO MADROÑERO OSCAR ESTEBAN"/>
    <n v="1"/>
    <n v="31419"/>
    <n v="31419"/>
  </r>
  <r>
    <s v="IBAGUE"/>
    <s v="0036-0006"/>
    <x v="2"/>
    <n v="73001"/>
    <n v="2863167"/>
    <n v="77080"/>
    <x v="0"/>
    <s v="TOLIMA"/>
    <s v="IBAGUE"/>
    <s v="BYC VARIEDADES"/>
    <s v="WOMPI"/>
    <s v="FO-25-1665784"/>
    <d v="2025-10-09T11:32:00"/>
    <d v="2025-10-14T10:16:00"/>
    <x v="0"/>
    <s v="ROLLOS"/>
    <s v="EJECUTADO_EXITOSO"/>
    <s v="EJECUTADO EXITOSO"/>
    <s v="10/10/2025 SE ESCALA AL COORDINADOR DE ZONA PARA ENTREGA DE ROLLOS EN SITIO | 14/10/2025 SE HACE ENTREGA DE 40 ROLLOS WOMPI EN DIRECCIÓN INDICADA"/>
    <s v="VISITA_TÉCNICA"/>
    <n v="40"/>
    <s v="PRINCIPAL"/>
    <s v="TERRESTRE"/>
    <s v="VARGAS HERRERA JHON JAIRO"/>
    <n v="1"/>
    <n v="31419"/>
    <n v="31419"/>
  </r>
  <r>
    <s v="PEREIRA"/>
    <s v="0036-0002"/>
    <x v="6"/>
    <n v="66001"/>
    <n v="2847027"/>
    <n v="59165"/>
    <x v="0"/>
    <s v="RISARALDA"/>
    <s v="PEREIRA"/>
    <s v="BARRIO EL REMANSO PEREIRA"/>
    <s v="WOMPI"/>
    <s v="FO-25-1636732"/>
    <d v="2025-10-06T15:49:00"/>
    <d v="2025-10-14T10:33:00"/>
    <x v="0"/>
    <s v="ROLLOS"/>
    <s v="EJECUTADO_EXITOSO"/>
    <s v="EJECUTADO EXITOSO"/>
    <s v="09/10/2025 SE ESCALA AL COORDINADOR DE ZONA PARA ENTREGA DE ROLLOS EN SITIO | 14/10/2025 VISITAMOS COMERCIO REALIZAMOS ENTREGA DE 48 ROLLOS."/>
    <s v="VISITA_TÉCNICA"/>
    <n v="48"/>
    <s v="PRINCIPAL"/>
    <s v="TERRESTRE"/>
    <s v="GUTIERREZ  CAMILO ANDRES"/>
    <n v="1"/>
    <n v="31419"/>
    <n v="31419"/>
  </r>
  <r>
    <s v="CUCUTA"/>
    <s v="0036-0007"/>
    <x v="1"/>
    <n v="54001"/>
    <n v="2867988"/>
    <n v="71612"/>
    <x v="0"/>
    <s v="NORTE DE SANTANDER"/>
    <s v="CUCUTA"/>
    <s v="DROGUERIA SANAVIVIR PLUS"/>
    <s v="WOMPI"/>
    <s v="FO-25-1665843"/>
    <d v="2025-10-10T10:11:00"/>
    <d v="2025-10-14T10:48:00"/>
    <x v="0"/>
    <s v="ROLLOS"/>
    <s v="EJECUTADO_EXITOSO"/>
    <s v="EJECUTADO EXITOSO"/>
    <s v="10/10/2025 SE ESCALA AL COORDINADOR DE ZONA PARA ENTREGA DE ROLLOS EN SITIO | 14/10/2025 SE REALIZA ENTREGA DE 32 ROLLOS WOMPI OK"/>
    <s v="VISITA_TÉCNICA"/>
    <n v="32"/>
    <s v="PRINCIPAL"/>
    <s v="TERRESTRE"/>
    <s v="ARROYAVE CANO MANUEL GUILLERMO"/>
    <n v="1"/>
    <n v="31419"/>
    <n v="31419"/>
  </r>
  <r>
    <s v="MEDELLIN"/>
    <s v="0036-0005"/>
    <x v="3"/>
    <n v="5088"/>
    <n v="2840742"/>
    <n v="79661"/>
    <x v="0"/>
    <s v="ANTIOQUIA"/>
    <s v="BELLO"/>
    <s v="MINIMERCADO ARAUCARIAS 1"/>
    <s v="WOMPI"/>
    <s v="FO-25-1633998"/>
    <d v="2025-10-06T08:00:00"/>
    <d v="2025-10-14T10:52:00"/>
    <x v="0"/>
    <s v="ROLLOS"/>
    <s v="EJECUTADO_EXITOSO"/>
    <s v="EJECUTADO EXITOSO"/>
    <s v="06/10/2025 SE ESCALA AL COORDINADOR DE ZONA PARA ENTREGA DE ROLLOS EN SITIO | 14/10/2025 ENVIO PRESENTA NOVEDAD , VELOCES SE INTENTA COMUNICAR CON USUARIO SIN RESPUESTA | 14/10/2025 SE REALIZA ENTREGA DE 24 ROLLOS POR EL OPERADOR LOGISTICO VELOCES CON LA GUIA V4001648379"/>
    <s v="VISITA_TÉCNICA"/>
    <n v="24"/>
    <s v="PRINCIPAL"/>
    <s v="TERRESTRE"/>
    <s v="DURAN ACOSTA FRANK YONNY"/>
    <n v="1"/>
    <n v="31419"/>
    <n v="31419"/>
  </r>
  <r>
    <s v="MEDELLIN"/>
    <s v="0036-0005"/>
    <x v="3"/>
    <n v="5001"/>
    <n v="2844372"/>
    <n v="69284"/>
    <x v="0"/>
    <s v="ANTIOQUIA"/>
    <s v="MEDELLIN"/>
    <s v="ROBINCEL. M"/>
    <s v="WOMPI"/>
    <s v="FO-25-1634834"/>
    <d v="2025-10-06T11:34:00"/>
    <d v="2025-10-14T10:54:00"/>
    <x v="0"/>
    <s v="ROLLOS"/>
    <s v="EJECUTADO_EXITOSO"/>
    <s v="EJECUTADO EXITOSO"/>
    <s v="06/10/2025 SE ESCALA AL COORDINADOR DE ZONA PARA ENTREGA DE ROLLOS EN SITIO | 14/10/2025 SE REALIZA ENTREGA DE 64 ROLLOS POR EL OPERADOR LOGISTICO VELOCES CON LA GUIA V4001648383"/>
    <s v="VISITA_TÉCNICA"/>
    <n v="64"/>
    <s v="PRINCIPAL"/>
    <s v="TERRESTRE"/>
    <s v="BETANCUR AGUIRRE EDGAR AUGUSTO"/>
    <n v="1"/>
    <n v="31419"/>
    <n v="31419"/>
  </r>
  <r>
    <s v="MEDELLIN"/>
    <s v="0036-0005"/>
    <x v="3"/>
    <n v="5088"/>
    <n v="2846599"/>
    <n v="30295"/>
    <x v="0"/>
    <s v="ANTIOQUIA"/>
    <s v="BELLO"/>
    <s v="MIMASKOTA"/>
    <s v="WOMPI"/>
    <s v="FO-25-1636537"/>
    <d v="2025-10-06T15:35:00"/>
    <d v="2025-10-14T10:55:00"/>
    <x v="0"/>
    <s v="ROLLOS"/>
    <s v="EJECUTADO_EXITOSO"/>
    <s v="EJECUTADO EXITOSO"/>
    <s v="07/10/2025 SE ESCALA AL COORDINADOR DE ZONA PARA ENTREGA DE ROLLOS EN SITIO | 14/10/2025 SE REALIZA ENTREGA DE 64 ROLLOS POR EL OPERADOR LOGISTICO VELOCES CON LA GUIA V4001648386"/>
    <s v="VISITA_TÉCNICA"/>
    <n v="64"/>
    <s v="PRINCIPAL"/>
    <s v="TERRESTRE"/>
    <s v="BETANCUR AGUIRRE EDGAR AUGUSTO"/>
    <n v="1"/>
    <n v="31419"/>
    <n v="31419"/>
  </r>
  <r>
    <s v="MEDELLIN"/>
    <s v="0036-0005"/>
    <x v="3"/>
    <n v="5088"/>
    <n v="2851805"/>
    <n v="44102"/>
    <x v="0"/>
    <s v="ANTIOQUIA"/>
    <s v="BELLO"/>
    <s v="SUPERMERCADO EL CARMEN LA CUMBRE"/>
    <s v="WOMPI"/>
    <s v="FO-25-1642427"/>
    <d v="2025-10-07T12:29:00"/>
    <d v="2025-10-14T10:57:00"/>
    <x v="0"/>
    <s v="ROLLOS"/>
    <s v="EJECUTADO_EXITOSO"/>
    <s v="EJECUTADO EXITOSO"/>
    <s v="07/10/2025 SE ESCALA AL COORDINADOR DE ZONA PARA ENTREGA DE ROLLOS EN SITIO | 14/10/2025 SE REALIZA ENTREGA DE 24 ROLLOS POR EL OPERADOR LOGISTICO VELOCES CON LA GUIA V4001652265"/>
    <s v="VISITA_TÉCNICA"/>
    <n v="24"/>
    <s v="PRINCIPAL"/>
    <s v="TERRESTRE"/>
    <s v="BETANCUR AGUIRRE EDGAR AUGUSTO"/>
    <n v="1"/>
    <n v="31419"/>
    <n v="31419"/>
  </r>
  <r>
    <s v="BOGOTA"/>
    <s v="0036-0004"/>
    <x v="5"/>
    <n v="11001"/>
    <n v="2863806"/>
    <n v="59742"/>
    <x v="0"/>
    <s v="CUNDINAMARCA"/>
    <s v="BOGOTA"/>
    <s v="BARRIO SAN JOSE BOGOTA 5"/>
    <s v="WOMPI"/>
    <s v="FO-25-1660867"/>
    <d v="2025-10-09T12:33:00"/>
    <d v="2025-10-14T11:08:00"/>
    <x v="0"/>
    <s v="ROLLOS"/>
    <s v="EJECUTADO_CANCELADO"/>
    <s v="CB CERRADO - DESOCUPADO"/>
    <s v="09/10/2025 SE ESCALA AL COORDINADOR DE ZONA PARA ENTREGA DE ROLLOS EN SITIO | 14/10/2025 SE LLEGA AL LUGAR Y RL ALMACÉN SE ENCUENTRA CERRADO, SE LLAMA PERO NO SE TIENE RESPUESTA"/>
    <s v="VISITA_TÉCNICA"/>
    <m/>
    <s v="PRINCIPAL"/>
    <s v="TERRESTRE"/>
    <s v="BETANCUR AGUIRRE EDGAR AUGUSTO"/>
    <n v="1"/>
    <n v="31419"/>
    <n v="31419"/>
  </r>
  <r>
    <s v="PASTO"/>
    <s v="0036-0003"/>
    <x v="4"/>
    <n v="52001"/>
    <n v="2870974"/>
    <n v="77557"/>
    <x v="0"/>
    <s v="NARIÑO"/>
    <s v="PASTO"/>
    <s v="DROGUERIA SALOME F"/>
    <s v="WOMPI"/>
    <s v="FO-25-1668800"/>
    <d v="2025-10-10T16:14:00"/>
    <d v="2025-10-14T11:13:00"/>
    <x v="0"/>
    <s v="ROLLOS"/>
    <s v="EJECUTADO_EXITOSO"/>
    <s v="EJECUTADO EXITOSO"/>
    <s v="10/10/2025 SE ESCALA AL COORDINADOR DE ZONA PARA ENTREGA DE ROLLOS EN SITIO | 14/10/2025 SE REALIZA ENTREGA DE 24 ROLLOS DE WOMPI NO SE MANIPULA DATAFONO"/>
    <s v="VISITA_TÉCNICA"/>
    <n v="24"/>
    <s v="PRINCIPAL"/>
    <s v="TERRESTRE"/>
    <s v="BARRAGAN LAGOS JUAN MANUEL"/>
    <n v="1"/>
    <n v="31419"/>
    <n v="31419"/>
  </r>
  <r>
    <s v="CALI"/>
    <s v="0036-0003"/>
    <x v="4"/>
    <n v="19698"/>
    <n v="2845742"/>
    <n v="32449"/>
    <x v="0"/>
    <s v="CAUCA"/>
    <s v="SANTANDER DE QUILICHAO"/>
    <s v="BARRIO EL CENTRO SANTANDER DE QUILICHAO 1"/>
    <s v="WOMPI"/>
    <s v="FO-25-1645600"/>
    <d v="2025-10-06T14:24:00"/>
    <d v="2025-10-14T11:24:00"/>
    <x v="0"/>
    <s v="ROLLOS"/>
    <s v="EJECUTADO_EXITOSO"/>
    <s v="EJECUTADO EXITOSO"/>
    <s v="08/10/2025 SE CONFIRMAN DATOS CON EL USUARIO, SE REALIZA ENVIO DE ROLLOS CON GUIA | 16/10/2025 SE REALIZA ENVIO DE 64 ROLLOS, CON LA GUIA 2185553841 SERVIENTREGA. SE CONFIRMA ENTREGA EXITOSA POR PARTE DE LA TRANSPORTADORA"/>
    <s v="ENVÍO"/>
    <n v="64"/>
    <s v="INTERMEDIA"/>
    <s v="TERRESTRE"/>
    <s v="BRAVO MADROÑERO OSCAR ESTEBAN"/>
    <n v="1"/>
    <n v="36351"/>
    <n v="36351"/>
  </r>
  <r>
    <s v="CUCUTA"/>
    <s v="0036-0007"/>
    <x v="1"/>
    <n v="54001"/>
    <n v="2864015"/>
    <n v="70652"/>
    <x v="0"/>
    <s v="NORTE DE SANTANDER"/>
    <s v="CUCUTA"/>
    <s v="SUPERMERCADO MERKAAHORRO"/>
    <s v="WOMPI"/>
    <s v="FO-25-1662623"/>
    <d v="2025-10-09T13:43:00"/>
    <d v="2025-10-14T11:25:00"/>
    <x v="0"/>
    <s v="ROLLOS"/>
    <s v="EJECUTADO_EXITOSO"/>
    <s v="EJECUTADO EXITOSO"/>
    <s v="09/10/2025 SE ESCALA AL COORDINADOR DE ZONA PARA ENTREGA DE ROLLOS EN SITIO | 14/10/2025 SE REALIZA ENTREGA DE 32 ROLLOS WOMPI OK"/>
    <s v="VISITA_TÉCNICA"/>
    <n v="32"/>
    <s v="PRINCIPAL"/>
    <s v="TERRESTRE"/>
    <s v="CONTRERAS ROSSI LITZY YULIETH"/>
    <n v="1"/>
    <n v="31419"/>
    <n v="31419"/>
  </r>
  <r>
    <s v="CALI"/>
    <s v="0036-0003"/>
    <x v="4"/>
    <n v="76248"/>
    <n v="2845940"/>
    <n v="72520"/>
    <x v="0"/>
    <s v="VALLE DEL CAUCA"/>
    <s v="EL CERRITO"/>
    <s v="PORVENIR DE CONFANDI"/>
    <s v="WOMPI"/>
    <s v="FO-25-1645605"/>
    <d v="2025-10-06T14:39:00"/>
    <d v="2025-10-14T11:25:00"/>
    <x v="0"/>
    <s v="ROLLOS"/>
    <s v="EJECUTADO_EXITOSO"/>
    <s v="EJECUTADO EXITOSO"/>
    <s v="08/10/2025 SE CONFIRMAN DATOS CON EL USUARIO, SE REALIZA ENVIO DE ROLLOS CON GUIA | 16/10/2025 SE REALIZA ENVIO DE 64 ROLLOS, CON LA GUIA 2185553842 SERVIENTREGA. SE CONFIRMA ENTREGA EXITOSA POR PARTE DE LA TRANSPORTADORA"/>
    <s v="ENVÍO"/>
    <n v="64"/>
    <s v="INTERMEDIA"/>
    <s v="TERRESTRE"/>
    <s v="DURAN ACOSTA FRANK YONNY"/>
    <n v="1"/>
    <n v="36351"/>
    <n v="36351"/>
  </r>
  <r>
    <s v="TUNJA"/>
    <s v="0036-0007"/>
    <x v="1"/>
    <n v="15646"/>
    <n v="2846040"/>
    <n v="71813"/>
    <x v="0"/>
    <s v="BOYACA"/>
    <s v="SAMACA"/>
    <s v="EL PARAISO SAMACA"/>
    <s v="WOMPI"/>
    <s v="FO-25-1645609"/>
    <d v="2025-10-06T14:44:00"/>
    <d v="2025-10-14T11:26:00"/>
    <x v="0"/>
    <s v="ROLLOS"/>
    <s v="EJECUTADO_EXITOSO"/>
    <s v="EJECUTADO EXITOSO"/>
    <s v="08/10/2025 SE CONFIRMAN DATOS CON EL USUARIO, SE REALIZA ENVIO DE ROLLOS CON GUIA | 16/10/2025 SE REALIZA ENVIO DE 48 ROLLOS, CON LA GUIA 2235596169 SERVIENTREGA. SE CONFIRMA ENTREGA EXITOSA POR PARTE DE LA TRANSPORTADORA"/>
    <s v="ENVÍO"/>
    <n v="48"/>
    <s v="INTERMEDIA"/>
    <s v="TERRESTRE"/>
    <s v="CONTRERAS ROSSI LITZY YULIETH"/>
    <n v="1"/>
    <n v="36351"/>
    <n v="36351"/>
  </r>
  <r>
    <s v="BOGOTA"/>
    <s v="0036-0004"/>
    <x v="5"/>
    <n v="25286"/>
    <n v="2847570"/>
    <n v="74468"/>
    <x v="0"/>
    <s v="CUNDINAMARCA"/>
    <s v="FUNZA"/>
    <s v="BARRIO VILLA DIANA FUNZA 2"/>
    <s v="WOMPI"/>
    <s v="FO-25-1645631"/>
    <d v="2025-10-06T16:56:00"/>
    <d v="2025-10-14T11:27:00"/>
    <x v="0"/>
    <s v="ROLLOS"/>
    <s v="EJECUTADO_EXITOSO"/>
    <s v="EJECUTADO EXITOSO"/>
    <s v="08/10/2025 SE CONFIRMAN DATOS CON EL USUARIO, SE REALIZA ENVIO DE ROLLOS CON GUIA | 16/10/2025 SE REALIZA ENVIO DE 56 ROLLOS, CON LA GUIA 2235596172 SERVIENTREGA. SE CONFIRMA ENTREGA EXITOSA POR PARTE DE LA TRANSPORTADORA"/>
    <s v="ENVÍO"/>
    <n v="56"/>
    <s v="INTERMEDIA"/>
    <s v="TERRESTRE"/>
    <s v="CONTRERAS ROSSI LITZY YULIETH"/>
    <n v="1"/>
    <n v="36351"/>
    <n v="36351"/>
  </r>
  <r>
    <s v="NEIVA"/>
    <s v="0036-0006"/>
    <x v="2"/>
    <n v="41132"/>
    <n v="2846320"/>
    <n v="70827"/>
    <x v="0"/>
    <s v="HUILA"/>
    <s v="CAMPOALEGRE"/>
    <s v="ÍNTIMO FAMILIA"/>
    <s v="WOMPI"/>
    <s v="FO-25-1645617"/>
    <d v="2025-10-06T14:59:00"/>
    <d v="2025-10-14T11:27:00"/>
    <x v="0"/>
    <s v="ROLLOS"/>
    <s v="EJECUTADO_EXITOSO"/>
    <s v="EJECUTADO EXITOSO"/>
    <s v="08/10/2025 SE CONFIRMAN DATOS CON EL USUARIO, SE REALIZA ENVIO DE ROLLOS CON GUIA | 16/10/2025 SE REALIZA ENVIO DE 32 ROLLOS, CON LA GUIA 2235596171 SERVIENTREGA. SE CONFIRMA ENTREGA EXITOSA POR PARTE DE LA TRANSPORTADORA"/>
    <s v="ENVÍO"/>
    <n v="32"/>
    <s v="INTERMEDIA"/>
    <s v="TERRESTRE"/>
    <s v="CONTRERAS ROSSI LITZY YULIETH"/>
    <n v="1"/>
    <n v="36351"/>
    <n v="36351"/>
  </r>
  <r>
    <s v="BOGOTA"/>
    <s v="0036-0004"/>
    <x v="5"/>
    <n v="25430"/>
    <n v="2839414"/>
    <n v="71896"/>
    <x v="0"/>
    <s v="CUNDINAMARCA"/>
    <s v="MADRID"/>
    <s v="MADRID SOCIEGO"/>
    <s v="WOMPI"/>
    <s v="FO-25-1642944"/>
    <d v="2025-10-06T08:00:00"/>
    <d v="2025-10-14T11:28:00"/>
    <x v="0"/>
    <s v="ROLLOS"/>
    <s v="EJECUTADO_EXITOSO"/>
    <s v="EJECUTADO EXITOSO"/>
    <s v="07/10/2025 SE CONFIRMA DATOS CON USUARIO. SE REALIZA ENVIO DE ROLLOS CON GUIA | 16/10/2025 SE REALIZA ENVIO DE 32 ROLLOS, CON LA GUIA 2235596166 SERVIENTREGA. SE CONFIRMA ENTREGA EXITOSA POR PARTE DE LA TRANSPORTADORA"/>
    <s v="ENVÍO"/>
    <n v="32"/>
    <s v="INTERMEDIA"/>
    <s v="TERRESTRE"/>
    <s v="CONTRERAS ROSSI LITZY YULIETH"/>
    <n v="1"/>
    <n v="36351"/>
    <n v="36351"/>
  </r>
  <r>
    <s v="CALI"/>
    <s v="0036-0003"/>
    <x v="4"/>
    <n v="76248"/>
    <n v="2839320"/>
    <n v="15355"/>
    <x v="0"/>
    <s v="VALLE DEL CAUCA"/>
    <s v="EL CERRITO"/>
    <s v="BARRIO EL CERRITO SANTA ELENA"/>
    <s v="WOMPI"/>
    <s v="FO-25-1642945"/>
    <d v="2025-10-06T08:00:00"/>
    <d v="2025-10-14T11:29:00"/>
    <x v="0"/>
    <s v="ROLLOS"/>
    <s v="EJECUTADO_EXITOSO"/>
    <s v="EJECUTADO EXITOSO"/>
    <s v="07/10/2025 SE CONFIRMA DATOS CON USUARIO. SE REALIZA ENVIO DE ROLLOS CON GUIA | 16/10/2025 SE REALIZA ENVIO DE 56 ROLLOS, CON LA GUIA 2185553838 SERVIENTREGA. SE CONFIRMA ENTREGA EXITOSA POR PARTE DE LA TRANSPORTADORA"/>
    <s v="ENVÍO"/>
    <n v="56"/>
    <s v="INTERMEDIA"/>
    <s v="TERRESTRE"/>
    <s v="TORO CARDONA ELIZABETH"/>
    <n v="1"/>
    <n v="36351"/>
    <n v="36351"/>
  </r>
  <r>
    <s v="CUCUTA"/>
    <s v="0036-0007"/>
    <x v="1"/>
    <n v="54498"/>
    <n v="2840637"/>
    <n v="56776"/>
    <x v="0"/>
    <s v="NORTE DE SANTANDER"/>
    <s v="OCAÑA"/>
    <s v="BARRIO JOSE ANTONIO GALAN OCAÑA 1"/>
    <s v="WOMPI"/>
    <s v="FO-25-1642935"/>
    <d v="2025-10-06T08:00:00"/>
    <d v="2025-10-14T11:30:00"/>
    <x v="0"/>
    <s v="ROLLOS"/>
    <s v="EJECUTADO_EXITOSO"/>
    <s v="EJECUTADO EXITOSO"/>
    <s v="07/10/2025 SE CONFIRMA DATOS CON USUARIO. SE REALIZA ENVIO DE ROLLOS CON GUIA | 16/10/2025 SE REALIZA ENVIO DE 48 ROLLOS, CON LA GUIA 2187690751 SERVIENTREGA. SE CONFIRMA ENTREGA EXITOSA POR PARTE DE LA TRANSPORTADORA"/>
    <s v="ENVÍO"/>
    <n v="48"/>
    <s v="LEJANA"/>
    <s v="TERRESTRE"/>
    <s v="TORO CARDONA ELIZABETH"/>
    <n v="1"/>
    <n v="40250"/>
    <n v="40250"/>
  </r>
  <r>
    <s v="BOGOTA"/>
    <s v="0036-0004"/>
    <x v="5"/>
    <n v="25430"/>
    <n v="2839569"/>
    <n v="76094"/>
    <x v="0"/>
    <s v="CUNDINAMARCA"/>
    <s v="MADRID"/>
    <s v="BARRIO EL SOCIEGO MADRID  2"/>
    <s v="WOMPI"/>
    <s v="FO-25-1642938"/>
    <d v="2025-10-06T08:00:00"/>
    <d v="2025-10-14T11:31:00"/>
    <x v="0"/>
    <s v="ROLLOS"/>
    <s v="EJECUTADO_EXITOSO"/>
    <s v="EJECUTADO EXITOSO"/>
    <s v="07/10/2025 SE CONFIRMA DATOS CON USUARIO. SE REALIZA ENVIO DE ROLLOS CON GUIA | 16/10/2025 SE REALIZA ENVIO DE 64 ROLLOS, CON LA GUIA 2235596161 SERVIENTREGA. SE CONFIRMA ENTREGA EXITOSA POR PARTE DE LA TRANSPORTADORA"/>
    <s v="ENVÍO"/>
    <n v="64"/>
    <s v="INTERMEDIA"/>
    <s v="TERRESTRE"/>
    <s v="TORO CARDONA ELIZABETH"/>
    <n v="1"/>
    <n v="36351"/>
    <n v="36351"/>
  </r>
  <r>
    <s v="BOGOTA"/>
    <s v="0036-0004"/>
    <x v="5"/>
    <n v="25286"/>
    <n v="2839723"/>
    <n v="79301"/>
    <x v="0"/>
    <s v="CUNDINAMARCA"/>
    <s v="FUNZA"/>
    <s v="BARRIO MARTINEZ RICO FUNZA FUNZA"/>
    <s v="WOMPI"/>
    <s v="FO-25-1642940"/>
    <d v="2025-10-06T08:00:00"/>
    <d v="2025-10-14T11:32:00"/>
    <x v="0"/>
    <s v="ROLLOS"/>
    <s v="EJECUTADO_EXITOSO"/>
    <s v="EJECUTADO EXITOSO"/>
    <s v="07/10/2025 SE CONFIRMA DATOS CON USUARIO. SE REALIZA ENVIO DE ROLLOS CON GUIA | 16/10/2025 SE REALIZA ENVIO DE 24 ROLLOS, CON LA GUIA 2235596163 SERVIENTREGA. SE CONFIRMA ENTREGA EXITOSA POR PARTE DE LA TRANSPORTADORA"/>
    <s v="ENVÍO"/>
    <n v="24"/>
    <s v="INTERMEDIA"/>
    <s v="TERRESTRE"/>
    <s v="TORO CARDONA ELIZABETH"/>
    <n v="1"/>
    <n v="36351"/>
    <n v="36351"/>
  </r>
  <r>
    <s v="VILLAVICENCIO"/>
    <s v="0036-0006"/>
    <x v="2"/>
    <n v="50001"/>
    <n v="2871290"/>
    <n v="71828"/>
    <x v="0"/>
    <s v="META"/>
    <s v="VILLAVICENCIO"/>
    <s v="DROGUERIA NOVAFARMA D Y G"/>
    <s v="WOMPI"/>
    <s v="FO-25-1668785"/>
    <d v="2025-10-14T08:00:00"/>
    <d v="2025-10-14T11:33:00"/>
    <x v="0"/>
    <s v="ROLLOS"/>
    <s v="EJECUTADO_EXITOSO"/>
    <s v="EJECUTADO EXITOSO"/>
    <s v="10/10/2025 SE ESCALA AL COORDINADOR DE ZONA PARA ENTREGA DE ROLLOS EN SITIO | 14/10/2025 SE ENTREGAN 64 ROLLOS WOMPI"/>
    <s v="VISITA_TÉCNICA"/>
    <n v="64"/>
    <s v="PRINCIPAL"/>
    <s v="TERRESTRE"/>
    <s v="TORO CARDONA ELIZABETH"/>
    <n v="1"/>
    <n v="31419"/>
    <n v="31419"/>
  </r>
  <r>
    <s v="CALI"/>
    <s v="0036-0003"/>
    <x v="4"/>
    <n v="76248"/>
    <n v="2838378"/>
    <n v="79080"/>
    <x v="0"/>
    <s v="VALLE DEL CAUCA"/>
    <s v="EL CERRITO"/>
    <s v="BARRIO EL PORVENIR CRR EL PLACER EL CERRITO"/>
    <s v="WOMPI"/>
    <s v="FO-25-1637437"/>
    <d v="2025-10-06T08:00:00"/>
    <d v="2025-10-14T11:33:00"/>
    <x v="0"/>
    <s v="ROLLOS"/>
    <s v="EJECUTADO_EXITOSO"/>
    <s v="EJECUTADO EXITOSO"/>
    <s v="06/10/2025 SE VALIDAN DATOS CON CB, REALIZA ENVIO DE ROLLOS CON GUIA | 16/10/2025 SE REALIZA ENVIO DE 32 ROLLOS, CON LA GUIA 2185553836 SERVIENTREGA. SE CONFIRMA ENTREGA EXITOSA POR PARTE DE LA TRANSPORTADORA"/>
    <s v="ENVÍO"/>
    <n v="32"/>
    <s v="INTERMEDIA"/>
    <s v="TERRESTRE"/>
    <s v="PEDREROS CONTRERAS MICHAEL STEVENS"/>
    <n v="1"/>
    <n v="36351"/>
    <n v="36351"/>
  </r>
  <r>
    <s v="CARTAGENA"/>
    <s v="0036-0001"/>
    <x v="0"/>
    <n v="13836"/>
    <n v="2839754"/>
    <n v="78896"/>
    <x v="0"/>
    <s v="BOLIVAR"/>
    <s v="TURBACO"/>
    <s v="BARRIO CALLE REAL TURBACO 1"/>
    <s v="WOMPI"/>
    <s v="FO-25-1631605"/>
    <d v="2025-10-06T08:00:00"/>
    <d v="2025-10-14T11:34:00"/>
    <x v="0"/>
    <s v="ROLLOS"/>
    <s v="EJECUTADO_EXITOSO"/>
    <s v="EJECUTADO EXITOSO"/>
    <s v="05/10/2025 SE REALIZA ENVIO DE ROLLOS CON GUIA | 16/10/2025 SE REALIZA ENVIO DE 56 ROLLOS, CON LA GUIA 2205447216 SERVIENTREGA. SE CONFIRMA ENTREGA EXITOSA POR PARTE DE LA TRANSPORTADORA"/>
    <s v="ENVÍO"/>
    <n v="56"/>
    <s v="INTERMEDIA"/>
    <s v="TERRESTRE"/>
    <s v="TORO CARDONA ELIZABETH"/>
    <n v="1"/>
    <n v="36351"/>
    <n v="36351"/>
  </r>
  <r>
    <s v="BARRANQUILLA"/>
    <s v="0036-0001"/>
    <x v="0"/>
    <n v="8078"/>
    <n v="2839904"/>
    <n v="77992"/>
    <x v="0"/>
    <s v="ATLANTICO"/>
    <s v="BARANOA"/>
    <s v="BARRIO CENTRO BARANOA 12"/>
    <s v="WOMPI"/>
    <s v="FO-25-1631604"/>
    <d v="2025-10-06T08:00:00"/>
    <d v="2025-10-14T11:35:00"/>
    <x v="0"/>
    <s v="ROLLOS"/>
    <s v="EJECUTADO_EXITOSO"/>
    <s v="EJECUTADO EXITOSO"/>
    <s v="05/10/2025 SE REALIZA ENVIO DE ROLLOS CON GUIA | 16/10/2025 SE REALIZA ENVIO DE 16 ROLLOS, CON LA GUIA 2205447214 SERVIENTREGA. SE CONFIRMA ENTREGA EXITOSA POR PARTE DE LA TRANSPORTADORA"/>
    <s v="ENVÍO"/>
    <n v="16"/>
    <s v="INTERMEDIA"/>
    <s v="TERRESTRE"/>
    <s v="GOMEZ FERRARO JOHANA"/>
    <n v="1"/>
    <n v="36351"/>
    <n v="36351"/>
  </r>
  <r>
    <s v="BOGOTA"/>
    <s v="0036-0004"/>
    <x v="5"/>
    <n v="25754"/>
    <n v="2866144"/>
    <n v="63019"/>
    <x v="0"/>
    <s v="CUNDINAMARCA"/>
    <s v="SOACHA"/>
    <s v="BARRIO RINCON DE SANTAFE SOACHA 1"/>
    <s v="WOMPI"/>
    <s v="FO-25-1663926"/>
    <d v="2025-10-10T08:00:00"/>
    <d v="2025-10-14T11:37:00"/>
    <x v="0"/>
    <s v="ROLLOS"/>
    <s v="EJECUTADO_EXITOSO"/>
    <s v="EJECUTADO EXITOSO"/>
    <s v="09/10/2025 SE ESCALA AL COORDINADOR DE ZONA PARA ENTREGA DE ROLLOS EN SITIO | 14/10/2025 DURANTE LA VISITA TECNICA SE REALIZA ENTREGA DE ROLLOS PARA DATÁFONO NO SE MANIPULAN EQUIPOS"/>
    <s v="VISITA_TÉCNICA"/>
    <n v="56"/>
    <s v="PRINCIPAL"/>
    <s v="TERRESTRE"/>
    <s v="GOMEZ FERRARO JOHANA"/>
    <n v="1"/>
    <n v="31419"/>
    <n v="31419"/>
  </r>
  <r>
    <s v="PEREIRA"/>
    <s v="0036-0002"/>
    <x v="6"/>
    <n v="63001"/>
    <n v="2872452"/>
    <n v="76491"/>
    <x v="0"/>
    <s v="QUINDIO"/>
    <s v="ARMENIA"/>
    <s v="BARRIO LOS ALAMOS ARMENIA 2"/>
    <s v="WOMPI"/>
    <s v="FO-25-1673487"/>
    <d v="2025-10-14T08:00:00"/>
    <d v="2025-10-14T11:40:00"/>
    <x v="0"/>
    <s v="ROLLOS"/>
    <s v="EJECUTADO_EXITOSO"/>
    <s v="EJECUTADO EXITOSO"/>
    <s v="11/10/2025 SE ESCALA AL COORDINADOR DE ZONA PARA ENTREGA DE ROLLOS EN SITIO | 14/10/2025 SE VISITA COMERCIO SE REALIZÓ ENTREGA DE 24 ROLLOS WOMPI"/>
    <s v="VISITA_TÉCNICA"/>
    <n v="24"/>
    <s v="INTERMEDIA"/>
    <s v="TERRESTRE"/>
    <s v="GALEANO SORIANO JUAN DAVID"/>
    <n v="1"/>
    <n v="36351"/>
    <n v="36351"/>
  </r>
  <r>
    <s v="VILLAVICENCIO"/>
    <s v="0036-0006"/>
    <x v="2"/>
    <n v="50001"/>
    <n v="2871677"/>
    <n v="64158"/>
    <x v="0"/>
    <s v="META"/>
    <s v="VILLAVICENCIO"/>
    <s v="DROGUERIA FARMASERVICIOS JC"/>
    <s v="WOMPI"/>
    <s v="FO-25-1668871"/>
    <d v="2025-10-14T08:00:00"/>
    <d v="2025-10-14T11:56:00"/>
    <x v="0"/>
    <s v="ROLLOS"/>
    <s v="EJECUTADO_EXITOSO"/>
    <s v="EJECUTADO EXITOSO"/>
    <s v="10/10/2025 SE ESCALA AL COORDINADOR DE ZONA PARA ENTREGA DE ROLLOS EN SITIO | 14/10/2025 SE ENTREGAN 48 ROLLOS WOMPI"/>
    <s v="VISITA_TÉCNICA"/>
    <n v="48"/>
    <s v="PRINCIPAL"/>
    <s v="TERRESTRE"/>
    <s v="SANCHEZ SOLORZANO JUAN SEBASTIAN"/>
    <n v="1"/>
    <n v="31419"/>
    <n v="31419"/>
  </r>
  <r>
    <s v="BOGOTA"/>
    <s v="0036-0004"/>
    <x v="5"/>
    <n v="11001"/>
    <n v="2838547"/>
    <n v="59894"/>
    <x v="0"/>
    <s v="CUNDINAMARCA"/>
    <s v="BOGOTÁ"/>
    <s v="PAPELERIA INNOVAR 49"/>
    <s v="WOMPI"/>
    <s v="FO-25-1637535 | FO-25-1668599"/>
    <d v="2025-10-06T08:00:00"/>
    <d v="2025-10-14T12:02:00"/>
    <x v="0"/>
    <s v="ROLLOS"/>
    <s v="EJECUTADO_CANCELADO"/>
    <s v="CB CERRADO - DESOCUPADO"/>
    <s v="14/10/2025 SE REALIZA VISITA A CB PARA ENTREGAR ROLLOS WOMPI SE ENCUENTRA CERRADO NO CONTESTAN NÚMEROS DE CONTACTO"/>
    <s v="VISITA_TÉCNICA"/>
    <m/>
    <s v="PRINCIPAL"/>
    <s v="TERRESTRE"/>
    <s v="PEDREROS CONTRERAS MICHAEL STEVENS"/>
    <n v="2"/>
    <n v="31419"/>
    <n v="62838"/>
  </r>
  <r>
    <s v="PASTO"/>
    <s v="0036-0003"/>
    <x v="4"/>
    <n v="52885"/>
    <n v="2845388"/>
    <n v="64902"/>
    <x v="0"/>
    <s v="NARIÑO"/>
    <s v="YACUANQUER"/>
    <s v="BARRIO SAN IGNACIO YACUANQUER"/>
    <s v="WOMPI"/>
    <s v="FO-25-1647001"/>
    <d v="2025-10-06T14:04:00"/>
    <d v="2025-10-14T12:04:00"/>
    <x v="0"/>
    <s v="ROLLOS"/>
    <s v="EJECUTADO_EXITOSO"/>
    <s v="EJECUTADO EXITOSO"/>
    <s v="08/10/2025 SE CONFIRMAN DATOS CON EL USUARIO, SE REALIZA ENVIO DE ROLLOS CON GUIA | 10/10/2025 ENVIO SE CREA TARDE POR CAPACIDAD OPERATIVA DEL CG | 11/10/2025 SE REALIZA ENVÍO DE 16 ROLLOS A LA DIRECCIÓN INDICADA POR LA CLIENTE. SE ENVÍA GUÍA. ENVÍO EXITOSO"/>
    <s v="ENVÍO"/>
    <n v="16"/>
    <s v="INTERMEDIA"/>
    <s v="TERRESTRE"/>
    <s v="GALINDO ROJAS LUIS FELIPE | ROZO ROZO WILLIAM ASDRUBAL"/>
    <n v="1"/>
    <n v="36351"/>
    <n v="36351"/>
  </r>
  <r>
    <s v="BOGOTA"/>
    <s v="0036-0004"/>
    <x v="5"/>
    <n v="25754"/>
    <n v="2862485"/>
    <n v="68735"/>
    <x v="0"/>
    <s v="CUNDINAMARCA"/>
    <s v="SOACHA"/>
    <s v="LA FRAGUA 2"/>
    <s v="WOMPI"/>
    <s v="FO-25-1667796"/>
    <d v="2025-10-09T10:32:00"/>
    <d v="2025-10-14T12:13:00"/>
    <x v="0"/>
    <s v="ROLLOS"/>
    <s v="EJECUTADO_EXITOSO"/>
    <s v="EJECUTADO EXITOSO"/>
    <s v="10/10/2025 SE ESCALA AL COORDINADOR DE ZONA PARA ENTREGA DE ROLLOS EN SITIO | 14/10/2025 DURANTE LA VISITA TECNICA SE REALIZA ENTREGA DE ROLLOS PARA DATÁFONO NO SE MANIPULAN EQUIPOS"/>
    <s v="VISITA_TÉCNICA"/>
    <n v="48"/>
    <s v="PRINCIPAL"/>
    <s v="TERRESTRE"/>
    <s v="CASTILLO HERRERA ALEX RICARDO"/>
    <n v="1"/>
    <n v="31419"/>
    <n v="31419"/>
  </r>
  <r>
    <s v="BARRANQUILLA"/>
    <s v="0036-0001"/>
    <x v="0"/>
    <n v="8001"/>
    <n v="2864402"/>
    <n v="37720"/>
    <x v="0"/>
    <s v="ATLANTICO"/>
    <s v="BARRANQUILLA"/>
    <s v="SOLIDSYS"/>
    <s v="WOMPI"/>
    <s v="FO-25-1662588"/>
    <d v="2025-10-09T14:27:00"/>
    <d v="2025-10-14T12:20:00"/>
    <x v="0"/>
    <s v="ROLLOS"/>
    <s v="EJECUTADO_EXITOSO"/>
    <s v="EJECUTADO EXITOSO"/>
    <s v="09/10/2025 SE ESCALA AL COORDINADOR DE ZONA PARA ENTREGA DE ROLLOS EN SITIO | 14/10/2025 SE HACE ENTREGA DE 48 ROLLOS WOMPI EN LA CARRERA 38 110 39 LA PRADERA"/>
    <s v="VISITA_TÉCNICA"/>
    <n v="48"/>
    <s v="PRINCIPAL"/>
    <s v="TERRESTRE"/>
    <s v="GALEANO SORIANO JUAN DAVID"/>
    <n v="1"/>
    <n v="31419"/>
    <n v="31419"/>
  </r>
  <r>
    <s v="VILLAVICENCIO"/>
    <s v="0036-0006"/>
    <x v="2"/>
    <n v="50001"/>
    <n v="2875391"/>
    <n v="60194"/>
    <x v="0"/>
    <s v="META"/>
    <s v="VILLAVICENCIO"/>
    <s v="TIENDA Y VARIEDADES YINETH"/>
    <s v="WOMPI"/>
    <s v="FO-25-1678827"/>
    <d v="2025-10-14T08:27:00"/>
    <d v="2025-10-14T12:22:00"/>
    <x v="0"/>
    <s v="ROLLOS"/>
    <s v="EJECUTADO_EXITOSO"/>
    <s v="EJECUTADO EXITOSO"/>
    <s v="14/10/2025 SE ESCALA AL COORDINADOR DE ZONA PARA ENTREGA DE ROLLOS EN SITIO | 14/10/2025 SE VISITA CB Y SE REALIZA ENTREGA DE 32 ROLLOS DE PAPEL TERMICO PARA DATÁFONO WOMPI"/>
    <s v="VISITA_TÉCNICA"/>
    <n v="32"/>
    <s v="PRINCIPAL"/>
    <s v="TERRESTRE"/>
    <s v="ORTEGA TORRES JUAN SEBASTIAN"/>
    <n v="1"/>
    <n v="31419"/>
    <n v="31419"/>
  </r>
  <r>
    <s v="PASTO"/>
    <s v="0036-0003"/>
    <x v="4"/>
    <n v="52001"/>
    <n v="2871457"/>
    <n v="75501"/>
    <x v="0"/>
    <s v="NARIÑO"/>
    <s v="PASTO"/>
    <s v="DROGUERIA GLOBAL PLUS"/>
    <s v="WOMPI"/>
    <s v="FO-25-1668777"/>
    <d v="2025-10-14T08:00:00"/>
    <d v="2025-10-14T12:24:00"/>
    <x v="0"/>
    <s v="ROLLOS"/>
    <s v="EJECUTADO_EXITOSO"/>
    <s v="EJECUTADO EXITOSO"/>
    <s v="10/10/2025 SE ESCALA AL COORDINADOR DE ZONA PARA ENTREGA DE ROLLOS EN SITIO | 14/10/2025 SE REALIZA ENTREGA DE 40 ROLLOS WOMPI NO SE MANIPULA DATAFONO"/>
    <s v="VISITA_TÉCNICA"/>
    <n v="40"/>
    <s v="PRINCIPAL"/>
    <s v="TERRESTRE"/>
    <s v="GARZON RUIZ LUIS MIGUEL"/>
    <n v="1"/>
    <n v="31419"/>
    <n v="31419"/>
  </r>
  <r>
    <s v="MEDELLIN"/>
    <s v="0036-0005"/>
    <x v="3"/>
    <n v="5001"/>
    <n v="2852851"/>
    <n v="76990"/>
    <x v="0"/>
    <s v="ANTIOQUIA"/>
    <s v="MEDELLÍN"/>
    <s v="PAPELERIA Y TRAMITES FACILITA"/>
    <s v="WOMPI"/>
    <s v="FO-25-1642785"/>
    <d v="2025-10-07T14:59:00"/>
    <d v="2025-10-14T12:27:00"/>
    <x v="0"/>
    <s v="ROLLOS"/>
    <s v="EJECUTADO_EXITOSO"/>
    <s v="EJECUTADO EXITOSO"/>
    <s v="07/10/2025 SE ESCALA AL COORDINADOR DE ZONA PARA ENTREGA DE ROLLOS EN SITIO | 14/10/2025 SE REALIZA ENTREGA DE 64 ROLLOS POR EL OPERADOR LOGISTICO VELOCES CON LA GUIA V4001652270"/>
    <s v="VISITA_TÉCNICA"/>
    <n v="64"/>
    <s v="PRINCIPAL"/>
    <s v="TERRESTRE"/>
    <s v="BRAVO MADROÑERO OSCAR ESTEBAN"/>
    <n v="1"/>
    <n v="31419"/>
    <n v="31419"/>
  </r>
  <r>
    <s v="VILLAVICENCIO"/>
    <s v="0036-0006"/>
    <x v="2"/>
    <n v="50001"/>
    <n v="2874287"/>
    <n v="29338"/>
    <x v="0"/>
    <s v="META"/>
    <s v="VILLAVICENCIO"/>
    <s v="DROGUERÍA SANTA ISABEL OSWALDO"/>
    <s v="WOMPI"/>
    <s v="FO-25-1678837"/>
    <d v="2025-10-14T08:00:00"/>
    <d v="2025-10-14T12:33:00"/>
    <x v="0"/>
    <s v="ROLLOS"/>
    <s v="EJECUTADO_EXITOSO"/>
    <s v="EJECUTADO EXITOSO"/>
    <s v="14/10/2025 SE ESCALA AL COORDINADOR DE ZONA PARA ENTREGA DE ROLLOS EN SITIO | 14/10/2025 SE ENTREGAN 64 ROLLOS WOMPI"/>
    <s v="VISITA_TÉCNICA"/>
    <n v="64"/>
    <s v="PRINCIPAL"/>
    <s v="TERRESTRE"/>
    <s v="BETANCUR AGUIRRE EDGAR AUGUSTO"/>
    <n v="1"/>
    <n v="31419"/>
    <n v="31419"/>
  </r>
  <r>
    <s v="CALI"/>
    <s v="0036-0003"/>
    <x v="4"/>
    <n v="76001"/>
    <n v="2856654"/>
    <n v="33040"/>
    <x v="0"/>
    <s v="VALLE DEL CAUCA"/>
    <s v="CALI"/>
    <s v="MERCAVALLE EL COLOMBIANO"/>
    <s v="WOMPI"/>
    <s v="FO-25-1662957"/>
    <d v="2025-10-08T10:36:00"/>
    <d v="2025-10-14T12:36:00"/>
    <x v="0"/>
    <s v="ROLLOS"/>
    <s v="EJECUTADO_EXITOSO"/>
    <s v="EJECUTADO EXITOSO"/>
    <s v="09/10/2025 SE ESCALA AL COORDINADOR DE ZONA PARA ENTREGA DE ROLLOS EN SITIO | 14/10/2025 SE ENTREGAN 64 ROLLOS A STIVEN"/>
    <s v="VISITA_TÉCNICA"/>
    <n v="64"/>
    <s v="PRINCIPAL"/>
    <s v="TERRESTRE"/>
    <s v="PEDREROS CONTRERAS MICHAEL STEVENS"/>
    <n v="1"/>
    <n v="31419"/>
    <n v="31419"/>
  </r>
  <r>
    <s v="BOGOTA"/>
    <s v="0036-0004"/>
    <x v="5"/>
    <n v="25754"/>
    <n v="2866134"/>
    <n v="76749"/>
    <x v="0"/>
    <s v="CUNDINAMARCA"/>
    <s v="SOACHA"/>
    <s v="BARRIO EL PARAISO SOACHA"/>
    <s v="WOMPI"/>
    <s v="FO-25-1663928"/>
    <d v="2025-10-10T08:00:00"/>
    <d v="2025-10-14T12:39:00"/>
    <x v="0"/>
    <s v="ROLLOS"/>
    <s v="EJECUTADO_EXITOSO"/>
    <s v="EJECUTADO EXITOSO"/>
    <s v="09/10/2025 SE ESCALA AL COORDINADOR DE ZONA PARA ENTREGA DE ROLLOS EN SITIO | 14/10/2025 DURANTE LA VISITA TECNICA SE REALIZA ENTREGA DE ROLLOS PARA DATÁFONO NO SE MANIPULAN EQUIPOS"/>
    <s v="VISITA_TÉCNICA"/>
    <n v="48"/>
    <s v="PRINCIPAL"/>
    <s v="TERRESTRE"/>
    <s v="CUERO RUIZ JHONNY"/>
    <n v="1"/>
    <n v="31419"/>
    <n v="31419"/>
  </r>
  <r>
    <s v="MEDELLIN"/>
    <s v="0036-0005"/>
    <x v="3"/>
    <n v="5664"/>
    <n v="2846438"/>
    <n v="32946"/>
    <x v="0"/>
    <s v="ANTIOQUIA"/>
    <s v="SAN PEDRO DE LOS MILAGROS"/>
    <s v="BARRIO LA BOMBA SAN PEDRO DE LOS MILAGROS"/>
    <s v="WOMPI"/>
    <s v="FO-25-1640197"/>
    <d v="2025-10-06T15:21:00"/>
    <d v="2025-10-14T12:59:00"/>
    <x v="0"/>
    <s v="ROLLOS"/>
    <s v="EJECUTADO_EXITOSO"/>
    <s v="EJECUTADO EXITOSO"/>
    <s v="07/10/2025 SE REALIZA ENVIO DE ROLLOS CON GUIA | 14/10/2025 SE CONFIRMA ENTREGA EXITOSA DE MANDAR Y SERVIR CON GUIA 6345301359292"/>
    <s v="ENVÍO"/>
    <n v="64"/>
    <s v="INTERMEDIA"/>
    <s v="TERRESTRE"/>
    <s v="GALEANO SORIANO JUAN DAVID"/>
    <n v="1"/>
    <n v="36351"/>
    <n v="36351"/>
  </r>
  <r>
    <s v="MEDELLIN"/>
    <s v="0036-0005"/>
    <x v="3"/>
    <n v="5079"/>
    <n v="2846681"/>
    <n v="13117"/>
    <x v="0"/>
    <s v="ANTIOQUIA"/>
    <s v="BARBOSA"/>
    <s v="PIÑATERIA Y JUGUETERIA RUBEN"/>
    <s v="WOMPI"/>
    <s v="FO-25-1643317"/>
    <d v="2025-10-06T15:38:00"/>
    <d v="2025-10-14T13:05:00"/>
    <x v="0"/>
    <s v="ROLLOS"/>
    <s v="EJECUTADO_EXITOSO"/>
    <s v="EJECUTADO EXITOSO"/>
    <s v="07/10/2025 SE CONFIRMAN DATOS. SE REALIZA ENVIO DE ROLLOS CON GUIA | 14/10/2025 SE CONFIRMA ENTREGA EXITOSA DE MANDAR Y SERVIR CON GUIA 6345301360097"/>
    <s v="ENVÍO"/>
    <n v="56"/>
    <s v="INTERMEDIA"/>
    <s v="TERRESTRE"/>
    <s v="BETANCUR AGUIRRE EDGAR AUGUSTO"/>
    <n v="1"/>
    <n v="36351"/>
    <n v="36351"/>
  </r>
  <r>
    <s v="MEDELLIN"/>
    <s v="0036-0005"/>
    <x v="3"/>
    <n v="5282"/>
    <n v="2847374"/>
    <n v="27014"/>
    <x v="0"/>
    <s v="ANTIOQUIA"/>
    <s v="FREDONIA"/>
    <s v="CENTRO FREDONIA - ANTIOQUIA"/>
    <s v="WOMPI"/>
    <s v="FO-25-1646996"/>
    <d v="2025-10-06T16:27:00"/>
    <d v="2025-10-14T13:11:00"/>
    <x v="0"/>
    <s v="ROLLOS"/>
    <s v="EJECUTADO_EXITOSO"/>
    <s v="EJECUTADO EXITOSO"/>
    <s v="08/10/2025 SE CONFIRMAN DATOS CON EL USUARIO, SE REALIZA ENVIO DE ROLLOS CON GUIA | 14/10/2025 SE CONFIRMA ENTREGA EXITOSA DE MANDAR Y SERVIR CON GUIA 6345301360628"/>
    <s v="ENVÍO"/>
    <n v="64"/>
    <s v="INTERMEDIA"/>
    <s v="TERRESTRE"/>
    <s v="BETANCUR AGUIRRE EDGAR AUGUSTO"/>
    <n v="1"/>
    <n v="36351"/>
    <n v="36351"/>
  </r>
  <r>
    <s v="MEDELLIN"/>
    <s v="0036-0005"/>
    <x v="3"/>
    <n v="5088"/>
    <n v="2854403"/>
    <n v="51987"/>
    <x v="0"/>
    <s v="ANTIOQUIA"/>
    <s v="BELLO"/>
    <s v="AUTOSERVICIO EL TRAPICHE"/>
    <s v="WOMPI"/>
    <s v="FO-25-1644549"/>
    <d v="2025-10-08T08:00:00"/>
    <d v="2025-10-14T13:20:00"/>
    <x v="0"/>
    <s v="ROLLOS"/>
    <s v="EJECUTADO_EXITOSO"/>
    <s v="EJECUTADO EXITOSO"/>
    <s v="08/10/2025 SE ESCALA AL COORDINADOR DE ZONA PARA ENTREGA DE ROLLOS EN SITIO | 14/10/2025 SE REALIZA ENTREGA DE 64 ROLLOS POR EL OPERADOR LOGISTICO VELOCES CON LA GUIA V4001654516"/>
    <s v="VISITA_TÉCNICA"/>
    <n v="64"/>
    <s v="PRINCIPAL"/>
    <s v="TERRESTRE"/>
    <s v="BETANCUR AGUIRRE EDGAR AUGUSTO"/>
    <n v="1"/>
    <n v="31419"/>
    <n v="31419"/>
  </r>
  <r>
    <s v="MEDELLIN"/>
    <s v="0036-0005"/>
    <x v="3"/>
    <n v="5001"/>
    <n v="2854643"/>
    <n v="70905"/>
    <x v="0"/>
    <s v="ANTIOQUIA"/>
    <s v="MEDELLÍN"/>
    <s v="DISTRIBUCIONES CAPRIMAR"/>
    <s v="WOMPI"/>
    <s v="FO-25-1644498"/>
    <d v="2025-10-08T08:00:00"/>
    <d v="2025-10-14T13:20:00"/>
    <x v="0"/>
    <s v="ROLLOS"/>
    <s v="EJECUTADO_EXITOSO"/>
    <s v="EJECUTADO EXITOSO"/>
    <s v="08/10/2025 SE ESCALA AL COORDINADOR DE ZONA PARA ENTREGA DE ROLLOS EN SITIO | 14/10/2025 SE REALIZA ENTREGA DE 24 ROLLOS POR EL OPERADOR LOGISTICO VELOCES CON LA GUIA V4001654517"/>
    <s v="VISITA_TÉCNICA"/>
    <n v="24"/>
    <s v="PRINCIPAL"/>
    <s v="TERRESTRE"/>
    <s v="BETANCUR AGUIRRE EDGAR AUGUSTO"/>
    <n v="1"/>
    <n v="31419"/>
    <n v="31419"/>
  </r>
  <r>
    <s v="MEDELLIN"/>
    <s v="0036-0005"/>
    <x v="3"/>
    <n v="5088"/>
    <n v="2855597"/>
    <n v="71082"/>
    <x v="0"/>
    <s v="ANTIOQUIA"/>
    <s v="BELLO"/>
    <s v="VICTOR ALFONSO MACIAS USUGA"/>
    <s v="WOMPI"/>
    <s v="FO-25-1645107"/>
    <d v="2025-10-08T08:53:00"/>
    <d v="2025-10-14T13:21:00"/>
    <x v="0"/>
    <s v="ROLLOS"/>
    <s v="EJECUTADO_EXITOSO"/>
    <s v="EJECUTADO EXITOSO"/>
    <s v="08/10/2025 SE ESCALA AL COORDINADOR DE ZONA PARA ENTREGA DE ROLLOS EN SITIO | 14/10/2025 SE REALIZA ENTREGA DE 56 ROLLOS POR EL OPERADOR LOGISTICO VELOCES CON LA GUIA V4001654518"/>
    <s v="VISITA_TÉCNICA"/>
    <n v="56"/>
    <s v="PRINCIPAL"/>
    <s v="TERRESTRE"/>
    <s v="BETANCUR AGUIRRE EDGAR AUGUSTO"/>
    <n v="1"/>
    <n v="31419"/>
    <n v="31419"/>
  </r>
  <r>
    <s v="MEDELLIN"/>
    <s v="0036-0005"/>
    <x v="3"/>
    <n v="5266"/>
    <n v="2856673"/>
    <n v="68336"/>
    <x v="0"/>
    <s v="ANTIOQUIA"/>
    <s v="ENVIGADO"/>
    <s v="SALA DE INTERNET MARIELITA"/>
    <s v="WOMPI"/>
    <s v="FO-25-1645782"/>
    <d v="2025-10-08T10:41:00"/>
    <d v="2025-10-14T13:22:00"/>
    <x v="0"/>
    <s v="ROLLOS"/>
    <s v="EJECUTADO_EXITOSO"/>
    <s v="EJECUTADO EXITOSO"/>
    <s v="08/10/2025 SE ESCALA AL COORDINADOR DE ZONA PARA ENTREGA DE ROLLOS EN SITIO | 14/10/2025 SE REALIZA ENTREGA DE 32 ROLLOS POR EL OPERADOR LOGISTICO VELOCES CON LA GUIA V4001654523"/>
    <s v="VISITA_TÉCNICA"/>
    <n v="32"/>
    <s v="PRINCIPAL"/>
    <s v="TERRESTRE"/>
    <s v="BETANCUR AGUIRRE EDGAR AUGUSTO"/>
    <n v="1"/>
    <n v="31419"/>
    <n v="31419"/>
  </r>
  <r>
    <s v="MEDELLIN"/>
    <s v="0036-0005"/>
    <x v="3"/>
    <n v="5360"/>
    <n v="2857059"/>
    <n v="49192"/>
    <x v="0"/>
    <s v="ANTIOQUIA"/>
    <s v="ITAGUI"/>
    <s v="MERCADOS MONTOYA ESTRADA"/>
    <s v="WOMPI"/>
    <s v="FO-25-1646026"/>
    <d v="2025-10-08T11:08:00"/>
    <d v="2025-10-14T13:25:00"/>
    <x v="0"/>
    <s v="ROLLOS"/>
    <s v="EJECUTADO_EXITOSO"/>
    <s v="EJECUTADO EXITOSO"/>
    <s v="08/10/2025 SE ESCALA AL COORDINADOR DE ZONA PARA ENTREGA DE ROLLOS EN SITIO | 14/10/2025 SE REALIZA ENTREGA DE 64 ROLLOS POR EL OPERADOR LOGISTICO VELOCES CON LA GUIA V4001654525"/>
    <s v="VISITA_TÉCNICA"/>
    <n v="64"/>
    <s v="PRINCIPAL"/>
    <s v="TERRESTRE"/>
    <s v="BETANCUR AGUIRRE EDGAR AUGUSTO"/>
    <n v="1"/>
    <n v="31419"/>
    <n v="31419"/>
  </r>
  <r>
    <s v="SANTA MARTA"/>
    <s v="0036-0001"/>
    <x v="0"/>
    <n v="47001"/>
    <n v="2862582"/>
    <n v="75414"/>
    <x v="0"/>
    <s v="MAGDALENA"/>
    <s v="SANTA MARTA"/>
    <s v="BARRIO MIRAFLORES SANTA MARTA"/>
    <s v="WOMPI"/>
    <s v="FO-25-1654952"/>
    <d v="2025-10-09T10:43:00"/>
    <d v="2025-10-14T13:48:00"/>
    <x v="0"/>
    <s v="ROLLOS"/>
    <s v="EJECUTADO_EXITOSO"/>
    <s v="EJECUTADO EXITOSO"/>
    <s v="09/10/2025 SE ESCALA AL COORDINADOR DE ZONA PARA ENTREGA DE ROLLOS EN SITIO | 14/10/2025 SE REALIZA ENTREGA DE 24 ROLLOS PARA DATÁFONO A SATISFACCIÓN DEL CLIENTE"/>
    <s v="VISITA_TÉCNICA"/>
    <n v="24"/>
    <s v="PRINCIPAL"/>
    <s v="TERRESTRE"/>
    <s v="BETANCUR AGUIRRE EDGAR AUGUSTO"/>
    <n v="1"/>
    <n v="31419"/>
    <n v="31419"/>
  </r>
  <r>
    <s v="CALI"/>
    <s v="0036-0003"/>
    <x v="4"/>
    <n v="19001"/>
    <n v="2867343"/>
    <n v="78388"/>
    <x v="0"/>
    <s v="CAUCA"/>
    <s v="POPAYAN"/>
    <s v="DON JULIO DROGUERIAS SANTA INES"/>
    <s v="WOMPI"/>
    <s v="FO-25-1666266"/>
    <d v="2025-10-10T09:09:00"/>
    <d v="2025-10-14T13:50:00"/>
    <x v="0"/>
    <s v="ROLLOS"/>
    <s v="EJECUTADO_EXITOSO"/>
    <s v="EJECUTADO EXITOSO"/>
    <s v="10/10/2025 SE ESCALA AL COORDINADOR DE ZONA PARA ENTREGA DE ROLLOS EN SITIO | 14/10/2025 SE INGRESA SE ENTREGA 32 ROLLOS"/>
    <s v="VISITA_TÉCNICA"/>
    <n v="32"/>
    <s v="LEJANA"/>
    <s v="TERRESTRE"/>
    <s v="THOMAS  CAMPO SIGIFREDO SEGUNDO"/>
    <n v="1"/>
    <n v="40250"/>
    <n v="40250"/>
  </r>
  <r>
    <s v="BOGOTA"/>
    <s v="0036-0004"/>
    <x v="5"/>
    <n v="11001"/>
    <n v="2848827"/>
    <n v="41312"/>
    <x v="0"/>
    <s v="CUNDINAMARCA"/>
    <s v="BOGOTÁ"/>
    <s v="PAPELERIA DAYLU QUINTA CAMACHO"/>
    <s v="WOMPI"/>
    <s v="FO-25-1642797"/>
    <d v="2025-10-07T08:00:00"/>
    <d v="2025-10-14T14:09:00"/>
    <x v="0"/>
    <s v="ROLLOS"/>
    <s v="EJECUTADO_EXITOSO"/>
    <s v="EJECUTADO EXITOSO"/>
    <s v="07/10/2025 SE ESCALA AL COORDINADOR DE ZONA PARA ENTREGA DE ROLLOS EN SITIO | 14/10/2025 SE REALIZA VISITA A CB PARA REALIZAR ENTREGA DE 32 ROLLOS WOMPI NO SE MANIPULAN EQUIPOS"/>
    <s v="VISITA_TÉCNICA"/>
    <n v="32"/>
    <s v="PRINCIPAL"/>
    <s v="TERRESTRE"/>
    <s v="GIMBUEL LASSO LUIS GERMAN"/>
    <n v="1"/>
    <n v="31419"/>
    <n v="31419"/>
  </r>
  <r>
    <s v="SANTA MARTA"/>
    <s v="0036-0001"/>
    <x v="0"/>
    <n v="47001"/>
    <n v="2867046"/>
    <n v="51605"/>
    <x v="0"/>
    <s v="MAGDALENA"/>
    <s v="SANTA MARTA"/>
    <s v="BARRIO VILLA DE RIO SANTA MARTA"/>
    <s v="WOMPI"/>
    <s v="FO-25-1666345"/>
    <d v="2025-10-10T08:31:00"/>
    <d v="2025-10-14T14:24:00"/>
    <x v="0"/>
    <s v="ROLLOS"/>
    <s v="EJECUTADO_EXITOSO"/>
    <s v="EJECUTADO EXITOSO"/>
    <s v="10/10/2025 SE ESCALA AL COORDINADOR DE ZONA PARA ENTREGA DE ROLLOS EN SITIO | 14/10/2025 SE REALIZA ENTREGA DE 16ROLLOA PARA DATÁFONO A SATISFACCIÓN DEL CLIENTE"/>
    <s v="VISITA_TÉCNICA"/>
    <n v="16"/>
    <s v="PRINCIPAL"/>
    <s v="TERRESTRE"/>
    <s v="GALINDO ROJAS LUIS FELIPE"/>
    <n v="1"/>
    <n v="31419"/>
    <n v="31419"/>
  </r>
  <r>
    <s v="BOGOTA"/>
    <s v="0036-0004"/>
    <x v="5"/>
    <n v="11001"/>
    <n v="2866008"/>
    <n v="50059"/>
    <x v="0"/>
    <s v="CUNDINAMARCA"/>
    <s v="BOGOTÁ"/>
    <s v="VARIEDADES HASS"/>
    <s v="WOMPI"/>
    <s v="FO-25-1663940"/>
    <d v="2025-10-10T08:00:00"/>
    <d v="2025-10-14T14:28:00"/>
    <x v="0"/>
    <s v="ROLLOS"/>
    <s v="EJECUTADO_EXITOSO"/>
    <s v="EJECUTADO EXITOSO"/>
    <s v="09/10/2025 SE ESCALA AL COORDINADOR DE ZONA PARA ENTREGA DE ROLLOS EN SITIO | 14/10/2025 SE ENTREGAN ROLLOS"/>
    <s v="VISITA_TÉCNICA"/>
    <n v="32"/>
    <s v="PRINCIPAL"/>
    <s v="TERRESTRE"/>
    <s v="THOMAS  CAMPO SIGIFREDO SEGUNDO"/>
    <n v="1"/>
    <n v="31419"/>
    <n v="31419"/>
  </r>
  <r>
    <s v="BUCARAMANGA"/>
    <s v="0036-0007"/>
    <x v="1"/>
    <n v="68001"/>
    <n v="2877180"/>
    <n v="74106"/>
    <x v="0"/>
    <s v="SANTANDER"/>
    <s v="BUCARAMANGA"/>
    <s v="BARRIO REAL DE MINAS BUCARAMANGA 3"/>
    <s v="WOMPI"/>
    <s v="FO-25-1680662"/>
    <d v="2025-10-14T10:39:00"/>
    <d v="2025-10-14T14:33:00"/>
    <x v="0"/>
    <s v="ROLLOS"/>
    <s v="EJECUTADO_EXITOSO"/>
    <s v="EJECUTADO EXITOSO"/>
    <s v="14/10/2025 SE ESCALA AL COORDINADOR DE ZONA PARA ENTREGA DE ROLLOS EN SITIO | 14/10/2025 SE HACE ENTREGA DE 32 ROLLOS A LA SRTA CLAUDIA JIMÉNEZ"/>
    <s v="VISITA_TÉCNICA"/>
    <n v="32"/>
    <s v="PRINCIPAL"/>
    <s v="TERRESTRE"/>
    <s v="BARRAGAN LAGOS JUAN MANUEL"/>
    <n v="1"/>
    <n v="31419"/>
    <n v="31419"/>
  </r>
  <r>
    <s v="MEDELLIN"/>
    <s v="0036-0005"/>
    <x v="3"/>
    <n v="5360"/>
    <n v="2856987"/>
    <n v="36353"/>
    <x v="0"/>
    <s v="ANTIOQUIA"/>
    <s v="ITAGÜÍ"/>
    <s v="LA TIENDA DEL SEÑOR RAFA"/>
    <s v="WOMPI"/>
    <s v="FO-25-1646006"/>
    <d v="2025-10-08T11:14:00"/>
    <d v="2025-10-14T14:34:00"/>
    <x v="0"/>
    <s v="ROLLOS"/>
    <s v="EJECUTADO_EXITOSO"/>
    <s v="EJECUTADO EXITOSO"/>
    <s v="08/10/2025 SE ESCALA AL COORDINADOR DE ZONA PARA ENTREGA DE ROLLOS EN SITIO | 14/10/2025 SE REALIZA ENTREGA DE 64 ROLLOS POR EL OPERADOR LOGISTICO VELOCES CON LA GUIA V4001654526"/>
    <s v="VISITA_TÉCNICA"/>
    <n v="64"/>
    <s v="PRINCIPAL"/>
    <s v="TERRESTRE"/>
    <s v="GONZALEZ ESTUPIÑAN YEISON WALTER ANTONIO"/>
    <n v="1"/>
    <n v="31419"/>
    <n v="31419"/>
  </r>
  <r>
    <s v="MEDELLIN"/>
    <s v="0036-0005"/>
    <x v="3"/>
    <n v="5001"/>
    <n v="2857210"/>
    <n v="67519"/>
    <x v="0"/>
    <s v="ANTIOQUIA"/>
    <s v="MEDELLIN"/>
    <s v="NODOSERVIS"/>
    <s v="WOMPI"/>
    <s v="FO-25-1645997"/>
    <d v="2025-10-08T11:15:00"/>
    <d v="2025-10-14T14:35:00"/>
    <x v="0"/>
    <s v="ROLLOS"/>
    <s v="EJECUTADO_EXITOSO"/>
    <s v="EJECUTADO EXITOSO"/>
    <s v="08/10/2025 SE ESCALA AL COORDINADOR DE ZONA PARA ENTREGA DE ROLLOS EN SITIO | 14/10/2025 SE REALIZA ENTREGA DE 56 ROLLOS POR EL OPERADOR LOGISTICO VELOCES CON LA GUIA V4001654527"/>
    <s v="VISITA_TÉCNICA"/>
    <n v="56"/>
    <s v="PRINCIPAL"/>
    <s v="TERRESTRE"/>
    <s v="BETANCUR AGUIRRE EDGAR AUGUSTO"/>
    <n v="1"/>
    <n v="31419"/>
    <n v="31419"/>
  </r>
  <r>
    <s v="MEDELLIN"/>
    <s v="0036-0005"/>
    <x v="3"/>
    <n v="5001"/>
    <n v="2857635"/>
    <n v="58835"/>
    <x v="0"/>
    <s v="ANTIOQUIA"/>
    <s v="MEDELLÍN"/>
    <s v="DROGUERIA PROMO SALUD S.B."/>
    <s v="WOMPI"/>
    <s v="FO-25-1646618"/>
    <d v="2025-10-08T12:04:00"/>
    <d v="2025-10-14T14:36:00"/>
    <x v="0"/>
    <s v="ROLLOS"/>
    <s v="EJECUTADO_EXITOSO"/>
    <s v="EJECUTADO EXITOSO"/>
    <s v="08/10/2025 SE ESCALA AL COORDINADOR DE ZONA PARA ENTREGA DE ROLLOS EN SITIO | 14/10/2025 SE REALIZA ENTREGA DE 48 ROLLOS POR EL OPERADOR LOGISTICO VELOCES CON LA GUIA V4001654528"/>
    <s v="VISITA_TÉCNICA"/>
    <n v="48"/>
    <s v="PRINCIPAL"/>
    <s v="TERRESTRE"/>
    <s v="BETANCUR AGUIRRE EDGAR AUGUSTO"/>
    <n v="1"/>
    <n v="31419"/>
    <n v="31419"/>
  </r>
  <r>
    <s v="SANTA MARTA"/>
    <s v="0036-0001"/>
    <x v="0"/>
    <n v="47001"/>
    <n v="2839853"/>
    <n v="45850"/>
    <x v="0"/>
    <s v="MAGDALENA"/>
    <s v="SANTA MARTA"/>
    <s v="DISTRICOL DROGUERIA VILLA DEL"/>
    <s v="WOMPI"/>
    <s v="FO-25-1666361"/>
    <d v="2025-10-06T08:00:00"/>
    <d v="2025-10-14T14:38:00"/>
    <x v="0"/>
    <s v="ROLLOS"/>
    <s v="EJECUTADO_CANCELADO"/>
    <s v="CANCELADO POR LA RED - CB CON INSUMOS"/>
    <s v="10/10/2025 SE ESCALA AL COORDINADOR DE ZONA PARA ENTREGA DE ROLLOS EN SITIO | 14/10/2025 SE REALIZA ENTREGA ÑA VISITA AL USUARIO AÚN NO LE HAN REALIZADO LA MIGRACIÓN A WOMPI, POR TANDONO SE PUEDEN ENTREGAR ROLLOS WOMPI, SE ESCALA EL CASO CON COORDINADOR, Y SE LE INDICA AL CLIENTE QUE DEBE LLAMAR NUEVAMENTE Y SOLICITAR ROLLOS REDEBAN"/>
    <s v="VISITA_TÉCNICA"/>
    <n v="8"/>
    <s v="PRINCIPAL"/>
    <s v="TERRESTRE"/>
    <s v="BETANCUR AGUIRRE EDGAR AUGUSTO"/>
    <n v="1"/>
    <n v="31419"/>
    <n v="31419"/>
  </r>
  <r>
    <s v="MEDELLIN"/>
    <s v="0036-0005"/>
    <x v="3"/>
    <n v="5001"/>
    <n v="2858231"/>
    <n v="79441"/>
    <x v="0"/>
    <s v="ANTIOQUIA"/>
    <s v="MEDELLIN"/>
    <s v="BARRIO ANTONIO NARIÑO MEDELLIN"/>
    <s v="WOMPI"/>
    <s v="FO-25-1647465"/>
    <d v="2025-10-08T13:56:00"/>
    <d v="2025-10-14T14:40:00"/>
    <x v="0"/>
    <s v="ROLLOS"/>
    <s v="EJECUTADO_EXITOSO"/>
    <s v="EJECUTADO EXITOSO"/>
    <s v="08/10/2025 SE ESCALA AL COORDINADOR DE ZONA PARA ENTREGA DE ROLLOS EN SITIO | 14/10/2025 SE REALIZA ENTREGA DE 24 ROLLOS POR EL OPERADOR LOGISTICO VELOCES CON LA GUIA V4001654535"/>
    <s v="VISITA_TÉCNICA"/>
    <n v="24"/>
    <s v="PRINCIPAL"/>
    <s v="TERRESTRE"/>
    <s v="THOMAS  CAMPO SIGIFREDO SEGUNDO"/>
    <n v="1"/>
    <n v="31419"/>
    <n v="31419"/>
  </r>
  <r>
    <s v="MEDELLIN"/>
    <s v="0036-0005"/>
    <x v="3"/>
    <n v="5088"/>
    <n v="2858545"/>
    <n v="30299"/>
    <x v="0"/>
    <s v="ANTIOQUIA"/>
    <s v="BELLO"/>
    <s v="MISCELÁNEA KENDRY"/>
    <s v="WOMPI"/>
    <s v="FO-25-1648633"/>
    <d v="2025-10-08T14:28:00"/>
    <d v="2025-10-14T14:41:00"/>
    <x v="0"/>
    <s v="ROLLOS"/>
    <s v="EJECUTADO_EXITOSO"/>
    <s v="EJECUTADO EXITOSO"/>
    <s v="14/10/2025 SE REALIZA ENTREGA DE 24 ROLLOS POR EL OPERADOR LOGISTICO VELOCES CON LA GUIA V4001654536"/>
    <s v="VISITA_TÉCNICA"/>
    <n v="24"/>
    <s v="PRINCIPAL"/>
    <s v="TERRESTRE"/>
    <s v="BETANCUR AGUIRRE EDGAR AUGUSTO"/>
    <n v="1"/>
    <n v="31419"/>
    <n v="31419"/>
  </r>
  <r>
    <s v="MEDELLIN"/>
    <s v="0036-0005"/>
    <x v="3"/>
    <n v="5088"/>
    <n v="2858810"/>
    <n v="74188"/>
    <x v="0"/>
    <s v="ANTIOQUIA"/>
    <s v="BELLO"/>
    <s v="BARRIO BELLO BELLO 19"/>
    <s v="WOMPI"/>
    <s v="FO-25-1648627"/>
    <d v="2025-10-08T14:42:00"/>
    <d v="2025-10-14T14:42:00"/>
    <x v="0"/>
    <s v="ROLLOS"/>
    <s v="EJECUTADO_EXITOSO"/>
    <s v="EJECUTADO EXITOSO"/>
    <s v="08/10/2025 SE ESCALA AL COORDINADOR DE ZONA PARA ENTREGA DE ROLLOS EN SITIO | 14/10/2025 SE REALIZA ENTREGA DE 40 ROLLOS POR EL OPERADOR LOGISTICO VELOCES CON LA GUIA V4001654539"/>
    <s v="VISITA_TÉCNICA"/>
    <n v="40"/>
    <s v="PRINCIPAL"/>
    <s v="TERRESTRE"/>
    <s v="BETANCUR AGUIRRE EDGAR AUGUSTO"/>
    <n v="1"/>
    <n v="31419"/>
    <n v="31419"/>
  </r>
  <r>
    <s v="MEDELLIN"/>
    <s v="0036-0005"/>
    <x v="3"/>
    <n v="5001"/>
    <n v="2853962"/>
    <n v="16553"/>
    <x v="0"/>
    <s v="ANTIOQUIA"/>
    <s v="MEDELLIN"/>
    <s v="VARIEDADES TILO"/>
    <s v="WOMPI"/>
    <s v="FO-25-1662979"/>
    <d v="2025-10-08T08:00:00"/>
    <d v="2025-10-14T14:44:00"/>
    <x v="0"/>
    <s v="ROLLOS"/>
    <s v="EJECUTADO_EXITOSO"/>
    <s v="EJECUTADO EXITOSO"/>
    <s v="09/10/2025 SE ESCALA AL COORDINADOR DE ZONA PARA ENTREGA DE ROLLOS EN SITIO | 14/10/2025 SE REALIZA ENTREGA DE 64 ROLLOS POR EL OPERADOR LOGISTICO VELOCES CON LA GUIA V4001658579"/>
    <s v="VISITA_TÉCNICA"/>
    <n v="64"/>
    <s v="PRINCIPAL"/>
    <s v="TERRESTRE"/>
    <s v="BETANCUR AGUIRRE EDGAR AUGUSTO"/>
    <n v="1"/>
    <n v="31419"/>
    <n v="31419"/>
  </r>
  <r>
    <s v="MEDELLIN"/>
    <s v="0036-0005"/>
    <x v="3"/>
    <n v="5001"/>
    <n v="2856623"/>
    <n v="67786"/>
    <x v="0"/>
    <s v="ANTIOQUIA"/>
    <s v="MEDELLIN"/>
    <s v="BARRIO CASTILLA MEDELLIN 9"/>
    <s v="WOMPI"/>
    <s v="FO-25-1662961"/>
    <d v="2025-10-08T10:27:00"/>
    <d v="2025-10-14T14:45:00"/>
    <x v="0"/>
    <s v="ROLLOS"/>
    <s v="EJECUTADO_EXITOSO"/>
    <s v="EJECUTADO EXITOSO"/>
    <s v="09/10/2025 SE ESCALA AL COORDINADOR DE ZONA PARA ENTREGA DE ROLLOS EN SITIO | 14/10/2025 SE REALIZA ENTREGA DE 16 ROLLOS POR EL OPERADOR LOGISTICO VELOCES CON LA GUIA V4001658580"/>
    <s v="VISITA_TÉCNICA"/>
    <n v="16"/>
    <s v="PRINCIPAL"/>
    <s v="TERRESTRE"/>
    <s v="BETANCUR AGUIRRE EDGAR AUGUSTO"/>
    <n v="1"/>
    <n v="31419"/>
    <n v="31419"/>
  </r>
  <r>
    <s v="MEDELLIN"/>
    <s v="0036-0005"/>
    <x v="3"/>
    <n v="5001"/>
    <n v="2860135"/>
    <n v="19436"/>
    <x v="0"/>
    <s v="ANTIOQUIA"/>
    <s v="MEDELLIN"/>
    <s v="BARRIO GUAYABAL V MEDELLIN"/>
    <s v="WOMPI"/>
    <s v="FO-25-1649779"/>
    <d v="2025-10-09T08:00:00"/>
    <d v="2025-10-14T14:47:00"/>
    <x v="0"/>
    <s v="ROLLOS"/>
    <s v="EJECUTADO_EXITOSO"/>
    <s v="EJECUTADO EXITOSO"/>
    <s v="09/10/2025 SE ESCALA AL COORDINADOR DE ZONA PARA ENTREGA DE ROLLOS EN SITIO | 14/10/2025 SE REALIZA ENTREGA DE 16 ROLLOS POR EL OPERADOR LOGISTICO VELOCES CON LA GUIA V4001658581"/>
    <s v="VISITA_TÉCNICA"/>
    <n v="16"/>
    <s v="PRINCIPAL"/>
    <s v="TERRESTRE"/>
    <s v="BETANCUR AGUIRRE EDGAR AUGUSTO"/>
    <n v="1"/>
    <n v="31419"/>
    <n v="31419"/>
  </r>
  <r>
    <s v="MEDELLIN"/>
    <s v="0036-0005"/>
    <x v="3"/>
    <n v="5001"/>
    <n v="2863049"/>
    <n v="76869"/>
    <x v="0"/>
    <s v="ANTIOQUIA"/>
    <s v="MEDELLÍN"/>
    <s v="DEPOSITO LA 82"/>
    <s v="WOMPI"/>
    <s v="FO-25-1654773"/>
    <d v="2025-10-09T11:17:00"/>
    <d v="2025-10-14T14:48:00"/>
    <x v="0"/>
    <s v="ROLLOS"/>
    <s v="EJECUTADO_EXITOSO"/>
    <s v="EJECUTADO EXITOSO"/>
    <s v="09/10/2025 SE ESCALA AL COORDINADOR DE ZONA PARA ENTREGA DE ROLLOS EN SITIO | 14/10/2025 SE REALIZA ENTREGA DE 24 ROLLOS POR EL OPERADOR LOGISTICO VELOCES CON LA GUIA V4001658583"/>
    <s v="VISITA_TÉCNICA"/>
    <n v="24"/>
    <s v="PRINCIPAL"/>
    <s v="TERRESTRE"/>
    <s v="BETANCUR AGUIRRE EDGAR AUGUSTO"/>
    <n v="1"/>
    <n v="31419"/>
    <n v="31419"/>
  </r>
  <r>
    <s v="MEDELLIN"/>
    <s v="0036-0005"/>
    <x v="3"/>
    <n v="5001"/>
    <n v="2863001"/>
    <n v="73501"/>
    <x v="0"/>
    <s v="ANTIOQUIA"/>
    <s v="MEDELLÍN"/>
    <s v="VARIEDADES JH BELALCAZAR"/>
    <s v="WOMPI"/>
    <s v="FO-25-1654899"/>
    <d v="2025-10-09T11:03:00"/>
    <d v="2025-10-14T14:48:00"/>
    <x v="0"/>
    <s v="ROLLOS"/>
    <s v="EJECUTADO_EXITOSO"/>
    <s v="EJECUTADO EXITOSO"/>
    <s v="09/10/2025 SE ESCALA AL COORDINADOR DE ZONA PARA ENTREGA DE ROLLOS EN SITIO | 14/10/2025 SE REALIZA ENTREGA DE 48 ROLLOS POR EL OPERADOR LOGISTICO VELOCES CON LA GUIA V4001658582"/>
    <s v="VISITA_TÉCNICA"/>
    <n v="48"/>
    <s v="PRINCIPAL"/>
    <s v="TERRESTRE"/>
    <s v="BETANCUR AGUIRRE EDGAR AUGUSTO"/>
    <n v="1"/>
    <n v="31419"/>
    <n v="31419"/>
  </r>
  <r>
    <s v="MEDELLIN"/>
    <s v="0036-0005"/>
    <x v="3"/>
    <n v="5001"/>
    <n v="2863845"/>
    <n v="65354"/>
    <x v="0"/>
    <s v="ANTIOQUIA"/>
    <s v="MEDELLIN"/>
    <s v="BARRIO CENTRO MEDELLIN 94"/>
    <s v="WOMPI"/>
    <s v="FO-25-1660838"/>
    <d v="2025-10-09T12:58:00"/>
    <d v="2025-10-14T14:49:00"/>
    <x v="0"/>
    <s v="ROLLOS"/>
    <s v="EJECUTADO_EXITOSO"/>
    <s v="EJECUTADO EXITOSO"/>
    <s v="09/10/2025 SE ESCALA AL COORDINADOR DE ZONA PARA ENTREGA DE ROLLOS EN SITIO | 14/10/2025 SE REALIZA ENTREGA DE 32 ROLLOS POR EL OPERADOR LOGISTICO VELOCES CON LA GUIA V4001658584"/>
    <s v="VISITA_TÉCNICA"/>
    <n v="32"/>
    <s v="PRINCIPAL"/>
    <s v="TERRESTRE"/>
    <s v="BETANCUR AGUIRRE EDGAR AUGUSTO"/>
    <n v="1"/>
    <n v="31419"/>
    <n v="31419"/>
  </r>
  <r>
    <s v="BUCARAMANGA"/>
    <s v="0036-0007"/>
    <x v="1"/>
    <n v="68001"/>
    <n v="2874285"/>
    <n v="32645"/>
    <x v="0"/>
    <s v="SANTANDER"/>
    <s v="BUCARAMANGA"/>
    <s v="BARRIO CAMPO HERMOSO BUCARAMANGA 1"/>
    <s v="WOMPI"/>
    <s v="FO-25-1678839"/>
    <d v="2025-10-14T08:00:00"/>
    <d v="2025-10-14T14:50:00"/>
    <x v="0"/>
    <s v="ROLLOS"/>
    <s v="EJECUTADO_EXITOSO"/>
    <s v="EJECUTADO EXITOSO"/>
    <s v="14/10/2025 SE ESCALA AL COORDINADOR DE ZONA PARA ENTREGA DE ROLLOS EN SITIO | 14/10/2025 SE REALIZA ENTREGA DE 64 ROLLOS WOMPI CON VISITA."/>
    <s v="VISITA_TÉCNICA"/>
    <n v="64"/>
    <s v="PRINCIPAL"/>
    <s v="TERRESTRE"/>
    <s v="BETANCUR AGUIRRE EDGAR AUGUSTO"/>
    <n v="1"/>
    <n v="31419"/>
    <n v="31419"/>
  </r>
  <r>
    <s v="MEDELLIN"/>
    <s v="0036-0005"/>
    <x v="3"/>
    <n v="5001"/>
    <n v="2864244"/>
    <n v="78469"/>
    <x v="0"/>
    <s v="ANTIOQUIA"/>
    <s v="MEDELLIN"/>
    <s v="BARRIO ROBLEDO EL DIAMANTE MEDELLIN 1"/>
    <s v="WOMPI"/>
    <s v="FO-25-1662607"/>
    <d v="2025-10-09T14:09:00"/>
    <d v="2025-10-14T14:52:00"/>
    <x v="0"/>
    <s v="ROLLOS"/>
    <s v="EJECUTADO_EXITOSO"/>
    <s v="EJECUTADO EXITOSO"/>
    <s v="09/10/2025 SE ESCALA AL COORDINADOR DE ZONA PARA ENTREGA DE ROLLOS EN SITIO | 14/10/2025 SE REALIZA ENTREGA DE 24 ROLLOS POR EL OPERADOR LOGISTICO VELOCES CON LA GUIA V4001658585"/>
    <s v="VISITA_TÉCNICA"/>
    <n v="24"/>
    <s v="PRINCIPAL"/>
    <s v="TERRESTRE"/>
    <s v="MARTINEZ FLOREZ DONIS ALBERTO"/>
    <n v="1"/>
    <n v="31419"/>
    <n v="31419"/>
  </r>
  <r>
    <s v="MEDELLIN"/>
    <s v="0036-0005"/>
    <x v="3"/>
    <n v="5001"/>
    <n v="2864178"/>
    <n v="50298"/>
    <x v="0"/>
    <s v="ANTIOQUIA"/>
    <s v="MEDELLIN"/>
    <s v="M-K LLUVIA DE HELADOS TAVO"/>
    <s v="WOMPI"/>
    <s v="FO-25-1662593"/>
    <d v="2025-10-09T14:21:00"/>
    <d v="2025-10-14T14:53:00"/>
    <x v="0"/>
    <s v="ROLLOS"/>
    <s v="EJECUTADO_EXITOSO"/>
    <s v="EJECUTADO EXITOSO"/>
    <s v="09/10/2025 SE ESCALA AL COORDINADOR DE ZONA PARA ENTREGA DE ROLLOS EN SITIO | 14/10/2025 SE REALIZA ENTREGA DE 16 ROLLOS POR EL OPERADOR LOGISTICO VELOCES CON LA GUIA V4001658586"/>
    <s v="VISITA_TÉCNICA"/>
    <n v="16"/>
    <s v="PRINCIPAL"/>
    <s v="TERRESTRE"/>
    <s v="BETANCUR AGUIRRE EDGAR AUGUSTO"/>
    <n v="1"/>
    <n v="31419"/>
    <n v="31419"/>
  </r>
  <r>
    <s v="MEDELLIN"/>
    <s v="0036-0005"/>
    <x v="3"/>
    <n v="5212"/>
    <n v="2871635"/>
    <n v="75613"/>
    <x v="0"/>
    <s v="ANTIOQUIA"/>
    <s v="COPACABANA"/>
    <s v="DISTRILICORES COPA"/>
    <s v="WOMPI"/>
    <s v="FO-25-1668879"/>
    <d v="2025-10-14T08:00:00"/>
    <d v="2025-10-14T15:18:00"/>
    <x v="0"/>
    <s v="ROLLOS"/>
    <s v="EJECUTADO_EXITOSO"/>
    <s v="EJECUTADO EXITOSO"/>
    <s v="10/10/2025 SE ESCALA AL COORDINADOR DE ZONA PARA ENTREGA DE ROLLOS EN SITIO | 14/10/2025 SE REALIZA ENTREGA OK DE 32 ROLLOS"/>
    <s v="VISITA_TÉCNICA"/>
    <n v="32"/>
    <s v="PRINCIPAL"/>
    <s v="TERRESTRE"/>
    <s v="BETANCUR AGUIRRE EDGAR AUGUSTO"/>
    <n v="1"/>
    <n v="31419"/>
    <n v="31419"/>
  </r>
  <r>
    <s v="CUCUTA"/>
    <s v="0036-0007"/>
    <x v="1"/>
    <n v="54874"/>
    <n v="2872236"/>
    <n v="60357"/>
    <x v="0"/>
    <s v="NORTE DE SANTANDER"/>
    <s v="VILLA DEL ROSARIO"/>
    <s v="BARRIO GRAN COLOMBIA VILLA DEL ROSARIO"/>
    <s v="WOMPI"/>
    <s v="FO-25-1669510"/>
    <d v="2025-10-14T09:11:00"/>
    <d v="2025-10-14T15:23:00"/>
    <x v="0"/>
    <s v="ROLLOS"/>
    <s v="EJECUTADO_EXITOSO"/>
    <s v="EJECUTADO EXITOSO"/>
    <s v="11/10/2025 SE ESCALA AL COORDINADOR DE ZONA PARA ENTREGA DE ROLLOS EN SITIO | 14/10/2025 SE REALIZA VISITA, SE ENTREGAN 48 ROLLOS, DATAFONO NO SE ENCUENTRA EN LA DIRECCIÓN DE ENTREGA"/>
    <s v="VISITA_TÉCNICA"/>
    <n v="48"/>
    <s v="PRINCIPAL"/>
    <s v="TERRESTRE"/>
    <s v="RAMIREZ TABARES JUAN DIEGO"/>
    <n v="1"/>
    <n v="31419"/>
    <n v="31419"/>
  </r>
  <r>
    <s v="TUNJA"/>
    <s v="0036-0007"/>
    <x v="1"/>
    <n v="15001"/>
    <n v="2874425"/>
    <n v="78025"/>
    <x v="0"/>
    <s v="BOYACA"/>
    <s v="TUNJA"/>
    <s v="BARRIO KENNEDY TUNJA"/>
    <s v="WOMPI"/>
    <s v="FO-25-1678833"/>
    <d v="2025-10-14T08:00:00"/>
    <d v="2025-10-14T15:31:00"/>
    <x v="0"/>
    <s v="ROLLOS"/>
    <s v="EJECUTADO_EXITOSO"/>
    <s v="EJECUTADO EXITOSO"/>
    <s v="14/10/2025 SE ESCALA AL COORDINADOR DE ZONA PARA ENTREGA DE ROLLOS EN SITIO | 14/10/2025 SE VISITA CB ENTREGA 16 ROLLOS"/>
    <s v="VISITA_TÉCNICA"/>
    <n v="16"/>
    <s v="PRINCIPAL"/>
    <s v="TERRESTRE"/>
    <s v="PACHECO BUITRAGO JAVIER ALONSO"/>
    <n v="1"/>
    <n v="31419"/>
    <n v="31419"/>
  </r>
  <r>
    <s v="BUCARAMANGA"/>
    <s v="0036-0007"/>
    <x v="1"/>
    <n v="68001"/>
    <n v="2872404"/>
    <n v="43432"/>
    <x v="0"/>
    <s v="SANTANDER"/>
    <s v="BUCARAMANGA"/>
    <s v="MINIMARKET LA FORTUNA PARQUE CENTENARIO"/>
    <s v="WOMPI"/>
    <s v="FO-25-1672286"/>
    <d v="2025-10-14T08:00:00"/>
    <d v="2025-10-14T15:36:00"/>
    <x v="0"/>
    <s v="ROLLOS"/>
    <s v="EJECUTADO_EXITOSO"/>
    <s v="EJECUTADO EXITOSO"/>
    <s v="11/10/2025 SE ESCALA AL COORDINADOR DE ZONA PARA ENTREGA DE ROLLOS EN SITIO | 14/10/2025 SE REALIZA ENTREGA DE 56 ROLLOS WOMPI AL SR BAIRON RUIZ"/>
    <s v="VISITA_TÉCNICA"/>
    <n v="56"/>
    <s v="PRINCIPAL"/>
    <s v="TERRESTRE"/>
    <s v="GONZALEZ GONZALEZ MARIO ALBERTO"/>
    <n v="1"/>
    <n v="31419"/>
    <n v="31419"/>
  </r>
  <r>
    <s v="BOGOTA"/>
    <s v="0036-0004"/>
    <x v="5"/>
    <n v="25290"/>
    <n v="2878753"/>
    <n v="76800"/>
    <x v="0"/>
    <s v="CUNDINAMARCA"/>
    <s v="FUSAGASUGA"/>
    <s v="BARRIO ANTONIO NARIÑO FUSAGASUGA 2"/>
    <s v="WOMPI"/>
    <s v="FO-25-1683333"/>
    <d v="2025-10-14T13:25:00"/>
    <d v="2025-10-14T15:42:00"/>
    <x v="0"/>
    <s v="ROLLOS"/>
    <s v="EJECUTADO_EXITOSO"/>
    <s v="EJECUTADO EXITOSO"/>
    <s v="14/10/2025 DATOS CORRECTOS. SE REALIZA ENVIO DE ROLLOS CON GUIA | 16/10/2025 SE REALIZA ENVIO DE 64 ROLLOS, CON LA GUIA 2235596236 SERVIENTREGA. SE CONFIRMA ENTREGA EXITOSA POR PARTE DE LA TRANSPORTADORA"/>
    <s v="ENVÍO"/>
    <n v="64"/>
    <s v="INTERMEDIA"/>
    <s v="TERRESTRE"/>
    <s v="GONZALEZ ESTUPIÑAN YEISON WALTER ANTONIO"/>
    <n v="1"/>
    <n v="36351"/>
    <n v="36351"/>
  </r>
  <r>
    <s v="TUNJA"/>
    <s v="0036-0007"/>
    <x v="1"/>
    <n v="15238"/>
    <n v="2877484"/>
    <n v="42517"/>
    <x v="0"/>
    <s v="BOYACA"/>
    <s v="DUITAMA"/>
    <s v="BARRIO LOS HEROES DUITAMA"/>
    <s v="WOMPI"/>
    <s v="FO-25-1683334"/>
    <d v="2025-10-14T11:07:00"/>
    <d v="2025-10-14T15:43:00"/>
    <x v="0"/>
    <s v="ROLLOS"/>
    <s v="EJECUTADO_EXITOSO"/>
    <s v="EJECUTADO EXITOSO"/>
    <s v="14/10/2025 DATOS CORRECTOS. SE REALIZA ENVIO DE ROLLOS CON GUIA | 16/10/2025 SE REALIZA ENVIO DE 24 ROLLOS, CON LA GUIA 2235596237 SERVIENTREGA. SE CONFIRMA ENTREGA EXITOSA POR PARTE DE LA TRANSPORTADORA"/>
    <s v="ENVÍO"/>
    <n v="24"/>
    <s v="INTERMEDIA"/>
    <s v="TERRESTRE"/>
    <s v="TORO CARDONA ELIZABETH"/>
    <n v="1"/>
    <n v="36351"/>
    <n v="36351"/>
  </r>
  <r>
    <s v="CUCUTA"/>
    <s v="0036-0007"/>
    <x v="1"/>
    <n v="54001"/>
    <n v="2869660"/>
    <n v="68066"/>
    <x v="0"/>
    <s v="NORTE DE SANTANDER"/>
    <s v="CUCUTA"/>
    <s v="CHAPINERO CUCUTA NORTE DE SANTANDER"/>
    <s v="WOMPI"/>
    <s v="FO-25-1667216"/>
    <d v="2025-10-10T13:20:00"/>
    <d v="2025-10-14T15:44:00"/>
    <x v="0"/>
    <s v="ROLLOS"/>
    <s v="EJECUTADO_EXITOSO"/>
    <s v="EJECUTADO EXITOSO"/>
    <s v="10/10/2025 SE ESCALA AL COORDINADOR DE ZONA PARA ENTREGA DE ROLLOS EN SITIO | 14/10/2025 SE ENTREGAN 32 ROLLOS WOMPI"/>
    <s v="VISITA_TÉCNICA"/>
    <n v="32"/>
    <s v="PRINCIPAL"/>
    <s v="TERRESTRE"/>
    <s v="TORO CARDONA ELIZABETH"/>
    <n v="1"/>
    <n v="31419"/>
    <n v="31419"/>
  </r>
  <r>
    <s v="BOGOTA"/>
    <s v="0036-0004"/>
    <x v="5"/>
    <n v="25307"/>
    <n v="2872706"/>
    <n v="62748"/>
    <x v="0"/>
    <s v="CUNDINAMARCA"/>
    <s v="GIRARDOT"/>
    <s v="BARRIO SANTANDER GIRARDOT 2"/>
    <s v="WOMPI"/>
    <s v="FO-25-1683248"/>
    <d v="2025-10-14T08:00:00"/>
    <d v="2025-10-14T15:44:00"/>
    <x v="0"/>
    <s v="ROLLOS"/>
    <s v="EJECUTADO_EXITOSO"/>
    <s v="EJECUTADO EXITOSO"/>
    <s v="14/10/2025 SE CONFIRMAN DATOS, SE REALIZA ENVIO DE ROLLOS CON GUIA | 16/10/2025 SE REALIZA ENVIO DE 64 ROLLOS, CON LA GUIA 2235596231 SERVIENTREGA. SE CONFIRMA ENTREGA EXITOSA POR PARTE DE LA TRANSPORTADORA"/>
    <s v="ENVÍO"/>
    <n v="64"/>
    <s v="LEJANA"/>
    <s v="TERRESTRE"/>
    <s v="NARANJO AFANADOR RUBEN JESUS"/>
    <n v="1"/>
    <n v="40250"/>
    <n v="40250"/>
  </r>
  <r>
    <s v="BOGOTA"/>
    <s v="0036-0004"/>
    <x v="5"/>
    <n v="25175"/>
    <n v="2867511"/>
    <n v="50245"/>
    <x v="0"/>
    <s v="CUNDINAMARCA"/>
    <s v="CHIA"/>
    <s v="BARRIO SANTA LUCIA CHIA"/>
    <s v="WOMPI"/>
    <s v="FO-25-1681515"/>
    <d v="2025-10-10T09:12:00"/>
    <d v="2025-10-14T15:46:00"/>
    <x v="0"/>
    <s v="ROLLOS"/>
    <s v="EJECUTADO_EXITOSO"/>
    <s v="EJECUTADO EXITOSO"/>
    <s v="14/10/2025 SE CONFIRMAN DATOS Y REALIZA ENVIO DE ROLLOS CON GUIA | 16/10/2025 SE REALIZA ENVIO DE 56 ROLLOS, CON LA GUIA 2235596225 SERVIENTREGA. SE CONFIRMA ENTREGA EXITOSA POR PARTE DE LA TRANSPORTADORA"/>
    <s v="ENVÍO"/>
    <n v="56"/>
    <s v="INTERMEDIA"/>
    <s v="TERRESTRE"/>
    <s v="CONTRERAS ROSSI LITZY YULIETH"/>
    <n v="1"/>
    <n v="36351"/>
    <n v="36351"/>
  </r>
  <r>
    <s v="CUCUTA"/>
    <s v="0036-0007"/>
    <x v="1"/>
    <n v="54673"/>
    <n v="2877734"/>
    <n v="80300"/>
    <x v="0"/>
    <s v="NORTE DE SANTANDER"/>
    <s v="SAN CAYETANO"/>
    <s v="BARRIO SAN CAYETANO SAN CAYETANO"/>
    <s v="WOMPI"/>
    <s v="FO-25-1681245"/>
    <d v="2025-10-14T11:13:00"/>
    <d v="2025-10-14T15:47:00"/>
    <x v="0"/>
    <s v="ROLLOS"/>
    <s v="EJECUTADO_EXITOSO"/>
    <s v="EJECUTADO EXITOSO"/>
    <s v="14/10/2025 SE ESCALA AL COORDINADOR DE ZONA PARA ENTREGA DE ROLLOS EN SITIO | 16/10/2025 SE REALIZA ENVIO DE 16 ROLLOS, CON LA GUIA 2187690785 SERVIENTREGA. SE CONFIRMA ENTREGA EXITOSA POR PARTE DE LA TRANSPORTADORA"/>
    <s v="ENVÍO"/>
    <n v="16"/>
    <s v="INTERMEDIA"/>
    <s v="TERRESTRE"/>
    <s v="ARGEL DORIA MIGUEL ALBERTO"/>
    <n v="1"/>
    <n v="36351"/>
    <n v="36351"/>
  </r>
  <r>
    <s v="BOGOTA"/>
    <s v="0036-0004"/>
    <x v="5"/>
    <n v="11001"/>
    <n v="2851830"/>
    <n v="34258"/>
    <x v="0"/>
    <s v="CUNDINAMARCA"/>
    <s v="BOGOTÁ"/>
    <s v="G &amp; G INTERNET"/>
    <s v="WOMPI"/>
    <s v="FO-25-1641473"/>
    <d v="2025-10-07T12:40:00"/>
    <d v="2025-10-14T15:59:00"/>
    <x v="0"/>
    <s v="ROLLOS"/>
    <s v="EJECUTADO_EXITOSO"/>
    <s v="EJECUTADO EXITOSO"/>
    <s v="07/10/2025 SE ESCALA AL COORDINADOR DE ZONA PARA ENTREGA DE ROLLOS EN SITIO | 14/10/2025 SE REALIZA ENTREGA DE 32 ROLLOS WOMPI"/>
    <s v="VISITA_TÉCNICA"/>
    <n v="32"/>
    <s v="PRINCIPAL"/>
    <s v="TERRESTRE"/>
    <s v="TORO CARDONA ELIZABETH"/>
    <n v="1"/>
    <n v="31419"/>
    <n v="31419"/>
  </r>
  <r>
    <s v="CALI"/>
    <s v="0036-0003"/>
    <x v="4"/>
    <n v="19001"/>
    <n v="2855563"/>
    <n v="77560"/>
    <x v="0"/>
    <s v="CAUCA"/>
    <s v="POPAYAN"/>
    <s v="PLACITA CAMPESINA FRUTAS Y VERDURAS 1"/>
    <s v="WOMPI"/>
    <s v="FO-25-1648205"/>
    <d v="2025-10-08T08:44:00"/>
    <d v="2025-10-14T16:03:00"/>
    <x v="0"/>
    <s v="ROLLOS"/>
    <s v="EJECUTADO_EXITOSO"/>
    <s v="EJECUTADO EXITOSO"/>
    <s v="08/10/2025 SE ESCALA AL COORDINADOR DE ZONA PARA ENTREGA DE ROLLOS EN SITIO | 14/10/2025 SE INGRESA SE ENTREGA 24 ROLLOS WOMPI"/>
    <s v="VISITA_TÉCNICA"/>
    <n v="24"/>
    <s v="LEJANA"/>
    <s v="TERRESTRE"/>
    <s v="ALARCON AREVALO JOHAN STIVEN"/>
    <n v="1"/>
    <n v="40250"/>
    <n v="40250"/>
  </r>
  <r>
    <s v="CALI"/>
    <s v="0036-0003"/>
    <x v="4"/>
    <n v="19001"/>
    <n v="2859686"/>
    <n v="73706"/>
    <x v="0"/>
    <s v="CAUCA"/>
    <s v="POPAYAN"/>
    <s v="BARRIO CENTRO POPAYAN 27"/>
    <s v="WOMPI"/>
    <s v="FO-25-1650403"/>
    <d v="2025-10-08T16:31:00"/>
    <d v="2025-10-14T16:07:00"/>
    <x v="0"/>
    <s v="ROLLOS"/>
    <s v="EJECUTADO_EXITOSO"/>
    <s v="EJECUTADO EXITOSO"/>
    <s v="09/10/2025 SE CONFIRMAN DATOS, SE REALIZA ENVIO DE ROLLOS CON GUIA | 14/10/2025 SE INGRESA SE ENTREGA 24 ROLLOS WOMPI"/>
    <s v="VISITA_TÉCNICA"/>
    <n v="24"/>
    <s v="LEJANA"/>
    <s v="TERRESTRE"/>
    <s v="GIMBUEL LASSO LUIS GERMAN"/>
    <n v="1"/>
    <n v="40250"/>
    <n v="40250"/>
  </r>
  <r>
    <s v="CUCUTA"/>
    <s v="0036-0007"/>
    <x v="1"/>
    <n v="54001"/>
    <n v="2862335"/>
    <n v="79070"/>
    <x v="0"/>
    <s v="NORTE DE SANTANDER"/>
    <s v="CUCUTA"/>
    <s v="BARRIO BUENOS AIRES CUCUTA  5"/>
    <s v="WOMPI"/>
    <s v="FO-25-1651942"/>
    <d v="2025-10-09T10:06:00"/>
    <d v="2025-10-14T16:09:00"/>
    <x v="0"/>
    <s v="ROLLOS"/>
    <s v="EJECUTADO_EXITOSO"/>
    <s v="EJECUTADO EXITOSO"/>
    <s v="09/10/2025 SE ESCALA AL COORDINADOR DE ZONA PARA ENTREGA DE ROLLOS EN SITIO | 14/10/2025 SE REALIZA ENTREGA DE 16 ROLLOS WOMPI EXITOSO"/>
    <s v="VISITA_TÉCNICA"/>
    <n v="16"/>
    <s v="PRINCIPAL"/>
    <s v="TERRESTRE"/>
    <s v="GIMBUEL LASSO LUIS GERMAN"/>
    <n v="1"/>
    <n v="31419"/>
    <n v="31419"/>
  </r>
  <r>
    <s v="MONTERIA"/>
    <s v="0036-0001"/>
    <x v="0"/>
    <n v="23001"/>
    <n v="2863950"/>
    <n v="78543"/>
    <x v="0"/>
    <s v="CORDOBA"/>
    <s v="MONTERIA"/>
    <s v="BARRIO CENTRO MONTERIA  29"/>
    <s v="WOMPI"/>
    <s v="FO-25-1665780"/>
    <d v="2025-10-09T13:08:00"/>
    <d v="2025-10-14T16:13:00"/>
    <x v="0"/>
    <s v="ROLLOS"/>
    <s v="EJECUTADO_EXITOSO"/>
    <s v="EJECUTADO EXITOSO"/>
    <s v="10/10/2025 SE ESCALA AL COORDINADOR DE ZONA PARA ENTREGA DE ROLLOS EN SITIO | 14/10/2025 SE REALIZA ENTREGA DE 24 ROLLOS A CORRESPONSAL WOMPI"/>
    <s v="VISITA_TÉCNICA"/>
    <n v="24"/>
    <s v="PRINCIPAL"/>
    <s v="TERRESTRE"/>
    <s v="NARANJO AFANADOR RUBEN JESUS"/>
    <n v="1"/>
    <n v="31419"/>
    <n v="31419"/>
  </r>
  <r>
    <s v="BUCARAMANGA"/>
    <s v="0036-0007"/>
    <x v="1"/>
    <n v="68001"/>
    <n v="2876840"/>
    <n v="61519"/>
    <x v="0"/>
    <s v="SANTANDER"/>
    <s v="BUCARAMANGA"/>
    <s v="ALAIA STORE ACCESORIOS"/>
    <s v="WOMPI"/>
    <s v="FO-25-1679979"/>
    <d v="2025-10-14T10:06:00"/>
    <d v="2025-10-14T16:18:00"/>
    <x v="0"/>
    <s v="ROLLOS"/>
    <s v="EJECUTADO_EXITOSO"/>
    <s v="EJECUTADO EXITOSO"/>
    <s v="14/10/2025 SE ESCALA AL COORDINADOR DE ZONA PARA ENTREGA DE ROLLOS EN SITIO | 14/10/2025 SE REALIZA ENTREGA DE 24 ROLLOS WOMPI CON VISITA."/>
    <s v="VISITA_TÉCNICA"/>
    <n v="24"/>
    <s v="PRINCIPAL"/>
    <s v="TERRESTRE"/>
    <s v="MARQUEZ HOYOS JEYSON DANIEL"/>
    <n v="1"/>
    <n v="31419"/>
    <n v="31419"/>
  </r>
  <r>
    <s v="VILLAVICENCIO"/>
    <s v="0036-0006"/>
    <x v="2"/>
    <n v="50001"/>
    <n v="2873010"/>
    <n v="74768"/>
    <x v="0"/>
    <s v="META"/>
    <s v="VILLAVICENCIO"/>
    <s v="DROGUERÍA LATAM DYM"/>
    <s v="WOMPI"/>
    <s v="FO-25-1678848"/>
    <d v="2025-10-14T08:00:00"/>
    <d v="2025-10-14T16:22:00"/>
    <x v="0"/>
    <s v="ROLLOS"/>
    <s v="EJECUTADO_CANCELADO"/>
    <s v="CB CERRADO - DESOCUPADO"/>
    <s v="14/10/2025 SE ESCALA AL COORDINADOR DE ZONA PARA ENTREGA DE ROLLOS EN SITIO | 14/10/2025 SE REALIZA VISITA Y COMERCIO SE ENCUENTRA CERRADO"/>
    <s v="VISITA_TÉCNICA"/>
    <m/>
    <s v="PRINCIPAL"/>
    <s v="TERRESTRE"/>
    <s v="MARTINEZ FLOREZ DONIS ALBERTO"/>
    <n v="1"/>
    <n v="31419"/>
    <n v="31419"/>
  </r>
  <r>
    <s v="CUCUTA"/>
    <s v="0036-0007"/>
    <x v="1"/>
    <n v="54498"/>
    <n v="2846063"/>
    <n v="71623"/>
    <x v="0"/>
    <s v="NORTE DE SANTANDER"/>
    <s v="OCAÑA"/>
    <s v="BARRIO OCAÑA OCAÑA"/>
    <s v="WOMPI"/>
    <s v="FO-25-1646369"/>
    <d v="2025-10-06T14:49:00"/>
    <d v="2025-10-14T16:56:00"/>
    <x v="0"/>
    <s v="ROLLOS"/>
    <s v="EJECUTADO_EXITOSO"/>
    <s v="EJECUTADO EXITOSO"/>
    <s v="08/10/2025 SE CONFIRMAN DATOS CON EL USUARIO, SE REALIZA ENVIO DE ROLLOS CON GUIA | 08/10/2025 SE REALIZA ENVÍO DE 64 ROLLOS WOMPI OK"/>
    <s v="ENVÍO"/>
    <n v="64"/>
    <s v="LEJANA"/>
    <s v="TERRESTRE"/>
    <s v="PEDREROS CONTRERAS MICHAEL STEVENS"/>
    <n v="1"/>
    <n v="40250"/>
    <n v="40250"/>
  </r>
  <r>
    <s v="BUCARAMANGA"/>
    <s v="0036-0007"/>
    <x v="1"/>
    <n v="68679"/>
    <n v="2848008"/>
    <n v="72305"/>
    <x v="0"/>
    <s v="SANTANDER"/>
    <s v="SAN GIL"/>
    <s v="BARRIO CENTRO SAN GIL SANTANDER"/>
    <s v="WOMPI"/>
    <s v="FO-25-1650922"/>
    <d v="2025-10-07T08:00:00"/>
    <d v="2025-10-14T17:17:00"/>
    <x v="0"/>
    <s v="ROLLOS"/>
    <s v="EJECUTADO_EXITOSO"/>
    <s v="EJECUTADO EXITOSO"/>
    <s v="09/10/2025 SE CONFIRMAN DATOS, SE REALIZA ENVIO DE ROLLOS CON GUIA | 10/10/2025 ENVIO SE CREA TARDE POR CAPACIDAD OPERATIVA DEL CG | 17/10/2025 SE REALIZA ENVIO DE 32 ROLLOS, CON LA GUIA 2187690761 SERVIENTREGA. SE CONFIRMA ENTREGA EXITOSA POR PARTE DE LA TRANSPORTADORA"/>
    <s v="ENVÍO"/>
    <n v="32"/>
    <s v="INTERMEDIA"/>
    <s v="TERRESTRE"/>
    <s v="CONTRERAS ROSSI LITZY YULIETH"/>
    <n v="1"/>
    <n v="36351"/>
    <n v="36351"/>
  </r>
  <r>
    <s v="BOGOTA"/>
    <s v="0036-0004"/>
    <x v="5"/>
    <n v="25430"/>
    <n v="2847792"/>
    <n v="77680"/>
    <x v="0"/>
    <s v="CUNDINAMARCA"/>
    <s v="MADRID"/>
    <s v="BARRIO FONTANA 4 CIUDADELA LA PROSPERIDAD MADRID"/>
    <s v="WOMPI"/>
    <s v="FO-25-1645637"/>
    <d v="2025-10-07T08:00:00"/>
    <d v="2025-10-14T17:22:00"/>
    <x v="0"/>
    <s v="ROLLOS"/>
    <s v="EJECUTADO_EXITOSO"/>
    <s v="EJECUTADO EXITOSO"/>
    <s v="08/10/2025 SE CONFIRMAN DATOS CON EL USUARIO, SE REALIZA ENVIO DE ROLLOS CON GUIA | 16/10/2025 SE REALIZA ENVIO DE 56 ROLLOS, CON LA GUIA 2235596173 SERVIENTREGA. SE CONFIRMA ENTREGA EXITOSA POR PARTE DE LA TRANSPORTADORA"/>
    <s v="ENVÍO"/>
    <n v="56"/>
    <s v="INTERMEDIA"/>
    <s v="TERRESTRE"/>
    <s v="CONTRERAS ROSSI LITZY YULIETH"/>
    <n v="1"/>
    <n v="36351"/>
    <n v="36351"/>
  </r>
  <r>
    <s v="PASTO"/>
    <s v="0036-0003"/>
    <x v="4"/>
    <n v="52683"/>
    <n v="2847958"/>
    <n v="75878"/>
    <x v="0"/>
    <s v="NARIÑO"/>
    <s v="SANDONA"/>
    <s v="BARRIO SAN CARLOS SANDONÁ"/>
    <s v="WOMPI"/>
    <s v="FO-25-1645635"/>
    <d v="2025-10-07T08:00:00"/>
    <d v="2025-10-14T17:23:00"/>
    <x v="0"/>
    <s v="ROLLOS"/>
    <s v="EJECUTADO_EXITOSO"/>
    <s v="EJECUTADO EXITOSO"/>
    <s v="08/10/2025 SE CONFIRMAN DATOS CON EL USUARIO, SE REALIZA ENVIO DE ROLLOS CON GUIA | 16/10/2025 SE REALIZA ENVIO DE 64 ROLLOS, CON LA GUIA 2185553843 SERVIENTREGA. SE CONFIRMA ENTREGA EXITOSA POR PARTE DE LA TRANSPORTADORA"/>
    <s v="ENVÍO"/>
    <n v="64"/>
    <s v="INTERMEDIA"/>
    <s v="TERRESTRE"/>
    <s v="CONTRERAS ROSSI LITZY YULIETH"/>
    <n v="1"/>
    <n v="36351"/>
    <n v="36351"/>
  </r>
  <r>
    <s v="CUCUTA"/>
    <s v="0036-0007"/>
    <x v="1"/>
    <n v="54498"/>
    <n v="2848768"/>
    <n v="43076"/>
    <x v="0"/>
    <s v="NORTE DE SANTANDER"/>
    <s v="OCAÑA"/>
    <s v="BARRIO AVENIDA FRANCISCO FERNANDEZ DE CONTRERAS"/>
    <s v="WOMPI"/>
    <s v="FO-25-1646373"/>
    <d v="2025-10-07T08:16:00"/>
    <d v="2025-10-15T08:08:00"/>
    <x v="0"/>
    <s v="ROLLOS"/>
    <s v="EJECUTADO_EXITOSO"/>
    <s v="EJECUTADO EXITOSO"/>
    <s v="08/10/2025 SE CONFIRMAN DATOS CON EL USUARIO, SE REALIZA ENVIO DE ROLLOS CON GUIA | 15/10/2025 SE REALIZA ENVIO DE 40 ROLLOS, CON LA GUIA 2187690756 SERVIENTREGA. SE CONFIRMA ENTREGA EXITOSA POR PARTE DE LA TRANSPORTADORA"/>
    <s v="ENVÍO"/>
    <n v="40"/>
    <s v="LEJANA"/>
    <s v="TERRESTRE"/>
    <s v="TORO CARDONA ELIZABETH"/>
    <n v="1"/>
    <n v="40250"/>
    <n v="40250"/>
  </r>
  <r>
    <s v="BOGOTA"/>
    <s v="0036-0004"/>
    <x v="5"/>
    <n v="25430"/>
    <n v="2849120"/>
    <n v="69166"/>
    <x v="0"/>
    <s v="CUNDINAMARCA"/>
    <s v="MADRID"/>
    <s v="BARRIO CENTRO MADRID 5"/>
    <s v="WOMPI"/>
    <s v="FO-25-1646790"/>
    <d v="2025-10-07T08:37:00"/>
    <d v="2025-10-15T08:12:00"/>
    <x v="0"/>
    <s v="ROLLOS"/>
    <s v="EJECUTADO_EXITOSO"/>
    <s v="EJECUTADO EXITOSO"/>
    <s v="08/10/2025 SE CONFIRMAN DATOS CON EL USUARIO, SE REALIZA ENVIO DE ROLLOS CON GUIA | 15/10/2025 SE REALIZA ENVIO DE 24 ROLLOS, CON LA GUIA 2235596175 SERVIENTREGA. SE CONFIRMA ENTREGA EXITOSA POR PARTE DE LA TRANSPORTADORA"/>
    <s v="ENVÍO"/>
    <n v="24"/>
    <s v="INTERMEDIA"/>
    <s v="TERRESTRE"/>
    <s v="CONTRERAS ROSSI LITZY YULIETH"/>
    <n v="1"/>
    <n v="36351"/>
    <n v="36351"/>
  </r>
  <r>
    <s v="MEDELLIN"/>
    <s v="0036-0005"/>
    <x v="3"/>
    <n v="5809"/>
    <n v="2849772"/>
    <n v="10312"/>
    <x v="0"/>
    <s v="ANTIOQUIA"/>
    <s v="TITIRIBI"/>
    <s v="TITIRIBI - ANTIOQUIA"/>
    <s v="WOMPI"/>
    <s v="FO-25-1655886"/>
    <d v="2025-10-07T09:38:00"/>
    <d v="2025-10-15T08:19:00"/>
    <x v="0"/>
    <s v="ROLLOS"/>
    <s v="EJECUTADO_EXITOSO"/>
    <s v="EJECUTADO EXITOSO"/>
    <s v="09/10/2025 SE CONFIRMAN DATOS, SE REALIZA ENVIO DE ROLLOS CON GUIA | 15/10/2025 SE CONFIRMA ENTREGA EXITOSA POR PARTE DE LA TRANSPORTADORA MANDAR Y SERVIR CON LA GUIA 6345301361848"/>
    <s v="ENVÍO"/>
    <n v="56"/>
    <s v="INTERMEDIA"/>
    <s v="TERRESTRE"/>
    <s v="CONTRERAS ROSSI LITZY YULIETH"/>
    <n v="1"/>
    <n v="36351"/>
    <n v="36351"/>
  </r>
  <r>
    <s v="CALI"/>
    <s v="0036-0003"/>
    <x v="4"/>
    <n v="76248"/>
    <n v="2849954"/>
    <n v="27592"/>
    <x v="0"/>
    <s v="VALLE DEL CAUCA"/>
    <s v="EL CERRITO"/>
    <s v="BARRIO EL PLACER - EL CERRITO"/>
    <s v="WOMPI"/>
    <s v="FO-25-1646379"/>
    <d v="2025-10-07T09:59:00"/>
    <d v="2025-10-15T08:24:00"/>
    <x v="0"/>
    <s v="ROLLOS"/>
    <s v="EJECUTADO_EXITOSO"/>
    <s v="EJECUTADO EXITOSO"/>
    <s v="08/10/2025 SE CONFIRMAN DATOS CON EL USUARIO, SE REALIZA ENVIO DE ROLLOS CON GUIA | 15/10/2025 SE CONFIRMA ENTREGA EXITOSA POR PARTE DE LA TRANSPORTADORA SERVIENTREGA CON LA GUIA 2185553844"/>
    <s v="ENVÍO"/>
    <n v="48"/>
    <s v="INTERMEDIA"/>
    <s v="TERRESTRE"/>
    <s v="BETANCUR AGUIRRE EDGAR AUGUSTO"/>
    <n v="1"/>
    <n v="36351"/>
    <n v="36351"/>
  </r>
  <r>
    <s v="CUCUTA"/>
    <s v="0036-0007"/>
    <x v="1"/>
    <n v="54001"/>
    <n v="2860536"/>
    <n v="40642"/>
    <x v="0"/>
    <s v="NORTE DE SANTANDER"/>
    <s v="CUCUTA"/>
    <s v="INTERNET MUNDO MAGICO"/>
    <s v="WOMPI"/>
    <s v="FO-25-1665794"/>
    <d v="2025-10-09T08:00:00"/>
    <d v="2025-10-15T09:01:00"/>
    <x v="0"/>
    <s v="ROLLOS"/>
    <s v="EJECUTADO_EXITOSO"/>
    <s v="EJECUTADO EXITOSO"/>
    <s v="10/10/2025 SE ESCALA AL COORDINADOR DE ZONA PARA ENTREGA DE ROLLOS EN SITIO | 14/10/2025 SE REALIZA ENTREGA DE 64 ROLLOS WOMPI OK EN DIRECCIÓN DE CÚCUTA POR PETICIÓN DEL CLIENTE"/>
    <s v="VISITA_TÉCNICA"/>
    <n v="64"/>
    <s v="PRINCIPAL"/>
    <s v="TERRESTRE"/>
    <s v="CONTRERAS ROSSI LITZY YULIETH"/>
    <n v="1"/>
    <n v="31419"/>
    <n v="31419"/>
  </r>
  <r>
    <s v="CALI"/>
    <s v="0036-0003"/>
    <x v="4"/>
    <n v="76520"/>
    <n v="2865474"/>
    <n v="72522"/>
    <x v="0"/>
    <s v="VALLE DEL CAUCA"/>
    <s v="PALMIRA"/>
    <s v="VALLE DELCAUCA PALMIRA"/>
    <s v="WOMPI"/>
    <s v="FO-25-1663958"/>
    <d v="2025-10-09T16:31:00"/>
    <d v="2025-10-15T09:05:00"/>
    <x v="0"/>
    <s v="ROLLOS"/>
    <s v="EJECUTADO_EXITOSO"/>
    <s v="EJECUTADO EXITOSO"/>
    <s v="09/10/2025 SE ESCALA AL COORDINADOR DE ZONA PARA ENTREGA DE ROLLOS EN SITIO | 14/10/2025 EN LA VISITA TÉCNICA SE REALIZÓ LA ENTREGA DE 48 ROLLOS DE WOMPI PARA EL CB."/>
    <s v="VISITA_TÉCNICA"/>
    <n v="48"/>
    <s v="PRINCIPAL"/>
    <s v="TERRESTRE"/>
    <s v="DURAN ACOSTA FRANK YONNY"/>
    <n v="1"/>
    <n v="31419"/>
    <n v="31419"/>
  </r>
  <r>
    <s v="MEDELLIN"/>
    <s v="0036-0005"/>
    <x v="3"/>
    <n v="5789"/>
    <n v="2849973"/>
    <n v="10659"/>
    <x v="0"/>
    <s v="ANTIOQUIA"/>
    <s v="TAMESIS"/>
    <s v="PALERMO - ANTIOQUIA"/>
    <s v="WOMPI"/>
    <s v="FO-25-1655916"/>
    <d v="2025-10-07T10:02:00"/>
    <d v="2025-10-15T09:10:00"/>
    <x v="0"/>
    <s v="ROLLOS"/>
    <s v="EJECUTADO_EXITOSO"/>
    <s v="EJECUTADO EXITOSO"/>
    <s v="09/10/2025 SE CONFIRMAN DATOS, SE REALIZA ENVIO DE ROLLOS CON GUIA | 10/10/2025 SE REALIZA ENVÍO DE 56 ROLLOS WOMPI POR INTERRAPIDIMO OK"/>
    <s v="ENVÍO"/>
    <n v="56"/>
    <s v="LEJANA"/>
    <s v="TERRESTRE"/>
    <s v="SANCHEZ URREGO ROBINSON DAVID"/>
    <n v="1"/>
    <n v="40250"/>
    <n v="40250"/>
  </r>
  <r>
    <s v="CALI"/>
    <s v="0036-0003"/>
    <x v="4"/>
    <n v="76520"/>
    <n v="2872525"/>
    <n v="62346"/>
    <x v="0"/>
    <s v="VALLE DEL CAUCA"/>
    <s v="PALMIRA"/>
    <s v="BARRIO BARRIO CENTRAL PALMIRA"/>
    <s v="WOMPI"/>
    <s v="FO-25-1673443"/>
    <d v="2025-10-14T08:00:00"/>
    <d v="2025-10-15T09:14:00"/>
    <x v="0"/>
    <s v="ROLLOS"/>
    <s v="EJECUTADO_EXITOSO"/>
    <s v="EJECUTADO EXITOSO"/>
    <s v="11/10/2025 SE ESCALA AL COORDINADOR DE ZONA PARA ENTREGA DE ROLLOS EN SITIO | 14/10/2025 EN LA VISITA TÉCNICA SE REALIZÓ LA ENTREGA DE 24 ROLLOS DE WOMPI PARA EL CB."/>
    <s v="VISITA_TÉCNICA"/>
    <n v="24"/>
    <s v="PRINCIPAL"/>
    <s v="TERRESTRE"/>
    <s v="ZAPATA LOPEZ EDWARD ASDRUBAL"/>
    <n v="1"/>
    <n v="31419"/>
    <n v="31419"/>
  </r>
  <r>
    <s v="CARTAGENA"/>
    <s v="0036-0001"/>
    <x v="0"/>
    <n v="13001"/>
    <n v="2852531"/>
    <n v="49050"/>
    <x v="0"/>
    <s v="BOLIVAR"/>
    <s v="CARTAGENA"/>
    <s v="AUTO SERVICIO LA CARPA AZUL J.A"/>
    <s v="WOMPI"/>
    <s v="FO-25-1663143"/>
    <d v="2025-10-07T14:36:00"/>
    <d v="2025-10-15T09:22:00"/>
    <x v="0"/>
    <s v="ROLLOS"/>
    <s v="EJECUTADO_EXITOSO"/>
    <s v="EJECUTADO EXITOSO"/>
    <s v="09/10/2025 SE ESCALA AL COORDINADOR DE ZONA PARA ENTREGA DE ROLLOS EN SITIO | 15/10/2025 SE ENTREGAN 48 ROLLOS"/>
    <s v="VISITA_TÉCNICA"/>
    <n v="48"/>
    <s v="PRINCIPAL"/>
    <s v="TERRESTRE"/>
    <s v="SANCHEZ URREGO ROBINSON DAVID"/>
    <n v="1"/>
    <n v="31419"/>
    <n v="31419"/>
  </r>
  <r>
    <s v="BUCARAMANGA"/>
    <s v="0036-0007"/>
    <x v="1"/>
    <n v="68547"/>
    <n v="2850203"/>
    <n v="53522"/>
    <x v="0"/>
    <s v="SANTANDER"/>
    <s v="PIEDECUESTA"/>
    <s v="BARRIO PASEO CATALUÑA PIEDECUESTA"/>
    <s v="WOMPI"/>
    <s v="FO-25-1650919"/>
    <d v="2025-10-07T10:11:00"/>
    <d v="2025-10-15T09:34:00"/>
    <x v="0"/>
    <s v="ROLLOS"/>
    <s v="EJECUTADO_EXITOSO"/>
    <s v="EJECUTADO EXITOSO"/>
    <s v="09/10/2025 SE CONFIRMAN DATOS, SE REALIZA ENVIO DE ROLLOS CON GUIA | 10/10/2025 ENVIO SE CREA TARDE POR CAPACIDAD OPERATIVA DEL CG | 15/10/2025 15-10 SE REALIZA ENVÍO CON GUIA: 2187690760. SE CONFIRMA ENTREGA EXITOSA POR TRANSPORTADORA"/>
    <s v="ENVÍO"/>
    <n v="32"/>
    <s v="INTERMEDIA"/>
    <s v="TERRESTRE"/>
    <s v="CANEDO HERRERA ALEXANDER"/>
    <n v="1"/>
    <n v="36351"/>
    <n v="36351"/>
  </r>
  <r>
    <s v="NEIVA"/>
    <s v="0036-0006"/>
    <x v="2"/>
    <n v="18001"/>
    <n v="2873009"/>
    <n v="56836"/>
    <x v="0"/>
    <s v="CAQUETA"/>
    <s v="FLORENCIA"/>
    <s v="IETECHNOLOGY"/>
    <s v="WOMPI"/>
    <s v="FO-25-1679955"/>
    <d v="2025-10-14T08:00:00"/>
    <d v="2025-10-15T09:38:00"/>
    <x v="0"/>
    <s v="ROLLOS"/>
    <s v="EJECUTADO_EXITOSO"/>
    <s v="EJECUTADO EXITOSO"/>
    <s v="14/10/2025 SE ESCALA AL COORDINADOR DE ZONA PARA ENTREGA DE ROLLOS EN SITIO | 15/10/2025 SE REALIZA ENTREGA DE 64 ROLLOS WOMPI EN SITIO ENTREGA EXITOSA"/>
    <s v="VISITA_TÉCNICA"/>
    <n v="64"/>
    <s v="LEJANA"/>
    <s v="TERRESTRE"/>
    <s v="CONTRERAS ROSSI LITZY YULIETH"/>
    <n v="1"/>
    <n v="40250"/>
    <n v="40250"/>
  </r>
  <r>
    <s v="PASTO"/>
    <s v="0036-0003"/>
    <x v="4"/>
    <n v="52001"/>
    <n v="2877262"/>
    <n v="28432"/>
    <x v="0"/>
    <s v="NARIÑO"/>
    <s v="PASTO"/>
    <s v="DISTRIFARMA J Y D"/>
    <s v="WOMPI"/>
    <s v="FO-25-1680661"/>
    <d v="2025-10-14T10:41:00"/>
    <d v="2025-10-15T09:44:00"/>
    <x v="0"/>
    <s v="ROLLOS"/>
    <s v="EJECUTADO_EXITOSO"/>
    <s v="EJECUTADO EXITOSO"/>
    <s v="15/10/2025 SE REALIZA ENTREGA DE 56 ROLLOS WOMPI NO SE MANIPULA DATAFONO"/>
    <s v="VISITA_TÉCNICA"/>
    <n v="56"/>
    <s v="PRINCIPAL"/>
    <s v="TERRESTRE"/>
    <s v="CONTRERAS ROSSI LITZY YULIETH"/>
    <n v="1"/>
    <n v="31419"/>
    <n v="31419"/>
  </r>
  <r>
    <s v="NEIVA"/>
    <s v="0036-0006"/>
    <x v="2"/>
    <n v="18001"/>
    <n v="2881261"/>
    <n v="77817"/>
    <x v="0"/>
    <s v="CAQUETA"/>
    <s v="FLORENCIA"/>
    <s v="BARRIO LAS AVENIDAS FLORENCIA 1"/>
    <s v="WOMPI"/>
    <s v="FO-25-1683320"/>
    <d v="2025-10-15T08:00:00"/>
    <d v="2025-10-15T09:47:00"/>
    <x v="0"/>
    <s v="ROLLOS"/>
    <s v="EJECUTADO_EXITOSO"/>
    <s v="EJECUTADO EXITOSO"/>
    <s v="14/10/2025 DATOS CORRECTOS. SE REALIZA ENVIO DE ROLLOS CON GUIA | 15/10/2025 SE REALIZA ENTREGA DE 24 ROLLOS WOMPI EN SITIO ENTREGA EXITOSA"/>
    <s v="VISITA_TÉCNICA"/>
    <n v="24"/>
    <s v="LEJANA"/>
    <s v="TERRESTRE"/>
    <s v="BRAVO MADROÑERO OSCAR ESTEBAN"/>
    <n v="1"/>
    <n v="40250"/>
    <n v="40250"/>
  </r>
  <r>
    <s v="BUCARAMANGA"/>
    <s v="0036-0007"/>
    <x v="1"/>
    <n v="68276"/>
    <n v="2861369"/>
    <n v="74114"/>
    <x v="0"/>
    <s v="SANTANDER"/>
    <s v="FLORIDABLANCA"/>
    <s v="BARRIO MIRADORES DEL CAMPO FLORIDABLANCA"/>
    <s v="WOMPI"/>
    <s v="FO-25-1651309 | FO-25-1675342"/>
    <d v="2025-10-09T08:56:00"/>
    <d v="2025-10-15T09:51:00"/>
    <x v="0"/>
    <s v="ROLLOS"/>
    <s v="EJECUTADO_EXITOSO"/>
    <s v="EJECUTADO EXITOSO"/>
    <s v="15/10/2025 SE REALIZA ENTREGA DE 56 ROLLOS CON VISITA NO SE MANIPULA TERMINAL"/>
    <s v="VISITA_TÉCNICA"/>
    <n v="56"/>
    <s v="PRINCIPAL"/>
    <s v="TERRESTRE"/>
    <s v="BERMUDEZ SANCHEZ JOSE NEYBER"/>
    <n v="2"/>
    <n v="31419"/>
    <n v="62838"/>
  </r>
  <r>
    <s v="IBAGUE"/>
    <s v="0036-0006"/>
    <x v="2"/>
    <n v="73001"/>
    <n v="2876848"/>
    <n v="51442"/>
    <x v="0"/>
    <s v="TOLIMA"/>
    <s v="IBAGUE"/>
    <s v="SUMINISTROS IMPRESORAS JG"/>
    <s v="WOMPI"/>
    <s v="FO-25-1679957"/>
    <d v="2025-10-14T10:08:00"/>
    <d v="2025-10-15T09:55:00"/>
    <x v="0"/>
    <s v="ROLLOS"/>
    <s v="EJECUTADO_EXITOSO"/>
    <s v="EJECUTADO EXITOSO"/>
    <s v="14/10/2025 SE ESCALA AL COORDINADOR DE ZONA PARA ENTREGA DE ROLLOS EN SITIO | 15/10/2025 SE ENTREGA 64 ROLLOS CON VISITA"/>
    <s v="VISITA_TÉCNICA"/>
    <n v="64"/>
    <s v="PRINCIPAL"/>
    <s v="TERRESTRE"/>
    <s v="PEÑA DIAZ IVAN YESID | REYES RAMIREZ DIEGO ALEXANDER"/>
    <n v="1"/>
    <n v="31419"/>
    <n v="31419"/>
  </r>
  <r>
    <s v="MEDELLIN"/>
    <s v="0036-0005"/>
    <x v="3"/>
    <n v="5360"/>
    <n v="2850310"/>
    <n v="47529"/>
    <x v="0"/>
    <s v="ANTIOQUIA"/>
    <s v="ITAGUI"/>
    <s v="BARRIO LA GLORIA ITAGUI 1"/>
    <s v="WOMPI"/>
    <s v="FO-25-1639645"/>
    <d v="2025-10-07T10:13:00"/>
    <d v="2025-10-15T10:02:00"/>
    <x v="0"/>
    <s v="ROLLOS"/>
    <s v="EJECUTADO_EXITOSO"/>
    <s v="EJECUTADO EXITOSO"/>
    <s v="07/10/2025 SE ESCALA AL COORDINADOR DE ZONA PARA ENTREGA DE ROLLOS EN SITIO | 15/10/2025 &quot;SE REALIZA ENTREGA DE 48 ROLLOS POR EL OPERADOR CABIFY CON LA GUIA CRE023106_x000a_&quot;"/>
    <s v="ENVÍO"/>
    <n v="48"/>
    <s v="PRINCIPAL"/>
    <s v="TERRESTRE"/>
    <s v="VARGAS HERRERA JHON JAIRO"/>
    <n v="1"/>
    <n v="31419"/>
    <n v="31419"/>
  </r>
  <r>
    <s v="MEDELLIN"/>
    <s v="0036-0005"/>
    <x v="3"/>
    <n v="5674"/>
    <n v="2850167"/>
    <n v="77474"/>
    <x v="0"/>
    <s v="ANTIOQUIA"/>
    <s v="SAN VICENTE"/>
    <s v="BARRIO LA VIRGEN SAN VICENTE DE FERRER"/>
    <s v="WOMPI"/>
    <s v="FO-25-1655934"/>
    <d v="2025-10-07T10:20:00"/>
    <d v="2025-10-15T10:08:00"/>
    <x v="0"/>
    <s v="ROLLOS"/>
    <s v="EJECUTADO_EXITOSO"/>
    <s v="EJECUTADO EXITOSO"/>
    <s v="09/10/2025 SE CONFIRMAN DATOS, SE REALIZA ENVIO DE ROLLOS CON GUIA | 15/10/2025 EL ENVIO AUN NO SE ENTREGA | 15/10/2025 15-10 SE REALIZA ENVÍO CON GUIA: 6345301361853. SE CONFIRMA ENTREGA EXITOSA POR TRANSPORTADORA"/>
    <s v="ENVÍO"/>
    <n v="64"/>
    <s v="INTERMEDIA"/>
    <s v="TERRESTRE"/>
    <s v="BETANCUR AGUIRRE EDGAR AUGUSTO"/>
    <n v="1"/>
    <n v="36351"/>
    <n v="36351"/>
  </r>
  <r>
    <s v="VILLAVICENCIO"/>
    <s v="0036-0006"/>
    <x v="2"/>
    <n v="50006"/>
    <n v="2850418"/>
    <n v="40297"/>
    <x v="0"/>
    <s v="META"/>
    <s v="ACACIAS"/>
    <s v="BARRIO LAS COLINAS ACACIAS"/>
    <s v="WOMPI"/>
    <s v="FO-25-1646793"/>
    <d v="2025-10-07T10:25:00"/>
    <d v="2025-10-15T10:15:00"/>
    <x v="0"/>
    <s v="ROLLOS"/>
    <s v="EJECUTADO_EXITOSO"/>
    <s v="EJECUTADO EXITOSO"/>
    <s v="08/10/2025 SE CONFIRMAN DATOS CON EL USUARIO, SE REALIZA ENVIO DE ROLLOS CON GUIA | 15/10/2025 15-10 SE REALIZA ENVÍO CON GUIA: 2235596177. SE CONFIRMA ENTREGA EXITOSA POR TRANSPORTADORA"/>
    <s v="ENVÍO"/>
    <n v="48"/>
    <s v="INTERMEDIA"/>
    <s v="TERRESTRE"/>
    <s v="BETANCUR AGUIRRE EDGAR AUGUSTO"/>
    <n v="1"/>
    <n v="36351"/>
    <n v="36351"/>
  </r>
  <r>
    <s v="BUCARAMANGA"/>
    <s v="0036-0007"/>
    <x v="1"/>
    <n v="68307"/>
    <n v="2872633"/>
    <n v="31909"/>
    <x v="0"/>
    <s v="SANTANDER"/>
    <s v="GIRON"/>
    <s v="BARRIO VEREDA ACAPULCO"/>
    <s v="WOMPI"/>
    <s v="FO-25-1678459"/>
    <d v="2025-10-14T08:00:00"/>
    <d v="2025-10-15T10:17:00"/>
    <x v="0"/>
    <s v="ROLLOS"/>
    <s v="EJECUTADO_EXITOSO"/>
    <s v="EJECUTADO EXITOSO"/>
    <s v="14/10/2025 SE ESCALA AL COORDINADOR DE ZONA PARA ENTREGA DE ROLLOS EN SITIO | 15/10/2025 SE HACE PRESENCIA EN COMERCIO SE REALIZA ENTREGA DE 32 ROLLOS"/>
    <s v="VISITA_TÉCNICA"/>
    <n v="32"/>
    <s v="PRINCIPAL"/>
    <s v="TERRESTRE"/>
    <s v="CONTRERAS ROSSI LITZY YULIETH"/>
    <n v="1"/>
    <n v="31419"/>
    <n v="31419"/>
  </r>
  <r>
    <s v="PEREIRA"/>
    <s v="0036-0002"/>
    <x v="6"/>
    <n v="76122"/>
    <n v="2869264"/>
    <n v="33765"/>
    <x v="0"/>
    <s v="VALLE DEL CAUCA"/>
    <s v="CAICEDONIA"/>
    <s v="BARRIO LAS AMERICAS CAICEDONIA"/>
    <s v="WOMPI"/>
    <s v="FO-25-1683156"/>
    <d v="2025-10-10T12:11:00"/>
    <d v="2025-10-15T10:19:00"/>
    <x v="0"/>
    <s v="ROLLOS"/>
    <s v="EJECUTADO_EXITOSO"/>
    <s v="EJECUTADO EXITOSO"/>
    <s v="14/10/2025 SE ESCALA AL COORDINADOR DE ZONA PARA ENTREGA DE ROLLOS EN SITIO | 15/10/2025 SE VISITA COMERCIO SE REALIZÓ ENTREGA DE 64 ROLLOS WOMPI"/>
    <s v="VISITA_TÉCNICA"/>
    <n v="64"/>
    <s v="INTERMEDIA"/>
    <s v="TERRESTRE"/>
    <s v="BARRERA ORTEGA MARLON STWAR"/>
    <n v="1"/>
    <n v="36351"/>
    <n v="36351"/>
  </r>
  <r>
    <s v="MEDELLIN"/>
    <s v="0036-0005"/>
    <x v="3"/>
    <n v="5360"/>
    <n v="2866418"/>
    <n v="50606"/>
    <x v="0"/>
    <s v="ANTIOQUIA"/>
    <s v="ITAGUI"/>
    <s v="BARRIO LOS NARANJOS ITAGUI"/>
    <s v="WOMPI"/>
    <s v="FO-25-1664570"/>
    <d v="2025-10-10T08:00:00"/>
    <d v="2025-10-15T10:27:00"/>
    <x v="0"/>
    <s v="ROLLOS"/>
    <s v="EJECUTADO_EXITOSO"/>
    <s v="EJECUTADO EXITOSO"/>
    <s v="10/10/2025 SE ESCALA AL COORDINADOR DE ZONA PARA ENTREGA DE ROLLOS EN SITIO | 15/10/2025 SE REALIZA ENTREGA DE 32 ROLLOS POR EL OPERADOR LOGISTICO VELOCES CON LA GUIA V4001662304"/>
    <s v="VISITA_TÉCNICA"/>
    <n v="32"/>
    <s v="PRINCIPAL"/>
    <s v="TERRESTRE"/>
    <s v="SANCHEZ SOLORZANO JUAN SEBASTIAN"/>
    <n v="1"/>
    <n v="31419"/>
    <n v="31419"/>
  </r>
  <r>
    <s v="MEDELLIN"/>
    <s v="0036-0005"/>
    <x v="3"/>
    <n v="5266"/>
    <n v="2864489"/>
    <n v="73193"/>
    <x v="0"/>
    <s v="ANTIOQUIA"/>
    <s v="ENVIGADO"/>
    <s v="MARIO DE JESUS GIRALDO GOMEZ"/>
    <s v="WOMPI"/>
    <s v="FO-25-1665776"/>
    <d v="2025-10-09T14:57:00"/>
    <d v="2025-10-15T10:27:00"/>
    <x v="0"/>
    <s v="ROLLOS"/>
    <s v="EJECUTADO_EXITOSO"/>
    <s v="EJECUTADO EXITOSO"/>
    <s v="10/10/2025 SE ESCALA AL COORDINADOR DE ZONA PARA ENTREGA DE ROLLOS EN SITIO | 15/10/2025 SE REALIZA ENTREGA DE 24 ROLLOS POR EL OPERADOR LOGISTICO VELOCES CON LA GUIA V4001662301"/>
    <s v="VISITA_TÉCNICA"/>
    <n v="24"/>
    <s v="PRINCIPAL"/>
    <s v="TERRESTRE"/>
    <s v="BETANCUR AGUIRRE EDGAR AUGUSTO"/>
    <n v="1"/>
    <n v="31419"/>
    <n v="31419"/>
  </r>
  <r>
    <s v="MEDELLIN"/>
    <s v="0036-0005"/>
    <x v="3"/>
    <n v="5001"/>
    <n v="2865354"/>
    <n v="70970"/>
    <x v="0"/>
    <s v="ANTIOQUIA"/>
    <s v="MEDELLÍN"/>
    <s v="SUPERMERCADO EL ARRIERO GA"/>
    <s v="WOMPI"/>
    <s v="FO-25-1665768"/>
    <d v="2025-10-09T16:28:00"/>
    <d v="2025-10-15T10:27:00"/>
    <x v="0"/>
    <s v="ROLLOS"/>
    <s v="EJECUTADO_EXITOSO"/>
    <s v="EJECUTADO EXITOSO"/>
    <s v="10/10/2025 SE ESCALA AL COORDINADOR DE ZONA PARA ENTREGA DE ROLLOS EN SITIO | 15/10/2025 SE REALIZA ENTREGA DE 64 ROLLOS POR EL OPERADOR LOGISTICO VELOCES CON LA GUIA V4001662302"/>
    <s v="VISITA_TÉCNICA"/>
    <n v="64"/>
    <s v="PRINCIPAL"/>
    <s v="TERRESTRE"/>
    <s v="BETANCUR AGUIRRE EDGAR AUGUSTO"/>
    <n v="1"/>
    <n v="31419"/>
    <n v="31419"/>
  </r>
  <r>
    <s v="PEREIRA"/>
    <s v="0036-0002"/>
    <x v="6"/>
    <n v="76122"/>
    <n v="2869930"/>
    <n v="19021"/>
    <x v="0"/>
    <s v="VALLE DEL CAUCA"/>
    <s v="CAICEDONIA"/>
    <s v="BARRIO CENTRO IV CAICEDONIA"/>
    <s v="WOMPI"/>
    <s v="FO-25-1683136"/>
    <d v="2025-10-10T14:06:00"/>
    <d v="2025-10-15T10:27:00"/>
    <x v="0"/>
    <s v="ROLLOS"/>
    <s v="EJECUTADO_EXITOSO"/>
    <s v="EJECUTADO EXITOSO"/>
    <s v="14/10/2025 SE CONFIRMA DATOS. SE REALIZA ENVIO DE ROLLOS POR FLOTA | 15/10/2025 SE VISITA COMERCIO SE REALIZÓ ENTREGA DE 64 ROLLOS WOMPI"/>
    <s v="VISITA_TÉCNICA"/>
    <n v="64"/>
    <s v="INTERMEDIA"/>
    <s v="TERRESTRE"/>
    <s v="BETANCUR AGUIRRE EDGAR AUGUSTO"/>
    <n v="1"/>
    <n v="36351"/>
    <n v="36351"/>
  </r>
  <r>
    <s v="MEDELLIN"/>
    <s v="0036-0005"/>
    <x v="3"/>
    <n v="5001"/>
    <n v="2867876"/>
    <n v="63343"/>
    <x v="0"/>
    <s v="ANTIOQUIA"/>
    <s v="MEDELLIN"/>
    <s v="BARRIO LAURELES MEDELLIN 13"/>
    <s v="WOMPI"/>
    <s v="FO-25-1665846"/>
    <d v="2025-10-10T09:56:00"/>
    <d v="2025-10-15T10:28:00"/>
    <x v="0"/>
    <s v="ROLLOS"/>
    <s v="EJECUTADO_EXITOSO"/>
    <s v="EJECUTADO EXITOSO"/>
    <s v="10/10/2025 SE ESCALA AL COORDINADOR DE ZONA PARA ENTREGA DE ROLLOS EN SITIO | 15/10/2025 SE REALIZA ENTREGA DE 24 ROLLOS POR EL OPERADOR LOGISTICO VELOCES CON LA GUIA V4001662308"/>
    <s v="VISITA_TÉCNICA"/>
    <n v="24"/>
    <s v="PRINCIPAL"/>
    <s v="TERRESTRE"/>
    <s v="SANCHEZ SOLORZANO JUAN SEBASTIAN"/>
    <n v="1"/>
    <n v="31419"/>
    <n v="31419"/>
  </r>
  <r>
    <s v="MEDELLIN"/>
    <s v="0036-0005"/>
    <x v="3"/>
    <n v="5001"/>
    <n v="2866876"/>
    <n v="50107"/>
    <x v="0"/>
    <s v="ANTIOQUIA"/>
    <s v="MEDELLIN"/>
    <s v="SUPERMERCADO LOS GIRALDO 6"/>
    <s v="WOMPI"/>
    <s v="FO-25-1665762"/>
    <d v="2025-10-10T08:28:00"/>
    <d v="2025-10-15T10:28:00"/>
    <x v="0"/>
    <s v="ROLLOS"/>
    <s v="EJECUTADO_EXITOSO"/>
    <s v="EJECUTADO EXITOSO"/>
    <s v="10/10/2025 SE ESCALA AL COORDINADOR DE ZONA PARA ENTREGA DE ROLLOS EN SITIO | 15/10/2025 SE REALIZA ENTREGA DE 64 ROLLOS POR EL OPERADOR LOGISTICO VELOCES CON LA GUIA V4001662306"/>
    <s v="VISITA_TÉCNICA"/>
    <n v="64"/>
    <s v="PRINCIPAL"/>
    <s v="TERRESTRE"/>
    <s v="BETANCUR AGUIRRE EDGAR AUGUSTO"/>
    <n v="1"/>
    <n v="31419"/>
    <n v="31419"/>
  </r>
  <r>
    <s v="MEDELLIN"/>
    <s v="0036-0005"/>
    <x v="3"/>
    <n v="5001"/>
    <n v="2866419"/>
    <n v="66546"/>
    <x v="0"/>
    <s v="ANTIOQUIA"/>
    <s v="MEDELLÍN"/>
    <s v="HELADOS CORAZON DE MELON"/>
    <s v="WOMPI"/>
    <s v="FO-25-1665765"/>
    <d v="2025-10-10T08:00:00"/>
    <d v="2025-10-15T10:28:00"/>
    <x v="0"/>
    <s v="ROLLOS"/>
    <s v="EJECUTADO_EXITOSO"/>
    <s v="EJECUTADO EXITOSO"/>
    <s v="10/10/2025 SE ESCALA AL COORDINADOR DE ZONA PARA ENTREGA DE ROLLOS EN SITIO | 15/10/2025 SE REALIZA ENTREGA DE 32 ROLLOS POR EL OPERADOR LOGISTICO VELOCES CON LA GUIA V4001662305"/>
    <s v="VISITA_TÉCNICA"/>
    <n v="32"/>
    <s v="PRINCIPAL"/>
    <s v="TERRESTRE"/>
    <s v="BETANCUR AGUIRRE EDGAR AUGUSTO"/>
    <n v="1"/>
    <n v="31419"/>
    <n v="31419"/>
  </r>
  <r>
    <s v="MEDELLIN"/>
    <s v="0036-0005"/>
    <x v="3"/>
    <n v="5001"/>
    <n v="2869708"/>
    <n v="65423"/>
    <x v="0"/>
    <s v="ANTIOQUIA"/>
    <s v="MEDELLÍN"/>
    <s v="VARIEDADES DOÑA CAROLA"/>
    <s v="WOMPI"/>
    <s v="FO-25-1667059"/>
    <d v="2025-10-10T13:01:00"/>
    <d v="2025-10-15T10:29:00"/>
    <x v="0"/>
    <s v="ROLLOS"/>
    <s v="EJECUTADO_EXITOSO"/>
    <s v="EJECUTADO EXITOSO"/>
    <s v="10/10/2025 SE ESCALA AL COORDINADOR DE ZONA PARA ENTREGA DE ROLLOS EN SITIO | 15/10/2025 SE REALIZA ENTREGA DE 64 ROLLOS POR EL OPERADOR LOGISTICO VELOCES CON LA GUIA V4001662311"/>
    <s v="VISITA_TÉCNICA"/>
    <n v="64"/>
    <s v="PRINCIPAL"/>
    <s v="TERRESTRE"/>
    <s v="BETANCUR AGUIRRE EDGAR AUGUSTO"/>
    <n v="1"/>
    <n v="31419"/>
    <n v="31419"/>
  </r>
  <r>
    <s v="MEDELLIN"/>
    <s v="0036-0005"/>
    <x v="3"/>
    <n v="5001"/>
    <n v="2869296"/>
    <n v="71574"/>
    <x v="0"/>
    <s v="ANTIOQUIA"/>
    <s v="MEDELLIN"/>
    <s v="MEDELLIN FLORESTA 1"/>
    <s v="WOMPI"/>
    <s v="FO-25-1667067"/>
    <d v="2025-10-10T12:19:00"/>
    <d v="2025-10-15T10:29:00"/>
    <x v="0"/>
    <s v="ROLLOS"/>
    <s v="EJECUTADO_EXITOSO"/>
    <s v="EJECUTADO EXITOSO"/>
    <s v="10/10/2025 SE ESCALA AL COORDINADOR DE ZONA PARA ENTREGA DE ROLLOS EN SITIO | 15/10/2025 SE REALIZA ENTREGA DE 40 ROLLOS POR EL OPERADOR LOGISTICO VELOCES CON LA GUIA V4001662310"/>
    <s v="VISITA_TÉCNICA"/>
    <n v="40"/>
    <s v="PRINCIPAL"/>
    <s v="TERRESTRE"/>
    <s v="BETANCUR AGUIRRE EDGAR AUGUSTO"/>
    <n v="1"/>
    <n v="31419"/>
    <n v="31419"/>
  </r>
  <r>
    <s v="MEDELLIN"/>
    <s v="0036-0005"/>
    <x v="3"/>
    <n v="5001"/>
    <n v="2869001"/>
    <n v="31122"/>
    <x v="0"/>
    <s v="ANTIOQUIA"/>
    <s v="MEDELLÍN"/>
    <s v="MEGA PRECIOS LA 55"/>
    <s v="WOMPI"/>
    <s v="FO-25-1666668"/>
    <d v="2025-10-10T11:31:00"/>
    <d v="2025-10-15T10:29:00"/>
    <x v="0"/>
    <s v="ROLLOS"/>
    <s v="EJECUTADO_EXITOSO"/>
    <s v="EJECUTADO EXITOSO"/>
    <s v="10/10/2025 SE ESCALA AL COORDINADOR DE ZONA PARA ENTREGA DE ROLLOS EN SITIO | 15/10/2025 SE REALIZA ENTREGA DE 48 ROLLOS POR EL OPERADOR LOGISTICO VELOCES CON LA GUIA V4001662309"/>
    <s v="VISITA_TÉCNICA"/>
    <n v="48"/>
    <s v="PRINCIPAL"/>
    <s v="TERRESTRE"/>
    <s v="BETANCUR AGUIRRE EDGAR AUGUSTO"/>
    <n v="1"/>
    <n v="31419"/>
    <n v="31419"/>
  </r>
  <r>
    <s v="MEDELLIN"/>
    <s v="0036-0005"/>
    <x v="3"/>
    <n v="5001"/>
    <n v="2850544"/>
    <n v="78163"/>
    <x v="0"/>
    <s v="ANTIOQUIA"/>
    <s v="MEDELLIN"/>
    <s v="BARRIO RODEO ALTO MEDELLIN  2"/>
    <s v="WOMPI"/>
    <s v="FO-25-1640946"/>
    <d v="2025-10-07T10:41:00"/>
    <d v="2025-10-15T10:32:00"/>
    <x v="0"/>
    <s v="ROLLOS"/>
    <s v="EJECUTADO_EXITOSO"/>
    <s v="EJECUTADO EXITOSO"/>
    <s v="07/10/2025 SE ESCALA AL COORDINADOR DE ZONA PARA ENTREGA DE ROLLOS EN SITIO | 15/10/2025 SE REALIZA ENTREGA DE 16 ROLLOS POR EL OPERADOR CABIFY CON LA GUIA CRE023107"/>
    <s v="ENVÍO"/>
    <n v="16"/>
    <s v="PRINCIPAL"/>
    <s v="TERRESTRE"/>
    <s v="BETANCUR AGUIRRE EDGAR AUGUSTO"/>
    <n v="1"/>
    <n v="31419"/>
    <n v="31419"/>
  </r>
  <r>
    <s v="TUNJA"/>
    <s v="0036-0007"/>
    <x v="1"/>
    <n v="15001"/>
    <n v="2872863"/>
    <n v="33106"/>
    <x v="0"/>
    <s v="BOYACA"/>
    <s v="TUNJA"/>
    <s v="EL CASTILLO DEL ACCESORIO"/>
    <s v="WOMPI"/>
    <s v="FO-25-1682709"/>
    <d v="2025-10-14T08:00:00"/>
    <d v="2025-10-15T10:34:00"/>
    <x v="0"/>
    <s v="ROLLOS"/>
    <s v="EJECUTADO_EXITOSO"/>
    <s v="EJECUTADO EXITOSO"/>
    <s v="14/10/2025 SE ESCALA AL COORDINADOR DE ZONA PARA ENTREGA DE ROLLOS EN SITIO | 15/10/2025 ENTREGA DE 64 ROLLOS WOMPI CON VISITA EXITOSA"/>
    <s v="VISITA_TÉCNICA"/>
    <n v="64"/>
    <s v="PRINCIPAL"/>
    <s v="TERRESTRE"/>
    <s v="BETANCUR AGUIRRE EDGAR AUGUSTO"/>
    <n v="1"/>
    <n v="31419"/>
    <n v="31419"/>
  </r>
  <r>
    <s v="MEDELLIN"/>
    <s v="0036-0005"/>
    <x v="3"/>
    <n v="5088"/>
    <n v="2871036"/>
    <n v="65856"/>
    <x v="0"/>
    <s v="ANTIOQUIA"/>
    <s v="BELLO"/>
    <s v="MODIGRAF"/>
    <s v="WOMPI"/>
    <s v="FO-25-1668803"/>
    <d v="2025-10-10T16:07:00"/>
    <d v="2025-10-15T10:35:00"/>
    <x v="0"/>
    <s v="ROLLOS"/>
    <s v="EJECUTADO_EXITOSO"/>
    <s v="EJECUTADO EXITOSO"/>
    <s v="10/10/2025 SE ESCALA AL COORDINADOR DE ZONA PARA ENTREGA DE ROLLOS EN SITIO | 15/10/2025 SE REALIZA ENTREGA DE 32 ROLLOS POR EL OPERADOR LOGISTICO VELOCES CON LA GUIA V4001662314"/>
    <s v="VISITA_TÉCNICA"/>
    <n v="32"/>
    <s v="PRINCIPAL"/>
    <s v="TERRESTRE"/>
    <s v="HERRERA GARZON JEYSON STEVENT"/>
    <n v="1"/>
    <n v="31419"/>
    <n v="31419"/>
  </r>
  <r>
    <s v="MEDELLIN"/>
    <s v="0036-0005"/>
    <x v="3"/>
    <n v="5631"/>
    <n v="2870524"/>
    <n v="77509"/>
    <x v="0"/>
    <s v="ANTIOQUIA"/>
    <s v="SABANETA"/>
    <s v="BARRIO SANTA ANA SABANETA 1"/>
    <s v="WOMPI"/>
    <s v="FO-25-1668219"/>
    <d v="2025-10-10T15:14:00"/>
    <d v="2025-10-15T10:35:00"/>
    <x v="0"/>
    <s v="ROLLOS"/>
    <s v="EJECUTADO_EXITOSO"/>
    <s v="EJECUTADO EXITOSO"/>
    <s v="10/10/2025 SE ESCALA AL COORDINADOR DE ZONA PARA ENTREGA DE ROLLOS EN SITIO | 15/10/2025 SE REALIZA ENTREGA DE 32 ROLLOS POR EL OPERADOR LOGISTICO VELOCES CON LA GUIA V4001662312"/>
    <s v="VISITA_TÉCNICA"/>
    <n v="32"/>
    <s v="PRINCIPAL"/>
    <s v="TERRESTRE"/>
    <s v="BETANCUR AGUIRRE EDGAR AUGUSTO"/>
    <n v="1"/>
    <n v="31419"/>
    <n v="31419"/>
  </r>
  <r>
    <s v="MEDELLIN"/>
    <s v="0036-0005"/>
    <x v="3"/>
    <n v="5001"/>
    <n v="2871009"/>
    <n v="79435"/>
    <x v="0"/>
    <s v="ANTIOQUIA"/>
    <s v="MEDELLÍN"/>
    <s v="GRANERO MIXTO PA LLEVAR"/>
    <s v="WOMPI"/>
    <s v="FO-25-1668245"/>
    <d v="2025-10-10T15:53:00"/>
    <d v="2025-10-15T10:35:00"/>
    <x v="0"/>
    <s v="ROLLOS"/>
    <s v="EJECUTADO_EXITOSO"/>
    <s v="EJECUTADO EXITOSO"/>
    <s v="10/10/2025 SE ESCALA AL COORDINADOR DE ZONA PARA ENTREGA DE ROLLOS EN SITIO | 15/10/2025 SE REALIZA ENTREGA DE 24 ROLLOS POR EL OPERADOR LOGISTICO VELOCES CON LA GUIA V4001662313"/>
    <s v="VISITA_TÉCNICA"/>
    <n v="24"/>
    <s v="PRINCIPAL"/>
    <s v="TERRESTRE"/>
    <s v="BETANCUR AGUIRRE EDGAR AUGUSTO"/>
    <n v="1"/>
    <n v="31419"/>
    <n v="31419"/>
  </r>
  <r>
    <s v="MEDELLIN"/>
    <s v="0036-0005"/>
    <x v="3"/>
    <n v="5088"/>
    <n v="2871450"/>
    <n v="76073"/>
    <x v="0"/>
    <s v="ANTIOQUIA"/>
    <s v="BELLO"/>
    <s v="TIENDA MIXTA DONDE YEIS"/>
    <s v="WOMPI"/>
    <s v="FO-25-1668778"/>
    <d v="2025-10-14T08:00:00"/>
    <d v="2025-10-15T10:36:00"/>
    <x v="0"/>
    <s v="ROLLOS"/>
    <s v="EJECUTADO_EXITOSO"/>
    <s v="EJECUTADO EXITOSO"/>
    <s v="10/10/2025 SE ESCALA AL COORDINADOR DE ZONA PARA ENTREGA DE ROLLOS EN SITIO | 15/10/2025 SE REALIZA ENTREGA DE 40 ROLLOS POR EL OPERADOR LOGISTICO VELOCES CON LA GUIA V4001662317"/>
    <s v="VISITA_TÉCNICA"/>
    <n v="40"/>
    <s v="PRINCIPAL"/>
    <s v="TERRESTRE"/>
    <s v="BETANCUR AGUIRRE EDGAR AUGUSTO"/>
    <n v="1"/>
    <n v="31419"/>
    <n v="31419"/>
  </r>
  <r>
    <s v="MEDELLIN"/>
    <s v="0036-0005"/>
    <x v="3"/>
    <n v="5001"/>
    <n v="2871479"/>
    <n v="27984"/>
    <x v="0"/>
    <s v="ANTIOQUIA"/>
    <s v="MEDELLIN"/>
    <s v="BARRIO MANRIQUE CENTRAL MEDELLIN"/>
    <s v="WOMPI"/>
    <s v="FO-25-1668872"/>
    <d v="2025-10-14T08:00:00"/>
    <d v="2025-10-15T10:36:00"/>
    <x v="0"/>
    <s v="ROLLOS"/>
    <s v="EJECUTADO_EXITOSO"/>
    <s v="EJECUTADO EXITOSO"/>
    <s v="10/10/2025 SE ESCALA AL COORDINADOR DE ZONA PARA ENTREGA DE ROLLOS EN SITIO | 15/10/2025 SE REALIZA ENTREGA DE 24 ROLLOS POR EL OPERADOR LOGISTICO VELOCES CON LA GUIA V4001662316"/>
    <s v="VISITA_TÉCNICA"/>
    <n v="24"/>
    <s v="PRINCIPAL"/>
    <s v="TERRESTRE"/>
    <s v="BETANCUR AGUIRRE EDGAR AUGUSTO"/>
    <n v="1"/>
    <n v="31419"/>
    <n v="31419"/>
  </r>
  <r>
    <s v="MEDELLIN"/>
    <s v="0036-0005"/>
    <x v="3"/>
    <n v="5001"/>
    <n v="2871641"/>
    <n v="13212"/>
    <x v="0"/>
    <s v="ANTIOQUIA"/>
    <s v="MEDELLÍN"/>
    <s v="PEQUEÑAS SUPERFICIES DE COLOMBIA"/>
    <s v="WOMPI"/>
    <s v="FO-25-1668878"/>
    <d v="2025-10-14T08:00:00"/>
    <d v="2025-10-15T10:36:00"/>
    <x v="0"/>
    <s v="ROLLOS"/>
    <s v="EJECUTADO_EXITOSO"/>
    <s v="EJECUTADO EXITOSO"/>
    <s v="10/10/2025 SE ESCALA AL COORDINADOR DE ZONA PARA ENTREGA DE ROLLOS EN SITIO | 15/10/2025 SE REALIZA ENTREGA DE 24 ROLLOS POR EL OPERADOR LOGISTICO VELOCES CON LA GUIA V4001662315"/>
    <s v="VISITA_TÉCNICA"/>
    <n v="24"/>
    <s v="PRINCIPAL"/>
    <s v="TERRESTRE"/>
    <s v="BETANCUR AGUIRRE EDGAR AUGUSTO"/>
    <n v="1"/>
    <n v="31419"/>
    <n v="31419"/>
  </r>
  <r>
    <s v="MEDELLIN"/>
    <s v="0036-0005"/>
    <x v="3"/>
    <n v="5001"/>
    <n v="2872703"/>
    <n v="78165"/>
    <x v="0"/>
    <s v="ANTIOQUIA"/>
    <s v="MEDELLÍN"/>
    <s v="RIVERCELL 3"/>
    <s v="WOMPI"/>
    <s v="FO-25-1673766"/>
    <d v="2025-10-14T08:00:00"/>
    <d v="2025-10-15T10:37:00"/>
    <x v="0"/>
    <s v="ROLLOS"/>
    <s v="EJECUTADO_EXITOSO"/>
    <s v="EJECUTADO EXITOSO"/>
    <s v="11/10/2025 SE ESCALA AL COORDINADOR DE ZONA PARA ENTREGA DE ROLLOS EN SITIO | 15/10/2025 SE REALIZA ENTREGA DE 24 ROLLOS POR EL OPERADOR LOGISTICO VELOCES CON LA GUIA V4001671641"/>
    <s v="VISITA_TÉCNICA"/>
    <n v="24"/>
    <s v="PRINCIPAL"/>
    <s v="TERRESTRE"/>
    <s v="BETANCUR AGUIRRE EDGAR AUGUSTO"/>
    <n v="1"/>
    <n v="31419"/>
    <n v="31419"/>
  </r>
  <r>
    <s v="MEDELLIN"/>
    <s v="0036-0005"/>
    <x v="3"/>
    <n v="5079"/>
    <n v="2850959"/>
    <n v="19184"/>
    <x v="0"/>
    <s v="ANTIOQUIA"/>
    <s v="BARBOSA"/>
    <s v="TECNICEL JC"/>
    <s v="WOMPI"/>
    <s v="FO-25-1664009"/>
    <d v="2025-10-07T11:18:00"/>
    <d v="2025-10-15T10:49:00"/>
    <x v="0"/>
    <s v="ROLLOS"/>
    <s v="EJECUTADO_EXITOSO"/>
    <s v="EJECUTADO EXITOSO"/>
    <s v="09/10/2025 DATOS CONFIRMADOS. SE REALIZA ENVIO DE ROLLOS CON GUIA | 15/10/2025 15-10 SE REALIZA ENVÍO CON GUIA: 6345301362588. SE CONFIRMA ENTREGA EXITOSA POR TRANSPORTADORA"/>
    <s v="ENVÍO"/>
    <n v="56"/>
    <s v="INTERMEDIA"/>
    <s v="TERRESTRE"/>
    <s v="BETANCUR AGUIRRE EDGAR AUGUSTO"/>
    <n v="1"/>
    <n v="36351"/>
    <n v="36351"/>
  </r>
  <r>
    <s v="MANIZALES"/>
    <s v="0036-0002"/>
    <x v="6"/>
    <n v="17001"/>
    <n v="2856564"/>
    <n v="28121"/>
    <x v="0"/>
    <s v="CALDAS"/>
    <s v="MANIZALES"/>
    <s v="BARRIO CAROLA MANIZALES"/>
    <s v="WOMPI"/>
    <s v="FO-25-1645784"/>
    <d v="2025-10-08T10:25:00"/>
    <d v="2025-10-15T10:58:00"/>
    <x v="0"/>
    <s v="ROLLOS"/>
    <s v="EJECUTADO_EXITOSO"/>
    <s v="EJECUTADO EXITOSO"/>
    <s v="08/10/2025 SE ESCALA AL COORDINADOR DE ZONA PARA ENTREGA DE ROLLOS EN SITIO | 15/10/2025 SE REALIZA ENTREGA DE 40 ROLLOS AL. COMERCIO NO SE MANIPULAN EQUIPOS"/>
    <s v="VISITA_TÉCNICA"/>
    <n v="40"/>
    <s v="PRINCIPAL"/>
    <s v="TERRESTRE"/>
    <s v="BETANCUR AGUIRRE EDGAR AUGUSTO"/>
    <n v="1"/>
    <n v="31419"/>
    <n v="31419"/>
  </r>
  <r>
    <s v="PASTO"/>
    <s v="0036-0003"/>
    <x v="4"/>
    <n v="52001"/>
    <n v="2872780"/>
    <n v="79647"/>
    <x v="0"/>
    <s v="NARIÑO"/>
    <s v="PASTO"/>
    <s v="DROGUERIA LUPITA B&amp;G"/>
    <s v="WOMPI"/>
    <s v="FO-25-1678414"/>
    <d v="2025-10-14T08:00:00"/>
    <d v="2025-10-15T11:11:00"/>
    <x v="0"/>
    <s v="ROLLOS"/>
    <s v="EJECUTADO_EXITOSO"/>
    <s v="EJECUTADO EXITOSO"/>
    <s v="14/10/2025 SE ESCALA AL COORDINADOR DE ZONA PARA ENTREGA DE ROLLOS EN SITIO | 15/10/2025 SE REALIZA ENTREGA DE 16 ROLLOS WOMPI NO SE MANIPULA DATAFONO"/>
    <s v="VISITA_TÉCNICA"/>
    <n v="16"/>
    <s v="PRINCIPAL"/>
    <s v="TERRESTRE"/>
    <s v="JARAMILLO PERALTA JUAN DIEGO"/>
    <n v="1"/>
    <n v="31419"/>
    <n v="31419"/>
  </r>
  <r>
    <s v="SINCELEJO"/>
    <s v="0036-0001"/>
    <x v="0"/>
    <n v="70670"/>
    <n v="2851180"/>
    <n v="55273"/>
    <x v="0"/>
    <s v="SUCRE"/>
    <s v="SAMPUES"/>
    <s v="BARRIO LAS MERCEDES SAMPUES"/>
    <s v="WOMPI"/>
    <s v="FO-25-1646990"/>
    <d v="2025-10-07T11:34:00"/>
    <d v="2025-10-15T11:16:00"/>
    <x v="0"/>
    <s v="ROLLOS"/>
    <s v="EJECUTADO_EXITOSO"/>
    <s v="EJECUTADO EXITOSO"/>
    <s v="08/10/2025 SE CONFIRMAN DATOS CON EL USUARIO, SE REALIZA ENVIO DE ROLLOS CON GUIA | 15/10/2025 SE REALIZA ENVIO DE 64 ROLLOS CON GUIA 2265100390 SERVIENTREGA. SE CONFIRMA ENTREGA EXITOSA POR TRANSPORTADORA"/>
    <s v="ENVÍO"/>
    <n v="64"/>
    <s v="INTERMEDIA"/>
    <s v="TERRESTRE"/>
    <s v="BRAVO MADROÑERO OSCAR ESTEBAN"/>
    <n v="1"/>
    <n v="36351"/>
    <n v="36351"/>
  </r>
  <r>
    <s v="MANIZALES"/>
    <s v="0036-0002"/>
    <x v="6"/>
    <n v="17001"/>
    <n v="2870792"/>
    <n v="69375"/>
    <x v="0"/>
    <s v="CALDAS"/>
    <s v="MANIZALES"/>
    <s v="DROGUERÍA LAS BRISAS SOLFRINO"/>
    <s v="WOMPI"/>
    <s v="FO-25-1668251"/>
    <d v="2025-10-10T15:49:00"/>
    <d v="2025-10-15T11:19:00"/>
    <x v="0"/>
    <s v="ROLLOS"/>
    <s v="EJECUTADO_EXITOSO"/>
    <s v="EJECUTADO EXITOSO"/>
    <s v="10/10/2025 SE ESCALA AL COORDINADOR DE ZONA PARA ENTREGA DE ROLLOS EN SITIO | 15/10/2025 SE REALIZA ENTREGA DE 48 ROLLOS AL COMERCIO NO SE MANIPULAN EQUIPOS NOS RETIRAMOS SIN CAUSAR DAÑOS NI PEDIDAS EN EL CLIENTE"/>
    <s v="VISITA_TÉCNICA"/>
    <n v="48"/>
    <s v="PRINCIPAL"/>
    <s v="TERRESTRE"/>
    <s v="CONTRERAS ROSSI LITZY YULIETH"/>
    <n v="1"/>
    <n v="31419"/>
    <n v="31419"/>
  </r>
  <r>
    <s v="CALI"/>
    <s v="0036-0003"/>
    <x v="4"/>
    <n v="19698"/>
    <n v="2851561"/>
    <n v="75523"/>
    <x v="0"/>
    <s v="CAUCA"/>
    <s v="SANTANDER DE QUILICHAO"/>
    <s v="BARRIO LIBERTADORES SANTANDER DE QUILICHAO"/>
    <s v="WOMPI"/>
    <s v="FO-25-1647394"/>
    <d v="2025-10-07T12:08:00"/>
    <d v="2025-10-15T11:22:00"/>
    <x v="0"/>
    <s v="ROLLOS"/>
    <s v="EJECUTADO_EXITOSO"/>
    <s v="EJECUTADO EXITOSO"/>
    <s v="08/10/2025 SE CONFIRMA DATOS, SE REALIZA ENVIO DE ROLLOS CON GUIA | 15/10/2025 SE REALIZA ENVIO DE 24 ROLLOS CON GUIA 2185553845 SERVIENTREGA. SE CONFIRMA ENTREGA EXITOSA POR TRANSPORTADORA"/>
    <s v="ENVÍO"/>
    <n v="24"/>
    <s v="INTERMEDIA"/>
    <s v="TERRESTRE"/>
    <s v="JARAMILLO PERALTA JUAN DIEGO"/>
    <n v="1"/>
    <n v="36351"/>
    <n v="36351"/>
  </r>
  <r>
    <s v="CARTAGENA"/>
    <s v="0036-0001"/>
    <x v="0"/>
    <n v="13001"/>
    <n v="2872377"/>
    <n v="24749"/>
    <x v="0"/>
    <s v="BOLIVAR"/>
    <s v="CARTAGENA"/>
    <s v="DISTRIPALANTE BAZURTO"/>
    <s v="WOMPI"/>
    <s v="FO-25-1673814"/>
    <d v="2025-10-14T08:00:00"/>
    <d v="2025-10-15T11:25:00"/>
    <x v="0"/>
    <s v="ROLLOS"/>
    <s v="EJECUTADO_EXITOSO"/>
    <s v="EJECUTADO EXITOSO"/>
    <s v="11/10/2025 SE ESCALA AL COORDINADOR DE ZONA PARA ENTREGA DE ROLLOS EN SITIO | 15/10/2025 SE ENTREGAN 24 ROLLOS"/>
    <s v="VISITA_TÉCNICA"/>
    <n v="24"/>
    <s v="PRINCIPAL"/>
    <s v="TERRESTRE"/>
    <s v="TORO CARDONA ELIZABETH"/>
    <n v="1"/>
    <n v="31419"/>
    <n v="31419"/>
  </r>
  <r>
    <s v="TUNJA"/>
    <s v="0036-0007"/>
    <x v="1"/>
    <n v="15001"/>
    <n v="2878866"/>
    <n v="77420"/>
    <x v="0"/>
    <s v="BOYACA"/>
    <s v="TUNJA"/>
    <s v="BARRIO LOMBARDIA TUNJA 2"/>
    <s v="WOMPI"/>
    <s v="FO-25-1681832"/>
    <d v="2025-10-14T13:26:00"/>
    <d v="2025-10-15T11:27:00"/>
    <x v="0"/>
    <s v="ROLLOS"/>
    <s v="EJECUTADO_EXITOSO"/>
    <s v="EJECUTADO EXITOSO"/>
    <s v="14/10/2025 SE ESCALA AL COORDINADOR DE ZONA PARA ENTREGA DE ROLLOS EN SITIO | 15/10/2025 ENTREGA DE 16 ROLLOS WOMPI EXITOSO"/>
    <s v="VISITA_TÉCNICA"/>
    <n v="16"/>
    <s v="PRINCIPAL"/>
    <s v="TERRESTRE"/>
    <s v="CANEDO HERRERA ALEXANDER"/>
    <n v="1"/>
    <n v="31419"/>
    <n v="31419"/>
  </r>
  <r>
    <s v="MEDELLIN"/>
    <s v="0036-0005"/>
    <x v="3"/>
    <n v="5001"/>
    <n v="2851495"/>
    <n v="38429"/>
    <x v="0"/>
    <s v="ANTIOQUIA"/>
    <s v="MEDELLIN"/>
    <s v="DROGUERÍA EMAUS"/>
    <s v="WOMPI"/>
    <s v="FO-25-1644587"/>
    <d v="2025-10-07T12:13:00"/>
    <d v="2025-10-15T11:32:00"/>
    <x v="0"/>
    <s v="ROLLOS"/>
    <s v="EJECUTADO_EXITOSO"/>
    <s v="EJECUTADO EXITOSO"/>
    <s v="08/10/2025 SE ESCALA AL COORDINADOR DE ZONA PARA ENTREGA DE ROLLOS EN SITIO | 15/10/2025 SE REALIZA ENTREGA DE 56 ROLLOS POR EL OPERADOR CABIFY CON LA GUIA CRE023102"/>
    <s v="ENVÍO"/>
    <n v="56"/>
    <s v="PRINCIPAL"/>
    <s v="TERRESTRE"/>
    <s v="HERRERA GARZON JEYSON STEVENT"/>
    <n v="1"/>
    <n v="31419"/>
    <n v="31419"/>
  </r>
  <r>
    <s v="MANIZALES"/>
    <s v="0036-0002"/>
    <x v="6"/>
    <n v="17001"/>
    <n v="2860017"/>
    <n v="27241"/>
    <x v="0"/>
    <s v="CALDAS"/>
    <s v="MANIZALES"/>
    <s v="MISCELÁNEA RINCONCITO"/>
    <s v="WOMPI"/>
    <s v="FO-25-1651959"/>
    <d v="2025-10-08T16:38:00"/>
    <d v="2025-10-15T11:36:00"/>
    <x v="0"/>
    <s v="ROLLOS"/>
    <s v="EJECUTADO_EXITOSO"/>
    <s v="EJECUTADO EXITOSO"/>
    <s v="09/10/2025 SE ESCALA AL COORDINADOR DE ZONA PARA ENTREGA DE ROLLOS EN SITIO | 15/10/2025 SE REALIZA ENTREGA DE 64 ROLLOS EN EL COMERCIO NO SE MANIPULAN EQUIPOS NOS RETIRAMOS SIN CAUSAR DAÑOS NI PEDIDAS EN EL CLIENTE"/>
    <s v="VISITA_TÉCNICA"/>
    <n v="64"/>
    <s v="PRINCIPAL"/>
    <s v="TERRESTRE"/>
    <s v="BETANCUR AGUIRRE EDGAR AUGUSTO"/>
    <n v="1"/>
    <n v="31419"/>
    <n v="31419"/>
  </r>
  <r>
    <s v="VILLAVICENCIO"/>
    <s v="0036-0006"/>
    <x v="2"/>
    <n v="50001"/>
    <n v="2880129"/>
    <n v="57262"/>
    <x v="0"/>
    <s v="META"/>
    <s v="VILLAVICENCIO"/>
    <s v="GAMA ALTA STORE"/>
    <s v="WOMPI"/>
    <s v="FO-25-1682409"/>
    <d v="2025-10-14T15:23:00"/>
    <d v="2025-10-15T11:38:00"/>
    <x v="0"/>
    <s v="ROLLOS"/>
    <s v="EJECUTADO_EXITOSO"/>
    <s v="EJECUTADO EXITOSO"/>
    <s v="14/10/2025 SE ESCALA AL COORDINADOR DE ZONA PARA ENTREGA DE ROLLOS EN SITIO | 15/10/2025 SE REALIZA VISITA AL CB POR SOLICITUD DE ROLLOS, SE ENTREGAN SIN NOVEDAD TODO OK"/>
    <s v="VISITA_TÉCNICA"/>
    <n v="48"/>
    <s v="PRINCIPAL"/>
    <s v="TERRESTRE"/>
    <s v="JARAMILLO PERALTA JUAN DIEGO"/>
    <n v="1"/>
    <n v="31419"/>
    <n v="31419"/>
  </r>
  <r>
    <s v="CALI"/>
    <s v="0036-0003"/>
    <x v="4"/>
    <n v="76001"/>
    <n v="2872874"/>
    <n v="75323"/>
    <x v="0"/>
    <s v="VALLE DEL CAUCA"/>
    <s v="CALI"/>
    <s v="COMUNICACIONES PC SERVICES"/>
    <s v="WOMPI"/>
    <s v="FO-25-1678412"/>
    <d v="2025-10-14T08:00:00"/>
    <d v="2025-10-15T11:41:00"/>
    <x v="0"/>
    <s v="ROLLOS"/>
    <s v="EJECUTADO_EXITOSO"/>
    <s v="EJECUTADO EXITOSO"/>
    <s v="14/10/2025 SE ESCALA AL COORDINADOR DE ZONA PARA ENTREGA DE ROLLOS EN SITIO | 15/10/2025 EN LA VISITA TÉCNICA REALIZADA AL COMERCIO SE LLEGA AL SITIO SE INFORMA EL MOTIVO DE LA VISITA SE ENTREGAN 32 ROLLOS TÉRMICOS AL CLIENTE. EL CLIENTE RECIBE ROLLOS."/>
    <s v="VISITA_TÉCNICA"/>
    <n v="32"/>
    <s v="PRINCIPAL"/>
    <s v="TERRESTRE"/>
    <s v="MOLINA CASTRO JAVIER ALBERTO"/>
    <n v="1"/>
    <n v="31419"/>
    <n v="31419"/>
  </r>
  <r>
    <s v="NEIVA"/>
    <s v="0036-0006"/>
    <x v="2"/>
    <n v="18247"/>
    <n v="2851631"/>
    <n v="57221"/>
    <x v="0"/>
    <s v="CAQUETA"/>
    <s v="EL DONCELLO"/>
    <s v="BARRIO SIMON BOLIVAR EL DONCELLO"/>
    <s v="WOMPI"/>
    <s v="FO-25-1646987"/>
    <d v="2025-10-07T12:17:00"/>
    <d v="2025-10-15T11:44:00"/>
    <x v="0"/>
    <s v="ROLLOS"/>
    <s v="EJECUTADO_EXITOSO"/>
    <s v="EJECUTADO EXITOSO"/>
    <s v="08/10/2025 SE CONFIRMAN DATOS CON EL USUARIO, SE REALIZA ENVIO DE ROLLOS CON GUIA | 15/10/2025 SE REALIZA ENVIO DE 48 ROLLOS, CON LA GUIA 2235596178 SERVIENTREGA. SE CONFIRMA ENTREGA EXITOSA POR PARTE DE LA TRANSPORTADORA"/>
    <s v="ENVÍO"/>
    <n v="48"/>
    <s v="LEJANA"/>
    <s v="TERRESTRE"/>
    <s v="BENAVIDES ARANGO RAFAEL JOSE"/>
    <n v="1"/>
    <n v="40250"/>
    <n v="40250"/>
  </r>
  <r>
    <s v="BARRANQUILLA"/>
    <s v="0036-0001"/>
    <x v="0"/>
    <n v="8001"/>
    <n v="2872326"/>
    <n v="28800"/>
    <x v="0"/>
    <s v="ATLANTICO"/>
    <s v="BARRANQUILLA"/>
    <s v="BARRIO BOSTON 6 BARRANQUILLA"/>
    <s v="WOMPI"/>
    <s v="FO-25-1672261"/>
    <d v="2025-10-14T08:00:00"/>
    <d v="2025-10-15T11:52:00"/>
    <x v="0"/>
    <s v="ROLLOS"/>
    <s v="EJECUTADO_EXITOSO"/>
    <s v="EJECUTADO EXITOSO"/>
    <s v="11/10/2025 SE ESCALA AL COORDINADOR DE ZONA PARA ENTREGA DE ROLLOS EN SITIO | 15/10/2025 SE ENTREGAN 32 ROLLOS"/>
    <s v="VISITA_TÉCNICA"/>
    <n v="32"/>
    <s v="PRINCIPAL"/>
    <s v="TERRESTRE"/>
    <s v="CONTRERAS ROSSI LITZY YULIETH"/>
    <n v="1"/>
    <n v="31419"/>
    <n v="31419"/>
  </r>
  <r>
    <s v="MONTERIA"/>
    <s v="0036-0001"/>
    <x v="0"/>
    <n v="5659"/>
    <n v="2851730"/>
    <n v="66554"/>
    <x v="0"/>
    <s v="ANTIOQUIA"/>
    <s v="SAN JUAN DE URABA"/>
    <s v="BARRIO VIKINGO SAN JUAN DE URABA"/>
    <s v="WOMPI"/>
    <s v="FO-25-1650410"/>
    <d v="2025-10-07T12:30:00"/>
    <d v="2025-10-15T11:56:00"/>
    <x v="0"/>
    <s v="ROLLOS"/>
    <s v="EJECUTADO_EXITOSO"/>
    <s v="EJECUTADO EXITOSO"/>
    <s v="09/10/2025 SE CONFIRMAN DATOS, SE REALIZA ENVIO DE ROLLOS CON GUIA | 15/10/2025 SE REALIZA ENVIO DE 64 ROLLOS, CON LA GUIA 284607460 SERVIENTREGA. SE CONFIRMA ENTREGA EXITOSA POR PARTE DE LA TRANSPORTADORA"/>
    <s v="ENVÍO"/>
    <n v="64"/>
    <s v="INTERMEDIA"/>
    <s v="TERRESTRE"/>
    <s v="DE AVILA SIADES ALBERTO ENRIQUE"/>
    <n v="1"/>
    <n v="36351"/>
    <n v="36351"/>
  </r>
  <r>
    <s v="BARRANQUILLA"/>
    <s v="0036-0001"/>
    <x v="0"/>
    <n v="8078"/>
    <n v="2851763"/>
    <n v="49076"/>
    <x v="0"/>
    <s v="ATLANTICO"/>
    <s v="BARANOA"/>
    <s v="BARRIO BARANOA BARANOA 1"/>
    <s v="WOMPI"/>
    <s v="FO-25-1650914"/>
    <d v="2025-10-07T12:46:00"/>
    <d v="2025-10-15T12:06:00"/>
    <x v="0"/>
    <s v="ROLLOS"/>
    <s v="EJECUTADO_EXITOSO"/>
    <s v="EJECUTADO EXITOSO"/>
    <s v="09/10/2025 SE CONFIRMAN DATOS, SE REALIZA ENVIO DE ROLLOS CON GUIA | 15/10/2025 SE REALIZA ENVIO DE 64 ROLLOS, CON LA GUIA 2205447229 SERVIENTREGA. SE CONFIRMA ENTREGA EXITOSA POR PARTE DE LA TRANSPORTADORA"/>
    <s v="ENVÍO"/>
    <n v="64"/>
    <s v="INTERMEDIA"/>
    <s v="TERRESTRE"/>
    <s v="BETANCUR AGUIRRE EDGAR AUGUSTO"/>
    <n v="1"/>
    <n v="36351"/>
    <n v="36351"/>
  </r>
  <r>
    <s v="CALI"/>
    <s v="0036-0003"/>
    <x v="4"/>
    <n v="19001"/>
    <n v="2865635"/>
    <n v="33708"/>
    <x v="0"/>
    <s v="CAUCA"/>
    <s v="POPAYAN"/>
    <s v="CAVERNET.COM."/>
    <s v="WOMPI"/>
    <s v="FO-25-1663986"/>
    <d v="2025-10-09T16:59:00"/>
    <d v="2025-10-15T12:19:00"/>
    <x v="0"/>
    <s v="ROLLOS"/>
    <s v="EJECUTADO_EXITOSO"/>
    <s v="EJECUTADO EXITOSO"/>
    <s v="09/10/2025 SE ESCALA AL COORDINADOR DE ZONA PARA ENTREGA DE ROLLOS EN SITIO | 15/10/2025 SE INGRESA SE ENTREGA 64 ROLLOS WOMPI"/>
    <s v="VISITA_TÉCNICA"/>
    <n v="64"/>
    <s v="LEJANA"/>
    <s v="TERRESTRE"/>
    <s v="CONTRERAS ROSSI LITZY YULIETH"/>
    <n v="1"/>
    <n v="40250"/>
    <n v="40250"/>
  </r>
  <r>
    <s v="BOGOTA"/>
    <s v="0036-0004"/>
    <x v="5"/>
    <n v="25430"/>
    <n v="2851783"/>
    <n v="69577"/>
    <x v="0"/>
    <s v="CUNDINAMARCA"/>
    <s v="MADRID"/>
    <s v="BARRIO PARQUE DE SANTAMARIA MADRID"/>
    <s v="WOMPI"/>
    <s v="FO-25-1650407"/>
    <d v="2025-10-07T12:53:00"/>
    <d v="2025-10-15T12:19:00"/>
    <x v="0"/>
    <s v="ROLLOS"/>
    <s v="EJECUTADO_EXITOSO"/>
    <s v="EJECUTADO EXITOSO"/>
    <s v="09/10/2025 SE CONFIRMAN DATOS, SE REALIZA ENVIO DE ROLLOS CON GUIA | 15/10/2025 SE REALIZA ENVIO DE 24 ROLLOS, CON LA GUIA 2235596183 SERVIENTREGA. SE CONFIRMA ENTREGA EXITOSA POR PARTE DE LA TRANSPORTADORA"/>
    <s v="ENVÍO"/>
    <n v="24"/>
    <s v="INTERMEDIA"/>
    <s v="TERRESTRE"/>
    <s v="GIMBUEL LASSO LUIS GERMAN"/>
    <n v="1"/>
    <n v="36351"/>
    <n v="36351"/>
  </r>
  <r>
    <s v="MONTERIA"/>
    <s v="0036-0001"/>
    <x v="0"/>
    <n v="23001"/>
    <n v="2870070"/>
    <n v="76318"/>
    <x v="0"/>
    <s v="CORDOBA"/>
    <s v="MONTERIA"/>
    <s v="EDCON  GAS"/>
    <s v="WOMPI"/>
    <s v="FO-25-1667772"/>
    <d v="2025-10-10T14:28:00"/>
    <d v="2025-10-15T12:24:00"/>
    <x v="0"/>
    <s v="ROLLOS"/>
    <s v="EJECUTADO_EXITOSO"/>
    <s v="EJECUTADO EXITOSO"/>
    <s v="10/10/2025 SE ESCALA AL COORDINADOR DE ZONA PARA ENTREGA DE ROLLOS EN SITIO | 15/10/2025 SE REALIZA ENTREGA DE 32 ROLLOS WOMPI EN EL PUNTO, SIN NOVEDAD OK"/>
    <s v="VISITA_TÉCNICA"/>
    <n v="32"/>
    <s v="PRINCIPAL"/>
    <s v="TERRESTRE"/>
    <s v="CONTRERAS ROSSI LITZY YULIETH"/>
    <n v="1"/>
    <n v="31419"/>
    <n v="31419"/>
  </r>
  <r>
    <s v="MEDELLIN"/>
    <s v="0036-0005"/>
    <x v="3"/>
    <n v="5282"/>
    <n v="2852121"/>
    <n v="56389"/>
    <x v="0"/>
    <s v="ANTIOQUIA"/>
    <s v="FREDONIA"/>
    <s v="BARRIO PARQUE FREDONIA"/>
    <s v="WOMPI"/>
    <s v="FO-25-1655975"/>
    <d v="2025-10-07T13:39:00"/>
    <d v="2025-10-15T12:37:00"/>
    <x v="0"/>
    <s v="ROLLOS"/>
    <s v="EJECUTADO_EXITOSO"/>
    <s v="EJECUTADO EXITOSO"/>
    <s v="09/10/2025 SE CONFIRMAN DATOS, SE REALIZA ENVIO DE ROLLOS CON GUIA | 15/10/2025 SE CONFIRMA ENTREGA EXITOSA POR PARTE DE LA TRANSPORTADORA MANDAR Y SERVIR CON LA GUIA 6345301361856"/>
    <s v="ENVÍO"/>
    <n v="32"/>
    <s v="INTERMEDIA"/>
    <s v="TERRESTRE"/>
    <s v="GONZALEZ FERRER JESUS ALEXANDER"/>
    <n v="1"/>
    <n v="36351"/>
    <n v="36351"/>
  </r>
  <r>
    <s v="MEDELLIN"/>
    <s v="0036-0005"/>
    <x v="3"/>
    <n v="5209"/>
    <n v="2853746"/>
    <n v="27118"/>
    <x v="0"/>
    <s v="ANTIOQUIA"/>
    <s v="CONCORDIA"/>
    <s v="PARQUE PRINCIPAL CONCORDIA - ANTIOQUIA"/>
    <s v="WOMPI"/>
    <s v="FO-25-1664003"/>
    <d v="2025-10-07T16:24:00"/>
    <d v="2025-10-15T12:44:00"/>
    <x v="0"/>
    <s v="ROLLOS"/>
    <s v="EJECUTADO_EXITOSO"/>
    <s v="EJECUTADO EXITOSO"/>
    <s v="09/10/2025 DATOS CONFIRMADOS. SE REALIZA ENVIO DE ROLLOS CON GUIA | 15/10/2025 SE CONFIRMA ENTREGA EXITOSA POR PARTE DE LA TRANSPORTADORA MANDAR Y SERVIR CON LA GUIA 6345301362584"/>
    <s v="ENVÍO"/>
    <n v="56"/>
    <s v="LEJANA"/>
    <s v="TERRESTRE"/>
    <s v="BETANCUR AGUIRRE EDGAR AUGUSTO"/>
    <n v="1"/>
    <n v="40250"/>
    <n v="40250"/>
  </r>
  <r>
    <s v="BOGOTA"/>
    <s v="0036-0004"/>
    <x v="5"/>
    <n v="11001"/>
    <n v="2854390"/>
    <n v="70697"/>
    <x v="0"/>
    <s v="CUNDINAMARCA"/>
    <s v="BOGOTÁ"/>
    <s v="DROGUERIA SUPER TRIUNFO 1"/>
    <s v="WOMPI"/>
    <s v="FO-25-1644525"/>
    <d v="2025-10-08T08:00:00"/>
    <d v="2025-10-15T12:47:00"/>
    <x v="0"/>
    <s v="ROLLOS"/>
    <s v="EJECUTADO_EXITOSO"/>
    <s v="EJECUTADO EXITOSO"/>
    <s v="08/10/2025 SE ESCALA AL COORDINADOR DE ZONA PARA ENTREGA DE ROLLOS EN SITIO | 15/10/2025 SE VISITA COMERCIO POR ENTREGA DE 16 ROLLOS TÉRMICOS NO SE OPERA EQUIPO Y SE  COMPLETA ENTREGA SIN NOVEDAD"/>
    <s v="VISITA_TÉCNICA"/>
    <n v="16"/>
    <s v="PRINCIPAL"/>
    <s v="TERRESTRE"/>
    <s v="BETANCUR AGUIRRE EDGAR AUGUSTO"/>
    <n v="1"/>
    <n v="31419"/>
    <n v="31419"/>
  </r>
  <r>
    <s v="BOGOTA"/>
    <s v="0036-0004"/>
    <x v="5"/>
    <n v="25473"/>
    <n v="2857951"/>
    <n v="75261"/>
    <x v="0"/>
    <s v="CUNDINAMARCA"/>
    <s v="MOSQUERA"/>
    <s v="BARRIO PORVENIR MOSQUERA"/>
    <s v="WOMPI"/>
    <s v="FO-25-1667803"/>
    <d v="2025-10-08T13:17:00"/>
    <d v="2025-10-15T12:49:00"/>
    <x v="0"/>
    <s v="ROLLOS"/>
    <s v="EJECUTADO_EXITOSO"/>
    <s v="EJECUTADO EXITOSO"/>
    <s v="10/10/2025 SE ESCALA AL COORDINADOR DE ZONA PARA ENTREGA DE ROLLOS EN SITIO | 15/10/2025 SE REALIZA ENTREGA DE 56 ROLLOS WOMPI NO SE MANIPULA TERMINAL"/>
    <s v="VISITA_TÉCNICA"/>
    <n v="56"/>
    <s v="PRINCIPAL"/>
    <s v="TERRESTRE"/>
    <s v="ROMERO ROJAS BREIDY JHOHAN"/>
    <n v="1"/>
    <n v="31419"/>
    <n v="31419"/>
  </r>
  <r>
    <s v="BOGOTA"/>
    <s v="0036-0004"/>
    <x v="5"/>
    <n v="25473"/>
    <n v="2858006"/>
    <n v="53025"/>
    <x v="0"/>
    <s v="CUNDINAMARCA"/>
    <s v="MOSQUERA"/>
    <s v="BARRIO SERREZUELA MOSQUERA"/>
    <s v="WOMPI"/>
    <s v="FO-25-1667807"/>
    <d v="2025-10-08T12:41:00"/>
    <d v="2025-10-15T12:51:00"/>
    <x v="0"/>
    <s v="ROLLOS"/>
    <s v="EJECUTADO_EXITOSO"/>
    <s v="EJECUTADO EXITOSO"/>
    <s v="10/10/2025 SE ESCALA AL COORDINADOR DE ZONA PARA ENTREGA DE ROLLOS EN SITIO | 15/10/2025 SE REALIZA ENTREGA DE 64 ROLLOS WOMPI NO SE MANIPULA TERMINAL"/>
    <s v="VISITA_TÉCNICA"/>
    <n v="64"/>
    <s v="PRINCIPAL"/>
    <s v="TERRESTRE"/>
    <s v="BUSTOS MORA DIEGO MANUEL"/>
    <n v="1"/>
    <n v="31419"/>
    <n v="31419"/>
  </r>
  <r>
    <s v="BOGOTA"/>
    <s v="0036-0004"/>
    <x v="5"/>
    <n v="11001"/>
    <n v="2853671"/>
    <n v="59759"/>
    <x v="0"/>
    <s v="CUNDINAMARCA"/>
    <s v="BOGOTÁ"/>
    <s v="TELE SERVICIOS AYM. COM"/>
    <s v="WOMPI"/>
    <s v="FO-25-1643278"/>
    <d v="2025-10-07T16:30:00"/>
    <d v="2025-10-15T12:59:00"/>
    <x v="0"/>
    <s v="ROLLOS"/>
    <s v="EJECUTADO_EXITOSO"/>
    <s v="EJECUTADO EXITOSO"/>
    <s v="07/10/2025 SE ESCALA AL COORDINADOR DE ZONA PARA ENTREGA DE ROLLOS EN SITIO | 15/10/2025 SE VISITA COMERCIO CB BANCOLOMBIA WOMPI, SE ENTREGAN ROLLOS DE PAPELERÍA SOLICITADOS PARA EL DATAFONO, NO UPS, NO SE MANIPULAN EQUIPOS"/>
    <s v="VISITA_TÉCNICA"/>
    <n v="32"/>
    <s v="PRINCIPAL"/>
    <s v="TERRESTRE"/>
    <s v="BUSTOS MORA DIEGO MANUEL"/>
    <n v="1"/>
    <n v="31419"/>
    <n v="31419"/>
  </r>
  <r>
    <s v="BARRANQUILLA"/>
    <s v="0036-0001"/>
    <x v="0"/>
    <n v="8758"/>
    <n v="2879488"/>
    <n v="75675"/>
    <x v="0"/>
    <s v="ATLANTICO"/>
    <s v="SOLEDAD"/>
    <s v="BARRIO PORTAL DE LOS MANANATIALES SOLEDAD"/>
    <s v="WOMPI"/>
    <s v="FO-25-1682437"/>
    <d v="2025-10-14T14:45:00"/>
    <d v="2025-10-15T14:40:00"/>
    <x v="0"/>
    <s v="ROLLOS"/>
    <s v="EJECUTADO_EXITOSO"/>
    <s v="EJECUTADO EXITOSO"/>
    <s v="14/10/2025 SE ESCALA AL COORDINADOR DE ZONA PARA ENTREGA DE ROLLOS EN SITIO | 15/10/2025 SE REALIZA VISITA TÉCNICA, SE ENTREGA 32 ROLLOS PARA DATAFONO, EL CLIENTE RECIBE A SATISFACCIÓN, CB OPERATIVO."/>
    <s v="VISITA_TÉCNICA"/>
    <n v="32"/>
    <s v="PRINCIPAL"/>
    <s v="TERRESTRE"/>
    <s v="VEGA MANRIQUE JONATAN MAURICIO"/>
    <n v="1"/>
    <n v="31419"/>
    <n v="31419"/>
  </r>
  <r>
    <s v="VILLAVICENCIO"/>
    <s v="0036-0006"/>
    <x v="2"/>
    <n v="50001"/>
    <n v="2879628"/>
    <n v="79584"/>
    <x v="0"/>
    <s v="META"/>
    <s v="VILLAVICENCIO"/>
    <s v="BARRIO SANTA CATALINA VILLAVICENCIO 2"/>
    <s v="WOMPI"/>
    <s v="FO-25-1682452"/>
    <d v="2025-10-14T14:37:00"/>
    <d v="2025-10-15T14:54:00"/>
    <x v="0"/>
    <s v="ROLLOS"/>
    <s v="EJECUTADO_EXITOSO"/>
    <s v="EJECUTADO EXITOSO"/>
    <s v="14/10/2025 SE ESCALA AL COORDINADOR DE ZONA PARA ENTREGA DE ROLLOS EN SITIO | 15/10/2025 SE REALZIA ENTREGA DE 64 ROLLOS"/>
    <s v="VISITA_TÉCNICA"/>
    <n v="64"/>
    <s v="PRINCIPAL"/>
    <s v="TERRESTRE"/>
    <s v="DE AGUAS MUÑOZ DAVID JOSE"/>
    <n v="1"/>
    <n v="31419"/>
    <n v="31419"/>
  </r>
  <r>
    <s v="PEREIRA"/>
    <s v="0036-0002"/>
    <x v="6"/>
    <n v="63001"/>
    <n v="2878010"/>
    <n v="52800"/>
    <x v="0"/>
    <s v="QUINDIO"/>
    <s v="ARMENIA"/>
    <s v="BARRIO VILLA LILIANA ARMENIA 1"/>
    <s v="WOMPI"/>
    <s v="FO-25-1681242"/>
    <d v="2025-10-14T11:26:00"/>
    <d v="2025-10-15T14:57:00"/>
    <x v="0"/>
    <s v="ROLLOS"/>
    <s v="EJECUTADO_EXITOSO"/>
    <s v="EJECUTADO EXITOSO"/>
    <s v="14/10/2025 SE ESCALA AL COORDINADOR DE ZONA PARA ENTREGA DE ROLLOS EN SITIO | 15/10/2025 SE VISITA COMERCIO SE REALIZÓ ENTREGA DE 32 ROLLOS WOMPI"/>
    <s v="VISITA_TÉCNICA"/>
    <n v="32"/>
    <s v="INTERMEDIA"/>
    <s v="TERRESTRE"/>
    <s v="PEDREROS CONTRERAS MICHAEL STEVENS"/>
    <n v="1"/>
    <n v="36351"/>
    <n v="36351"/>
  </r>
  <r>
    <s v="VILLAVICENCIO"/>
    <s v="0036-0006"/>
    <x v="2"/>
    <n v="50006"/>
    <n v="2879756"/>
    <n v="70649"/>
    <x v="0"/>
    <s v="META"/>
    <s v="ACACIAS"/>
    <s v="BARRIO NUEVO HORIZONTE  ACACIAS"/>
    <s v="WOMPI"/>
    <s v="FO-25-1683105"/>
    <d v="2025-10-14T15:06:00"/>
    <d v="2025-10-15T15:02:00"/>
    <x v="0"/>
    <s v="ROLLOS"/>
    <s v="EJECUTADO_EXITOSO"/>
    <s v="EJECUTADO EXITOSO"/>
    <s v="14/10/2025 SE CONFIRMA DATOS. SE REALIZA ENVIO DE ROLLOS POR FLOTA | 15/10/2025 SE REALIZA ENTREGA DE 16 ROLLOS"/>
    <s v="VISITA_TÉCNICA"/>
    <n v="16"/>
    <s v="INTERMEDIA"/>
    <s v="TERRESTRE"/>
    <s v="SANCHEZ SOLORZANO JUAN SEBASTIAN"/>
    <n v="1"/>
    <n v="36351"/>
    <n v="36351"/>
  </r>
  <r>
    <s v="MEDELLIN"/>
    <s v="0036-0005"/>
    <x v="3"/>
    <n v="5001"/>
    <n v="2853228"/>
    <n v="18928"/>
    <x v="0"/>
    <s v="ANTIOQUIA"/>
    <s v="MEDELLIN"/>
    <s v="DEPOSITO Y FERRETERÍA MONTREAL"/>
    <s v="WOMPI"/>
    <s v="FO-25-1642715"/>
    <d v="2025-10-07T15:29:00"/>
    <d v="2025-10-15T15:06:00"/>
    <x v="0"/>
    <s v="ROLLOS"/>
    <s v="EJECUTADO_EXITOSO"/>
    <s v="EJECUTADO EXITOSO"/>
    <s v="07/10/2025 SE ESCALA AL COORDINADOR DE ZONA PARA ENTREGA DE ROLLOS EN SITIO | 16/10/2025 SE REALIZA ENTREGA DE 40 ROLLOS POR EL OPERADOR LOGISTICO VELOCES CON LA GUIA CRE023103"/>
    <s v="VISITA_TÉCNICA"/>
    <n v="40"/>
    <s v="PRINCIPAL"/>
    <s v="TERRESTRE"/>
    <s v="ROZO JIMENEZ EDGAR ARMANDO"/>
    <n v="1"/>
    <n v="31419"/>
    <n v="31419"/>
  </r>
  <r>
    <s v="BUCARAMANGA"/>
    <s v="0036-0007"/>
    <x v="1"/>
    <n v="68001"/>
    <n v="2879662"/>
    <n v="26926"/>
    <x v="0"/>
    <s v="SANTANDER"/>
    <s v="BUCARAMANGA"/>
    <s v="BARRIO TRANSICION BUCARAMANGA"/>
    <s v="WOMPI"/>
    <s v="FO-25-1682441"/>
    <d v="2025-10-14T14:44:00"/>
    <d v="2025-10-15T15:11:00"/>
    <x v="0"/>
    <s v="ROLLOS"/>
    <s v="EJECUTADO_EXITOSO"/>
    <s v="EJECUTADO EXITOSO"/>
    <s v="14/10/2025 SE ESCALA AL COORDINADOR DE ZONA PARA ENTREGA DE ROLLOS EN SITIO | 15/10/2025 SE HACE PRESENCIA EN COMERCIO SE REALIZA ENTREGA DE 32 ROLLOS"/>
    <s v="VISITA_TÉCNICA"/>
    <n v="32"/>
    <s v="PRINCIPAL"/>
    <s v="TERRESTRE"/>
    <s v="BETANCUR AGUIRRE EDGAR AUGUSTO"/>
    <n v="1"/>
    <n v="31419"/>
    <n v="31419"/>
  </r>
  <r>
    <s v="CALI"/>
    <s v="0036-0003"/>
    <x v="4"/>
    <n v="19698"/>
    <n v="2853065"/>
    <n v="60070"/>
    <x v="0"/>
    <s v="CAUCA"/>
    <s v="SANTANDER DE QUILICHAO"/>
    <s v="BARRIO BOLIVARIANO SANTANDER DE QUILICHAO 1"/>
    <s v="WOMPI"/>
    <s v="FO-25-1664005"/>
    <d v="2025-10-07T15:32:00"/>
    <d v="2025-10-15T15:14:00"/>
    <x v="0"/>
    <s v="ROLLOS"/>
    <s v="EJECUTADO_EXITOSO"/>
    <s v="EJECUTADO EXITOSO"/>
    <s v="09/10/2025 DATOS CONFIRMADOS. SE REALIZA ENVIO DE ROLLOS CON GUIA | 15/10/2025 SE REALIZA ENVIO DE 24 ROLLOS, CON LA GUIA 2185553858 SERVIENTREGA. SE CONFIRMA ENTREGA EXITOSA POR PARTE DE LA TRANSPORTADORA"/>
    <s v="ENVÍO"/>
    <n v="24"/>
    <s v="INTERMEDIA"/>
    <s v="TERRESTRE"/>
    <s v="BARRERA ORTEGA MARLON STWAR"/>
    <n v="1"/>
    <n v="36351"/>
    <n v="36351"/>
  </r>
  <r>
    <s v="MONTERIA"/>
    <s v="0036-0001"/>
    <x v="0"/>
    <n v="23001"/>
    <n v="2872757"/>
    <n v="74940"/>
    <x v="0"/>
    <s v="CORDOBA"/>
    <s v="MONTERIA"/>
    <s v="BARRIO EL DORADO MONTERIA 11"/>
    <s v="WOMPI"/>
    <s v="FO-25-1678440"/>
    <d v="2025-10-14T08:00:00"/>
    <d v="2025-10-15T15:15:00"/>
    <x v="0"/>
    <s v="ROLLOS"/>
    <s v="EJECUTADO_EXITOSO"/>
    <s v="EJECUTADO EXITOSO"/>
    <s v="14/10/2025 SE ESCALA AL COORDINADOR DE ZONA PARA ENTREGA DE ROLLOS EN SITIO | 15/10/2025 SE REALIZÓ ENTREGA DE 32 ROLLOS PARA CB BANCOLOMBIA, NO SE MANIPULÓ EQUIPOS."/>
    <s v="VISITA_TÉCNICA"/>
    <n v="32"/>
    <s v="PRINCIPAL"/>
    <s v="TERRESTRE"/>
    <s v="TORO CARDONA ELIZABETH"/>
    <n v="1"/>
    <n v="31419"/>
    <n v="31419"/>
  </r>
  <r>
    <s v="MONTERIA"/>
    <s v="0036-0001"/>
    <x v="0"/>
    <n v="23001"/>
    <n v="2881854"/>
    <n v="79217"/>
    <x v="0"/>
    <s v="CORDOBA"/>
    <s v="MONTERIA"/>
    <s v="BARRIO CHUCHURUBI MONTERIA 8"/>
    <s v="WOMPI"/>
    <s v="FO-25-1684008"/>
    <d v="2025-10-15T08:00:00"/>
    <d v="2025-10-15T15:20:00"/>
    <x v="0"/>
    <s v="ROLLOS"/>
    <s v="EJECUTADO_EXITOSO"/>
    <s v="EJECUTADO EXITOSO"/>
    <s v="15/10/2025 SE ESCALA AL COORDINADOR DE ZONA PARA ENTREGA DE ROLLOS EN SITIO | 15/10/2025 SE REALIZÓ ENTREGA DE 16 ROLLOS PARA CB BANCOLOMBIA, NO SE MANIPULÓ EQUIPOS."/>
    <s v="VISITA_TÉCNICA"/>
    <n v="16"/>
    <s v="PRINCIPAL"/>
    <s v="TERRESTRE"/>
    <s v="CALDERA SALCEDO CARLOS JULIO"/>
    <n v="1"/>
    <n v="31419"/>
    <n v="31419"/>
  </r>
  <r>
    <s v="SINCELEJO"/>
    <s v="0036-0001"/>
    <x v="0"/>
    <n v="70001"/>
    <n v="2873508"/>
    <n v="61522"/>
    <x v="0"/>
    <s v="SUCRE"/>
    <s v="SINCELEJO"/>
    <s v="DROGUERÍA EXIPHARMA HD"/>
    <s v="WOMPI"/>
    <s v="FO-25-1678843"/>
    <d v="2025-10-14T08:00:00"/>
    <d v="2025-10-15T15:25:00"/>
    <x v="0"/>
    <s v="ROLLOS"/>
    <s v="EJECUTADO_EXITOSO"/>
    <s v="EJECUTADO EXITOSO"/>
    <s v="14/10/2025 SE ESCALA AL COORDINADOR DE ZONA PARA ENTREGA DE ROLLOS EN SITIO | 15/10/2025 SE VISITA SITIO SE VERIFICA INFORMACIÓN SE REALIZA ENTREGA DE ROLLOS, NO SE MANIPULA EQUIPOS, FIRMA QUIEN RECIBE LOS ROLLOS."/>
    <s v="VISITA_TÉCNICA"/>
    <n v="64"/>
    <s v="PRINCIPAL"/>
    <s v="TERRESTRE"/>
    <s v="CALDERA SALCEDO CARLOS JULIO"/>
    <n v="1"/>
    <n v="31419"/>
    <n v="31419"/>
  </r>
  <r>
    <s v="MEDELLIN"/>
    <s v="0036-0005"/>
    <x v="3"/>
    <n v="5440"/>
    <n v="2853898"/>
    <n v="67474"/>
    <x v="0"/>
    <s v="ANTIOQUIA"/>
    <s v="MARINILLA"/>
    <s v="BARRIO EL CENTRO MARINILLA"/>
    <s v="WOMPI"/>
    <s v="FO-25-1664002"/>
    <d v="2025-10-07T16:58:00"/>
    <d v="2025-10-15T15:50:00"/>
    <x v="0"/>
    <s v="ROLLOS"/>
    <s v="EJECUTADO_EXITOSO"/>
    <s v="EJECUTADO EXITOSO"/>
    <s v="09/10/2025 DATOS CONFIRMADOS. SE REALIZA ENVIO DE ROLLOS CON GUIA | 15/10/2025 SE REALIZA ENVIO DE 32 ROLLOS, CON LA GUIA 6345301362583 MANDAR Y SERVIR . SE CONFIRMA ENTREGA EXITOSA POR PARTE DE LA TRANSPORTADORA"/>
    <s v="ENVÍO"/>
    <n v="32"/>
    <s v="INTERMEDIA"/>
    <s v="TERRESTRE"/>
    <s v="SANTOS GUZMAN CHRISTIAN FELIPE"/>
    <n v="1"/>
    <n v="36351"/>
    <n v="36351"/>
  </r>
  <r>
    <s v="MONTERIA"/>
    <s v="0036-0001"/>
    <x v="0"/>
    <n v="23001"/>
    <n v="2878979"/>
    <n v="63438"/>
    <x v="0"/>
    <s v="CORDOBA"/>
    <s v="MONTERIA"/>
    <s v="BARRIO SUCRE MONTERIA 2"/>
    <s v="WOMPI"/>
    <s v="FO-25-1681827"/>
    <d v="2025-10-14T13:46:00"/>
    <d v="2025-10-15T15:56:00"/>
    <x v="0"/>
    <s v="ROLLOS"/>
    <s v="EJECUTADO_EXITOSO"/>
    <s v="EJECUTADO EXITOSO"/>
    <s v="14/10/2025 SE ESCALA AL COORDINADOR DE ZONA PARA ENTREGA DE ROLLOS EN SITIO | 15/10/2025 SE REALIZÓ ENTREGA DE 24 ROLLOS PARA CB BANCOLOMBIA, NO SE MANIPULÓ EQUIPOS."/>
    <s v="VISITA_TÉCNICA"/>
    <n v="24"/>
    <s v="PRINCIPAL"/>
    <s v="TERRESTRE"/>
    <s v="BETANCUR AGUIRRE EDGAR AUGUSTO"/>
    <n v="1"/>
    <n v="31419"/>
    <n v="31419"/>
  </r>
  <r>
    <s v="NEIVA"/>
    <s v="0036-0006"/>
    <x v="2"/>
    <n v="41001"/>
    <n v="2871711"/>
    <n v="41847"/>
    <x v="0"/>
    <s v="HUILA"/>
    <s v="NEIVA"/>
    <s v="TIENDA SALO"/>
    <s v="WOMPI"/>
    <s v="FO-25-1669534"/>
    <d v="2025-10-14T08:00:00"/>
    <d v="2025-10-15T16:12:00"/>
    <x v="0"/>
    <s v="ROLLOS"/>
    <s v="EJECUTADO_EXITOSO"/>
    <s v="EJECUTADO EXITOSO"/>
    <s v="11/10/2025 SE ESCALA AL COORDINADOR DE ZONA PARA ENTREGA DE ROLLOS EN SITIO | 15/10/2025 SE LLEGA A SITIO, SE ENTREGAN 64 ROLLOS WOMPI"/>
    <s v="VISITA_TÉCNICA"/>
    <n v="64"/>
    <s v="PRINCIPAL"/>
    <s v="TERRESTRE"/>
    <s v="CALDERA SALCEDO CARLOS JULIO"/>
    <n v="1"/>
    <n v="31419"/>
    <n v="31419"/>
  </r>
  <r>
    <s v="BOGOTA"/>
    <s v="0036-0004"/>
    <x v="5"/>
    <n v="11001"/>
    <n v="2872291"/>
    <n v="62619"/>
    <x v="0"/>
    <s v="CUNDINAMARCA"/>
    <s v="BOGOTÁ"/>
    <s v="VARIEDADES KRA 100"/>
    <s v="WOMPI"/>
    <s v="FO-25-1672253"/>
    <d v="2025-10-14T08:00:00"/>
    <d v="2025-10-15T16:16:00"/>
    <x v="0"/>
    <s v="ROLLOS"/>
    <s v="EJECUTADO_EXITOSO"/>
    <s v="EJECUTADO EXITOSO"/>
    <s v="11/10/2025 SE ESCALA AL COORDINADOR DE ZONA PARA ENTREGA DE ROLLOS EN SITIO | 15/10/2025 SE HACE ENTREGA DE 16 ROLLOS WOMPI"/>
    <s v="VISITA_TÉCNICA"/>
    <n v="16"/>
    <s v="PRINCIPAL"/>
    <s v="TERRESTRE"/>
    <s v="DIAZ VARGAS JONATHAN MIGUEL"/>
    <n v="1"/>
    <n v="31419"/>
    <n v="31419"/>
  </r>
  <r>
    <s v="SINCELEJO"/>
    <s v="0036-0001"/>
    <x v="0"/>
    <n v="70001"/>
    <n v="2870864"/>
    <n v="26931"/>
    <x v="0"/>
    <s v="SUCRE"/>
    <s v="SINCELEJO"/>
    <s v="BARRIO CENTRO SINCELEJO"/>
    <s v="WOMPI"/>
    <s v="FO-25-1668802"/>
    <d v="2025-10-10T16:08:00"/>
    <d v="2025-10-15T16:31:00"/>
    <x v="0"/>
    <s v="ROLLOS"/>
    <s v="EJECUTADO_EXITOSO"/>
    <s v="EJECUTADO EXITOSO"/>
    <s v="10/10/2025 SE ESCALA AL COORDINADOR DE ZONA PARA ENTREGA DE ROLLOS EN SITIO | 15/10/2025 SE VISITA SITIO SE VERIFICA INFORMACIÓN SE REALIZA ENTREGA DE ROLLOS, NO SE MANIPULA EQUIPOS. FIRMA QUIEN RECIBE LOS ROLLOS."/>
    <s v="VISITA_TÉCNICA"/>
    <n v="16"/>
    <s v="PRINCIPAL"/>
    <s v="TERRESTRE"/>
    <s v="TORO CARDONA ELIZABETH"/>
    <n v="1"/>
    <n v="31419"/>
    <n v="31419"/>
  </r>
  <r>
    <s v="MEDELLIN"/>
    <s v="0036-0005"/>
    <x v="3"/>
    <n v="5079"/>
    <n v="2854713"/>
    <n v="19653"/>
    <x v="0"/>
    <s v="ANTIOQUIA"/>
    <s v="BARBOSA"/>
    <s v="VARIEDADES LA PLUMA N°2"/>
    <s v="WOMPI"/>
    <s v="FO-25-1663994"/>
    <d v="2025-10-08T08:00:00"/>
    <d v="2025-10-16T07:52:00"/>
    <x v="0"/>
    <s v="ROLLOS"/>
    <s v="EJECUTADO_EXITOSO"/>
    <s v="EJECUTADO EXITOSO"/>
    <s v="09/10/2025 DATOS CONFIRMADOS. SE REALIZA ENVIO DE ROLLOS CON GUIA | 16/10/2025 SE CONFIRMA ENTREGA EXITOSA DE 64 ROLLOS POR PARTE DEL MANDAR Y SERVIR CON GUIA 6345301362579"/>
    <s v="ENVÍO"/>
    <n v="64"/>
    <s v="INTERMEDIA"/>
    <s v="TERRESTRE"/>
    <s v="TORO CARDONA ELIZABETH"/>
    <n v="1"/>
    <n v="36351"/>
    <n v="36351"/>
  </r>
  <r>
    <s v="TUNJA"/>
    <s v="0036-0007"/>
    <x v="1"/>
    <n v="15238"/>
    <n v="2854706"/>
    <n v="59685"/>
    <x v="0"/>
    <s v="BOYACA"/>
    <s v="DUITAMA"/>
    <s v="BARRIO SAN ANTONIO NORTE DUITAMA"/>
    <s v="WOMPI"/>
    <s v="FO-25-1663995"/>
    <d v="2025-10-08T08:00:00"/>
    <d v="2025-10-16T07:53:00"/>
    <x v="0"/>
    <s v="ROLLOS"/>
    <s v="EJECUTADO_EXITOSO"/>
    <s v="EJECUTADO EXITOSO"/>
    <s v="09/10/2025 DATOS CONFIRMADOS. SE REALIZA ENVIO DE ROLLOS CON GUIA | 16/10/2025 SE REALIZA ENVIO DE 32 ROLLOS, CON LA GUIA 2235596193 SERVIENTREGA. SE CONFIRMA ENTREGA EXITOSA POR PARTE DE LA TRANSPORTADORA"/>
    <s v="ENVÍO"/>
    <n v="32"/>
    <s v="INTERMEDIA"/>
    <s v="TERRESTRE"/>
    <s v="BETANCUR AGUIRRE EDGAR AUGUSTO"/>
    <n v="1"/>
    <n v="36351"/>
    <n v="36351"/>
  </r>
  <r>
    <s v="CALI"/>
    <s v="0036-0003"/>
    <x v="4"/>
    <n v="19698"/>
    <n v="2854645"/>
    <n v="47114"/>
    <x v="0"/>
    <s v="CAUCA"/>
    <s v="SANTANDER DE QUILICHAO"/>
    <s v="BARRIO VILLAS DE QUILICHAO SANTANDER DE QUILICHAO"/>
    <s v="WOMPI"/>
    <s v="FO-25-1663993"/>
    <d v="2025-10-08T08:00:00"/>
    <d v="2025-10-16T07:55:00"/>
    <x v="0"/>
    <s v="ROLLOS"/>
    <s v="EJECUTADO_EXITOSO"/>
    <s v="EJECUTADO EXITOSO"/>
    <s v="09/10/2025 DATOS CONFIRMADOS. SE REALIZA ENVIO DE ROLLOS CON GUIA | 16/10/2025 SE REALIZA ENVIO DE 64 ROLLOS, CON LA GUIA 2185553855 SERVIENTREGA. SE CONFIRMA ENTREGA EXITOSA POR PARTE DE LA TRANSPORTADORA"/>
    <s v="ENVÍO"/>
    <n v="64"/>
    <s v="INTERMEDIA"/>
    <s v="TERRESTRE"/>
    <s v="TORO CARDONA ELIZABETH"/>
    <n v="1"/>
    <n v="36351"/>
    <n v="36351"/>
  </r>
  <r>
    <s v="MEDELLIN"/>
    <s v="0036-0005"/>
    <x v="3"/>
    <n v="5079"/>
    <n v="2854204"/>
    <n v="13055"/>
    <x v="0"/>
    <s v="ANTIOQUIA"/>
    <s v="BARBOSA"/>
    <s v="AGROSUPER"/>
    <s v="WOMPI"/>
    <s v="FO-25-1663999"/>
    <d v="2025-10-08T08:00:00"/>
    <d v="2025-10-16T07:57:00"/>
    <x v="0"/>
    <s v="ROLLOS"/>
    <s v="EJECUTADO_EXITOSO"/>
    <s v="EJECUTADO EXITOSO"/>
    <s v="09/10/2025 DATOS CONFIRMADOS. SE REALIZA ENVIO DE ROLLOS CON GUIA | 16/10/2025 SE CONFIRMA ENTREGA EXITOSA DE 64 ROLLOS POR PARTE DEL MANDAR Y SERVIR CON GUIA 6345301362581"/>
    <s v="ENVÍO"/>
    <n v="64"/>
    <s v="INTERMEDIA"/>
    <s v="TERRESTRE"/>
    <s v="TORO CARDONA ELIZABETH"/>
    <n v="1"/>
    <n v="36351"/>
    <n v="36351"/>
  </r>
  <r>
    <s v="BOGOTA"/>
    <s v="0036-0004"/>
    <x v="5"/>
    <n v="11001"/>
    <n v="2854703"/>
    <n v="66117"/>
    <x v="0"/>
    <s v="CUNDINAMARCA"/>
    <s v="BOGOTA"/>
    <s v="H&amp;R PERROS Y BURGUER"/>
    <s v="WOMPI"/>
    <s v="FO-25-1663979"/>
    <d v="2025-10-08T08:00:00"/>
    <d v="2025-10-16T07:57:00"/>
    <x v="0"/>
    <s v="ROLLOS"/>
    <s v="EJECUTADO_EXITOSO"/>
    <s v="EJECUTADO EXITOSO"/>
    <s v="09/10/2025 SE ESCALA AL COORDINADOR DE ZONA PARA ENTREGA DE ROLLOS EN SITIO | 15/10/2025 SE REALIZA VISITA A CB SE ENTREGAN 64 ROLLOS WOMPI"/>
    <s v="VISITA_TÉCNICA"/>
    <n v="64"/>
    <s v="PRINCIPAL"/>
    <s v="TERRESTRE"/>
    <s v="BETANCUR AGUIRRE EDGAR AUGUSTO"/>
    <n v="1"/>
    <n v="31419"/>
    <n v="31419"/>
  </r>
  <r>
    <s v="CARTAGENA"/>
    <s v="0036-0001"/>
    <x v="0"/>
    <n v="13001"/>
    <n v="2855095"/>
    <n v="67024"/>
    <x v="0"/>
    <s v="BOLIVAR"/>
    <s v="CARTAGENA"/>
    <s v="MACRO - PAPELERIA H.O SAN JOSE"/>
    <s v="WOMPI"/>
    <s v="FO-25-1662977"/>
    <d v="2025-10-08T08:00:00"/>
    <d v="2025-10-16T07:59:00"/>
    <x v="0"/>
    <s v="ROLLOS"/>
    <s v="EJECUTADO_EXITOSO"/>
    <s v="EJECUTADO EXITOSO"/>
    <s v="09/10/2025 SE ESCALA AL COORDINADOR DE ZONA PARA ENTREGA DE ROLLOS EN SITIO | 15/10/2025 SE ENTREGAN 64 ROLLOS"/>
    <s v="VISITA_TÉCNICA"/>
    <n v="64"/>
    <s v="PRINCIPAL"/>
    <s v="TERRESTRE"/>
    <s v="JAIMES VALERO NELSON RICARDO"/>
    <n v="1"/>
    <n v="31419"/>
    <n v="31419"/>
  </r>
  <r>
    <s v="BOGOTA"/>
    <s v="0036-0004"/>
    <x v="5"/>
    <n v="11001"/>
    <n v="2854720"/>
    <n v="46488"/>
    <x v="0"/>
    <s v="CUNDINAMARCA"/>
    <s v="BOGOTÁ"/>
    <s v="DROGUERIA JEZREEL"/>
    <s v="WOMPI"/>
    <s v="FO-25-1644501"/>
    <d v="2025-10-08T08:00:00"/>
    <d v="2025-10-16T08:00:00"/>
    <x v="0"/>
    <s v="ROLLOS"/>
    <s v="EJECUTADO_EXITOSO"/>
    <s v="EJECUTADO EXITOSO"/>
    <s v="08/10/2025 SE ESCALA AL COORDINADOR DE ZONA PARA ENTREGA DE ROLLOS EN SITIO | 15/10/2025 SE VISITA COMERCIO PARA ENTREGA DE 40 ROLLOS WOMPI NOSNE MANIPULA EQUIPO Y SE COMPLETA ENTREGA SIN NOVEDAD"/>
    <s v="VISITA_TÉCNICA"/>
    <n v="40"/>
    <s v="PRINCIPAL"/>
    <s v="TERRESTRE"/>
    <s v="CANEDO HERRERA ALEXANDER"/>
    <n v="1"/>
    <n v="31419"/>
    <n v="31419"/>
  </r>
  <r>
    <s v="PASTO"/>
    <s v="0036-0003"/>
    <x v="4"/>
    <n v="52083"/>
    <n v="2855345"/>
    <n v="35110"/>
    <x v="0"/>
    <s v="NARIÑO"/>
    <s v="BELEN"/>
    <s v="BARRIO BOLIVAR BELEN"/>
    <s v="WOMPI"/>
    <s v="FO-25-1663991"/>
    <d v="2025-10-08T08:13:00"/>
    <d v="2025-10-16T08:06:00"/>
    <x v="0"/>
    <s v="ROLLOS"/>
    <s v="EJECUTADO_EXITOSO"/>
    <s v="EJECUTADO EXITOSO"/>
    <s v="09/10/2025 DATOS CONFIRMADOS. SE REALIZA ENVIO DE ROLLOS CON GUIA | 16/10/2025 SE REALIZA ENVIO DE 56 ROLLOS, CON LA GUIA 2185553854 SERVIENTREGA . SE CONFIRMA ENTREGA EXITOSA POR PARTE DE LA TRANSPORTADORA"/>
    <s v="ENVÍO"/>
    <n v="56"/>
    <s v="LEJANA"/>
    <s v="TERRESTRE"/>
    <s v="VEGA MANRIQUE JONATAN MAURICIO"/>
    <n v="1"/>
    <n v="40250"/>
    <n v="40250"/>
  </r>
  <r>
    <s v="CALI"/>
    <s v="0036-0003"/>
    <x v="4"/>
    <n v="19698"/>
    <n v="2855601"/>
    <n v="78462"/>
    <x v="0"/>
    <s v="CAUCA"/>
    <s v="SANTANDER DE QUILICHAO"/>
    <s v="BARRIO LIBERTADOR SANTANDER DE QUILICHAO 1"/>
    <s v="WOMPI"/>
    <s v="FO-25-1666766"/>
    <d v="2025-10-08T08:33:00"/>
    <d v="2025-10-16T08:11:00"/>
    <x v="0"/>
    <s v="ROLLOS"/>
    <s v="EJECUTADO_EXITOSO"/>
    <s v="EJECUTADO EXITOSO"/>
    <s v="10/10/2025 DATOS CORRECTOS. SE REALIZA ENVIO DE ROLLOS CON GUIA | 16/10/2025 SE REALIZA ENVIO DE 32 ROLLOS, CON LA GUIA 2185553863 SERVIENTREGA . SE CONFIRMA ENTREGA EXITOSA POR PARTE DE LA TRANSPORTADORA"/>
    <s v="ENVÍO"/>
    <n v="32"/>
    <s v="INTERMEDIA"/>
    <s v="TERRESTRE"/>
    <s v="TORO CARDONA ELIZABETH"/>
    <n v="1"/>
    <n v="36351"/>
    <n v="36351"/>
  </r>
  <r>
    <s v="BOGOTA"/>
    <s v="0036-0004"/>
    <x v="5"/>
    <n v="11001"/>
    <n v="2857777"/>
    <n v="39431"/>
    <x v="0"/>
    <s v="CUNDINAMARCA"/>
    <s v="BOGOTÁ"/>
    <s v="MULTICOPIAS MAGISTER SAS"/>
    <s v="WOMPI"/>
    <s v="FO-25-1664786"/>
    <d v="2025-10-08T12:27:00"/>
    <d v="2025-10-16T08:16:00"/>
    <x v="0"/>
    <s v="ROLLOS"/>
    <s v="EJECUTADO_EXITOSO"/>
    <s v="EJECUTADO EXITOSO"/>
    <s v="10/10/2025 SE ESCALA AL COORDINADOR DE ZONA PARA ENTREGA DE ROLLOS EN SITIO | 15/10/2025 SE ENTREGAN  ROLLOS SIN MANIPULACIÓN DEL DATAFONO SIN NOVEDAD"/>
    <s v="VISITA_TÉCNICA"/>
    <n v="24"/>
    <s v="PRINCIPAL"/>
    <s v="TERRESTRE"/>
    <s v="TORO CARDONA ELIZABETH"/>
    <n v="1"/>
    <n v="31419"/>
    <n v="31419"/>
  </r>
  <r>
    <s v="BOGOTA"/>
    <s v="0036-0004"/>
    <x v="5"/>
    <n v="11001"/>
    <n v="2857857"/>
    <n v="49565"/>
    <x v="0"/>
    <s v="CUNDINAMARCA"/>
    <s v="BOGOTÁ"/>
    <s v="CALIPSO PAPELERIA  MISCELANEA"/>
    <s v="WOMPI"/>
    <s v="FO-25-1646929"/>
    <d v="2025-10-08T12:42:00"/>
    <d v="2025-10-16T08:19:00"/>
    <x v="0"/>
    <s v="ROLLOS"/>
    <s v="EJECUTADO_EXITOSO"/>
    <s v="EJECUTADO EXITOSO"/>
    <s v="08/10/2025 SE ESCALA AL COORDINADOR DE ZONA PARA ENTREGA DE ROLLOS EN SITIO | 15/10/2025 SE VISITA COMERCIO CB BANCOLOMBIA WOMPI, SE ENTREGAN ROLLOS DE PAPELERÍA SOLICITADOS PARA EL DATAFONO, NO UPS, NO SE MANIPULAN EQUIPOS."/>
    <s v="VISITA_TÉCNICA"/>
    <n v="32"/>
    <s v="PRINCIPAL"/>
    <s v="TERRESTRE"/>
    <s v="ARIAS QUILINDO JULIAN"/>
    <n v="1"/>
    <n v="31419"/>
    <n v="31419"/>
  </r>
  <r>
    <s v="MEDELLIN"/>
    <s v="0036-0005"/>
    <x v="3"/>
    <n v="5664"/>
    <n v="2855642"/>
    <n v="76770"/>
    <x v="0"/>
    <s v="ANTIOQUIA"/>
    <s v="SAN PEDRO DE LOS MILAGROS"/>
    <s v="BARRIO LOS NOGALES SAN PEDRO DE LOS MILAGROS 2"/>
    <s v="WOMPI"/>
    <s v="FO-25-1666262"/>
    <d v="2025-10-08T08:42:00"/>
    <d v="2025-10-16T08:20:00"/>
    <x v="0"/>
    <s v="ROLLOS"/>
    <s v="EJECUTADO_EXITOSO"/>
    <s v="EJECUTADO EXITOSO"/>
    <s v="10/10/2025 SE CONFIRMAN DATOS, SE REALIZA ENVIO DE ROLLOS CON GUIA | 16/10/2025 SE REALIZA ENVIO DE 24 ROLLOS, CON LA GUIA 6345301363005 MANDAR Y SERVIR. SE CONFIRMA ENTREGA EXITOSA POR PARTE DE LA TRANSPORTADORA"/>
    <s v="ENVÍO"/>
    <n v="24"/>
    <s v="INTERMEDIA"/>
    <s v="TERRESTRE"/>
    <s v="VEGA MANRIQUE JONATAN MAURICIO"/>
    <n v="1"/>
    <n v="36351"/>
    <n v="36351"/>
  </r>
  <r>
    <s v="BOGOTA"/>
    <s v="0036-0004"/>
    <x v="5"/>
    <n v="11001"/>
    <n v="2857999"/>
    <n v="26955"/>
    <x v="0"/>
    <s v="CUNDINAMARCA"/>
    <s v="BOGOTÁ"/>
    <s v="CAFETERIA Y CIGARRERIA EL CANEY"/>
    <s v="WOMPI"/>
    <s v="FO-25-1647468"/>
    <d v="2025-10-08T13:53:00"/>
    <d v="2025-10-16T08:24:00"/>
    <x v="0"/>
    <s v="ROLLOS"/>
    <s v="EJECUTADO_EXITOSO"/>
    <s v="EJECUTADO EXITOSO"/>
    <s v="08/10/2025 SE ESCALA AL COORDINADOR DE ZONA PARA ENTREGA DE ROLLOS EN SITIO | 15/10/2025 SE REALIZA ENTREGA DE 64 ROLLOS"/>
    <s v="VISITA_TÉCNICA"/>
    <n v="64"/>
    <s v="PRINCIPAL"/>
    <s v="TERRESTRE"/>
    <s v="BETANCUR AGUIRRE EDGAR AUGUSTO"/>
    <n v="1"/>
    <n v="31419"/>
    <n v="31419"/>
  </r>
  <r>
    <s v="BOGOTA"/>
    <s v="0036-0004"/>
    <x v="5"/>
    <n v="11001"/>
    <n v="2859694"/>
    <n v="77338"/>
    <x v="0"/>
    <s v="CUNDINAMARCA"/>
    <s v="BOGOTÁ"/>
    <s v="FLORISTERIA LOS JARDINES JF"/>
    <s v="WOMPI"/>
    <s v="FO-25-1651969"/>
    <d v="2025-10-08T16:32:00"/>
    <d v="2025-10-16T08:30:00"/>
    <x v="0"/>
    <s v="ROLLOS"/>
    <s v="EJECUTADO_EXITOSO"/>
    <s v="EJECUTADO EXITOSO"/>
    <s v="09/10/2025 SE ESCALA AL COORDINADOR DE ZONA PARA ENTREGA DE ROLLOS EN SITIO | 15/10/2025 SE VISITA COMERCIO CB BANCOLOMBIA WOMPI, SE ENTREGAN ROLLOS DE PAPELERÍA SOLICITADOS PARA EL DATAFONO, NO UPS, NO SE MANIPULAN EQUIPOS."/>
    <s v="VISITA_TÉCNICA"/>
    <n v="16"/>
    <s v="PRINCIPAL"/>
    <s v="TERRESTRE"/>
    <s v="MICHELI LOPEZ MIGUEL ANGEL"/>
    <n v="1"/>
    <n v="31419"/>
    <n v="31419"/>
  </r>
  <r>
    <s v="NEIVA"/>
    <s v="0036-0006"/>
    <x v="2"/>
    <n v="18610"/>
    <n v="2856116"/>
    <n v="70548"/>
    <x v="0"/>
    <s v="CAQUETA"/>
    <s v="SAN JOSE DEL FRAGUA"/>
    <s v="BARRIO LOS ALPES SAN JOSE DEL FRAGUA"/>
    <s v="WOMPI"/>
    <s v="FO-25-1661202"/>
    <d v="2025-10-08T09:26:00"/>
    <d v="2025-10-16T08:41:00"/>
    <x v="0"/>
    <s v="ROLLOS"/>
    <s v="EJECUTADO_EXITOSO"/>
    <s v="EJECUTADO EXITOSO"/>
    <s v="09/10/2025 SE CONFIRMAN DATOS, SE REALIZA ENVIO DE ROLLOS CON GUIA | 16/10/2025 SE REALIZA ENVIO DE 16 ROLLOS, CON LA GUIA 2235596191 SERVIENTREGA. SE CONFIRMA ENTREGA EXITOSA POR PARTE DE LA TRANSPORTADORA"/>
    <s v="ENVÍO"/>
    <n v="16"/>
    <s v="LEJANA"/>
    <s v="TERRESTRE"/>
    <s v="VEGA MANRIQUE JONATAN MAURICIO"/>
    <n v="1"/>
    <n v="40250"/>
    <n v="40250"/>
  </r>
  <r>
    <s v="TUNJA"/>
    <s v="0036-0007"/>
    <x v="1"/>
    <n v="15176"/>
    <n v="2856149"/>
    <n v="33975"/>
    <x v="0"/>
    <s v="BOYACA"/>
    <s v="CHIQUINQUIRA"/>
    <s v="BARRIO CENTRO CHIQUINQUIRA 1"/>
    <s v="WOMPI"/>
    <s v="FO-25-1661199"/>
    <d v="2025-10-08T09:42:00"/>
    <d v="2025-10-16T08:45:00"/>
    <x v="0"/>
    <s v="ROLLOS"/>
    <s v="EJECUTADO_EXITOSO"/>
    <s v="EJECUTADO EXITOSO"/>
    <s v="09/10/2025 SE CONFIRMAN DATOS, SE REALIZA ENVIO DE ROLLOS CON GUIA | 11/10/2025 ENVÍO DE 48 ROLLOS POR INTERRAPIDICIMO EXITOSA"/>
    <s v="ENVÍO"/>
    <n v="48"/>
    <s v="LEJANA"/>
    <s v="TERRESTRE"/>
    <s v="CONTRERAS ROSSI LITZY YULIETH"/>
    <n v="1"/>
    <n v="40250"/>
    <n v="40250"/>
  </r>
  <r>
    <s v="YOPAL"/>
    <s v="0036-0006"/>
    <x v="2"/>
    <n v="85410"/>
    <n v="2856253"/>
    <n v="34246"/>
    <x v="0"/>
    <s v="CASANARE"/>
    <s v="TAURAMENA"/>
    <s v="BARRIO CENTRO TAURAMENA 1"/>
    <s v="WOMPI"/>
    <s v="FO-25-1661195"/>
    <d v="2025-10-08T09:44:00"/>
    <d v="2025-10-16T08:49:00"/>
    <x v="0"/>
    <s v="ROLLOS"/>
    <s v="EJECUTADO_EXITOSO"/>
    <s v="EJECUTADO EXITOSO"/>
    <s v="09/10/2025 SE CONFIRMAN DATOS, SE REALIZA ENVIO DE ROLLOS CON GUIA | 16/10/2025 SE REALIZA ENVIO DE 32 ROLLOS, CON LA GUIA 2235596190. SE CONFIRMA ENTREGA EXITOSA POR PARTE DE LA TRANSPORTADORA"/>
    <s v="ENVÍO"/>
    <n v="32"/>
    <s v="INTERMEDIA"/>
    <s v="TERRESTRE"/>
    <s v="HERRERA GARZON JEYSON STEVENT"/>
    <n v="1"/>
    <n v="36351"/>
    <n v="36351"/>
  </r>
  <r>
    <s v="BOGOTA"/>
    <s v="0036-0004"/>
    <x v="5"/>
    <n v="11001"/>
    <n v="2864405"/>
    <n v="59751"/>
    <x v="0"/>
    <s v="CUNDINAMARCA"/>
    <s v="BOGOTÁ"/>
    <s v="FARMACÉUTICOS CITYPLUSS"/>
    <s v="WOMPI"/>
    <s v="FO-25-1662585"/>
    <d v="2025-10-09T14:28:00"/>
    <d v="2025-10-16T09:15:00"/>
    <x v="0"/>
    <s v="ROLLOS"/>
    <s v="EJECUTADO_EXITOSO"/>
    <s v="EJECUTADO EXITOSO"/>
    <s v="09/10/2025 SE ESCALA AL COORDINADOR DE ZONA PARA ENTREGA DE ROLLOS EN SITIO | 15/10/2025 SE VISITA COMERCIO CB BANCOLOMBIA WOMPI, SE ENTREGAN ROLLOS DE PAPELERÍA SOLICITADOS PARA EL DATAFONO, NO UPS, NO SE MANIPULAN EQUIPOS."/>
    <s v="VISITA_TÉCNICA"/>
    <n v="32"/>
    <s v="PRINCIPAL"/>
    <s v="TERRESTRE"/>
    <s v="CONTRERAS ROSSI LITZY YULIETH"/>
    <n v="1"/>
    <n v="31419"/>
    <n v="31419"/>
  </r>
  <r>
    <s v="TUNJA"/>
    <s v="0036-0007"/>
    <x v="1"/>
    <n v="15759"/>
    <n v="2856624"/>
    <n v="47017"/>
    <x v="0"/>
    <s v="BOYACA"/>
    <s v="SOGAMOSO"/>
    <s v="BARRIO VEINTE DE JULIO SOGAMOSO 2"/>
    <s v="WOMPI"/>
    <s v="FO-25-1663990"/>
    <d v="2025-10-08T10:28:00"/>
    <d v="2025-10-16T09:16:00"/>
    <x v="0"/>
    <s v="ROLLOS"/>
    <s v="EJECUTADO_EXITOSO"/>
    <s v="EJECUTADO EXITOSO"/>
    <s v="09/10/2025 DATOS CONFIRMADOS. SE REALIZA ENVIO DE ROLLOS CON GUIA | 16/10/2025 SE REALIZA ENVIO DE 32 ROLLOS, CON LA GUIA 2235596192. SE CONFIRMA ENTREGA EXITOSA POR PARTE DE LA TRANSPORTADORA"/>
    <s v="ENVÍO"/>
    <n v="32"/>
    <s v="INTERMEDIA"/>
    <s v="TERRESTRE"/>
    <s v="VEGA MANRIQUE JONATAN MAURICIO"/>
    <n v="1"/>
    <n v="36351"/>
    <n v="36351"/>
  </r>
  <r>
    <s v="MEDELLIN"/>
    <s v="0036-0005"/>
    <x v="3"/>
    <n v="5697"/>
    <n v="2857116"/>
    <n v="17702"/>
    <x v="0"/>
    <s v="ANTIOQUIA"/>
    <s v="EL SANTUARIO"/>
    <s v="BARRIO PARQUE PRINCIPAL II EL SANTUARIO"/>
    <s v="WOMPI"/>
    <s v="FO-25-1647561"/>
    <d v="2025-10-08T11:01:00"/>
    <d v="2025-10-16T09:19:00"/>
    <x v="0"/>
    <s v="ROLLOS"/>
    <s v="EJECUTADO_EXITOSO"/>
    <s v="EJECUTADO EXITOSO"/>
    <s v="16/10/2025 SE REALIZA ENVIO DE 16 ROLLOS, CON LA GUIA 6345301360697. SE CONFIRMA ENTREGA EXITOSA POR PARTE DE LA TRANSPORTADORA"/>
    <s v="ENVÍO"/>
    <n v="16"/>
    <s v="INTERMEDIA"/>
    <s v="TERRESTRE"/>
    <s v="TORO CARDONA ELIZABETH"/>
    <n v="1"/>
    <n v="36351"/>
    <n v="36351"/>
  </r>
  <r>
    <s v="BOGOTA"/>
    <s v="0036-0004"/>
    <x v="5"/>
    <n v="11001"/>
    <n v="2865116"/>
    <n v="24107"/>
    <x v="0"/>
    <s v="CUNDINAMARCA"/>
    <s v="BOGOTÁ"/>
    <s v="CAFE ANGELS"/>
    <s v="WOMPI"/>
    <s v="FO-25-1665769"/>
    <d v="2025-10-09T15:43:00"/>
    <d v="2025-10-16T09:20:00"/>
    <x v="0"/>
    <s v="ROLLOS"/>
    <s v="EJECUTADO_EXITOSO"/>
    <s v="EJECUTADO EXITOSO"/>
    <s v="10/10/2025 SE ESCALA AL COORDINADOR DE ZONA PARA ENTREGA DE ROLLOS EN SITIO | 15/10/2025 SE HACE ENTREGA DE 48 ROLLOS WOMPI"/>
    <s v="VISITA_TÉCNICA"/>
    <n v="48"/>
    <s v="PRINCIPAL"/>
    <s v="TERRESTRE"/>
    <s v="BETANCUR AGUIRRE EDGAR AUGUSTO"/>
    <n v="1"/>
    <n v="31419"/>
    <n v="31419"/>
  </r>
  <r>
    <s v="TUNJA"/>
    <s v="0036-0007"/>
    <x v="1"/>
    <n v="15759"/>
    <n v="2857223"/>
    <n v="43028"/>
    <x v="0"/>
    <s v="BOYACA"/>
    <s v="SOGAMOSO"/>
    <s v="BARRIO EL CORTES SOGAMOSO"/>
    <s v="WOMPI"/>
    <s v="FO-25-1668421"/>
    <d v="2025-10-08T11:21:00"/>
    <d v="2025-10-16T09:29:00"/>
    <x v="0"/>
    <s v="ROLLOS"/>
    <s v="EJECUTADO_EXITOSO"/>
    <s v="EJECUTADO EXITOSO"/>
    <s v="10/10/2025 DATOS ACTUALIZADOS. SE REALIZA ENVIO DE ROLLOS CON GUIA | 16/10/2025 SE REALIZA ENVIO DE 64 ROLLOS, CON LA GUIA 2235596200. SE CONFIRMA ENTREGA EXITOSA POR PARTE DE LA TRANSPORTADORA"/>
    <s v="ENVÍO"/>
    <n v="64"/>
    <s v="INTERMEDIA"/>
    <s v="TERRESTRE"/>
    <s v="GONZALEZ FANDIÑO SANTIAGO ERNESTO"/>
    <n v="1"/>
    <n v="36351"/>
    <n v="36351"/>
  </r>
  <r>
    <s v="BARRANQUILLA"/>
    <s v="0036-0001"/>
    <x v="0"/>
    <n v="8638"/>
    <n v="2857809"/>
    <n v="59232"/>
    <x v="0"/>
    <s v="ATLANTICO"/>
    <s v="SABANALARGA"/>
    <s v="BARRIO LA CORDIALIDAD SABANALARGA"/>
    <s v="WOMPI"/>
    <s v="FO-25-1666846"/>
    <d v="2025-10-08T12:18:00"/>
    <d v="2025-10-16T09:32:00"/>
    <x v="0"/>
    <s v="ROLLOS"/>
    <s v="EJECUTADO_EXITOSO"/>
    <s v="EJECUTADO EXITOSO"/>
    <s v="10/10/2025 SE CONFIRMAN DATOS, SE REALIZA ENVIO DE ROLLOS CON GUIA | 16/10/2025 SE REALIZA ENVIO DE 40 ROLLOS, CON LA GUIA 2205447232. SE CONFIRMA ENTREGA EXITOSA POR PARTE DE LA TRANSPORTADORA"/>
    <s v="ENVÍO"/>
    <n v="40"/>
    <s v="INTERMEDIA"/>
    <s v="TERRESTRE"/>
    <s v="CONTRERAS ROSSI LITZY YULIETH"/>
    <n v="1"/>
    <n v="36351"/>
    <n v="36351"/>
  </r>
  <r>
    <s v="MEDELLIN"/>
    <s v="0036-0005"/>
    <x v="3"/>
    <n v="5113"/>
    <n v="2857784"/>
    <n v="72821"/>
    <x v="0"/>
    <s v="ANTIOQUIA"/>
    <s v="BURITICA"/>
    <s v="BARRIO PARQUE PRINCIPAL BURTICA"/>
    <s v="WOMPI"/>
    <s v="FO-25-1666851"/>
    <d v="2025-10-08T12:30:00"/>
    <d v="2025-10-16T09:39:00"/>
    <x v="0"/>
    <s v="ROLLOS"/>
    <s v="EJECUTADO_EXITOSO"/>
    <s v="EJECUTADO EXITOSO"/>
    <s v="10/10/2025 SE CONFIRMAN DATOS, SE REALIZA ENVIO DE ROLLOS CON GUIA | 16/10/2025 SE LLAMA AL CB , CONFIRMA ENTREGA EXITOSA POR TRANSPORTADORA | 16/10/2025 SE REALIZA ENVIO DE 48 ROLLOS, CON LA GUIA 6345301363020. SE CONFIRMA ENTREGA EXITOSA POR PARTE DE LA TRANSPORTADORA"/>
    <s v="ENVÍO"/>
    <n v="48"/>
    <s v="LEJANA"/>
    <s v="TERRESTRE"/>
    <s v="GOMEZ ORTEGA BRANDOW ANDRES"/>
    <n v="1"/>
    <n v="40250"/>
    <n v="40250"/>
  </r>
  <r>
    <s v="BOGOTA"/>
    <s v="0036-0004"/>
    <x v="5"/>
    <n v="11001"/>
    <n v="2854087"/>
    <n v="47414"/>
    <x v="0"/>
    <s v="CUNDINAMARCA"/>
    <s v="BOGOTÁ"/>
    <s v="INTERNET CONTACTO HUMANO"/>
    <s v="WOMPI"/>
    <s v="FO-25-1643422"/>
    <d v="2025-10-08T08:00:00"/>
    <d v="2025-10-16T09:40:00"/>
    <x v="0"/>
    <s v="ROLLOS"/>
    <s v="EJECUTADO_EXITOSO"/>
    <s v="EJECUTADO EXITOSO"/>
    <s v="07/10/2025 SE ESCALA AL COORDINADOR DE ZONA PARA ENTREGA DE ROLLOS EN SITIO | 16/10/2025 ENTREGA DE 32 ROLLOS WOMPI OK NO SE MANIPULAN EQUIPOS"/>
    <s v="VISITA_TÉCNICA"/>
    <n v="32"/>
    <s v="PRINCIPAL"/>
    <s v="TERRESTRE"/>
    <s v="BETANCUR AGUIRRE EDGAR AUGUSTO"/>
    <n v="1"/>
    <n v="31419"/>
    <n v="31419"/>
  </r>
  <r>
    <s v="BOGOTA"/>
    <s v="0036-0004"/>
    <x v="5"/>
    <n v="11001"/>
    <n v="2867646"/>
    <n v="54719"/>
    <x v="0"/>
    <s v="CUNDINAMARCA"/>
    <s v="BOGOTA"/>
    <s v="BARRIO VILLA LA TORRE BOGOTA 3"/>
    <s v="WOMPI"/>
    <s v="FO-25-1665859"/>
    <d v="2025-10-10T09:32:00"/>
    <d v="2025-10-16T09:46:00"/>
    <x v="0"/>
    <s v="ROLLOS"/>
    <s v="EJECUTADO_EXITOSO"/>
    <s v="EJECUTADO EXITOSO"/>
    <s v="10/10/2025 SE ESCALA AL COORDINADOR DE ZONA PARA ENTREGA DE ROLLOS EN SITIO | 15/10/2025 SE LLEGA A LA DIRECCIÓN INDICADA Y SE ENTREGAN 64 ROLLOS WOMPI SIN MANIPULAR EQUIPOS"/>
    <s v="VISITA_TÉCNICA"/>
    <n v="64"/>
    <s v="PRINCIPAL"/>
    <s v="TERRESTRE"/>
    <s v="HERNANDEZ NARANJO OSCAR EDUARDO"/>
    <n v="1"/>
    <n v="31419"/>
    <n v="31419"/>
  </r>
  <r>
    <s v="MEDELLIN"/>
    <s v="0036-0005"/>
    <x v="3"/>
    <n v="5001"/>
    <n v="2849887"/>
    <n v="54666"/>
    <x v="0"/>
    <s v="ANTIOQUIA"/>
    <s v="MEDELLIN"/>
    <s v="BARRIO SECTOR TERMINAL DEL NORTE MEDELLIN"/>
    <s v="WOMPI"/>
    <s v="FO-25-1639646"/>
    <d v="2025-10-07T10:07:00"/>
    <d v="2025-10-16T09:51:00"/>
    <x v="0"/>
    <s v="ROLLOS"/>
    <s v="EJECUTADO_EXITOSO"/>
    <s v="EJECUTADO EXITOSO"/>
    <s v="07/10/2025 SE ESCALA AL COORDINADOR DE ZONA PARA ENTREGA DE ROLLOS EN SITIO | 16/10/2025 SE REALIZA ENTREGA DE 24 ROLLOS POR EL OPERADOR LOGISTICO VELOCES CON LA GUIA V4001652261"/>
    <s v="VISITA_TÉCNICA"/>
    <n v="24"/>
    <s v="PRINCIPAL"/>
    <s v="TERRESTRE"/>
    <s v="GARCIA PASTRANA KEVIN FERNANDO"/>
    <n v="1"/>
    <n v="31419"/>
    <n v="31419"/>
  </r>
  <r>
    <s v="MEDELLIN"/>
    <s v="0036-0005"/>
    <x v="3"/>
    <n v="5001"/>
    <n v="2872702"/>
    <n v="41407"/>
    <x v="0"/>
    <s v="ANTIOQUIA"/>
    <s v="MEDELLÍN"/>
    <s v="FERRETERIA BARRIO ANTIOQUIA"/>
    <s v="WOMPI"/>
    <s v="FO-25-1673781"/>
    <d v="2025-10-14T08:00:00"/>
    <d v="2025-10-16T09:54:00"/>
    <x v="0"/>
    <s v="ROLLOS"/>
    <s v="EJECUTADO_EXITOSO"/>
    <s v="EJECUTADO EXITOSO"/>
    <s v="11/10/2025 SE ESCALA AL COORDINADOR DE ZONA PARA ENTREGA DE ROLLOS EN SITIO | 16/10/2025 SE REALIZA ENTREGA DE 64 ROLLOS POR EL OPERADOR LOGISTICO VELOCES CON LA GUIA V4001671640"/>
    <s v="VISITA_TÉCNICA"/>
    <n v="64"/>
    <s v="PRINCIPAL"/>
    <s v="TERRESTRE"/>
    <s v="BETANCUR AGUIRRE EDGAR AUGUSTO"/>
    <n v="1"/>
    <n v="31419"/>
    <n v="31419"/>
  </r>
  <r>
    <s v="MEDELLIN"/>
    <s v="0036-0005"/>
    <x v="3"/>
    <n v="5001"/>
    <n v="2872196"/>
    <n v="52961"/>
    <x v="0"/>
    <s v="ANTIOQUIA"/>
    <s v="MEDELLIN"/>
    <s v="BARRIO FLORESTA MEDELLIN 4"/>
    <s v="WOMPI"/>
    <s v="FO-25-1670566"/>
    <d v="2025-10-14T08:00:00"/>
    <d v="2025-10-16T09:55:00"/>
    <x v="0"/>
    <s v="ROLLOS"/>
    <s v="EJECUTADO_EXITOSO"/>
    <s v="EJECUTADO EXITOSO"/>
    <s v="11/10/2025 SE ESCALA AL COORDINADOR DE ZONA PARA ENTREGA DE ROLLOS EN SITIO | 16/10/2025 SE REALIZA ENTREGA DE 56 ROLLOS POR EL OPERADOR LOGISTICO VELOCES CON LA GUIA V4001671643"/>
    <s v="VISITA_TÉCNICA"/>
    <n v="56"/>
    <s v="PRINCIPAL"/>
    <s v="TERRESTRE"/>
    <s v="BETANCUR AGUIRRE EDGAR AUGUSTO"/>
    <n v="1"/>
    <n v="31419"/>
    <n v="31419"/>
  </r>
  <r>
    <s v="MEDELLIN"/>
    <s v="0036-0005"/>
    <x v="3"/>
    <n v="5001"/>
    <n v="2876723"/>
    <n v="30081"/>
    <x v="0"/>
    <s v="ANTIOQUIA"/>
    <s v="MEDELLIN"/>
    <s v="BARRIO BELEN 2 MEDELLIN"/>
    <s v="WOMPI"/>
    <s v="FO-25-1679995"/>
    <d v="2025-10-14T09:56:00"/>
    <d v="2025-10-16T09:56:00"/>
    <x v="0"/>
    <s v="ROLLOS"/>
    <s v="EJECUTADO_EXITOSO"/>
    <s v="EJECUTADO EXITOSO"/>
    <s v="14/10/2025 SE ESCALA AL COORDINADOR DE ZONA PARA ENTREGA DE ROLLOS EN SITIO | 16/10/2025 SE REALIZA ENTREGA DE 64 ROLLOS POR EL OPERADOR LOGISTICO VELOCES CON LA GUIA CRE023211"/>
    <s v="VISITA_TÉCNICA"/>
    <n v="64"/>
    <s v="PRINCIPAL"/>
    <s v="TERRESTRE"/>
    <s v="BETANCUR AGUIRRE EDGAR AUGUSTO"/>
    <n v="1"/>
    <n v="31419"/>
    <n v="31419"/>
  </r>
  <r>
    <s v="MEDELLIN"/>
    <s v="0036-0005"/>
    <x v="3"/>
    <n v="5266"/>
    <n v="2877554"/>
    <n v="20612"/>
    <x v="0"/>
    <s v="ANTIOQUIA"/>
    <s v="ENVIGADO"/>
    <s v="BICICLETAS CICLO RIMA"/>
    <s v="WOMPI"/>
    <s v="FO-25-1680639"/>
    <d v="2025-10-14T10:57:00"/>
    <d v="2025-10-16T09:56:00"/>
    <x v="0"/>
    <s v="ROLLOS"/>
    <s v="EJECUTADO_EXITOSO"/>
    <s v="EJECUTADO EXITOSO"/>
    <s v="14/10/2025 SE ESCALA AL COORDINADOR DE ZONA PARA ENTREGA DE ROLLOS EN SITIO | 16/10/2025 SE REALIZA ENTREGA DE 32 ROLLOS POR EL OPERADOR LOGISTICO VELOCES CON LA GUIA CRE023212"/>
    <s v="VISITA_TÉCNICA"/>
    <n v="32"/>
    <s v="PRINCIPAL"/>
    <s v="TERRESTRE"/>
    <s v="BETANCUR AGUIRRE EDGAR AUGUSTO"/>
    <n v="1"/>
    <n v="31419"/>
    <n v="31419"/>
  </r>
  <r>
    <s v="MEDELLIN"/>
    <s v="0036-0005"/>
    <x v="3"/>
    <n v="5266"/>
    <n v="2878566"/>
    <n v="37708"/>
    <x v="0"/>
    <s v="ANTIOQUIA"/>
    <s v="ENVIGADO"/>
    <s v="SERVICIOS Y VARIEDADES PAPELCLIC"/>
    <s v="WOMPI"/>
    <s v="FO-25-1681323"/>
    <d v="2025-10-14T12:38:00"/>
    <d v="2025-10-16T09:57:00"/>
    <x v="0"/>
    <s v="ROLLOS"/>
    <s v="EJECUTADO_EXITOSO"/>
    <s v="EJECUTADO EXITOSO"/>
    <s v="14/10/2025 SE ESCALA AL COORDINADOR DE ZONA PARA ENTREGA DE ROLLOS EN SITIO | 16/10/2025 SE REALIZA ENTREGA DE 24 ROLLOS POR EL OPERADOR LOGISTICO VELOCES CON LA GUIA CRE023213"/>
    <s v="VISITA_TÉCNICA"/>
    <n v="24"/>
    <s v="PRINCIPAL"/>
    <s v="TERRESTRE"/>
    <s v="BETANCUR AGUIRRE EDGAR AUGUSTO"/>
    <n v="1"/>
    <n v="31419"/>
    <n v="31419"/>
  </r>
  <r>
    <s v="MEDELLIN"/>
    <s v="0036-0005"/>
    <x v="3"/>
    <n v="5266"/>
    <n v="2878672"/>
    <n v="56911"/>
    <x v="0"/>
    <s v="ANTIOQUIA"/>
    <s v="ENVIGADO"/>
    <s v="MINIMERCADO MERKAFULL ENVIGADO"/>
    <s v="WOMPI"/>
    <s v="FO-25-1681315"/>
    <d v="2025-10-14T12:44:00"/>
    <d v="2025-10-16T09:59:00"/>
    <x v="0"/>
    <s v="ROLLOS"/>
    <s v="EJECUTADO_EXITOSO"/>
    <s v="EJECUTADO EXITOSO"/>
    <s v="14/10/2025 SE ESCALA AL COORDINADOR DE ZONA PARA ENTREGA DE ROLLOS EN SITIO | 16/10/2025 SE REALIZA ENTREGA DE 48 ROLLOS POR EL OPERADOR LOGISTICO VELOCES CON LA GUIA CRE023214"/>
    <s v="VISITA_TÉCNICA"/>
    <n v="48"/>
    <s v="PRINCIPAL"/>
    <s v="TERRESTRE"/>
    <s v="BETANCUR AGUIRRE EDGAR AUGUSTO"/>
    <n v="1"/>
    <n v="31419"/>
    <n v="31419"/>
  </r>
  <r>
    <s v="MONTERIA"/>
    <s v="0036-0001"/>
    <x v="0"/>
    <n v="23001"/>
    <n v="2868998"/>
    <n v="78881"/>
    <x v="0"/>
    <s v="CORDOBA"/>
    <s v="MONTERIA"/>
    <s v="BARRIO EL DORADO MONTERIA 13"/>
    <s v="WOMPI"/>
    <s v="FO-25-1666646"/>
    <d v="2025-10-10T11:49:00"/>
    <d v="2025-10-16T10:01:00"/>
    <x v="0"/>
    <s v="ROLLOS"/>
    <s v="EJECUTADO_EXITOSO"/>
    <s v="EJECUTADO EXITOSO"/>
    <s v="10/10/2025 SE ESCALA AL COORDINADOR DE ZONA PARA ENTREGA DE ROLLOS EN SITIO | 15/10/2025 SE REALIZÓ ENTREGA DE 16 ROLLOS PARA CB BANCOLOMBIA, NO SE MANIPULÓ EQUIPOS."/>
    <s v="VISITA_TÉCNICA"/>
    <n v="16"/>
    <s v="PRINCIPAL"/>
    <s v="TERRESTRE"/>
    <s v="BETANCUR AGUIRRE EDGAR AUGUSTO"/>
    <n v="1"/>
    <n v="31419"/>
    <n v="31419"/>
  </r>
  <r>
    <s v="MEDELLIN"/>
    <s v="0036-0005"/>
    <x v="3"/>
    <n v="5001"/>
    <n v="2878716"/>
    <n v="17090"/>
    <x v="0"/>
    <s v="ANTIOQUIA"/>
    <s v="MEDELLIN"/>
    <s v="DROGUERIA LA ESQUINA AMARILLA"/>
    <s v="WOMPI"/>
    <s v="FO-25-1681857"/>
    <d v="2025-10-14T13:00:00"/>
    <d v="2025-10-16T10:01:00"/>
    <x v="0"/>
    <s v="ROLLOS"/>
    <s v="EJECUTADO_EXITOSO"/>
    <s v="EJECUTADO EXITOSO"/>
    <s v="14/10/2025 SE ESCALA AL COORDINADOR DE ZONA PARA ENTREGA DE ROLLOS EN SITIO | 16/10/2025 SE REALIZA ENTREGA DE 64 ROLLOS POR EL OPERADOR LOGISTICO VELOCES CON LA GUIA CRE023215"/>
    <s v="VISITA_TÉCNICA"/>
    <n v="64"/>
    <s v="PRINCIPAL"/>
    <s v="TERRESTRE"/>
    <s v="CALDERA SALCEDO CARLOS JULIO"/>
    <n v="1"/>
    <n v="31419"/>
    <n v="31419"/>
  </r>
  <r>
    <s v="TUNJA"/>
    <s v="0036-0007"/>
    <x v="1"/>
    <n v="15238"/>
    <n v="2857906"/>
    <n v="72250"/>
    <x v="0"/>
    <s v="BOYACA"/>
    <s v="DUITAMA"/>
    <s v="BARRIO SEVILLA DUITAMA BOYACA"/>
    <s v="WOMPI"/>
    <s v="FO-25-1666852"/>
    <d v="2025-10-08T12:39:00"/>
    <d v="2025-10-16T10:03:00"/>
    <x v="0"/>
    <s v="ROLLOS"/>
    <s v="EJECUTADO_EXITOSO"/>
    <s v="EJECUTADO EXITOSO"/>
    <s v="10/10/2025 SE CONFIRMAN DATOS, SE REALIZA ENVIO DE ROLLOS CON GUIA | 16/10/2025 SE REALIZA ENVIO DE 32 ROLLOS, CON LA GUIA 2235596199. SE CONFIRMA ENTREGA EXITOSA POR PARTE DE LA TRANSPORTADORA"/>
    <s v="ENVÍO"/>
    <n v="32"/>
    <s v="INTERMEDIA"/>
    <s v="TERRESTRE"/>
    <s v="BETANCUR AGUIRRE EDGAR AUGUSTO"/>
    <n v="1"/>
    <n v="36351"/>
    <n v="36351"/>
  </r>
  <r>
    <s v="CALI"/>
    <s v="0036-0003"/>
    <x v="4"/>
    <n v="76364"/>
    <n v="2857907"/>
    <n v="66829"/>
    <x v="0"/>
    <s v="VALLE DEL CAUCA"/>
    <s v="JAMUNDI"/>
    <s v="BARRIO TULIPANES JAMUNDI"/>
    <s v="WOMPI"/>
    <s v="FO-25-1666853"/>
    <d v="2025-10-08T12:40:00"/>
    <d v="2025-10-16T10:07:00"/>
    <x v="0"/>
    <s v="ROLLOS"/>
    <s v="EJECUTADO_EXITOSO"/>
    <s v="EJECUTADO EXITOSO"/>
    <s v="10/10/2025 SE CONFIRMAN DATOS, SE REALIZA ENVIO DE ROLLOS CON GUIA | 16/10/2025 SE REALIZA ENVIO DE 24 ROLLOS, CON LA GUIA 2185553862. SE CONFIRMA ENTREGA EXITOSA POR PARTE DE LA TRANSPORTADORA"/>
    <s v="ENVÍO"/>
    <n v="24"/>
    <s v="INTERMEDIA"/>
    <s v="TERRESTRE"/>
    <s v="CONTRERAS ROSSI LITZY YULIETH"/>
    <n v="1"/>
    <n v="36351"/>
    <n v="36351"/>
  </r>
  <r>
    <s v="CUCUTA"/>
    <s v="0036-0007"/>
    <x v="1"/>
    <n v="54820"/>
    <n v="2857933"/>
    <n v="18539"/>
    <x v="0"/>
    <s v="NORTE DE SANTANDER"/>
    <s v="TOLEDO"/>
    <s v="CENTRO II TOLEDO"/>
    <s v="WOMPI"/>
    <s v="FO-25-1647568"/>
    <d v="2025-10-08T13:04:00"/>
    <d v="2025-10-16T10:10:00"/>
    <x v="0"/>
    <s v="ROLLOS"/>
    <s v="EJECUTADO_EXITOSO"/>
    <s v="EJECUTADO EXITOSO"/>
    <s v="08/10/2025 SE REALIZA ENVIO DE ROLLOS CON GUIA | 16/10/2025 SE REALIZA ENVIO DE 8 ROLLOS, CON LA GUIA 2187690758. SE CONFIRMA ENTREGA EXITOSA POR PARTE DE LA TRANSPORTADORA"/>
    <s v="ENVÍO"/>
    <n v="8"/>
    <s v="LEJANA"/>
    <s v="TERRESTRE"/>
    <s v="CONTRERAS ROSSI LITZY YULIETH"/>
    <n v="1"/>
    <n v="40250"/>
    <n v="40250"/>
  </r>
  <r>
    <s v="VILLAVICENCIO"/>
    <s v="0036-0006"/>
    <x v="2"/>
    <n v="50006"/>
    <n v="2869834"/>
    <n v="65609"/>
    <x v="0"/>
    <s v="META"/>
    <s v="ACACIAS"/>
    <s v="BARRIO LA HORMIGA ACACIAS"/>
    <s v="WOMPI"/>
    <s v="FO-25-1683145"/>
    <d v="2025-10-10T13:33:00"/>
    <d v="2025-10-16T10:16:00"/>
    <x v="0"/>
    <s v="ROLLOS"/>
    <s v="EJECUTADO_EXITOSO"/>
    <s v="EJECUTADO EXITOSO"/>
    <s v="14/10/2025 SE CONFIRMA DATOS. SE REALIZA ENVIO DE ROLLOS POR FLOTA | 15/10/2025 SE REALIZA ENTREGA DE 32 ROLLOS AL COMERCIO"/>
    <s v="VISITA_TÉCNICA"/>
    <n v="32"/>
    <s v="INTERMEDIA"/>
    <s v="TERRESTRE"/>
    <s v="TORO CARDONA ELIZABETH"/>
    <n v="1"/>
    <n v="36351"/>
    <n v="36351"/>
  </r>
  <r>
    <s v="CALI"/>
    <s v="0036-0003"/>
    <x v="4"/>
    <n v="19001"/>
    <n v="2870696"/>
    <n v="76278"/>
    <x v="0"/>
    <s v="CAUCA"/>
    <s v="POPAYAN"/>
    <s v="DROGUERIA LA 15 PLUS"/>
    <s v="WOMPI"/>
    <s v="FO-25-1668445"/>
    <d v="2025-10-10T15:46:00"/>
    <d v="2025-10-16T10:36:00"/>
    <x v="0"/>
    <s v="ROLLOS"/>
    <s v="EJECUTADO_EXITOSO"/>
    <s v="EJECUTADO EXITOSO"/>
    <s v="10/10/2025 SE ESCALA AL COORDINADOR DE ZONA PARA ENTREGA DE ROLLOS EN SITIO | 15/10/2025 SE INGRESA SE ENTREGA 32 ROLLOS WOMPI"/>
    <s v="VISITA_TÉCNICA"/>
    <n v="32"/>
    <s v="LEJANA"/>
    <s v="TERRESTRE"/>
    <s v="CONTRERAS ROSSI LITZY YULIETH"/>
    <n v="1"/>
    <n v="40250"/>
    <n v="40250"/>
  </r>
  <r>
    <s v="VILLAVICENCIO"/>
    <s v="0036-0006"/>
    <x v="2"/>
    <n v="50001"/>
    <n v="2872522"/>
    <n v="75754"/>
    <x v="0"/>
    <s v="META"/>
    <s v="VILLAVICENCIO"/>
    <s v="COMUNICACIONES ISABELLA LC"/>
    <s v="WOMPI"/>
    <s v="FO-25-1682721"/>
    <d v="2025-10-14T08:00:00"/>
    <d v="2025-10-16T10:39:00"/>
    <x v="0"/>
    <s v="ROLLOS"/>
    <s v="EJECUTADO_EXITOSO"/>
    <s v="EJECUTADO EXITOSO"/>
    <s v="14/10/2025 SE ESCALA AL COORDINADOR DE ZONA PARA ENTREGA DE ROLLOS EN SITIO | 16/10/2025 SE REALIZA ENTREGA DE 48 ROLLOS AL CORRESPONSAL"/>
    <s v="VISITA_TÉCNICA"/>
    <n v="48"/>
    <s v="PRINCIPAL"/>
    <s v="TERRESTRE"/>
    <s v="GIMBUEL LASSO LUIS GERMAN"/>
    <n v="1"/>
    <n v="31419"/>
    <n v="31419"/>
  </r>
  <r>
    <s v="PEREIRA"/>
    <s v="0036-0002"/>
    <x v="6"/>
    <n v="66001"/>
    <n v="2872878"/>
    <n v="46669"/>
    <x v="0"/>
    <s v="RISARALDA"/>
    <s v="PEREIRA"/>
    <s v="TECNOLUIGUY"/>
    <s v="WOMPI"/>
    <s v="FO-25-1678850"/>
    <d v="2025-10-14T08:00:00"/>
    <d v="2025-10-16T10:42:00"/>
    <x v="0"/>
    <s v="ROLLOS"/>
    <s v="EJECUTADO_EXITOSO"/>
    <s v="EJECUTADO EXITOSO"/>
    <s v="14/10/2025 SE ESCALA CON EL COORDINADOR | 16/10/2025 SE ENTREGA 64 ROLLOS"/>
    <s v="VISITA_TÉCNICA"/>
    <n v="64"/>
    <s v="PRINCIPAL"/>
    <s v="TERRESTRE"/>
    <s v="ROZO JIMENEZ EDGAR ARMANDO"/>
    <n v="1"/>
    <n v="31419"/>
    <n v="31419"/>
  </r>
  <r>
    <s v="PEREIRA"/>
    <s v="0036-0002"/>
    <x v="6"/>
    <n v="66001"/>
    <n v="2873526"/>
    <n v="74380"/>
    <x v="0"/>
    <s v="RISARALDA"/>
    <s v="PEREIRA"/>
    <s v="BARRIO PORVENIR PEREIRA"/>
    <s v="WOMPI"/>
    <s v="FO-25-1678840"/>
    <d v="2025-10-14T08:00:00"/>
    <d v="2025-10-16T10:44:00"/>
    <x v="0"/>
    <s v="ROLLOS"/>
    <s v="EJECUTADO_EXITOSO"/>
    <s v="EJECUTADO EXITOSO"/>
    <s v="14/10/2025 SE ESCALA AL COORDINADOR DE ZONA PARA ENTREGA DE ROLLOS EN SITIO | 16/10/2025 SE ENTREGAN 40 ROLLOS"/>
    <s v="VISITA_TÉCNICA"/>
    <n v="40"/>
    <s v="PRINCIPAL"/>
    <s v="TERRESTRE"/>
    <s v="CAÑAS MENDEZ GUSTAVO ADOLFO"/>
    <n v="1"/>
    <n v="31419"/>
    <n v="31419"/>
  </r>
  <r>
    <s v="BOGOTA"/>
    <s v="0036-0004"/>
    <x v="5"/>
    <n v="11001"/>
    <n v="2871478"/>
    <n v="31745"/>
    <x v="0"/>
    <s v="CUNDINAMARCA"/>
    <s v="BOGOTÁ"/>
    <s v="FERRELECTRICOS HERNÁNDEZ"/>
    <s v="WOMPI"/>
    <s v="FO-25-1668873"/>
    <d v="2025-10-14T08:00:00"/>
    <d v="2025-10-16T10:52:00"/>
    <x v="0"/>
    <s v="ROLLOS"/>
    <s v="EJECUTADO_EXITOSO"/>
    <s v="EJECUTADO EXITOSO"/>
    <s v="10/10/2025 SE ESCALA AL COORDINADOR DE ZONA PARA ENTREGA DE ROLLOS EN SITIO | 15/10/2025 SE REALIZA ENTREGA DE 32 ROLLOS WOMPI"/>
    <s v="VISITA_TÉCNICA"/>
    <n v="32"/>
    <s v="PRINCIPAL"/>
    <s v="TERRESTRE"/>
    <s v="CAÑAS MENDEZ GUSTAVO ADOLFO"/>
    <n v="1"/>
    <n v="31419"/>
    <n v="31419"/>
  </r>
  <r>
    <s v="CALI"/>
    <s v="0036-0003"/>
    <x v="4"/>
    <n v="76001"/>
    <n v="2877148"/>
    <n v="75325"/>
    <x v="0"/>
    <s v="VALLE DEL CAUCA"/>
    <s v="CALI"/>
    <s v="BARRIO CENTRO CALI 39"/>
    <s v="WOMPI"/>
    <s v="FO-25-1680674"/>
    <d v="2025-10-14T10:32:00"/>
    <d v="2025-10-16T11:01:00"/>
    <x v="0"/>
    <s v="ROLLOS"/>
    <s v="EJECUTADO_EXITOSO"/>
    <s v="EJECUTADO EXITOSO"/>
    <s v="14/10/2025 SE ESCALA AL COORDINADOR DE ZONA PARA ENTREGA DE ROLLOS EN SITIO | 16/10/2025 SE ENTREGAN 40 ROLLOS DE WOMPI A LA SEÑORITA JULIANA IMBACHI."/>
    <s v="VISITA_TÉCNICA"/>
    <n v="40"/>
    <s v="PRINCIPAL"/>
    <s v="TERRESTRE"/>
    <s v="GONZALEZ FANDIÑO SANTIAGO ERNESTO"/>
    <n v="1"/>
    <n v="31419"/>
    <n v="31419"/>
  </r>
  <r>
    <s v="IBAGUE"/>
    <s v="0036-0006"/>
    <x v="2"/>
    <n v="73678"/>
    <n v="2870164"/>
    <n v="54279"/>
    <x v="0"/>
    <s v="TOLIMA"/>
    <s v="SAN LUIS"/>
    <s v="BARRIO CENTRO CORREGIMIENTO PAYANDE SAN LUIS"/>
    <s v="WOMPI"/>
    <s v="FO-25-1685037"/>
    <d v="2025-10-10T14:39:00"/>
    <d v="2025-10-16T11:05:00"/>
    <x v="0"/>
    <s v="ROLLOS"/>
    <s v="EJECUTADO_EXITOSO"/>
    <s v="EJECUTADO EXITOSO"/>
    <s v="15/10/2025 SE CONFIRMAN DATOS. SE REALIZA ENVIO CON OPERADOR LOGISTICO | 16/10/2025 SE HACE ENTREGA DE 40 ROLLOS WOMPI EN DIRECCIÓN INIDCADA"/>
    <s v="VISITA_TÉCNICA"/>
    <n v="40"/>
    <s v="INTERMEDIA"/>
    <s v="TERRESTRE"/>
    <s v="VALENCIA GONZALEZ JOSE DANIEL"/>
    <n v="1"/>
    <n v="36351"/>
    <n v="36351"/>
  </r>
  <r>
    <s v="VILLAVICENCIO"/>
    <s v="0036-0006"/>
    <x v="2"/>
    <n v="50001"/>
    <n v="2877642"/>
    <n v="62265"/>
    <x v="0"/>
    <s v="META"/>
    <s v="VILLAVICENCIO"/>
    <s v="BARRIO DOS MIL VILLAVICENCIO 3"/>
    <s v="WOMPI"/>
    <s v="FO-25-1680628"/>
    <d v="2025-10-14T11:04:00"/>
    <d v="2025-10-16T11:07:00"/>
    <x v="0"/>
    <s v="ROLLOS"/>
    <s v="EJECUTADO_EXITOSO"/>
    <s v="EJECUTADO EXITOSO"/>
    <s v="14/10/2025 SE ESCALA AL COORDINADOR DE ZONA PARA ENTREGA DE ROLLOS EN SITIO | 15/10/2025 SE VISITA CB Y SE REALIZA ENTREGA DE 40 ROLLOS DE PAPEL TERMICO PARA DATÁFONO WOMPI"/>
    <s v="VISITA_TÉCNICA"/>
    <n v="40"/>
    <s v="PRINCIPAL"/>
    <s v="TERRESTRE"/>
    <s v="GUTIERREZ  CAMILO ANDRES"/>
    <n v="1"/>
    <n v="31419"/>
    <n v="31419"/>
  </r>
  <r>
    <s v="VILLAVICENCIO"/>
    <s v="0036-0006"/>
    <x v="2"/>
    <n v="50001"/>
    <n v="2877637"/>
    <n v="77424"/>
    <x v="0"/>
    <s v="META"/>
    <s v="VILLAVICENCIO"/>
    <s v="BLOOM CENTRO DE ESTETICA Y SALON"/>
    <s v="WOMPI"/>
    <s v="FO-25-1680630"/>
    <d v="2025-10-14T11:03:00"/>
    <d v="2025-10-16T11:30:00"/>
    <x v="0"/>
    <s v="ROLLOS"/>
    <s v="EJECUTADO_EXITOSO"/>
    <s v="EJECUTADO EXITOSO"/>
    <s v="14/10/2025 SE ESCALA AL COORDINADOR DE ZONA PARA ENTREGA DE ROLLOS EN SITIO | 16/10/2025 SE REALIZA ENTREGA DE 16 ROLLOS WOMPI"/>
    <s v="VISITA_TÉCNICA"/>
    <n v="16"/>
    <s v="PRINCIPAL"/>
    <s v="TERRESTRE"/>
    <s v="GARZON RUIZ LUIS MIGUEL"/>
    <n v="1"/>
    <n v="31419"/>
    <n v="31419"/>
  </r>
  <r>
    <s v="VILLAVICENCIO"/>
    <s v="0036-0006"/>
    <x v="2"/>
    <n v="50001"/>
    <n v="2880407"/>
    <n v="32994"/>
    <x v="0"/>
    <s v="META"/>
    <s v="VILLAVICENCIO"/>
    <s v="BARRIO BRASILIA VILLAVICENCIO 1"/>
    <s v="WOMPI"/>
    <s v="FO-25-1683132"/>
    <d v="2025-10-14T15:42:00"/>
    <d v="2025-10-16T11:37:00"/>
    <x v="0"/>
    <s v="ROLLOS"/>
    <s v="EJECUTADO_EXITOSO"/>
    <s v="EJECUTADO EXITOSO"/>
    <s v="14/10/2025 SE ESCALA AL COORDINADOR DE ZONA PARA ENTREGA DE ROLLOS EN SITIO | 16/10/2025 SE REALIZA ENTREGA EN SITIO 64 ROLLOS"/>
    <s v="VISITA_TÉCNICA"/>
    <n v="64"/>
    <s v="PRINCIPAL"/>
    <s v="TERRESTRE"/>
    <s v="MURCIA HERNANDEZ HARVEY IGNACIO"/>
    <n v="1"/>
    <n v="31419"/>
    <n v="31419"/>
  </r>
  <r>
    <s v="NEIVA"/>
    <s v="0036-0006"/>
    <x v="2"/>
    <n v="41001"/>
    <n v="2881121"/>
    <n v="54251"/>
    <x v="0"/>
    <s v="HUILA"/>
    <s v="NEIVA"/>
    <s v="TIENDA Y MISCELANEA LA 70"/>
    <s v="WOMPI"/>
    <s v="FO-25-1683100"/>
    <d v="2025-10-14T16:43:00"/>
    <d v="2025-10-16T11:39:00"/>
    <x v="0"/>
    <s v="ROLLOS"/>
    <s v="EJECUTADO_EXITOSO"/>
    <s v="EJECUTADO EXITOSO"/>
    <s v="14/10/2025 SE ESCALA AL COORDINADOR DE ZONA PARA ENTREGA DE ROLLOS EN SITIO | 16/10/2025 SE REALIZA VISITA AL PUNTO SE ENTREGAN 32 ROLLOS PAPEL WOMPI CLIENTE RECIBE A SATISFACCIÓN"/>
    <s v="VISITA_TÉCNICA"/>
    <n v="32"/>
    <s v="PRINCIPAL"/>
    <s v="TERRESTRE"/>
    <s v="CASTRILLON URREA LONDIER LEANDRO"/>
    <n v="1"/>
    <n v="31419"/>
    <n v="31419"/>
  </r>
  <r>
    <s v="VILLAVICENCIO"/>
    <s v="0036-0006"/>
    <x v="2"/>
    <n v="50001"/>
    <n v="2881043"/>
    <n v="78123"/>
    <x v="0"/>
    <s v="META"/>
    <s v="VILLAVICENCIO"/>
    <s v="LOS RECUERDOS DE ELLA LC."/>
    <s v="WOMPI"/>
    <s v="FO-25-1683093"/>
    <d v="2025-10-14T16:51:00"/>
    <d v="2025-10-16T11:42:00"/>
    <x v="0"/>
    <s v="ROLLOS"/>
    <s v="EJECUTADO_EXITOSO"/>
    <s v="EJECUTADO EXITOSO"/>
    <s v="16/10/2025 SE REALIZA ENTREGA EN SITIO DE 24 ROLLOS"/>
    <s v="VISITA_TÉCNICA"/>
    <n v="24"/>
    <s v="PRINCIPAL"/>
    <s v="TERRESTRE"/>
    <s v="DEVIA REINOSO JUAN CARLOS"/>
    <n v="1"/>
    <n v="31419"/>
    <n v="31419"/>
  </r>
  <r>
    <s v="BUCARAMANGA"/>
    <s v="0036-0007"/>
    <x v="1"/>
    <n v="68679"/>
    <n v="2871527"/>
    <n v="71844"/>
    <x v="0"/>
    <s v="SANTANDER"/>
    <s v="SAN GIL"/>
    <s v="BARRIO SAN JUAN DE DIOS SAN GIL"/>
    <s v="WOMPI"/>
    <s v="FO-25-1682479"/>
    <d v="2025-10-14T08:00:00"/>
    <d v="2025-10-16T11:44:00"/>
    <x v="0"/>
    <s v="ROLLOS"/>
    <s v="EJECUTADO_EXITOSO"/>
    <s v="EJECUTADO EXITOSO"/>
    <s v="14/10/2025 SE CONFIRMAN DATOS, SE REALIZA ENVIO DE ROLLOS CON GUIA | 16/10/2025 SE REALIZA ENVIO DE 24 ROLLOS, CON LA GUIA 2187690788 SERVIENTREGA. SE CONFIRMA ENTREGA EXITOSA POR PARTE DE LA TRANSPORTADORA"/>
    <s v="ENVÍO"/>
    <n v="24"/>
    <s v="INTERMEDIA"/>
    <s v="TERRESTRE"/>
    <s v="CASTRILLON URREA LONDIER LEANDRO"/>
    <n v="1"/>
    <n v="36351"/>
    <n v="36351"/>
  </r>
  <r>
    <s v="CALI"/>
    <s v="0036-0003"/>
    <x v="4"/>
    <n v="76130"/>
    <n v="2871539"/>
    <n v="22203"/>
    <x v="0"/>
    <s v="VALLE DEL CAUCA"/>
    <s v="CANDELARIA"/>
    <s v="BARRIO CENTRAL II - CANDELARIA"/>
    <s v="WOMPI"/>
    <s v="FO-25-1680475"/>
    <d v="2025-10-14T08:00:00"/>
    <d v="2025-10-16T11:46:00"/>
    <x v="0"/>
    <s v="ROLLOS"/>
    <s v="EJECUTADO_EXITOSO"/>
    <s v="EJECUTADO EXITOSO"/>
    <s v="16/10/2025 SE REALIZA ENVIO DE 64 ROLLOS, CON LA GUIA 2215219668 SERVIENTREGA. SE CONFIRMA ENTREGA EXITOSA POR PARTE DE LA TRANSPORTADORA"/>
    <s v="ENVÍO"/>
    <n v="64"/>
    <s v="INTERMEDIA"/>
    <s v="TERRESTRE"/>
    <s v="CONTRERAS ROSSI LITZY YULIETH"/>
    <n v="1"/>
    <n v="36351"/>
    <n v="36351"/>
  </r>
  <r>
    <s v="CALI"/>
    <s v="0036-0003"/>
    <x v="4"/>
    <n v="19698"/>
    <n v="2870964"/>
    <n v="79322"/>
    <x v="0"/>
    <s v="CAUCA"/>
    <s v="SANTANDER DE QUILICHAO"/>
    <s v="BARRIO EL CENTRO SANTANDER DE QUILICHAO 4"/>
    <s v="WOMPI"/>
    <s v="FO-25-1680466"/>
    <d v="2025-10-10T16:12:00"/>
    <d v="2025-10-16T11:47:00"/>
    <x v="0"/>
    <s v="ROLLOS"/>
    <s v="EJECUTADO_EXITOSO"/>
    <s v="EJECUTADO EXITOSO"/>
    <s v="16/10/2025 SE REALIZA ENVIO DE 16 ROLLOS, CON LA GUIA 2215219667 SERVIENTREGA. SE CONFIRMA ENTREGA EXITOSA POR PARTE DE LA TRANSPORTADORA"/>
    <s v="ENVÍO"/>
    <n v="16"/>
    <s v="INTERMEDIA"/>
    <s v="TERRESTRE"/>
    <s v="CONTRERAS ROSSI LITZY YULIETH"/>
    <n v="1"/>
    <n v="36351"/>
    <n v="36351"/>
  </r>
  <r>
    <s v="BUCARAMANGA"/>
    <s v="0036-0007"/>
    <x v="1"/>
    <n v="68081"/>
    <n v="2866870"/>
    <n v="62765"/>
    <x v="0"/>
    <s v="SANTANDER"/>
    <s v="BARRANCABERMEJA"/>
    <s v="BARRIO SAN SILVESTRE BARRANCABERMEJA"/>
    <s v="WOMPI"/>
    <s v="FO-25-1679950"/>
    <d v="2025-10-10T08:27:00"/>
    <d v="2025-10-16T11:49:00"/>
    <x v="0"/>
    <s v="ROLLOS"/>
    <s v="EJECUTADO_EXITOSO"/>
    <s v="EJECUTADO EXITOSO"/>
    <s v="14/10/2025 SE CONFIRMAN LOS DATOS, SE REALIZA ENVIO DE ROLLOS CON GUIA | 16/10/2025 SE REALIZA ENVIO DE 56 ROLLOS, CON LA GUIA 2187690784 SERVIENTREGA. SE CONFIRMA ENTREGA EXITOSA POR PARTE DE LA TRANSPORTADORA"/>
    <s v="ENVÍO"/>
    <n v="56"/>
    <s v="LEJANA"/>
    <s v="TERRESTRE"/>
    <s v="CONTRERAS ROSSI LITZY YULIETH"/>
    <n v="1"/>
    <n v="40250"/>
    <n v="40250"/>
  </r>
  <r>
    <s v="BARRANQUILLA"/>
    <s v="0036-0001"/>
    <x v="0"/>
    <n v="8433"/>
    <n v="2866850"/>
    <n v="58206"/>
    <x v="0"/>
    <s v="ATLANTICO"/>
    <s v="MALAMBO"/>
    <s v="BARRIO CENTRO MALAMBO 1"/>
    <s v="WOMPI"/>
    <s v="FO-25-1679946"/>
    <d v="2025-10-10T08:16:00"/>
    <d v="2025-10-16T11:51:00"/>
    <x v="0"/>
    <s v="ROLLOS"/>
    <s v="EJECUTADO_EXITOSO"/>
    <s v="EJECUTADO EXITOSO"/>
    <s v="14/10/2025 SE CONFIRMAN LOS DATOS, SE REALIZA ENVIO DE ROLLOS CON GUIA | 16/10/2025 SE REALIZA ENVIO DE 64 ROLLOS, CON LA GUIA 2205447233 SERVIENTREGA. SE CONFIRMA ENTREGA EXITOSA POR PARTE DE LA TRANSPORTADORA"/>
    <s v="ENVÍO"/>
    <n v="64"/>
    <s v="INTERMEDIA"/>
    <s v="TERRESTRE"/>
    <s v="CONTRERAS ROSSI LITZY YULIETH"/>
    <n v="1"/>
    <n v="36351"/>
    <n v="36351"/>
  </r>
  <r>
    <s v="BOGOTA"/>
    <s v="0036-0004"/>
    <x v="5"/>
    <n v="25175"/>
    <n v="2863930"/>
    <n v="66080"/>
    <x v="0"/>
    <s v="CUNDINAMARCA"/>
    <s v="CHIA"/>
    <s v="BARRIO CERCA DE PIEDRA CHIA"/>
    <s v="WOMPI"/>
    <s v="FO-25-1675531"/>
    <d v="2025-10-09T12:53:00"/>
    <d v="2025-10-16T11:52:00"/>
    <x v="0"/>
    <s v="ROLLOS"/>
    <s v="EJECUTADO_EXITOSO"/>
    <s v="EJECUTADO EXITOSO"/>
    <s v="12/10/2025 SE CONFIRMAN DATOS, SE REALIZA ENVIO DE ROLLOS CON GUIA | 16/10/2025 SE REALIZA ENVIO DE 32 ROLLOS, CON LA GUIA 2235596215 SERVIENTREGA. SE CONFIRMA ENTREGA EXITOSA POR PARTE DE LA TRANSPORTADORA"/>
    <s v="ENVÍO"/>
    <n v="32"/>
    <s v="INTERMEDIA"/>
    <s v="TERRESTRE"/>
    <s v="CONTRERAS ROSSI LITZY YULIETH"/>
    <n v="1"/>
    <n v="36351"/>
    <n v="36351"/>
  </r>
  <r>
    <s v="BOGOTA"/>
    <s v="0036-0004"/>
    <x v="5"/>
    <n v="11001"/>
    <n v="2862559"/>
    <n v="74825"/>
    <x v="0"/>
    <s v="CUNDINAMARCA"/>
    <s v="BOGOTÁ"/>
    <s v="GLORIA INES SALAZAR SANCHEZ"/>
    <s v="WOMPI"/>
    <s v="FO-25-1652411"/>
    <d v="2025-10-09T10:37:00"/>
    <d v="2025-10-16T11:55:00"/>
    <x v="0"/>
    <s v="ROLLOS"/>
    <s v="EJECUTADO_EXITOSO"/>
    <s v="EJECUTADO EXITOSO"/>
    <s v="09/10/2025 SE ESCALA AL COORDINADOR DE ZONA PARA ENTREGA DE ROLLOS EN SITIO | 16/10/2025 SE ENTREGAN  ROLLOS SIN MANIPULACIÓN DEL DATAFONO SIN NOVEDAD"/>
    <s v="VISITA_TÉCNICA"/>
    <n v="24"/>
    <s v="PRINCIPAL"/>
    <s v="TERRESTRE"/>
    <s v="AYALA ROMERO MAYKOL DANILO"/>
    <n v="1"/>
    <n v="31419"/>
    <n v="31419"/>
  </r>
  <r>
    <s v="BOGOTA"/>
    <s v="0036-0004"/>
    <x v="5"/>
    <n v="25899"/>
    <n v="2866120"/>
    <n v="15375"/>
    <x v="0"/>
    <s v="CUNDINAMARCA"/>
    <s v="ZIPAQUIRA"/>
    <s v="BARRIO LAS VILLAS II ZIPAQUIRA"/>
    <s v="WOMPI"/>
    <s v="FO-25-1674631"/>
    <d v="2025-10-10T08:00:00"/>
    <d v="2025-10-16T11:55:00"/>
    <x v="0"/>
    <s v="ROLLOS"/>
    <s v="EJECUTADO_EXITOSO"/>
    <s v="EJECUTADO EXITOSO"/>
    <s v="11/10/2025 SE CONFIRMAN DATOS, SE REALIZA ENVIO DE ROLLOS CON GUIA | 16/10/2025 SE REALIZA ENVIO DE 48 ROLLOS, CON LA GUIA 2235596207 SERVIENTREGA. SE CONFIRMA ENTREGA EXITOSA POR PARTE DE LA TRANSPORTADORA"/>
    <s v="ENVÍO"/>
    <n v="48"/>
    <s v="INTERMEDIA"/>
    <s v="TERRESTRE"/>
    <s v="ARIAS QUILINDO JULIAN"/>
    <n v="1"/>
    <n v="36351"/>
    <n v="36351"/>
  </r>
  <r>
    <s v="BOGOTA"/>
    <s v="0036-0004"/>
    <x v="5"/>
    <n v="25430"/>
    <n v="2864901"/>
    <n v="77679"/>
    <x v="0"/>
    <s v="CUNDINAMARCA"/>
    <s v="MADRID"/>
    <s v="BARRIO ESCALLON MADRID  1"/>
    <s v="WOMPI"/>
    <s v="FO-25-1674624"/>
    <d v="2025-10-09T15:18:00"/>
    <d v="2025-10-16T11:56:00"/>
    <x v="0"/>
    <s v="ROLLOS"/>
    <s v="EJECUTADO_EXITOSO"/>
    <s v="EJECUTADO EXITOSO"/>
    <s v="11/10/2025 SE CONFIRMAN DATOS, SE REALIZA ENVIO DE ROLLOS CON GUIA | 16/10/2025 SE REALIZA ENVIO DE 24 ROLLOS, CON LA GUIA 2235596205 SERVIENTREGA. SE CONFIRMA ENTREGA EXITOSA POR PARTE DE LA TRANSPORTADORA"/>
    <s v="ENVÍO"/>
    <n v="24"/>
    <s v="INTERMEDIA"/>
    <s v="TERRESTRE"/>
    <s v="CONTRERAS ROSSI LITZY YULIETH"/>
    <n v="1"/>
    <n v="36351"/>
    <n v="36351"/>
  </r>
  <r>
    <s v="IBAGUE"/>
    <s v="0036-0006"/>
    <x v="2"/>
    <n v="17380"/>
    <n v="2862942"/>
    <n v="81389"/>
    <x v="0"/>
    <s v="CALDAS"/>
    <s v="LA DORADA"/>
    <s v="RESTAURANTE PARADOR LA CENTRAL"/>
    <s v="WOMPI"/>
    <s v="FO-25-1674619"/>
    <d v="2025-10-09T11:11:00"/>
    <d v="2025-10-16T11:57:00"/>
    <x v="0"/>
    <s v="ROLLOS"/>
    <s v="EJECUTADO_EXITOSO"/>
    <s v="EJECUTADO EXITOSO"/>
    <s v="11/10/2025 SE CONFIRMAN DATOS, SE REALIZA ENVIO DE ROLLOS CON GUIA | 16/10/2025 SE REALIZA ENVIO DE 8 ROLLOS, CON LA GUIA 2235596204 SERVIENTREGA. SE CONFIRMA ENTREGA EXITOSA POR PARTE DE LA TRANSPORTADORA"/>
    <s v="ENVÍO"/>
    <n v="8"/>
    <s v="LEJANA"/>
    <s v="TERRESTRE"/>
    <s v="CONTRERAS ROSSI LITZY YULIETH"/>
    <n v="1"/>
    <n v="40250"/>
    <n v="40250"/>
  </r>
  <r>
    <s v="TUNJA"/>
    <s v="0036-0007"/>
    <x v="1"/>
    <n v="15407"/>
    <n v="2863633"/>
    <n v="25991"/>
    <x v="0"/>
    <s v="BOYACA"/>
    <s v="VILLA DE LEYVA"/>
    <s v="LOS OLIVOS VILLA DE LEYVA - BOYACA"/>
    <s v="WOMPI"/>
    <s v="FO-25-1674599"/>
    <d v="2025-10-09T12:08:00"/>
    <d v="2025-10-16T11:59:00"/>
    <x v="0"/>
    <s v="ROLLOS"/>
    <s v="EJECUTADO_EXITOSO"/>
    <s v="EJECUTADO EXITOSO"/>
    <s v="11/10/2025 SE CONFIRMAN DATOS, SE REALIZA ENVIO DE ROLLOS CON GUIA | 16/10/2025 SE REALIZA ENVIO DE 64 ROLLOS, CON LA GUIA 2235596202 SERVIENTREGA. SE CONFIRMA ENTREGA EXITOSA POR PARTE DE LA TRANSPORTADORA"/>
    <s v="ENVÍO"/>
    <n v="64"/>
    <s v="INTERMEDIA"/>
    <s v="TERRESTRE"/>
    <s v="CONTRERAS ROSSI LITZY YULIETH"/>
    <n v="1"/>
    <n v="36351"/>
    <n v="36351"/>
  </r>
  <r>
    <s v="CALI"/>
    <s v="0036-0003"/>
    <x v="4"/>
    <n v="76364"/>
    <n v="2862076"/>
    <n v="15563"/>
    <x v="0"/>
    <s v="VALLE DEL CAUCA"/>
    <s v="JAMUNDI"/>
    <s v="BARRIO SIMON BOLIVAR"/>
    <s v="WOMPI"/>
    <s v="FO-25-1674592"/>
    <d v="2025-10-09T09:53:00"/>
    <d v="2025-10-16T12:00:00"/>
    <x v="0"/>
    <s v="ROLLOS"/>
    <s v="EJECUTADO_EXITOSO"/>
    <s v="EJECUTADO EXITOSO"/>
    <s v="11/10/2025 SE CONFIRMAN DATOS, SE REALIZA ENVIO DE ROLLOS CON GUIA | 16/10/2025 SE REALIZA ENVIO DE 48 ROLLOS, CON LA GUIA 2185553868 SERVIENTREGA. SE CONFIRMA ENTREGA EXITOSA POR PARTE DE LA TRANSPORTADORA"/>
    <s v="ENVÍO"/>
    <n v="48"/>
    <s v="INTERMEDIA"/>
    <s v="TERRESTRE"/>
    <s v="CONTRERAS ROSSI LITZY YULIETH"/>
    <n v="1"/>
    <n v="36351"/>
    <n v="36351"/>
  </r>
  <r>
    <s v="TUNJA"/>
    <s v="0036-0007"/>
    <x v="1"/>
    <n v="15238"/>
    <n v="2861719"/>
    <n v="59686"/>
    <x v="0"/>
    <s v="BOYACA"/>
    <s v="DUITAMA"/>
    <s v="BARRIO LA FLORESTA DUITAMA 2"/>
    <s v="WOMPI"/>
    <s v="FO-25-1674125"/>
    <d v="2025-10-09T09:15:00"/>
    <d v="2025-10-16T12:01:00"/>
    <x v="0"/>
    <s v="ROLLOS"/>
    <s v="EJECUTADO_EXITOSO"/>
    <s v="EJECUTADO EXITOSO"/>
    <s v="11/10/2025 SE CONFIRMAN DATOS, SE REALIZA ENVIO DE ROLLOS CON GUIA | 16/10/2025 SE REALIZA ENVIO DE 64 ROLLOS, CON LA GUIA 2235596201 SERVIENTREGA. SE CONFIRMA ENTREGA EXITOSA POR PARTE DE LA TRANSPORTADORA"/>
    <s v="ENVÍO"/>
    <n v="64"/>
    <s v="INTERMEDIA"/>
    <s v="TERRESTRE"/>
    <s v="CONTRERAS ROSSI LITZY YULIETH"/>
    <n v="1"/>
    <n v="36351"/>
    <n v="36351"/>
  </r>
  <r>
    <s v="BUCARAMANGA"/>
    <s v="0036-0007"/>
    <x v="1"/>
    <n v="68547"/>
    <n v="2861380"/>
    <n v="75828"/>
    <x v="0"/>
    <s v="SANTANDER"/>
    <s v="PIEDECUESTA"/>
    <s v="BARRIO PIEDEMONTE PIEDECUESTA"/>
    <s v="WOMPI"/>
    <s v="FO-25-1673823"/>
    <d v="2025-10-09T09:01:00"/>
    <d v="2025-10-16T12:05:00"/>
    <x v="0"/>
    <s v="ROLLOS"/>
    <s v="EJECUTADO_EXITOSO"/>
    <s v="EJECUTADO EXITOSO"/>
    <s v="11/10/2025 SE CONFIRMAN DATOS, SE REALIZA ENVIO DE ROLLOS CON GUIA | 16/10/2025 SE REALIZA ENVIO DE 40 ROLLOS, CON LA GUIA 2187690780 SERVIENTREGA. SE CONFIRMA ENTREGA EXITOSA POR PARTE DE LA TRANSPORTADORA"/>
    <s v="ENVÍO"/>
    <n v="40"/>
    <s v="INTERMEDIA"/>
    <s v="TERRESTRE"/>
    <s v="CONTRERAS ROSSI LITZY YULIETH"/>
    <n v="1"/>
    <n v="36351"/>
    <n v="36351"/>
  </r>
  <r>
    <s v="BUCARAMANGA"/>
    <s v="0036-0007"/>
    <x v="1"/>
    <n v="68081"/>
    <n v="2860642"/>
    <n v="45612"/>
    <x v="0"/>
    <s v="SANTANDER"/>
    <s v="BARRANCABERMEJA"/>
    <s v="BARRIO DEL DANUBIO BARRANCABERMEJA"/>
    <s v="WOMPI"/>
    <s v="FO-25-1673179"/>
    <d v="2025-10-09T08:00:00"/>
    <d v="2025-10-16T12:07:00"/>
    <x v="0"/>
    <s v="ROLLOS"/>
    <s v="EJECUTADO_EXITOSO"/>
    <s v="EJECUTADO EXITOSO"/>
    <s v="11/10/2025 SE CONFIRMAN DATOS, SE REALIZA ENVIO DE ROLLOS CON GUIA | 16/10/2025 SE REALIZA ENVIO DE 64 ROLLOS, CON LA GUIA 2187690779 SERVIENTREGA. SE CONFIRMA ENTREGA EXITOSA POR PARTE DE LA TRANSPORTADORA"/>
    <s v="ENVÍO"/>
    <n v="64"/>
    <s v="LEJANA"/>
    <s v="TERRESTRE"/>
    <s v="CONTRERAS ROSSI LITZY YULIETH"/>
    <n v="1"/>
    <n v="40250"/>
    <n v="40250"/>
  </r>
  <r>
    <s v="BOGOTA"/>
    <s v="0036-0004"/>
    <x v="5"/>
    <n v="11001"/>
    <n v="2860641"/>
    <n v="51641"/>
    <x v="0"/>
    <s v="CUNDINAMARCA"/>
    <s v="BOGOTA"/>
    <s v="BARRIO ONCE DE NOVIEMBRE BOGOTA"/>
    <s v="WOMPI"/>
    <s v="FO-25-1664780"/>
    <d v="2025-10-09T08:00:00"/>
    <d v="2025-10-16T12:19:00"/>
    <x v="0"/>
    <s v="ROLLOS"/>
    <s v="EJECUTADO_CANCELADO"/>
    <s v="CB CERRADO - DESOCUPADO"/>
    <s v="10/10/2025 SE ESCALA AL COORDINADOR DE ZONA PARA ENTREGA DE ROLLOS EN SITIO | 16/10/2025 SE REALIZA VISITA A CB PARA ENTREGA DE ROLLOS ,SE ENCUENTRA CERRADO SE INTENTA COMUNICAR CON CLIENTE NO CONTESTAN"/>
    <s v="VISITA_TÉCNICA"/>
    <m/>
    <s v="PRINCIPAL"/>
    <s v="TERRESTRE"/>
    <s v="CONTRERAS ROSSI LITZY YULIETH"/>
    <n v="1"/>
    <n v="31419"/>
    <n v="31419"/>
  </r>
  <r>
    <s v="CUCUTA"/>
    <s v="0036-0007"/>
    <x v="1"/>
    <n v="54051"/>
    <n v="2858647"/>
    <n v="61603"/>
    <x v="0"/>
    <s v="NORTE DE SANTANDER"/>
    <s v="ARBOLEDAS"/>
    <s v="BARRIO LA PRESENTACION ARBOLEDAS"/>
    <s v="WOMPI"/>
    <s v="FO-25-1668325"/>
    <d v="2025-10-08T14:33:00"/>
    <d v="2025-10-16T12:22:00"/>
    <x v="0"/>
    <s v="ROLLOS"/>
    <s v="EJECUTADO_EXITOSO"/>
    <s v="EJECUTADO EXITOSO"/>
    <s v="10/10/2025 DATOS ACTUALIZADOS. SE REALIZA ENVIO DE ROLLOS CON GUIA | 16/10/2025 SE REALIZA ENVIO DE 40 ROLLOS, CON LA GUIA 2187690769 SERVIENTREGA. SE CONFIRMA ENTREGA EXITOSA POR PARTE DE LA TRANSPORTADORA"/>
    <s v="ENVÍO"/>
    <n v="40"/>
    <s v="LEJANA"/>
    <s v="TERRESTRE"/>
    <s v="GALINDO ROJAS LUIS FELIPE"/>
    <n v="1"/>
    <n v="40250"/>
    <n v="40250"/>
  </r>
  <r>
    <s v="BOGOTA"/>
    <s v="0036-0004"/>
    <x v="5"/>
    <n v="25754"/>
    <n v="2870248"/>
    <n v="50837"/>
    <x v="0"/>
    <s v="CUNDINAMARCA"/>
    <s v="SOACHA"/>
    <s v="BARRIO BOCHICA SOACHA"/>
    <s v="WOMPI"/>
    <s v="FO-25-1667764"/>
    <d v="2025-10-10T14:52:00"/>
    <d v="2025-10-16T12:24:00"/>
    <x v="0"/>
    <s v="ROLLOS"/>
    <s v="EJECUTADO_EXITOSO"/>
    <s v="EJECUTADO EXITOSO"/>
    <s v="10/10/2025 SE ESCALA AL COORDINADOR DE ZONA PARA ENTREGA DE ROLLOS EN SITIO | 16/10/2025 SE REALIZA ENTREGA DE 56 ROLLOS WOMPI NO SE MANIPULA TERMINAL"/>
    <s v="VISITA_TÉCNICA"/>
    <n v="56"/>
    <s v="PRINCIPAL"/>
    <s v="TERRESTRE"/>
    <s v="TORO CARDONA ELIZABETH"/>
    <n v="1"/>
    <n v="31419"/>
    <n v="31419"/>
  </r>
  <r>
    <s v="YOPAL"/>
    <s v="0036-0006"/>
    <x v="2"/>
    <n v="85430"/>
    <n v="2859293"/>
    <n v="27455"/>
    <x v="0"/>
    <s v="CASANARE"/>
    <s v="TRINIDAD"/>
    <s v="BARRIO CENTRO - TRINIDAD"/>
    <s v="WOMPI"/>
    <s v="FO-25-1668316"/>
    <d v="2025-10-08T15:45:00"/>
    <d v="2025-10-16T12:24:00"/>
    <x v="0"/>
    <s v="ROLLOS"/>
    <s v="EJECUTADO_EXITOSO"/>
    <s v="EJECUTADO EXITOSO"/>
    <s v="10/10/2025 DATOS ACTUALIZADOS. SE REALIZA ENVIO DE ROLLOS CON GUIA | 16/10/2025 SE REALIZA ENVIO DE 64 ROLLOS, CON LA GUIA 2235596208 SERVIENTREGA. SE CONFIRMA ENTREGA EXITOSA POR PARTE DE LA TRANSPORTADORA"/>
    <s v="ENVÍO"/>
    <n v="64"/>
    <s v="INTERMEDIA"/>
    <s v="TERRESTRE"/>
    <s v="BUSTOS MORA DIEGO MANUEL"/>
    <n v="1"/>
    <n v="36351"/>
    <n v="36351"/>
  </r>
  <r>
    <s v="BOGOTA"/>
    <s v="0036-0004"/>
    <x v="5"/>
    <n v="11001"/>
    <n v="2862575"/>
    <n v="70334"/>
    <x v="0"/>
    <s v="CUNDINAMARCA"/>
    <s v="BOGOTÁ"/>
    <s v="TECNI CENTER BOGOTA"/>
    <s v="WOMPI"/>
    <s v="FO-25-1654967"/>
    <d v="2025-10-09T10:40:00"/>
    <d v="2025-10-16T12:27:00"/>
    <x v="0"/>
    <s v="ROLLOS"/>
    <s v="EJECUTADO_EXITOSO"/>
    <s v="EJECUTADO EXITOSO"/>
    <s v="09/10/2025 SE ESCALA AL COORDINADOR DE ZONA PARA ENTREGA DE ROLLOS EN SITIO | 16/10/2025 SE VISITA COMERCIO, SE ENTREGAN 16 ROLLOS WOMPI, NO SE MANIPULAN DISPOSITIVOS"/>
    <s v="VISITA_TÉCNICA"/>
    <n v="16"/>
    <s v="PRINCIPAL"/>
    <s v="TERRESTRE"/>
    <s v="TORO CARDONA ELIZABETH"/>
    <n v="1"/>
    <n v="31419"/>
    <n v="31419"/>
  </r>
  <r>
    <s v="MEDELLIN"/>
    <s v="0036-0005"/>
    <x v="3"/>
    <n v="5237"/>
    <n v="2823130"/>
    <n v="77398"/>
    <x v="0"/>
    <s v="ANTIOQUIA"/>
    <s v="DON MATIAS"/>
    <s v="BARRIO SECTOR LA TERMINAL DON MATIAS DONMATIAS"/>
    <s v="WOMPI"/>
    <s v="FO-25-1626197"/>
    <d v="2025-10-01T13:01:00"/>
    <d v="2025-10-16T12:29:00"/>
    <x v="0"/>
    <s v="ROLLOS"/>
    <s v="EJECUTADO_EXITOSO"/>
    <s v="EJECUTADO EXITOSO"/>
    <s v="03/10/2025 SE CONFIRMA ENVIO CON LA SEÑORA  JULIANA GARCIA | 08/10/2025 ACTIVIDAD CREADA 2 DIAS DESPUES POR CAPACIDAD OPERATIVA CG | 16/10/2025 SE CONFIRMA ENTREGA EXITOSA DE 48 ROLLOS POR PARTE DEL MANDAR Y SERVIR CON GUIA 6345301357412"/>
    <s v="ENVÍO"/>
    <n v="48"/>
    <s v="INTERMEDIA"/>
    <s v="TERRESTRE"/>
    <s v="ORTIZ YARA FRANKLYN ISRAEL"/>
    <n v="1"/>
    <n v="36351"/>
    <n v="36351"/>
  </r>
  <r>
    <s v="VILLAVICENCIO"/>
    <s v="0036-0006"/>
    <x v="2"/>
    <n v="50001"/>
    <n v="2878477"/>
    <n v="78028"/>
    <x v="0"/>
    <s v="META"/>
    <s v="VILLAVICENCIO"/>
    <s v="DROGUERIA VILLAPHARMA"/>
    <s v="WOMPI"/>
    <s v="FO-25-1681318"/>
    <d v="2025-10-14T12:41:00"/>
    <d v="2025-10-16T12:42:00"/>
    <x v="0"/>
    <s v="ROLLOS"/>
    <s v="EJECUTADO_EXITOSO"/>
    <s v="EJECUTADO EXITOSO"/>
    <s v="14/10/2025 SE ESCALA AL COORDINADOR DE ZONA PARA ENTREGA DE ROLLOS EN SITIO | 16/10/2025 SE VISITA CB Y SE REALIZA ENTREGA DE 24 ROLLOS DE PAPEL TERMICO PARA DATÁFONO WOMPI"/>
    <s v="VISITA_TÉCNICA"/>
    <n v="24"/>
    <s v="PRINCIPAL"/>
    <s v="TERRESTRE"/>
    <s v="BETANCUR AGUIRRE EDGAR AUGUSTO"/>
    <n v="1"/>
    <n v="31419"/>
    <n v="31419"/>
  </r>
  <r>
    <s v="BOGOTA"/>
    <s v="0036-0004"/>
    <x v="5"/>
    <n v="11001"/>
    <n v="2862689"/>
    <n v="47924"/>
    <x v="0"/>
    <s v="CUNDINAMARCA"/>
    <s v="BOGOTÁ"/>
    <s v="MISCELANEA Y PAPELERIA IDEAL"/>
    <s v="WOMPI"/>
    <s v="FO-25-1667217"/>
    <d v="2025-10-09T11:00:00"/>
    <d v="2025-10-16T12:45:00"/>
    <x v="0"/>
    <s v="ROLLOS"/>
    <s v="EJECUTADO_EXITOSO"/>
    <s v="EJECUTADO EXITOSO"/>
    <s v="10/10/2025 SE ESCALA AL COORDINADOR DE ZONA PARA ENTREGA DE ROLLOS EN SITIO | 16/10/2025 SE REALIZA ENTREGA DE 24 ROLLOS WOMPI NO SE MANIPULAN EQUIPOS"/>
    <s v="VISITA_TÉCNICA"/>
    <n v="24"/>
    <s v="PRINCIPAL"/>
    <s v="TERRESTRE"/>
    <s v="GARZON RUIZ LUIS MIGUEL"/>
    <n v="1"/>
    <n v="31419"/>
    <n v="31419"/>
  </r>
  <r>
    <s v="MEDELLIN"/>
    <s v="0036-0005"/>
    <x v="3"/>
    <n v="5664"/>
    <n v="2839834"/>
    <n v="50444"/>
    <x v="0"/>
    <s v="ANTIOQUIA"/>
    <s v="SAN PEDRO DE LOS MILAGROS"/>
    <s v="BARRIO LA PLANTA SAN PEDRO DE LOS MILAGROS"/>
    <s v="WOMPI"/>
    <s v="FO-25-1640210"/>
    <d v="2025-10-06T08:00:00"/>
    <d v="2025-10-16T12:45:00"/>
    <x v="0"/>
    <s v="ROLLOS"/>
    <s v="EJECUTADO_EXITOSO"/>
    <s v="EJECUTADO EXITOSO"/>
    <s v="07/10/2025 SE REALIZA ENVIO DE ROLLOS CON GUIA | 16/10/2025 SE CONFIRMA ENTREGA EXITOSA DE 64 ROLLOS POR PARTE DEL MANDAR Y SERVIR CON GUIA 6345301359318"/>
    <s v="ENVÍO"/>
    <n v="64"/>
    <s v="INTERMEDIA"/>
    <s v="TERRESTRE"/>
    <s v="GALINDO ROJAS LUIS FELIPE"/>
    <n v="1"/>
    <n v="36351"/>
    <n v="36351"/>
  </r>
  <r>
    <s v="MEDELLIN"/>
    <s v="0036-0005"/>
    <x v="3"/>
    <n v="5789"/>
    <n v="2839920"/>
    <n v="57780"/>
    <x v="0"/>
    <s v="ANTIOQUIA"/>
    <s v="TAMESIS"/>
    <s v="BARRIO SANTA ANA TAMESIS 2"/>
    <s v="WOMPI"/>
    <s v="FO-25-1640208"/>
    <d v="2025-10-06T08:00:00"/>
    <d v="2025-10-16T12:47:00"/>
    <x v="0"/>
    <s v="ROLLOS"/>
    <s v="EJECUTADO_EXITOSO"/>
    <s v="EJECUTADO EXITOSO"/>
    <s v="07/10/2025 SE REALIZA ENVIO DE ROLLOS CON GUIA | 16/10/2025 TRANSPORTADORA NO ENTREGA A TIEMPO | 16/10/2025 SE CONFIRMA ENTREGA EXITOSA DE 48 ROLLOS POR PARTE DEL MANDAR Y SERVIR CON GUIA 6345301359312"/>
    <s v="ENVÍO"/>
    <n v="48"/>
    <s v="LEJANA"/>
    <s v="TERRESTRE"/>
    <s v="BETANCUR AGUIRRE EDGAR AUGUSTO"/>
    <n v="1"/>
    <n v="40250"/>
    <n v="40250"/>
  </r>
  <r>
    <s v="MEDELLIN"/>
    <s v="0036-0005"/>
    <x v="3"/>
    <n v="5789"/>
    <n v="2839838"/>
    <n v="31283"/>
    <x v="0"/>
    <s v="ANTIOQUIA"/>
    <s v="TAMESIS"/>
    <s v="BARRIO TÁMESIS"/>
    <s v="WOMPI"/>
    <s v="FO-25-1640206"/>
    <d v="2025-10-06T08:00:00"/>
    <d v="2025-10-16T12:53:00"/>
    <x v="0"/>
    <s v="ROLLOS"/>
    <s v="EJECUTADO_EXITOSO"/>
    <s v="EJECUTADO EXITOSO"/>
    <s v="07/10/2025 SE REALIZA ENVIO DE ROLLOS CON GUIA | 16/10/2025 SE CONFIRMA ENTREGA EXITOSA DE 40 ROLLOS POR PARTE DEL MANDAR Y SERVIR CON GUIA 6345301359309"/>
    <s v="ENVÍO"/>
    <n v="40"/>
    <s v="LEJANA"/>
    <s v="TERRESTRE"/>
    <s v="BETANCUR AGUIRRE EDGAR AUGUSTO"/>
    <n v="1"/>
    <n v="40250"/>
    <n v="40250"/>
  </r>
  <r>
    <s v="BOGOTA"/>
    <s v="0036-0004"/>
    <x v="5"/>
    <n v="25754"/>
    <n v="2872161"/>
    <n v="76429"/>
    <x v="0"/>
    <s v="CUNDINAMARCA"/>
    <s v="SOACHA"/>
    <s v="BARRIO QUINTAS DE LA LAGUNA SOACHA 2"/>
    <s v="WOMPI"/>
    <s v="FO-25-1681863"/>
    <d v="2025-10-14T08:00:00"/>
    <d v="2025-10-16T12:53:00"/>
    <x v="0"/>
    <s v="ROLLOS"/>
    <s v="EJECUTADO_EXITOSO"/>
    <s v="EJECUTADO EXITOSO"/>
    <s v="14/10/2025 SE ESCALA AL COORDINADOR DE ZONA PARA ENTREGA DE ROLLOS EN SITIO | 16/10/2025 ENTREGA DE 24 ROLLOS WOMPI NO SE MANIPULA TERMINAL"/>
    <s v="VISITA_TÉCNICA"/>
    <n v="24"/>
    <s v="PRINCIPAL"/>
    <s v="TERRESTRE"/>
    <s v="BETANCUR AGUIRRE EDGAR AUGUSTO"/>
    <n v="1"/>
    <n v="31419"/>
    <n v="31419"/>
  </r>
  <r>
    <s v="BOGOTA"/>
    <s v="0036-0004"/>
    <x v="5"/>
    <n v="11001"/>
    <n v="2877686"/>
    <n v="70699"/>
    <x v="0"/>
    <s v="CUNDINAMARCA"/>
    <s v="BOGOTA"/>
    <s v="PATIO BONITO BOGOTA CUNDINAMARCA"/>
    <s v="WOMPI"/>
    <s v="FO-25-1680611"/>
    <d v="2025-10-14T11:13:00"/>
    <d v="2025-10-16T12:55:00"/>
    <x v="0"/>
    <s v="ROLLOS"/>
    <s v="EJECUTADO_EXITOSO"/>
    <s v="EJECUTADO EXITOSO"/>
    <s v="14/10/2025 SE ESCALA AL COORDINADOR DE ZONA PARA ENTREGA DE ROLLOS EN SITIO | 16/10/2025 DURANTE LA VISITA TECNICA SE REALIZA ENTREGA DE ROLLOS PARA DATÁFONO NO SE MANIPULAN EQUIPOS SIN NOVEDAD EN ENTREGA"/>
    <s v="VISITA_TÉCNICA"/>
    <n v="16"/>
    <s v="PRINCIPAL"/>
    <s v="TERRESTRE"/>
    <s v="BUSTOS MORA DIEGO MANUEL"/>
    <n v="1"/>
    <n v="31419"/>
    <n v="31419"/>
  </r>
  <r>
    <s v="MEDELLIN"/>
    <s v="0036-0005"/>
    <x v="3"/>
    <n v="5664"/>
    <n v="2838562"/>
    <n v="50674"/>
    <x v="0"/>
    <s v="ANTIOQUIA"/>
    <s v="SAN PEDRO DE LOS MILAGROS"/>
    <s v="BARRIO CALLE PRINCIPAL SAN PEDRO DE LOS MILAGROS 1"/>
    <s v="WOMPI"/>
    <s v="FO-25-1637436"/>
    <d v="2025-10-06T08:00:00"/>
    <d v="2025-10-16T13:00:00"/>
    <x v="0"/>
    <s v="ROLLOS"/>
    <s v="EJECUTADO_EXITOSO"/>
    <s v="EJECUTADO EXITOSO"/>
    <s v="06/10/2025 SE VALIDAN DATOS CON CB, REALIZA ENVIO DE ROLLOS CON GUIA | 16/10/2025 SE CONFIRMA ENTREGA EXITOSA DE 40 ROLLOS POR PARTE DEL MANDAR Y SERVIR CON GUIA 6345301358973"/>
    <s v="ENVÍO"/>
    <n v="40"/>
    <s v="INTERMEDIA"/>
    <s v="TERRESTRE"/>
    <s v="LOZADA ROJAS CHRISTIAN ANDRES"/>
    <n v="1"/>
    <n v="36351"/>
    <n v="36351"/>
  </r>
  <r>
    <s v="NEIVA"/>
    <s v="0036-0006"/>
    <x v="2"/>
    <n v="18247"/>
    <n v="2858645"/>
    <n v="21718"/>
    <x v="0"/>
    <s v="CAQUETA"/>
    <s v="EL DONCELLO"/>
    <s v="BELALCAZAR EL DONCELLO"/>
    <s v="WOMPI"/>
    <s v="FO-25-1668329"/>
    <d v="2025-10-08T14:31:00"/>
    <d v="2025-10-16T13:01:00"/>
    <x v="0"/>
    <s v="ROLLOS"/>
    <s v="EJECUTADO_EXITOSO"/>
    <s v="EJECUTADO EXITOSO"/>
    <s v="10/10/2025 DATOS ACTUALIZADOS. SE REALIZA ENVIO DE ROLLOS CON GUIA | 16/10/2025 SE CONFIRMA ENTREGA EXITOSA POR PARTE DE LA TRANSPORTADORA SERVIENTREGA CON LA GUIA 2235596211"/>
    <s v="ENVÍO"/>
    <n v="32"/>
    <s v="LEJANA"/>
    <s v="TERRESTRE"/>
    <s v="BETANCUR AGUIRRE EDGAR AUGUSTO"/>
    <n v="1"/>
    <n v="40250"/>
    <n v="40250"/>
  </r>
  <r>
    <s v="NEIVA"/>
    <s v="0036-0006"/>
    <x v="2"/>
    <n v="18247"/>
    <n v="2858654"/>
    <n v="64332"/>
    <x v="0"/>
    <s v="CAQUETA"/>
    <s v="EL DONCELLO"/>
    <s v="BARRIO EL JARDIN EL DONCELLO"/>
    <s v="WOMPI"/>
    <s v="FO-25-1668322"/>
    <d v="2025-10-08T14:34:00"/>
    <d v="2025-10-16T13:06:00"/>
    <x v="0"/>
    <s v="ROLLOS"/>
    <s v="EJECUTADO_EXITOSO"/>
    <s v="EJECUTADO EXITOSO"/>
    <s v="10/10/2025 DATOS ACTUALIZADOS. SE REALIZA ENVIO DE ROLLOS CON GUIA | 16/10/2025 SE CONFIRMA ENTREGA EXITOSA POR PARTE DE LA TRANSPORTADORA SERVIENTREGA CON LA GUIA 2235596210"/>
    <s v="ENVÍO"/>
    <n v="24"/>
    <s v="LEJANA"/>
    <s v="TERRESTRE"/>
    <s v="TORO CARDONA ELIZABETH"/>
    <n v="1"/>
    <n v="40250"/>
    <n v="40250"/>
  </r>
  <r>
    <s v="MEDELLIN"/>
    <s v="0036-0005"/>
    <x v="3"/>
    <n v="5789"/>
    <n v="2839505"/>
    <n v="58299"/>
    <x v="0"/>
    <s v="ANTIOQUIA"/>
    <s v="TAMESIS"/>
    <s v="BARRIO PARQUE TAMESIS TAMESIS"/>
    <s v="WOMPI"/>
    <s v="FO-25-1631610"/>
    <d v="2025-10-06T08:00:00"/>
    <d v="2025-10-16T13:11:00"/>
    <x v="0"/>
    <s v="ROLLOS"/>
    <s v="EJECUTADO_EXITOSO"/>
    <s v="EJECUTADO EXITOSO"/>
    <s v="05/10/2025 SE REALIZA ENVIO DE ROLLOS CON GUIA | 16/10/2025 SE CONFIRMA ENTREGA EXITOSA DE 64 ROLLOS POR PARTE DEL MANDAR Y SERVIR CON GUIA 6345301357963"/>
    <s v="ENVÍO"/>
    <n v="64"/>
    <s v="LEJANA"/>
    <s v="TERRESTRE"/>
    <s v="TORO CARDONA ELIZABETH"/>
    <n v="1"/>
    <n v="40250"/>
    <n v="40250"/>
  </r>
  <r>
    <s v="MEDELLIN"/>
    <s v="0036-0005"/>
    <x v="3"/>
    <n v="5789"/>
    <n v="2840029"/>
    <n v="27754"/>
    <x v="0"/>
    <s v="ANTIOQUIA"/>
    <s v="TAMESIS"/>
    <s v="BARRIO PARQUE TAMESIS"/>
    <s v="WOMPI"/>
    <s v="FO-25-1631601"/>
    <d v="2025-10-06T08:00:00"/>
    <d v="2025-10-16T13:12:00"/>
    <x v="0"/>
    <s v="ROLLOS"/>
    <s v="EJECUTADO_EXITOSO"/>
    <s v="EJECUTADO EXITOSO"/>
    <s v="05/10/2025 SE REALIZA ENVIO DE ROLLOS CON GUIA | 16/10/2025 SE CONFIRMA ENTREGA EXITOSA DE 56 ROLLOS POR PARTE DEL MANDAR Y SERVIR CON GUIA 6345301357960"/>
    <s v="ENVÍO"/>
    <n v="56"/>
    <s v="LEJANA"/>
    <s v="TERRESTRE"/>
    <s v="BETANCUR AGUIRRE EDGAR AUGUSTO"/>
    <n v="1"/>
    <n v="40250"/>
    <n v="40250"/>
  </r>
  <r>
    <s v="MEDELLIN"/>
    <s v="0036-0005"/>
    <x v="3"/>
    <n v="5861"/>
    <n v="2839717"/>
    <n v="46908"/>
    <x v="0"/>
    <s v="ANTIOQUIA"/>
    <s v="VENECIA"/>
    <s v="BARRIO PARQUE VENECIA 2"/>
    <s v="WOMPI"/>
    <s v="FO-25-1631607"/>
    <d v="2025-10-06T08:00:00"/>
    <d v="2025-10-16T13:20:00"/>
    <x v="0"/>
    <s v="ROLLOS"/>
    <s v="EJECUTADO_EXITOSO"/>
    <s v="EJECUTADO EXITOSO"/>
    <s v="05/10/2025 SE REALIZA ENVIO DE ROLLOS CON GUIA | 16/10/2025 SE CONFIRMA ENTREGA EXITOSA DE 48 ROLLOS POR PARTE DEL MANDAR Y SERVIR CON GUIA 6345301357961"/>
    <s v="ENVÍO"/>
    <n v="48"/>
    <s v="INTERMEDIA"/>
    <s v="TERRESTRE"/>
    <s v="BETANCUR AGUIRRE EDGAR AUGUSTO"/>
    <n v="1"/>
    <n v="36351"/>
    <n v="36351"/>
  </r>
  <r>
    <s v="MEDELLIN"/>
    <s v="0036-0005"/>
    <x v="3"/>
    <n v="5679"/>
    <n v="2840552"/>
    <n v="28611"/>
    <x v="0"/>
    <s v="ANTIOQUIA"/>
    <s v="SANTA BARBARA"/>
    <s v="BARRIO CENTRO SANTA BARBARA"/>
    <s v="WOMPI"/>
    <s v="FO-25-1631596"/>
    <d v="2025-10-06T08:00:00"/>
    <d v="2025-10-16T13:23:00"/>
    <x v="0"/>
    <s v="ROLLOS"/>
    <s v="EJECUTADO_EXITOSO"/>
    <s v="EJECUTADO EXITOSO"/>
    <s v="05/10/2025 SE REALIZA ENVIO DE ROLLOS CON GUIA | 16/10/2025 SE CONFIRMA ENTREGA EXITOSA DE 64 ROLLOS POR PARTE DEL MANDAR Y SERVIR CON GUIA 6345301357959"/>
    <s v="ENVÍO"/>
    <n v="64"/>
    <s v="INTERMEDIA"/>
    <s v="TERRESTRE"/>
    <s v="BETANCUR AGUIRRE EDGAR AUGUSTO"/>
    <n v="1"/>
    <n v="36351"/>
    <n v="36351"/>
  </r>
  <r>
    <s v="MEDELLIN"/>
    <s v="0036-0005"/>
    <x v="3"/>
    <n v="5042"/>
    <n v="2858449"/>
    <n v="67494"/>
    <x v="0"/>
    <s v="ANTIOQUIA"/>
    <s v="SANTA FE DE ANTIOQUIA"/>
    <s v="BARRIO PASO REAL LA ESMERALDA SANTA FE DE ANTIOQUIA"/>
    <s v="WOMPI"/>
    <s v="FO-25-1668331"/>
    <d v="2025-10-08T14:23:00"/>
    <d v="2025-10-16T14:15:00"/>
    <x v="0"/>
    <s v="ROLLOS"/>
    <s v="EJECUTADO_EXITOSO"/>
    <s v="EJECUTADO EXITOSO"/>
    <s v="10/10/2025 DATOS ACTUALIZADOS. SE REALIZA ENVIO DE ROLLOS CON GUIA | 16/10/2025 SE LLAMA AL USUARIO PERO NO CONTESTO"/>
    <s v="ENVÍO"/>
    <n v="20"/>
    <s v="INTERMEDIA"/>
    <s v="TERRESTRE"/>
    <s v="BETANCUR AGUIRRE EDGAR AUGUSTO"/>
    <n v="1"/>
    <n v="36351"/>
    <n v="36351"/>
  </r>
  <r>
    <s v="BOGOTA"/>
    <s v="0036-0004"/>
    <x v="5"/>
    <n v="11001"/>
    <n v="2857231"/>
    <n v="27295"/>
    <x v="0"/>
    <s v="CUNDINAMARCA"/>
    <s v="BOGOTÁ"/>
    <s v="PAPELERÍA SHADAI"/>
    <s v="WOMPI"/>
    <s v="FO-25-1646635"/>
    <d v="2025-10-08T11:23:00"/>
    <d v="2025-10-16T14:58:00"/>
    <x v="0"/>
    <s v="ROLLOS"/>
    <s v="EJECUTADO_EXITOSO"/>
    <s v="EJECUTADO EXITOSO"/>
    <s v="08/10/2025 SE ESCALA AL COORDINADOR DE ZONA PARA ENTREGA DE ROLLOS EN SITIO | 16/10/2025 SE ENTREGAN ROLLOS"/>
    <s v="VISITA_TÉCNICA"/>
    <n v="16"/>
    <s v="PRINCIPAL"/>
    <s v="TERRESTRE"/>
    <s v="BETANCUR AGUIRRE EDGAR AUGUSTO"/>
    <n v="1"/>
    <n v="31419"/>
    <n v="31419"/>
  </r>
  <r>
    <s v="BOGOTA"/>
    <s v="0036-0004"/>
    <x v="5"/>
    <n v="11001"/>
    <n v="2863751"/>
    <n v="73508"/>
    <x v="0"/>
    <s v="CUNDINAMARCA"/>
    <s v="BOGOTÁ"/>
    <s v="TIENDA DE REGALOS Y PAPELERIA ANTONELLA"/>
    <s v="WOMPI"/>
    <s v="FO-25-1660853"/>
    <d v="2025-10-09T12:35:00"/>
    <d v="2025-10-16T15:21:00"/>
    <x v="0"/>
    <s v="ROLLOS"/>
    <s v="EJECUTADO_EXITOSO"/>
    <s v="EJECUTADO EXITOSO"/>
    <s v="09/10/2025 SE ESCALA AL COORDINADOR DE ZONA PARA ENTREGA DE ROLLOS EN SITIO | 16/10/2025 ENTREGA DE 32 ROLLOS WOMPI OK NO SE MANIPULAN EQUIPOS"/>
    <s v="VISITA_TÉCNICA"/>
    <n v="32"/>
    <s v="PRINCIPAL"/>
    <s v="TERRESTRE"/>
    <s v="BARRAGAN LAGOS JUAN MANUEL"/>
    <n v="1"/>
    <n v="31419"/>
    <n v="31419"/>
  </r>
  <r>
    <s v="BOGOTA"/>
    <s v="0036-0004"/>
    <x v="5"/>
    <n v="11001"/>
    <n v="2863847"/>
    <n v="76496"/>
    <x v="0"/>
    <s v="CUNDINAMARCA"/>
    <s v="BOGOTÁ"/>
    <s v="PAGOSERVICIOSKF"/>
    <s v="WOMPI"/>
    <s v="FO-25-1664778"/>
    <d v="2025-10-09T13:02:00"/>
    <d v="2025-10-16T15:23:00"/>
    <x v="0"/>
    <s v="ROLLOS"/>
    <s v="EJECUTADO_EXITOSO"/>
    <s v="EJECUTADO EXITOSO"/>
    <s v="10/10/2025 SE ESCALA AL COORDINADOR DE ZONA PARA ENTREGA DE ROLLOS EN SITIO | 16/10/2025 SE REALIZA VISITA A CB SE ENTREGAN 16 ROLLOS WOMPI"/>
    <s v="VISITA_TÉCNICA"/>
    <n v="16"/>
    <s v="PRINCIPAL"/>
    <s v="TERRESTRE"/>
    <s v="HERNANDEZ NARANJO OSCAR EDUARDO"/>
    <n v="1"/>
    <n v="31419"/>
    <n v="31419"/>
  </r>
  <r>
    <s v="MEDELLIN"/>
    <s v="0036-0005"/>
    <x v="3"/>
    <n v="5679"/>
    <n v="2829749"/>
    <n v="10154"/>
    <x v="0"/>
    <s v="ANTIOQUIA"/>
    <s v="SANTA BARBARA"/>
    <s v="SANTA BARBARA"/>
    <s v="WOMPI"/>
    <s v="FO-25-1622246"/>
    <d v="2025-10-02T11:27:00"/>
    <d v="2025-10-16T15:45:00"/>
    <x v="0"/>
    <s v="ROLLOS"/>
    <s v="EJECUTADO_EXITOSO"/>
    <s v="EJECUTADO EXITOSO"/>
    <s v="03/10/2025 SE REALIZA ENVIO DE ROLLOS CON GUIA | 03/10/2025 DEBIDO A INCONVENIENTES CON LOS MO DE LA TA BODEGA NO VISUALIZABA ACTIVIDAD | 16/10/2025 SE REALIZA ENVIO DE 64 ROLLOS, CON LA GUIA 6345301356954 MAS LOGISTICA. SE CONFIRMA ENTREGA EXITOSA POR PARTE DE LA TRANSPORTADORA"/>
    <s v="ENVÍO"/>
    <n v="64"/>
    <s v="INTERMEDIA"/>
    <s v="TERRESTRE"/>
    <s v="JAIMES VALERO NELSON RICARDO"/>
    <n v="1"/>
    <n v="36351"/>
    <n v="36351"/>
  </r>
  <r>
    <s v="MEDELLIN"/>
    <s v="0036-0005"/>
    <x v="3"/>
    <n v="5679"/>
    <n v="2832168"/>
    <n v="62944"/>
    <x v="0"/>
    <s v="ANTIOQUIA"/>
    <s v="SANTA BARBARA"/>
    <s v="BARRIO CENTRO SANTA BARBARA 2"/>
    <s v="WOMPI"/>
    <s v="FO-25-1631638"/>
    <d v="2025-10-02T16:10:00"/>
    <d v="2025-10-16T15:46:00"/>
    <x v="0"/>
    <s v="ROLLOS"/>
    <s v="EJECUTADO_EXITOSO"/>
    <s v="EJECUTADO EXITOSO"/>
    <s v="05/10/2025 SE REALIZA ENVIO DE ROLLOS CON GUIA | 09/10/2025 EL ENVIO SE ENCUENTRA EN PROCESO | 16/10/2025 SE REALIZA ENVIO DE 48 ROLLOS, CON LA GUIA 6345301358007 MAS LOGISTICA. SE CONFIRMA ENTREGA EXITOSA POR PARTE DE LA TRANSPORTADORA"/>
    <s v="ENVÍO"/>
    <n v="48"/>
    <s v="INTERMEDIA"/>
    <s v="TERRESTRE"/>
    <s v="BETANCUR AGUIRRE EDGAR AUGUSTO"/>
    <n v="1"/>
    <n v="36351"/>
    <n v="36351"/>
  </r>
  <r>
    <s v="MEDELLIN"/>
    <s v="0036-0005"/>
    <x v="3"/>
    <n v="5615"/>
    <n v="2833096"/>
    <n v="36442"/>
    <x v="0"/>
    <s v="ANTIOQUIA"/>
    <s v="RIONEGRO"/>
    <s v="BARRIO SANTA TERESITA RIONEGRO"/>
    <s v="WOMPI"/>
    <s v="FO-25-1631626"/>
    <d v="2025-10-03T08:00:00"/>
    <d v="2025-10-16T15:47:00"/>
    <x v="0"/>
    <s v="ROLLOS"/>
    <s v="EJECUTADO_EXITOSO"/>
    <s v="EJECUTADO EXITOSO"/>
    <s v="05/10/2025 SE REALIZA ENVIO DE ROLLOS CON GUIA | 16/10/2025 SE REALIZA ENVIO DE 64 ROLLOS, CON LA GUIA 6345301357995 MAS LOGISTICA. SE CONFIRMA ENTREGA EXITOSA POR PARTE DE LA TRANSPORTADORA"/>
    <s v="ENVÍO"/>
    <n v="64"/>
    <s v="INTERMEDIA"/>
    <s v="TERRESTRE"/>
    <s v="BETANCUR AGUIRRE EDGAR AUGUSTO"/>
    <n v="1"/>
    <n v="36351"/>
    <n v="36351"/>
  </r>
  <r>
    <s v="MEDELLIN"/>
    <s v="0036-0005"/>
    <x v="3"/>
    <n v="5789"/>
    <n v="2835945"/>
    <n v="68726"/>
    <x v="0"/>
    <s v="ANTIOQUIA"/>
    <s v="TAMESIS"/>
    <s v="BARRIO PARQUE PRINCIPAL TÁMESIS"/>
    <s v="WOMPI"/>
    <s v="FO-25-1629359"/>
    <d v="2025-10-03T11:42:00"/>
    <d v="2025-10-16T15:48:00"/>
    <x v="0"/>
    <s v="ROLLOS"/>
    <s v="EJECUTADO_EXITOSO"/>
    <s v="EJECUTADO EXITOSO"/>
    <s v="04/10/2025 SE REALIZA ENVIO DE ROLLOS CON GUIA | 10/10/2025 ENVIO AUN NO SE ENTREGA, ESTA EN PROCESO | 16/10/2025 SE REALIZA ENVIO DE 40 ROLLOS, CON LA GUIA 6345301357933 MAS LOGISTICA. SE CONFIRMA ENTREGA EXITOSA POR PARTE DE LA TRANSPORTADORA"/>
    <s v="ENVÍO"/>
    <n v="40"/>
    <s v="LEJANA"/>
    <s v="TERRESTRE"/>
    <s v="BETANCUR AGUIRRE EDGAR AUGUSTO"/>
    <n v="1"/>
    <n v="40250"/>
    <n v="40250"/>
  </r>
  <r>
    <s v="MEDELLIN"/>
    <s v="0036-0005"/>
    <x v="3"/>
    <n v="5615"/>
    <n v="2836476"/>
    <n v="21442"/>
    <x v="0"/>
    <s v="ANTIOQUIA"/>
    <s v="RIONEGRO"/>
    <s v="BARRIO LA MILAGROSA - RIONEGRO"/>
    <s v="WOMPI"/>
    <s v="FO-25-1631615"/>
    <d v="2025-10-03T12:57:00"/>
    <d v="2025-10-16T15:49:00"/>
    <x v="0"/>
    <s v="ROLLOS"/>
    <s v="EJECUTADO_EXITOSO"/>
    <s v="EJECUTADO EXITOSO"/>
    <s v="05/10/2025 SE REALIZA ENVIO DE ROLLOS CON GUIA | 10/10/2025 ENVIO SE ENCUENTRA EN PROCESO, AUN NO SE ENTREGA | 16/10/2025 SE REALIZA ENVIO DE 64 ROLLOS, CON LA GUIA 6345301357967 MAS LOGISTICA. SE CONFIRMA ENTREGA EXITOSA POR PARTE DE LA TRANSPORTADORA"/>
    <s v="ENVÍO"/>
    <n v="64"/>
    <s v="INTERMEDIA"/>
    <s v="TERRESTRE"/>
    <s v="BETANCUR AGUIRRE EDGAR AUGUSTO"/>
    <n v="1"/>
    <n v="36351"/>
    <n v="36351"/>
  </r>
  <r>
    <s v="MEDELLIN"/>
    <s v="0036-0005"/>
    <x v="3"/>
    <n v="5679"/>
    <n v="2837072"/>
    <n v="37908"/>
    <x v="0"/>
    <s v="ANTIOQUIA"/>
    <s v="SANTA BARBARA"/>
    <s v="BARRIO GALERIA SANTA BARBARA"/>
    <s v="WOMPI"/>
    <s v="FO-25-1629611"/>
    <d v="2025-10-03T14:32:00"/>
    <d v="2025-10-16T15:50:00"/>
    <x v="0"/>
    <s v="ROLLOS"/>
    <s v="EJECUTADO_EXITOSO"/>
    <s v="EJECUTADO EXITOSO"/>
    <s v="04/10/2025 SE REALIZA ENVIO DE ROLLOS CON GUIA | 10/10/2025 ENVIO AUN NO SE ENTREGA, SE ENCUENTRA EN PROCESO | 16/10/2025 SE REALIZA ENVIO DE 64 ROLLOS, CON LA GUIA 6345301357944 MAS LOGISTICA. SE CONFIRMA ENTREGA EXITOSA POR PARTE DE LA TRANSPORTADORA"/>
    <s v="ENVÍO"/>
    <n v="64"/>
    <s v="INTERMEDIA"/>
    <s v="TERRESTRE"/>
    <s v="BETANCUR AGUIRRE EDGAR AUGUSTO"/>
    <n v="1"/>
    <n v="36351"/>
    <n v="36351"/>
  </r>
  <r>
    <s v="MEDELLIN"/>
    <s v="0036-0005"/>
    <x v="3"/>
    <n v="5368"/>
    <n v="2861215"/>
    <n v="32064"/>
    <x v="0"/>
    <s v="ANTIOQUIA"/>
    <s v="JERICO"/>
    <s v="BARRIO JERICÓ JERICÓ"/>
    <s v="WOMPI"/>
    <s v="FO-25-1673175"/>
    <d v="2025-10-09T08:02:00"/>
    <d v="2025-10-16T15:51:00"/>
    <x v="0"/>
    <s v="ROLLOS"/>
    <s v="EJECUTADO_EXITOSO"/>
    <s v="EJECUTADO EXITOSO"/>
    <s v="11/10/2025 SE CONFIRMAN DATOS, SE REALIZA ENVIO DE ROLLOS CON GUIA | 16/10/2025 SE REALIZA ENVIO DE 32 ROLLOS, CON LA GUIA 6345301364058 MAS LOGISTICA. SE CONFIRMA ENTREGA EXITOSA POR PARTE DE LA TRANSPORTADORA"/>
    <s v="ENVÍO"/>
    <n v="32"/>
    <s v="LEJANA"/>
    <s v="TERRESTRE"/>
    <s v="BETANCUR AGUIRRE EDGAR AUGUSTO"/>
    <n v="1"/>
    <n v="40250"/>
    <n v="40250"/>
  </r>
  <r>
    <s v="MEDELLIN"/>
    <s v="0036-0005"/>
    <x v="3"/>
    <n v="5440"/>
    <n v="2861335"/>
    <n v="35305"/>
    <x v="0"/>
    <s v="ANTIOQUIA"/>
    <s v="MARINILLA"/>
    <s v="BARRIO MARIA AUXILIADORA  1 MARINILLA"/>
    <s v="WOMPI"/>
    <s v="FO-25-1673488"/>
    <d v="2025-10-09T08:42:00"/>
    <d v="2025-10-16T15:51:00"/>
    <x v="0"/>
    <s v="ROLLOS"/>
    <s v="EJECUTADO_EXITOSO"/>
    <s v="EJECUTADO EXITOSO"/>
    <s v="11/10/2025 SE CONFIRMAN DATOS, SE REALIZA ENVIO DE ROLLOS CON GUIA | 16/10/2025 SE REALIZA ENVIO DE 16 ROLLOS, CON LA GUIA 6345301364059 MAS LOGISTICA. SE CONFIRMA ENTREGA EXITOSA POR PARTE DE LA TRANSPORTADORA"/>
    <s v="ENVÍO"/>
    <n v="16"/>
    <s v="INTERMEDIA"/>
    <s v="TERRESTRE"/>
    <s v="BETANCUR AGUIRRE EDGAR AUGUSTO"/>
    <n v="1"/>
    <n v="36351"/>
    <n v="36351"/>
  </r>
  <r>
    <s v="MEDELLIN"/>
    <s v="0036-0005"/>
    <x v="3"/>
    <n v="5368"/>
    <n v="2862204"/>
    <n v="36218"/>
    <x v="0"/>
    <s v="ANTIOQUIA"/>
    <s v="JERICO"/>
    <s v="BARRIO CENTRO JERICO"/>
    <s v="WOMPI"/>
    <s v="FO-25-1674120"/>
    <d v="2025-10-09T09:58:00"/>
    <d v="2025-10-16T15:52:00"/>
    <x v="0"/>
    <s v="ROLLOS"/>
    <s v="EJECUTADO_EXITOSO"/>
    <s v="EJECUTADO EXITOSO"/>
    <s v="11/10/2025 SE CONFIRMAN DATOS, SE REALIZA ENVIO DE ROLLOS CON GUIA | 16/10/2025 SE REALIZA ENVIO DE 24 ROLLOS, CON LA GUIA 6345301364063 MAS LOGISTICA. SE CONFIRMA ENTREGA EXITOSA POR PARTE DE LA TRANSPORTADORA"/>
    <s v="ENVÍO"/>
    <n v="24"/>
    <s v="LEJANA"/>
    <s v="TERRESTRE"/>
    <s v="BETANCUR AGUIRRE EDGAR AUGUSTO"/>
    <n v="1"/>
    <n v="40250"/>
    <n v="40250"/>
  </r>
  <r>
    <s v="MEDELLIN"/>
    <s v="0036-0005"/>
    <x v="3"/>
    <n v="5368"/>
    <n v="2862441"/>
    <n v="36440"/>
    <x v="0"/>
    <s v="ANTIOQUIA"/>
    <s v="JERICO"/>
    <s v="BARRIO PARQUE JERICO 1"/>
    <s v="WOMPI"/>
    <s v="FO-25-1674118"/>
    <d v="2025-10-09T10:16:00"/>
    <d v="2025-10-16T15:52:00"/>
    <x v="0"/>
    <s v="ROLLOS"/>
    <s v="EJECUTADO_EXITOSO"/>
    <s v="EJECUTADO EXITOSO"/>
    <s v="11/10/2025 SE CONFIRMAN DATOS, SE REALIZA ENVIO DE ROLLOS CON GUIA | 16/10/2025 SE REALIZA ENVIO DE 64 ROLLOS, CON LA GUIA 6345301364061 MAS LOGISTICA. SE CONFIRMA ENTREGA EXITOSA POR PARTE DE LA TRANSPORTADORA"/>
    <s v="ENVÍO"/>
    <n v="64"/>
    <s v="LEJANA"/>
    <s v="TERRESTRE"/>
    <s v="BETANCUR AGUIRRE EDGAR AUGUSTO"/>
    <n v="1"/>
    <n v="40250"/>
    <n v="40250"/>
  </r>
  <r>
    <s v="MEDELLIN"/>
    <s v="0036-0005"/>
    <x v="3"/>
    <n v="5664"/>
    <n v="2867292"/>
    <n v="25984"/>
    <x v="0"/>
    <s v="ANTIOQUIA"/>
    <s v="SAN PEDRO DE LOS MILAGROS"/>
    <s v="BELEN SAN PEDRO DE LOS MILAGROS - ANTIOQUIA"/>
    <s v="WOMPI"/>
    <s v="FO-25-1681517"/>
    <d v="2025-10-10T09:07:00"/>
    <d v="2025-10-16T15:53:00"/>
    <x v="0"/>
    <s v="ROLLOS"/>
    <s v="EJECUTADO_EXITOSO"/>
    <s v="EJECUTADO EXITOSO"/>
    <s v="14/10/2025 SE CONFIRMAN DATOS Y REALIZA ENVIO DE ROLLOS CON GUIA | 16/10/2025 SE REALIZA ENVIO DE 50 ROLLOS, CON LA GUIA 6345301364590 MAS LOGISTICA. SE CONFIRMA ENTREGA EXITOSA POR PARTE DE LA TRANSPORTADORA"/>
    <s v="ENVÍO"/>
    <n v="50"/>
    <s v="INTERMEDIA"/>
    <s v="TERRESTRE"/>
    <s v="BETANCUR AGUIRRE EDGAR AUGUSTO"/>
    <n v="1"/>
    <n v="36351"/>
    <n v="36351"/>
  </r>
  <r>
    <s v="MEDELLIN"/>
    <s v="0036-0005"/>
    <x v="3"/>
    <n v="5541"/>
    <n v="2867598"/>
    <n v="27230"/>
    <x v="0"/>
    <s v="ANTIOQUIA"/>
    <s v="PEÑOL"/>
    <s v="PEÑOL - ANTIOQUIA 1"/>
    <s v="WOMPI"/>
    <s v="FO-25-1681509"/>
    <d v="2025-10-10T09:38:00"/>
    <d v="2025-10-16T15:54:00"/>
    <x v="0"/>
    <s v="ROLLOS"/>
    <s v="EJECUTADO_EXITOSO"/>
    <s v="EJECUTADO EXITOSO"/>
    <s v="14/10/2025 SE CONFIRMAN DATOS Y REALIZA ENVIO DE ROLLOS CON GUIA | 16/10/2025 SE REALIZA ENVIO DE 40 ROLLOS, CON LA GUIA 6345301364576 MAS LOGISTICA. SE CONFIRMA ENTREGA EXITOSA POR PARTE DE LA TRANSPORTADORA"/>
    <s v="ENVÍO"/>
    <n v="40"/>
    <s v="INTERMEDIA"/>
    <s v="TERRESTRE"/>
    <s v="BETANCUR AGUIRRE EDGAR AUGUSTO"/>
    <n v="1"/>
    <n v="36351"/>
    <n v="36351"/>
  </r>
  <r>
    <s v="MEDELLIN"/>
    <s v="0036-0005"/>
    <x v="3"/>
    <n v="5368"/>
    <n v="2867673"/>
    <n v="10325"/>
    <x v="0"/>
    <s v="ANTIOQUIA"/>
    <s v="JERICO"/>
    <s v="JERICO II"/>
    <s v="WOMPI"/>
    <s v="FO-25-1681508"/>
    <d v="2025-10-10T09:39:00"/>
    <d v="2025-10-16T15:55:00"/>
    <x v="0"/>
    <s v="ROLLOS"/>
    <s v="EJECUTADO_EXITOSO"/>
    <s v="EJECUTADO EXITOSO"/>
    <s v="14/10/2025 SE CONFIRMAN DATOS Y REALIZA ENVIO DE ROLLOS CON GUIA | 16/10/2025 SE REALIZA ENVIO DE 120 ROLLOS, CON LA GUIA 6345301364567 MAS LOGISTICA. SE CONFIRMA ENTREGA EXITOSA POR PARTE DE LA TRANSPORTADORA"/>
    <s v="ENVÍO"/>
    <n v="120"/>
    <s v="LEJANA"/>
    <s v="TERRESTRE"/>
    <s v="BETANCUR AGUIRRE EDGAR AUGUSTO"/>
    <n v="1"/>
    <n v="40250"/>
    <n v="40250"/>
  </r>
  <r>
    <s v="BOGOTA"/>
    <s v="0036-0004"/>
    <x v="5"/>
    <n v="11001"/>
    <n v="2868398"/>
    <n v="35051"/>
    <x v="0"/>
    <s v="CUNDINAMARCA"/>
    <s v="BOGOTA"/>
    <s v="BARRIO CUNDINAMARCA BOGOTA"/>
    <s v="WOMPI"/>
    <s v="FO-25-1666288"/>
    <d v="2025-10-10T10:54:00"/>
    <d v="2025-10-16T16:02:00"/>
    <x v="0"/>
    <s v="ROLLOS"/>
    <s v="EJECUTADO_EXITOSO"/>
    <s v="EJECUTADO EXITOSO"/>
    <s v="10/10/2025 SE ESCALA AL COORDINADOR DE ZONA PARA ENTREGA DE ROLLOS EN SITIO | 16/10/2025 SE REALIZA ENTREGA DE 48 ROLLOS WOMPI NO SE MANIPULAN EQUIPOS"/>
    <s v="VISITA_TÉCNICA"/>
    <n v="48"/>
    <s v="PRINCIPAL"/>
    <s v="TERRESTRE"/>
    <s v="BETANCUR AGUIRRE EDGAR AUGUSTO"/>
    <n v="1"/>
    <n v="31419"/>
    <n v="31419"/>
  </r>
  <r>
    <s v="VILLAVICENCIO"/>
    <s v="0036-0006"/>
    <x v="2"/>
    <n v="50006"/>
    <n v="2868841"/>
    <n v="66518"/>
    <x v="0"/>
    <s v="META"/>
    <s v="ACACIAS"/>
    <s v="BARRIO BACHUE ACACIAS 9"/>
    <s v="WOMPI"/>
    <s v="FO-25-1685041"/>
    <d v="2025-10-10T11:26:00"/>
    <d v="2025-10-16T16:10:00"/>
    <x v="0"/>
    <s v="ROLLOS"/>
    <s v="EJECUTADO_EXITOSO"/>
    <s v="EJECUTADO EXITOSO"/>
    <s v="15/10/2025 SE CONFIRMAN DATOS. SE REALIZA ENVIO CON OPERADOR LOGISTICO | 16/10/2025 SE REALIZA VISITA AL CB POR SOLICITUD DE ROLLOS, SE ENTREGAN SIN NOVEDAD TODO OK"/>
    <s v="VISITA_TÉCNICA"/>
    <n v="32"/>
    <s v="INTERMEDIA"/>
    <s v="TERRESTRE"/>
    <s v="GALINDO ROJAS LUIS FELIPE"/>
    <n v="1"/>
    <n v="36351"/>
    <n v="36351"/>
  </r>
  <r>
    <s v="BOGOTA"/>
    <s v="0036-0004"/>
    <x v="5"/>
    <n v="25214"/>
    <n v="2854002"/>
    <n v="29329"/>
    <x v="0"/>
    <s v="CUNDINAMARCA"/>
    <s v="COTA"/>
    <s v="BARRIO COTA CUNDINAMARCA"/>
    <s v="WOMPI"/>
    <s v="FO-25-1666767"/>
    <d v="2025-10-07T16:44:00"/>
    <d v="2025-10-16T16:18:00"/>
    <x v="0"/>
    <s v="ROLLOS"/>
    <s v="EJECUTADO_EXITOSO"/>
    <s v="EJECUTADO EXITOSO"/>
    <s v="10/10/2025 DATOS CORRECTOS. SE REALIZA ENVIO DE ROLLOS CON GUIA | 15/10/2025 EN COMUNICACIÓN CON LA SEÑORA  REINA LILIANA SALINAS PULIDO,  TELEFONO:3186907286, INFORMA QUE EL CARRO DE INTERRAPIDISIMO, SIEMPRE PASA DESPUÉS DE LAS 17:30, QUEDÓ EN INFORMAR. | 16/10/2025 SE REALIZA ENTREGA DE 40 ROLLOS"/>
    <s v="VISITA_TÉCNICA"/>
    <n v="40"/>
    <s v="INTERMEDIA"/>
    <s v="TERRESTRE"/>
    <s v="MOLINA CASTRO JAVIER ALBERTO"/>
    <n v="1"/>
    <n v="36351"/>
    <n v="36351"/>
  </r>
  <r>
    <s v="BOGOTA"/>
    <s v="0036-0004"/>
    <x v="5"/>
    <n v="11001"/>
    <n v="2869449"/>
    <n v="75689"/>
    <x v="0"/>
    <s v="CUNDINAMARCA"/>
    <s v="BOGOTA"/>
    <s v="BARRIO BOYACA BOGOTA"/>
    <s v="WOMPI"/>
    <s v="FO-25-1667065"/>
    <d v="2025-10-10T12:25:00"/>
    <d v="2025-10-16T16:32:00"/>
    <x v="0"/>
    <s v="ROLLOS"/>
    <s v="EJECUTADO_CANCELADO"/>
    <s v="CB CERRADO - DESOCUPADO"/>
    <s v="10/10/2025 SE ESCALA AL COORDINADOR DE ZONA PARA ENTREGA DE ROLLOS EN SITIO | 16/10/2025 SE REALIZA VISITA AL COMERCIO PERO SE ENCUENTRA CERRADO TEL DE CONTACTO NO RESPONDE 3124172509"/>
    <s v="VISITA_TÉCNICA"/>
    <m/>
    <s v="PRINCIPAL"/>
    <s v="TERRESTRE"/>
    <s v="MICHELI LOPEZ MIGUEL ANGEL"/>
    <n v="1"/>
    <n v="31419"/>
    <n v="31419"/>
  </r>
  <r>
    <s v="MEDELLIN"/>
    <s v="0036-0005"/>
    <x v="3"/>
    <n v="5001"/>
    <n v="2879464"/>
    <n v="24517"/>
    <x v="0"/>
    <s v="ANTIOQUIA"/>
    <s v="MEDELLIN"/>
    <s v="BARRIO I TRISTE MEDELLIN - ANTIOQUIA"/>
    <s v="WOMPI"/>
    <s v="FO-25-1683153"/>
    <d v="2025-10-14T14:40:00"/>
    <d v="2025-10-16T17:13:00"/>
    <x v="0"/>
    <s v="ROLLOS"/>
    <s v="EJECUTADO_EXITOSO"/>
    <s v="EJECUTADO EXITOSO"/>
    <s v="14/10/2025 SE ESCALA AL COORDINADOR DE ZONA PARA ENTREGA DE ROLLOS EN SITIO | 16/10/2025 SE REALIZA ENTREGA DE 64 ROLLOS POR EL OPERADOR LOGISTICO VELOCES CON LA GUIA CRE023249"/>
    <s v="VISITA_TÉCNICA"/>
    <n v="64"/>
    <s v="PRINCIPAL"/>
    <s v="TERRESTRE"/>
    <s v="HERNANDEZ NARANJO OSCAR EDUARDO"/>
    <n v="1"/>
    <n v="31419"/>
    <n v="31419"/>
  </r>
  <r>
    <s v="MEDELLIN"/>
    <s v="0036-0005"/>
    <x v="3"/>
    <n v="5001"/>
    <n v="2881206"/>
    <n v="42356"/>
    <x v="0"/>
    <s v="ANTIOQUIA"/>
    <s v="MEDELLIN"/>
    <s v="GUSSI ACCESORIOS"/>
    <s v="WOMPI"/>
    <s v="FO-25-1683091"/>
    <d v="2025-10-14T16:52:00"/>
    <d v="2025-10-16T17:14:00"/>
    <x v="0"/>
    <s v="ROLLOS"/>
    <s v="EJECUTADO_EXITOSO"/>
    <s v="EJECUTADO EXITOSO"/>
    <s v="16/10/2025 SE REALIZA ENTREGA DE 64 ROLLOS POR EL OPERADOR LOGISTICO VELOCES CON LA GUIA CRE023250"/>
    <s v="VISITA_TÉCNICA"/>
    <n v="64"/>
    <s v="PRINCIPAL"/>
    <s v="TERRESTRE"/>
    <s v="BETANCUR AGUIRRE EDGAR AUGUSTO"/>
    <n v="1"/>
    <n v="31419"/>
    <n v="31419"/>
  </r>
  <r>
    <s v="MEDELLIN"/>
    <s v="0036-0005"/>
    <x v="3"/>
    <n v="5360"/>
    <n v="2884225"/>
    <n v="54419"/>
    <x v="0"/>
    <s v="ANTIOQUIA"/>
    <s v="ITAGUI"/>
    <s v="ACUARIO NATURALIA NO 1"/>
    <s v="WOMPI"/>
    <s v="FO-25-1685765"/>
    <d v="2025-10-15T10:39:00"/>
    <d v="2025-10-16T17:15:00"/>
    <x v="0"/>
    <s v="ROLLOS"/>
    <s v="EJECUTADO_EXITOSO"/>
    <s v="EJECUTADO EXITOSO"/>
    <s v="15/10/2025 SE ESCALA AL COORDINADOR DE ZONA PARA ENTREGA DE ROLLOS EN SITIO | 16/10/2025 SE REALIZA ENTREGA DE 24 ROLLOS POR EL OPERADOR LOGISTICO VELOCES CON LA GUIA CRE023251"/>
    <s v="VISITA_TÉCNICA"/>
    <n v="24"/>
    <s v="PRINCIPAL"/>
    <s v="TERRESTRE"/>
    <s v="BETANCUR AGUIRRE EDGAR AUGUSTO"/>
    <n v="1"/>
    <n v="31419"/>
    <n v="31419"/>
  </r>
  <r>
    <s v="MEDELLIN"/>
    <s v="0036-0005"/>
    <x v="3"/>
    <n v="5360"/>
    <n v="2884839"/>
    <n v="79628"/>
    <x v="0"/>
    <s v="ANTIOQUIA"/>
    <s v="ITAGUI"/>
    <s v="BARRIO ITAGUI ITAGUI 33"/>
    <s v="WOMPI"/>
    <s v="FO-25-1686805"/>
    <d v="2025-10-15T11:21:00"/>
    <d v="2025-10-16T17:15:00"/>
    <x v="0"/>
    <s v="ROLLOS"/>
    <s v="EJECUTADO_EXITOSO"/>
    <s v="EJECUTADO EXITOSO"/>
    <s v="15/10/2025 SE ESCALA AL COORDINADOR DE ZONA PARA ENTREGA DE ROLLOS EN SITIO | 16/10/2025 SE REALIZA ENTREGA DE 24 ROLLOS POR EL OPERADOR LOGISTICO VELOCES CON LA GUIA CRE023252"/>
    <s v="VISITA_TÉCNICA"/>
    <n v="24"/>
    <s v="PRINCIPAL"/>
    <s v="TERRESTRE"/>
    <s v="BETANCUR AGUIRRE EDGAR AUGUSTO"/>
    <n v="1"/>
    <n v="31419"/>
    <n v="31419"/>
  </r>
  <r>
    <s v="MEDELLIN"/>
    <s v="0036-0005"/>
    <x v="3"/>
    <n v="5360"/>
    <n v="2884953"/>
    <n v="75434"/>
    <x v="0"/>
    <s v="ANTIOQUIA"/>
    <s v="ITAGÜÍ"/>
    <s v="TIENDA GUILLES"/>
    <s v="WOMPI"/>
    <s v="FO-25-1686788"/>
    <d v="2025-10-15T11:43:00"/>
    <d v="2025-10-16T17:16:00"/>
    <x v="0"/>
    <s v="ROLLOS"/>
    <s v="EJECUTADO_EXITOSO"/>
    <s v="EJECUTADO EXITOSO"/>
    <s v="15/10/2025 SE ESCALA AL COORDINADOR DE ZONA PARA ENTREGA DE ROLLOS EN SITIO | 16/10/2025 SE REALIZA ENTREGA DE 32 ROLLOS POR EL OPERADOR LOGISTICO VELOCES CON LA GUIA CRE023253"/>
    <s v="VISITA_TÉCNICA"/>
    <n v="32"/>
    <s v="PRINCIPAL"/>
    <s v="TERRESTRE"/>
    <s v="BETANCUR AGUIRRE EDGAR AUGUSTO"/>
    <n v="1"/>
    <n v="31419"/>
    <n v="31419"/>
  </r>
  <r>
    <s v="MEDELLIN"/>
    <s v="0036-0005"/>
    <x v="3"/>
    <n v="5360"/>
    <n v="2885651"/>
    <n v="35408"/>
    <x v="0"/>
    <s v="ANTIOQUIA"/>
    <s v="ITAGÜÍ"/>
    <s v="DISTRIBUIDORA HELADOS Y SABORES DEL SUR"/>
    <s v="WOMPI"/>
    <s v="FO-25-1687600"/>
    <d v="2025-10-15T13:01:00"/>
    <d v="2025-10-16T17:17:00"/>
    <x v="0"/>
    <s v="ROLLOS"/>
    <s v="EJECUTADO_EXITOSO"/>
    <s v="EJECUTADO EXITOSO"/>
    <s v="15/10/2025 SE ESCALA AL COORDINADOR DE ZONA PARA ENTREGA DE ROLLOS EN SITIO | 16/10/2025 SE REALIZA ENTREGA DE 40 ROLLOS POR EL OPERADOR LOGISTICO VELOCES CON LA GUIA CRE023254"/>
    <s v="VISITA_TÉCNICA"/>
    <n v="40"/>
    <s v="PRINCIPAL"/>
    <s v="TERRESTRE"/>
    <s v="BETANCUR AGUIRRE EDGAR AUGUSTO"/>
    <n v="1"/>
    <n v="31419"/>
    <n v="31419"/>
  </r>
  <r>
    <s v="MEDELLIN"/>
    <s v="0036-0005"/>
    <x v="3"/>
    <n v="5001"/>
    <n v="2870888"/>
    <n v="60157"/>
    <x v="0"/>
    <s v="ANTIOQUIA"/>
    <s v="MEDELLÍN"/>
    <s v="LA FERIA DE LA TARJETA  NO1"/>
    <s v="WOMPI"/>
    <s v="FO-25-1670589"/>
    <d v="2025-10-10T16:19:00"/>
    <d v="2025-10-16T17:18:00"/>
    <x v="0"/>
    <s v="ROLLOS"/>
    <s v="EJECUTADO_EXITOSO"/>
    <s v="EJECUTADO EXITOSO"/>
    <s v="11/10/2025 SE ESCALA AL COORDINADOR DE ZONA PARA ENTREGA DE ROLLOS EN SITIO | 16/10/2025 SE REALIZA ENTREGA DE 64 ROLLOS POR EL OPERADOR LOGISTICO VELOCES CON LA GUIA V4001671638"/>
    <s v="VISITA_TÉCNICA"/>
    <n v="64"/>
    <s v="PRINCIPAL"/>
    <s v="TERRESTRE"/>
    <s v="BETANCUR AGUIRRE EDGAR AUGUSTO"/>
    <n v="1"/>
    <n v="31419"/>
    <n v="31419"/>
  </r>
  <r>
    <s v="MEDELLIN"/>
    <s v="0036-0005"/>
    <x v="3"/>
    <n v="5088"/>
    <n v="2873607"/>
    <n v="38647"/>
    <x v="0"/>
    <s v="ANTIOQUIA"/>
    <s v="BELLO"/>
    <s v="LA MEJOR ESQUINA JCD"/>
    <s v="WOMPI"/>
    <s v="FO-25-1679636"/>
    <d v="2025-10-14T08:00:00"/>
    <d v="2025-10-16T17:18:00"/>
    <x v="0"/>
    <s v="ROLLOS"/>
    <s v="EJECUTADO_EXITOSO"/>
    <s v="EJECUTADO EXITOSO"/>
    <s v="14/10/2025 SE ESCALA AL COORDINADOR DE ZONA PARA ENTREGA DE ROLLOS EN SITIO | 16/10/2025 SE REALIZA ENTREGA DE 64 ROLLOS POR EL OPERADOR LOGISTICO VELOCES CON LA GUIA V4001676540"/>
    <s v="VISITA_TÉCNICA"/>
    <n v="64"/>
    <s v="PRINCIPAL"/>
    <s v="TERRESTRE"/>
    <s v="BETANCUR AGUIRRE EDGAR AUGUSTO"/>
    <n v="1"/>
    <n v="31419"/>
    <n v="31419"/>
  </r>
  <r>
    <s v="MEDELLIN"/>
    <s v="0036-0005"/>
    <x v="3"/>
    <n v="5001"/>
    <n v="2873481"/>
    <n v="61333"/>
    <x v="0"/>
    <s v="ANTIOQUIA"/>
    <s v="MEDELLIN"/>
    <s v="BARRIO AURORA LAS FLORES MEDELLIN"/>
    <s v="WOMPI"/>
    <s v="FO-25-1679627"/>
    <d v="2025-10-14T08:00:00"/>
    <d v="2025-10-16T17:19:00"/>
    <x v="0"/>
    <s v="ROLLOS"/>
    <s v="EJECUTADO_EXITOSO"/>
    <s v="EJECUTADO EXITOSO"/>
    <s v="14/10/2025 SE ESCALA AL COORDINADOR DE ZONA PARA ENTREGA DE ROLLOS EN SITIO | 16/10/2025 SE REALIZA ENTREGA DE 24 ROLLOS POR EL OPERADOR LOGISTICO VELOCES CON LA GUIA V4001676542"/>
    <s v="VISITA_TÉCNICA"/>
    <n v="24"/>
    <s v="PRINCIPAL"/>
    <s v="TERRESTRE"/>
    <s v="BETANCUR AGUIRRE EDGAR AUGUSTO"/>
    <n v="1"/>
    <n v="31419"/>
    <n v="31419"/>
  </r>
  <r>
    <s v="MEDELLIN"/>
    <s v="0036-0005"/>
    <x v="3"/>
    <n v="5001"/>
    <n v="2878000"/>
    <n v="74439"/>
    <x v="0"/>
    <s v="ANTIOQUIA"/>
    <s v="MEDELLÍN"/>
    <s v="CAFE ANTOJA2"/>
    <s v="WOMPI"/>
    <s v="FO-25-1680885"/>
    <d v="2025-10-14T11:24:00"/>
    <d v="2025-10-16T17:21:00"/>
    <x v="0"/>
    <s v="ROLLOS"/>
    <s v="EJECUTADO_EXITOSO"/>
    <s v="EJECUTADO EXITOSO"/>
    <s v="16/10/2025 SE REALIZA ENTREGA DE 24 ROLLOS POR EL OPERADOR LOGISTICO VELOCES CON LA GUIA V4001676545"/>
    <s v="VISITA_TÉCNICA"/>
    <n v="24"/>
    <s v="PRINCIPAL"/>
    <s v="TERRESTRE"/>
    <s v="CONTRERAS ROSSI LITZY YULIETH"/>
    <n v="1"/>
    <n v="31419"/>
    <n v="31419"/>
  </r>
  <r>
    <s v="MEDELLIN"/>
    <s v="0036-0005"/>
    <x v="3"/>
    <n v="5001"/>
    <n v="2876203"/>
    <n v="73788"/>
    <x v="0"/>
    <s v="ANTIOQUIA"/>
    <s v="MEDELLÍN"/>
    <s v="MINIMERCADO Y DISTRIBUIDORA PEÑITAS"/>
    <s v="WOMPI"/>
    <s v="FO-25-1679393"/>
    <d v="2025-10-14T09:18:00"/>
    <d v="2025-10-16T17:21:00"/>
    <x v="0"/>
    <s v="ROLLOS"/>
    <s v="EJECUTADO_EXITOSO"/>
    <s v="EJECUTADO EXITOSO"/>
    <s v="14/10/2025 SE ESCALA AL COORDINADOR DE ZONA PARA ENTREGA DE ROLLOS EN SITIO | 16/10/2025 SE REALIZA ENTREGA DE 40 ROLLOS POR EL OPERADOR LOGISTICO VELOCES CON LA GUIA V4001676544"/>
    <s v="VISITA_TÉCNICA"/>
    <n v="40"/>
    <s v="PRINCIPAL"/>
    <s v="TERRESTRE"/>
    <s v="BETANCUR AGUIRRE EDGAR AUGUSTO"/>
    <n v="1"/>
    <n v="31419"/>
    <n v="31419"/>
  </r>
  <r>
    <s v="MEDELLIN"/>
    <s v="0036-0005"/>
    <x v="3"/>
    <n v="5001"/>
    <n v="2878587"/>
    <n v="79436"/>
    <x v="0"/>
    <s v="ANTIOQUIA"/>
    <s v="MEDELLÍN"/>
    <s v="VERIEDADES Y MUCHO MAS JD"/>
    <s v="WOMPI"/>
    <s v="FO-25-1681302"/>
    <d v="2025-10-14T12:50:00"/>
    <d v="2025-10-16T17:22:00"/>
    <x v="0"/>
    <s v="ROLLOS"/>
    <s v="EJECUTADO_EXITOSO"/>
    <s v="EJECUTADO EXITOSO"/>
    <s v="14/10/2025 SE ESCALA AL COORDINADOR DE ZONA PARA ENTREGA DE ROLLOS EN SITIO | 16/10/2025 SE REALIZA ENTREGA DE 16 ROLLOS POR EL OPERADOR LOGISTICO VELOCES CON LA GUIA V4001676547"/>
    <s v="VISITA_TÉCNICA"/>
    <n v="16"/>
    <s v="PRINCIPAL"/>
    <s v="TERRESTRE"/>
    <s v="BETANCUR AGUIRRE EDGAR AUGUSTO"/>
    <n v="1"/>
    <n v="31419"/>
    <n v="31419"/>
  </r>
  <r>
    <s v="BOGOTA"/>
    <s v="0036-0004"/>
    <x v="5"/>
    <n v="11001"/>
    <n v="2860232"/>
    <n v="40672"/>
    <x v="0"/>
    <s v="CUNDINAMARCA"/>
    <s v="BOGOTA"/>
    <s v="BARRIO ENGATIVA BOGOTA 1"/>
    <s v="WOMPI"/>
    <s v="FO-25-1665796"/>
    <d v="2025-10-09T08:00:00"/>
    <d v="2025-10-16T23:17:00"/>
    <x v="0"/>
    <s v="ROLLOS"/>
    <s v="EJECUTADO_EXITOSO"/>
    <s v="EJECUTADO EXITOSO"/>
    <s v="10/10/2025 SE ESCALA AL COORDINADOR DE ZONA PARA ENTREGA DE ROLLOS EN SITIO | 16/10/2025 SE HACE ENTREGA DE ROLLOS WOMPI"/>
    <s v="VISITA_TÉCNICA"/>
    <n v="64"/>
    <s v="PRINCIPAL"/>
    <s v="TERRESTRE"/>
    <s v="CONTRERAS ROSSI LITZY YULIETH"/>
    <n v="1"/>
    <n v="31419"/>
    <n v="31419"/>
  </r>
  <r>
    <s v="PASTO"/>
    <s v="0036-0003"/>
    <x v="4"/>
    <n v="52258"/>
    <n v="2861164"/>
    <n v="26150"/>
    <x v="0"/>
    <s v="NARIÑO"/>
    <s v="EL TABLON DE GOMEZ"/>
    <s v="BARRIO SAN FRANCISCO NARIÑO"/>
    <s v="WOMPI"/>
    <s v="FO-25-1673491"/>
    <d v="2025-10-09T08:30:00"/>
    <d v="2025-10-17T08:15:00"/>
    <x v="0"/>
    <s v="ROLLOS"/>
    <s v="EJECUTADO_EXITOSO"/>
    <s v="EJECUTADO EXITOSO"/>
    <s v="11/10/2025 SE CONFIRMAN DATOS, SE REALIZA ENVIO DE ROLLOS CON GUIA | 14/10/2025 SE REALIZA ENVIO DE 32 ROLLOS WOMPI SE LE INFORMA A CLIENTE NÚMERO DE GUÍA PARA RECLAMAR"/>
    <s v="ENVÍO"/>
    <n v="32"/>
    <s v="INTERMEDIA"/>
    <s v="TERRESTRE"/>
    <s v="GONZALEZ FANDIÑO SANTIAGO ERNESTO"/>
    <n v="1"/>
    <n v="36351"/>
    <n v="36351"/>
  </r>
  <r>
    <s v="CUCUTA"/>
    <s v="0036-0007"/>
    <x v="1"/>
    <n v="54099"/>
    <n v="2861436"/>
    <n v="78866"/>
    <x v="0"/>
    <s v="NORTE DE SANTANDER"/>
    <s v="BOCHALEMA"/>
    <s v="BARRIO SAN BARTOLOME BOCHALEMA"/>
    <s v="WOMPI"/>
    <s v="FO-25-1674126"/>
    <d v="2025-10-09T08:45:00"/>
    <d v="2025-10-17T08:20:00"/>
    <x v="0"/>
    <s v="ROLLOS"/>
    <s v="EJECUTADO_EXITOSO"/>
    <s v="EJECUTADO EXITOSO"/>
    <s v="11/10/2025 SE CONFIRMAN DATOS, SE REALIZA ENVIO DE ROLLOS CON GUIA | 14/10/2025 SE ENVÍAN 24 ROLLOS AL MUNICIPIO DE BOCHALEMA OK."/>
    <s v="ENVÍO"/>
    <n v="24"/>
    <s v="INTERMEDIA"/>
    <s v="TERRESTRE"/>
    <s v="BRAVO MADROÑERO OSCAR ESTEBAN"/>
    <n v="1"/>
    <n v="36351"/>
    <n v="36351"/>
  </r>
  <r>
    <s v="PASTO"/>
    <s v="0036-0003"/>
    <x v="4"/>
    <n v="52001"/>
    <n v="2863941"/>
    <n v="57796"/>
    <x v="0"/>
    <s v="NARIÑO"/>
    <s v="PASTO"/>
    <s v="TIENDA DIÑA MARIA DE GUALMATAN"/>
    <s v="WOMPI"/>
    <s v="FO-25-1660807"/>
    <d v="2025-10-09T13:05:00"/>
    <d v="2025-10-17T08:29:00"/>
    <x v="0"/>
    <s v="ROLLOS"/>
    <s v="EJECUTADO_EXITOSO"/>
    <s v="EJECUTADO EXITOSO"/>
    <s v="09/10/2025 SE ESCALA AL COORDINADOR DE ZONA PARA ENTREGA DE ROLLOS EN SITIO | 16/10/2025 SE REALIZÓ LA ENTREGA DE PAPELERÍA SOLICITADA NO SE MANIPULA CB CLIENTE INFORMA QUE SE ENCUENTRA OPERATIVO."/>
    <s v="VISITA_TÉCNICA"/>
    <n v="24"/>
    <s v="PRINCIPAL"/>
    <s v="TERRESTRE"/>
    <s v="TORRES MANTILLA JOSE DANIEL"/>
    <n v="1"/>
    <n v="31419"/>
    <n v="31419"/>
  </r>
  <r>
    <s v="BOGOTA"/>
    <s v="0036-0004"/>
    <x v="5"/>
    <n v="11001"/>
    <n v="2864084"/>
    <n v="76880"/>
    <x v="0"/>
    <s v="CUNDINAMARCA"/>
    <s v="BOGOTÁ"/>
    <s v="MISCELANEA D.A.S"/>
    <s v="WOMPI"/>
    <s v="FO-25-1662609"/>
    <d v="2025-10-09T14:08:00"/>
    <d v="2025-10-17T08:31:00"/>
    <x v="0"/>
    <s v="ROLLOS"/>
    <s v="EJECUTADO_EXITOSO"/>
    <s v="EJECUTADO EXITOSO"/>
    <s v="09/10/2025 SE ESCALA AL COORDINADOR DE ZONA PARA ENTREGA DE ROLLOS EN SITIO | 16/10/2025 SE ENTREGAN  ROLLOS SIN MANIPULACIÓN DEL DATAFONO SIN NOVEDAD"/>
    <s v="VISITA_TÉCNICA"/>
    <n v="24"/>
    <s v="PRINCIPAL"/>
    <s v="TERRESTRE"/>
    <s v="REMICIO AMADO JOHN HEBER"/>
    <n v="1"/>
    <n v="31419"/>
    <n v="31419"/>
  </r>
  <r>
    <s v="MEDELLIN"/>
    <s v="0036-0005"/>
    <x v="3"/>
    <n v="5697"/>
    <n v="2861674"/>
    <n v="77117"/>
    <x v="0"/>
    <s v="ANTIOQUIA"/>
    <s v="EL SANTUARIO"/>
    <s v="BARRIO LAS LAJAS EL SANTUARIO"/>
    <s v="WOMPI"/>
    <s v="FO-25-1674123"/>
    <d v="2025-10-09T09:21:00"/>
    <d v="2025-10-17T08:39:00"/>
    <x v="0"/>
    <s v="ROLLOS"/>
    <s v="EJECUTADO_EXITOSO"/>
    <s v="EJECUTADO EXITOSO"/>
    <s v="11/10/2025 SE CONFIRMAN DATOS, SE REALIZA ENVIO DE ROLLOS CON GUIA | 17/10/2025 SE REALIZA ENVIO DE 32 ROLLOS, CON LA GUIA 6345301364070. SE CONFIRMA ENTREGA EXITOSA POR PARTE DE LA TRANSPORTADORA"/>
    <s v="ENVÍO"/>
    <n v="32"/>
    <s v="INTERMEDIA"/>
    <s v="TERRESTRE"/>
    <s v="ARIAS QUILINDO JULIAN"/>
    <n v="1"/>
    <n v="36351"/>
    <n v="36351"/>
  </r>
  <r>
    <s v="MANIZALES"/>
    <s v="0036-0002"/>
    <x v="6"/>
    <n v="17001"/>
    <n v="2863593"/>
    <n v="59121"/>
    <x v="0"/>
    <s v="CALDAS"/>
    <s v="MANIZALES"/>
    <s v="AVICOLA CALLE 12 EL BOSQUE"/>
    <s v="WOMPI"/>
    <s v="FO-25-1667795"/>
    <d v="2025-10-09T12:24:00"/>
    <d v="2025-10-17T08:42:00"/>
    <x v="0"/>
    <s v="ROLLOS"/>
    <s v="EJECUTADO_EXITOSO"/>
    <s v="EJECUTADO EXITOSO"/>
    <s v="10/10/2025 SE ESCALA AL COORDINADOR DE ZONA PARA ENTREGA DE ROLLOS EN SITIO | 16/10/2025 SE ENTREGAN 48 ROLLOS."/>
    <s v="VISITA_TÉCNICA"/>
    <n v="48"/>
    <s v="PRINCIPAL"/>
    <s v="TERRESTRE"/>
    <s v="BETANCUR AGUIRRE EDGAR AUGUSTO"/>
    <n v="1"/>
    <n v="31419"/>
    <n v="31419"/>
  </r>
  <r>
    <s v="MANIZALES"/>
    <s v="0036-0002"/>
    <x v="6"/>
    <n v="17001"/>
    <n v="2863597"/>
    <n v="57430"/>
    <x v="0"/>
    <s v="CALDAS"/>
    <s v="MANIZALES"/>
    <s v="BARRIO CENTRO MAINZALES"/>
    <s v="WOMPI"/>
    <s v="FO-25-1660886"/>
    <d v="2025-10-09T12:27:00"/>
    <d v="2025-10-17T08:44:00"/>
    <x v="0"/>
    <s v="ROLLOS"/>
    <s v="EJECUTADO_EXITOSO"/>
    <s v="EJECUTADO EXITOSO"/>
    <s v="09/10/2025 SE ESCALA AL COORDINADOR DE ZONA PARA ENTREGA DE ROLLOS EN SITIO | 16/10/2025 SE ENTREGAN 56 ROLLOS."/>
    <s v="VISITA_TÉCNICA"/>
    <n v="56"/>
    <s v="PRINCIPAL"/>
    <s v="TERRESTRE"/>
    <s v="FRANCO CAÑAVERAL YAMID RAUL"/>
    <n v="1"/>
    <n v="31419"/>
    <n v="31419"/>
  </r>
  <r>
    <s v="BOGOTA"/>
    <s v="0036-0004"/>
    <x v="5"/>
    <n v="11001"/>
    <n v="2865165"/>
    <n v="54715"/>
    <x v="0"/>
    <s v="CUNDINAMARCA"/>
    <s v="BOGOTÁ"/>
    <s v="MTG II"/>
    <s v="WOMPI"/>
    <s v="FO-25-1664775"/>
    <d v="2025-10-09T15:54:00"/>
    <d v="2025-10-17T08:47:00"/>
    <x v="0"/>
    <s v="ROLLOS"/>
    <s v="EJECUTADO_EXITOSO"/>
    <s v="EJECUTADO EXITOSO"/>
    <s v="10/10/2025 SE ESCALA AL COORDINADOR DE ZONA PARA ENTREGA DE ROLLOS EN SITIO | 16/10/2025 SE VISITA COMERCIO, SE ENTREGAN 24 ROLLOS WOMPI"/>
    <s v="VISITA_TÉCNICA"/>
    <n v="24"/>
    <s v="PRINCIPAL"/>
    <s v="TERRESTRE"/>
    <s v="FRANCO CAÑAVERAL YAMID RAUL"/>
    <n v="1"/>
    <n v="31419"/>
    <n v="31419"/>
  </r>
  <r>
    <s v="BOGOTA"/>
    <s v="0036-0004"/>
    <x v="5"/>
    <n v="11001"/>
    <n v="2868811"/>
    <n v="15438"/>
    <x v="0"/>
    <s v="CUNDINAMARCA"/>
    <s v="BOGOTA"/>
    <s v="BARRIO BRASILIA II BOGOTA"/>
    <s v="WOMPI"/>
    <s v="FO-25-1666686"/>
    <d v="2025-10-10T11:14:00"/>
    <d v="2025-10-17T08:50:00"/>
    <x v="0"/>
    <s v="ROLLOS"/>
    <s v="EJECUTADO_EXITOSO"/>
    <s v="EJECUTADO EXITOSO"/>
    <s v="10/10/2025 SE ESCALA AL COORDINADOR DE ZONA PARA ENTREGA DE ROLLOS EN SITIO | 16/10/2025 SE VISITA COMERCIO, SE ENTREGAN 40 ROLLOS WOMPI"/>
    <s v="VISITA_TÉCNICA"/>
    <n v="40"/>
    <s v="PRINCIPAL"/>
    <s v="TERRESTRE"/>
    <s v="ORTIZ YARA FRANKLYN ISRAEL"/>
    <n v="1"/>
    <n v="31419"/>
    <n v="31419"/>
  </r>
  <r>
    <s v="BOGOTA"/>
    <s v="0036-0004"/>
    <x v="5"/>
    <n v="11001"/>
    <n v="2868903"/>
    <n v="79742"/>
    <x v="0"/>
    <s v="CUNDINAMARCA"/>
    <s v="BOGOTA"/>
    <s v="BARRIO CARVAJAL OSORIO BOGOTA"/>
    <s v="WOMPI"/>
    <s v="FO-25-1666679"/>
    <d v="2025-10-10T11:23:00"/>
    <d v="2025-10-17T08:52:00"/>
    <x v="0"/>
    <s v="ROLLOS"/>
    <s v="EJECUTADO_EXITOSO"/>
    <s v="EJECUTADO EXITOSO"/>
    <s v="10/10/2025 SE ESCALA AL COORDINADOR DE ZONA PARA ENTREGA DE ROLLOS EN SITIO | 16/10/2025 SE REALIZA VISITA A CB SE ENTREGAN 24 ROLLOS WOMPI"/>
    <s v="VISITA_TÉCNICA"/>
    <n v="24"/>
    <s v="PRINCIPAL"/>
    <s v="TERRESTRE"/>
    <s v="ORTIZ YARA FRANKLYN ISRAEL"/>
    <n v="1"/>
    <n v="31419"/>
    <n v="31419"/>
  </r>
  <r>
    <s v="MEDELLIN"/>
    <s v="0036-0005"/>
    <x v="3"/>
    <n v="5308"/>
    <n v="2874278"/>
    <n v="59812"/>
    <x v="0"/>
    <s v="ANTIOQUIA"/>
    <s v="GIRARDOTA"/>
    <s v="FERRETERIA HYC S.A.S"/>
    <s v="WOMPI"/>
    <s v="FO-25-1679623"/>
    <d v="2025-10-14T08:00:00"/>
    <d v="2025-10-17T09:09:00"/>
    <x v="0"/>
    <s v="ROLLOS"/>
    <s v="EJECUTADO_EXITOSO"/>
    <s v="EJECUTADO EXITOSO"/>
    <s v="14/10/2025 SE ESCALA AL COORDINADOR DE ZONA PARA ENTREGA DE ROLLOS EN SITIO | 17/10/2025 SE LLEVÓ A CABO VISITA TÉCNICA PARA LA ENTREGA DE 32ROLLOS WOMPI. EL USUARIO REALIZÓ LA VERIFICACIÓN CORRESPONDIENTE Y CONFIRMÓ LA RECEPCIÓN SATISFACTORIA DEL MATERIAL"/>
    <s v="VISITA_TÉCNICA"/>
    <n v="32"/>
    <s v="PRINCIPAL"/>
    <s v="TERRESTRE"/>
    <s v="JAIMES VALERO NELSON RICARDO"/>
    <n v="1"/>
    <n v="31419"/>
    <n v="31419"/>
  </r>
  <r>
    <s v="BARRANQUILLA"/>
    <s v="0036-0001"/>
    <x v="0"/>
    <n v="8849"/>
    <n v="2867596"/>
    <n v="64834"/>
    <x v="0"/>
    <s v="ATLANTICO"/>
    <s v="USIACURI"/>
    <s v="BARRIO CENTRO USIACURI 3"/>
    <s v="WOMPI"/>
    <s v="FO-25-1686380"/>
    <d v="2025-10-10T09:37:00"/>
    <d v="2025-10-17T09:10:00"/>
    <x v="0"/>
    <s v="ROLLOS"/>
    <s v="EJECUTADO_EXITOSO"/>
    <s v="EJECUTADO EXITOSO"/>
    <s v="15/10/2025 SE CONFIRMAN DATOS, SE REALIZA ENVIO DE ROLLOS CON GUIA | 17/10/2025 SE REALIZA ENVIO DE 24 ROLLOS, CON LA GUIA 2205447248 SERVIENTREGA. SE CONFIRMA ENTREGA EXITOSA POR PARTE DE LA TRANSPORTADORA"/>
    <s v="ENVÍO"/>
    <n v="24"/>
    <s v="INTERMEDIA"/>
    <s v="TERRESTRE"/>
    <s v="MARTINEZ TOVAR OSCAR DAVID"/>
    <n v="1"/>
    <n v="36351"/>
    <n v="36351"/>
  </r>
  <r>
    <s v="BARRANQUILLA"/>
    <s v="0036-0001"/>
    <x v="0"/>
    <n v="8638"/>
    <n v="2874604"/>
    <n v="77032"/>
    <x v="0"/>
    <s v="ATLANTICO"/>
    <s v="SABANALARGA"/>
    <s v="BARRIO CENTRO SABANALARGA 23"/>
    <s v="WOMPI"/>
    <s v="FO-25-1683253"/>
    <d v="2025-10-14T08:00:00"/>
    <d v="2025-10-17T09:11:00"/>
    <x v="0"/>
    <s v="ROLLOS"/>
    <s v="EJECUTADO_EXITOSO"/>
    <s v="EJECUTADO EXITOSO"/>
    <s v="14/10/2025 SE CONFIRMAN DATOS, SE REALIZA ENVIO DE ROLLOS CON GUIA | 17/10/2025 SE REALIZA ENVIO DE 24 ROLLOS, CON LA GUIA 2205447244 SERVIENTREGA. SE CONFIRMA ENTREGA EXITOSA POR PARTE DE LA TRANSPORTADORA"/>
    <s v="ENVÍO"/>
    <n v="24"/>
    <s v="INTERMEDIA"/>
    <s v="TERRESTRE"/>
    <s v="TORO CARDONA ELIZABETH"/>
    <n v="1"/>
    <n v="36351"/>
    <n v="36351"/>
  </r>
  <r>
    <s v="CUCUTA"/>
    <s v="0036-0007"/>
    <x v="1"/>
    <n v="54518"/>
    <n v="2874354"/>
    <n v="33152"/>
    <x v="0"/>
    <s v="NORTE DE SANTANDER"/>
    <s v="PAMPLONA"/>
    <s v="BARRIO CENTRO ACOPIO PAMPLONA"/>
    <s v="WOMPI"/>
    <s v="FO-25-1683251"/>
    <d v="2025-10-14T08:00:00"/>
    <d v="2025-10-17T09:11:00"/>
    <x v="0"/>
    <s v="ROLLOS"/>
    <s v="EJECUTADO_EXITOSO"/>
    <s v="EJECUTADO EXITOSO"/>
    <s v="14/10/2025 SE CONFIRMAN DATOS, SE REALIZA ENVIO DE ROLLOS CON GUIA | 17/10/2025 SE REALIZA ENVIO DE 32 ROLLOS, CON LA GUIA 2187690794 SERVIENTREGA. SE CONFIRMA ENTREGA EXITOSA POR PARTE DE LA TRANSPORTADORA"/>
    <s v="ENVÍO"/>
    <n v="32"/>
    <s v="LEJANA"/>
    <s v="TERRESTRE"/>
    <s v="CONTRERAS ROSSI LITZY YULIETH"/>
    <n v="1"/>
    <n v="40250"/>
    <n v="40250"/>
  </r>
  <r>
    <s v="BARRANQUILLA"/>
    <s v="0036-0001"/>
    <x v="0"/>
    <n v="8573"/>
    <n v="2874424"/>
    <n v="77820"/>
    <x v="0"/>
    <s v="ATLANTICO"/>
    <s v="PUERTO COLOMBIA"/>
    <s v="BARRIO CENTRO PUERTO COLOMBIA 12"/>
    <s v="WOMPI"/>
    <s v="FO-25-1683254"/>
    <d v="2025-10-14T08:00:00"/>
    <d v="2025-10-17T09:12:00"/>
    <x v="0"/>
    <s v="ROLLOS"/>
    <s v="EJECUTADO_EXITOSO"/>
    <s v="EJECUTADO EXITOSO"/>
    <s v="14/10/2025 SE CONFIRMAN DATOS, SE REALIZA ENVIO DE ROLLOS CON GUIA | 17/10/2025 SE REALIZA ENVIO DE 32 ROLLOS, CON LA GUIA 2205447246 SERVIENTREGA. SE CONFIRMA ENTREGA EXITOSA POR PARTE DE LA TRANSPORTADORA"/>
    <s v="ENVÍO"/>
    <n v="32"/>
    <s v="INTERMEDIA"/>
    <s v="TERRESTRE"/>
    <s v="CONTRERAS ROSSI LITZY YULIETH"/>
    <n v="1"/>
    <n v="36351"/>
    <n v="36351"/>
  </r>
  <r>
    <s v="BOGOTA"/>
    <s v="0036-0004"/>
    <x v="5"/>
    <n v="25126"/>
    <n v="2872606"/>
    <n v="57440"/>
    <x v="0"/>
    <s v="CUNDINAMARCA"/>
    <s v="CAJICA"/>
    <s v="BARRIO ROSIO CAJICA"/>
    <s v="WOMPI"/>
    <s v="FO-25-1683246"/>
    <d v="2025-10-14T08:00:00"/>
    <d v="2025-10-17T09:13:00"/>
    <x v="0"/>
    <s v="ROLLOS"/>
    <s v="EJECUTADO_EXITOSO"/>
    <s v="EJECUTADO EXITOSO"/>
    <s v="14/10/2025 SE CONFIRMAN DATOS, SE REALIZA ENVIO DE ROLLOS CON GUIA | 17/10/2025 SE REALIZA ENVIO DE 56 ROLLOS, CON LA GUIA 2235596230 SERVIENTREGA. SE CONFIRMA ENTREGA EXITOSA POR PARTE DE LA TRANSPORTADORA"/>
    <s v="ENVÍO"/>
    <n v="56"/>
    <s v="INTERMEDIA"/>
    <s v="TERRESTRE"/>
    <s v="CONTRERAS ROSSI LITZY YULIETH"/>
    <n v="1"/>
    <n v="36351"/>
    <n v="36351"/>
  </r>
  <r>
    <s v="CALI"/>
    <s v="0036-0003"/>
    <x v="4"/>
    <n v="76001"/>
    <n v="2873272"/>
    <n v="72974"/>
    <x v="0"/>
    <s v="VALLE DEL CAUCA"/>
    <s v="CALI"/>
    <s v="VARIEDADES PUNTO 5"/>
    <s v="WOMPI"/>
    <s v="FO-25-1678846"/>
    <d v="2025-10-14T08:00:00"/>
    <d v="2025-10-17T09:14:00"/>
    <x v="0"/>
    <s v="ROLLOS"/>
    <s v="EJECUTADO_EXITOSO"/>
    <s v="EJECUTADO EXITOSO"/>
    <s v="14/10/2025 SE ESCALA AL COORDINADOR DE ZONA PARA ENTREGA DE ROLLOS EN SITIO | 16/10/2025 SE REALIZA ENTREGA DE 48 ROLLOS TÉRMICOS WOMPI EN EL CB SIN NOVEDAD."/>
    <s v="VISITA_TÉCNICA"/>
    <n v="48"/>
    <s v="PRINCIPAL"/>
    <s v="TERRESTRE"/>
    <s v="CONTRERAS ROSSI LITZY YULIETH"/>
    <n v="1"/>
    <n v="31419"/>
    <n v="31419"/>
  </r>
  <r>
    <s v="BOGOTA"/>
    <s v="0036-0004"/>
    <x v="5"/>
    <n v="11001"/>
    <n v="2874624"/>
    <n v="51544"/>
    <x v="0"/>
    <s v="CUNDINAMARCA"/>
    <s v="BOGOTÁ"/>
    <s v="FERRETERIA CACHARRERIA D Y P"/>
    <s v="WOMPI"/>
    <s v="FO-25-1678831"/>
    <d v="2025-10-14T08:00:00"/>
    <d v="2025-10-17T09:16:00"/>
    <x v="0"/>
    <s v="ROLLOS"/>
    <s v="EJECUTADO_EXITOSO"/>
    <s v="EJECUTADO EXITOSO"/>
    <s v="14/10/2025 SE ESCALA AL COORDINADOR DE ZONA PARA ENTREGA DE ROLLOS EN SITIO | 16/10/2025 DURANTE LA VISITA TECNICA SE REALIZA ENTREGA DE ROLLOS PARA DATÁFONO NO SE MANIPULAN EQUIPOS SIN NOVEDAD EN ENTREGA"/>
    <s v="VISITA_TÉCNICA"/>
    <n v="32"/>
    <s v="PRINCIPAL"/>
    <s v="TERRESTRE"/>
    <s v="TORRES GARCIA JENDRY JOSE"/>
    <n v="1"/>
    <n v="31419"/>
    <n v="31419"/>
  </r>
  <r>
    <s v="BARRANQUILLA"/>
    <s v="0036-0001"/>
    <x v="0"/>
    <n v="8638"/>
    <n v="2871257"/>
    <n v="77476"/>
    <x v="0"/>
    <s v="ATLANTICO"/>
    <s v="SABANALARGA"/>
    <s v="BARRIO 1 DE DICIEMBRE  SABANALARGA"/>
    <s v="WOMPI"/>
    <s v="FO-25-1683238"/>
    <d v="2025-10-10T16:56:00"/>
    <d v="2025-10-17T09:16:00"/>
    <x v="0"/>
    <s v="ROLLOS"/>
    <s v="EJECUTADO_EXITOSO"/>
    <s v="EJECUTADO EXITOSO"/>
    <s v="14/10/2025 SE ESCALA AL COORDINADOR DE ZONA PARA ENTREGA DE ROLLOS EN SITIO | 17/10/2025 SE REALIZA ENVIO DE 64 ROLLOS, CON LA GUIA 2205447245 SERVIENTREGA. SE CONFIRMA ENTREGA EXITOSA POR PARTE DE LA TRANSPORTADORA"/>
    <s v="ENVÍO"/>
    <n v="64"/>
    <s v="INTERMEDIA"/>
    <s v="TERRESTRE"/>
    <s v="LOZADA ROJAS CHRISTIAN ANDRES"/>
    <n v="1"/>
    <n v="36351"/>
    <n v="36351"/>
  </r>
  <r>
    <s v="BARRANQUILLA"/>
    <s v="0036-0001"/>
    <x v="0"/>
    <n v="8638"/>
    <n v="2867319"/>
    <n v="66130"/>
    <x v="0"/>
    <s v="ATLANTICO"/>
    <s v="SABANALARGA"/>
    <s v="BARRIO LA VOZ DEL PUEBLO SABANALARGA 1"/>
    <s v="WOMPI"/>
    <s v="FO-25-1682343"/>
    <d v="2025-10-10T09:02:00"/>
    <d v="2025-10-17T09:18:00"/>
    <x v="0"/>
    <s v="ROLLOS"/>
    <s v="EJECUTADO_EXITOSO"/>
    <s v="EJECUTADO EXITOSO"/>
    <s v="14/10/2025 SE CONFIRMAN DATOS, SE REALIZA ENVIO DE ROLLOS CON GUIA | 17/10/2025 SE REALIZA ENVIO DE 8 ROLLOS, CON LA GUIA 2205447242 SERVIENTREGA. SE CONFIRMA ENTREGA EXITOSA POR PARTE DE LA TRANSPORTADORA"/>
    <s v="ENVÍO"/>
    <n v="8"/>
    <s v="INTERMEDIA"/>
    <s v="TERRESTRE"/>
    <s v="CONTRERAS ROSSI LITZY YULIETH"/>
    <n v="1"/>
    <n v="36351"/>
    <n v="36351"/>
  </r>
  <r>
    <s v="SINCELEJO"/>
    <s v="0036-0001"/>
    <x v="0"/>
    <n v="70215"/>
    <n v="2867752"/>
    <n v="78606"/>
    <x v="0"/>
    <s v="SUCRE"/>
    <s v="COROZAL"/>
    <s v="BARRIO SAN MIGUEL COROZAL  2"/>
    <s v="WOMPI"/>
    <s v="FO-25-1682336"/>
    <d v="2025-10-10T09:46:00"/>
    <d v="2025-10-17T09:19:00"/>
    <x v="0"/>
    <s v="ROLLOS"/>
    <s v="EJECUTADO_EXITOSO"/>
    <s v="EJECUTADO EXITOSO"/>
    <s v="14/10/2025 SE CONFIRMAN DATOS, SE REALIZA ENVIO DE ROLLOS CON GUIA | 17/10/2025 SE REALIZA ENVIO DE 56 ROLLOS, CON LA GUIA 2265100400 SERVIENTREGA. SE CONFIRMA ENTREGA EXITOSA POR PARTE DE LA TRANSPORTADORA"/>
    <s v="ENVÍO"/>
    <n v="56"/>
    <s v="INTERMEDIA"/>
    <s v="TERRESTRE"/>
    <s v="ARGEL DORIA MIGUEL ALBERTO"/>
    <n v="1"/>
    <n v="36351"/>
    <n v="36351"/>
  </r>
  <r>
    <s v="TUNJA"/>
    <s v="0036-0007"/>
    <x v="1"/>
    <n v="15176"/>
    <n v="2871279"/>
    <n v="41544"/>
    <x v="0"/>
    <s v="BOYACA"/>
    <s v="CHIQUINQUIRA"/>
    <s v="BARRIO CENTRO CHIQUINQUIRA 3"/>
    <s v="WOMPI"/>
    <s v="FO-25-1681548"/>
    <d v="2025-10-14T08:00:00"/>
    <d v="2025-10-17T09:19:00"/>
    <x v="0"/>
    <s v="ROLLOS"/>
    <s v="EJECUTADO_EXITOSO"/>
    <s v="EJECUTADO EXITOSO"/>
    <s v="14/10/2025 SE CONFIRMAN DATOS. SE REALIZA ENVIO DE ROLLOS CON GUIA | 17/10/2025 SE REALIZA ENVIO DE 64 ROLLOS, CON LA GUIA 2235596228 SERVIENTREGA. SE CONFIRMA ENTREGA EXITOSA POR PARTE DE LA TRANSPORTADORA"/>
    <s v="ENVÍO"/>
    <n v="64"/>
    <s v="LEJANA"/>
    <s v="TERRESTRE"/>
    <s v="ARGEL DORIA MIGUEL ALBERTO"/>
    <n v="1"/>
    <n v="40250"/>
    <n v="40250"/>
  </r>
  <r>
    <s v="BARRANQUILLA"/>
    <s v="0036-0001"/>
    <x v="0"/>
    <n v="8638"/>
    <n v="2872443"/>
    <n v="70268"/>
    <x v="0"/>
    <s v="ATLANTICO"/>
    <s v="SABANALARGA"/>
    <s v="BARRIO CENTRO SABANALARGA 20"/>
    <s v="WOMPI"/>
    <s v="FO-25-1681542"/>
    <d v="2025-10-14T08:00:00"/>
    <d v="2025-10-17T09:20:00"/>
    <x v="0"/>
    <s v="ROLLOS"/>
    <s v="EJECUTADO_EXITOSO"/>
    <s v="EJECUTADO EXITOSO"/>
    <s v="14/10/2025 SE CONFIRMAN DATOS. SE REALIZA ENVIO DE ROLLOS CON GUIA | 17/10/2025 SE REALIZA ENVIO DE 24 ROLLOS, CON LA GUIA 2205447241 SERVIENTREGA. SE CONFIRMA ENTREGA EXITOSA POR PARTE DE LA TRANSPORTADORA"/>
    <s v="ENVÍO"/>
    <n v="24"/>
    <s v="INTERMEDIA"/>
    <s v="TERRESTRE"/>
    <s v="CONTRERAS ROSSI LITZY YULIETH"/>
    <n v="1"/>
    <n v="36351"/>
    <n v="36351"/>
  </r>
  <r>
    <s v="BOGOTA"/>
    <s v="0036-0004"/>
    <x v="5"/>
    <n v="25899"/>
    <n v="2868487"/>
    <n v="52456"/>
    <x v="0"/>
    <s v="CUNDINAMARCA"/>
    <s v="ZIPAQUIRA"/>
    <s v="BARRIO SAN MIGUEL ZIPAQUIRA 1"/>
    <s v="WOMPI"/>
    <s v="FO-25-1681505"/>
    <d v="2025-10-10T10:50:00"/>
    <d v="2025-10-17T09:21:00"/>
    <x v="0"/>
    <s v="ROLLOS"/>
    <s v="EJECUTADO_EXITOSO"/>
    <s v="EJECUTADO EXITOSO"/>
    <s v="14/10/2025 SE CONFIRMAN DATOS Y REALIZA ENVIO DE ROLLOS CON GUIA | 17/10/2025 SE REALIZA ENVIO DE 64 ROLLOS, CON LA GUIA 2235596224 SERVIENTREGA. SE CONFIRMA ENTREGA EXITOSA POR PARTE DE LA TRANSPORTADORA"/>
    <s v="ENVÍO"/>
    <n v="64"/>
    <s v="INTERMEDIA"/>
    <s v="TERRESTRE"/>
    <s v="CONTRERAS ROSSI LITZY YULIETH"/>
    <n v="1"/>
    <n v="36351"/>
    <n v="36351"/>
  </r>
  <r>
    <s v="CALI"/>
    <s v="0036-0003"/>
    <x v="4"/>
    <n v="19001"/>
    <n v="2872730"/>
    <n v="79405"/>
    <x v="0"/>
    <s v="CAUCA"/>
    <s v="POPAYAN"/>
    <s v="BARRIO BELLO HORIZONTE POPAYAN 112"/>
    <s v="WOMPI"/>
    <s v="FO-25-1674604"/>
    <d v="2025-10-14T08:00:00"/>
    <d v="2025-10-17T09:24:00"/>
    <x v="0"/>
    <s v="ROLLOS"/>
    <s v="EJECUTADO_EXITOSO"/>
    <s v="EJECUTADO EXITOSO"/>
    <s v="11/10/2025 SE ESCALA AL COORDINADOR DE ZONA PARA ENTREGA DE ROLLOS EN SITIO | 16/10/2025 SE INGRES SE ENTREGA 24 ROLLOS WOMPI"/>
    <s v="VISITA_TÉCNICA"/>
    <n v="24"/>
    <s v="LEJANA"/>
    <s v="TERRESTRE"/>
    <s v="ARGEL DORIA MIGUEL ALBERTO"/>
    <n v="1"/>
    <n v="40250"/>
    <n v="40250"/>
  </r>
  <r>
    <s v="BOGOTA"/>
    <s v="0036-0004"/>
    <x v="5"/>
    <n v="25126"/>
    <n v="2877084"/>
    <n v="74506"/>
    <x v="0"/>
    <s v="CUNDINAMARCA"/>
    <s v="CAJICA"/>
    <s v="BARRIO AVENIDA CAVALIER CAJICA"/>
    <s v="WOMPI"/>
    <s v="FO-25-1681251"/>
    <d v="2025-10-14T10:34:00"/>
    <d v="2025-10-17T09:29:00"/>
    <x v="0"/>
    <s v="ROLLOS"/>
    <s v="EJECUTADO_EXITOSO"/>
    <s v="EJECUTADO EXITOSO"/>
    <s v="14/10/2025 SE ESCALA AL COORDINADOR DE ZONA PARA ENTREGA DE ROLLOS EN SITIO | 17/10/2025 SE REALIZA ENVIO DE 32 ROLLOS, CON LA GUIA 2235596234 SERVIENTREGA. SE CONFIRMA ENTREGA EXITOSA POR PARTE DE LA TRANSPORTADORA"/>
    <s v="ENVÍO"/>
    <n v="32"/>
    <s v="INTERMEDIA"/>
    <s v="TERRESTRE"/>
    <s v="GIMBUEL LASSO LUIS GERMAN"/>
    <n v="1"/>
    <n v="36351"/>
    <n v="36351"/>
  </r>
  <r>
    <s v="CUCUTA"/>
    <s v="0036-0007"/>
    <x v="1"/>
    <n v="54498"/>
    <n v="2863271"/>
    <n v="16940"/>
    <x v="0"/>
    <s v="NORTE DE SANTANDER"/>
    <s v="OCAÑA"/>
    <s v="OCAÑA IV NORTE DE SANTANDER"/>
    <s v="WOMPI"/>
    <s v="FO-25-1675532"/>
    <d v="2025-10-09T11:47:00"/>
    <d v="2025-10-17T09:32:00"/>
    <x v="0"/>
    <s v="ROLLOS"/>
    <s v="EJECUTADO_EXITOSO"/>
    <s v="EJECUTADO EXITOSO"/>
    <s v="12/10/2025 SE CONFIRMAN DATOS, SE REALIZA ENVIO DE ROLLOS CON GUIA | 17/10/2025 SE REALIZA ENVIO DE 32 ROLLOS, CON LA GUIA 2187690782 SERVIENTREGA. SE CONFIRMA ENTREGA EXITOSA POR PARTE DE LA TRANSPORTADORA"/>
    <s v="ENVÍO"/>
    <n v="32"/>
    <s v="LEJANA"/>
    <s v="TERRESTRE"/>
    <s v="TORO CARDONA ELIZABETH"/>
    <n v="1"/>
    <n v="40250"/>
    <n v="40250"/>
  </r>
  <r>
    <s v="BUCARAMANGA"/>
    <s v="0036-0007"/>
    <x v="1"/>
    <n v="68406"/>
    <n v="2866174"/>
    <n v="66523"/>
    <x v="0"/>
    <s v="SANTANDER"/>
    <s v="LEBRIJA"/>
    <s v="BARRIO CAMPO ALEGRE LEBRIJA"/>
    <s v="WOMPI"/>
    <s v="FO-25-1674629"/>
    <d v="2025-10-10T08:00:00"/>
    <d v="2025-10-17T09:33:00"/>
    <x v="0"/>
    <s v="ROLLOS"/>
    <s v="EJECUTADO_EXITOSO"/>
    <s v="EJECUTADO EXITOSO"/>
    <s v="11/10/2025 SE CONFIRMAN DATOS, SE REALIZA ENVIO DE ROLLOS CON GUIA | 17/10/2025 SE REALIZA ENVIO DE 40 ROLLOS, CON LA GUIA 2187690781 SERVIENTREGA. SE CONFIRMA ENTREGA EXITOSA POR PARTE DE LA TRANSPORTADORA"/>
    <s v="ENVÍO"/>
    <n v="40"/>
    <s v="INTERMEDIA"/>
    <s v="TERRESTRE"/>
    <s v="AYALA ROMERO MAYKOL DANILO"/>
    <n v="1"/>
    <n v="36351"/>
    <n v="36351"/>
  </r>
  <r>
    <s v="PEREIRA"/>
    <s v="0036-0002"/>
    <x v="6"/>
    <n v="66001"/>
    <n v="2877518"/>
    <n v="73955"/>
    <x v="0"/>
    <s v="RISARALDA"/>
    <s v="PEREIRA"/>
    <s v="BARRIO BELMONTE PEREIRA 5"/>
    <s v="WOMPI"/>
    <s v="FO-25-1680647"/>
    <d v="2025-10-14T10:51:00"/>
    <d v="2025-10-17T09:44:00"/>
    <x v="0"/>
    <s v="ROLLOS"/>
    <s v="EJECUTADO_EXITOSO"/>
    <s v="EJECUTADO EXITOSO"/>
    <s v="14/10/2025 SE ESCALA AL COORDINADOR DE ZONA PARA ENTREGA DE ROLLOS EN SITIO | 16/10/2025 SE ENTREGAN 32 ROLLOS  EN EL LOCAL VECINO, SE DEJA NOTA DE AUDIO Y MENSAJE VÍA WHATSAPP, _x000a_NO SÉ TOMA FOTO DE BAUCHER YA QUE EL LOCAL ESTABA CERRADO"/>
    <s v="VISITA_TÉCNICA"/>
    <n v="32"/>
    <s v="PRINCIPAL"/>
    <s v="TERRESTRE"/>
    <s v="CONTRERAS ROSSI LITZY YULIETH"/>
    <n v="1"/>
    <n v="31419"/>
    <n v="31419"/>
  </r>
  <r>
    <s v="MEDELLIN"/>
    <s v="0036-0005"/>
    <x v="3"/>
    <n v="5679"/>
    <n v="2834192"/>
    <n v="34543"/>
    <x v="0"/>
    <s v="ANTIOQUIA"/>
    <s v="SANTA BARBARA"/>
    <s v="BARRIO CENTRO SANTA BARBARA 1"/>
    <s v="WOMPI"/>
    <s v="FO-25-1631622"/>
    <d v="2025-10-03T08:47:00"/>
    <d v="2025-10-17T09:46:00"/>
    <x v="0"/>
    <s v="ROLLOS"/>
    <s v="EJECUTADO_EXITOSO"/>
    <s v="EJECUTADO EXITOSO"/>
    <s v="05/10/2025 SE REALIZA ENVIO DE ROLLOS CON GUIA | 10/10/2025 EL ENVIO SE ENCUENTRA EN PROCESO | 17/10/2025 SE REALIZA ENVIO DE 64 ROLLOS, CON LA GUIA 6345301357982 MANDAR Y SERVIR. SE CONFIRMA ENTREGA EXITOSA POR PARTE DE LA TRANSPORTADORA"/>
    <s v="ENVÍO"/>
    <n v="64"/>
    <s v="INTERMEDIA"/>
    <s v="TERRESTRE"/>
    <s v="CAÑAS MENDEZ GUSTAVO ADOLFO"/>
    <n v="1"/>
    <n v="36351"/>
    <n v="36351"/>
  </r>
  <r>
    <s v="MEDELLIN"/>
    <s v="0036-0005"/>
    <x v="3"/>
    <n v="5789"/>
    <n v="2834169"/>
    <n v="60299"/>
    <x v="0"/>
    <s v="ANTIOQUIA"/>
    <s v="TAMESIS"/>
    <s v="BARRIO TAMESIS TAMESIS 1"/>
    <s v="WOMPI"/>
    <s v="FO-25-1629368"/>
    <d v="2025-10-03T08:43:00"/>
    <d v="2025-10-17T09:46:00"/>
    <x v="0"/>
    <s v="ROLLOS"/>
    <s v="EJECUTADO_EXITOSO"/>
    <s v="EJECUTADO EXITOSO"/>
    <s v="04/10/2025 SE CONFIRMA ENVIO CON LA SEÑORA JUAN DIEGO PALACIOS | 10/10/2025 EL ENVIO SE ENCUENTRA EN PROCESO | 17/10/2025 SE REALIZA ENVIO DE 16 ROLLOS, CON LA GUIA 6345301357936 MANDAR Y SERVIR. SE CONFIRMA ENTREGA EXITOSA POR PARTE DE LA TRANSPORTADORA"/>
    <s v="ENVÍO"/>
    <n v="16"/>
    <s v="LEJANA"/>
    <s v="TERRESTRE"/>
    <s v="BETANCUR AGUIRRE EDGAR AUGUSTO"/>
    <n v="1"/>
    <n v="40250"/>
    <n v="40250"/>
  </r>
  <r>
    <s v="MEDELLIN"/>
    <s v="0036-0005"/>
    <x v="3"/>
    <n v="5809"/>
    <n v="2835484"/>
    <n v="70995"/>
    <x v="0"/>
    <s v="ANTIOQUIA"/>
    <s v="TITIRIBI"/>
    <s v="BARRIO TITIRIBI TITIRIBI 2"/>
    <s v="WOMPI"/>
    <s v="FO-25-1637445"/>
    <d v="2025-10-03T10:59:00"/>
    <d v="2025-10-17T09:47:00"/>
    <x v="0"/>
    <s v="ROLLOS"/>
    <s v="EJECUTADO_EXITOSO"/>
    <s v="EJECUTADO EXITOSO"/>
    <s v="06/10/2025 SE VALIDAN DATOS CON CB, REALIZA ENVIO DE ROLLOS CON GUIA | 09/10/2025 ENVIO SE CREA TARDE POR CAPACIDAD OPERATIVA DEL CG | 17/10/2025 SE REALIZA ENVIO DE 24 ROLLOS, CON LA GUIA 6345301358978 MANDAR Y SERVIR. SE CONFIRMA ENTREGA EXITOSA POR PARTE DE LA TRANSPORTADORA"/>
    <s v="ENVÍO"/>
    <n v="24"/>
    <s v="INTERMEDIA"/>
    <s v="TERRESTRE"/>
    <s v="BETANCUR AGUIRRE EDGAR AUGUSTO"/>
    <n v="1"/>
    <n v="36351"/>
    <n v="36351"/>
  </r>
  <r>
    <s v="MONTERIA"/>
    <s v="0036-0001"/>
    <x v="0"/>
    <n v="5659"/>
    <n v="2877564"/>
    <n v="64515"/>
    <x v="0"/>
    <s v="ANTIOQUIA"/>
    <s v="SAN JUAN DE URABA"/>
    <s v="BARRIO LA FLORESTA SAN JUAN DE URABA"/>
    <s v="WOMPI"/>
    <s v="FO-25-1685339"/>
    <d v="2025-10-14T10:59:00"/>
    <d v="2025-10-17T09:47:00"/>
    <x v="0"/>
    <s v="ROLLOS"/>
    <s v="EJECUTADO_EXITOSO"/>
    <s v="EJECUTADO EXITOSO"/>
    <s v="15/10/2025 SE CONFIRMAN DATOS. SE REALIZA ENVIO CON OPERADOR LOGISTICO | 16/10/2025 SE REALIZA ENTREGA DE 48 ROLLOS WOMPI EN EL PUNTO SIN NOVEDAD, EN LA ENTREGA NO SE INTERVIENE EL EQUIPO"/>
    <s v="VISITA_TÉCNICA"/>
    <n v="48"/>
    <s v="INTERMEDIA"/>
    <s v="TERRESTRE"/>
    <s v="BETANCUR AGUIRRE EDGAR AUGUSTO"/>
    <n v="1"/>
    <n v="36351"/>
    <n v="36351"/>
  </r>
  <r>
    <s v="MEDELLIN"/>
    <s v="0036-0005"/>
    <x v="3"/>
    <n v="5674"/>
    <n v="2847997"/>
    <n v="29144"/>
    <x v="0"/>
    <s v="ANTIOQUIA"/>
    <s v="SAN VICENTE"/>
    <s v="BARRIO SAN VICENTE 3 ANTIOQUIA"/>
    <s v="WOMPI"/>
    <s v="FO-25-1648511"/>
    <d v="2025-10-07T08:00:00"/>
    <d v="2025-10-17T09:49:00"/>
    <x v="0"/>
    <s v="ROLLOS"/>
    <s v="EJECUTADO_EXITOSO"/>
    <s v="EJECUTADO EXITOSO"/>
    <s v="08/10/2025 DATOS CONFIRMADOS. SE REALIZA ENVIO DE ROLLOS CON GUIA | 14/10/2025 ENVIO RETRAZADO, MANDAR Y SERVIR NO HA ENTREGADO | 17/10/2025 SE REALIZA ENVIO DE 64 ROLLOS, CON LA GUIA 6345301361425 MANDAR Y SERVIR. SE CONFIRMA ENTREGA EXITOSA POR PARTE DE LA TRANSPORTADORA"/>
    <s v="ENVÍO"/>
    <n v="64"/>
    <s v="INTERMEDIA"/>
    <s v="TERRESTRE"/>
    <s v="GONZALEZ FERRER JESUS ALEXANDER"/>
    <n v="1"/>
    <n v="36351"/>
    <n v="36351"/>
  </r>
  <r>
    <s v="MEDELLIN"/>
    <s v="0036-0005"/>
    <x v="3"/>
    <n v="5113"/>
    <n v="2847695"/>
    <n v="80604"/>
    <x v="0"/>
    <s v="ANTIOQUIA"/>
    <s v="BURITICA"/>
    <s v="BARRIO SABANITAS BURITICA"/>
    <s v="WOMPI"/>
    <s v="FO-25-1648213"/>
    <d v="2025-10-07T08:00:00"/>
    <d v="2025-10-17T09:49:00"/>
    <x v="0"/>
    <s v="ROLLOS"/>
    <s v="EJECUTADO_EXITOSO"/>
    <s v="EJECUTADO EXITOSO"/>
    <s v="08/10/2025 SE CONFIRMAN DATOS. SE REALIZA ENVIO DE ROLLOS CON GUIA | 14/10/2025 MANDAR Y SERVIR AUN NO NETREGA | 17/10/2025 SE REALIZA ENVIO DE 32 ROLLOS, CON LA GUIA 6345301361417 MANDAR Y SERVIR. SE CONFIRMA ENTREGA EXITOSA POR PARTE DE LA TRANSPORTADORA"/>
    <s v="ENVÍO"/>
    <n v="32"/>
    <s v="LEJANA"/>
    <s v="TERRESTRE"/>
    <s v="BETANCUR AGUIRRE EDGAR AUGUSTO"/>
    <n v="1"/>
    <n v="40250"/>
    <n v="40250"/>
  </r>
  <r>
    <s v="CUCUTA"/>
    <s v="0036-0007"/>
    <x v="1"/>
    <n v="54001"/>
    <n v="2877711"/>
    <n v="47309"/>
    <x v="0"/>
    <s v="NORTE DE SANTANDER"/>
    <s v="CUCUTA"/>
    <s v="DROGUERIA LA SEGUNDA DE MOTILONES"/>
    <s v="WOMPI"/>
    <s v="FO-25-1680622"/>
    <d v="2025-10-14T11:09:00"/>
    <d v="2025-10-17T09:50:00"/>
    <x v="0"/>
    <s v="ROLLOS"/>
    <s v="EJECUTADO_EXITOSO"/>
    <s v="EJECUTADO EXITOSO"/>
    <s v="14/10/2025 SE ESCALA AL COORDINADOR DE ZONA PARA ENTREGA DE ROLLOS EN SITIO | 16/10/2025 SE ENTREGA 64 ROLLOS WOMPY EXITOSO"/>
    <s v="VISITA_TÉCNICA"/>
    <n v="64"/>
    <s v="PRINCIPAL"/>
    <s v="TERRESTRE"/>
    <s v="BETANCUR AGUIRRE EDGAR AUGUSTO"/>
    <n v="1"/>
    <n v="31419"/>
    <n v="31419"/>
  </r>
  <r>
    <s v="MEDELLIN"/>
    <s v="0036-0005"/>
    <x v="3"/>
    <n v="5390"/>
    <n v="2863468"/>
    <n v="42891"/>
    <x v="0"/>
    <s v="ANTIOQUIA"/>
    <s v="LA PINTADA"/>
    <s v="BARRIO CALLE PRINCIPAL LA PINTADA"/>
    <s v="WOMPI"/>
    <s v="FO-25-1674598"/>
    <d v="2025-10-09T11:56:00"/>
    <d v="2025-10-17T09:51:00"/>
    <x v="0"/>
    <s v="ROLLOS"/>
    <s v="EJECUTADO_EXITOSO"/>
    <s v="EJECUTADO EXITOSO"/>
    <s v="11/10/2025 SE CONFIRMAN DATOS, SE REALIZA ENVIO DE ROLLOS CON GUIA | 17/10/2025 SE REALIZA ENVIO DE 64 ROLLOS, CON LA GUIA 6345301364076 MANDAR Y SERVIR. SE CONFIRMA ENTREGA EXITOSA POR PARTE DE LA TRANSPORTADORA"/>
    <s v="ENVÍO"/>
    <n v="64"/>
    <s v="INTERMEDIA"/>
    <s v="TERRESTRE"/>
    <s v="NARANJO AFANADOR RUBEN JESUS"/>
    <n v="1"/>
    <n v="36351"/>
    <n v="36351"/>
  </r>
  <r>
    <s v="MEDELLIN"/>
    <s v="0036-0005"/>
    <x v="3"/>
    <n v="5368"/>
    <n v="2869489"/>
    <n v="47922"/>
    <x v="0"/>
    <s v="ANTIOQUIA"/>
    <s v="JERICO"/>
    <s v="BARRIO PARQUE JERICO 2"/>
    <s v="WOMPI"/>
    <s v="FO-25-1683336"/>
    <d v="2025-10-10T12:46:00"/>
    <d v="2025-10-17T09:52:00"/>
    <x v="0"/>
    <s v="ROLLOS"/>
    <s v="EJECUTADO_EXITOSO"/>
    <s v="EJECUTADO EXITOSO"/>
    <s v="14/10/2025 DATOS CORRECTOS. SE REALIZA ENVIO DE ROLLOS CON GUIA | 17/10/2025 SE REALIZA ENVIO DE 40 ROLLOS, CON LA GUIA 6345301365132 MANDAR Y SERVIR. SE CONFIRMA ENTREGA EXITOSA POR PARTE DE LA TRANSPORTADORA"/>
    <s v="ENVÍO"/>
    <n v="40"/>
    <s v="LEJANA"/>
    <s v="TERRESTRE"/>
    <s v="BETANCUR AGUIRRE EDGAR AUGUSTO"/>
    <n v="1"/>
    <n v="40250"/>
    <n v="40250"/>
  </r>
  <r>
    <s v="MEDELLIN"/>
    <s v="0036-0005"/>
    <x v="3"/>
    <n v="5664"/>
    <n v="2878420"/>
    <n v="71807"/>
    <x v="0"/>
    <s v="ANTIOQUIA"/>
    <s v="SAN PEDRO DE LOS MILAGROS"/>
    <s v="SAN PEDRO DE LOS MILAGROS MARIANITO"/>
    <s v="WOMPI"/>
    <s v="FO-25-1683130"/>
    <d v="2025-10-14T12:11:00"/>
    <d v="2025-10-17T10:02:00"/>
    <x v="0"/>
    <s v="ROLLOS"/>
    <s v="EJECUTADO_EXITOSO"/>
    <s v="EJECUTADO EXITOSO"/>
    <s v="14/10/2025 SE CONFIRMA DATOS. SE REALIZA ENVIO DE ROLLOS POR FLOTA | 17/10/2025 SE REALIZA ENVIO DE 48 ROLLOS, CON LA GUIA 6345301365129 MANDAR Y SERVIR. SE CONFIRMA ENTREGA EXITOSA POR PARTE DE LA TRANSPORTADORA"/>
    <s v="ENVÍO"/>
    <n v="48"/>
    <s v="INTERMEDIA"/>
    <s v="TERRESTRE"/>
    <s v="BETANCUR AGUIRRE EDGAR AUGUSTO"/>
    <n v="1"/>
    <n v="36351"/>
    <n v="36351"/>
  </r>
  <r>
    <s v="BOGOTA"/>
    <s v="0036-0004"/>
    <x v="5"/>
    <n v="11001"/>
    <n v="2878151"/>
    <n v="27599"/>
    <x v="0"/>
    <s v="CUNDINAMARCA"/>
    <s v="BOGOTÁ"/>
    <s v="TIENDA CORME"/>
    <s v="WOMPI"/>
    <s v="FO-25-1680860"/>
    <d v="2025-10-14T11:46:00"/>
    <d v="2025-10-17T10:04:00"/>
    <x v="0"/>
    <s v="ROLLOS"/>
    <s v="EJECUTADO_EXITOSO"/>
    <s v="EJECUTADO EXITOSO"/>
    <s v="14/10/2025 SE ESCALA AL COORDINADOR DE ZONA PARA ENTREGA DE ROLLOS EN SITIO | 16/10/2025 ENTREGA DE 32 ROLLOS WOMPI OK NO SE MANIPULAN EQUIPOS"/>
    <s v="VISITA_TÉCNICA"/>
    <n v="32"/>
    <s v="PRINCIPAL"/>
    <s v="TERRESTRE"/>
    <s v="BETANCUR AGUIRRE EDGAR AUGUSTO"/>
    <n v="1"/>
    <n v="31419"/>
    <n v="31419"/>
  </r>
  <r>
    <s v="VILLAVICENCIO"/>
    <s v="0036-0006"/>
    <x v="2"/>
    <n v="50001"/>
    <n v="2878632"/>
    <n v="62756"/>
    <x v="0"/>
    <s v="META"/>
    <s v="VILLAVICENCIO"/>
    <s v="DROGUERIA EDISALUD 1"/>
    <s v="WOMPI"/>
    <s v="FO-25-1681107"/>
    <d v="2025-10-14T12:21:00"/>
    <d v="2025-10-17T10:18:00"/>
    <x v="0"/>
    <s v="ROLLOS"/>
    <s v="EJECUTADO_EXITOSO"/>
    <s v="EJECUTADO EXITOSO"/>
    <s v="14/10/2025 SE ESCALA AL COORDINADOR DE ZONA PARA ENTREGA DE ROLLOS EN SITIO | 16/10/2025 SE VISITA CB Y SE REALIZA ENTREGA DE 24 ROLLOS DE PAPEL TERMICO PARA DATÁFONO WOMPI"/>
    <s v="VISITA_TÉCNICA"/>
    <n v="24"/>
    <s v="PRINCIPAL"/>
    <s v="TERRESTRE"/>
    <s v="HERNANDEZ NARANJO OSCAR EDUARDO"/>
    <n v="1"/>
    <n v="31419"/>
    <n v="31419"/>
  </r>
  <r>
    <s v="TUNJA"/>
    <s v="0036-0007"/>
    <x v="1"/>
    <n v="15491"/>
    <n v="2863075"/>
    <n v="65983"/>
    <x v="0"/>
    <s v="BOYACA"/>
    <s v="NOBSA"/>
    <s v="BARRIO CENTRO NOBSA 4"/>
    <s v="WOMPI"/>
    <s v="FO-25-1674595"/>
    <d v="2025-10-09T11:24:00"/>
    <d v="2025-10-17T10:23:00"/>
    <x v="0"/>
    <s v="ROLLOS"/>
    <s v="EJECUTADO_EXITOSO"/>
    <s v="EJECUTADO EXITOSO"/>
    <s v="11/10/2025 SE CONFIRMAN DATOS, SE REALIZA ENVIO DE ROLLOS CON GUIA | 14/10/2025 ENVÍO DE 48 ROLLOS POR INTERRAPIDICIMO"/>
    <s v="ENVÍO"/>
    <n v="48"/>
    <s v="INTERMEDIA"/>
    <s v="TERRESTRE"/>
    <s v="GARZON RUIZ LUIS MIGUEL"/>
    <n v="1"/>
    <n v="36351"/>
    <n v="36351"/>
  </r>
  <r>
    <s v="CALI"/>
    <s v="0036-0003"/>
    <x v="4"/>
    <n v="76130"/>
    <n v="2879109"/>
    <n v="58954"/>
    <x v="0"/>
    <s v="VALLE DEL CAUCA"/>
    <s v="CANDELARIA"/>
    <s v="BARRIO PANAMERICANO CANDELARIA 2"/>
    <s v="WOMPI"/>
    <s v="FO-25-1685032"/>
    <d v="2025-10-14T13:52:00"/>
    <d v="2025-10-17T10:38:00"/>
    <x v="0"/>
    <s v="ROLLOS"/>
    <s v="EJECUTADO_EXITOSO"/>
    <s v="EJECUTADO EXITOSO"/>
    <s v="15/10/2025 SE CONFIRMAN DATOS. SE REALIZA ENVIO CON OPERADOR LOGISTICO | 16/10/2025 SE VISITA CORRESPONSAL Y SE REALIZA ENTREGA DE 32 ROLLOS"/>
    <s v="VISITA_TÉCNICA"/>
    <n v="32"/>
    <s v="INTERMEDIA"/>
    <s v="TERRESTRE"/>
    <s v="HERRERA GARZON JEYSON STEVENT"/>
    <n v="1"/>
    <n v="36351"/>
    <n v="36351"/>
  </r>
  <r>
    <s v="CALI"/>
    <s v="0036-0003"/>
    <x v="4"/>
    <n v="76001"/>
    <n v="2879525"/>
    <n v="60959"/>
    <x v="0"/>
    <s v="VALLE DEL CAUCA"/>
    <s v="CALI"/>
    <s v="LUZ DIBIA MONCADA ESPINAL"/>
    <s v="WOMPI"/>
    <s v="FO-25-1682456"/>
    <d v="2025-10-14T14:32:00"/>
    <d v="2025-10-17T10:47:00"/>
    <x v="0"/>
    <s v="ROLLOS"/>
    <s v="EJECUTADO_EXITOSO"/>
    <s v="EJECUTADO EXITOSO"/>
    <s v="14/10/2025 SE ESCALA AL COORDINADOR DE ZONA PARA ENTREGA DE ROLLOS EN SITIO | 17/10/2025 SE ENTREGAN 48 ROLLOS A LA SEÑORA LUZ MONCADA"/>
    <s v="VISITA_TÉCNICA"/>
    <n v="48"/>
    <s v="PRINCIPAL"/>
    <s v="TERRESTRE"/>
    <s v="BOLAÑOS TABORDA JORGE ENRIQUE"/>
    <n v="1"/>
    <n v="31419"/>
    <n v="31419"/>
  </r>
  <r>
    <s v="BOGOTA"/>
    <s v="0036-0004"/>
    <x v="5"/>
    <n v="11001"/>
    <n v="2879578"/>
    <n v="47779"/>
    <x v="0"/>
    <s v="CUNDINAMARCA"/>
    <s v="BOGOTÁ"/>
    <s v="COMUNICACIONES BELTRAN"/>
    <s v="WOMPI"/>
    <s v="FO-25-1682436"/>
    <d v="2025-10-14T14:45:00"/>
    <d v="2025-10-17T10:53:00"/>
    <x v="0"/>
    <s v="ROLLOS"/>
    <s v="EJECUTADO_EXITOSO"/>
    <s v="EJECUTADO EXITOSO"/>
    <s v="14/10/2025 SE ESCALA AL COORDINADOR DE ZONA PARA ENTREGA DE ROLLOS EN SITIO | 16/10/2025 SE ENTREGAN  ROLLOS SIN MANIPULACIÓN DEL DATAFONO SIN NOVEDAD"/>
    <s v="VISITA_TÉCNICA"/>
    <n v="8"/>
    <s v="PRINCIPAL"/>
    <s v="TERRESTRE"/>
    <s v="VALENCIA GONZALEZ JOSE DANIEL"/>
    <n v="1"/>
    <n v="31419"/>
    <n v="31419"/>
  </r>
  <r>
    <s v="CARTAGENA"/>
    <s v="0036-0001"/>
    <x v="0"/>
    <n v="13001"/>
    <n v="2871632"/>
    <n v="46223"/>
    <x v="0"/>
    <s v="BOLIVAR"/>
    <s v="CARTAGENA"/>
    <s v="PAPELERIA Y VARIEDADES MARYNATY"/>
    <s v="WOMPI"/>
    <s v="FO-25-1668776"/>
    <d v="2025-10-14T08:00:00"/>
    <d v="2025-10-17T10:56:00"/>
    <x v="0"/>
    <s v="ROLLOS"/>
    <s v="EJECUTADO_EXITOSO"/>
    <s v="EJECUTADO EXITOSO"/>
    <s v="10/10/2025 SE ESCALA AL COORDINADOR DE ZONA PARA ENTREGA DE ROLLOS EN SITIO | 17/10/2025 SE ENTREGAN 64 ROLLOS"/>
    <s v="VISITA_TÉCNICA"/>
    <n v="64"/>
    <s v="PRINCIPAL"/>
    <s v="TERRESTRE"/>
    <s v="ARIAS QUILINDO JULIAN"/>
    <n v="1"/>
    <n v="31419"/>
    <n v="31419"/>
  </r>
  <r>
    <s v="MEDELLIN"/>
    <s v="0036-0005"/>
    <x v="3"/>
    <n v="5368"/>
    <n v="2863365"/>
    <n v="36977"/>
    <x v="0"/>
    <s v="ANTIOQUIA"/>
    <s v="JERICO"/>
    <s v="BARRIO JERICO ANTIOQUIA"/>
    <s v="WOMPI"/>
    <s v="FO-25-1674620"/>
    <d v="2025-10-09T11:54:00"/>
    <d v="2025-10-17T11:01:00"/>
    <x v="0"/>
    <s v="ROLLOS"/>
    <s v="EJECUTADO_EXITOSO"/>
    <s v="EJECUTADO EXITOSO"/>
    <s v="11/10/2025 SE CONFIRMAN DATOS, SE REALIZA ENVIO DE ROLLOS CON GUIA | 17/10/2025 SE REALIZA ENVIO DE 56 ROLLOS, CON LA GUIA 6345301364079. SE CONFIRMA ENTREGA EXITOSA POR PARTE DE LA TRANSPORTADORA"/>
    <s v="ENVÍO"/>
    <n v="56"/>
    <s v="LEJANA"/>
    <s v="TERRESTRE"/>
    <s v="CANEDO HERRERA ALEXANDER"/>
    <n v="1"/>
    <n v="40250"/>
    <n v="40250"/>
  </r>
  <r>
    <s v="CUCUTA"/>
    <s v="0036-0007"/>
    <x v="1"/>
    <n v="54518"/>
    <n v="2860370"/>
    <n v="40649"/>
    <x v="0"/>
    <s v="NORTE DE SANTANDER"/>
    <s v="PAMPLONA"/>
    <s v="BARRIO CENTRO PAMPLONA 6"/>
    <s v="WOMPI"/>
    <s v="FO-25-1673497"/>
    <d v="2025-10-09T08:00:00"/>
    <d v="2025-10-17T11:01:00"/>
    <x v="0"/>
    <s v="ROLLOS"/>
    <s v="EJECUTADO_EXITOSO"/>
    <s v="EJECUTADO EXITOSO"/>
    <s v="11/10/2025 SE CONFIRMAN DATOS, SE REALIZA ENVIO DE ROLLOS CON GUIA | 17/10/2025 SE CONFIRMA ENTREGA EXITOSA DE 40 ROLLOS POR PARTE DE INTERRAPIDISIMO CON GUIA: 700171780203 | 14/10/2025 SE ENVÍAN 40 ROLLOS AL MUNICIPIO DE PAMPLONA."/>
    <s v="ENVÍO"/>
    <n v="40"/>
    <s v="LEJANA"/>
    <s v="TERRESTRE"/>
    <s v="BETANCUR AGUIRRE EDGAR AUGUSTO"/>
    <n v="1"/>
    <n v="40250"/>
    <n v="40250"/>
  </r>
  <r>
    <s v="CUCUTA"/>
    <s v="0036-0007"/>
    <x v="1"/>
    <n v="54743"/>
    <n v="2863858"/>
    <n v="43078"/>
    <x v="0"/>
    <s v="NORTE DE SANTANDER"/>
    <s v="SILOS"/>
    <s v="BARRIO LA LAGUNA SILOS"/>
    <s v="WOMPI"/>
    <s v="FO-25-1674621"/>
    <d v="2025-10-09T13:16:00"/>
    <d v="2025-10-17T11:04:00"/>
    <x v="0"/>
    <s v="ROLLOS"/>
    <s v="EJECUTADO_EXITOSO"/>
    <s v="EJECUTADO EXITOSO"/>
    <s v="11/10/2025 SE ESCALA AL COORDINADOR DE ZONA PARA ENTREGA DE ROLLOS EN SITIO | 17/10/2025 SE CONFIRMA ENTREGA EXITOSA DE 24 ROLLOS POR PARTE DE INTERRAPIDISIMO CON GUIA: 700171780003 | 14/10/2025 SE ENVÍAN 24 ROLLOS AL MUNICIPIO DE SILOS LA LAGUNA"/>
    <s v="ENVÍO"/>
    <n v="24"/>
    <s v="LEJANA"/>
    <s v="TERRESTRE"/>
    <s v="TORRES MANTILLA JOSE DANIEL"/>
    <n v="1"/>
    <n v="40250"/>
    <n v="40250"/>
  </r>
  <r>
    <s v="NEIVA"/>
    <s v="0036-0006"/>
    <x v="2"/>
    <n v="41001"/>
    <n v="2880056"/>
    <n v="74471"/>
    <x v="0"/>
    <s v="HUILA"/>
    <s v="NEIVA"/>
    <s v="TRANSPORTES POLANCO"/>
    <s v="WOMPI"/>
    <s v="FO-25-1683151"/>
    <d v="2025-10-14T15:28:00"/>
    <d v="2025-10-17T11:07:00"/>
    <x v="0"/>
    <s v="ROLLOS"/>
    <s v="EJECUTADO_EXITOSO"/>
    <s v="EJECUTADO EXITOSO"/>
    <s v="14/10/2025 SE ESCALA AL COORDINADOR DE ZONA PARA ENTREGA DE ROLLOS EN SITIO | 16/10/2025 SE LLEGA A SITIO, SE ENTREGAN 24 ROLLOS WOMPI"/>
    <s v="VISITA_TÉCNICA"/>
    <n v="24"/>
    <s v="PRINCIPAL"/>
    <s v="TERRESTRE"/>
    <s v="TORRES MANTILLA JOSE DANIEL"/>
    <n v="1"/>
    <n v="31419"/>
    <n v="31419"/>
  </r>
  <r>
    <s v="PEREIRA"/>
    <s v="0036-0002"/>
    <x v="6"/>
    <n v="66001"/>
    <n v="2864109"/>
    <n v="71837"/>
    <x v="0"/>
    <s v="RISARALDA"/>
    <s v="PEREIRA"/>
    <s v="VARIEDADES LILI GALICIA"/>
    <s v="WOMPI"/>
    <s v="FO-25-1663978"/>
    <d v="2025-10-09T13:52:00"/>
    <d v="2025-10-17T11:13:00"/>
    <x v="0"/>
    <s v="ROLLOS"/>
    <s v="EJECUTADO_EXITOSO"/>
    <s v="EJECUTADO EXITOSO"/>
    <s v="09/10/2025 SE ESCALA AL COORDINADOR DE ZONA PARA ENTREGA DE ROLLOS EN SITIO | 17/10/2025 VISITAMOS COMERCIO REALIZAMOS ENTREGA DE 32 ROLLOS AL FRENTE DEL COMERCIO YA QUE ESTA CERRADO, EN COMUNICACION CON EL CLIENTE INDICA QUE POR FAVOR LOS ENTREGUEMOS AL FRENTE YA QUE ELLA ESTÁ HACIENDO UNAS DILIGENCIAS Y LLEGA DESPUÉS DE LAS DOS DE LA TARDE."/>
    <s v="VISITA_TÉCNICA"/>
    <n v="32"/>
    <s v="PRINCIPAL"/>
    <s v="TERRESTRE"/>
    <s v="DIAZ VARGAS JONATHAN MIGUEL"/>
    <n v="1"/>
    <n v="31419"/>
    <n v="31419"/>
  </r>
  <r>
    <s v="VILLAVICENCIO"/>
    <s v="0036-0006"/>
    <x v="2"/>
    <n v="50001"/>
    <n v="2880700"/>
    <n v="25077"/>
    <x v="0"/>
    <s v="META"/>
    <s v="VILLAVICENCIO"/>
    <s v="BARRIO CIUDAD PORFIA V - VILLAVICENCIO"/>
    <s v="WOMPI"/>
    <s v="FO-25-1683158"/>
    <d v="2025-10-14T16:05:00"/>
    <d v="2025-10-17T11:20:00"/>
    <x v="0"/>
    <s v="ROLLOS"/>
    <s v="EJECUTADO_EXITOSO"/>
    <s v="EJECUTADO EXITOSO"/>
    <s v="14/10/2025 SE ESCALA AL COORDINADOR DE ZONA PARA ENTREGA DE ROLLOS EN SITIO | 16/10/2025 SE VISITA CB Y SE REALIZA ENTREGA DE 32 ROLLOS DE PAPEL TERMICO PARA DATÁFONO WOMPI. SE LOS DEJA CON LA VECINA YUDI PAREDES POR QUE RL TUVO QUE SALIR"/>
    <s v="VISITA_TÉCNICA"/>
    <n v="32"/>
    <s v="PRINCIPAL"/>
    <s v="TERRESTRE"/>
    <s v="ARROYAVE CANO MANUEL GUILLERMO"/>
    <n v="1"/>
    <n v="31419"/>
    <n v="31419"/>
  </r>
  <r>
    <s v="CUCUTA"/>
    <s v="0036-0007"/>
    <x v="1"/>
    <n v="54001"/>
    <n v="2869419"/>
    <n v="19724"/>
    <x v="0"/>
    <s v="NORTE DE SANTANDER"/>
    <s v="CUCUTA"/>
    <s v="DROGUERIA D&amp;F SUPER SALUD"/>
    <s v="WOMPI"/>
    <s v="FO-25-1667069"/>
    <d v="2025-10-10T12:15:00"/>
    <d v="2025-10-17T11:21:00"/>
    <x v="0"/>
    <s v="ROLLOS"/>
    <s v="EJECUTADO_EXITOSO"/>
    <s v="EJECUTADO EXITOSO"/>
    <s v="10/10/2025 SE ESCALA AL COORDINADOR DE ZONA PARA ENTREGA DE ROLLOS EN SITIO | 11/10/2025 SE REALIZÓ VARIOS INTENTO DE LLAMADAS TELEFÓNICA AL NÚMERO 3138560157 Y NO HAY COMUNICACIÓN SE DEJA MSJ VÍA WHATSAPP | 17/10/2025 SE CONFIRMA ENTREGA EXITOSA DE 56 ROLLOS POR PARTE DE INTERRAPIDISIMO CON GUIA: 700171945179 | 15/10/2025 SE REALIZA ENVÍO DE 56 ROLLOS WOMPI OK"/>
    <s v="ENVÍO"/>
    <n v="56"/>
    <s v="PRINCIPAL"/>
    <s v="TERRESTRE"/>
    <s v="GARZON RUIZ LUIS MIGUEL"/>
    <n v="1"/>
    <n v="31419"/>
    <n v="31419"/>
  </r>
  <r>
    <s v="CALI"/>
    <s v="0036-0003"/>
    <x v="4"/>
    <n v="76306"/>
    <n v="2862979"/>
    <n v="46188"/>
    <x v="0"/>
    <s v="VALLE DEL CAUCA"/>
    <s v="GINEBRA"/>
    <s v="BARRIO CENTRO GINEBRA 3"/>
    <s v="WOMPI"/>
    <s v="FO-25-1674594"/>
    <d v="2025-10-09T11:22:00"/>
    <d v="2025-10-17T11:28:00"/>
    <x v="0"/>
    <s v="ROLLOS"/>
    <s v="EJECUTADO_EXITOSO"/>
    <s v="EJECUTADO EXITOSO"/>
    <s v="11/10/2025 SE CONFIRMAN DATOS, SE REALIZA ENVIO DE ROLLOS CON GUIA | 17/10/2025 SE LLAMA USUARIO PARA CONFIRMAR PERO NO CONTESTA, SE LE INFORMA GUIA POR WSP. PENDIENTE CONFIRMACION | 17/10/2025 SE REALIZA ENVIO DE 64 ROLLOS, CON LA GUIA 2185553869. SE CONFIRMA ENTREGA EXITOSA POR PARTE DE LA TRANSPORTADORA"/>
    <s v="ENVÍO"/>
    <n v="64"/>
    <s v="INTERMEDIA"/>
    <s v="TERRESTRE"/>
    <s v="DURAN ACOSTA FRANK YONNY"/>
    <n v="1"/>
    <n v="36351"/>
    <n v="36351"/>
  </r>
  <r>
    <s v="MONTERIA"/>
    <s v="0036-0001"/>
    <x v="0"/>
    <n v="23182"/>
    <n v="2854575"/>
    <n v="61130"/>
    <x v="0"/>
    <s v="CORDOBA"/>
    <s v="CHINU"/>
    <s v="BARRIO CORREGIMIENTO EL DESEO CHINU"/>
    <s v="WOMPI"/>
    <s v="FO-25-1667398"/>
    <d v="2025-10-08T08:00:00"/>
    <d v="2025-10-17T11:33:00"/>
    <x v="0"/>
    <s v="ROLLOS"/>
    <s v="EJECUTADO_EXITOSO"/>
    <s v="EJECUTADO EXITOSO"/>
    <s v="16/10/2025 EN ZONA DE DISTRIBUCION NO SE HA ENTREGADO LOS ROLLOS | 17/10/2025 SE REALIZA ENVIO DE 24 ROLLOS, CON LA GUIA 2265100393 SERVIENTREGA. SE CONFIRMA ENTREGA EXITOSA POR PARTE DE LA TRANSPORTADORA"/>
    <s v="ENVÍO"/>
    <n v="24"/>
    <s v="INTERMEDIA"/>
    <s v="TERRESTRE"/>
    <s v="CONTRERAS ROSSI LITZY YULIETH"/>
    <n v="1"/>
    <n v="36351"/>
    <n v="36351"/>
  </r>
  <r>
    <s v="CUCUTA"/>
    <s v="0036-0007"/>
    <x v="1"/>
    <n v="54518"/>
    <n v="2855143"/>
    <n v="48764"/>
    <x v="0"/>
    <s v="NORTE DE SANTANDER"/>
    <s v="PAMPLONA"/>
    <s v="BARRIO EL BUQUE PAMPLONA 1"/>
    <s v="WOMPI"/>
    <s v="FO-25-1663992"/>
    <d v="2025-10-08T08:00:00"/>
    <d v="2025-10-17T11:34:00"/>
    <x v="0"/>
    <s v="ROLLOS"/>
    <s v="EJECUTADO_EXITOSO"/>
    <s v="EJECUTADO EXITOSO"/>
    <s v="09/10/2025 DATOS CONFIRMADOS. SE REALIZA ENVIO DE ROLLOS CON GUIA | 17/10/2025 SE REALIZA ENVIO DE 8 ROLLOS, CON LA GUIA 2187690768 SERVIENTREGA. SE CONFIRMA ENTREGA EXITOSA POR PARTE DE LA TRANSPORTADORA"/>
    <s v="ENVÍO"/>
    <n v="8"/>
    <s v="LEJANA"/>
    <s v="TERRESTRE"/>
    <s v="TORO CARDONA ELIZABETH"/>
    <n v="1"/>
    <n v="40250"/>
    <n v="40250"/>
  </r>
  <r>
    <s v="CALI"/>
    <s v="0036-0003"/>
    <x v="4"/>
    <n v="76130"/>
    <n v="2846639"/>
    <n v="71768"/>
    <x v="0"/>
    <s v="VALLE DEL CAUCA"/>
    <s v="CANDELARIA"/>
    <s v="CANDELARIA CIUDAD DEL VALLE"/>
    <s v="WOMPI"/>
    <s v="FO-25-1650415"/>
    <d v="2025-10-06T15:24:00"/>
    <d v="2025-10-17T11:37:00"/>
    <x v="0"/>
    <s v="ROLLOS"/>
    <s v="EJECUTADO_EXITOSO"/>
    <s v="EJECUTADO EXITOSO"/>
    <s v="09/10/2025 SE CONFIRMAN DATOS, SE REALIZA ENVIO DE ROLLOS CON GUIA | 14/10/2025 SE CREA TARDE EN SYTEX POR CAPACIDAD OPERATIVO DEL CG | 17/10/2025 SE REALIZA ENVIO DE 24 ROLLOS, CON LA GUIA 2185553853 SERVIENTREGA. SE CONFIRMA ENTREGA EXITOSA POR PARTE DE LA TRANSPORTADORA"/>
    <s v="ENVÍO"/>
    <n v="24"/>
    <s v="INTERMEDIA"/>
    <s v="TERRESTRE"/>
    <s v="TORO CARDONA ELIZABETH"/>
    <n v="1"/>
    <n v="36351"/>
    <n v="36351"/>
  </r>
  <r>
    <s v="NEIVA"/>
    <s v="0036-0006"/>
    <x v="2"/>
    <n v="18247"/>
    <n v="2844215"/>
    <n v="75565"/>
    <x v="0"/>
    <s v="CAQUETA"/>
    <s v="EL DONCELLO"/>
    <s v="BARRIO CENTRO EL DONCELLO 1"/>
    <s v="WOMPI"/>
    <s v="FO-25-1648216"/>
    <d v="2025-10-06T11:17:00"/>
    <d v="2025-10-17T11:39:00"/>
    <x v="0"/>
    <s v="ROLLOS"/>
    <s v="EJECUTADO_EXITOSO"/>
    <s v="EJECUTADO EXITOSO"/>
    <s v="08/10/2025 SE CONFIRMAN DATOS. SE REALIZA ENVIO DE ROLLOS CON GUIA | 17/10/2025 SE REALIZA ENVIO DE 24 ROLLOS, CON LA GUIA 2235596184 SERVIENTREGA. SE CONFIRMA ENTREGA EXITOSA POR PARTE DE LA TRANSPORTADORA"/>
    <s v="ENVÍO"/>
    <n v="24"/>
    <s v="LEJANA"/>
    <s v="TERRESTRE"/>
    <s v="CONTRERAS ROSSI LITZY YULIETH"/>
    <n v="1"/>
    <n v="40250"/>
    <n v="40250"/>
  </r>
  <r>
    <s v="BUCARAMANGA"/>
    <s v="0036-0007"/>
    <x v="1"/>
    <n v="68615"/>
    <n v="2851802"/>
    <n v="33163"/>
    <x v="0"/>
    <s v="SANTANDER"/>
    <s v="RIONEGRO"/>
    <s v="BARRIO RIONEGRO RIONEGRO"/>
    <s v="WOMPI"/>
    <s v="FO-25-1648825"/>
    <d v="2025-10-07T12:27:00"/>
    <d v="2025-10-17T11:39:00"/>
    <x v="0"/>
    <s v="ROLLOS"/>
    <s v="EJECUTADO_EXITOSO"/>
    <s v="EJECUTADO EXITOSO"/>
    <s v="08/10/2025 SE CONFIRMA DATOS. SE REALIZA ENVIO DE ROLLOS CON GUIA | 15/10/2025 ENVIO EN DEVOLUCION, SE LE COMPARTE GUIA AL USUARIO PARA VALIDAR CON OPERADOR | 15/10/2025 USUARIO INFORMA QUE YA HABLO CON EL CONDUCTOR DEL OPERADOR LOGISTICO  Y QUE LE EBTREGA MAÑANA | 17/10/2025 SE REALIZA ENVIO DE 16 ROLLOS, CON LA GUIA 2187690759 SERVIENTREGA. SE CONFIRMA ENTREGA EXITOSA POR PARTE DE LA TRANSPORTADORA"/>
    <s v="ENVÍO"/>
    <n v="16"/>
    <s v="INTERMEDIA"/>
    <s v="TERRESTRE"/>
    <s v="TORO CARDONA ELIZABETH"/>
    <n v="1"/>
    <n v="36351"/>
    <n v="36351"/>
  </r>
  <r>
    <s v="BARRANQUILLA"/>
    <s v="0036-0001"/>
    <x v="0"/>
    <n v="8078"/>
    <n v="2843607"/>
    <n v="73102"/>
    <x v="0"/>
    <s v="ATLANTICO"/>
    <s v="BARANOA"/>
    <s v="BARRIO CENTRO BARANOA 9"/>
    <s v="WOMPI"/>
    <s v="FO-25-1647030"/>
    <d v="2025-10-06T10:31:00"/>
    <d v="2025-10-17T11:40:00"/>
    <x v="0"/>
    <s v="ROLLOS"/>
    <s v="EJECUTADO_EXITOSO"/>
    <s v="EJECUTADO EXITOSO"/>
    <s v="08/10/2025 SE CONFIRMAN DATOS CON EL USUARIO, SE REALIZA ENVIO DE ROLLOS CON GUIA | 14/10/2025 SE INTENTA COMUNICACION CON CB EN DIFERENTES OCACIONES SIN RESPUESTA | 14/10/2025 COMERCIO DEVUELVE LA LLAMADA E INDICA QUE AUN NO LE HAN LLEGADO LOS ROLLOS | 17/10/2025 SE REALIZA ENVIO DE 24 ROLLOS, CON LA GUIA 2205447228 SERVIENTREGA. SE CONFIRMA ENTREGA EXITOSA POR PARTE DE LA TRANSPORTADORA"/>
    <s v="ENVÍO"/>
    <n v="24"/>
    <s v="INTERMEDIA"/>
    <s v="TERRESTRE"/>
    <s v="TORO CARDONA ELIZABETH"/>
    <n v="1"/>
    <n v="36351"/>
    <n v="36351"/>
  </r>
  <r>
    <s v="NEIVA"/>
    <s v="0036-0006"/>
    <x v="2"/>
    <n v="18247"/>
    <n v="2843713"/>
    <n v="61506"/>
    <x v="0"/>
    <s v="CAQUETA"/>
    <s v="EL DONCELLO"/>
    <s v="BARRIO VILLA COLOMBIA EL DONCELLO"/>
    <s v="WOMPI"/>
    <s v="FO-25-1647027"/>
    <d v="2025-10-06T10:48:00"/>
    <d v="2025-10-17T11:41:00"/>
    <x v="0"/>
    <s v="ROLLOS"/>
    <s v="EJECUTADO_EXITOSO"/>
    <s v="EJECUTADO EXITOSO"/>
    <s v="08/10/2025 SE CONFIRMAN DATOS CON EL USUARIO, SE REALIZA ENVIO DE ROLLOS CON GUIA | 14/10/2025 SE COMUNICA CON CB E INDICA QUE AUN NO LE HAN LLEGADO LOS ROLLOS | 14/10/2025 EL CASO SE CREA DOS DIAS DESPUES POR CAPACIDAD DEL CG | 17/10/2025 SE REALIZA ENVIO DE 64 ROLLOS, CON LA GUIA 2235596182 SERVIENTREGA. SE CONFIRMA ENTREGA EXITOSA POR PARTE DE LA TRANSPORTADORA"/>
    <s v="ENVÍO"/>
    <n v="64"/>
    <s v="LEJANA"/>
    <s v="TERRESTRE"/>
    <s v="CONTRERAS ROSSI LITZY YULIETH"/>
    <n v="1"/>
    <n v="40250"/>
    <n v="40250"/>
  </r>
  <r>
    <s v="CUCUTA"/>
    <s v="0036-0007"/>
    <x v="1"/>
    <n v="54347"/>
    <n v="2845890"/>
    <n v="72490"/>
    <x v="0"/>
    <s v="NORTE DE SANTANDER"/>
    <s v="HERRAN"/>
    <s v="BARRIO BALCONES HERRÁN 1"/>
    <s v="WOMPI"/>
    <s v="FO-25-1645614"/>
    <d v="2025-10-06T14:46:00"/>
    <d v="2025-10-17T11:42:00"/>
    <x v="0"/>
    <s v="ROLLOS"/>
    <s v="EJECUTADO_EXITOSO"/>
    <s v="EJECUTADO EXITOSO"/>
    <s v="08/10/2025 SE CONFIRMAN DATOS CON EL USUARIO, SE REALIZA ENVIO DE ROLLOS CON GUIA | 14/10/2025 ENVIO SE CREA TARDE POR CAPACIDAD OPERATIVA DEL CG | 17/10/2025 SE REALIZA ENVIO DE 40 ROLLOS, CON LA GUIA 2187690755 SERVIENTREGA. SE CONFIRMA ENTREGA EXITOSA POR PARTE DE LA TRANSPORTADORA"/>
    <s v="ENVÍO"/>
    <n v="40"/>
    <s v="LEJANA"/>
    <s v="TERRESTRE"/>
    <s v="CONTRERAS ROSSI LITZY YULIETH"/>
    <n v="1"/>
    <n v="40250"/>
    <n v="40250"/>
  </r>
  <r>
    <s v="TUNJA"/>
    <s v="0036-0007"/>
    <x v="1"/>
    <n v="15861"/>
    <n v="2842759"/>
    <n v="27575"/>
    <x v="0"/>
    <s v="BOYACA"/>
    <s v="VENTAQUEMADA"/>
    <s v="BARRIO CENTRO IV - VENTAQUEMADA"/>
    <s v="WOMPI"/>
    <s v="FO-25-1643320"/>
    <d v="2025-10-06T09:38:00"/>
    <d v="2025-10-17T11:42:00"/>
    <x v="0"/>
    <s v="ROLLOS"/>
    <s v="EJECUTADO_EXITOSO"/>
    <s v="EJECUTADO EXITOSO"/>
    <s v="07/10/2025 SE CONFIRMAN DATOS. SE REALIZA ENVIO DE ROLLOS CON GUIA | 14/10/2025 SE INTENTA COMUNICACION CON CB PARA CONFIRMAR RECPCION DE ROLLOS SIN RESPUESTA | 17/10/2025 SE REALIZA ENVIO DE 48 ROLLOS, CON LA GUIA 2235596168 SERVIENTREGA. SE CONFIRMA ENTREGA EXITOSA POR PARTE DE LA TRANSPORTADORA"/>
    <s v="ENVÍO"/>
    <n v="48"/>
    <s v="INTERMEDIA"/>
    <s v="TERRESTRE"/>
    <s v="CONTRERAS ROSSI LITZY YULIETH"/>
    <n v="1"/>
    <n v="36351"/>
    <n v="36351"/>
  </r>
  <r>
    <s v="PASTO"/>
    <s v="0036-0003"/>
    <x v="4"/>
    <n v="52260"/>
    <n v="2831097"/>
    <n v="62114"/>
    <x v="0"/>
    <s v="NARIÑO"/>
    <s v="EL TAMBO"/>
    <s v="BARRIO EL COMERCIO EL TAMBO 1"/>
    <s v="WOMPI"/>
    <s v="FO-25-1629998"/>
    <d v="2025-10-02T14:32:00"/>
    <d v="2025-10-17T11:43:00"/>
    <x v="0"/>
    <s v="ROLLOS"/>
    <s v="EJECUTADO_EXITOSO"/>
    <s v="EJECUTADO EXITOSO"/>
    <s v="04/10/2025 SE REALIZA ENVIO DE ROLLOS CON GUIA | 09/10/2025 SE LLAMO AL USUARIO PERO NO CONTESTO | 17/10/2025 SE REALIZA ENVIO DE 32 ROLLOS, CON LA GUIA 2185553825 SERVIENTREGA. SE CONFIRMA ENTREGA EXITOSA POR PARTE DE LA TRANSPORTADORA"/>
    <s v="ENVÍO"/>
    <n v="32"/>
    <s v="INTERMEDIA"/>
    <s v="TERRESTRE"/>
    <s v="TORO CARDONA ELIZABETH"/>
    <n v="1"/>
    <n v="36351"/>
    <n v="36351"/>
  </r>
  <r>
    <s v="BOGOTA"/>
    <s v="0036-0004"/>
    <x v="5"/>
    <n v="11001"/>
    <n v="2881766"/>
    <n v="34387"/>
    <x v="0"/>
    <s v="CUNDINAMARCA"/>
    <s v="BOGOTÁ"/>
    <s v="DROGUERÍA ZARAGOZA"/>
    <s v="WOMPI"/>
    <s v="FO-25-1684018"/>
    <d v="2025-10-15T08:00:00"/>
    <d v="2025-10-17T12:13:00"/>
    <x v="0"/>
    <s v="ROLLOS"/>
    <s v="EJECUTADO_EXITOSO"/>
    <s v="EJECUTADO EXITOSO"/>
    <s v="15/10/2025 SE ESCALA AL COORDINADOR DE ZONA PARA ENTREGA DE ROLLOS EN SITIO | 16/10/2025 SE VISITA COMERCIO, SE ENTREGAN 24 ROLLOS WOMPI, NO SE MANIPULAN DISPOSITIVOS"/>
    <s v="VISITA_TÉCNICA"/>
    <n v="24"/>
    <s v="PRINCIPAL"/>
    <s v="TERRESTRE"/>
    <s v="CONTRERAS ROSSI LITZY YULIETH"/>
    <n v="1"/>
    <n v="31419"/>
    <n v="31419"/>
  </r>
  <r>
    <s v="YOPAL"/>
    <s v="0036-0006"/>
    <x v="2"/>
    <n v="85001"/>
    <n v="2881853"/>
    <n v="56927"/>
    <x v="0"/>
    <s v="CASANARE"/>
    <s v="YOPAL"/>
    <s v="BARRIO MARIA MILENA 3 YOPAL"/>
    <s v="WOMPI"/>
    <s v="FO-25-1684011"/>
    <d v="2025-10-15T08:00:00"/>
    <d v="2025-10-17T12:15:00"/>
    <x v="0"/>
    <s v="ROLLOS"/>
    <s v="EJECUTADO_EXITOSO"/>
    <s v="EJECUTADO EXITOSO"/>
    <s v="15/10/2025 SE ESCALA AL COORDINADOR DE ZONA PARA ENTREGA DE ROLLOS EN SITIO | 16/10/2025 SE VISITA COMERCIO, SE ENTREGAN 16 ROLLOS OK."/>
    <s v="VISITA_TÉCNICA"/>
    <n v="16"/>
    <s v="PRINCIPAL"/>
    <s v="TERRESTRE"/>
    <s v="CONTRERAS ROSSI LITZY YULIETH"/>
    <n v="1"/>
    <n v="31419"/>
    <n v="31419"/>
  </r>
  <r>
    <s v="BOGOTA"/>
    <s v="0036-0004"/>
    <x v="5"/>
    <n v="11001"/>
    <n v="2881578"/>
    <n v="67551"/>
    <x v="0"/>
    <s v="CUNDINAMARCA"/>
    <s v="BOGOTÁ"/>
    <s v="TERABYTE J"/>
    <s v="WOMPI"/>
    <s v="FO-25-1683496"/>
    <d v="2025-10-15T08:00:00"/>
    <d v="2025-10-17T12:17:00"/>
    <x v="0"/>
    <s v="ROLLOS"/>
    <s v="EJECUTADO_EXITOSO"/>
    <s v="EJECUTADO EXITOSO"/>
    <s v="15/10/2025 SE ESCALA AL COORDINADOR DE ZONA PARA ENTREGA DE ROLLOS EN SITIO | 17/10/2025 SE REALIZA ENTREGA DE 64 ROLLOS"/>
    <s v="VISITA_TÉCNICA"/>
    <n v="64"/>
    <s v="PRINCIPAL"/>
    <s v="TERRESTRE"/>
    <s v="BERNAL ELAICA EDGAR ALEXIS"/>
    <n v="1"/>
    <n v="31419"/>
    <n v="31419"/>
  </r>
  <r>
    <s v="NEIVA"/>
    <s v="0036-0006"/>
    <x v="2"/>
    <n v="41001"/>
    <n v="2881727"/>
    <n v="73432"/>
    <x v="0"/>
    <s v="HUILA"/>
    <s v="NEIVA"/>
    <s v="FERREELÉCTRICOS CONDE"/>
    <s v="WOMPI"/>
    <s v="FO-25-1683494"/>
    <d v="2025-10-15T08:00:00"/>
    <d v="2025-10-17T12:20:00"/>
    <x v="0"/>
    <s v="ROLLOS"/>
    <s v="EJECUTADO_EXITOSO"/>
    <s v="EJECUTADO EXITOSO"/>
    <s v="15/10/2025 SE ESCALA AL COORDINADOR DE ZONA PARA ENTREGA DE ROLLOS EN SITIO | 16/10/2025 SE REALIZA VISITA AL PUNTO SE ENTREGAN 40 ROLLOS PAPEL WOMPI CLIENTE RECIBE A SATISFACCIÓN"/>
    <s v="VISITA_TÉCNICA"/>
    <n v="40"/>
    <s v="PRINCIPAL"/>
    <s v="TERRESTRE"/>
    <s v="CONTRERAS ROSSI LITZY YULIETH"/>
    <n v="1"/>
    <n v="31419"/>
    <n v="31419"/>
  </r>
  <r>
    <s v="NEIVA"/>
    <s v="0036-0006"/>
    <x v="2"/>
    <n v="41615"/>
    <n v="2881579"/>
    <n v="74535"/>
    <x v="0"/>
    <s v="HUILA"/>
    <s v="RIVERA"/>
    <s v="PROVEEDORA CENTRAL"/>
    <s v="WOMPI"/>
    <s v="FO-25-1683495"/>
    <d v="2025-10-15T08:00:00"/>
    <d v="2025-10-17T12:24:00"/>
    <x v="0"/>
    <s v="ROLLOS"/>
    <s v="EJECUTADO_EXITOSO"/>
    <s v="EJECUTADO EXITOSO"/>
    <s v="15/10/2025 SE ESCALA AL COORDINADOR DE ZONA PARA ENTREGA DE ROLLOS EN SITIO | 16/10/2025 SE REALIZA VISITA AL PUNTO SE ENTREGAN 48 ROLLOS PAPEL WOMPI , CLIENTE RECIBE A SATISFACCIÓN"/>
    <s v="VISITA_TÉCNICA"/>
    <n v="48"/>
    <s v="PRINCIPAL"/>
    <s v="TERRESTRE"/>
    <s v="CONTRERAS ROSSI LITZY YULIETH"/>
    <n v="1"/>
    <n v="31419"/>
    <n v="31419"/>
  </r>
  <r>
    <s v="MEDELLIN"/>
    <s v="0036-0005"/>
    <x v="3"/>
    <n v="5001"/>
    <n v="2881299"/>
    <n v="44999"/>
    <x v="0"/>
    <s v="ANTIOQUIA"/>
    <s v="MEDELLÍN"/>
    <s v="HIPERMETALICAS S.A.S"/>
    <s v="WOMPI"/>
    <s v="FO-25-1683392"/>
    <d v="2025-10-15T08:00:00"/>
    <d v="2025-10-17T12:26:00"/>
    <x v="0"/>
    <s v="ROLLOS"/>
    <s v="EJECUTADO_EXITOSO"/>
    <s v="EJECUTADO EXITOSO"/>
    <s v="14/10/2025 SE ESCALA AL COORDINADOR DE ZONA PARA ENTREGA DE ROLLOS EN SITIO | 16/10/2025 ENTREGA DE 32 ROLLOS EN SITIO OK"/>
    <s v="VISITA_TÉCNICA"/>
    <n v="32"/>
    <s v="PRINCIPAL"/>
    <s v="TERRESTRE"/>
    <s v="CONTRERAS ROSSI LITZY YULIETH"/>
    <n v="1"/>
    <n v="31419"/>
    <n v="31419"/>
  </r>
  <r>
    <s v="CALI"/>
    <s v="0036-0003"/>
    <x v="4"/>
    <n v="76001"/>
    <n v="2881502"/>
    <n v="71394"/>
    <x v="0"/>
    <s v="VALLE DEL CAUCA"/>
    <s v="CALI"/>
    <s v="RUMBEROS LA 39"/>
    <s v="WOMPI"/>
    <s v="FO-25-1683391"/>
    <d v="2025-10-15T08:00:00"/>
    <d v="2025-10-17T12:29:00"/>
    <x v="0"/>
    <s v="ROLLOS"/>
    <s v="EJECUTADO_EXITOSO"/>
    <s v="EJECUTADO EXITOSO"/>
    <s v="14/10/2025 SE ESCALA AL COORDINADOR DE ZONA PARA ENTREGA DE ROLLOS EN SITIO | 16/10/2025 SE LE ENTREGAN 24 ROLLOS DE WOMPI AL SR ALEJANDRO PANESSO TREJOS"/>
    <s v="VISITA_TÉCNICA"/>
    <n v="24"/>
    <s v="PRINCIPAL"/>
    <s v="TERRESTRE"/>
    <s v="PAREJA ECHAVARRIA JHON DAVID"/>
    <n v="1"/>
    <n v="31419"/>
    <n v="31419"/>
  </r>
  <r>
    <s v="VILLAVICENCIO"/>
    <s v="0036-0006"/>
    <x v="2"/>
    <n v="50001"/>
    <n v="2881382"/>
    <n v="59148"/>
    <x v="0"/>
    <s v="META"/>
    <s v="VILLAVICENCIO"/>
    <s v="BARRIO ALBORADA VILLAVICENCIO 4"/>
    <s v="WOMPI"/>
    <s v="FO-25-1683386"/>
    <d v="2025-10-15T08:00:00"/>
    <d v="2025-10-17T12:32:00"/>
    <x v="0"/>
    <s v="ROLLOS"/>
    <s v="EJECUTADO_EXITOSO"/>
    <s v="EJECUTADO EXITOSO"/>
    <s v="14/10/2025 SE ESCALA AL COORDINADOR DE ZONA PARA ENTREGA DE ROLLOS EN SITIO | 16/10/2025 SE REALIZA ENTREGA DE 56 ROLLOS AL COMERCIO"/>
    <s v="VISITA_TÉCNICA"/>
    <n v="56"/>
    <s v="PRINCIPAL"/>
    <s v="TERRESTRE"/>
    <s v="VALENCIA GONZALEZ JOSE DANIEL"/>
    <n v="1"/>
    <n v="31419"/>
    <n v="31419"/>
  </r>
  <r>
    <s v="MEDELLIN"/>
    <s v="0036-0005"/>
    <x v="3"/>
    <n v="5001"/>
    <n v="2885806"/>
    <n v="52213"/>
    <x v="0"/>
    <s v="ANTIOQUIA"/>
    <s v="MEDELLÍN"/>
    <s v="MARTIN SOLANO CORREA CORREA"/>
    <s v="WOMPI"/>
    <s v="FO-25-1687594"/>
    <d v="2025-10-15T13:21:00"/>
    <d v="2025-10-17T13:15:00"/>
    <x v="0"/>
    <s v="ROLLOS"/>
    <s v="EJECUTADO_EXITOSO"/>
    <s v="EJECUTADO EXITOSO"/>
    <s v="15/10/2025 SE ESCALA AL COORDINADOR DE ZONA PARA ENTREGA DE ROLLOS EN SITIO | 17/10/2025 SE REALIZA ENTREGA DE 32 ROLLOS POR EL OPERADOR LOGISTICO VELOCES CON LA GUIA CRE023255"/>
    <s v="VISITA_TÉCNICA"/>
    <n v="32"/>
    <s v="PRINCIPAL"/>
    <s v="TERRESTRE"/>
    <s v="ROZO JIMENEZ EDGAR ARMANDO"/>
    <n v="1"/>
    <n v="31419"/>
    <n v="31419"/>
  </r>
  <r>
    <s v="MEDELLIN"/>
    <s v="0036-0005"/>
    <x v="3"/>
    <n v="5088"/>
    <n v="2878020"/>
    <n v="30300"/>
    <x v="0"/>
    <s v="ANTIOQUIA"/>
    <s v="BELLO"/>
    <s v="LA TIENDA DE CHUCHO LAS VEGAS"/>
    <s v="WOMPI"/>
    <s v="FO-25-1680875"/>
    <d v="2025-10-14T11:28:00"/>
    <d v="2025-10-17T13:16:00"/>
    <x v="0"/>
    <s v="ROLLOS"/>
    <s v="EJECUTADO_EXITOSO"/>
    <s v="EJECUTADO EXITOSO"/>
    <s v="17/10/2025 SE REALIZA ENTREGA DE 64 ROLLOS POR EL OPERADOR LOGISTICO VELOCES CON LA GUIA V4001676546"/>
    <s v="VISITA_TÉCNICA"/>
    <n v="64"/>
    <s v="PRINCIPAL"/>
    <s v="TERRESTRE"/>
    <s v="BETANCUR AGUIRRE EDGAR AUGUSTO"/>
    <n v="1"/>
    <n v="31419"/>
    <n v="31419"/>
  </r>
  <r>
    <s v="MEDELLIN"/>
    <s v="0036-0005"/>
    <x v="3"/>
    <n v="5001"/>
    <n v="2885705"/>
    <n v="63729"/>
    <x v="0"/>
    <s v="ANTIOQUIA"/>
    <s v="MEDELLÍN"/>
    <s v="MERCACOMODO SUPERMERCADO"/>
    <s v="WOMPI"/>
    <s v="FO-25-1686737"/>
    <d v="2025-10-15T12:42:00"/>
    <d v="2025-10-17T13:17:00"/>
    <x v="0"/>
    <s v="ROLLOS"/>
    <s v="EJECUTADO_EXITOSO"/>
    <s v="EJECUTADO EXITOSO"/>
    <s v="15/10/2025 SE ESCALA AL COORDINADOR DE ZONA PARA ENTREGA DE ROLLOS EN SITIO | 17/10/2025 SE REALIZA ENTREGA DE 64 ROLLOS POR EL OPERADOR LOGISTICO VELOCES CON LA GUIA V4001681687"/>
    <s v="VISITA_TÉCNICA"/>
    <n v="64"/>
    <s v="PRINCIPAL"/>
    <s v="TERRESTRE"/>
    <s v="BETANCUR AGUIRRE EDGAR AUGUSTO"/>
    <n v="1"/>
    <n v="31419"/>
    <n v="31419"/>
  </r>
  <r>
    <s v="CUCUTA"/>
    <s v="0036-0007"/>
    <x v="1"/>
    <n v="54001"/>
    <n v="2882902"/>
    <n v="75391"/>
    <x v="0"/>
    <s v="NORTE DE SANTANDER"/>
    <s v="CUCUTA"/>
    <s v="BARRIO ALFONSO LOPEZ CUCUTA  8"/>
    <s v="WOMPI"/>
    <s v="FO-25-1684715"/>
    <d v="2025-10-15T08:52:00"/>
    <d v="2025-10-17T13:22:00"/>
    <x v="0"/>
    <s v="ROLLOS"/>
    <s v="EJECUTADO_EXITOSO"/>
    <s v="EJECUTADO EXITOSO"/>
    <s v="15/10/2025 SE ESCALA AL COORDINADOR DE ZONA PARA ENTREGA DE ROLLOS EN SITIO | 16/10/2025 SE ENTREGA 24 ROLLOS OK"/>
    <s v="VISITA_TÉCNICA"/>
    <n v="24"/>
    <s v="PRINCIPAL"/>
    <s v="TERRESTRE"/>
    <s v="BETANCUR AGUIRRE EDGAR AUGUSTO"/>
    <n v="1"/>
    <n v="31419"/>
    <n v="31419"/>
  </r>
  <r>
    <s v="VILLAVICENCIO"/>
    <s v="0036-0006"/>
    <x v="2"/>
    <n v="50001"/>
    <n v="2883360"/>
    <n v="65057"/>
    <x v="0"/>
    <s v="META"/>
    <s v="VILLAVICENCIO"/>
    <s v="GRUPO EMPRESARIAL ASEGUREMOS"/>
    <s v="WOMPI"/>
    <s v="FO-25-1685779"/>
    <d v="2025-10-15T09:35:00"/>
    <d v="2025-10-17T13:25:00"/>
    <x v="0"/>
    <s v="ROLLOS"/>
    <s v="EJECUTADO_CANCELADO"/>
    <s v="CB CERRADO - DESOCUPADO"/>
    <s v="15/10/2025 SE ESCALA AL COORDINADOR DE ZONA PARA ENTREGA DE ROLLOS EN SITIO | 16/10/2025 SE VISITA DIRECCIÓN DE CB PERO AL LLEGAR AL SITIO EL COEMRISE ENCUENTRA CERRADO. SE LLAMA AL NÚMERO DEL CLIENTE PERO NO CONTESTAN. VECINO INFORMAN QUE EL CLIENTE SE TRASLADO A OTRA DIRECCIÓN"/>
    <s v="VISITA_TÉCNICA"/>
    <m/>
    <s v="PRINCIPAL"/>
    <s v="TERRESTRE"/>
    <s v="NARANJO AFANADOR RUBEN JESUS"/>
    <n v="1"/>
    <n v="31419"/>
    <n v="31419"/>
  </r>
  <r>
    <s v="IBAGUE"/>
    <s v="0036-0006"/>
    <x v="2"/>
    <n v="73001"/>
    <n v="2883735"/>
    <n v="71037"/>
    <x v="0"/>
    <s v="TOLIMA"/>
    <s v="IBAGUE"/>
    <s v="BARRIO URBANIZACION TOPACIO IBAGUE 1"/>
    <s v="WOMPI"/>
    <s v="FO-25-1685776"/>
    <d v="2025-10-15T09:56:00"/>
    <d v="2025-10-17T13:27:00"/>
    <x v="0"/>
    <s v="ROLLOS"/>
    <s v="EJECUTADO_EXITOSO"/>
    <s v="EJECUTADO EXITOSO"/>
    <s v="15/10/2025 SE ESCALA AL COORDINADOR DE ZONA PARA ENTREGA DE ROLLOS EN SITIO | 16/10/2025 SE REALIZA ENTREGA DE 24 ROLLOS WOMPI POR SOLICITUD DEL CLIENTE."/>
    <s v="VISITA_TÉCNICA"/>
    <n v="24"/>
    <s v="PRINCIPAL"/>
    <s v="TERRESTRE"/>
    <s v="GARZON RUIZ LUIS MIGUEL"/>
    <n v="1"/>
    <n v="31419"/>
    <n v="31419"/>
  </r>
  <r>
    <s v="PEREIRA"/>
    <s v="0036-0002"/>
    <x v="6"/>
    <n v="63470"/>
    <n v="2897341"/>
    <n v="32105"/>
    <x v="0"/>
    <s v="QUINDIO"/>
    <s v="MONTENEGRO"/>
    <s v="BARRIO CENTRO MONTENEGRO"/>
    <s v="WOMPI"/>
    <s v="FO-25-1708269"/>
    <d v="2025-10-17T13:50:00"/>
    <d v="2025-10-17T13:50:00"/>
    <x v="0"/>
    <s v="ROLLOS"/>
    <s v="EJECUTADO_EXITOSO"/>
    <s v="EJECUTADO EXITOSO"/>
    <s v="20/10/2025 SE CONFIRMA DATOS. SE REALIZA ENVIO DE ROLLOS CON OPERADOR LOGISTICO | 24/10/2025 SE LE INFORMA NUMERO DE GUIA A USER, PENDIENTE CONFIRMACION | 24/10/2025 SE REALIZA ENVIO DE 64 ROLLOS, CON LA GUIA 46778000059 COORDINADORA SE CONFIRMA ENTREGA EXITOSA POR PARTE DE LA TRANSPORTADORA"/>
    <s v="ENVÍO"/>
    <n v="64"/>
    <s v="INTERMEDIA"/>
    <s v="TERRESTRE"/>
    <s v="BARRAGAN TAFUR EDWIN ESTEBAN"/>
    <n v="1"/>
    <n v="36351"/>
    <n v="36351"/>
  </r>
  <r>
    <s v="PEREIRA"/>
    <s v="0036-0002"/>
    <x v="6"/>
    <n v="66001"/>
    <n v="2893740"/>
    <n v="36833"/>
    <x v="0"/>
    <s v="RISARALDA"/>
    <s v="PEREIRA"/>
    <s v="BARRIO BELMONTE PEREIRA"/>
    <s v="WOMPI"/>
    <s v="FO-25-1695537"/>
    <d v="2025-10-17T08:00:00"/>
    <d v="2025-10-17T14:27:00"/>
    <x v="0"/>
    <s v="ROLLOS"/>
    <s v="EJECUTADO_EXITOSO"/>
    <s v="EJECUTADO EXITOSO"/>
    <s v="17/08/2025 SE ESCALA AL COORDINADOR DE ZONA PARA ENTREGA DE ROLLOS EN SITIO | 17/10/2025 SE ENTREGAN 64 ROLLOS."/>
    <s v="VISITA_TÉCNICA"/>
    <n v="64"/>
    <s v="PRINCIPAL"/>
    <s v="TERRESTRE"/>
    <s v="TORO CARDONA ELIZABETH"/>
    <n v="1"/>
    <n v="31419"/>
    <n v="31419"/>
  </r>
  <r>
    <s v="BOGOTA"/>
    <s v="0036-0004"/>
    <x v="5"/>
    <n v="11001"/>
    <n v="2887558"/>
    <n v="72344"/>
    <x v="0"/>
    <s v="CUNDINAMARCA"/>
    <s v="BOGOTÁ"/>
    <s v="LA GRAN EXPANSION"/>
    <s v="WOMPI"/>
    <s v="FO-25-1695145"/>
    <d v="2025-10-15T14:29:00"/>
    <d v="2025-10-17T14:28:00"/>
    <x v="0"/>
    <s v="ROLLOS"/>
    <s v="EJECUTADO_EXITOSO"/>
    <s v="EJECUTADO EXITOSO"/>
    <s v="16/10/2025 ENTREGA DE 32 ROLLOS NO SE MANIPULAN EQUIPOS"/>
    <s v="VISITA_TÉCNICA"/>
    <n v="32"/>
    <s v="PRINCIPAL"/>
    <s v="TERRESTRE"/>
    <s v="FRANCO CAÑAVERAL YAMID RAUL"/>
    <n v="1"/>
    <n v="31419"/>
    <n v="31419"/>
  </r>
  <r>
    <s v="BOGOTA"/>
    <s v="0036-0004"/>
    <x v="5"/>
    <n v="11001"/>
    <n v="2892644"/>
    <n v="52325"/>
    <x v="0"/>
    <s v="CUNDINAMARCA"/>
    <s v="BOGOTÁ"/>
    <s v="MISCELANEA Y PAPELERIA FAMILY"/>
    <s v="WOMPI"/>
    <s v="FO-25-1695134"/>
    <d v="2025-10-16T15:25:00"/>
    <d v="2025-10-17T14:30:00"/>
    <x v="0"/>
    <s v="ROLLOS"/>
    <s v="EJECUTADO_EXITOSO"/>
    <s v="EJECUTADO EXITOSO"/>
    <s v="16/10/2025 SE ESCALA AL COORDINADOR DE ZONA PARA ENTREGA DE ROLLOS EN SITIO | 17/10/2025 SE REALIZA LA ENTREGA DE 64 ROLLOS"/>
    <s v="VISITA_TÉCNICA"/>
    <n v="64"/>
    <s v="PRINCIPAL"/>
    <s v="TERRESTRE"/>
    <s v="HERNANDEZ NARANJO OSCAR EDUARDO"/>
    <n v="1"/>
    <n v="31419"/>
    <n v="31419"/>
  </r>
  <r>
    <s v="IBAGUE"/>
    <s v="0036-0006"/>
    <x v="2"/>
    <n v="73001"/>
    <n v="2893217"/>
    <n v="75098"/>
    <x v="0"/>
    <s v="TOLIMA"/>
    <s v="IBAGUE"/>
    <s v="ALUMS VIDRIOS Y ALUMINIOS"/>
    <s v="WOMPI"/>
    <s v="FO-25-1695077"/>
    <d v="2025-10-16T16:11:00"/>
    <d v="2025-10-17T14:32:00"/>
    <x v="0"/>
    <s v="ROLLOS"/>
    <s v="EJECUTADO_EXITOSO"/>
    <s v="EJECUTADO EXITOSO"/>
    <s v="16/10/2025 SE ESCALA AL COORDINADOR DE ZONA PARA ENTREGA DE ROLLOS EN SITIO | 17/10/2025 SE REALIZA ENTREGA DE 40 ROLLOS WOMPI POR SOLICITUD DEL CLIENTE."/>
    <s v="VISITA_TÉCNICA"/>
    <n v="40"/>
    <s v="PRINCIPAL"/>
    <s v="TERRESTRE"/>
    <s v="ORTIZ MARTINEZ STIVEN"/>
    <n v="1"/>
    <n v="31419"/>
    <n v="31419"/>
  </r>
  <r>
    <s v="BOGOTA"/>
    <s v="0036-0004"/>
    <x v="5"/>
    <n v="11001"/>
    <n v="2891479"/>
    <n v="72329"/>
    <x v="0"/>
    <s v="CUNDINAMARCA"/>
    <s v="BOGOTÁ"/>
    <s v="PAPELERIA DANNY 525"/>
    <s v="WOMPI"/>
    <s v="FO-25-1694563"/>
    <d v="2025-10-16T12:43:00"/>
    <d v="2025-10-17T14:33:00"/>
    <x v="0"/>
    <s v="ROLLOS"/>
    <s v="EJECUTADO_EXITOSO"/>
    <s v="EJECUTADO EXITOSO"/>
    <s v="16/10/2025 SE ESCALA AL COORDINADOR DE ZONA PARA ENTREGA DE ROLLOS EN SITIO | 17/10/2025 ENTREGA DE 16 ROLLOS DE WOMPI OK NO SE MANIPULAN EQUIPOS"/>
    <s v="VISITA_TÉCNICA"/>
    <n v="16"/>
    <s v="PRINCIPAL"/>
    <s v="TERRESTRE"/>
    <s v="BARRAGAN TAFUR EDWIN ESTEBAN"/>
    <n v="1"/>
    <n v="31419"/>
    <n v="31419"/>
  </r>
  <r>
    <s v="CALI"/>
    <s v="0036-0003"/>
    <x v="4"/>
    <n v="76520"/>
    <n v="2891453"/>
    <n v="69344"/>
    <x v="0"/>
    <s v="VALLE DEL CAUCA"/>
    <s v="PALMIRA"/>
    <s v="BERLIN PALMIRA"/>
    <s v="WOMPI"/>
    <s v="FO-25-1693374"/>
    <d v="2025-10-16T12:30:00"/>
    <d v="2025-10-17T14:39:00"/>
    <x v="0"/>
    <s v="ROLLOS"/>
    <s v="EJECUTADO_EXITOSO"/>
    <s v="EJECUTADO EXITOSO"/>
    <s v="16/10/2025 SE ESCALA AL COORDINADOR DE ZONA PARA ENTREGA DE ROLLOS EN SITIO | 17/10/2025 SE ENTREGA 48 ROLLOS EN BUEN ESTADO"/>
    <s v="VISITA_TÉCNICA"/>
    <n v="48"/>
    <s v="PRINCIPAL"/>
    <s v="TERRESTRE"/>
    <s v="HERNANDEZ NARANJO OSCAR EDUARDO"/>
    <n v="1"/>
    <n v="31419"/>
    <n v="31419"/>
  </r>
  <r>
    <s v="BOGOTA"/>
    <s v="0036-0004"/>
    <x v="5"/>
    <n v="11001"/>
    <n v="2890728"/>
    <n v="66115"/>
    <x v="0"/>
    <s v="CUNDINAMARCA"/>
    <s v="BOGOTÁ"/>
    <s v="VARIEDADES DANLIZ"/>
    <s v="WOMPI"/>
    <s v="FO-25-1693310"/>
    <d v="2025-10-16T11:00:00"/>
    <d v="2025-10-17T14:41:00"/>
    <x v="0"/>
    <s v="ROLLOS"/>
    <s v="EJECUTADO_EXITOSO"/>
    <s v="EJECUTADO EXITOSO"/>
    <s v="16/10/2025 SE ESCALA AL COORDINADOR DE ZONA PARA ENTREGA DE ROLLOS EN SITIO | 17/10/2025 SE REALIZA VISITA A CB SE ENTREGAN 32 ROLLOS WOMPI"/>
    <s v="VISITA_TÉCNICA"/>
    <n v="32"/>
    <s v="PRINCIPAL"/>
    <s v="TERRESTRE"/>
    <s v="ESCOBAR LENIS JUAN SEBASTIAN"/>
    <n v="1"/>
    <n v="31419"/>
    <n v="31419"/>
  </r>
  <r>
    <s v="IBAGUE"/>
    <s v="0036-0006"/>
    <x v="2"/>
    <n v="73001"/>
    <n v="2891225"/>
    <n v="46754"/>
    <x v="0"/>
    <s v="TOLIMA"/>
    <s v="IBAGUE"/>
    <s v="NUTRIPLUS VIT"/>
    <s v="WOMPI"/>
    <s v="FO-25-1693289"/>
    <d v="2025-10-16T11:48:00"/>
    <d v="2025-10-17T14:43:00"/>
    <x v="0"/>
    <s v="ROLLOS"/>
    <s v="EJECUTADO_EXITOSO"/>
    <s v="EJECUTADO EXITOSO"/>
    <s v="16/10/2025 SE ESCALA AL COORDINADOR DE ZONA PARA ENTREGA DE ROLLOS EN SITIO | 17/10/2025 SE ENTREGAN 32 ROLLOS OK"/>
    <s v="VISITA_TÉCNICA"/>
    <n v="32"/>
    <s v="PRINCIPAL"/>
    <s v="TERRESTRE"/>
    <s v="JAIMES VALERO NELSON RICARDO"/>
    <n v="1"/>
    <n v="31419"/>
    <n v="31419"/>
  </r>
  <r>
    <s v="BOGOTA"/>
    <s v="0036-0004"/>
    <x v="5"/>
    <n v="11001"/>
    <n v="2891290"/>
    <n v="77216"/>
    <x v="0"/>
    <s v="CUNDINAMARCA"/>
    <s v="BOGOTÁ"/>
    <s v="DROGUERIA FIERRO"/>
    <s v="WOMPI"/>
    <s v="FO-25-1693276"/>
    <d v="2025-10-16T12:13:00"/>
    <d v="2025-10-17T14:45:00"/>
    <x v="0"/>
    <s v="ROLLOS"/>
    <s v="EJECUTADO_EXITOSO"/>
    <s v="EJECUTADO EXITOSO"/>
    <s v="16/10/2025 SE ESCALA AL COORDINADOR DE ZONA PARA ENTREGA DE ROLLOS EN SITIO | 17/10/2025 ENTREGA DE ROLLOS EJECUTADO OK"/>
    <s v="VISITA_TÉCNICA"/>
    <n v="24"/>
    <s v="PRINCIPAL"/>
    <s v="TERRESTRE"/>
    <s v="BARRAGAN TAFUR EDWIN ESTEBAN"/>
    <n v="1"/>
    <n v="31419"/>
    <n v="31419"/>
  </r>
  <r>
    <s v="CUCUTA"/>
    <s v="0036-0007"/>
    <x v="1"/>
    <n v="54001"/>
    <n v="2889849"/>
    <n v="25134"/>
    <x v="0"/>
    <s v="NORTE DE SANTANDER"/>
    <s v="CUCUTA"/>
    <s v="URB TORCOROMA SIGLO XXI - CÚCUTA"/>
    <s v="WOMPI"/>
    <s v="FO-25-1691837"/>
    <d v="2025-10-16T09:47:00"/>
    <d v="2025-10-17T14:47:00"/>
    <x v="0"/>
    <s v="ROLLOS"/>
    <s v="EJECUTADO_EXITOSO"/>
    <s v="EJECUTADO EXITOSO"/>
    <s v="16/10/2025 SE ESCALA AL COORDINADOR DE ZONA PARA ENTREGA DE ROLLOS EN SITIO | 17/10/2025 SE REALIZÓ VISITA AL COMERCIO Y SE HIZO ENTREGA DE 64 ROLLOS TODO OK"/>
    <s v="VISITA_TÉCNICA"/>
    <n v="64"/>
    <s v="PRINCIPAL"/>
    <s v="TERRESTRE"/>
    <s v="GOMEZ VEGA DAVID SNEYDER"/>
    <n v="1"/>
    <n v="31419"/>
    <n v="31419"/>
  </r>
  <r>
    <s v="CUCUTA"/>
    <s v="0036-0007"/>
    <x v="1"/>
    <n v="54405"/>
    <n v="2889507"/>
    <n v="41293"/>
    <x v="0"/>
    <s v="NORTE DE SANTANDER"/>
    <s v="LOS PATIOS"/>
    <s v="BARRIO PATIOS CENTRO LOS PATIOS 2"/>
    <s v="WOMPI"/>
    <s v="FO-25-1691435"/>
    <d v="2025-10-16T09:03:00"/>
    <d v="2025-10-17T14:55:00"/>
    <x v="0"/>
    <s v="ROLLOS"/>
    <s v="EJECUTADO_EXITOSO"/>
    <s v="EJECUTADO EXITOSO"/>
    <s v="16/10/2025 SE ESCALA AL COORDINADOR DE ZONA PARA ENTREGA DE ROLLOS EN SITIO | 16/10/2025 SE VISITA COMERCIO Y SE ENTREGAN 32 ROLLOS OK"/>
    <s v="VISITA_TÉCNICA"/>
    <n v="32"/>
    <s v="PRINCIPAL"/>
    <s v="TERRESTRE"/>
    <s v="MORA VEGA JEAMPIER"/>
    <n v="1"/>
    <n v="31419"/>
    <n v="31419"/>
  </r>
  <r>
    <s v="CUCUTA"/>
    <s v="0036-0007"/>
    <x v="1"/>
    <n v="54874"/>
    <n v="2887891"/>
    <n v="70287"/>
    <x v="0"/>
    <s v="NORTE DE SANTANDER"/>
    <s v="VILLA DEL ROSARIO"/>
    <s v="TABACOS EL CENTAVO"/>
    <s v="WOMPI"/>
    <s v="FO-25-1689365"/>
    <d v="2025-10-16T08:00:00"/>
    <d v="2025-10-17T14:56:00"/>
    <x v="0"/>
    <s v="ROLLOS"/>
    <s v="EJECUTADO_EXITOSO"/>
    <s v="EJECUTADO EXITOSO"/>
    <s v="16/10/2025 SE REALIZA VISITA, SE ENTREGAN 32 ROLLOS"/>
    <s v="VISITA_TÉCNICA"/>
    <n v="32"/>
    <s v="PRINCIPAL"/>
    <s v="TERRESTRE"/>
    <s v="TORRES MANTILLA JOSE DANIEL"/>
    <n v="1"/>
    <n v="31419"/>
    <n v="31419"/>
  </r>
  <r>
    <s v="MANIZALES"/>
    <s v="0036-0002"/>
    <x v="6"/>
    <n v="17001"/>
    <n v="2887792"/>
    <n v="45897"/>
    <x v="0"/>
    <s v="CALDAS"/>
    <s v="MANIZALES"/>
    <s v="BARRIO TOSCANA MANIZALES"/>
    <s v="WOMPI"/>
    <s v="FO-25-1689352"/>
    <d v="2025-10-16T08:00:00"/>
    <d v="2025-10-17T14:58:00"/>
    <x v="0"/>
    <s v="ROLLOS"/>
    <s v="EJECUTADO_EXITOSO"/>
    <s v="EJECUTADO EXITOSO"/>
    <s v="15/10/2025 SE ESCALA AL COORDINADOR DE ZONA PARA ENTREGA DE ROLLOS EN SITIO | 17/10/2025 SE ENTREGA 32 ROLLOS AL COMERCIO NO SE MANIPULAN EQUIPOS NOS RETIRAMOS SIN CAUSAR DAÑOS NI PEDIDAS EN EL CLIENTE"/>
    <s v="VISITA_TÉCNICA"/>
    <n v="32"/>
    <s v="PRINCIPAL"/>
    <s v="TERRESTRE"/>
    <s v="PACHECO BUITRAGO JAVIER ALONSO"/>
    <n v="1"/>
    <n v="31419"/>
    <n v="31419"/>
  </r>
  <r>
    <s v="VILLAVICENCIO"/>
    <s v="0036-0006"/>
    <x v="2"/>
    <n v="50001"/>
    <n v="2886145"/>
    <n v="62321"/>
    <x v="0"/>
    <s v="META"/>
    <s v="VILLAVICENCIO"/>
    <s v="BARRIO MARANATHA VILLAVICENCIO 2"/>
    <s v="WOMPI"/>
    <s v="FO-25-1689244"/>
    <d v="2025-10-15T14:22:00"/>
    <d v="2025-10-17T15:00:00"/>
    <x v="0"/>
    <s v="ROLLOS"/>
    <s v="EJECUTADO_EXITOSO"/>
    <s v="EJECUTADO EXITOSO"/>
    <s v="16/10/2025 SE REALIZA ENTREGA SE 32 ROLLOS AL COMERCIO"/>
    <s v="VISITA_TÉCNICA"/>
    <n v="32"/>
    <s v="PRINCIPAL"/>
    <s v="TERRESTRE"/>
    <s v="JARAMILLO PERALTA JUAN DIEGO"/>
    <n v="1"/>
    <n v="31419"/>
    <n v="31419"/>
  </r>
  <r>
    <s v="TUNJA"/>
    <s v="0036-0007"/>
    <x v="1"/>
    <n v="15001"/>
    <n v="2886159"/>
    <n v="12945"/>
    <x v="0"/>
    <s v="BOYACA"/>
    <s v="TUNJA"/>
    <s v="LUDYCEL"/>
    <s v="WOMPI"/>
    <s v="FO-25-1689241"/>
    <d v="2025-10-15T14:24:00"/>
    <d v="2025-10-17T15:01:00"/>
    <x v="0"/>
    <s v="ROLLOS"/>
    <s v="EJECUTADO_EXITOSO"/>
    <s v="EJECUTADO EXITOSO"/>
    <s v="15/10/2025 SE ESCALA AL COORDINADOR DE ZONA PARA ENTREGA DE ROLLOS EN SITIO | 16/10/2025 ENTREGA DE 24 ROLLOS WOMPI EXITOSA"/>
    <s v="VISITA_TÉCNICA"/>
    <n v="24"/>
    <s v="PRINCIPAL"/>
    <s v="TERRESTRE"/>
    <s v="ROZO JIMENEZ EDGAR ARMANDO"/>
    <n v="1"/>
    <n v="31419"/>
    <n v="31419"/>
  </r>
  <r>
    <s v="BOGOTA"/>
    <s v="0036-0004"/>
    <x v="5"/>
    <n v="11001"/>
    <n v="2886394"/>
    <n v="75122"/>
    <x v="0"/>
    <s v="CUNDINAMARCA"/>
    <s v="BOGOTÁ"/>
    <s v="DROGUERIA Y MINIMARKET DON JERONIMO"/>
    <s v="WOMPI"/>
    <s v="FO-25-1689219"/>
    <d v="2025-10-15T14:49:00"/>
    <d v="2025-10-17T15:03:00"/>
    <x v="0"/>
    <s v="ROLLOS"/>
    <s v="EJECUTADO_EXITOSO"/>
    <s v="EJECUTADO EXITOSO"/>
    <s v="15/10/2025 SE ESCALA AL COORDINADOR DE ZONA PARA ENTREGA DE ROLLOS EN SITIO | 16/10/2025 SE REALIZA ENTREGA DE 16 ROLLOS WOMPI NO SE MANIPULAN EQUIPOS"/>
    <s v="VISITA_TÉCNICA"/>
    <n v="16"/>
    <s v="PRINCIPAL"/>
    <s v="TERRESTRE"/>
    <s v="HERRERA GARZON JEYSON STEVENT"/>
    <n v="1"/>
    <n v="31419"/>
    <n v="31419"/>
  </r>
  <r>
    <s v="MANIZALES"/>
    <s v="0036-0002"/>
    <x v="6"/>
    <n v="17001"/>
    <n v="2886561"/>
    <n v="23381"/>
    <x v="0"/>
    <s v="CALDAS"/>
    <s v="MANIZALES"/>
    <s v="BARRIO CENTRO XXIII - MANIZALES"/>
    <s v="WOMPI"/>
    <s v="FO-25-1689212"/>
    <d v="2025-10-15T15:00:00"/>
    <d v="2025-10-17T15:05:00"/>
    <x v="0"/>
    <s v="ROLLOS"/>
    <s v="EJECUTADO_EXITOSO"/>
    <s v="EJECUTADO EXITOSO"/>
    <s v="15/10/2025 SE ESCALA AL COORDINADOR DE ZONA PARA ENTREGA DE ROLLOS EN SITIO | 16/10/2025 SE ENTREGAN 64 ROLLOS."/>
    <s v="VISITA_TÉCNICA"/>
    <n v="64"/>
    <s v="PRINCIPAL"/>
    <s v="TERRESTRE"/>
    <s v="GALINDO ROJAS LUIS FELIPE"/>
    <n v="1"/>
    <n v="31419"/>
    <n v="31419"/>
  </r>
  <r>
    <s v="NEIVA"/>
    <s v="0036-0006"/>
    <x v="2"/>
    <n v="18150"/>
    <n v="2860354"/>
    <n v="19548"/>
    <x v="0"/>
    <s v="CAQUETA"/>
    <s v="CARTAGENA DEL CHAIRA"/>
    <s v="CENTRO CARTAGENA DEL CHAIRA - CAQUETA"/>
    <s v="WOMPI"/>
    <s v="FO-25-1668868"/>
    <d v="2025-10-09T08:00:00"/>
    <d v="2025-10-17T15:07:00"/>
    <x v="0"/>
    <s v="ROLLOS"/>
    <s v="EJECUTADO_EXITOSO"/>
    <s v="EJECUTADO EXITOSO"/>
    <s v="10/10/2025 DATOS CONFIRMADOS. SE REALIZA ENVIO DE ROLLOS CON GUIA | 17/10/2025 ENVIO EN ZONA DE DISTRIBUCION, AUN NO LE LLEGAN LOS ROLLOS AL USUARIO | 17/10/2025 SE REALIZA ENVIO DE 24 ROLLOS, CON LA GUIA 2235596212 SERVIENTREGA. SE CONFIRMA ENTREGA EXITOSA POR PARTE DE LA TRANSPORTADORA"/>
    <s v="ENVÍO"/>
    <n v="24"/>
    <s v="LEJANA"/>
    <s v="TERRESTRE"/>
    <s v="FRANCO CAÑAVERAL YAMID RAUL"/>
    <n v="1"/>
    <n v="40250"/>
    <n v="40250"/>
  </r>
  <r>
    <s v="BUCARAMANGA"/>
    <s v="0036-0007"/>
    <x v="1"/>
    <n v="68276"/>
    <n v="2887048"/>
    <n v="74547"/>
    <x v="0"/>
    <s v="SANTANDER"/>
    <s v="FLORIDABLANCA"/>
    <s v="BARRIO LOS ROSALES FLORIDABLANCA"/>
    <s v="WOMPI"/>
    <s v="FO-25-1689191"/>
    <d v="2025-10-15T15:48:00"/>
    <d v="2025-10-17T15:07:00"/>
    <x v="0"/>
    <s v="ROLLOS"/>
    <s v="EJECUTADO_EXITOSO"/>
    <s v="EJECUTADO EXITOSO"/>
    <s v="15/10/2025 SE ESCALA AL COORDINADOR DE ZONA PARA ENTREGA DE ROLLOS EN SITIO | 16/10/2025 SE REALIZA ENTREGA DE 48 ROLLOS CON VISITA NO SE MANIPULA TERMINAL"/>
    <s v="VISITA_TÉCNICA"/>
    <n v="48"/>
    <s v="PRINCIPAL"/>
    <s v="TERRESTRE"/>
    <s v="TORO CARDONA ELIZABETH"/>
    <n v="1"/>
    <n v="31419"/>
    <n v="31419"/>
  </r>
  <r>
    <s v="CUCUTA"/>
    <s v="0036-0007"/>
    <x v="1"/>
    <n v="54003"/>
    <n v="2859011"/>
    <n v="48386"/>
    <x v="0"/>
    <s v="NORTE DE SANTANDER"/>
    <s v="ABREGO"/>
    <s v="BARRIO LA PUÑIELA ABREGO"/>
    <s v="WOMPI"/>
    <s v="FO-25-1668869"/>
    <d v="2025-10-08T15:08:00"/>
    <d v="2025-10-17T15:08:00"/>
    <x v="0"/>
    <s v="ROLLOS"/>
    <s v="EJECUTADO_EXITOSO"/>
    <s v="EJECUTADO EXITOSO"/>
    <s v="10/10/2025 DATOS CONFIRMADOS. SE REALIZA ENVIO DE ROLLOS CON GUIA | 17/10/2025 SE REALIZA ENVIO DE 56 ROLLOS, CON LA GUIA 2187690778 SERVIENTREGA. SE CONFIRMA ENTREGA EXITOSA POR PARTE DE LA TRANSPORTADORA"/>
    <s v="ENVÍO"/>
    <n v="56"/>
    <s v="LEJANA"/>
    <s v="TERRESTRE"/>
    <s v="REYES RAMIREZ DIEGO ALEXANDER"/>
    <n v="1"/>
    <n v="40250"/>
    <n v="40250"/>
  </r>
  <r>
    <s v="CALI"/>
    <s v="0036-0003"/>
    <x v="4"/>
    <n v="19137"/>
    <n v="2827217"/>
    <n v="52523"/>
    <x v="0"/>
    <s v="CAUCA"/>
    <s v="CALDONO"/>
    <s v="BARRIO VERSALLES CALDONO"/>
    <s v="WOMPI"/>
    <s v="FO-25-1628934"/>
    <d v="2025-10-02T08:30:00"/>
    <d v="2025-10-17T15:09:00"/>
    <x v="0"/>
    <s v="ROLLOS"/>
    <s v="EJECUTADO_EXITOSO"/>
    <s v="EJECUTADO EXITOSO"/>
    <s v="08/10/2025 SE CONFIRMA ENVIO CON LA SEÑORA JAMES ALBERTO FIGUEROA | 08/10/2025 SE LLAMA AL USUARIO Y NOS CONFIRMA QUE AUN NO LE HAN LLEGADO LOS ROLLOS | 09/10/2025 SE LLAMA AL USUSARIO PERO NO CONTESTO | 17/10/2025 SE REALIZA ENVIO DE 48 ROLLOS, CON LA GUIA 2185553819 SERVIENTREGA. SE CONFIRMA ENTREGA EXITOSA POR PARTE DE LA TRANSPORTADORA"/>
    <s v="ENVÍO"/>
    <n v="48"/>
    <s v="LEJANA"/>
    <s v="TERRESTRE"/>
    <s v="TORO CARDONA ELIZABETH"/>
    <n v="1"/>
    <n v="40250"/>
    <n v="40250"/>
  </r>
  <r>
    <s v="BOGOTA"/>
    <s v="0036-0004"/>
    <x v="5"/>
    <n v="11001"/>
    <n v="2887285"/>
    <n v="68468"/>
    <x v="0"/>
    <s v="CUNDINAMARCA"/>
    <s v="BOGOTÁ"/>
    <s v="DISTRIBUIDORA DE PRODUCTOS DE BELLEZA D´LOREN"/>
    <s v="WOMPI"/>
    <s v="FO-25-1689189"/>
    <d v="2025-10-15T16:05:00"/>
    <d v="2025-10-17T15:09:00"/>
    <x v="0"/>
    <s v="ROLLOS"/>
    <s v="EJECUTADO_EXITOSO"/>
    <s v="EJECUTADO EXITOSO"/>
    <s v="15/10/2025 SE ESCALA AL COORDINADOR DE ZONA PARA ENTREGA DE ROLLOS EN SITIO | 16/10/2025 ENTREGA DE ROLLOS EJECUTADO OK"/>
    <s v="VISITA_TÉCNICA"/>
    <n v="32"/>
    <s v="PRINCIPAL"/>
    <s v="TERRESTRE"/>
    <s v="RICO PERDOMO ALAHY XIMENA"/>
    <n v="1"/>
    <n v="31419"/>
    <n v="31419"/>
  </r>
  <r>
    <s v="PEREIRA"/>
    <s v="0036-0002"/>
    <x v="6"/>
    <n v="66001"/>
    <n v="2887583"/>
    <n v="80387"/>
    <x v="0"/>
    <s v="RISARALDA"/>
    <s v="PEREIRA"/>
    <s v="VARIEDADES MARUCHIS"/>
    <s v="WOMPI"/>
    <s v="FO-25-1689167"/>
    <d v="2025-10-15T16:40:00"/>
    <d v="2025-10-17T15:10:00"/>
    <x v="0"/>
    <s v="ROLLOS"/>
    <s v="EJECUTADO_EXITOSO"/>
    <s v="EJECUTADO EXITOSO"/>
    <s v="15/10/2025 SE ESCALA AL COORDINADOR DE ZONA PARA ENTREGA DE ROLLOS EN SITIO | 17/10/2025 SE ENTREGAN 24 ROLLOS"/>
    <s v="VISITA_TÉCNICA"/>
    <n v="24"/>
    <s v="PRINCIPAL"/>
    <s v="TERRESTRE"/>
    <s v="GOMEZ VEGA DAVID SNEYDER"/>
    <n v="1"/>
    <n v="31419"/>
    <n v="31419"/>
  </r>
  <r>
    <s v="BOGOTA"/>
    <s v="0036-0004"/>
    <x v="5"/>
    <n v="11001"/>
    <n v="2887911"/>
    <n v="37353"/>
    <x v="0"/>
    <s v="CUNDINAMARCA"/>
    <s v="BOGOTÁ"/>
    <s v="CIBER GAME"/>
    <s v="WOMPI"/>
    <s v="FO-25-1689159"/>
    <d v="2025-10-16T08:00:00"/>
    <d v="2025-10-17T15:12:00"/>
    <x v="0"/>
    <s v="ROLLOS"/>
    <s v="EJECUTADO_EXITOSO"/>
    <s v="EJECUTADO EXITOSO"/>
    <s v="15/10/2025 SE ESCALA AL COORDINADOR DE ZONA PARA ENTREGA DE ROLLOS EN SITIO | 16/10/2025 ENTREGA DE ROLLOS EJECUTADO OK AL CLIENTE"/>
    <s v="VISITA_TÉCNICA"/>
    <n v="32"/>
    <s v="PRINCIPAL"/>
    <s v="TERRESTRE"/>
    <s v="CAÑAS MENDEZ GUSTAVO ADOLFO"/>
    <n v="1"/>
    <n v="31419"/>
    <n v="31419"/>
  </r>
  <r>
    <s v="TUNJA"/>
    <s v="0036-0007"/>
    <x v="1"/>
    <n v="68077"/>
    <n v="2867798"/>
    <n v="59386"/>
    <x v="0"/>
    <s v="SANTANDER"/>
    <s v="BARBOSA"/>
    <s v="BARRIO CORREGIMIENTO CITE BARBOSA"/>
    <s v="WOMPI"/>
    <s v="FO-25-1681506"/>
    <d v="2025-10-10T09:55:00"/>
    <d v="2025-10-17T15:12:00"/>
    <x v="0"/>
    <s v="ROLLOS"/>
    <s v="EJECUTADO_EXITOSO"/>
    <s v="EJECUTADO EXITOSO"/>
    <s v="17/10/2025 SE VISITA CB ENTREGA ROLLOS"/>
    <s v="VISITA_TÉCNICA"/>
    <n v="50"/>
    <s v="INTERMEDIA"/>
    <s v="TERRESTRE"/>
    <s v="GOMEZ VEGA DAVID SNEYDER"/>
    <n v="1"/>
    <n v="36351"/>
    <n v="36351"/>
  </r>
  <r>
    <s v="CUCUTA"/>
    <s v="0036-0007"/>
    <x v="1"/>
    <n v="54001"/>
    <n v="2887839"/>
    <n v="76264"/>
    <x v="0"/>
    <s v="NORTE DE SANTANDER"/>
    <s v="CUCUTA"/>
    <s v="BARRIO BUENOS AIRES CUCUTA 4"/>
    <s v="WOMPI"/>
    <s v="FO-25-1689162"/>
    <d v="2025-10-15T16:57:00"/>
    <d v="2025-10-17T15:14:00"/>
    <x v="0"/>
    <s v="ROLLOS"/>
    <s v="EJECUTADO_EXITOSO"/>
    <s v="EJECUTADO EXITOSO"/>
    <s v="15/10/2025 SE ESCALA AL COORDINADOR DE ZONA PARA ENTREGA DE ROLLOS EN SITIO | 16/10/2025 SE REALIZA ENTREGA DE 32 ROLLOS WOMPI OK"/>
    <s v="VISITA_TÉCNICA"/>
    <n v="32"/>
    <s v="PRINCIPAL"/>
    <s v="TERRESTRE"/>
    <s v="GONZALEZ GONZALEZ MARIO ALBERTO"/>
    <n v="1"/>
    <n v="31419"/>
    <n v="31419"/>
  </r>
  <r>
    <s v="CALI"/>
    <s v="0036-0003"/>
    <x v="4"/>
    <n v="76001"/>
    <n v="2886001"/>
    <n v="76185"/>
    <x v="0"/>
    <s v="VALLE DEL CAUCA"/>
    <s v="CALI"/>
    <s v="MASCOTEROS CALI"/>
    <s v="WOMPI"/>
    <s v="FO-25-1687582"/>
    <d v="2025-10-15T13:53:00"/>
    <d v="2025-10-17T15:16:00"/>
    <x v="0"/>
    <s v="ROLLOS"/>
    <s v="EJECUTADO_EXITOSO"/>
    <s v="EJECUTADO EXITOSO"/>
    <s v="15/10/2025 SE ESCALA AL COORDINADOR DE ZONA PARA ENTREGA DE ROLLOS EN SITIO | 16/10/2025 SE REALIZA ENTREGA DE 24 ROLLOS WOMPI"/>
    <s v="VISITA_TÉCNICA"/>
    <n v="24"/>
    <s v="PRINCIPAL"/>
    <s v="TERRESTRE"/>
    <s v="DURAN ACOSTA FRANK YONNY"/>
    <n v="1"/>
    <n v="31419"/>
    <n v="31419"/>
  </r>
  <r>
    <s v="BOGOTA"/>
    <s v="0036-0004"/>
    <x v="5"/>
    <n v="11001"/>
    <n v="2885682"/>
    <n v="76939"/>
    <x v="0"/>
    <s v="CUNDINAMARCA"/>
    <s v="BOGOTÁ"/>
    <s v="AUTOSERVICIO SUPER EXITOSO"/>
    <s v="WOMPI"/>
    <s v="FO-25-1687589"/>
    <d v="2025-10-15T13:30:00"/>
    <d v="2025-10-17T15:18: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32"/>
    <s v="PRINCIPAL"/>
    <s v="TERRESTRE"/>
    <s v="PAREDES CASTILLO DIEGO"/>
    <n v="1"/>
    <n v="31419"/>
    <n v="31419"/>
  </r>
  <r>
    <s v="BOGOTA"/>
    <s v="0036-0004"/>
    <x v="5"/>
    <n v="11001"/>
    <n v="2868249"/>
    <n v="79542"/>
    <x v="0"/>
    <s v="CUNDINAMARCA"/>
    <s v="BOGOTÁ"/>
    <s v="DROGUERIA MEDIKA STORE"/>
    <s v="WOMPI"/>
    <s v="FO-25-1666320"/>
    <d v="2025-10-10T10:30:00"/>
    <d v="2025-10-17T15:18:00"/>
    <x v="0"/>
    <s v="ROLLOS"/>
    <s v="EJECUTADO_EXITOSO"/>
    <s v="EJECUTADO EXITOSO"/>
    <s v="10/10/2025 SE ESCALA AL COORDINADOR DE ZONA PARA ENTREGA DE ROLLOS EN SITIO | 17/10/2025 SE REALIZA LA ENTREGA DE 16 ROLLOS WOMPI"/>
    <s v="VISITA_TÉCNICA"/>
    <n v="16"/>
    <s v="PRINCIPAL"/>
    <s v="TERRESTRE"/>
    <s v="LOZADA ROJAS CHRISTIAN ANDRES"/>
    <n v="1"/>
    <n v="31419"/>
    <n v="31419"/>
  </r>
  <r>
    <s v="CALI"/>
    <s v="0036-0003"/>
    <x v="4"/>
    <n v="76001"/>
    <n v="2886020"/>
    <n v="76714"/>
    <x v="0"/>
    <s v="VALLE DEL CAUCA"/>
    <s v="CALI"/>
    <s v="SYSTEM TECHNOLOGY"/>
    <s v="WOMPI"/>
    <s v="FO-25-1687575"/>
    <d v="2025-10-15T14:00:00"/>
    <d v="2025-10-17T15:19:00"/>
    <x v="0"/>
    <s v="ROLLOS"/>
    <s v="EJECUTADO_EXITOSO"/>
    <s v="EJECUTADO EXITOSO"/>
    <s v="15/10/2025 SE ESCALA AL COORDINADOR DE ZONA PARA ENTREGA DE ROLLOS EN SITIO | 17/10/2025 SE ENTREGAN 24 ROLLOS DE WOMPI A LA SEÑORITA KAREN CARMONA"/>
    <s v="VISITA_TÉCNICA"/>
    <n v="24"/>
    <s v="PRINCIPAL"/>
    <s v="TERRESTRE"/>
    <s v="ORTIZ MARTINEZ STIVEN"/>
    <n v="1"/>
    <n v="31419"/>
    <n v="31419"/>
  </r>
  <r>
    <s v="BOGOTA"/>
    <s v="0036-0004"/>
    <x v="5"/>
    <n v="11001"/>
    <n v="2886084"/>
    <n v="79612"/>
    <x v="0"/>
    <s v="CUNDINAMARCA"/>
    <s v="BOGOTÁ"/>
    <s v="INVERSIONES AGUS"/>
    <s v="WOMPI"/>
    <s v="FO-25-1687573"/>
    <d v="2025-10-15T14:17:00"/>
    <d v="2025-10-17T15:21: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24"/>
    <s v="PRINCIPAL"/>
    <s v="TERRESTRE"/>
    <s v="VALENCIA GONZALEZ JOSE DANIEL"/>
    <n v="1"/>
    <n v="31419"/>
    <n v="31419"/>
  </r>
  <r>
    <s v="TUNJA"/>
    <s v="0036-0007"/>
    <x v="1"/>
    <n v="68077"/>
    <n v="2869424"/>
    <n v="53525"/>
    <x v="0"/>
    <s v="SANTANDER"/>
    <s v="BARBOSA"/>
    <s v="BARRIO SAMAN BARBOSA"/>
    <s v="WOMPI"/>
    <s v="FO-25-1683155"/>
    <d v="2025-10-10T12:18:00"/>
    <d v="2025-10-17T15:21:00"/>
    <x v="0"/>
    <s v="ROLLOS"/>
    <s v="EJECUTADO_EXITOSO"/>
    <s v="EJECUTADO EXITOSO"/>
    <s v="14/10/2025 SE CONFIRMA DATOS. SE REALIZA ENVIO DE ROLLOS POR FLOTA | 17/10/2025 SE VISITA CB ENTREGA 48 ROLLOS"/>
    <s v="VISITA_TÉCNICA"/>
    <n v="48"/>
    <s v="INTERMEDIA"/>
    <s v="TERRESTRE"/>
    <s v="LOZADA ROJAS CHRISTIAN ANDRES"/>
    <n v="1"/>
    <n v="36351"/>
    <n v="36351"/>
  </r>
  <r>
    <s v="CALI"/>
    <s v="0036-0003"/>
    <x v="4"/>
    <n v="76248"/>
    <n v="2885036"/>
    <n v="68410"/>
    <x v="0"/>
    <s v="VALLE DEL CAUCA"/>
    <s v="EL CERRITO"/>
    <s v="BARRIO SAN RAFAEL EL CERRITO"/>
    <s v="WOMPI"/>
    <s v="FO-25-1691482"/>
    <d v="2025-10-15T11:45:00"/>
    <d v="2025-10-17T15:24:00"/>
    <x v="0"/>
    <s v="ROLLOS"/>
    <s v="EJECUTADO_EXITOSO"/>
    <s v="EJECUTADO EXITOSO"/>
    <s v="16/10/2025 SE CONFIRMAN DATOS, SE REALIZA ENVIO DE ROLLOS CON GUIA | 17/10/2025 SE REALIZA ENVIO DE 32 ROLLOS, CON LA GUIA 2215219694 SERVIENTREGA. SE CONFIRMA ENTREGA EXITOSA POR PARTE DE LA TRANSPORTADORA"/>
    <s v="ENVÍO"/>
    <n v="32"/>
    <s v="INTERMEDIA"/>
    <s v="TERRESTRE"/>
    <s v="GONZALEZ GONZALEZ MARIO ALBERTO"/>
    <n v="1"/>
    <n v="36351"/>
    <n v="36351"/>
  </r>
  <r>
    <s v="NEIVA"/>
    <s v="0036-0006"/>
    <x v="2"/>
    <n v="18001"/>
    <n v="2885570"/>
    <n v="79385"/>
    <x v="0"/>
    <s v="CAQUETA"/>
    <s v="FLORENCIA"/>
    <s v="BARRIO CENTRO FLORENCIA 37"/>
    <s v="WOMPI"/>
    <s v="FO-25-1687524"/>
    <d v="2025-10-15T12:59:00"/>
    <d v="2025-10-17T15:25:00"/>
    <x v="0"/>
    <s v="ROLLOS"/>
    <s v="EJECUTADO_EXITOSO"/>
    <s v="EJECUTADO EXITOSO"/>
    <s v="15/10/2025 SE CONFIRMAN DATOS.SE REALIZA ENVIO DE ROLLOS CON OPERADOR LOGISTICO | 17/10/2025 SE REALIZA ENTREGA DE 16 ROLLOS WOMPI EN SITIO ENTREGA EXITOSA"/>
    <s v="VISITA_TÉCNICA"/>
    <n v="16"/>
    <s v="LEJANA"/>
    <s v="TERRESTRE"/>
    <s v="CONTRERAS ROSSI LITZY YULIETH"/>
    <n v="1"/>
    <n v="40250"/>
    <n v="40250"/>
  </r>
  <r>
    <s v="BOGOTA"/>
    <s v="0036-0004"/>
    <x v="5"/>
    <n v="25386"/>
    <n v="2885355"/>
    <n v="75402"/>
    <x v="0"/>
    <s v="CUNDINAMARCA"/>
    <s v="LA MESA"/>
    <s v="BARRIO EL RECREO LA MESA 1"/>
    <s v="WOMPI"/>
    <s v="FO-25-1689209"/>
    <d v="2025-10-15T12:13:00"/>
    <d v="2025-10-17T15:25:00"/>
    <x v="0"/>
    <s v="ROLLOS"/>
    <s v="EJECUTADO_EXITOSO"/>
    <s v="EJECUTADO EXITOSO"/>
    <s v="17/10/2025 SE REALIZA ENVIO DE 40 ROLLOS, CON LA GUIA 2235596245 SERVIENTREGA. SE CONFIRMA ENTREGA EXITOSA POR PARTE DE LA TRANSPORTADORA"/>
    <s v="ENVÍO"/>
    <n v="40"/>
    <s v="INTERMEDIA"/>
    <s v="TERRESTRE"/>
    <s v="BERMUDEZ SANCHEZ JOSE NEYBER"/>
    <n v="1"/>
    <n v="36351"/>
    <n v="36351"/>
  </r>
  <r>
    <s v="BOGOTA"/>
    <s v="0036-0004"/>
    <x v="5"/>
    <n v="25430"/>
    <n v="2869533"/>
    <n v="43988"/>
    <x v="0"/>
    <s v="CUNDINAMARCA"/>
    <s v="MADRID"/>
    <s v="BARRIO SAN CARLOS MADRID"/>
    <s v="WOMPI"/>
    <s v="FO-25-1685040"/>
    <d v="2025-10-10T12:31:00"/>
    <d v="2025-10-17T15:25:00"/>
    <x v="0"/>
    <s v="ROLLOS"/>
    <s v="EJECUTADO_EXITOSO"/>
    <s v="EJECUTADO EXITOSO"/>
    <s v="15/10/2025 SE CONFIRMAN DATOS. SE REALIZA ENVIO CON OPERADOR LOGISTICO | 17/10/2025 DURANTE LA VISITA TECNICA SE REALIZA ENTREGA DE ROLLOS PARA DATÁFONO NO SE MANIPULAN EQUIPOS SIN NOVEDAD EN ENTREGA"/>
    <s v="VISITA_TÉCNICA"/>
    <n v="32"/>
    <s v="INTERMEDIA"/>
    <s v="TERRESTRE"/>
    <s v="CONTRERAS ROSSI LITZY YULIETH"/>
    <n v="1"/>
    <n v="36351"/>
    <n v="36351"/>
  </r>
  <r>
    <s v="BOGOTA"/>
    <s v="0036-0004"/>
    <x v="5"/>
    <n v="25175"/>
    <n v="2880943"/>
    <n v="66657"/>
    <x v="0"/>
    <s v="CUNDINAMARCA"/>
    <s v="CHIA"/>
    <s v="BARRIO FONQUETA CHIA"/>
    <s v="WOMPI"/>
    <s v="FO-25-1689103"/>
    <d v="2025-10-14T16:32:00"/>
    <d v="2025-10-17T15:26:00"/>
    <x v="0"/>
    <s v="ROLLOS"/>
    <s v="EJECUTADO_EXITOSO"/>
    <s v="EJECUTADO EXITOSO"/>
    <s v="17/10/2025 SE REALIZA ENVIO DE 64 ROLLOS, CON LA GUIA 2235596244 SERVIENTREGA. SE CONFIRMA ENTREGA EXITOSA POR PARTE DE LA TRANSPORTADORA"/>
    <s v="ENVÍO"/>
    <n v="64"/>
    <s v="INTERMEDIA"/>
    <s v="TERRESTRE"/>
    <s v="LOZADA ROJAS CHRISTIAN ANDRES"/>
    <n v="1"/>
    <n v="36351"/>
    <n v="36351"/>
  </r>
  <r>
    <s v="BARRANQUILLA"/>
    <s v="0036-0001"/>
    <x v="0"/>
    <n v="8685"/>
    <n v="2886478"/>
    <n v="71871"/>
    <x v="0"/>
    <s v="ATLANTICO"/>
    <s v="SANTO TOMAS"/>
    <s v="SANTO TOMAS CENTRO"/>
    <s v="WOMPI"/>
    <s v="FO-25-1688982"/>
    <d v="2025-10-15T14:57:00"/>
    <d v="2025-10-17T15:27:00"/>
    <x v="0"/>
    <s v="ROLLOS"/>
    <s v="EJECUTADO_EXITOSO"/>
    <s v="EJECUTADO EXITOSO"/>
    <s v="15/10/2025 SE CONFIRMA DATOS. SE REALIZA ENVIO DE ROLLOS CON OPERADOR LOGISTICO | 17/10/2025 SE REALIZA ENVIO DE 40 ROLLOS, CON LA GUIA 2205447253 SERVIENTREGA. SE CONFIRMA ENTREGA EXITOSA POR PARTE DE LA TRANSPORTADORA"/>
    <s v="ENVÍO"/>
    <n v="40"/>
    <s v="INTERMEDIA"/>
    <s v="TERRESTRE"/>
    <s v="CONTRERAS ROSSI LITZY YULIETH"/>
    <n v="1"/>
    <n v="36351"/>
    <n v="36351"/>
  </r>
  <r>
    <s v="BOGOTA"/>
    <s v="0036-0004"/>
    <x v="5"/>
    <n v="11001"/>
    <n v="2885720"/>
    <n v="69641"/>
    <x v="0"/>
    <s v="CUNDINAMARCA"/>
    <s v="BOGOTÁ"/>
    <s v="ALVARO PACHON SANDOVAL"/>
    <s v="WOMPI"/>
    <s v="FO-25-1686877"/>
    <d v="2025-10-15T12:52:00"/>
    <d v="2025-10-17T15:27: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32"/>
    <s v="PRINCIPAL"/>
    <s v="TERRESTRE"/>
    <s v="TORO CARDONA ELIZABETH"/>
    <n v="1"/>
    <n v="31419"/>
    <n v="31419"/>
  </r>
  <r>
    <s v="CALI"/>
    <s v="0036-0003"/>
    <x v="4"/>
    <n v="76364"/>
    <n v="2884651"/>
    <n v="23483"/>
    <x v="0"/>
    <s v="VALLE DEL CAUCA"/>
    <s v="JAMUNDI"/>
    <s v="PORTAL DEL SAMAN II - JAMUNDÍ"/>
    <s v="WOMPI"/>
    <s v="FO-25-1687199"/>
    <d v="2025-10-15T11:20:00"/>
    <d v="2025-10-17T15:28:00"/>
    <x v="0"/>
    <s v="ROLLOS"/>
    <s v="EJECUTADO_EXITOSO"/>
    <s v="EJECUTADO EXITOSO"/>
    <s v="15/10/2025 SE CONFIRMA DATOS. SE REALIZA ENVIO DE ROLLOS CON OPERADOR LOGISTICO | 17/10/2025 SE REALIZA ENVIO DE 64 ROLLOS, CON LA GUIA 2215219680 SERVIENTREGA. SE CONFIRMA ENTREGA EXITOSA POR PARTE DE LA TRANSPORTADORA"/>
    <s v="ENVÍO"/>
    <n v="64"/>
    <s v="INTERMEDIA"/>
    <s v="TERRESTRE"/>
    <s v="LOZADA ROJAS CHRISTIAN ANDRES"/>
    <n v="1"/>
    <n v="36351"/>
    <n v="36351"/>
  </r>
  <r>
    <s v="MANIZALES"/>
    <s v="0036-0002"/>
    <x v="6"/>
    <n v="17001"/>
    <n v="2885558"/>
    <n v="57783"/>
    <x v="0"/>
    <s v="CALDAS"/>
    <s v="MANIZALES"/>
    <s v="MISCELANEA SESÉ"/>
    <s v="WOMPI"/>
    <s v="FO-25-1686875"/>
    <d v="2025-10-15T12:55:00"/>
    <d v="2025-10-17T15:29:00"/>
    <x v="0"/>
    <s v="ROLLOS"/>
    <s v="EJECUTADO_EXITOSO"/>
    <s v="EJECUTADO EXITOSO"/>
    <s v="15/10/2025 SE ESCALA AL COORDINADOR DE ZONA PARA ENTREGA DE ROLLOS EN SITIO | 17/10/2025 SE REALIZA ENTREGA DE 16 ROLLOS AL COMERCIO NO SE MANIPULAN EQUIPOS NOS RETIRAMOS SIN CAUSAR DAÑOS NI PEDIDAS EN EL CLIENTE"/>
    <s v="VISITA_TÉCNICA"/>
    <n v="16"/>
    <s v="PRINCIPAL"/>
    <s v="TERRESTRE"/>
    <s v="TORO CARDONA ELIZABETH"/>
    <n v="1"/>
    <n v="31419"/>
    <n v="31419"/>
  </r>
  <r>
    <s v="SINCELEJO"/>
    <s v="0036-0001"/>
    <x v="0"/>
    <n v="70001"/>
    <n v="2885554"/>
    <n v="36105"/>
    <x v="0"/>
    <s v="SUCRE"/>
    <s v="SINCELEJO"/>
    <s v="BARRIO CENTRO SINCELEJO 5"/>
    <s v="WOMPI"/>
    <s v="FO-25-1686876"/>
    <d v="2025-10-15T12:53:00"/>
    <d v="2025-10-17T15:31:00"/>
    <x v="0"/>
    <s v="ROLLOS"/>
    <s v="EJECUTADO_EXITOSO"/>
    <s v="EJECUTADO EXITOSO"/>
    <s v="15/10/2025 SE ESCALA AL COORDINADOR DE ZONA PARA ENTREGA DE ROLLOS EN SITIO | 16/10/2025 SE VISITA SITIO SE VERIFICA INFORMACIÓN SE REALIZA ENTREGA DE ROLLOS, NO SE MANIPULA EQUIPOS. FIRMA QUIEN RECIBE LOS ROLLOS."/>
    <s v="VISITA_TÉCNICA"/>
    <n v="32"/>
    <s v="PRINCIPAL"/>
    <s v="TERRESTRE"/>
    <s v="JARAMILLO PERALTA JUAN DIEGO"/>
    <n v="1"/>
    <n v="31419"/>
    <n v="31419"/>
  </r>
  <r>
    <s v="TUNJA"/>
    <s v="0036-0007"/>
    <x v="1"/>
    <n v="15238"/>
    <n v="2885271"/>
    <n v="72676"/>
    <x v="0"/>
    <s v="BOYACA"/>
    <s v="DUITAMA"/>
    <s v="LIBRERIA Y PAPELERIA MUNDI ESCOLAR"/>
    <s v="WOMPI"/>
    <s v="FO-25-1687192"/>
    <d v="2025-10-15T12:15:00"/>
    <d v="2025-10-17T15:31:00"/>
    <x v="0"/>
    <s v="ROLLOS"/>
    <s v="EJECUTADO_EXITOSO"/>
    <s v="EJECUTADO EXITOSO"/>
    <s v="15/10/2025 SE CONFIRMA DATOS. SE REALIZA ENVIO DE ROLLOS CON OPERADOR LOGISTICO | 17/10/2025 SE REALIZA ENVIO DE 24 ROLLOS, CON LA GUIA 2235596249 SERVIENTREGA. SE CONFIRMA ENTREGA EXITOSA POR PARTE DE LA TRANSPORTADORA"/>
    <s v="ENVÍO"/>
    <n v="24"/>
    <s v="INTERMEDIA"/>
    <s v="TERRESTRE"/>
    <s v="SANTOS GUZMAN CHRISTIAN FELIPE"/>
    <n v="1"/>
    <n v="36351"/>
    <n v="36351"/>
  </r>
  <r>
    <s v="CUCUTA"/>
    <s v="0036-0007"/>
    <x v="1"/>
    <n v="54498"/>
    <n v="2881367"/>
    <n v="65624"/>
    <x v="0"/>
    <s v="NORTE DE SANTANDER"/>
    <s v="OCAÑA"/>
    <s v="BARRIO VEINTE DE JULIO OCAÑA"/>
    <s v="WOMPI"/>
    <s v="FO-25-1685798"/>
    <d v="2025-10-15T08:00:00"/>
    <d v="2025-10-17T15:32:00"/>
    <x v="0"/>
    <s v="ROLLOS"/>
    <s v="EJECUTADO_EXITOSO"/>
    <s v="EJECUTADO EXITOSO"/>
    <s v="15/10/2025 SE CONFIRMAN DATOS, SE REALIZA ENVIO DE ROLLOS CON GUIA | 17/10/2025 SE REALIZA ENVIO DE 24 ROLLOS, CON LA GUIA 2187690796 SERVIENTREGA. SE CONFIRMA ENTREGA EXITOSA POR PARTE DE LA TRANSPORTADORA"/>
    <s v="ENVÍO"/>
    <n v="24"/>
    <s v="LEJANA"/>
    <s v="TERRESTRE"/>
    <s v="TORO CARDONA ELIZABETH"/>
    <n v="1"/>
    <n v="40250"/>
    <n v="40250"/>
  </r>
  <r>
    <s v="BARRANQUILLA"/>
    <s v="0036-0001"/>
    <x v="0"/>
    <n v="8638"/>
    <n v="2873510"/>
    <n v="77634"/>
    <x v="0"/>
    <s v="ATLANTICO"/>
    <s v="SABANALARGA"/>
    <s v="BARRIO LA MARIA SABANALARGA"/>
    <s v="WOMPI"/>
    <s v="FO-25-1684381"/>
    <d v="2025-10-14T08:00:00"/>
    <d v="2025-10-17T15:33:00"/>
    <x v="0"/>
    <s v="ROLLOS"/>
    <s v="EJECUTADO_EXITOSO"/>
    <s v="EJECUTADO EXITOSO"/>
    <s v="15/10/2025 SE CONFIRMAN DATOS, SE REALIZA ENVIO DE ROLLOS CON GUIA | 17/10/2025 SE REALIZA ENVIO DE 16 ROLLOS, CON LA GUIA 2205447247 SERVIENTREGA. SE CONFIRMA ENTREGA EXITOSA POR PARTE DE LA TRANSPORTADORA"/>
    <s v="ENVÍO"/>
    <n v="16"/>
    <s v="INTERMEDIA"/>
    <s v="TERRESTRE"/>
    <s v="CONTRERAS ROSSI LITZY YULIETH"/>
    <n v="1"/>
    <n v="36351"/>
    <n v="36351"/>
  </r>
  <r>
    <s v="TUNJA"/>
    <s v="0036-0007"/>
    <x v="1"/>
    <n v="15759"/>
    <n v="2877509"/>
    <n v="25055"/>
    <x v="0"/>
    <s v="BOYACA"/>
    <s v="SOGAMOSO"/>
    <s v="BARRIO CASTELLANA  - SOGAMOSO"/>
    <s v="WOMPI"/>
    <s v="FO-25-1683131"/>
    <d v="2025-10-14T10:50:00"/>
    <d v="2025-10-17T15:34:00"/>
    <x v="0"/>
    <s v="ROLLOS"/>
    <s v="EJECUTADO_EXITOSO"/>
    <s v="EJECUTADO EXITOSO"/>
    <s v="14/10/2025 SE CONFIRMA DATOS. SE REALIZA ENVIO DE ROLLOS POR FLOTA | 17/10/2025 SE REALIZA ENVIO DE 40 ROLLOS, CON LA GUIA 2235596235 SERVIENTREGA. SE CONFIRMA ENTREGA EXITOSA POR PARTE DE LA TRANSPORTADORA"/>
    <s v="ENVÍO"/>
    <n v="40"/>
    <s v="INTERMEDIA"/>
    <s v="TERRESTRE"/>
    <s v="CONTRERAS ROSSI LITZY YULIETH"/>
    <n v="1"/>
    <n v="36351"/>
    <n v="36351"/>
  </r>
  <r>
    <s v="MONTERIA"/>
    <s v="0036-0001"/>
    <x v="0"/>
    <n v="23686"/>
    <n v="2868496"/>
    <n v="61134"/>
    <x v="0"/>
    <s v="CORDOBA"/>
    <s v="SAN PELAYO"/>
    <s v="BARRIO OTRO SAN PELAYO"/>
    <s v="WOMPI"/>
    <s v="FO-25-1682329"/>
    <d v="2025-10-10T10:52:00"/>
    <d v="2025-10-17T15:38:00"/>
    <x v="0"/>
    <s v="ROLLOS"/>
    <s v="EJECUTADO_EXITOSO"/>
    <s v="EJECUTADO EXITOSO"/>
    <s v="14/10/2025 SE CONFIRMAN DATOS, SE REALIZA ENVIO DE ROLLOS CON GUIA | 17/10/2025 SE REALIZA ENVIO DE 64 ROLLOS, CON LA GUIA 2265100399 SERVIENTREGA. SE CONFIRMA ENTREGA EXITOSA POR PARTE DE LA TRANSPORTADORA"/>
    <s v="ENVÍO"/>
    <n v="64"/>
    <s v="INTERMEDIA"/>
    <s v="TERRESTRE"/>
    <s v="TORO CARDONA ELIZABETH"/>
    <n v="1"/>
    <n v="36351"/>
    <n v="36351"/>
  </r>
  <r>
    <s v="BOGOTA"/>
    <s v="0036-0004"/>
    <x v="5"/>
    <n v="11001"/>
    <n v="2885204"/>
    <n v="38339"/>
    <x v="0"/>
    <s v="CUNDINAMARCA"/>
    <s v="BOGOTÁ"/>
    <s v="COMFORT COMUNICACIONES"/>
    <s v="WOMPI"/>
    <s v="FO-25-1686783"/>
    <d v="2025-10-15T11:49:00"/>
    <d v="2025-10-17T15:38:00"/>
    <x v="0"/>
    <s v="ROLLOS"/>
    <s v="EJECUTADO_EXITOSO"/>
    <s v="EJECUTADO EXITOSO"/>
    <s v="15/10/2025 SE ESCALA AL COORDINADOR DE ZONA PARA ENTREGA DE ROLLOS EN SITIO | 16/10/2025 SE ENTREGAN  ROLLOS SIN MANIPULACIÓN DEL DATAFONO SIN NOVEDAD"/>
    <s v="VISITA_TÉCNICA"/>
    <n v="24"/>
    <s v="PRINCIPAL"/>
    <s v="TERRESTRE"/>
    <s v="ARGEL DORIA MIGUEL ALBERTO"/>
    <n v="1"/>
    <n v="31419"/>
    <n v="31419"/>
  </r>
  <r>
    <s v="MANIZALES"/>
    <s v="0036-0002"/>
    <x v="6"/>
    <n v="17001"/>
    <n v="2885217"/>
    <n v="78539"/>
    <x v="0"/>
    <s v="CALDAS"/>
    <s v="MANIZALES"/>
    <s v="BARRIO CENTRO MANIZALES  26"/>
    <s v="WOMPI"/>
    <s v="FO-25-1686771"/>
    <d v="2025-10-15T11:57:00"/>
    <d v="2025-10-17T15:40:00"/>
    <x v="0"/>
    <s v="ROLLOS"/>
    <s v="EJECUTADO_EXITOSO"/>
    <s v="EJECUTADO EXITOSO"/>
    <s v="15/10/2025 SE ESCALA AL COORDINADOR DE ZONA PARA ENTREGA DE ROLLOS EN SITIO | 16/10/2025 SE ENTREGAN 16 ROLLOS."/>
    <s v="VISITA_TÉCNICA"/>
    <n v="16"/>
    <s v="PRINCIPAL"/>
    <s v="TERRESTRE"/>
    <s v="ARIAS QUILINDO JULIAN"/>
    <n v="1"/>
    <n v="31419"/>
    <n v="31419"/>
  </r>
  <r>
    <s v="BOGOTA"/>
    <s v="0036-0004"/>
    <x v="5"/>
    <n v="25175"/>
    <n v="2865956"/>
    <n v="78315"/>
    <x v="0"/>
    <s v="CUNDINAMARCA"/>
    <s v="CHIA"/>
    <s v="BARRIO PARQUE PRINCIPAL DE CHIA CHIA"/>
    <s v="WOMPI"/>
    <s v="FO-25-1674630"/>
    <d v="2025-10-10T08:00:00"/>
    <d v="2025-10-17T15:42:00"/>
    <x v="0"/>
    <s v="ROLLOS"/>
    <s v="EJECUTADO_EXITOSO"/>
    <s v="EJECUTADO EXITOSO"/>
    <s v="11/10/2025 SE CONFIRMAN DATOS, SE REALIZA ENVIO DE ROLLOS CON GUIA | 17/10/2025 SE REALIZA ENVIO DE 16 ROLLOS, CON LA GUIA 2235596206 SERVIENTREGA. SE CONFIRMA ENTREGA EXITOSA POR PARTE DE LA TRANSPORTADORA"/>
    <s v="ENVÍO"/>
    <n v="16"/>
    <s v="INTERMEDIA"/>
    <s v="TERRESTRE"/>
    <s v="FRANCO CAÑAVERAL YAMID RAUL"/>
    <n v="1"/>
    <n v="36351"/>
    <n v="36351"/>
  </r>
  <r>
    <s v="CALI"/>
    <s v="0036-0003"/>
    <x v="4"/>
    <n v="76001"/>
    <n v="2885300"/>
    <n v="66593"/>
    <x v="0"/>
    <s v="VALLE DEL CAUCA"/>
    <s v="CALI"/>
    <s v="DROGUERIA PUNTO FIJO SANTA ELENA"/>
    <s v="WOMPI"/>
    <s v="FO-25-1686772"/>
    <d v="2025-10-15T11:57:00"/>
    <d v="2025-10-17T15:44:00"/>
    <x v="0"/>
    <s v="ROLLOS"/>
    <s v="EJECUTADO_EXITOSO"/>
    <s v="EJECUTADO EXITOSO"/>
    <s v="15/10/2025 SE ESCALA AL COORDINADOR DE ZONA PARA ENTREGA DE ROLLOS EN SITIO | 16/10/2025 SE ENTREGAN 24 ROLLOS DE WOMPI AL SEÑOR JAIR BERMÚDEZ"/>
    <s v="VISITA_TÉCNICA"/>
    <n v="24"/>
    <s v="PRINCIPAL"/>
    <s v="TERRESTRE"/>
    <s v="CONTRERAS ROSSI LITZY YULIETH"/>
    <n v="1"/>
    <n v="31419"/>
    <n v="31419"/>
  </r>
  <r>
    <s v="YOPAL"/>
    <s v="0036-0006"/>
    <x v="2"/>
    <n v="85001"/>
    <n v="2884573"/>
    <n v="46674"/>
    <x v="0"/>
    <s v="CASANARE"/>
    <s v="YOPAL"/>
    <s v="ROUSSE BOUTIQUE DE BELLEZA"/>
    <s v="WOMPI"/>
    <s v="FO-25-1686798"/>
    <d v="2025-10-15T11:24:00"/>
    <d v="2025-10-17T15:46:00"/>
    <x v="0"/>
    <s v="ROLLOS"/>
    <s v="EJECUTADO_EXITOSO"/>
    <s v="EJECUTADO EXITOSO"/>
    <s v="15/10/2025 SE ESCALA AL COORDINADOR DE ZONA PARA ENTREGA DE ROLLOS EN SITIO | 16/10/2025 SE VISITA COMERCIO, SE ENTREGAN 32 ROLLOS OK."/>
    <s v="VISITA_TÉCNICA"/>
    <n v="32"/>
    <s v="PRINCIPAL"/>
    <s v="TERRESTRE"/>
    <s v="VALENCIA GONZALEZ JOSE DANIEL"/>
    <n v="1"/>
    <n v="31419"/>
    <n v="31419"/>
  </r>
  <r>
    <s v="CALI"/>
    <s v="0036-0003"/>
    <x v="4"/>
    <n v="76001"/>
    <n v="2884923"/>
    <n v="36121"/>
    <x v="0"/>
    <s v="VALLE DEL CAUCA"/>
    <s v="CALI"/>
    <s v="YUDDY ALEXANDRA FERNANDEZ MORCILLO"/>
    <s v="WOMPI"/>
    <s v="FO-25-1686795"/>
    <d v="2025-10-15T11:36:00"/>
    <d v="2025-10-17T15:49:00"/>
    <x v="0"/>
    <s v="ROLLOS"/>
    <s v="EJECUTADO_EXITOSO"/>
    <s v="EJECUTADO EXITOSO"/>
    <s v="15/10/2025 SE ESCALA AL COORDINADOR DE ZONA PARA ENTREGA DE ROLLOS EN SITIO | 16/10/2025 SE ENTREGAN 64 ROLLOS DE WOMPI AL SEÑOR MARIO GARZON"/>
    <s v="VISITA_TÉCNICA"/>
    <n v="64"/>
    <s v="PRINCIPAL"/>
    <s v="TERRESTRE"/>
    <s v="BERNAL ELAICA EDGAR ALEXIS"/>
    <n v="1"/>
    <n v="31419"/>
    <n v="31419"/>
  </r>
  <r>
    <s v="BOGOTA"/>
    <s v="0036-0004"/>
    <x v="5"/>
    <n v="25430"/>
    <n v="2869911"/>
    <n v="50622"/>
    <x v="0"/>
    <s v="CUNDINAMARCA"/>
    <s v="MADRID"/>
    <s v="BARRIO MADRID MADRID 6"/>
    <s v="WOMPI"/>
    <s v="FO-25-1683138"/>
    <d v="2025-10-10T14:00:00"/>
    <d v="2025-10-17T15:50:00"/>
    <x v="0"/>
    <s v="ROLLOS"/>
    <s v="EJECUTADO_EXITOSO"/>
    <s v="EJECUTADO EXITOSO"/>
    <s v="14/10/2025 SE CONFIRMA DATOS. SE REALIZA ENVIO DE ROLLOS POR FLOTA | 17/10/2025 DURANTE LA VISITA TECNICA SE REALIZA ENTREGA DE ROLLOS PARA DATÁFONO NO SE MANIPULAN EQUIPOS SIN NOVEDAD EN ENTREGA"/>
    <s v="VISITA_TÉCNICA"/>
    <n v="48"/>
    <s v="INTERMEDIA"/>
    <s v="TERRESTRE"/>
    <s v="VALENCIA GONZALEZ JOSE DANIEL"/>
    <n v="1"/>
    <n v="36351"/>
    <n v="36351"/>
  </r>
  <r>
    <s v="CALI"/>
    <s v="0036-0003"/>
    <x v="4"/>
    <n v="76892"/>
    <n v="2885442"/>
    <n v="79592"/>
    <x v="0"/>
    <s v="VALLE DEL CAUCA"/>
    <s v="YUMBO"/>
    <s v="BARRIO SAN JORGE YUMBO 2"/>
    <s v="WOMPI"/>
    <s v="FO-25-1686755"/>
    <d v="2025-10-15T12:18:00"/>
    <d v="2025-10-17T15:53:00"/>
    <x v="0"/>
    <s v="ROLLOS"/>
    <s v="EJECUTADO_EXITOSO"/>
    <s v="EJECUTADO EXITOSO"/>
    <s v="15/10/2025 SE ESCALA AL COORDINADOR DE ZONA PARA ENTREGA DE ROLLOS EN SITIO | 16/10/2025 SE REALIZA ENTREGA DE 24 ROLLOS WOMPI CON VISITA, NO SE INTERVIENE EQUIPOS"/>
    <s v="VISITA_TÉCNICA"/>
    <n v="24"/>
    <s v="PRINCIPAL"/>
    <s v="TERRESTRE"/>
    <s v="LOZADA ROJAS CHRISTIAN ANDRES"/>
    <n v="1"/>
    <n v="31419"/>
    <n v="31419"/>
  </r>
  <r>
    <s v="BUCARAMANGA"/>
    <s v="0036-0007"/>
    <x v="1"/>
    <n v="68001"/>
    <n v="2884198"/>
    <n v="60115"/>
    <x v="0"/>
    <s v="SANTANDER"/>
    <s v="BUCARAMANGA"/>
    <s v="BARRIO GIRARDOT BUCARAMANGA 5"/>
    <s v="WOMPI"/>
    <s v="FO-25-1685761"/>
    <d v="2025-10-15T10:49:00"/>
    <d v="2025-10-17T15:55:00"/>
    <x v="0"/>
    <s v="ROLLOS"/>
    <s v="EJECUTADO_EXITOSO"/>
    <s v="EJECUTADO EXITOSO"/>
    <s v="15/10/2025 SE ESCALA AL COORDINADOR DE ZONA PARA ENTREGA DE ROLLOS EN SITIO | 16/10/2025 ENTREGA DE 16 ROLLOS PARA DATÁFONO"/>
    <s v="VISITA_TÉCNICA"/>
    <n v="16"/>
    <s v="PRINCIPAL"/>
    <s v="TERRESTRE"/>
    <s v="HERRERA MONAR GEOVANNY"/>
    <n v="1"/>
    <n v="31419"/>
    <n v="31419"/>
  </r>
  <r>
    <s v="BOGOTA"/>
    <s v="0036-0004"/>
    <x v="5"/>
    <n v="25754"/>
    <n v="2882485"/>
    <n v="73505"/>
    <x v="0"/>
    <s v="CUNDINAMARCA"/>
    <s v="SOACHA"/>
    <s v="BARRIO SAN CARLOS SOACHA"/>
    <s v="WOMPI"/>
    <s v="FO-25-1684721"/>
    <d v="2025-10-15T08:25:00"/>
    <d v="2025-10-17T15:57:00"/>
    <x v="0"/>
    <s v="ROLLOS"/>
    <s v="EJECUTADO_EXITOSO"/>
    <s v="EJECUTADO EXITOSO"/>
    <s v="15/10/2025 SE ESCALA AL COORDINADOR DE ZONA PARA ENTREGA DE ROLLOS EN SITIO | 16/10/2025 SE ENTREGAN ROLLOS"/>
    <s v="VISITA_TÉCNICA"/>
    <n v="16"/>
    <s v="PRINCIPAL"/>
    <s v="TERRESTRE"/>
    <s v="PEÑA DIAZ IVAN YESID"/>
    <n v="1"/>
    <n v="31419"/>
    <n v="31419"/>
  </r>
  <r>
    <s v="CALI"/>
    <s v="0036-0003"/>
    <x v="4"/>
    <n v="76001"/>
    <n v="2871372"/>
    <n v="73964"/>
    <x v="0"/>
    <s v="VALLE DEL CAUCA"/>
    <s v="CALI"/>
    <s v="TIENDA MIXTA OCAMPO"/>
    <s v="WOMPI"/>
    <s v="FO-25-1668791"/>
    <d v="2025-10-10T16:58:00"/>
    <d v="2025-10-17T16:00:00"/>
    <x v="0"/>
    <s v="ROLLOS"/>
    <s v="EJECUTADO_EXITOSO"/>
    <s v="EJECUTADO EXITOSO"/>
    <s v="10/10/2025 SE ESCALA AL COORDINADOR DE ZONA PARA ENTREGA DE ROLLOS EN SITIO | 14/10/2025 SE ENTREGAN 40 ROLLOS A LEONARDO MACLION"/>
    <s v="VISITA_TÉCNICA"/>
    <n v="40"/>
    <s v="PRINCIPAL"/>
    <s v="TERRESTRE"/>
    <s v="BARRAGAN LAGOS JUAN MANUEL"/>
    <n v="1"/>
    <n v="31419"/>
    <n v="31419"/>
  </r>
  <r>
    <s v="MANIZALES"/>
    <s v="0036-0002"/>
    <x v="6"/>
    <n v="17001"/>
    <n v="2872587"/>
    <n v="77202"/>
    <x v="0"/>
    <s v="CALDAS"/>
    <s v="MANIZALES"/>
    <s v="PAPELERIA JUANA"/>
    <s v="WOMPI"/>
    <s v="FO-25-1673785"/>
    <d v="2025-10-14T08:00:00"/>
    <d v="2025-10-17T16:04:00"/>
    <x v="0"/>
    <s v="ROLLOS"/>
    <s v="EJECUTADO_EXITOSO"/>
    <s v="EJECUTADO EXITOSO"/>
    <s v="11/10/2025 SE ESCALA AL COORDINADOR DE ZONA PARA ENTREGA DE ROLLOS EN SITIO | 17/10/2025 SE REALIZA ENTREGA DE 24 ROLLOS AL COMERCIO NO SE MANIPULAN EQUIPOS NOS RETIRAMOS SIN CAUSAR DAÑOS NI PEDIDAS EN EL CLIENTE"/>
    <s v="VISITA_TÉCNICA"/>
    <n v="24"/>
    <s v="PRINCIPAL"/>
    <s v="TERRESTRE"/>
    <s v="CUERO RUIZ JHONNY"/>
    <n v="1"/>
    <n v="31419"/>
    <n v="31419"/>
  </r>
  <r>
    <s v="CALI"/>
    <s v="0036-0003"/>
    <x v="4"/>
    <n v="76001"/>
    <n v="2876469"/>
    <n v="38630"/>
    <x v="0"/>
    <s v="VALLE DEL CAUCA"/>
    <s v="CALI"/>
    <s v="BARRIO OBRERO CALI 3"/>
    <s v="WOMPI"/>
    <s v="FO-25-1679578"/>
    <d v="2025-10-14T09:46:00"/>
    <d v="2025-10-17T16:07:00"/>
    <x v="0"/>
    <s v="ROLLOS"/>
    <s v="EJECUTADO_EXITOSO"/>
    <s v="EJECUTADO EXITOSO"/>
    <s v="14/10/2025 SE ESCALA AL COORDINADOR DE ZONA PARA ENTREGA DE ROLLOS EN SITIO | 16/10/2025 SE REALIZA ENTREGA DE 56 ROLLOS WOMPI"/>
    <s v="VISITA_TÉCNICA"/>
    <n v="56"/>
    <s v="PRINCIPAL"/>
    <s v="TERRESTRE"/>
    <s v="JARAMILLO PERALTA JUAN DIEGO"/>
    <n v="1"/>
    <n v="31419"/>
    <n v="31419"/>
  </r>
  <r>
    <s v="CALI"/>
    <s v="0036-0003"/>
    <x v="4"/>
    <n v="76001"/>
    <n v="2872353"/>
    <n v="12282"/>
    <x v="0"/>
    <s v="VALLE DEL CAUCA"/>
    <s v="CALI"/>
    <s v="AUTOSERVICIO MERCA MARQUEZ"/>
    <s v="WOMPI"/>
    <s v="FO-25-1682724"/>
    <d v="2025-10-14T08:00:00"/>
    <d v="2025-10-17T16:08:00"/>
    <x v="0"/>
    <s v="ROLLOS"/>
    <s v="EJECUTADO_EXITOSO"/>
    <s v="EJECUTADO EXITOSO"/>
    <s v="14/10/2025 SE ESCALA AL COORDINADOR DE ZONA PARA ENTREGA DE ROLLOS EN SITIO | 17/10/2025 SE LE ENTREGAN 64 ROLLOS DE WOMPI AL SEÑOR ALBEIRO MÁRQUEZ SALAZAR"/>
    <s v="VISITA_TÉCNICA"/>
    <n v="64"/>
    <s v="PRINCIPAL"/>
    <s v="TERRESTRE"/>
    <s v="PAREDES CASTILLO DIEGO"/>
    <n v="1"/>
    <n v="31419"/>
    <n v="31419"/>
  </r>
  <r>
    <s v="MANIZALES"/>
    <s v="0036-0002"/>
    <x v="6"/>
    <n v="17001"/>
    <n v="2876842"/>
    <n v="80164"/>
    <x v="0"/>
    <s v="CALDAS"/>
    <s v="MANIZALES"/>
    <s v="DROGUERIA SAN RAFAEL SR"/>
    <s v="WOMPI"/>
    <s v="FO-25-1679959"/>
    <d v="2025-10-14T10:07:00"/>
    <d v="2025-10-17T16:11:00"/>
    <x v="0"/>
    <s v="ROLLOS"/>
    <s v="EJECUTADO_EXITOSO"/>
    <s v="EJECUTADO EXITOSO"/>
    <s v="14/10/2025 SE ESCALA AL COORDINADOR DE ZONA PARA ENTREGA DE ROLLOS EN SITIO | 17/10/2025 SE REALIZA ENTREGA DE 48 ROLLOS AL COMERCIO NO SE MANIPULAN EQUIPOS NOS RETIRAMOS SIN CAUSAR DAÑOS NI PEDIDAS EN EL CLIENTE"/>
    <s v="VISITA_TÉCNICA"/>
    <n v="48"/>
    <s v="PRINCIPAL"/>
    <s v="TERRESTRE"/>
    <s v="VALENCIA GONZALEZ JOSE DANIEL"/>
    <n v="1"/>
    <n v="31419"/>
    <n v="31419"/>
  </r>
  <r>
    <s v="BOGOTA"/>
    <s v="0036-0004"/>
    <x v="5"/>
    <n v="25754"/>
    <n v="2872364"/>
    <n v="54559"/>
    <x v="0"/>
    <s v="CUNDINAMARCA"/>
    <s v="SOACHA"/>
    <s v="BARRIO VILLAS DE CASALOMA SOACHA SOACHA"/>
    <s v="WOMPI"/>
    <s v="FO-25-1682720"/>
    <d v="2025-10-14T08:00:00"/>
    <d v="2025-10-17T16:24:00"/>
    <x v="0"/>
    <s v="ROLLOS"/>
    <s v="EJECUTADO_EXITOSO"/>
    <s v="EJECUTADO EXITOSO"/>
    <s v="14/10/2025 SE ESCALA AL COORDINADOR DE ZONA PARA ENTREGA DE ROLLOS EN SITIO | 17/10/2025 DURANTE LA VISITA TECNICA SE REALIZA ENTREGA DE ROLLOS PARA DATÁFONO NO SE MANIPULAN EQUIPOS"/>
    <s v="VISITA_TÉCNICA"/>
    <n v="40"/>
    <s v="PRINCIPAL"/>
    <s v="TERRESTRE"/>
    <s v="JARAMILLO PERALTA JUAN DIEGO"/>
    <n v="1"/>
    <n v="31419"/>
    <n v="31419"/>
  </r>
  <r>
    <s v="BOGOTA"/>
    <s v="0036-0004"/>
    <x v="5"/>
    <n v="25754"/>
    <n v="2878467"/>
    <n v="43560"/>
    <x v="0"/>
    <s v="CUNDINAMARCA"/>
    <s v="SOACHA"/>
    <s v="BARRIO SAN MATEO SOACHA 8"/>
    <s v="WOMPI"/>
    <s v="FO-25-1681328"/>
    <d v="2025-10-14T12:37:00"/>
    <d v="2025-10-17T16:33:00"/>
    <x v="0"/>
    <s v="ROLLOS"/>
    <s v="EJECUTADO_EXITOSO"/>
    <s v="EJECUTADO EXITOSO"/>
    <s v="14/10/2025 SE ESCALA AL COORDINADOR DE ZONA PARA ENTREGA DE ROLLOS EN SITIO | 17/10/2025 DURANTE LA VISITA TECNICA SE REALIZA ENTREGA DE ROLLOS PARA DATÁFONO NO SE MANIPULAN EQUIPOS"/>
    <s v="VISITA_TÉCNICA"/>
    <n v="32"/>
    <s v="PRINCIPAL"/>
    <s v="TERRESTRE"/>
    <s v="GALEANO SORIANO JUAN DAVID"/>
    <n v="1"/>
    <n v="31419"/>
    <n v="31419"/>
  </r>
  <r>
    <s v="BOGOTA"/>
    <s v="0036-0004"/>
    <x v="5"/>
    <n v="11001"/>
    <n v="2880416"/>
    <n v="55183"/>
    <x v="0"/>
    <s v="CUNDINAMARCA"/>
    <s v="BOGOTA"/>
    <s v="BARRIO VILLA CINDY SUBA BOGOTA"/>
    <s v="WOMPI"/>
    <s v="FO-25-1683129"/>
    <d v="2025-10-14T15:45:00"/>
    <d v="2025-10-17T21:20:00"/>
    <x v="0"/>
    <s v="ROLLOS"/>
    <s v="EJECUTADO_EXITOSO"/>
    <s v="EJECUTADO EXITOSO"/>
    <s v="14/10/2025 SE ESCALA AL COORDINADOR DE ZONA PARA ENTREGA DE ROLLOS EN SITIO | 17/10/2025 SE ENTREGAN 64 ROLLOS DE MANERA EXITOSA"/>
    <s v="VISITA_TÉCNICA"/>
    <n v="64"/>
    <s v="PRINCIPAL"/>
    <s v="TERRESTRE"/>
    <s v="GALEANO SORIANO JUAN DAVID"/>
    <n v="1"/>
    <n v="31419"/>
    <n v="31419"/>
  </r>
  <r>
    <s v="CUCUTA"/>
    <s v="0036-0007"/>
    <x v="1"/>
    <n v="54001"/>
    <n v="2895244"/>
    <n v="39515"/>
    <x v="0"/>
    <s v="NORTE DE SANTANDER"/>
    <s v="CUCUTA"/>
    <s v="BARRIO URB PRADOS DEL NORTE CUCUTA 2"/>
    <s v="WOMPI"/>
    <s v="FO-25-1696975"/>
    <d v="2025-10-17T09:08:00"/>
    <d v="2025-10-18T08:41:00"/>
    <x v="0"/>
    <s v="ROLLOS"/>
    <s v="EJECUTADO_EXITOSO"/>
    <s v="EJECUTADO EXITOSO"/>
    <s v="17/10/2025 SE ESCALA AL COORDINADOR DE ZONA PARA ENTREGA DE ROLLOS EN SITIO | 17/10/2025 SE REALIZA ENTREGA DE 32 ROLLOS WOMPI OK"/>
    <s v="VISITA_TÉCNICA"/>
    <n v="32"/>
    <s v="PRINCIPAL"/>
    <s v="TERRESTRE"/>
    <s v="BARRAGAN LAGOS JUAN MANUEL"/>
    <n v="1"/>
    <n v="31419"/>
    <n v="31419"/>
  </r>
  <r>
    <s v="MONTERIA"/>
    <s v="0036-0001"/>
    <x v="0"/>
    <n v="23555"/>
    <n v="2866004"/>
    <n v="79402"/>
    <x v="0"/>
    <s v="CORDOBA"/>
    <s v="PLANETA RICA"/>
    <s v="BARRIO LA INMACULA PLANETA RICA"/>
    <s v="WOMPI"/>
    <s v="FO-25-1674633"/>
    <d v="2025-10-10T08:00:00"/>
    <d v="2025-10-18T08:41:00"/>
    <x v="0"/>
    <s v="ROLLOS"/>
    <s v="EJECUTADO_EXITOSO"/>
    <s v="EJECUTADO EXITOSO"/>
    <s v="11/10/2025 SE CONFIRMAN DATOS, SE REALIZA ENVIO DE ROLLOS CON GUIA | 18/10/2025 SE CONFIRMA ENTREGA EXITOSA POR PARTE DE LA TRANSPORTADORA SERVIENTREGA CON LA GUIA 2265100397"/>
    <s v="ENVÍO"/>
    <n v="16"/>
    <s v="INTERMEDIA"/>
    <s v="TERRESTRE"/>
    <s v="DURAN ACOSTA FRANK YONNY"/>
    <n v="1"/>
    <n v="36351"/>
    <n v="36351"/>
  </r>
  <r>
    <s v="TUNJA"/>
    <s v="0036-0007"/>
    <x v="1"/>
    <n v="15001"/>
    <n v="2893947"/>
    <n v="46091"/>
    <x v="0"/>
    <s v="BOYACA"/>
    <s v="TUNJA"/>
    <s v="BARRIO NIEVES TUNJA"/>
    <s v="WOMPI"/>
    <s v="FO-25-1696340"/>
    <d v="2025-10-17T08:00:00"/>
    <d v="2025-10-18T08:48:00"/>
    <x v="0"/>
    <s v="ROLLOS"/>
    <s v="EJECUTADO_EXITOSO"/>
    <s v="EJECUTADO EXITOSO"/>
    <s v="17/10/2025 SE ESCALA AL COORDINADOR DE ZONA PARA ENTREGA DE ROLLOS EN SITIO | 17/10/2025 SE REALIZA ENTREGA DE 64 ROLLOS CON VISITA"/>
    <s v="VISITA_TÉCNICA"/>
    <n v="48"/>
    <s v="PRINCIPAL"/>
    <s v="TERRESTRE"/>
    <s v="CONTRERAS ROSSI LITZY YULIETH"/>
    <n v="1"/>
    <n v="31419"/>
    <n v="31419"/>
  </r>
  <r>
    <s v="MONTERIA"/>
    <s v="0036-0001"/>
    <x v="0"/>
    <n v="23417"/>
    <n v="2867350"/>
    <n v="77626"/>
    <x v="0"/>
    <s v="CORDOBA"/>
    <s v="LORICA"/>
    <s v="BARRIO CAMPO ALEGRE LORICA 1"/>
    <s v="WOMPI"/>
    <s v="FO-25-1682341"/>
    <d v="2025-10-10T09:10:00"/>
    <d v="2025-10-18T08:52:00"/>
    <x v="0"/>
    <s v="ROLLOS"/>
    <s v="EJECUTADO_EXITOSO"/>
    <s v="EJECUTADO EXITOSO"/>
    <s v="14/10/2025 SE CONFIRMAN DATOS, SE REALIZA ENVIO DE ROLLOS CON GUIA | 18/10/2025 SE CONFIRMA ENTREGA EXITOSA POR PARTE DE LA TRANSPORTADORA INTERRAPIDISIMO CON LA GUIA 2265100401"/>
    <s v="ENVÍO"/>
    <n v="30"/>
    <s v="INTERMEDIA"/>
    <s v="TERRESTRE"/>
    <s v="SOLER HOYOS CRISTIAN LEONARDO"/>
    <n v="1"/>
    <n v="36351"/>
    <n v="36351"/>
  </r>
  <r>
    <s v="CUCUTA"/>
    <s v="0036-0007"/>
    <x v="1"/>
    <n v="54239"/>
    <n v="2867421"/>
    <n v="60495"/>
    <x v="0"/>
    <s v="NORTE DE SANTANDER"/>
    <s v="DURANIA"/>
    <s v="BARRIO EL CENTRO DURANIA1"/>
    <s v="WOMPI"/>
    <s v="FO-25-1681511"/>
    <d v="2025-10-10T09:12:00"/>
    <d v="2025-10-18T08:56:00"/>
    <x v="0"/>
    <s v="ROLLOS"/>
    <s v="EJECUTADO_EXITOSO"/>
    <s v="EJECUTADO EXITOSO"/>
    <s v="14/10/2025 SE CONFIRMAN DATOS Y REALIZA ENVIO DE ROLLOS CON GUIA | 18/10/2025 SE CONFIRMA ENTREGA EXITOSA POR PARTE DE LA TRANSPORTADORA SERVIENTREGA CON LA GUIA 2187690787"/>
    <s v="ENVÍO"/>
    <n v="30"/>
    <s v="INTERMEDIA"/>
    <s v="TERRESTRE"/>
    <s v="ARGEL DORIA MIGUEL ALBERTO"/>
    <n v="1"/>
    <n v="36351"/>
    <n v="36351"/>
  </r>
  <r>
    <s v="BUCARAMANGA"/>
    <s v="0036-0007"/>
    <x v="1"/>
    <n v="68276"/>
    <n v="2893732"/>
    <n v="81400"/>
    <x v="0"/>
    <s v="SANTANDER"/>
    <s v="FLORIDABLANCA"/>
    <s v="LOGÍSTICA M Y S"/>
    <s v="WOMPI"/>
    <s v="FO-25-1695539"/>
    <d v="2025-10-17T08:00:00"/>
    <d v="2025-10-18T08:59:00"/>
    <x v="0"/>
    <s v="ROLLOS"/>
    <s v="EJECUTADO_EXITOSO"/>
    <s v="EJECUTADO EXITOSO"/>
    <s v="17/08/2025 SE ESCALA AL COORDINADOR DE ZONA PARA ENTREGA DE ROLLOS EN SITIO | 17/10/2025 SE REALIZA ENTREGA DE 24 ROLLOS CON VISITA NO SE MANIPULA TERMINAL"/>
    <s v="VISITA_TÉCNICA"/>
    <n v="24"/>
    <s v="PRINCIPAL"/>
    <s v="TERRESTRE"/>
    <s v="ARGEL DORIA MIGUEL ALBERTO"/>
    <n v="1"/>
    <n v="31419"/>
    <n v="31419"/>
  </r>
  <r>
    <s v="MONTERIA"/>
    <s v="0036-0001"/>
    <x v="0"/>
    <n v="23001"/>
    <n v="2893825"/>
    <n v="75753"/>
    <x v="0"/>
    <s v="CORDOBA"/>
    <s v="MONTERIA"/>
    <s v="VARIEDADES J.J.D"/>
    <s v="WOMPI"/>
    <s v="FO-25-1695536"/>
    <d v="2025-10-17T08:00:00"/>
    <d v="2025-10-18T09:01:00"/>
    <x v="0"/>
    <s v="ROLLOS"/>
    <s v="EJECUTADO_EXITOSO"/>
    <s v="EJECUTADO EXITOSO"/>
    <s v="17/08/2025 SE ESCALA AL COORDINADOR DE ZONA PARA ENTREGA DE ROLLOS EN SITIO | 17/10/2025 SE REALIZA ENTREGA DE 24 ROLLOS A CORRESPONSAL WOMPI"/>
    <s v="VISITA_TÉCNICA"/>
    <n v="24"/>
    <s v="PRINCIPAL"/>
    <s v="TERRESTRE"/>
    <s v="REYES RAMIREZ DIEGO ALEXANDER"/>
    <n v="1"/>
    <n v="31419"/>
    <n v="31419"/>
  </r>
  <r>
    <s v="BUCARAMANGA"/>
    <s v="0036-0007"/>
    <x v="1"/>
    <n v="68001"/>
    <n v="2893495"/>
    <n v="51774"/>
    <x v="0"/>
    <s v="SANTANDER"/>
    <s v="BUCARAMANGA"/>
    <s v="LIZARAZO DIAZ JOHN JAIRO"/>
    <s v="WOMPI"/>
    <s v="FO-25-1695535"/>
    <d v="2025-10-17T08:00:00"/>
    <d v="2025-10-18T09:02:00"/>
    <x v="0"/>
    <s v="ROLLOS"/>
    <s v="EJECUTADO_EXITOSO"/>
    <s v="EJECUTADO EXITOSO"/>
    <s v="17/08/2025 SE ESCALA AL COORDINADOR DE ZONA PARA ENTREGA DE ROLLOS EN SITIO | 17/10/2025 SE HACE PRESENCIA EN COMERCIO SE REALIZA ENTREGA DE 24 ROLLOS"/>
    <s v="VISITA_TÉCNICA"/>
    <n v="24"/>
    <s v="PRINCIPAL"/>
    <s v="TERRESTRE"/>
    <s v="MARQUEZ HOYOS JEYSON DANIEL"/>
    <n v="1"/>
    <n v="31419"/>
    <n v="31419"/>
  </r>
  <r>
    <s v="TUNJA"/>
    <s v="0036-0007"/>
    <x v="1"/>
    <n v="15861"/>
    <n v="2868385"/>
    <n v="43326"/>
    <x v="0"/>
    <s v="BOYACA"/>
    <s v="VENTAQUEMADA"/>
    <s v="BARRIO CENTRO VENTAQUEMADA 1"/>
    <s v="WOMPI"/>
    <s v="FO-25-1682331"/>
    <d v="2025-10-10T10:50:00"/>
    <d v="2025-10-18T09:20:00"/>
    <x v="0"/>
    <s v="ROLLOS"/>
    <s v="EJECUTADO_EXITOSO"/>
    <s v="EJECUTADO EXITOSO"/>
    <s v="14/10/2025 SE CONFIRMAN DATOS, SE REALIZA ENVIO DE ROLLOS CON GUIA | 18/10/2025 SE CONFIRMA ENTREGA EXITOSA POR PARTE DE LA TRANSPORTADORA SERVIENTREGA CON LA GUIA 2235596226"/>
    <s v="ENVÍO"/>
    <n v="30"/>
    <s v="INTERMEDIA"/>
    <s v="TERRESTRE"/>
    <s v="BARRERA ORTEGA MARLON STWAR"/>
    <n v="1"/>
    <n v="36351"/>
    <n v="36351"/>
  </r>
  <r>
    <s v="MONTERIA"/>
    <s v="0036-0001"/>
    <x v="0"/>
    <n v="23001"/>
    <n v="2892661"/>
    <n v="50769"/>
    <x v="0"/>
    <s v="CORDOBA"/>
    <s v="MONTERIA"/>
    <s v="BARRIO URBANIZACION MI REFUGIO MONTERIA"/>
    <s v="WOMPI"/>
    <s v="FO-25-1695131"/>
    <d v="2025-10-16T15:28:00"/>
    <d v="2025-10-18T09:27:00"/>
    <x v="0"/>
    <s v="ROLLOS"/>
    <s v="EJECUTADO_EXITOSO"/>
    <s v="EJECUTADO EXITOSO"/>
    <s v="16/10/2025 SE ESCALA AL COORDINADOR DE ZONA PARA ENTREGA DE ROLLOS EN SITIO | 17/10/2025 SE REALIZA ENTREGA DE 48 ROLLOS A CORRESPONSAL WOMPI"/>
    <s v="VISITA_TÉCNICA"/>
    <n v="48"/>
    <s v="PRINCIPAL"/>
    <s v="TERRESTRE"/>
    <s v="ARGEL DORIA MIGUEL ALBERTO"/>
    <n v="1"/>
    <n v="31419"/>
    <n v="31419"/>
  </r>
  <r>
    <s v="IBAGUE"/>
    <s v="0036-0006"/>
    <x v="2"/>
    <n v="73001"/>
    <n v="2892680"/>
    <n v="60367"/>
    <x v="0"/>
    <s v="TOLIMA"/>
    <s v="IBAGUE"/>
    <s v="DROGUERÍA PHARMACY"/>
    <s v="WOMPI"/>
    <s v="FO-25-1695126"/>
    <d v="2025-10-16T15:35:00"/>
    <d v="2025-10-18T09:29:00"/>
    <x v="0"/>
    <s v="ROLLOS"/>
    <s v="EJECUTADO_EXITOSO"/>
    <s v="EJECUTADO EXITOSO"/>
    <s v="16/10/2025 SE ESCALA AL COORDINADOR DE ZONA PARA ENTREGA DE ROLLOS EN SITIO | 17/10/2025 SE TE ENTREGA DE 16 ROLLOS WOMPI POR SOLICITUD DEL CLIENTE."/>
    <s v="VISITA_TÉCNICA"/>
    <n v="16"/>
    <s v="PRINCIPAL"/>
    <s v="TERRESTRE"/>
    <s v="MARQUEZ HOYOS JEYSON DANIEL"/>
    <n v="1"/>
    <n v="31419"/>
    <n v="31419"/>
  </r>
  <r>
    <s v="BOGOTA"/>
    <s v="0036-0004"/>
    <x v="5"/>
    <n v="25754"/>
    <n v="2892788"/>
    <n v="63779"/>
    <x v="0"/>
    <s v="CUNDINAMARCA"/>
    <s v="SOACHA"/>
    <s v="BARRIO RINCON DEL LAGO SOACHA SOACHA"/>
    <s v="WOMPI"/>
    <s v="FO-25-1695089"/>
    <d v="2025-10-16T16:00:00"/>
    <d v="2025-10-18T09:43:00"/>
    <x v="0"/>
    <s v="ROLLOS"/>
    <s v="EJECUTADO_EXITOSO"/>
    <s v="EJECUTADO EXITOSO"/>
    <s v="16/10/2025 SE ESCALA AL COORDINADOR DE ZONA PARA ENTREGA DE ROLLOS EN SITIO | 17/10/2025 DURANTE LA VISITA TECNICA SE REALIZA ENTREGA DE ROLLOS PARA DATÁFONO NO SE MANIPULAN EQUIPOS"/>
    <s v="VISITA_TÉCNICA"/>
    <n v="48"/>
    <s v="PRINCIPAL"/>
    <s v="TERRESTRE"/>
    <s v="BARRAGAN TAFUR EDWIN ESTEBAN"/>
    <n v="1"/>
    <n v="31419"/>
    <n v="31419"/>
  </r>
  <r>
    <s v="BOGOTA"/>
    <s v="0036-0004"/>
    <x v="5"/>
    <n v="11001"/>
    <n v="2864570"/>
    <n v="21803"/>
    <x v="0"/>
    <s v="CUNDINAMARCA"/>
    <s v="BOGOTÁ"/>
    <s v="SUPERMERCADO LA FLOR DEL CAMPO DEL GALAN"/>
    <s v="WOMPI"/>
    <s v="FO-25-1665774"/>
    <d v="2025-10-09T15:00:00"/>
    <d v="2025-10-18T09:46:00"/>
    <x v="0"/>
    <s v="ROLLOS"/>
    <s v="EJECUTADO_EXITOSO"/>
    <s v="EJECUTADO EXITOSO"/>
    <s v="10/10/2025 SE ESCALA AL COORDINADOR DE ZONA PARA ENTREGA DE ROLLOS EN SITIO | 17/10/2025 SE ENTREGAN ROLLOS"/>
    <s v="VISITA_TÉCNICA"/>
    <n v="56"/>
    <s v="PRINCIPAL"/>
    <s v="TERRESTRE"/>
    <s v="GALEANO SORIANO JUAN DAVID"/>
    <n v="1"/>
    <n v="31419"/>
    <n v="31419"/>
  </r>
  <r>
    <s v="PEREIRA"/>
    <s v="0036-0002"/>
    <x v="6"/>
    <n v="66001"/>
    <n v="2847674"/>
    <n v="44893"/>
    <x v="0"/>
    <s v="RISARALDA"/>
    <s v="PEREIRA"/>
    <s v="BARRIO COMBIA PEREIRA 2"/>
    <s v="WOMPI"/>
    <s v="FO-25-1637518"/>
    <d v="2025-10-07T08:00:00"/>
    <d v="2025-10-18T09:48:00"/>
    <x v="0"/>
    <s v="ROLLOS"/>
    <s v="EJECUTADO_EXITOSO"/>
    <s v="EJECUTADO EXITOSO"/>
    <s v="06/10/2025 SE ESCALA AL COORDINADOR DE ZONA PARA ENTREGA DE ROLLOS EN SITIO | 17/10/2025 SE ENTREGAN 40 ROLLOS"/>
    <s v="VISITA_TÉCNICA"/>
    <n v="40"/>
    <s v="PRINCIPAL"/>
    <s v="TERRESTRE"/>
    <s v="BARRAGAN LAGOS JUAN MANUEL"/>
    <n v="1"/>
    <n v="31419"/>
    <n v="31419"/>
  </r>
  <r>
    <s v="BOGOTA"/>
    <s v="0036-0004"/>
    <x v="5"/>
    <n v="11001"/>
    <n v="2891527"/>
    <n v="43110"/>
    <x v="0"/>
    <s v="CUNDINAMARCA"/>
    <s v="BOGOTÁ"/>
    <s v="CAFE INTERNET BETEL"/>
    <s v="WOMPI"/>
    <s v="FO-25-1694566"/>
    <d v="2025-10-16T12:40:00"/>
    <d v="2025-10-18T09:50:00"/>
    <x v="0"/>
    <s v="ROLLOS"/>
    <s v="EJECUTADO_EXITOSO"/>
    <s v="EJECUTADO EXITOSO"/>
    <s v="16/10/2025 SE ESCALA AL COORDINADOR DE ZONA PARA ENTREGA DE ROLLOS EN SITIO | 17/10/2025 ENTREGA DE 32 ROLLOS WOMPI OK NO SE MANIPULAN EQUIPOS"/>
    <s v="VISITA_TÉCNICA"/>
    <n v="32"/>
    <s v="PRINCIPAL"/>
    <s v="TERRESTRE"/>
    <s v="CAÑAS MENDEZ GUSTAVO ADOLFO"/>
    <n v="1"/>
    <n v="31419"/>
    <n v="31419"/>
  </r>
  <r>
    <s v="MONTERIA"/>
    <s v="0036-0001"/>
    <x v="0"/>
    <n v="23182"/>
    <n v="2869201"/>
    <n v="74414"/>
    <x v="0"/>
    <s v="CORDOBA"/>
    <s v="CHINU"/>
    <s v="BARRIO  31 DE OCTUBRE   CHINU"/>
    <s v="WOMPI"/>
    <s v="FO-25-1683159"/>
    <d v="2025-10-10T11:50:00"/>
    <d v="2025-10-18T09:50:00"/>
    <x v="0"/>
    <s v="ROLLOS"/>
    <s v="EJECUTADO_EXITOSO"/>
    <s v="EJECUTADO EXITOSO"/>
    <s v="14/10/2025 SE ESCALA AL COORDINADOR DE ZONA PARA ENTREGA DE ROLLOS EN SITIO | 17/10/2025 SE REALIZA ENTREGA DE 32 ROLLOS WOMPI EN EL PUNTO SIN NOVEDAD"/>
    <s v="VISITA_TÉCNICA"/>
    <n v="32"/>
    <s v="INTERMEDIA"/>
    <s v="TERRESTRE"/>
    <s v="HERNANDEZ NARANJO OSCAR EDUARDO"/>
    <n v="1"/>
    <n v="36351"/>
    <n v="36351"/>
  </r>
  <r>
    <s v="CALI"/>
    <s v="0036-0003"/>
    <x v="4"/>
    <n v="76001"/>
    <n v="2891533"/>
    <n v="10575"/>
    <x v="0"/>
    <s v="VALLE DEL CAUCA"/>
    <s v="CALI"/>
    <s v="BARRIOSANTAELENA-CALI"/>
    <s v="WOMPI"/>
    <s v="FO-25-1694561"/>
    <d v="2025-10-16T12:43:15"/>
    <d v="2025-10-18T09:51:00"/>
    <x v="0"/>
    <s v="ROLLOS"/>
    <s v="EJECUTADO_EXITOSO"/>
    <s v="EJECUTADO EXITOSO"/>
    <s v="Se entregan 8 rollos de Wompi a la señorita Dayana Katerine Estrada Zuares"/>
    <s v="VISITA_TÉCNICA"/>
    <m/>
    <s v="PRINCIPAL"/>
    <s v="TERRESTRE"/>
    <s v="GONZALEZ FERRER JESUS ALEXANDER"/>
    <n v="1"/>
    <n v="31419"/>
    <n v="31419"/>
  </r>
  <r>
    <s v="CARTAGENA"/>
    <s v="0036-0001"/>
    <x v="0"/>
    <n v="13001"/>
    <n v="2877412"/>
    <n v="71091"/>
    <x v="0"/>
    <s v="BOLIVAR"/>
    <s v="CARTAGENA"/>
    <s v="ABASTOS CARNES Y VERDURAS EL BODEGÓN"/>
    <s v="WOMPI"/>
    <s v="FO-25-1680651"/>
    <d v="2025-10-14T10:46:00"/>
    <d v="2025-10-18T09:53:00"/>
    <x v="0"/>
    <s v="ROLLOS"/>
    <s v="EJECUTADO_EXITOSO"/>
    <s v="EJECUTADO EXITOSO"/>
    <s v="14/10/2025 SE ESCALA AL COORDINADOR DE ZONA PARA ENTREGA DE ROLLOS EN SITIO | 18/10/2025 SE REALIZA ENTREGA DE 64 ROLLOS PARA EL CORRESPONSAL"/>
    <s v="VISITA_TÉCNICA"/>
    <n v="64"/>
    <s v="PRINCIPAL"/>
    <s v="TERRESTRE"/>
    <m/>
    <n v="1"/>
    <n v="31419"/>
    <n v="31419"/>
  </r>
  <r>
    <s v="BOGOTA"/>
    <s v="0036-0004"/>
    <x v="5"/>
    <n v="11001"/>
    <n v="2869625"/>
    <n v="79614"/>
    <x v="0"/>
    <s v="CUNDINAMARCA"/>
    <s v="BOGOTÁ"/>
    <s v="MULTISERVICIO B M Y D"/>
    <s v="WOMPI"/>
    <s v="FO-25-1667064"/>
    <d v="2025-10-10T12:42:00"/>
    <d v="2025-10-18T09:55:00"/>
    <x v="0"/>
    <s v="ROLLOS"/>
    <s v="EJECUTADO_EXITOSO"/>
    <s v="EJECUTADO EXITOSO"/>
    <s v="10/10/2025 SE ESCALA AL COORDINADOR DE ZONA PARA ENTREGA DE ROLLOS EN SITIO | 17/10/2025 SE REALIZA LA ENTREGA DE 16 ROLLOS WOMPI"/>
    <s v="VISITA_TÉCNICA"/>
    <n v="16"/>
    <s v="PRINCIPAL"/>
    <s v="TERRESTRE"/>
    <s v="MARTINEZ SALGUEDO ANDRES AUGUSTO"/>
    <n v="1"/>
    <n v="31419"/>
    <n v="31419"/>
  </r>
  <r>
    <s v="CUCUTA"/>
    <s v="0036-0007"/>
    <x v="1"/>
    <n v="54001"/>
    <n v="2891753"/>
    <n v="75351"/>
    <x v="0"/>
    <s v="NORTE DE SANTANDER"/>
    <s v="CUCUTA"/>
    <s v="WILLTEC COMUNICACIONES Y ACCESORIOS"/>
    <s v="WOMPI"/>
    <s v="FO-25-1694539"/>
    <d v="2025-10-16T13:49:00"/>
    <d v="2025-10-18T09:59:00"/>
    <x v="0"/>
    <s v="ROLLOS"/>
    <s v="EJECUTADO_EXITOSO"/>
    <s v="EJECUTADO EXITOSO"/>
    <s v="16/10/2025 SE ESCALA AL COORDINADOR DE ZONA PARA ENTREGA DE ROLLOS EN SITIO | 17/10/2025 SE ENTREGAN 24 ROLLOS EXITOSO"/>
    <s v="VISITA_TÉCNICA"/>
    <n v="24"/>
    <s v="PRINCIPAL"/>
    <s v="TERRESTRE"/>
    <s v="ALARCON AREVALO JOHAN STIVEN"/>
    <n v="1"/>
    <n v="31419"/>
    <n v="31419"/>
  </r>
  <r>
    <s v="CALI"/>
    <s v="0036-0003"/>
    <x v="4"/>
    <n v="19001"/>
    <n v="2878479"/>
    <n v="74938"/>
    <x v="0"/>
    <s v="CAUCA"/>
    <s v="POPAYAN"/>
    <s v="PANADERIA EL SISNE"/>
    <s v="WOMPI"/>
    <s v="FO-25-1682026"/>
    <d v="2025-10-14T12:42:00"/>
    <d v="2025-10-18T10:00:00"/>
    <x v="0"/>
    <s v="ROLLOS"/>
    <s v="EJECUTADO_EXITOSO"/>
    <s v="EJECUTADO EXITOSO"/>
    <s v="17/10/2025 SE INGRESAN SE ENTREGAN 16 ROLLOS WOMPI"/>
    <s v="VISITA_TÉCNICA"/>
    <n v="16"/>
    <s v="LEJANA"/>
    <s v="TERRESTRE"/>
    <s v="NARANJO AFANADOR RUBEN JESUS"/>
    <n v="1"/>
    <n v="40250"/>
    <n v="40250"/>
  </r>
  <r>
    <s v="BOGOTA"/>
    <s v="0036-0004"/>
    <x v="5"/>
    <n v="11001"/>
    <n v="2891988"/>
    <n v="80428"/>
    <x v="0"/>
    <s v="CUNDINAMARCA"/>
    <s v="BOGOTÁ"/>
    <s v="LA ESQUINITA DE JOHA"/>
    <s v="WOMPI"/>
    <s v="FO-25-1694527"/>
    <d v="2025-10-16T14:24:00"/>
    <d v="2025-10-18T10:03:00"/>
    <x v="0"/>
    <s v="ROLLOS"/>
    <s v="EJECUTADO_EXITOSO"/>
    <s v="EJECUTADO EXITOSO"/>
    <s v="16/10/2025 SE ESCALA AL COORDINADOR DE ZONA PARA ENTREGA DE ROLLOS EN SITIO | 17/10/2025 SE REALIZA VISITA A CB SE ENTREGAN 16 ROLLOS WOMPI"/>
    <s v="VISITA_TÉCNICA"/>
    <n v="16"/>
    <s v="PRINCIPAL"/>
    <s v="TERRESTRE"/>
    <s v="GIMBUEL LASSO LUIS GERMAN"/>
    <n v="1"/>
    <n v="31419"/>
    <n v="31419"/>
  </r>
  <r>
    <s v="BOGOTA"/>
    <s v="0036-0004"/>
    <x v="5"/>
    <n v="11001"/>
    <n v="2878582"/>
    <n v="31639"/>
    <x v="0"/>
    <s v="CUNDINAMARCA"/>
    <s v="BOGOTÁ"/>
    <s v="CANDYMEDIAS J J I"/>
    <s v="WOMPI"/>
    <s v="FO-25-1681311"/>
    <d v="2025-10-14T12:47:00"/>
    <d v="2025-10-18T10:04:00"/>
    <x v="0"/>
    <s v="ROLLOS"/>
    <s v="EJECUTADO_EXITOSO"/>
    <s v="EJECUTADO EXITOSO"/>
    <s v="14/10/2025 SE ESCALA AL COORDINADOR DE ZONA PARA ENTREGA DE ROLLOS EN SITIO | 17/10/2025 SE DEJAN 48 ROLLOS"/>
    <s v="VISITA_TÉCNICA"/>
    <n v="48"/>
    <s v="PRINCIPAL"/>
    <s v="TERRESTRE"/>
    <s v="JAIMES VALERO NELSON RICARDO"/>
    <n v="1"/>
    <n v="31419"/>
    <n v="31419"/>
  </r>
  <r>
    <s v="PEREIRA"/>
    <s v="0036-0002"/>
    <x v="6"/>
    <n v="66001"/>
    <n v="2892064"/>
    <n v="65068"/>
    <x v="0"/>
    <s v="RISARALDA"/>
    <s v="PEREIRA"/>
    <s v="BARRIO PARQUE INDUSTRIAL PEREIRA 5"/>
    <s v="WOMPI"/>
    <s v="FO-25-1694526"/>
    <d v="2025-10-16T14:25:00"/>
    <d v="2025-10-18T10:05:00"/>
    <x v="0"/>
    <s v="ROLLOS"/>
    <s v="EJECUTADO_EXITOSO"/>
    <s v="EJECUTADO EXITOSO"/>
    <s v="16/10/2025 SE ESCALA AL COORDINADOR DE ZONA PARA ENTREGA DE ROLLOS EN SITIO | 17/10/2025 SE ENTREGAN 64ROLLOS"/>
    <s v="VISITA_TÉCNICA"/>
    <n v="64"/>
    <s v="PRINCIPAL"/>
    <s v="TERRESTRE"/>
    <s v="INFANTE SIERRA MANUEL FERNANDO"/>
    <n v="1"/>
    <n v="31419"/>
    <n v="31419"/>
  </r>
  <r>
    <s v="BOGOTA"/>
    <s v="0036-0004"/>
    <x v="5"/>
    <n v="25269"/>
    <n v="2878592"/>
    <n v="69758"/>
    <x v="0"/>
    <s v="CUNDINAMARCA"/>
    <s v="FACATATIVA"/>
    <s v="BARRIO LA ARBOLEDA FACATATIVA 4"/>
    <s v="WOMPI"/>
    <s v="FO-25-1683118"/>
    <d v="2025-10-14T12:51:00"/>
    <d v="2025-10-18T10:07:00"/>
    <x v="0"/>
    <s v="ROLLOS"/>
    <s v="EJECUTADO_EXITOSO"/>
    <s v="EJECUTADO EXITOSO"/>
    <s v="14/10/2025 SE CONFIRMA DATOS. SE REALIZA ENVIO DE ROLLOS POR FLOTA | 17/10/2025 DURANTE LA VISITA TECNICA SE REALIZA ENTREGA DE ROLLOS PARA DATÁFONO NO SE MANIPULAN EQUIPOS SIN NOVEDAD EN ENTREGA"/>
    <s v="VISITA_TÉCNICA"/>
    <n v="48"/>
    <s v="INTERMEDIA"/>
    <s v="TERRESTRE"/>
    <s v="CAÑAS MENDEZ GUSTAVO ADOLFO"/>
    <n v="1"/>
    <n v="36351"/>
    <n v="36351"/>
  </r>
  <r>
    <s v="NEIVA"/>
    <s v="0036-0006"/>
    <x v="2"/>
    <n v="41001"/>
    <n v="2876716"/>
    <n v="24005"/>
    <x v="0"/>
    <s v="HUILA"/>
    <s v="NEIVA"/>
    <s v="MULTISERVICIOS ROBERT"/>
    <s v="WOMPI"/>
    <s v="FO-25-1679566"/>
    <d v="2025-10-14T09:54:00"/>
    <d v="2025-10-18T10:13:00"/>
    <x v="0"/>
    <s v="ROLLOS"/>
    <s v="EJECUTADO_EXITOSO"/>
    <s v="EJECUTADO EXITOSO"/>
    <s v="14/10/2025 SE ESCALA AL COORDINADOR DE ZONA PARA ENTREGA DE ROLLOS EN SITIO | 18/10/2025 SE LLEGA A SITIO, SE ENTREGAN 48 ROLLOS WOMPI"/>
    <s v="VISITA_TÉCNICA"/>
    <n v="48"/>
    <s v="PRINCIPAL"/>
    <s v="TERRESTRE"/>
    <s v="LOZADA ROJAS CHRISTIAN ANDRES"/>
    <n v="1"/>
    <n v="31419"/>
    <n v="31419"/>
  </r>
  <r>
    <s v="MONTERIA"/>
    <s v="0036-0001"/>
    <x v="0"/>
    <n v="23001"/>
    <n v="2879562"/>
    <n v="41111"/>
    <x v="0"/>
    <s v="CORDOBA"/>
    <s v="MONTERIA"/>
    <s v="BARRIO ALFONSO LOPEZ MONTERIA"/>
    <s v="WOMPI"/>
    <s v="FO-25-1682450"/>
    <d v="2025-10-14T14:41:00"/>
    <d v="2025-10-18T10:20:00"/>
    <x v="0"/>
    <s v="ROLLOS"/>
    <s v="EJECUTADO_EXITOSO"/>
    <s v="EJECUTADO EXITOSO"/>
    <s v="14/10/2025 SE ESCALA AL COORDINADOR DE ZONA PARA ENTREGA DE ROLLOS EN SITIO | 17/10/2025 SE REALIZA ENTREGA DE 32 ROLLOS A CORRESPONSAL WOMPI"/>
    <s v="VISITA_TÉCNICA"/>
    <n v="32"/>
    <s v="PRINCIPAL"/>
    <s v="TERRESTRE"/>
    <s v="DIAZ VARGAS JONATHAN MIGUEL"/>
    <n v="1"/>
    <n v="31419"/>
    <n v="31419"/>
  </r>
  <r>
    <s v="BOGOTA"/>
    <s v="0036-0004"/>
    <x v="5"/>
    <n v="11001"/>
    <n v="2879483"/>
    <n v="25839"/>
    <x v="0"/>
    <s v="CUNDINAMARCA"/>
    <s v="BOGOTÁ"/>
    <s v="PAPELERÍA Y MISCELÁNEA BRITNEY"/>
    <s v="WOMPI"/>
    <s v="FO-25-1682442"/>
    <d v="2025-10-14T14:42:00"/>
    <d v="2025-10-18T10:24:00"/>
    <x v="0"/>
    <s v="ROLLOS"/>
    <s v="EJECUTADO_EXITOSO"/>
    <s v="EJECUTADO EXITOSO"/>
    <s v="14/10/2025 SE ESCALA AL COORDINADOR DE ZONA PARA ENTREGA DE ROLLOS EN SITIO | 17/10/2025 SE REALIZA VISITA A CB SE ENTREGAN 56 ROLLOS WOMPI"/>
    <s v="VISITA_TÉCNICA"/>
    <n v="56"/>
    <s v="PRINCIPAL"/>
    <s v="TERRESTRE"/>
    <s v="MARQUEZ HOYOS JEYSON DANIEL"/>
    <n v="1"/>
    <n v="31419"/>
    <n v="31419"/>
  </r>
  <r>
    <s v="BUCARAMANGA"/>
    <s v="0036-0007"/>
    <x v="1"/>
    <n v="68001"/>
    <n v="2882230"/>
    <n v="33744"/>
    <x v="0"/>
    <s v="SANTANDER"/>
    <s v="BUCARAMANGA"/>
    <s v="BARRIO SAN RAFAEL BUCARAMANGA"/>
    <s v="WOMPI"/>
    <s v="FO-25-1684004"/>
    <d v="2025-10-15T08:00:00"/>
    <d v="2025-10-18T10:30:00"/>
    <x v="0"/>
    <s v="ROLLOS"/>
    <s v="EJECUTADO_EXITOSO"/>
    <s v="EJECUTADO EXITOSO"/>
    <s v="15/10/2025 SE ESCALA AL COORDINADOR DE ZONA PARA ENTREGA DE ROLLOS EN SITIO | 17/10/2025 SE HACE PRESENCIA EN COMERCIO SE REALIZA ENTREGA DE 40 ROLLOS"/>
    <s v="VISITA_TÉCNICA"/>
    <n v="40"/>
    <s v="PRINCIPAL"/>
    <s v="TERRESTRE"/>
    <s v="JAIMES VALERO NELSON RICARDO"/>
    <n v="1"/>
    <n v="31419"/>
    <n v="31419"/>
  </r>
  <r>
    <s v="BOGOTA"/>
    <s v="0036-0004"/>
    <x v="5"/>
    <n v="11001"/>
    <n v="2881819"/>
    <n v="41864"/>
    <x v="0"/>
    <s v="CUNDINAMARCA"/>
    <s v="BOGOTÁ"/>
    <s v="MULTICOPIAS DE LA 5"/>
    <s v="WOMPI"/>
    <s v="FO-25-1683493"/>
    <d v="2025-10-15T08:00:00"/>
    <d v="2025-10-18T10:38:00"/>
    <x v="0"/>
    <s v="ROLLOS"/>
    <s v="EJECUTADO_EXITOSO"/>
    <s v="EJECUTADO EXITOSO"/>
    <s v="15/10/2025 SE ESCALA AL COORDINADOR DE ZONA PARA ENTREGA DE ROLLOS EN SITIO | 17/10/2025 SE REALIZA ENTREGA DE 24 ROLLOS WOMPI NO SE MANIPULAN EQUIPOS"/>
    <s v="VISITA_TÉCNICA"/>
    <n v="24"/>
    <s v="PRINCIPAL"/>
    <s v="TERRESTRE"/>
    <s v="BARRERA ORTEGA MARLON STWAR"/>
    <n v="1"/>
    <n v="31419"/>
    <n v="31419"/>
  </r>
  <r>
    <s v="BOGOTA"/>
    <s v="0036-0004"/>
    <x v="5"/>
    <n v="11001"/>
    <n v="2881352"/>
    <n v="47172"/>
    <x v="0"/>
    <s v="CUNDINAMARCA"/>
    <s v="BOGOTÁ"/>
    <s v="CIGARRERIA Y CAFETERIA LA 17"/>
    <s v="WOMPI"/>
    <s v="FO-25-1683390"/>
    <d v="2025-10-15T08:00:00"/>
    <d v="2025-10-18T10:41:00"/>
    <x v="0"/>
    <s v="ROLLOS"/>
    <s v="EJECUTADO_EXITOSO"/>
    <s v="EJECUTADO EXITOSO"/>
    <s v="14/10/2025 SE ESCALA AL COORDINADOR DE ZONA PARA ENTREGA DE ROLLOS EN SITIO | 17/10/2025 SE REALIZA ENTREGA DE 64 ROLLOS WOMPI,NO SE MANIPULAN"/>
    <s v="VISITA_TÉCNICA"/>
    <n v="64"/>
    <s v="PRINCIPAL"/>
    <s v="TERRESTRE"/>
    <s v="GALINDO ROJAS LUIS FELIPE"/>
    <n v="1"/>
    <n v="31419"/>
    <n v="31419"/>
  </r>
  <r>
    <s v="CALI"/>
    <s v="0036-0003"/>
    <x v="4"/>
    <n v="76001"/>
    <n v="2882914"/>
    <n v="68298"/>
    <x v="0"/>
    <s v="VALLE DEL CAUCA"/>
    <s v="CALI"/>
    <s v="MELENDEZ CALI 4"/>
    <s v="WOMPI"/>
    <s v="FO-25-1684707"/>
    <d v="2025-10-15T08:53:00"/>
    <d v="2025-10-18T10:52:00"/>
    <x v="0"/>
    <s v="ROLLOS"/>
    <s v="EJECUTADO_EXITOSO"/>
    <s v="EJECUTADO EXITOSO"/>
    <s v="15/10/2025 SE ESCALA AL COORDINADOR DE ZONA PARA ENTREGA DE ROLLOS EN SITIO | 17/10/2025 SE VISITA CORRESPONSAL Y SE REALIZA ENTREGA DE 24 ROLLOS"/>
    <s v="VISITA_TÉCNICA"/>
    <n v="24"/>
    <s v="PRINCIPAL"/>
    <s v="TERRESTRE"/>
    <s v="GALINDO ROJAS LUIS FELIPE"/>
    <n v="1"/>
    <n v="31419"/>
    <n v="31419"/>
  </r>
  <r>
    <s v="BOGOTA"/>
    <s v="0036-0004"/>
    <x v="5"/>
    <n v="11001"/>
    <n v="2872356"/>
    <n v="53391"/>
    <x v="0"/>
    <s v="CUNDINAMARCA"/>
    <s v="BOGOTA"/>
    <s v="BARRIO ALFONSO LOPEZ BOGOTA 2"/>
    <s v="WOMPI"/>
    <s v="FO-25-1673447"/>
    <d v="2025-10-14T08:00:00"/>
    <d v="2025-10-18T10:58:00"/>
    <x v="0"/>
    <s v="ROLLOS"/>
    <s v="EJECUTADO_EXITOSO"/>
    <s v="EJECUTADO EXITOSO"/>
    <s v="11/10/2025 SE ESCALA AL COORDINADOR DE ZONA PARA ENTREGA DE ROLLOS EN SITIO | 18/10/2025 SE ENTREGAN  ROLLOS SIN MANIPULACIÓN DEL DATAFONO SIN NOVEDAD"/>
    <s v="VISITA_TÉCNICA"/>
    <n v="16"/>
    <s v="PRINCIPAL"/>
    <s v="TERRESTRE"/>
    <s v="BOLAÑOS TABORDA JORGE ENRIQUE"/>
    <n v="1"/>
    <n v="31419"/>
    <n v="31419"/>
  </r>
  <r>
    <s v="BOGOTA"/>
    <s v="0036-0004"/>
    <x v="5"/>
    <n v="11001"/>
    <n v="2880314"/>
    <n v="79281"/>
    <x v="0"/>
    <s v="CUNDINAMARCA"/>
    <s v="BOGOTA"/>
    <s v="BARRIO LOMBARDIA BOGOTA"/>
    <s v="WOMPI"/>
    <s v="FO-25-1683137"/>
    <d v="2025-10-14T15:36:00"/>
    <d v="2025-10-18T11:01:00"/>
    <x v="0"/>
    <s v="ROLLOS"/>
    <s v="EJECUTADO_EXITOSO"/>
    <s v="EJECUTADO EXITOSO"/>
    <s v="14/10/2025 SE ESCALA AL COORDINADOR DE ZONA PARA ENTREGA DE ROLLOS EN SITIO | 18/10/2025 SE REALIZA VISITA A CB SE ENTREGAN 40 ROLLOS WOMPI"/>
    <s v="VISITA_TÉCNICA"/>
    <n v="40"/>
    <s v="PRINCIPAL"/>
    <s v="TERRESTRE"/>
    <s v="ARIAS QUILINDO JULIAN"/>
    <n v="1"/>
    <n v="31419"/>
    <n v="31419"/>
  </r>
  <r>
    <s v="BOGOTA"/>
    <s v="0036-0004"/>
    <x v="5"/>
    <n v="11001"/>
    <n v="2882988"/>
    <n v="78789"/>
    <x v="0"/>
    <s v="CUNDINAMARCA"/>
    <s v="BOGOTA"/>
    <s v="BARRIO PUNTE ARANDA BOGOTA"/>
    <s v="WOMPI"/>
    <s v="FO-25-1684698"/>
    <d v="2025-10-15T09:15:00"/>
    <d v="2025-10-18T11:07:00"/>
    <x v="0"/>
    <s v="ROLLOS"/>
    <s v="EJECUTADO_EXITOSO"/>
    <s v="EJECUTADO EXITOSO"/>
    <s v="15/10/2025 SE ESCALA AL COORDINADOR DE ZONA PARA ENTREGA DE ROLLOS EN SITIO | 17/10/2025 SE REALIZA LA ENTREGA DE 32 ROLLOS"/>
    <s v="VISITA_TÉCNICA"/>
    <n v="32"/>
    <s v="PRINCIPAL"/>
    <s v="TERRESTRE"/>
    <s v="JAIMES VALERO NELSON RICARDO"/>
    <n v="1"/>
    <n v="31419"/>
    <n v="31419"/>
  </r>
  <r>
    <s v="CARTAGENA"/>
    <s v="0036-0001"/>
    <x v="0"/>
    <n v="13001"/>
    <n v="2872382"/>
    <n v="59351"/>
    <x v="0"/>
    <s v="BOLIVAR"/>
    <s v="CARTAGENA"/>
    <s v="COMUNICACIONES Y SERVICIOS"/>
    <s v="WOMPI"/>
    <s v="FO-25-1673804"/>
    <d v="2025-10-14T08:00:00"/>
    <d v="2025-10-18T11:16:00"/>
    <x v="0"/>
    <s v="ROLLOS"/>
    <s v="EJECUTADO_EXITOSO"/>
    <s v="EJECUTADO EXITOSO"/>
    <s v="11/10/2025 SE ESCALA AL COORDINADOR DE ZONA PARA ENTREGA DE ROLLOS EN SITIO | 18/10/2025 SE ENTREGAN 56 ROLLOS"/>
    <s v="VISITA_TÉCNICA"/>
    <n v="56"/>
    <s v="PRINCIPAL"/>
    <s v="TERRESTRE"/>
    <s v="ORTIZ MARTINEZ STIVEN"/>
    <n v="1"/>
    <n v="31419"/>
    <n v="31419"/>
  </r>
  <r>
    <s v="CALI"/>
    <s v="0036-0003"/>
    <x v="4"/>
    <n v="76001"/>
    <n v="2889167"/>
    <n v="65806"/>
    <x v="0"/>
    <s v="VALLE DEL CAUCA"/>
    <s v="CALI"/>
    <s v="DROGUERIA FITOSALUD"/>
    <s v="WOMPI"/>
    <s v="FO-25-1693380"/>
    <d v="2025-10-16T08:41:00"/>
    <d v="2025-10-18T11:59:00"/>
    <x v="0"/>
    <s v="ROLLOS"/>
    <s v="EJECUTADO_EXITOSO"/>
    <s v="EJECUTADO EXITOSO"/>
    <s v="16/10/2025 SE ESCALA AL COORDINADOR DE ZONA PARA ENTREGA DE ROLLOS EN SITIO | 17/10/2025 SE LE ENTREGAN 24 ROLLOS DE WOMPI A LA SEÑORITA KAREN ARDILA"/>
    <s v="VISITA_TÉCNICA"/>
    <n v="24"/>
    <s v="PRINCIPAL"/>
    <s v="TERRESTRE"/>
    <s v="CANEDO HERRERA ALEXANDER"/>
    <n v="1"/>
    <n v="31419"/>
    <n v="31419"/>
  </r>
  <r>
    <s v="BUCARAMANGA"/>
    <s v="0036-0007"/>
    <x v="1"/>
    <n v="68001"/>
    <n v="2891609"/>
    <n v="66034"/>
    <x v="0"/>
    <s v="SANTANDER"/>
    <s v="BUCARAMANGA"/>
    <s v="BARRIO PROVENZA BUCARAMANGA 11"/>
    <s v="WOMPI"/>
    <s v="FO-25-1693377"/>
    <d v="2025-10-16T12:26:00"/>
    <d v="2025-10-18T12:01:00"/>
    <x v="0"/>
    <s v="ROLLOS"/>
    <s v="EJECUTADO_EXITOSO"/>
    <s v="EJECUTADO EXITOSO"/>
    <s v="16/10/2025 SE ESCALA AL COORDINADOR DE ZONA PARA ENTREGA DE ROLLOS EN SITIO | 17/10/2025 ENTREGA DE 32 ROLLOS PARA DATÁFONO"/>
    <s v="VISITA_TÉCNICA"/>
    <n v="32"/>
    <s v="PRINCIPAL"/>
    <s v="TERRESTRE"/>
    <s v="VALENCIA GONZALEZ JOSE DANIEL"/>
    <n v="1"/>
    <n v="31419"/>
    <n v="31419"/>
  </r>
  <r>
    <s v="CALI"/>
    <s v="0036-0003"/>
    <x v="4"/>
    <n v="76001"/>
    <n v="2890726"/>
    <n v="61896"/>
    <x v="0"/>
    <s v="VALLE DEL CAUCA"/>
    <s v="CALI"/>
    <s v="DROGUERIA DISTRI HEALTH"/>
    <s v="WOMPI"/>
    <s v="FO-25-1693311"/>
    <d v="2025-10-16T10:58:00"/>
    <d v="2025-10-18T12:06:00"/>
    <x v="0"/>
    <s v="ROLLOS"/>
    <s v="EJECUTADO_EXITOSO"/>
    <s v="EJECUTADO EXITOSO"/>
    <s v="16/10/2025 SE ESCALA AL COORDINADOR DE ZONA PARA ENTREGA DE ROLLOS EN SITIO | 17/10/2025 SE LE ENTREGAN 32 ROLLOS DE WOMPI A LA SEÑORITA LEIDY MONTAÑO"/>
    <s v="VISITA_TÉCNICA"/>
    <n v="32"/>
    <s v="PRINCIPAL"/>
    <s v="TERRESTRE"/>
    <s v="PEÑA DIAZ IVAN YESID"/>
    <n v="1"/>
    <n v="31419"/>
    <n v="31419"/>
  </r>
  <r>
    <s v="BUCARAMANGA"/>
    <s v="0036-0007"/>
    <x v="1"/>
    <n v="68001"/>
    <n v="2891274"/>
    <n v="55163"/>
    <x v="0"/>
    <s v="SANTANDER"/>
    <s v="BUCARAMANGA"/>
    <s v="BARRIO LA PEDREGOSA BUCARAMANGA 1"/>
    <s v="WOMPI"/>
    <s v="FO-25-1693278"/>
    <d v="2025-10-16T12:08:00"/>
    <d v="2025-10-18T12:26:00"/>
    <x v="0"/>
    <s v="ROLLOS"/>
    <s v="EJECUTADO_EXITOSO"/>
    <s v="EJECUTADO EXITOSO"/>
    <s v="16/10/2025 SE ESCALA AL COORDINADOR DE ZONA PARA ENTREGA DE ROLLOS EN SITIO | 17/10/2025 ENTREGA DE 64 ROLLOS PARA DATÁFONO"/>
    <s v="VISITA_TÉCNICA"/>
    <n v="64"/>
    <s v="PRINCIPAL"/>
    <s v="TERRESTRE"/>
    <s v="VALENCIA GONZALEZ JOSE DANIEL"/>
    <n v="1"/>
    <n v="31419"/>
    <n v="31419"/>
  </r>
  <r>
    <s v="CALI"/>
    <s v="0036-0003"/>
    <x v="4"/>
    <n v="76001"/>
    <n v="2864934"/>
    <n v="70857"/>
    <x v="0"/>
    <s v="VALLE DEL CAUCA"/>
    <s v="CALI"/>
    <s v="RAPITIENDA EMILY.COM"/>
    <s v="WOMPI"/>
    <s v="FO-25-1665771"/>
    <d v="2025-10-09T15:23:00"/>
    <d v="2025-10-18T13:30:00"/>
    <x v="0"/>
    <s v="ROLLOS"/>
    <s v="EJECUTADO_EXITOSO"/>
    <s v="EJECUTADO EXITOSO"/>
    <s v="10/10/2025 SE ESCALA AL COORDINADOR DE ZONA PARA ENTREGA DE ROLLOS EN SITIO | 18/10/2025 SE ENTREGAN 32 ROLLOS A HENRY ORTIZ"/>
    <s v="VISITA_TÉCNICA"/>
    <n v="32"/>
    <s v="PRINCIPAL"/>
    <s v="TERRESTRE"/>
    <s v="PEÑA DIAZ IVAN YESID"/>
    <n v="1"/>
    <n v="31419"/>
    <n v="31419"/>
  </r>
  <r>
    <s v="BOGOTA"/>
    <s v="0036-0004"/>
    <x v="5"/>
    <n v="11001"/>
    <n v="2865692"/>
    <n v="78067"/>
    <x v="0"/>
    <s v="CUNDINAMARCA"/>
    <s v="BOGOTÁ"/>
    <s v="LOVE AND FIRE"/>
    <s v="WOMPI"/>
    <s v="FO-25-1664773"/>
    <d v="2025-10-10T08:00:00"/>
    <d v="2025-10-18T13:35:00"/>
    <x v="0"/>
    <s v="ROLLOS"/>
    <s v="EJECUTADO_EXITOSO"/>
    <s v="EJECUTADO EXITOSO"/>
    <s v="10/10/2025 SE ESCALA AL COORDINADOR DE ZONA PARA ENTREGA DE ROLLOS EN SITIO | 18/10/2025 SE ENTREGAN  ROLLOS SIN MANIPULACIÓN DEL DATAFONO SIN NOVEDAD"/>
    <s v="VISITA_TÉCNICA"/>
    <n v="40"/>
    <s v="PRINCIPAL"/>
    <s v="TERRESTRE"/>
    <s v="CUERO RUIZ JHONNY"/>
    <n v="1"/>
    <n v="31419"/>
    <n v="31419"/>
  </r>
  <r>
    <s v="BOGOTA"/>
    <s v="0036-0004"/>
    <x v="5"/>
    <n v="11001"/>
    <n v="2874750"/>
    <n v="27864"/>
    <x v="0"/>
    <s v="CUNDINAMARCA"/>
    <s v="BOGOTA"/>
    <s v="BARRIO VENECIA 2 BOGOTA"/>
    <s v="WOMPI"/>
    <s v="FO-25-1678829"/>
    <d v="2025-10-14T08:00:00"/>
    <d v="2025-10-18T14:11:00"/>
    <x v="0"/>
    <s v="ROLLOS"/>
    <s v="EJECUTADO_EXITOSO"/>
    <s v="EJECUTADO EXITOSO"/>
    <s v="14/10/2025 SE ESCALA AL COORDINADOR DE ZONA PARA ENTREGA DE ROLLOS EN SITIO | 18/10/2025 ENTREGA DE ROLLOS EJECUTADO OK"/>
    <s v="VISITA_TÉCNICA"/>
    <n v="16"/>
    <s v="PRINCIPAL"/>
    <s v="TERRESTRE"/>
    <s v="ARIAS QUILINDO JULIAN"/>
    <n v="1"/>
    <n v="31419"/>
    <n v="31419"/>
  </r>
  <r>
    <s v="MONTERIA"/>
    <s v="0036-0001"/>
    <x v="0"/>
    <n v="23162"/>
    <n v="2872384"/>
    <n v="67034"/>
    <x v="0"/>
    <s v="CORDOBA"/>
    <s v="CERETE"/>
    <s v="BARRIO MATEO GOMEZ CERETE"/>
    <s v="WOMPI"/>
    <s v="FO-25-1673800"/>
    <d v="2025-10-14T08:00:00"/>
    <d v="2025-10-18T14:16:00"/>
    <x v="0"/>
    <s v="ROLLOS"/>
    <s v="EJECUTADO_EXITOSO"/>
    <s v="EJECUTADO EXITOSO"/>
    <s v="11/10/2025 SE ESCALA AL COORDINADOR DE ZONA PARA ENTREGA DE ROLLOS EN SITIO | 18/10/2025 SE REALIZA ENTREGA DE 32 ROLLOS A CORRESPONSAL WOMPI Q"/>
    <s v="VISITA_TÉCNICA"/>
    <n v="32"/>
    <s v="PRINCIPAL"/>
    <s v="TERRESTRE"/>
    <s v="GOMEZ VEGA DAVID SNEYDER"/>
    <n v="1"/>
    <n v="31419"/>
    <n v="31419"/>
  </r>
  <r>
    <s v="BOGOTA"/>
    <s v="0036-0004"/>
    <x v="5"/>
    <n v="25754"/>
    <n v="2890019"/>
    <n v="53373"/>
    <x v="0"/>
    <s v="CUNDINAMARCA"/>
    <s v="SOACHA"/>
    <s v="BARRIO SOACHA PASEO REAL SOACHA"/>
    <s v="WOMPI"/>
    <s v="FO-25-1691803"/>
    <d v="2025-10-16T09:58:00"/>
    <d v="2025-10-18T14:56:00"/>
    <x v="0"/>
    <s v="ROLLOS"/>
    <s v="EJECUTADO_EXITOSO"/>
    <s v="EJECUTADO EXITOSO"/>
    <s v="16/10/2025 SE ESCALA AL COORDINADOR DE ZONA PARA ENTREGA DE ROLLOS EN SITIO | 17/10/2025 DURANTE LA VISITA TECNICA SE REALIZA ENTREGA DE ROLLOS PARA DATÁFONO NO SE MANIPULAN EQUIPOS"/>
    <s v="VISITA_TÉCNICA"/>
    <n v="16"/>
    <s v="PRINCIPAL"/>
    <s v="TERRESTRE"/>
    <s v="MARQUEZ HOYOS JEYSON DANIEL"/>
    <n v="1"/>
    <n v="31419"/>
    <n v="31419"/>
  </r>
  <r>
    <s v="PEREIRA"/>
    <s v="0036-0002"/>
    <x v="6"/>
    <n v="66001"/>
    <n v="2897308"/>
    <n v="61872"/>
    <x v="0"/>
    <s v="RISARALDA"/>
    <s v="PEREIRA"/>
    <s v="BARRIO TURIN PEREIRA 2"/>
    <s v="WOMPI"/>
    <s v="FO-25-1698711"/>
    <d v="2025-10-17T13:14:00"/>
    <d v="2025-10-20T07:57:00"/>
    <x v="0"/>
    <s v="ROLLOS"/>
    <s v="EJECUTADO_EXITOSO"/>
    <s v="EJECUTADO EXITOSO"/>
    <s v="17/10/2025 SE ESCALA AL COORDINADOR DE ZONA PARA ENTREGA DE ROLLOS EN SITIO | 18/10/2025 SE VISITA COMERCIO SE REALIZA ENTREGA DE 48 ROLLOS DE PAPEL PARA DATÁFONO WOMPI"/>
    <s v="VISITA_TÉCNICA"/>
    <n v="48"/>
    <s v="PRINCIPAL"/>
    <s v="TERRESTRE"/>
    <s v="TORO CARDONA ELIZABETH"/>
    <n v="1"/>
    <n v="31419"/>
    <n v="31419"/>
  </r>
  <r>
    <s v="MONTERIA"/>
    <s v="0036-0001"/>
    <x v="0"/>
    <n v="23162"/>
    <n v="2893731"/>
    <n v="67203"/>
    <x v="0"/>
    <s v="CORDOBA"/>
    <s v="CERETE"/>
    <s v="BARRIO MARTINEZ CERETE"/>
    <s v="WOMPI"/>
    <s v="FO-25-1695541"/>
    <d v="2025-10-17T08:00:00"/>
    <d v="2025-10-20T07:59:00"/>
    <x v="0"/>
    <s v="ROLLOS"/>
    <s v="EJECUTADO_EXITOSO"/>
    <s v="EJECUTADO EXITOSO"/>
    <s v="17/08/2025 SE ESCALA AL COORDINADOR DE ZONA PARA ENTREGA DE ROLLOS EN SITIO | 18/10/2025 SE REALIZA ENTREGA DE 40 ROLLOS A CORRESPONSAL WOMPI"/>
    <s v="VISITA_TÉCNICA"/>
    <n v="40"/>
    <s v="PRINCIPAL"/>
    <s v="TERRESTRE"/>
    <s v="LOAIZA LOPEZ JHON FREDDY"/>
    <n v="1"/>
    <n v="31419"/>
    <n v="31419"/>
  </r>
  <r>
    <s v="MEDELLIN"/>
    <s v="0036-0005"/>
    <x v="3"/>
    <n v="5001"/>
    <n v="2866881"/>
    <n v="57038"/>
    <x v="0"/>
    <s v="ANTIOQUIA"/>
    <s v="MEDELLIN"/>
    <s v="BARRIO PERPETUO SOCORRO MEDELLIN"/>
    <s v="WOMPI"/>
    <s v="FO-25-1666347"/>
    <d v="2025-10-10T08:30:00"/>
    <d v="2025-10-20T08:25:00"/>
    <x v="0"/>
    <s v="ROLLOS"/>
    <s v="EJECUTADO_EXITOSO"/>
    <s v="EJECUTADO EXITOSO"/>
    <s v="10/10/2025 SE ESCALA AL COORDINADOR DE ZONA PARA ENTREGA DE ROLLOS EN SITIO | 20/10/2025 SE REALIZA ENTREGA DE 56 ROLLOS POR EL OPERADOR LOGISTICO VELOCES CON LA GUIA V4001662307"/>
    <s v="VISITA_TÉCNICA"/>
    <n v="56"/>
    <s v="PRINCIPAL"/>
    <s v="TERRESTRE"/>
    <s v="MARQUEZ HOYOS JEYSON DANIEL"/>
    <n v="1"/>
    <n v="31419"/>
    <n v="31419"/>
  </r>
  <r>
    <s v="MEDELLIN"/>
    <s v="0036-0005"/>
    <x v="3"/>
    <n v="5264"/>
    <n v="2867164"/>
    <n v="31271"/>
    <x v="0"/>
    <s v="ANTIOQUIA"/>
    <s v="ENTRERRIOS"/>
    <s v="BARRIO SAN ISIDRO"/>
    <s v="WOMPI"/>
    <s v="FO-25-1679952"/>
    <d v="2025-10-10T08:54:00"/>
    <d v="2025-10-20T08:43:00"/>
    <x v="0"/>
    <s v="ROLLOS"/>
    <s v="EJECUTADO_EXITOSO"/>
    <s v="EJECUTADO EXITOSO"/>
    <s v="14/10/2025 SE CONFIRMAN LOS DATOS, SE REALIZA ENVIO DE ROLLOS CON GUIA | 18/10/2025 EL ENVIO SE ENCUENTRA EN PROCESO | 20/10/2025 SE REALIZA ENVIO DE 32 ROLLOS, CON LA GUIA 6345301364270 SERVIENTREGA. SE CONFIRMA ENTREGA EXITOSA POR PARTE DE LA TRANSPORTADORA"/>
    <s v="ENVÍO"/>
    <n v="32"/>
    <s v="INTERMEDIA"/>
    <s v="TERRESTRE"/>
    <s v="BETANCUR AGUIRRE EDGAR AUGUSTO"/>
    <n v="1"/>
    <n v="36351"/>
    <n v="36351"/>
  </r>
  <r>
    <s v="MEDELLIN"/>
    <s v="0036-0005"/>
    <x v="3"/>
    <n v="5001"/>
    <n v="2873480"/>
    <n v="18482"/>
    <x v="0"/>
    <s v="ANTIOQUIA"/>
    <s v="MEDELLÍN"/>
    <s v="GRANERO Y ABARROTES LA 30 DE ENCISO"/>
    <s v="WOMPI"/>
    <s v="FO-25-1679631"/>
    <d v="2025-10-14T08:00:00"/>
    <d v="2025-10-20T11:00:00"/>
    <x v="0"/>
    <s v="ROLLOS"/>
    <s v="EJECUTADO_EXITOSO"/>
    <s v="EJECUTADO EXITOSO"/>
    <s v="14/10/2025 SE ESCALA AL COORDINADOR DE ZONA PARA ENTREGA DE ROLLOS EN SITIO | 20/10/2025 SE REALIZA ENTREGA DE 32 ROLLOS POR EL OPERADOR LOGISTICO VELOCES CON LA GUIA V4001676541"/>
    <s v="VISITA_TÉCNICA"/>
    <n v="32"/>
    <s v="PRINCIPAL"/>
    <s v="TERRESTRE"/>
    <s v="BETANCUR AGUIRRE EDGAR AUGUSTO"/>
    <n v="1"/>
    <n v="31419"/>
    <n v="31419"/>
  </r>
  <r>
    <s v="MEDELLIN"/>
    <s v="0036-0005"/>
    <x v="3"/>
    <n v="5001"/>
    <n v="2875523"/>
    <n v="34010"/>
    <x v="0"/>
    <s v="ANTIOQUIA"/>
    <s v="MEDELLÍN"/>
    <s v="FARMATURIN"/>
    <s v="WOMPI"/>
    <s v="FO-25-1679612"/>
    <d v="2025-10-14T08:28:00"/>
    <d v="2025-10-20T11:01:00"/>
    <x v="0"/>
    <s v="ROLLOS"/>
    <s v="EJECUTADO_EXITOSO"/>
    <s v="EJECUTADO EXITOSO"/>
    <s v="14/10/2025 SE ESCALA AL COORDINADOR DE ZONA PARA ENTREGA DE ROLLOS EN SITIO | 20/10/2025 SE REALIZA ENTREGA DE 64 ROLLOS POR EL OPERADOR LOGISTICO VELOCES CON LA GUIA V4001676543"/>
    <s v="VISITA_TÉCNICA"/>
    <n v="64"/>
    <s v="PRINCIPAL"/>
    <s v="TERRESTRE"/>
    <s v="BETANCUR AGUIRRE EDGAR AUGUSTO"/>
    <n v="1"/>
    <n v="31419"/>
    <n v="31419"/>
  </r>
  <r>
    <s v="MEDELLIN"/>
    <s v="0036-0005"/>
    <x v="3"/>
    <n v="5380"/>
    <n v="2880088"/>
    <n v="66126"/>
    <x v="0"/>
    <s v="ANTIOQUIA"/>
    <s v="LA ESTRELLA"/>
    <s v="LINAT.NET"/>
    <s v="WOMPI"/>
    <s v="FO-25-1683135"/>
    <d v="2025-10-14T15:38:00"/>
    <d v="2025-10-20T11:03:00"/>
    <x v="0"/>
    <s v="ROLLOS"/>
    <s v="EJECUTADO_EXITOSO"/>
    <s v="EJECUTADO EXITOSO"/>
    <s v="14/10/2025 SE ESCALA AL COORDINADOR DE ZONA PARA ENTREGA DE ROLLOS EN SITIO | 20/10/2025 SE REALIZA ENTREGA DE 32 ROLLOS POR EL OPERADOR LOGISTICO VELOCES CON LA GUIA V4001681681"/>
    <s v="VISITA_TÉCNICA"/>
    <n v="32"/>
    <s v="PRINCIPAL"/>
    <s v="TERRESTRE"/>
    <s v="BETANCUR AGUIRRE EDGAR AUGUSTO"/>
    <n v="1"/>
    <n v="31419"/>
    <n v="31419"/>
  </r>
  <r>
    <s v="MEDELLIN"/>
    <s v="0036-0005"/>
    <x v="3"/>
    <n v="5001"/>
    <n v="2880807"/>
    <n v="79334"/>
    <x v="0"/>
    <s v="ANTIOQUIA"/>
    <s v="MEDELLIN"/>
    <s v="BARRIO ENCISO MEDELLIN  22"/>
    <s v="WOMPI"/>
    <s v="FO-25-1683109"/>
    <d v="2025-10-14T16:17:00"/>
    <d v="2025-10-20T11:05:00"/>
    <x v="0"/>
    <s v="ROLLOS"/>
    <s v="EJECUTADO_EXITOSO"/>
    <s v="EJECUTADO EXITOSO"/>
    <s v="14/10/2025 SE ESCALA AL COORDINADOR DE ZONA PARA ENTREGA DE ROLLOS EN SITIO | 20/10/2025 SE REALIZA ENTREGA DE 48 ROLLOS POR EL OPERADOR LOGISTICO VELOCES CON LA GUIA V4001681682"/>
    <s v="VISITA_TÉCNICA"/>
    <n v="48"/>
    <s v="PRINCIPAL"/>
    <s v="TERRESTRE"/>
    <s v="BETANCUR AGUIRRE EDGAR AUGUSTO"/>
    <n v="1"/>
    <n v="31419"/>
    <n v="31419"/>
  </r>
  <r>
    <s v="MEDELLIN"/>
    <s v="0036-0005"/>
    <x v="3"/>
    <n v="5001"/>
    <n v="2881133"/>
    <n v="23781"/>
    <x v="0"/>
    <s v="ANTIOQUIA"/>
    <s v="MEDELLÍN"/>
    <s v="DROGUERIA Y VARIEDADES LA 37"/>
    <s v="WOMPI"/>
    <s v="FO-25-1683096"/>
    <d v="2025-10-14T16:47:00"/>
    <d v="2025-10-20T11:08:00"/>
    <x v="0"/>
    <s v="ROLLOS"/>
    <s v="EJECUTADO_EXITOSO"/>
    <s v="EJECUTADO EXITOSO"/>
    <s v="20/10/2025 SE REALIZA ENTREGA DE 64 ROLLOS POR EL OPERADOR LOGISTICO VELOCES CON LA GUIA V4001681683"/>
    <s v="VISITA_TÉCNICA"/>
    <n v="64"/>
    <s v="PRINCIPAL"/>
    <s v="TERRESTRE"/>
    <s v="BETANCUR AGUIRRE EDGAR AUGUSTO"/>
    <n v="1"/>
    <n v="31419"/>
    <n v="31419"/>
  </r>
  <r>
    <s v="MEDELLIN"/>
    <s v="0036-0005"/>
    <x v="3"/>
    <n v="5001"/>
    <n v="2884841"/>
    <n v="36659"/>
    <x v="0"/>
    <s v="ANTIOQUIA"/>
    <s v="MEDELLÍN"/>
    <s v="DROGUERÍA PUNTO CLAVE"/>
    <s v="WOMPI"/>
    <s v="FO-25-1686803"/>
    <d v="2025-10-15T11:22:00"/>
    <d v="2025-10-20T11:09:00"/>
    <x v="0"/>
    <s v="ROLLOS"/>
    <s v="EJECUTADO_EXITOSO"/>
    <s v="EJECUTADO EXITOSO"/>
    <s v="15/10/2025 SE ESCALA AL COORDINADOR DE ZONA PARA ENTREGA DE ROLLOS EN SITIO | 20/10/2025 SE REALIZA ENTREGA DE 32 ROLLOS POR EL OPERADOR LOGISTICO VELOCES CON LA GUIA V4001681684"/>
    <s v="VISITA_TÉCNICA"/>
    <n v="32"/>
    <s v="PRINCIPAL"/>
    <s v="TERRESTRE"/>
    <s v="BETANCUR AGUIRRE EDGAR AUGUSTO"/>
    <n v="1"/>
    <n v="31419"/>
    <n v="31419"/>
  </r>
  <r>
    <s v="MEDELLIN"/>
    <s v="0036-0005"/>
    <x v="3"/>
    <n v="5088"/>
    <n v="2885476"/>
    <n v="63876"/>
    <x v="0"/>
    <s v="ANTIOQUIA"/>
    <s v="BELLO"/>
    <s v="MERCADOS NIQUIA"/>
    <s v="WOMPI"/>
    <s v="FO-25-1686745"/>
    <d v="2025-10-15T12:30:00"/>
    <d v="2025-10-20T11:10:00"/>
    <x v="0"/>
    <s v="ROLLOS"/>
    <s v="EJECUTADO_EXITOSO"/>
    <s v="EJECUTADO EXITOSO"/>
    <s v="15/10/2025 SE ESCALA AL COORDINADOR DE ZONA PARA ENTREGA DE ROLLOS EN SITIO | 20/10/2025 SE REALIZA ENTREGA DE 48 ROLLOS POR EL OPERADOR LOGISTICO VELOCES CON LA GUIA V4001681685"/>
    <s v="VISITA_TÉCNICA"/>
    <n v="48"/>
    <s v="PRINCIPAL"/>
    <s v="TERRESTRE"/>
    <s v="BETANCUR AGUIRRE EDGAR AUGUSTO"/>
    <n v="1"/>
    <n v="31419"/>
    <n v="31419"/>
  </r>
  <r>
    <s v="MEDELLIN"/>
    <s v="0036-0005"/>
    <x v="3"/>
    <n v="5001"/>
    <n v="2885603"/>
    <n v="16966"/>
    <x v="0"/>
    <s v="ANTIOQUIA"/>
    <s v="MEDELLÍN"/>
    <s v="LEGUMBRERIA Y GRANERO LA TOLDA"/>
    <s v="WOMPI"/>
    <s v="FO-25-1686742"/>
    <d v="2025-10-15T12:36:00"/>
    <d v="2025-10-20T11:11:00"/>
    <x v="0"/>
    <s v="ROLLOS"/>
    <s v="EJECUTADO_EXITOSO"/>
    <s v="EJECUTADO EXITOSO"/>
    <s v="15/10/2025 SE ESCALA AL COORDINADOR DE ZONA PARA ENTREGA DE ROLLOS EN SITIO | 20/10/2025 SE REALIZA ENTREGA DE 64 ROLLOS POR EL OPERADOR LOGISTICO VELOCES CON LA GUIA V4001681686"/>
    <s v="VISITA_TÉCNICA"/>
    <n v="64"/>
    <s v="PRINCIPAL"/>
    <s v="TERRESTRE"/>
    <s v="BETANCUR AGUIRRE EDGAR AUGUSTO"/>
    <n v="1"/>
    <n v="31419"/>
    <n v="31419"/>
  </r>
  <r>
    <s v="MEDELLIN"/>
    <s v="0036-0005"/>
    <x v="3"/>
    <n v="5001"/>
    <n v="2886429"/>
    <n v="78035"/>
    <x v="0"/>
    <s v="ANTIOQUIA"/>
    <s v="MEDELLÍN"/>
    <s v="PAPELERIA EL FUTBOLERO"/>
    <s v="WOMPI"/>
    <s v="FO-25-1689358"/>
    <d v="2025-10-15T14:41:00"/>
    <d v="2025-10-20T11:12:00"/>
    <x v="0"/>
    <s v="ROLLOS"/>
    <s v="EJECUTADO_EXITOSO"/>
    <s v="EJECUTADO EXITOSO"/>
    <s v="15/10/2025 SE ESCALA AL COORDINADOR DE ZONA PARA ENTREGA DE ROLLOS EN SITIO | 20/10/2025 SE REALIZA ENTREGA DE 32 ROLLOS POR EL OPERADOR LOGISTICO VELOCES CON LA GUIA V4001687470"/>
    <s v="VISITA_TÉCNICA"/>
    <n v="32"/>
    <s v="PRINCIPAL"/>
    <s v="TERRESTRE"/>
    <s v="BETANCUR AGUIRRE EDGAR AUGUSTO"/>
    <n v="1"/>
    <n v="31419"/>
    <n v="31419"/>
  </r>
  <r>
    <s v="MEDELLIN"/>
    <s v="0036-0005"/>
    <x v="3"/>
    <n v="5001"/>
    <n v="2885829"/>
    <n v="31007"/>
    <x v="0"/>
    <s v="ANTIOQUIA"/>
    <s v="MEDELLÍN"/>
    <s v="CARNES CAMPO NOBLE"/>
    <s v="WOMPI"/>
    <s v="FO-25-1687586"/>
    <d v="2025-10-15T13:34:00"/>
    <d v="2025-10-20T11:12:00"/>
    <x v="0"/>
    <s v="ROLLOS"/>
    <s v="EJECUTADO_EXITOSO"/>
    <s v="EJECUTADO EXITOSO"/>
    <s v="15/10/2025 SE ESCALA AL COORDINADOR DE ZONA PARA ENTREGA DE ROLLOS EN SITIO | 20/10/2025 SE REALIZA ENTREGA DE 48 ROLLOS POR EL OPERADOR LOGISTICO VELOCES CON LA GUIA V4001681688"/>
    <s v="VISITA_TÉCNICA"/>
    <n v="48"/>
    <s v="PRINCIPAL"/>
    <s v="TERRESTRE"/>
    <s v="BETANCUR AGUIRRE EDGAR AUGUSTO"/>
    <n v="1"/>
    <n v="31419"/>
    <n v="31419"/>
  </r>
  <r>
    <s v="MEDELLIN"/>
    <s v="0036-0005"/>
    <x v="3"/>
    <n v="5001"/>
    <n v="2887186"/>
    <n v="79810"/>
    <x v="0"/>
    <s v="ANTIOQUIA"/>
    <s v="MEDELLÍN"/>
    <s v="DISTRIFAMILIA"/>
    <s v="WOMPI"/>
    <s v="FO-25-1689190"/>
    <d v="2025-10-15T16:04:00"/>
    <d v="2025-10-20T11:13:00"/>
    <x v="0"/>
    <s v="ROLLOS"/>
    <s v="EJECUTADO_EXITOSO"/>
    <s v="EJECUTADO EXITOSO"/>
    <s v="15/10/2025 SE ESCALA AL COORDINADOR DE ZONA PARA ENTREGA DE ROLLOS EN SITIO | 20/10/2025 SE REALIZA ENTREGA DE 16 ROLLOS POR EL OPERADOR LOGISTICO VELOCES CON LA GUIA V4001687471"/>
    <s v="VISITA_TÉCNICA"/>
    <n v="16"/>
    <s v="PRINCIPAL"/>
    <s v="TERRESTRE"/>
    <s v="BETANCUR AGUIRRE EDGAR AUGUSTO"/>
    <n v="1"/>
    <n v="31419"/>
    <n v="31419"/>
  </r>
  <r>
    <s v="MEDELLIN"/>
    <s v="0036-0005"/>
    <x v="3"/>
    <n v="5001"/>
    <n v="2887704"/>
    <n v="78164"/>
    <x v="0"/>
    <s v="ANTIOQUIA"/>
    <s v="MEDELLIN"/>
    <s v="BARRIO JUAN 23 MEDELLIN 1"/>
    <s v="WOMPI"/>
    <s v="FO-25-1689165"/>
    <d v="2025-10-15T16:41:00"/>
    <d v="2025-10-20T11:14:00"/>
    <x v="0"/>
    <s v="ROLLOS"/>
    <s v="EJECUTADO_EXITOSO"/>
    <s v="EJECUTADO EXITOSO"/>
    <s v="15/10/2025 SE ESCALA AL COORDINADOR DE ZONA PARA ENTREGA DE ROLLOS EN SITIO | 20/10/2025 SE REALIZA ENTREGA DE 40 ROLLOS POR EL OPERADOR LOGISTICO VELOCES CON LA GUIA V4001687472"/>
    <s v="VISITA_TÉCNICA"/>
    <n v="40"/>
    <s v="PRINCIPAL"/>
    <s v="TERRESTRE"/>
    <s v="BETANCUR AGUIRRE EDGAR AUGUSTO"/>
    <n v="1"/>
    <n v="31419"/>
    <n v="31419"/>
  </r>
  <r>
    <s v="MEDELLIN"/>
    <s v="0036-0005"/>
    <x v="3"/>
    <n v="5001"/>
    <n v="2887915"/>
    <n v="43000"/>
    <x v="0"/>
    <s v="ANTIOQUIA"/>
    <s v="MEDELLÍN"/>
    <s v="SOLUMOVIL LA PLAYA"/>
    <s v="WOMPI"/>
    <s v="FO-25-1689156"/>
    <d v="2025-10-16T08:00:00"/>
    <d v="2025-10-20T11:19:00"/>
    <x v="0"/>
    <s v="ROLLOS"/>
    <s v="EJECUTADO_EXITOSO"/>
    <s v="EJECUTADO EXITOSO"/>
    <s v="15/10/2025 SE ESCALA AL COORDINADOR DE ZONA PARA ENTREGA DE ROLLOS EN SITIO | 20/10/2025 SE REALIZA ENTREGA DE 64 ROLLOS POR EL OPERADOR LOGISTICO VELOCES CON LA GUIA V4001687473"/>
    <s v="VISITA_TÉCNICA"/>
    <n v="64"/>
    <s v="PRINCIPAL"/>
    <s v="TERRESTRE"/>
    <s v="BETANCUR AGUIRRE EDGAR AUGUSTO"/>
    <n v="1"/>
    <n v="31419"/>
    <n v="31419"/>
  </r>
  <r>
    <s v="MEDELLIN"/>
    <s v="0036-0005"/>
    <x v="3"/>
    <n v="5088"/>
    <n v="2888419"/>
    <n v="29305"/>
    <x v="0"/>
    <s v="ANTIOQUIA"/>
    <s v="BELLO"/>
    <s v="WDIGITAL PC"/>
    <s v="WOMPI"/>
    <s v="FO-25-1690523"/>
    <d v="2025-10-16T08:00:00"/>
    <d v="2025-10-20T11:21:00"/>
    <x v="0"/>
    <s v="ROLLOS"/>
    <s v="EJECUTADO_EXITOSO"/>
    <s v="EJECUTADO EXITOSO"/>
    <s v="16/10/2025 SE ESCALA AL COORDINADOR DE ZONA PARA ENTREGA DE ROLLOS EN SITIO | 20/10/2025 SE REALIZA ENTREGA DE 56 ROLLOS POR EL OPERADOR LOGISTICO VELOCES CON LA GUIA V4001687474"/>
    <s v="VISITA_TÉCNICA"/>
    <n v="56"/>
    <s v="PRINCIPAL"/>
    <s v="TERRESTRE"/>
    <s v="BETANCUR AGUIRRE EDGAR AUGUSTO"/>
    <n v="1"/>
    <n v="31419"/>
    <n v="31419"/>
  </r>
  <r>
    <s v="MEDELLIN"/>
    <s v="0036-0005"/>
    <x v="3"/>
    <n v="5088"/>
    <n v="2892938"/>
    <n v="74630"/>
    <x v="0"/>
    <s v="ANTIOQUIA"/>
    <s v="BELLO"/>
    <s v="DESECHABLES LA 55"/>
    <s v="WOMPI"/>
    <s v="FO-25-1695096"/>
    <d v="2025-10-16T15:46:00"/>
    <d v="2025-10-20T11:22:00"/>
    <x v="0"/>
    <s v="ROLLOS"/>
    <s v="EJECUTADO_EXITOSO"/>
    <s v="EJECUTADO EXITOSO"/>
    <s v="16/10/2025 SE ESCALA AL COORDINADOR DE ZONA PARA ENTREGA DE ROLLOS EN SITIO | 20/10/2025 SE REALIZA ENTREGA DE 56 ROLLOS POR EL OPERADOR LOGISTICO VELOCES CON LA GUIA V4001687479"/>
    <s v="VISITA_TÉCNICA"/>
    <n v="56"/>
    <s v="PRINCIPAL"/>
    <s v="TERRESTRE"/>
    <s v="BETANCUR AGUIRRE EDGAR AUGUSTO"/>
    <n v="1"/>
    <n v="31419"/>
    <n v="31419"/>
  </r>
  <r>
    <s v="MEDELLIN"/>
    <s v="0036-0005"/>
    <x v="3"/>
    <n v="5088"/>
    <n v="2893876"/>
    <n v="70441"/>
    <x v="0"/>
    <s v="ANTIOQUIA"/>
    <s v="BELLO"/>
    <s v="TIENDA ANA ROSA L.C"/>
    <s v="WOMPI"/>
    <s v="FO-25-1695528"/>
    <d v="2025-10-17T08:00:00"/>
    <d v="2025-10-20T11:23:00"/>
    <x v="0"/>
    <s v="ROLLOS"/>
    <s v="EJECUTADO_EXITOSO"/>
    <s v="EJECUTADO EXITOSO"/>
    <s v="17/08/2025 SE ESCALA AL COORDINADOR DE ZONA PARA ENTREGA DE ROLLOS EN SITIO | 20/10/2025 SE REALIZA ENTREGA DE 32 ROLLOS POR EL OPERADOR LOGISTICO VELOCES CON LA GUIA V4001687481"/>
    <s v="VISITA_TÉCNICA"/>
    <n v="32"/>
    <s v="PRINCIPAL"/>
    <s v="TERRESTRE"/>
    <s v="BETANCUR AGUIRRE EDGAR AUGUSTO"/>
    <n v="1"/>
    <n v="31419"/>
    <n v="31419"/>
  </r>
  <r>
    <s v="BOGOTA"/>
    <s v="0036-0004"/>
    <x v="5"/>
    <n v="25899"/>
    <n v="2869694"/>
    <n v="71124"/>
    <x v="0"/>
    <s v="CUNDINAMARCA"/>
    <s v="ZIPAQUIRA"/>
    <s v="LAS MARGARITAS"/>
    <s v="WOMPI"/>
    <s v="FO-25-1683335"/>
    <d v="2025-10-10T13:50:00"/>
    <d v="2025-10-20T11:44:00"/>
    <x v="0"/>
    <s v="ROLLOS"/>
    <s v="EJECUTADO_EXITOSO"/>
    <s v="EJECUTADO EXITOSO"/>
    <s v="14/10/2025 DATOS CORRECTOS. SE REALIZA ENVIO DE ROLLOS CON GUIA | 20/10/2025 SE REALIZA ENVIO DE 16 ROLLOS, CON LA GUIA 2235596238 SERVIENTREGA. SE CONFIRMA ENTREGA EXITOSA POR PARTE DE LA TRANSPORTADORA"/>
    <s v="ENVÍO"/>
    <n v="16"/>
    <s v="INTERMEDIA"/>
    <s v="TERRESTRE"/>
    <s v="BETANCUR AGUIRRE EDGAR AUGUSTO"/>
    <n v="1"/>
    <n v="36351"/>
    <n v="36351"/>
  </r>
  <r>
    <s v="VILLAVICENCIO"/>
    <s v="0036-0006"/>
    <x v="2"/>
    <n v="50001"/>
    <n v="2896506"/>
    <n v="60195"/>
    <x v="0"/>
    <s v="META"/>
    <s v="VILLAVICENCIO"/>
    <s v="JOYERIA EL ENCANTO"/>
    <s v="WOMPI"/>
    <s v="FO-25-1698779"/>
    <d v="2025-10-17T11:07:00"/>
    <d v="2025-10-20T11:50:00"/>
    <x v="0"/>
    <s v="ROLLOS"/>
    <s v="EJECUTADO_EXITOSO"/>
    <s v="EJECUTADO EXITOSO"/>
    <s v="17/10/2025 SE ESCALA AL COORDINADOR DE ZONA PARA ENTREGA DE ROLLOS EN SITIO | 18/10/2025 SE REALIZA VISTA AL CB POR SOLICITUD DE 40 ROLLOS, SE ENTREGAN SIN NOVEDAD TODO OK"/>
    <s v="VISITA_TÉCNICA"/>
    <n v="40"/>
    <s v="PRINCIPAL"/>
    <s v="TERRESTRE"/>
    <s v="TORO CARDONA ELIZABETH"/>
    <n v="1"/>
    <n v="31419"/>
    <n v="31419"/>
  </r>
  <r>
    <s v="BOGOTA"/>
    <s v="0036-0004"/>
    <x v="5"/>
    <n v="11001"/>
    <n v="2879362"/>
    <n v="52997"/>
    <x v="0"/>
    <s v="CUNDINAMARCA"/>
    <s v="BOGOTÁ"/>
    <s v="PAPELERIA SINAII"/>
    <s v="WOMPI"/>
    <s v="FO-25-1682462"/>
    <d v="2025-10-14T14:26:00"/>
    <d v="2025-10-20T12:12:00"/>
    <x v="0"/>
    <s v="ROLLOS"/>
    <s v="EJECUTADO_EXITOSO"/>
    <s v="EJECUTADO EXITOSO"/>
    <s v="14/10/2025 SE ESCALA AL COORDINADOR DE ZONA PARA ENTREGA DE ROLLOS EN SITIO | 18/10/2025 SE REALIZA ENTREGA DE 40 ROLLOS"/>
    <s v="VISITA_TÉCNICA"/>
    <n v="40"/>
    <s v="PRINCIPAL"/>
    <s v="TERRESTRE"/>
    <s v="MOLINA CASTRO JAVIER ALBERTO"/>
    <n v="1"/>
    <n v="31419"/>
    <n v="31419"/>
  </r>
  <r>
    <s v="NEIVA"/>
    <s v="0036-0006"/>
    <x v="2"/>
    <n v="41799"/>
    <n v="2869676"/>
    <n v="31482"/>
    <x v="0"/>
    <s v="HUILA"/>
    <s v="TELLO"/>
    <s v="DROGUERÍA SAN ANDRES"/>
    <s v="WOMPI"/>
    <s v="FO-25-1683149"/>
    <d v="2025-10-10T13:31:00"/>
    <d v="2025-10-20T12:13:00"/>
    <x v="0"/>
    <s v="ROLLOS"/>
    <s v="EJECUTADO_EXITOSO"/>
    <s v="EJECUTADO EXITOSO"/>
    <s v="14/10/2025 SE CONFIRMA DATOS. SE REALIZA ENVIO DE ROLLOS POR FLOTA | 17/10/2025 SE REALIZA ENVÍO DE 32 ROLLOS WOMPI POR INTERRAPIDISIMO"/>
    <s v="ENVÍO"/>
    <n v="32"/>
    <s v="INTERMEDIA"/>
    <s v="TERRESTRE"/>
    <s v="MICHELI LOPEZ MIGUEL ANGEL"/>
    <n v="1"/>
    <n v="36351"/>
    <n v="36351"/>
  </r>
  <r>
    <s v="BARRANQUILLA"/>
    <s v="0036-0001"/>
    <x v="0"/>
    <n v="8634"/>
    <n v="2869491"/>
    <n v="28374"/>
    <x v="0"/>
    <s v="ATLANTICO"/>
    <s v="SABANAGRANDE"/>
    <s v="BARRIO SABANAGRANDE ATLÁNTICO"/>
    <s v="WOMPI"/>
    <s v="FO-25-1683154"/>
    <d v="2025-10-10T12:48:00"/>
    <d v="2025-10-20T12:13:00"/>
    <x v="0"/>
    <s v="ROLLOS"/>
    <s v="EJECUTADO_EXITOSO"/>
    <s v="EJECUTADO EXITOSO"/>
    <s v="14/10/2025 SE CONFIRMA DATOS. SE REALIZA ENVIO DE ROLLOS POR FLOTA | 16/10/2025 SE REALIZA ENVÍO DE 56 ROLLOS POR INTERRAPIDISIMO"/>
    <s v="ENVÍO"/>
    <n v="56"/>
    <s v="INTERMEDIA"/>
    <s v="TERRESTRE"/>
    <s v="DIAZ VARGAS JONATHAN MIGUEL"/>
    <n v="1"/>
    <n v="36351"/>
    <n v="36351"/>
  </r>
  <r>
    <s v="CARTAGENA"/>
    <s v="0036-0001"/>
    <x v="0"/>
    <n v="13001"/>
    <n v="2880651"/>
    <n v="74077"/>
    <x v="0"/>
    <s v="BOLIVAR"/>
    <s v="CARTAGENA"/>
    <s v="DROGUERÍA PHARMAVITALL15"/>
    <s v="WOMPI"/>
    <s v="FO-25-1683112"/>
    <d v="2025-10-14T16:12:00"/>
    <d v="2025-10-20T12:14:00"/>
    <x v="0"/>
    <s v="ROLLOS"/>
    <s v="EJECUTADO_EXITOSO"/>
    <s v="EJECUTADO EXITOSO"/>
    <s v="14/10/2025 SE ESCALA AL COORDINADOR DE ZONA PARA ENTREGA DE ROLLOS EN SITIO | 18/10/2025 SE REALIZA ENTREGA DE 16 ROLLOS PARA EL CORRESPONSAL"/>
    <s v="VISITA_TÉCNICA"/>
    <n v="16"/>
    <s v="PRINCIPAL"/>
    <s v="TERRESTRE"/>
    <s v="VILLACOB VILLACOB ELKIN EDUARDO"/>
    <n v="1"/>
    <n v="31419"/>
    <n v="31419"/>
  </r>
  <r>
    <s v="BARRANQUILLA"/>
    <s v="0036-0001"/>
    <x v="0"/>
    <n v="8758"/>
    <n v="2881307"/>
    <n v="70464"/>
    <x v="0"/>
    <s v="ATLANTICO"/>
    <s v="SOLEDAD"/>
    <s v="BARRIO CAMPANOS 2 SOLEDAD"/>
    <s v="WOMPI"/>
    <s v="FO-25-1683393"/>
    <d v="2025-10-15T08:00:00"/>
    <d v="2025-10-20T12:16:00"/>
    <x v="0"/>
    <s v="ROLLOS"/>
    <s v="EJECUTADO_EXITOSO"/>
    <s v="EJECUTADO EXITOSO"/>
    <s v="14/10/2025 SE ESCALA AL COORDINADOR DE ZONA PARA ENTREGA DE ROLLOS EN SITIO | 17/10/2025 SE HACE ENTREGA DE 32 ROLLOS WOMPI"/>
    <s v="VISITA_TÉCNICA"/>
    <n v="32"/>
    <s v="PRINCIPAL"/>
    <s v="TERRESTRE"/>
    <s v="MARTINEZ SALGUEDO ANDRES AUGUSTO"/>
    <n v="1"/>
    <n v="31419"/>
    <n v="31419"/>
  </r>
  <r>
    <s v="NEIVA"/>
    <s v="0036-0006"/>
    <x v="2"/>
    <n v="41206"/>
    <n v="2869665"/>
    <n v="49961"/>
    <x v="0"/>
    <s v="HUILA"/>
    <s v="COLOMBIA"/>
    <s v="BARRIO UNICENTRO COLOMBIA"/>
    <s v="WOMPI"/>
    <s v="FO-25-1683152"/>
    <d v="2025-10-10T13:21:00"/>
    <d v="2025-10-20T12:42:00"/>
    <x v="0"/>
    <s v="ROLLOS"/>
    <s v="EJECUTADO_EXITOSO"/>
    <s v="EJECUTADO EXITOSO"/>
    <s v="14/10/2025 SE CONFIRMA DATOS. SE REALIZA ENVIO DE ROLLOS POR FLOTA | 17/10/2025 SE REALIZA ENVÍO DE 56 ROLLOS WOMPI POR INTERRAPIDISIMO"/>
    <s v="ENVÍO"/>
    <n v="56"/>
    <s v="LEJANA"/>
    <s v="TERRESTRE"/>
    <s v="ORTEGA TORRES JUAN SEBASTIAN"/>
    <n v="1"/>
    <n v="40250"/>
    <n v="40250"/>
  </r>
  <r>
    <s v="MONTERIA"/>
    <s v="0036-0001"/>
    <x v="0"/>
    <n v="23001"/>
    <n v="2884832"/>
    <n v="49202"/>
    <x v="0"/>
    <s v="CORDOBA"/>
    <s v="MONTERIA"/>
    <s v="TIENDA DON TOÑO 73"/>
    <s v="WOMPI"/>
    <s v="FO-25-1686807"/>
    <d v="2025-10-15T11:20:00"/>
    <d v="2025-10-20T12:45:00"/>
    <x v="0"/>
    <s v="ROLLOS"/>
    <s v="EJECUTADO_EXITOSO"/>
    <s v="EJECUTADO EXITOSO"/>
    <s v="15/10/2025 SE ESCALA AL COORDINADOR DE ZONA PARA ENTREGA DE ROLLOS EN SITIO | 17/10/2025 SE REALIZA ENTREGA DE 32 ROLLOS A CORRESPONSAL WOMPI"/>
    <s v="VISITA_TÉCNICA"/>
    <n v="32"/>
    <s v="PRINCIPAL"/>
    <s v="TERRESTRE"/>
    <s v="DIAZ VARGAS JONATHAN MIGUEL"/>
    <n v="1"/>
    <n v="31419"/>
    <n v="31419"/>
  </r>
  <r>
    <s v="CUCUTA"/>
    <s v="0036-0007"/>
    <x v="1"/>
    <n v="54498"/>
    <n v="2869754"/>
    <n v="70662"/>
    <x v="0"/>
    <s v="NORTE DE SANTANDER"/>
    <s v="OCAÑA"/>
    <s v="LA PRIMAVERA OCAÑA 5"/>
    <s v="WOMPI"/>
    <s v="FO-25-1683142"/>
    <d v="2025-10-10T13:36:00"/>
    <d v="2025-10-20T13:02:00"/>
    <x v="0"/>
    <s v="ROLLOS"/>
    <s v="EJECUTADO_EXITOSO"/>
    <s v="EJECUTADO EXITOSO"/>
    <s v="14/10/2025 SE CONFIRMA DATOS. SE REALIZA ENVIO DE ROLLOS POR FLOTA | 15/10/2025 SE REALIZA ENVÍO DE 16 ROLLOS WOMPI OK"/>
    <s v="ENVÍO"/>
    <n v="16"/>
    <s v="LEJANA"/>
    <s v="TERRESTRE"/>
    <s v="MARQUEZ HOYOS JEYSON DANIEL"/>
    <n v="1"/>
    <n v="40250"/>
    <n v="40250"/>
  </r>
  <r>
    <s v="BOGOTA"/>
    <s v="0036-0004"/>
    <x v="5"/>
    <n v="25430"/>
    <n v="2885222"/>
    <n v="63009"/>
    <x v="0"/>
    <s v="CUNDINAMARCA"/>
    <s v="MADRID"/>
    <s v="BARRIO SOCIEGO MADRID 6"/>
    <s v="WOMPI"/>
    <s v="FO-25-1687194"/>
    <d v="2025-10-15T12:00:00"/>
    <d v="2025-10-20T13:07:00"/>
    <x v="0"/>
    <s v="ROLLOS"/>
    <s v="EJECUTADO_EXITOSO"/>
    <s v="EJECUTADO EXITOSO"/>
    <s v="15/10/2025 SE CONFIRMA DATOS. SE REALIZA ENVIO DE ROLLOS CON OPERADOR LOGISTICO | 17/10/2025 DURANTE LA VISITA TECNICA SE REALIZA ENTREGA DE 32 ROLLOS PARA DATÁFONO NO SE MANIPULAN EQUIPOS SIN NOVEDAD EN ENTREGA"/>
    <s v="VISITA_TÉCNICA"/>
    <n v="32"/>
    <s v="INTERMEDIA"/>
    <s v="TERRESTRE"/>
    <s v="DURAN ACOSTA FRANK YONNY"/>
    <n v="1"/>
    <n v="36351"/>
    <n v="36351"/>
  </r>
  <r>
    <s v="BOGOTA"/>
    <s v="0036-0004"/>
    <x v="5"/>
    <n v="11001"/>
    <n v="2885415"/>
    <n v="71998"/>
    <x v="0"/>
    <s v="CUNDINAMARCA"/>
    <s v="BOGOTÁ"/>
    <s v="PAPELERIA J&amp;M"/>
    <s v="WOMPI"/>
    <s v="FO-25-1686758"/>
    <d v="2025-10-15T12:11:00"/>
    <d v="2025-10-20T13:10:00"/>
    <x v="0"/>
    <s v="ROLLOS"/>
    <s v="EJECUTADO_EXITOSO"/>
    <s v="EJECUTADO EXITOSO"/>
    <s v="15/10/2025 SE ESCALA AL COORDINADOR DE ZONA PARA ENTREGA DE ROLLOS EN SITIO | 18/10/2025 SE REALIZA ENTREGA DE 16 ROLLOS"/>
    <s v="VISITA_TÉCNICA"/>
    <n v="16"/>
    <s v="PRINCIPAL"/>
    <s v="TERRESTRE"/>
    <s v="LOZADA ROJAS CHRISTIAN ANDRES"/>
    <n v="1"/>
    <n v="31419"/>
    <n v="31419"/>
  </r>
  <r>
    <s v="APARTADO"/>
    <s v="0036-0005"/>
    <x v="3"/>
    <n v="5147"/>
    <n v="2886474"/>
    <n v="62823"/>
    <x v="0"/>
    <s v="ANTIOQUIA"/>
    <s v="CAREPA"/>
    <s v="BARRIO CAREPA CAREPA"/>
    <s v="WOMPI"/>
    <s v="FO-25-1689213"/>
    <d v="2025-10-15T14:56:00"/>
    <d v="2025-10-20T13:18:00"/>
    <x v="0"/>
    <s v="ROLLOS"/>
    <s v="EJECUTADO_EXITOSO"/>
    <s v="EJECUTADO EXITOSO"/>
    <s v="15/10/2025 SE ESCALA AL COORDINADOR DE ZONA PARA ENTREGA DE ROLLOS EN SITIO | 17/10/2025 ENTREGA DE 48 ROLLOS WOMPI"/>
    <s v="VISITA_TÉCNICA"/>
    <n v="48"/>
    <s v="PRINCIPAL"/>
    <s v="TERRESTRE"/>
    <s v="MICHELI LOPEZ MIGUEL ANGEL"/>
    <n v="1"/>
    <n v="31419"/>
    <n v="31419"/>
  </r>
  <r>
    <s v="MANIZALES"/>
    <s v="0036-0002"/>
    <x v="6"/>
    <n v="17873"/>
    <n v="2886706"/>
    <n v="49199"/>
    <x v="0"/>
    <s v="CALDAS"/>
    <s v="VILLAMARIA"/>
    <s v="BARRIO CENTRO VILLAMARIA 3"/>
    <s v="WOMPI"/>
    <s v="FO-25-1689211"/>
    <d v="2025-10-15T15:04:00"/>
    <d v="2025-10-20T13:20:00"/>
    <x v="0"/>
    <s v="ROLLOS"/>
    <s v="EJECUTADO_EXITOSO"/>
    <s v="EJECUTADO EXITOSO"/>
    <s v="15/10/2025 SE ESCALA AL COORDINADOR DE ZONA PARA ENTREGA DE ROLLOS EN SITIO | 17/10/2025 SE REALIZA ENTREGA DE 56 ROLLOS AL COMERCIO NO SE MANIPULAN EQUIPOS NOS RETIRAMOS SIN CAUSAR DAÑOS NI PEDIDAS EN EL CLIENTE"/>
    <s v="VISITA_TÉCNICA"/>
    <n v="56"/>
    <s v="PRINCIPAL"/>
    <s v="TERRESTRE"/>
    <s v="SALDARRIAGA MIRANDA SANTIAGO"/>
    <n v="1"/>
    <n v="31419"/>
    <n v="31419"/>
  </r>
  <r>
    <s v="PASTO"/>
    <s v="0036-0003"/>
    <x v="4"/>
    <n v="52001"/>
    <n v="2887035"/>
    <n v="71748"/>
    <x v="0"/>
    <s v="NARIÑO"/>
    <s v="PASTO"/>
    <s v="GRANERO SURTIHOGAR ALEXA"/>
    <s v="WOMPI"/>
    <s v="FO-25-1689192"/>
    <d v="2025-10-15T15:46:00"/>
    <d v="2025-10-20T13:32:00"/>
    <x v="0"/>
    <s v="ROLLOS"/>
    <s v="EJECUTADO_EXITOSO"/>
    <s v="EJECUTADO EXITOSO"/>
    <s v="15/10/2025 SE ESCALA AL COORDINADOR DE ZONA PARA ENTREGA DE ROLLOS EN SITIO | 18/10/2025 SE VISITA EL CB PARA ENTREGAR 24 ROLLOS, ENTREGA OK"/>
    <s v="VISITA_TÉCNICA"/>
    <n v="24"/>
    <s v="PRINCIPAL"/>
    <s v="TERRESTRE"/>
    <s v="JARAMILLO PERALTA JUAN DIEGO"/>
    <n v="1"/>
    <n v="31419"/>
    <n v="31419"/>
  </r>
  <r>
    <s v="BOGOTA"/>
    <s v="0036-0004"/>
    <x v="5"/>
    <n v="11001"/>
    <n v="2900132"/>
    <n v="49237"/>
    <x v="0"/>
    <s v="CUNDINAMARCA"/>
    <s v="BOGOTÁ"/>
    <s v="PAÑALERA Y PIJAMAS LUKY"/>
    <s v="WOMPI"/>
    <s v="FO-25-1703108"/>
    <d v="2025-10-20T08:00:00"/>
    <d v="2025-10-20T14:24:00"/>
    <x v="0"/>
    <s v="ROLLOS"/>
    <s v="EJECUTADO_EXITOSO"/>
    <s v="EJECUTADO EXITOSO"/>
    <s v="18/10/2025 SE ESCALA AL COORDINADOR DE ZONA PARA ENTREGA DE ROLLOS EN SITIO | 20/10/2025 EL ALMACÉN SE ENCUENTRA CERRADO, SE LLAMO Y LA SEÑORA SALIO A RECIBIR LOS ROLLOS"/>
    <s v="VISITA_TÉCNICA"/>
    <n v="32"/>
    <s v="PRINCIPAL"/>
    <s v="TERRESTRE"/>
    <s v="GUERRERO RAMIREZ OSCAR DARIO"/>
    <n v="1"/>
    <n v="31419"/>
    <n v="31419"/>
  </r>
  <r>
    <s v="MEDELLIN"/>
    <s v="0036-0005"/>
    <x v="3"/>
    <n v="5190"/>
    <n v="2870177"/>
    <n v="27117"/>
    <x v="0"/>
    <s v="ANTIOQUIA"/>
    <s v="CISNEROS"/>
    <s v="BARRIO PARQUE PRINCIPAL CISNEROS"/>
    <s v="WOMPI"/>
    <s v="FO-25-1685034"/>
    <d v="2025-10-10T14:43:00"/>
    <d v="2025-10-20T14:25:00"/>
    <x v="0"/>
    <s v="ROLLOS"/>
    <s v="EJECUTADO_EXITOSO"/>
    <s v="EJECUTADO EXITOSO"/>
    <s v="15/10/2025 SE CONFIRMAN DATOS. SE REALIZA ENVIO CON OPERADOR LOGISTICO | 20/10/2025 SE REALIZA ENVIO DE 64 ROLLOS, CON LA GUIA 6345301365231 . SE CONFIRMA ENTREGA EXITOSA POR PARTE DE LA TRANSPORTADORA"/>
    <s v="ENVÍO"/>
    <n v="64"/>
    <s v="INTERMEDIA"/>
    <s v="TERRESTRE"/>
    <s v="BARRAGAN LAGOS JUAN MANUEL"/>
    <n v="1"/>
    <n v="36351"/>
    <n v="36351"/>
  </r>
  <r>
    <s v="BOGOTA"/>
    <s v="0036-0004"/>
    <x v="5"/>
    <n v="11001"/>
    <n v="2900903"/>
    <n v="46602"/>
    <x v="0"/>
    <s v="CUNDINAMARCA"/>
    <s v="BOGOTÁ"/>
    <s v="DULCERIA LA 32"/>
    <s v="WOMPI"/>
    <s v="FO-25-1704379"/>
    <d v="2025-10-20T08:00:00"/>
    <d v="2025-10-20T14:28:00"/>
    <x v="0"/>
    <s v="ROLLOS"/>
    <s v="EJECUTADO_EXITOSO"/>
    <s v="EJECUTADO EXITOSO"/>
    <s v="19/10/2025 SE ESCALA AL COORDINADOR DE ZONA PARA ENTREGA DE ROLLOS EN SITIO | 20/10/2025 SE REALIZA ENTREGA DE 40 ROLLOS,  SE ENCUENTRA EL COMERCIO CERRADO, SE LLAMA LA SEÑORA CATHERINE IVON MÉNDEZ SAAVEDRA  AUTORIZA ENTREGA EN EL SUPERMERCADO,"/>
    <s v="VISITA_TÉCNICA"/>
    <n v="48"/>
    <s v="PRINCIPAL"/>
    <s v="TERRESTRE"/>
    <s v="BETANCUR AGUIRRE EDGAR AUGUSTO"/>
    <n v="1"/>
    <n v="31419"/>
    <n v="31419"/>
  </r>
  <r>
    <s v="CALI"/>
    <s v="0036-0003"/>
    <x v="4"/>
    <n v="76318"/>
    <n v="2870225"/>
    <n v="66941"/>
    <x v="0"/>
    <s v="VALLE DEL CAUCA"/>
    <s v="GUACARI"/>
    <s v="BARRIO VIA PICHICHI CRR SONSO GUACARI"/>
    <s v="WOMPI"/>
    <s v="FO-25-1692077"/>
    <d v="2025-10-10T14:35:00"/>
    <d v="2025-10-20T14:32:00"/>
    <x v="0"/>
    <s v="ROLLOS"/>
    <s v="EJECUTADO_EXITOSO"/>
    <s v="EJECUTADO EXITOSO"/>
    <s v="20/10/2025 SE REALIZA ENVIO DE 48 ROLLOS, CON LA GUIA 2215219695 SERVIENTREGA. SE CONFIRMA ENTREGA EXITOSA POR PARTE DE LA TRANSPORTADORA"/>
    <s v="ENVÍO"/>
    <n v="48"/>
    <s v="INTERMEDIA"/>
    <s v="TERRESTRE"/>
    <s v="MICHELI LOPEZ MIGUEL ANGEL"/>
    <n v="1"/>
    <n v="36351"/>
    <n v="36351"/>
  </r>
  <r>
    <s v="MEDELLIN"/>
    <s v="0036-0005"/>
    <x v="3"/>
    <n v="5088"/>
    <n v="2900291"/>
    <n v="71700"/>
    <x v="0"/>
    <s v="ANTIOQUIA"/>
    <s v="BELLO"/>
    <s v="COMUNICABAÑAS"/>
    <s v="WOMPI"/>
    <s v="FO-25-1704417"/>
    <d v="2025-10-20T08:00:00"/>
    <d v="2025-10-20T14:42:00"/>
    <x v="0"/>
    <s v="ROLLOS"/>
    <s v="EJECUTADO_EXITOSO"/>
    <s v="EJECUTADO EXITOSO"/>
    <s v="19/10/2025 SE ESCALA AL COORDINADOR DE ZONA PARA ENTREGA DE ROLLOS EN SITIO | 20/10/2025 SE ENTREGAN 40 ROLLOS WOMPI"/>
    <s v="VISITA_TÉCNICA"/>
    <n v="40"/>
    <s v="PRINCIPAL"/>
    <s v="TERRESTRE"/>
    <s v="CONTRERAS ROSSI LITZY YULIETH | CUERO RUIZ JHONNY"/>
    <n v="1"/>
    <n v="31419"/>
    <n v="31419"/>
  </r>
  <r>
    <s v="CARTAGENA"/>
    <s v="0036-0001"/>
    <x v="0"/>
    <n v="13001"/>
    <n v="2900199"/>
    <n v="49765"/>
    <x v="0"/>
    <s v="BOLIVAR"/>
    <s v="CARTAGENA"/>
    <s v="FERRETERIA POLICARPA"/>
    <s v="WOMPI"/>
    <s v="FO-25-1704420"/>
    <d v="2025-10-20T08:00:00"/>
    <d v="2025-10-20T14:46:00"/>
    <x v="0"/>
    <s v="ROLLOS"/>
    <s v="EJECUTADO_EXITOSO"/>
    <s v="EJECUTADO EXITOSO"/>
    <s v="19/10/2025 SE ESCALA AL COORDINADOR DE ZONA PARA ENTREGA DE ROLLOS EN SITIO | 20/10/2025 SE REALIZA ENTREGA DE 32 ROLLOS PARA EL CORRESPONSAL"/>
    <s v="VISITA_TÉCNICA"/>
    <n v="32"/>
    <s v="PRINCIPAL"/>
    <s v="TERRESTRE"/>
    <s v="BARRIENTOS HERNANDEZ CRISTIAN HORACIO"/>
    <n v="1"/>
    <n v="31419"/>
    <n v="31419"/>
  </r>
  <r>
    <s v="BOGOTA"/>
    <s v="0036-0004"/>
    <x v="5"/>
    <n v="11001"/>
    <n v="2900069"/>
    <n v="75358"/>
    <x v="0"/>
    <s v="CUNDINAMARCA"/>
    <s v="BOGOTÁ"/>
    <s v="PAPELERIA SOFIA.A"/>
    <s v="WOMPI"/>
    <s v="FO-25-1703098"/>
    <d v="2025-10-20T08:00:00"/>
    <d v="2025-10-20T14:51:00"/>
    <x v="0"/>
    <s v="ROLLOS"/>
    <s v="EJECUTADO_EXITOSO"/>
    <s v="EJECUTADO EXITOSO"/>
    <s v="18/10/2025 SE ESCALA AL COORDINADOR DE ZONA PARA ENTREGA DE ROLLOS EN SITIO | 20/10/2025 DURANTE LA VISITA TECNICA SE REALIZA ENTREGA DE ROLLOS PARA DATÁFONO NO SE MANIPULAN EQUIPOS SIN NOVEDAD EN ENTREGA"/>
    <s v="VISITA_TÉCNICA"/>
    <n v="24"/>
    <s v="PRINCIPAL"/>
    <s v="TERRESTRE"/>
    <s v="MARTINEZ SALGUEDO ANDRES AUGUSTO"/>
    <n v="1"/>
    <n v="31419"/>
    <n v="31419"/>
  </r>
  <r>
    <s v="BARRANQUILLA"/>
    <s v="0036-0001"/>
    <x v="0"/>
    <n v="8001"/>
    <n v="2871250"/>
    <n v="47262"/>
    <x v="0"/>
    <s v="ATLANTICO"/>
    <s v="BARRANQUILLA"/>
    <s v="BARRIO CARIBE VERDE BARRANQUILLA 1"/>
    <s v="WOMPI"/>
    <s v="FO-25-1668792"/>
    <d v="2025-10-10T16:55:00"/>
    <d v="2025-10-20T14:54:00"/>
    <x v="0"/>
    <s v="ROLLOS"/>
    <s v="EJECUTADO_EXITOSO"/>
    <s v="EJECUTADO EXITOSO"/>
    <s v="10/10/2025 SE ESCALA AL COORDINADOR DE ZONA PARA ENTREGA DE ROLLOS EN SITIO | 20/10/2025 SE HACE ENTREGA DE 32 ROLLOS WOMPI EN LA CALLE 130 8H 6 MZ 19H"/>
    <s v="VISITA_TÉCNICA"/>
    <n v="32"/>
    <s v="PRINCIPAL"/>
    <s v="TERRESTRE"/>
    <s v="LOZADA ROJAS CHRISTIAN ANDRES"/>
    <n v="1"/>
    <n v="31419"/>
    <n v="31419"/>
  </r>
  <r>
    <s v="PASTO"/>
    <s v="0036-0003"/>
    <x v="4"/>
    <n v="52001"/>
    <n v="2900116"/>
    <n v="20570"/>
    <x v="0"/>
    <s v="NARIÑO"/>
    <s v="PASTO"/>
    <s v="BARRIO CENTRO XLVIII PASTO"/>
    <s v="WOMPI"/>
    <s v="FO-25-1703112"/>
    <d v="2025-10-20T08:00:00"/>
    <d v="2025-10-20T15:00:00"/>
    <x v="0"/>
    <s v="ROLLOS"/>
    <s v="EJECUTADO_EXITOSO"/>
    <s v="EJECUTADO EXITOSO"/>
    <s v="18/10/2025 SE ESCALA AL COORDINADOR DE ZONA PARA ENTREGA DE ROLLOS EN SITIO | 20/10/2025 SE REALIZA ENTREGA DE 32 ROLLOS WOMPI NO SE MANIPULA DATAFONO NO SE PUEDE CERRAR ORDEN DE SERVICIO EN SITIO POR NOVEDAD CON SERVIDOR"/>
    <s v="VISITA_TÉCNICA"/>
    <n v="32"/>
    <s v="PRINCIPAL"/>
    <s v="TERRESTRE"/>
    <s v="ORTEGA TORRES JUAN SEBASTIAN"/>
    <n v="1"/>
    <n v="31419"/>
    <n v="31419"/>
  </r>
  <r>
    <s v="IBAGUE"/>
    <s v="0036-0006"/>
    <x v="2"/>
    <n v="73001"/>
    <n v="2900087"/>
    <n v="74382"/>
    <x v="0"/>
    <s v="TOLIMA"/>
    <s v="IBAGUE"/>
    <s v="PAPELERÍA IEM"/>
    <s v="WOMPI"/>
    <s v="FO-25-1704433"/>
    <d v="2025-10-20T08:00:00"/>
    <d v="2025-10-20T15:02:00"/>
    <x v="0"/>
    <s v="ROLLOS"/>
    <s v="EJECUTADO_EXITOSO"/>
    <s v="EJECUTADO EXITOSO"/>
    <s v="19/10/2025 SE ESCALA AL COORDINADOR DE ZONA PARA ENTREGA DE ROLLOS EN SITIO | 20/10/2025 SE REALIZA ENTREGA DE 24 ROLLOS WOMPI POR SOLICITUD DEL CLIENTE."/>
    <s v="VISITA_TÉCNICA"/>
    <n v="24"/>
    <s v="PRINCIPAL"/>
    <s v="TERRESTRE"/>
    <s v="BRAVO MADROÑERO OSCAR ESTEBAN"/>
    <n v="1"/>
    <n v="31419"/>
    <n v="31419"/>
  </r>
  <r>
    <s v="PASTO"/>
    <s v="0036-0003"/>
    <x v="4"/>
    <n v="52001"/>
    <n v="2900208"/>
    <n v="79822"/>
    <x v="0"/>
    <s v="NARIÑO"/>
    <s v="PASTO"/>
    <s v="A Y E DROGUERIA"/>
    <s v="WOMPI"/>
    <s v="FO-25-1703115"/>
    <d v="2025-10-20T08:00:00"/>
    <d v="2025-10-20T15:10:00"/>
    <x v="0"/>
    <s v="ROLLOS"/>
    <s v="EJECUTADO_EXITOSO"/>
    <s v="EJECUTADO EXITOSO"/>
    <s v="18/10/2025 SE ESCALA AL COORDINADOR DE ZONA PARA ENTREGA DE ROLLOS EN SITIO | 20/10/2025 SE REALIZA ENTREGA DE 16 ROLLOS WOMPI NO SE MANIPULA DATAFONO POR NOVEDAD EN SERVIDOR NO SE PUEDE CERRAR ORDEN EN SITIO"/>
    <s v="VISITA_TÉCNICA"/>
    <n v="16"/>
    <s v="PRINCIPAL"/>
    <s v="TERRESTRE"/>
    <s v="BARRAGAN TAFUR EDWIN ESTEBAN"/>
    <n v="1"/>
    <n v="31419"/>
    <n v="31419"/>
  </r>
  <r>
    <s v="MEDELLIN"/>
    <s v="0036-0005"/>
    <x v="3"/>
    <n v="5088"/>
    <n v="2900436"/>
    <n v="48347"/>
    <x v="0"/>
    <s v="ANTIOQUIA"/>
    <s v="BELLO"/>
    <s v="PAPELERÍA Y VARIEDADES BT"/>
    <s v="WOMPI"/>
    <s v="FO-25-1704400"/>
    <d v="2025-10-20T08:00:00"/>
    <d v="2025-10-20T15:12:00"/>
    <x v="0"/>
    <s v="ROLLOS"/>
    <s v="EJECUTADO_EXITOSO"/>
    <s v="EJECUTADO EXITOSO"/>
    <s v="19/10/2025 SE ESCALA AL COORDINADOR DE ZONA PARA ENTREGA DE ROLLOS EN SITIO | 20/10/2025 SE ENTREGAN 64 ROLLOS WOMPI"/>
    <s v="VISITA_TÉCNICA"/>
    <n v="64"/>
    <s v="PRINCIPAL"/>
    <s v="TERRESTRE"/>
    <s v="BRAVO MADROÑERO OSCAR ESTEBAN"/>
    <n v="1"/>
    <n v="31419"/>
    <n v="31419"/>
  </r>
  <r>
    <s v="CALI"/>
    <s v="0036-0003"/>
    <x v="4"/>
    <n v="76306"/>
    <n v="2870840"/>
    <n v="65267"/>
    <x v="0"/>
    <s v="VALLE DEL CAUCA"/>
    <s v="GINEBRA"/>
    <s v="BARRIO CENTRO COSTA RICA VALLE GINEBRA"/>
    <s v="WOMPI"/>
    <s v="FO-25-1680463"/>
    <d v="2025-10-10T15:55:00"/>
    <d v="2025-10-20T15:22:00"/>
    <x v="0"/>
    <s v="ROLLOS"/>
    <s v="EJECUTADO_EXITOSO"/>
    <s v="EJECUTADO EXITOSO"/>
    <s v="20/10/2025 SE REALIZA ENVIO DE 64 ROLLOS, CON LA GUIA 2185553871 SERVIENTREGA. SE CONFIRMA ENTREGA EXITOSA POR PARTE DE LA TRANSPORTADORA"/>
    <s v="ENVÍO"/>
    <n v="64"/>
    <s v="INTERMEDIA"/>
    <s v="TERRESTRE"/>
    <s v="BARRIENTOS HERNANDEZ CRISTIAN HORACIO"/>
    <n v="1"/>
    <n v="36351"/>
    <n v="36351"/>
  </r>
  <r>
    <s v="PEREIRA"/>
    <s v="0036-0002"/>
    <x v="6"/>
    <n v="66001"/>
    <n v="2866000"/>
    <n v="18137"/>
    <x v="0"/>
    <s v="RISARALDA"/>
    <s v="PEREIRA"/>
    <s v="VARIEDADES ARCO IRIS ARABIA"/>
    <s v="WOMPI"/>
    <s v="FO-25-1663945"/>
    <d v="2025-10-10T08:00:00"/>
    <d v="2025-10-20T15:22:00"/>
    <x v="0"/>
    <s v="ROLLOS"/>
    <s v="EJECUTADO_EXITOSO"/>
    <s v="EJECUTADO EXITOSO"/>
    <s v="09/10/2025 SE ESCALA AL COORDINADOR DE ZONA PARA ENTREGA DE ROLLOS EN SITIO | 20/10/2025 SE ENTREGAN 56 ROLLOS."/>
    <s v="VISITA_TÉCNICA"/>
    <n v="56"/>
    <s v="PRINCIPAL"/>
    <s v="TERRESTRE"/>
    <s v="CONTRERAS ROSSI LITZY YULIETH"/>
    <n v="1"/>
    <n v="31419"/>
    <n v="31419"/>
  </r>
  <r>
    <s v="BOGOTA"/>
    <s v="0036-0004"/>
    <x v="5"/>
    <n v="11001"/>
    <n v="2900057"/>
    <n v="81378"/>
    <x v="0"/>
    <s v="CUNDINAMARCA"/>
    <s v="BOGOTA"/>
    <s v="DROGUERIA CENTRAL PHARMA J.S"/>
    <s v="WOMPI"/>
    <s v="FO-25-1703106"/>
    <d v="2025-10-20T08:00:00"/>
    <d v="2025-10-20T15:22:00"/>
    <x v="0"/>
    <s v="ROLLOS"/>
    <s v="EJECUTADO_EXITOSO"/>
    <s v="EJECUTADO EXITOSO"/>
    <s v="18/10/2025 SE ESCALA AL COORDINADOR DE ZONA PARA ENTREGA DE ROLLOS EN SITIO | 20/10/2025 SE ENTREGAN ROLLOS"/>
    <s v="VISITA_TÉCNICA"/>
    <n v="16"/>
    <s v="PRINCIPAL"/>
    <s v="TERRESTRE"/>
    <s v="FRANCO CAÑAVERAL YAMID RAUL"/>
    <n v="1"/>
    <n v="31419"/>
    <n v="31419"/>
  </r>
  <r>
    <s v="MANIZALES"/>
    <s v="0036-0002"/>
    <x v="6"/>
    <n v="17001"/>
    <n v="2875534"/>
    <n v="46129"/>
    <x v="0"/>
    <s v="CALDAS"/>
    <s v="MANIZALES"/>
    <s v="BARRIO CHIPRE MANIZALES 2"/>
    <s v="WOMPI"/>
    <s v="FO-25-1678825"/>
    <d v="2025-10-14T08:30:00"/>
    <d v="2025-10-20T15:25:00"/>
    <x v="0"/>
    <s v="ROLLOS"/>
    <s v="EJECUTADO_EXITOSO"/>
    <s v="EJECUTADO EXITOSO"/>
    <s v="14/10/2025 SE ESCALA AL COORDINADOR DE ZONA PARA ENTREGA DE ROLLOS EN SITIO | 20/10/2025 SE ENTREGAN 40 ROLLOS EN EL COMERCIO NO SE MANIPULAN EQUIPOS"/>
    <s v="VISITA_TÉCNICA"/>
    <n v="40"/>
    <s v="PRINCIPAL"/>
    <s v="TERRESTRE"/>
    <s v="BARRAGAN LAGOS JUAN MANUEL"/>
    <n v="1"/>
    <n v="31419"/>
    <n v="31419"/>
  </r>
  <r>
    <s v="PEREIRA"/>
    <s v="0036-0002"/>
    <x v="6"/>
    <n v="63594"/>
    <n v="2878739"/>
    <n v="40653"/>
    <x v="0"/>
    <s v="QUINDIO"/>
    <s v="QUIMBAYA"/>
    <s v="BARRIO CENTRO QUIMBAYA"/>
    <s v="WOMPI"/>
    <s v="FO-25-1681846"/>
    <d v="2025-10-14T13:16:52"/>
    <d v="2025-10-20T15:26:00"/>
    <x v="0"/>
    <s v="ROLLOS"/>
    <s v="EJECUTADO_EXITOSO"/>
    <s v="EJECUTADO EXITOSO"/>
    <s v="Se visita comercio se realizó entrega de 16 rollos Wompi"/>
    <s v="ENVÍO"/>
    <m/>
    <s v="INTERMEDIA"/>
    <s v="TERRESTRE"/>
    <s v="AGUIRRE HENAO RAUL EDUARDO"/>
    <n v="1"/>
    <n v="36351"/>
    <n v="36351"/>
  </r>
  <r>
    <s v="VILLAVICENCIO"/>
    <s v="0036-0006"/>
    <x v="2"/>
    <n v="50001"/>
    <n v="2899880"/>
    <n v="74217"/>
    <x v="0"/>
    <s v="META"/>
    <s v="VILLAVICENCIO"/>
    <s v="IDALBA PEREZ RONDON"/>
    <s v="WOMPI"/>
    <s v="FO-25-1703121"/>
    <d v="2025-10-20T08:00:00"/>
    <d v="2025-10-20T15:27:00"/>
    <x v="0"/>
    <s v="ROLLOS"/>
    <s v="EJECUTADO_EXITOSO"/>
    <s v="EJECUTADO EXITOSO"/>
    <s v="18/10/2025 SE ESCALA AL COORDINADOR DE ZONA PARA ENTREGA DE ROLLOS EN SITIO | 20/10/2025 SE REALIZA ENTREGA DE 56 ROLLOS WOMPI"/>
    <s v="VISITA_TÉCNICA"/>
    <n v="56"/>
    <s v="PRINCIPAL"/>
    <s v="TERRESTRE"/>
    <m/>
    <n v="1"/>
    <n v="31419"/>
    <n v="31419"/>
  </r>
  <r>
    <s v="PEREIRA"/>
    <s v="0036-0002"/>
    <x v="6"/>
    <n v="63001"/>
    <n v="2880164"/>
    <n v="44891"/>
    <x v="0"/>
    <s v="QUINDIO"/>
    <s v="ARMENIA"/>
    <s v="TECNISOFTWARE S.A.S"/>
    <s v="WOMPI"/>
    <s v="FO-25-1683329"/>
    <d v="2025-10-14T15:28:00"/>
    <d v="2025-10-20T15:27:00"/>
    <x v="0"/>
    <s v="ROLLOS"/>
    <s v="EJECUTADO_EXITOSO"/>
    <s v="EJECUTADO EXITOSO"/>
    <s v="14/10/2025 DATOS CORRECTOS. SE REALIZA ENVIO DE ROLLOS CON GUIA | 20/10/2025 SE VISITA COMERCIO SE REALIZÓ ENTREGA DE 46 ROLLOS"/>
    <s v="VISITA_TÉCNICA"/>
    <n v="48"/>
    <s v="INTERMEDIA"/>
    <s v="TERRESTRE"/>
    <s v="PEDREROS CONTRERAS MICHAEL STEVENS"/>
    <n v="1"/>
    <n v="36351"/>
    <n v="36351"/>
  </r>
  <r>
    <s v="MEDELLIN"/>
    <s v="0036-0005"/>
    <x v="3"/>
    <n v="5079"/>
    <n v="2871322"/>
    <n v="56826"/>
    <x v="0"/>
    <s v="ANTIOQUIA"/>
    <s v="BARBOSA"/>
    <s v="LIBRERIA Y PAPELERIA LA PLUMA"/>
    <s v="WOMPI"/>
    <s v="FO-25-1680470"/>
    <d v="2025-10-10T16:34:00"/>
    <d v="2025-10-20T15:28:00"/>
    <x v="0"/>
    <s v="ROLLOS"/>
    <s v="EJECUTADO_EXITOSO"/>
    <s v="EJECUTADO EXITOSO"/>
    <s v="20/10/2025 SE REALIZA ENVIO DE 64 ROLLOS, CON LA GUIA 6345301364363 SERVIENTREGA. SE CONFIRMA ENTREGA EXITOSA POR PARTE DE LA TRANSPORTADORA"/>
    <s v="ENVÍO"/>
    <n v="64"/>
    <s v="INTERMEDIA"/>
    <s v="TERRESTRE"/>
    <s v="SANCHEZ SOLORZANO JUAN SEBASTIAN"/>
    <n v="1"/>
    <n v="36351"/>
    <n v="36351"/>
  </r>
  <r>
    <s v="PEREIRA"/>
    <s v="0036-0002"/>
    <x v="6"/>
    <n v="63001"/>
    <n v="2886642"/>
    <n v="19669"/>
    <x v="0"/>
    <s v="QUINDIO"/>
    <s v="ARMENIA"/>
    <s v="BARRIO MODELO ARMENIA"/>
    <s v="WOMPI"/>
    <s v="FO-25-1689095"/>
    <d v="2025-10-15T15:06:00"/>
    <d v="2025-10-20T15:28:00"/>
    <x v="0"/>
    <s v="ROLLOS"/>
    <s v="EJECUTADO_EXITOSO"/>
    <s v="EJECUTADO EXITOSO"/>
    <s v="18/10/2025 SE VISITA COMERCIO DE REALIZO ENTREGA DE 48 ROLLOS WOMPI"/>
    <s v="VISITA_TÉCNICA"/>
    <n v="48"/>
    <s v="INTERMEDIA"/>
    <s v="TERRESTRE"/>
    <s v="BETANCUR AGUIRRE EDGAR AUGUSTO"/>
    <n v="1"/>
    <n v="36351"/>
    <n v="36351"/>
  </r>
  <r>
    <s v="PEREIRA"/>
    <s v="0036-0002"/>
    <x v="6"/>
    <n v="63001"/>
    <n v="2900257"/>
    <n v="77948"/>
    <x v="0"/>
    <s v="QUINDIO"/>
    <s v="ARMENIA"/>
    <s v="LA VIRGINIA ARMENIA 2"/>
    <s v="WOMPI"/>
    <s v="FO-25-1703097"/>
    <d v="2025-10-20T08:00:00"/>
    <d v="2025-10-20T15:29:00"/>
    <x v="0"/>
    <s v="ROLLOS"/>
    <s v="EJECUTADO_EXITOSO"/>
    <s v="EJECUTADO EXITOSO"/>
    <s v="18/10/2025 SE ESCALA AL COORDINADOR DE ZONA PARA ENTREGA DE ROLLOS EN SITIO | 20/10/2025 SE VISITA COMERCIO SE REALIZÓ  ENTREGA DE 16 ROLLOS WOMPI"/>
    <s v="VISITA_TÉCNICA"/>
    <n v="16"/>
    <s v="INTERMEDIA"/>
    <s v="TERRESTRE"/>
    <s v="SANCHEZ SOLORZANO JUAN SEBASTIAN"/>
    <n v="1"/>
    <n v="36351"/>
    <n v="36351"/>
  </r>
  <r>
    <s v="PEREIRA"/>
    <s v="0036-0002"/>
    <x v="6"/>
    <n v="63001"/>
    <n v="2887431"/>
    <n v="66521"/>
    <x v="0"/>
    <s v="QUINDIO"/>
    <s v="ARMENIA"/>
    <s v="BARRIO CORBONES ARMENIA 1"/>
    <s v="WOMPI"/>
    <s v="FO-25-1691000"/>
    <d v="2025-10-15T16:12:00"/>
    <d v="2025-10-20T15:29:00"/>
    <x v="0"/>
    <s v="ROLLOS"/>
    <s v="EJECUTADO_EXITOSO"/>
    <s v="EJECUTADO EXITOSO"/>
    <s v="16/10/2025 SE ESCALA AL COORDINADOR DE ZONA PARA ENTREGA DE ROLLOS EN SITIO | 18/10/2025 SE VISITA COMERCIO SE REALIZÓ ENTREGA DE 64 ROLLOS WOMPI"/>
    <s v="VISITA_TÉCNICA"/>
    <n v="64"/>
    <s v="INTERMEDIA"/>
    <s v="TERRESTRE"/>
    <s v="SANCHEZ SOLORZANO JUAN SEBASTIAN"/>
    <n v="1"/>
    <n v="36351"/>
    <n v="36351"/>
  </r>
  <r>
    <s v="BOGOTA"/>
    <s v="0036-0004"/>
    <x v="5"/>
    <n v="25769"/>
    <n v="2892513"/>
    <n v="28822"/>
    <x v="0"/>
    <s v="CUNDINAMARCA"/>
    <s v="SUBACHOQUE"/>
    <s v="BARRIO EL BOSQUE SUBACHOQUE"/>
    <s v="WOMPI"/>
    <s v="FO-25-1697941"/>
    <d v="2025-10-16T14:58:00"/>
    <d v="2025-10-20T15:31:00"/>
    <x v="0"/>
    <s v="ROLLOS"/>
    <s v="EJECUTADO_EXITOSO"/>
    <s v="EJECUTADO EXITOSO"/>
    <s v="17/10/2025 SE CONFIRMAN DATOS, SE REALIZA ENVIO DE ROLLOS CON GUIA | 20/10/2025 SE REALIZA ENVIO DE 64 ROLLOS, CON LA GUIA 2235596258 SERVIENTREGA. SE CONFIRMA ENTREGA EXITOSA POR PARTE DE LA TRANSPORTADORA"/>
    <s v="ENVÍO"/>
    <n v="64"/>
    <s v="INTERMEDIA"/>
    <s v="TERRESTRE"/>
    <s v="SANCHEZ SOLORZANO JUAN SEBASTIAN"/>
    <n v="1"/>
    <n v="36351"/>
    <n v="36351"/>
  </r>
  <r>
    <s v="TUNJA"/>
    <s v="0036-0007"/>
    <x v="1"/>
    <n v="15753"/>
    <n v="2892651"/>
    <n v="76030"/>
    <x v="0"/>
    <s v="BOYACA"/>
    <s v="SOATA"/>
    <s v="BARRIO CENTRO SOATÁ"/>
    <s v="WOMPI"/>
    <s v="FO-25-1697938"/>
    <d v="2025-10-16T15:26:00"/>
    <d v="2025-10-20T15:32:00"/>
    <x v="0"/>
    <s v="ROLLOS"/>
    <s v="EJECUTADO_EXITOSO"/>
    <s v="EJECUTADO EXITOSO"/>
    <s v="17/10/2025 SE CONFIRMAN DATOS, SE REALIZA ENVIO DE ROLLOS CON GUIA | 20/10/2025 SE REALIZA ENVIO DE 32 ROLLOS, CON LA GUIA 2235596257 SERVIENTREGA. SE CONFIRMA ENTREGA EXITOSA POR PARTE DE LA TRANSPORTADORA"/>
    <s v="ENVÍO"/>
    <n v="32"/>
    <s v="LEJANA"/>
    <s v="TERRESTRE"/>
    <s v="CONTRERAS ROSSI LITZY YULIETH"/>
    <n v="1"/>
    <n v="40250"/>
    <n v="40250"/>
  </r>
  <r>
    <s v="TUNJA"/>
    <s v="0036-0007"/>
    <x v="1"/>
    <n v="15759"/>
    <n v="2889003"/>
    <n v="22466"/>
    <x v="0"/>
    <s v="BOYACA"/>
    <s v="SOGAMOSO"/>
    <s v="BARRIO CENTRO X - SOGAMOSO"/>
    <s v="WOMPI"/>
    <s v="FO-25-1697101"/>
    <d v="2025-10-16T08:04:00"/>
    <d v="2025-10-20T15:33:00"/>
    <x v="0"/>
    <s v="ROLLOS"/>
    <s v="EJECUTADO_EXITOSO"/>
    <s v="EJECUTADO EXITOSO"/>
    <s v="17/10/2025 SE CONFIRMAN DATOS, SE REALIZA ENVIO DE ROLLOS CON GUIA | 20/10/2025 SE REALIZA ENVIO DE 64 ROLLOS, CON LA GUIA 2235596256 SERVIENTREGA. SE CONFIRMA ENTREGA EXITOSA POR PARTE DE LA TRANSPORTADORA"/>
    <s v="ENVÍO"/>
    <n v="64"/>
    <s v="INTERMEDIA"/>
    <s v="TERRESTRE"/>
    <s v="CONTRERAS ROSSI LITZY YULIETH"/>
    <n v="1"/>
    <n v="36351"/>
    <n v="36351"/>
  </r>
  <r>
    <s v="SINCELEJO"/>
    <s v="0036-0001"/>
    <x v="0"/>
    <n v="70215"/>
    <n v="2878132"/>
    <n v="52897"/>
    <x v="0"/>
    <s v="SUCRE"/>
    <s v="COROZAL"/>
    <s v="BARRIO OSPINO PEREZ COROZAL"/>
    <s v="WOMPI"/>
    <s v="FO-25-1694905"/>
    <d v="2025-10-14T11:41:00"/>
    <d v="2025-10-20T15:34:00"/>
    <x v="0"/>
    <s v="ROLLOS"/>
    <s v="EJECUTADO_EXITOSO"/>
    <s v="EJECUTADO EXITOSO"/>
    <s v="16/10/2025 SE CONFIRMA DATOS. SE REALIZA ENVIO DE ROLLOS CON OPERADOR LOGISTICO | 20/10/2025 SE REALIZA ENVIO DE 56 ROLLOS, CON LA GUIA 2265100404 SERVIENTREGA. SE CONFIRMA ENTREGA EXITOSA POR PARTE DE LA TRANSPORTADORA"/>
    <s v="ENVÍO"/>
    <n v="56"/>
    <s v="INTERMEDIA"/>
    <s v="TERRESTRE"/>
    <s v="CONTRERAS ROSSI LITZY YULIETH"/>
    <n v="1"/>
    <n v="36351"/>
    <n v="36351"/>
  </r>
  <r>
    <s v="CUCUTA"/>
    <s v="0036-0007"/>
    <x v="1"/>
    <n v="54261"/>
    <n v="2890113"/>
    <n v="70657"/>
    <x v="0"/>
    <s v="NORTE DE SANTANDER"/>
    <s v="EL ZULIA"/>
    <s v="INTERNET Y PAPELERIA HERMANAS DURAN"/>
    <s v="WOMPI"/>
    <s v="FO-25-1694890"/>
    <d v="2025-10-16T10:02:00"/>
    <d v="2025-10-20T15:35:00"/>
    <x v="0"/>
    <s v="ROLLOS"/>
    <s v="EJECUTADO_EXITOSO"/>
    <s v="EJECUTADO EXITOSO"/>
    <s v="16/10/2025 SE CONFIRMA DATOS. SE REALIZA ENVIO DE ROLLOS CON OPERADOR LOGISTICO | 20/10/2025 SE REALIZA ENVIO DE 16 ROLLOS, CON LA GUIA 2187690798 SERVIENTREGA. SE CONFIRMA ENTREGA EXITOSA POR PARTE DE LA TRANSPORTADORA"/>
    <s v="ENVÍO"/>
    <n v="16"/>
    <s v="INTERMEDIA"/>
    <s v="TERRESTRE"/>
    <s v="TORO CARDONA ELIZABETH"/>
    <n v="1"/>
    <n v="36351"/>
    <n v="36351"/>
  </r>
  <r>
    <s v="PEREIRA"/>
    <s v="0036-0002"/>
    <x v="6"/>
    <n v="63001"/>
    <n v="2887889"/>
    <n v="77727"/>
    <x v="0"/>
    <s v="QUINDIO"/>
    <s v="ARMENIA"/>
    <s v="BARRIO GRANADA ARMENIA  1"/>
    <s v="WOMPI"/>
    <s v="FO-25-1691002"/>
    <d v="2025-10-16T08:00:00"/>
    <d v="2025-10-20T15:35:00"/>
    <x v="0"/>
    <s v="ROLLOS"/>
    <s v="EJECUTADO_EXITOSO"/>
    <s v="EJECUTADO EXITOSO"/>
    <s v="16/10/2025 SE ESCALA AL COORDINADOR DE ZONA PARA ENTREGA DE ROLLOS EN SITIO | 18/10/2025 SE VISITA COMERCIO SE REALIZÓ ENTREGA DE 56 ROLLOS WOMPI"/>
    <s v="VISITA_TÉCNICA"/>
    <n v="56"/>
    <s v="INTERMEDIA"/>
    <s v="TERRESTRE"/>
    <s v="TORO CARDONA ELIZABETH"/>
    <n v="1"/>
    <n v="36351"/>
    <n v="36351"/>
  </r>
  <r>
    <s v="BOGOTA"/>
    <s v="0036-0004"/>
    <x v="5"/>
    <n v="11001"/>
    <n v="2900785"/>
    <n v="45005"/>
    <x v="0"/>
    <s v="CUNDINAMARCA"/>
    <s v="BOGOTÁ"/>
    <s v="GRANERO LA ECONOMÍA DT"/>
    <s v="WOMPI"/>
    <s v="FO-25-1704441"/>
    <d v="2025-10-20T08:00:00"/>
    <d v="2025-10-20T15:36:00"/>
    <x v="0"/>
    <s v="ROLLOS"/>
    <s v="EJECUTADO_EXITOSO"/>
    <s v="EJECUTADO EXITOSO"/>
    <s v="19/10/2025 SE ESCALA AL COORDINADOR DE ZONA PARA ENTREGA DE ROLLOS EN SITIO | 20/10/2025 SE REALIZA ENTREGA DE 56 ROLLOS"/>
    <s v="VISITA_TÉCNICA"/>
    <n v="56"/>
    <s v="PRINCIPAL"/>
    <s v="TERRESTRE"/>
    <s v="SANCHEZ SOLORZANO JUAN SEBASTIAN"/>
    <n v="1"/>
    <n v="31419"/>
    <n v="31419"/>
  </r>
  <r>
    <s v="MONTERIA"/>
    <s v="0036-0001"/>
    <x v="0"/>
    <n v="23162"/>
    <n v="2888776"/>
    <n v="76718"/>
    <x v="0"/>
    <s v="CORDOBA"/>
    <s v="CERETE"/>
    <s v="BARRIO LA ESPERANZA  CERETE"/>
    <s v="WOMPI"/>
    <s v="FO-25-1690513"/>
    <d v="2025-10-16T08:00:00"/>
    <d v="2025-10-20T15:36:00"/>
    <x v="0"/>
    <s v="ROLLOS"/>
    <s v="EJECUTADO_EXITOSO"/>
    <s v="EJECUTADO EXITOSO"/>
    <s v="16/10/2025 SE ESCALA AL COORDINADOR DE ZONA PARA ENTREGA DE ROLLOS EN SITIO | 18/10/2025 SE REALIZA ENTREGA DE 32 ROLLOS A CORRESPONSAL WOMPI"/>
    <s v="VISITA_TÉCNICA"/>
    <n v="32"/>
    <s v="PRINCIPAL"/>
    <s v="TERRESTRE"/>
    <s v="MICHELI LOPEZ MIGUEL ANGEL"/>
    <n v="1"/>
    <n v="31419"/>
    <n v="31419"/>
  </r>
  <r>
    <s v="BOGOTA"/>
    <s v="0036-0004"/>
    <x v="5"/>
    <n v="25430"/>
    <n v="2885833"/>
    <n v="76237"/>
    <x v="0"/>
    <s v="CUNDINAMARCA"/>
    <s v="MADRID"/>
    <s v="BARRIO EL SOSIEGO MADRID MADRID"/>
    <s v="WOMPI"/>
    <s v="FO-25-1693665"/>
    <d v="2025-10-15T13:34:00"/>
    <d v="2025-10-20T15:36:00"/>
    <x v="0"/>
    <s v="ROLLOS"/>
    <s v="EJECUTADO_EXITOSO"/>
    <s v="EJECUTADO EXITOSO"/>
    <s v="16/10/2025 SE CONFIRMA DATOS. SE REALIZA ENVIO DE ROLLOS CON OPERADOR LOGISTICO | 20/10/2025 SE REALIZA ENVIO DE 16 ROLLOS, CON LA GUIA 2235596260 SERVIENTREGA. SE CONFIRMA ENTREGA EXITOSA POR PARTE DE LA TRANSPORTADORA"/>
    <s v="ENVÍO"/>
    <n v="16"/>
    <s v="INTERMEDIA"/>
    <s v="TERRESTRE"/>
    <s v="MARQUEZ HOYOS JEYSON DANIEL"/>
    <n v="1"/>
    <n v="36351"/>
    <n v="36351"/>
  </r>
  <r>
    <s v="PASTO"/>
    <s v="0036-0003"/>
    <x v="4"/>
    <n v="52001"/>
    <n v="2888977"/>
    <n v="51426"/>
    <x v="0"/>
    <s v="NARIÑO"/>
    <s v="PASTO"/>
    <s v="COMUNICACIONES STIVEN"/>
    <s v="WOMPI"/>
    <s v="FO-25-1691451"/>
    <d v="2025-10-16T08:28:00"/>
    <d v="2025-10-20T15:37:00"/>
    <x v="0"/>
    <s v="ROLLOS"/>
    <s v="EJECUTADO_EXITOSO"/>
    <s v="EJECUTADO EXITOSO"/>
    <s v="16/10/2025 SE ESCALA AL COORDINADOR DE ZONA PARA ENTREGA DE ROLLOS EN SITIO | 18/10/2025 SE VISITA CB. SE REALIZA ENTREGA DE 48 ROLLOS. CLIENTE INFORMA QUE EL DATAFONO FUNCIONA CORRECTAMENTE. NO SÉ MANIPULA DATAFONO"/>
    <s v="VISITA_TÉCNICA"/>
    <n v="48"/>
    <s v="PRINCIPAL"/>
    <s v="TERRESTRE"/>
    <s v="TORO CARDONA ELIZABETH"/>
    <n v="1"/>
    <n v="31419"/>
    <n v="31419"/>
  </r>
  <r>
    <s v="CUCUTA"/>
    <s v="0036-0007"/>
    <x v="1"/>
    <n v="54001"/>
    <n v="2887929"/>
    <n v="80261"/>
    <x v="0"/>
    <s v="NORTE DE SANTANDER"/>
    <s v="CUCUTA"/>
    <s v="ABASTOS ETAPA 3 KATTE"/>
    <s v="WOMPI"/>
    <s v="FO-25-1689357"/>
    <d v="2025-10-16T08:00:00"/>
    <d v="2025-10-20T15:37:00"/>
    <x v="0"/>
    <s v="ROLLOS"/>
    <s v="EJECUTADO_EXITOSO"/>
    <s v="EJECUTADO EXITOSO"/>
    <s v="15/10/2025 SE ESCALA AL COORDINADOR DE ZONA PARA ENTREGA DE ROLLOS EN SITIO | 17/10/2025 SE ENTREGAN 16 ROLLOS"/>
    <s v="VISITA_TÉCNICA"/>
    <n v="16"/>
    <s v="PRINCIPAL"/>
    <s v="TERRESTRE"/>
    <s v="CASTILLO HERRERA ALEX RICARDO"/>
    <n v="1"/>
    <n v="31419"/>
    <n v="31419"/>
  </r>
  <r>
    <s v="BOGOTA"/>
    <s v="0036-0004"/>
    <x v="5"/>
    <n v="25099"/>
    <n v="2886686"/>
    <n v="44850"/>
    <x v="0"/>
    <s v="CUNDINAMARCA"/>
    <s v="BOJACA"/>
    <s v="BARRIO SANTA HELENA BOJACA 1"/>
    <s v="WOMPI"/>
    <s v="FO-25-1693381"/>
    <d v="2025-10-15T15:15:00"/>
    <d v="2025-10-20T15:37:00"/>
    <x v="0"/>
    <s v="ROLLOS"/>
    <s v="EJECUTADO_EXITOSO"/>
    <s v="EJECUTADO EXITOSO"/>
    <s v="16/10/2025 SE CONFIRMAN DATOS, SE REALIZA ENVIO DE ROLLOS CON GUIA | 20/10/2025 SE REALIZA ENVIO DE 24 ROLLOS, CON LA GUIA 2235596255 SERVIENTREGA. SE CONFIRMA ENTREGA EXITOSA POR PARTE DE LA TRANSPORTADORA"/>
    <s v="ENVÍO"/>
    <n v="24"/>
    <s v="INTERMEDIA"/>
    <s v="TERRESTRE"/>
    <s v="NARANJO AFANADOR RUBEN JESUS"/>
    <n v="1"/>
    <n v="36351"/>
    <n v="36351"/>
  </r>
  <r>
    <s v="YOPAL"/>
    <s v="0036-0006"/>
    <x v="2"/>
    <n v="85162"/>
    <n v="2886631"/>
    <n v="74295"/>
    <x v="0"/>
    <s v="CASANARE"/>
    <s v="MONTERREY"/>
    <s v="BARRIO ALFONSO LOPEZ MONTERREY 1"/>
    <s v="WOMPI"/>
    <s v="FO-25-1691480"/>
    <d v="2025-10-15T15:03:00"/>
    <d v="2025-10-20T15:38:00"/>
    <x v="0"/>
    <s v="ROLLOS"/>
    <s v="EJECUTADO_EXITOSO"/>
    <s v="EJECUTADO EXITOSO"/>
    <s v="16/10/2025 SE CONFIRMAN DATOS, SE REALIZA ENVIO DE ROLLOS CON GUIA | 20/10/2025 SE REALIZA ENVIO DE 32 ROLLOS, CON LA GUIA 2235596248 SERVIENTREGA. SE CONFIRMA ENTREGA EXITOSA POR PARTE DE LA TRANSPORTADORA"/>
    <s v="ENVÍO"/>
    <n v="32"/>
    <s v="INTERMEDIA"/>
    <s v="TERRESTRE"/>
    <s v="CONTRERAS ROSSI LITZY YULIETH"/>
    <n v="1"/>
    <n v="36351"/>
    <n v="36351"/>
  </r>
  <r>
    <s v="TUNJA"/>
    <s v="0036-0007"/>
    <x v="1"/>
    <n v="15238"/>
    <n v="2879847"/>
    <n v="15396"/>
    <x v="0"/>
    <s v="BOYACA"/>
    <s v="DUITAMA"/>
    <s v="AUTOSERVICIO BOYACA"/>
    <s v="WOMPI"/>
    <s v="FO-25-1690996"/>
    <d v="2025-10-14T15:02:00"/>
    <d v="2025-10-20T15:39:00"/>
    <x v="0"/>
    <s v="ROLLOS"/>
    <s v="EJECUTADO_EXITOSO"/>
    <s v="EJECUTADO EXITOSO"/>
    <s v="16/10/2025 SE CONFIRMAN DATOS, SE REALIZA ENVIO DE ROLLOS CON GUIA | 20/10/2025 SE REALIZA ENVIO DE 48 ROLLOS, CON LA GUIA 2235596246 SERVIENTREGA. SE CONFIRMA ENTREGA EXITOSA POR PARTE DE LA TRANSPORTADORA"/>
    <s v="ENVÍO"/>
    <n v="48"/>
    <s v="INTERMEDIA"/>
    <s v="TERRESTRE"/>
    <s v="CONTRERAS ROSSI LITZY YULIETH"/>
    <n v="1"/>
    <n v="36351"/>
    <n v="36351"/>
  </r>
  <r>
    <s v="BUCARAMANGA"/>
    <s v="0036-0007"/>
    <x v="1"/>
    <n v="68547"/>
    <n v="2885531"/>
    <n v="70090"/>
    <x v="0"/>
    <s v="SANTANDER"/>
    <s v="PIEDECUESTA"/>
    <s v="BARRIO PUERTO MADERO"/>
    <s v="WOMPI"/>
    <s v="FO-25-1689096"/>
    <d v="2025-10-15T12:39:00"/>
    <d v="2025-10-20T15:40:00"/>
    <x v="0"/>
    <s v="ROLLOS"/>
    <s v="EJECUTADO_EXITOSO"/>
    <s v="EJECUTADO EXITOSO"/>
    <s v="20/10/2025 SE REALIZA ENVIO DE 24 ROLLOS, CON LA GUIA 2187690797 SERVIENTREGA. SE CONFIRMA ENTREGA EXITOSA POR PARTE DE LA TRANSPORTADORA"/>
    <s v="ENVÍO"/>
    <n v="24"/>
    <s v="INTERMEDIA"/>
    <s v="TERRESTRE"/>
    <s v="CONTRERAS ROSSI LITZY YULIETH"/>
    <n v="1"/>
    <n v="36351"/>
    <n v="36351"/>
  </r>
  <r>
    <s v="PASTO"/>
    <s v="0036-0003"/>
    <x v="4"/>
    <n v="52001"/>
    <n v="2890053"/>
    <n v="29177"/>
    <x v="0"/>
    <s v="NARIÑO"/>
    <s v="PASTO"/>
    <s v="MAXIMO EXPRESS"/>
    <s v="WOMPI"/>
    <s v="FO-25-1691800"/>
    <d v="2025-10-16T10:08:00"/>
    <d v="2025-10-20T15:43:00"/>
    <x v="0"/>
    <s v="ROLLOS"/>
    <s v="EJECUTADO_EXITOSO"/>
    <s v="EJECUTADO EXITOSO"/>
    <s v="16/10/2025 SE ESCALA AL COORDINADOR DE ZONA PARA ENTREGA DE ROLLOS EN SITIO | 20/10/2025 SE REALIZA ENTREGA DE 16 ROLLOS WOMPI NO SE MANIPULA DATAFONO"/>
    <s v="VISITA_TÉCNICA"/>
    <n v="16"/>
    <s v="PRINCIPAL"/>
    <s v="TERRESTRE"/>
    <s v="CONTRERAS ROSSI LITZY YULIETH"/>
    <n v="1"/>
    <n v="31419"/>
    <n v="31419"/>
  </r>
  <r>
    <s v="BOGOTA"/>
    <s v="0036-0004"/>
    <x v="5"/>
    <n v="11001"/>
    <n v="2889476"/>
    <n v="76789"/>
    <x v="0"/>
    <s v="CUNDINAMARCA"/>
    <s v="BOGOTA"/>
    <s v="BARRIO LOS NARANJOS BOGOTA"/>
    <s v="WOMPI"/>
    <s v="FO-25-1691420"/>
    <d v="2025-10-16T09:25:00"/>
    <d v="2025-10-20T15:43:00"/>
    <x v="0"/>
    <s v="ROLLOS"/>
    <s v="EJECUTADO_EXITOSO"/>
    <s v="EJECUTADO EXITOSO"/>
    <s v="16/10/2025 SE ESCALA AL COORDINADOR DE ZONA PARA ENTREGA DE ROLLOS EN SITIO | 18/10/2025 SE ENTREGAN 24 ROLLOS"/>
    <s v="VISITA_TÉCNICA"/>
    <n v="24"/>
    <s v="PRINCIPAL"/>
    <s v="TERRESTRE"/>
    <s v="BRAVO MADROÑERO OSCAR ESTEBAN"/>
    <n v="1"/>
    <n v="31419"/>
    <n v="31419"/>
  </r>
  <r>
    <s v="CALI"/>
    <s v="0036-0003"/>
    <x v="4"/>
    <n v="19698"/>
    <n v="2882882"/>
    <n v="80625"/>
    <x v="0"/>
    <s v="CAUCA"/>
    <s v="SANTANDER DE QUILICHAO"/>
    <s v="BARRIO BELEN SANTANDER DE QUILICHAO"/>
    <s v="WOMPI"/>
    <s v="FO-25-1686373"/>
    <d v="2025-10-15T08:59:00"/>
    <d v="2025-10-20T15:45:00"/>
    <x v="0"/>
    <s v="ROLLOS"/>
    <s v="EJECUTADO_EXITOSO"/>
    <s v="EJECUTADO EXITOSO"/>
    <s v="15/10/2025 SE CONFIRMAN DATOS, SE REALIZA ENVIO DE ROLLOS CON GUIA | 20/10/2025 SE REALIZA ENVIO DE 16 ROLLOS, CON LA GUIA 2215219685 SERVIENTREGA. SE CONFIRMA ENTREGA EXITOSA POR PARTE DE LA TRANSPORTADORA"/>
    <s v="ENVÍO"/>
    <n v="16"/>
    <s v="INTERMEDIA"/>
    <s v="TERRESTRE"/>
    <s v="BARRAGAN LAGOS JUAN MANUEL"/>
    <n v="1"/>
    <n v="36351"/>
    <n v="36351"/>
  </r>
  <r>
    <s v="CUCUTA"/>
    <s v="0036-0007"/>
    <x v="1"/>
    <n v="54498"/>
    <n v="2876005"/>
    <n v="27897"/>
    <x v="0"/>
    <s v="NORTE DE SANTANDER"/>
    <s v="OCAÑA"/>
    <s v="SAN FRANCISCO OCAÑA - NORTE DE SANTANDER"/>
    <s v="WOMPI"/>
    <s v="FO-25-1685880"/>
    <d v="2025-10-14T08:58:00"/>
    <d v="2025-10-20T15:46:00"/>
    <x v="0"/>
    <s v="ROLLOS"/>
    <s v="EJECUTADO_EXITOSO"/>
    <s v="EJECUTADO EXITOSO"/>
    <s v="15/10/2025 SE CONFIRMAN DATOS, SE REALIZA ENVIO DE ROLLOS CON GUIA | 20/10/2025 SE REALIZA ENVIO DE 56 ROLLOS, CON LA GUIA 2187690795 SERVIENTREGA. SE CONFIRMA ENTREGA EXITOSA POR PARTE DE LA TRANSPORTADORA"/>
    <s v="ENVÍO"/>
    <n v="56"/>
    <s v="LEJANA"/>
    <s v="TERRESTRE"/>
    <s v="TORO CARDONA ELIZABETH"/>
    <n v="1"/>
    <n v="40250"/>
    <n v="40250"/>
  </r>
  <r>
    <s v="CALI"/>
    <s v="0036-0003"/>
    <x v="4"/>
    <n v="76306"/>
    <n v="2872359"/>
    <n v="77018"/>
    <x v="0"/>
    <s v="VALLE DEL CAUCA"/>
    <s v="GINEBRA"/>
    <s v="BARRIO ALFONSO LOPEZ GINEBRA 1"/>
    <s v="WOMPI"/>
    <s v="FO-25-1685872"/>
    <d v="2025-10-14T08:00:00"/>
    <d v="2025-10-20T15:47:00"/>
    <x v="0"/>
    <s v="ROLLOS"/>
    <s v="EJECUTADO_EXITOSO"/>
    <s v="EJECUTADO EXITOSO"/>
    <s v="15/10/2025 SE CONFIRMAN DATOS, SE REALIZA ENVIO DE ROLLOS CON GUIA | 20/10/2025 SE REALIZA ENVIO DE 32 ROLLOS, CON LA GUIA 2215219688 SERVIENTREGA. SE CONFIRMA ENTREGA EXITOSA POR PARTE DE LA TRANSPORTADORA"/>
    <s v="ENVÍO"/>
    <n v="32"/>
    <s v="INTERMEDIA"/>
    <s v="TERRESTRE"/>
    <s v="CONTRERAS ROSSI LITZY YULIETH"/>
    <n v="1"/>
    <n v="36351"/>
    <n v="36351"/>
  </r>
  <r>
    <s v="IBAGUE"/>
    <s v="0036-0006"/>
    <x v="2"/>
    <n v="73001"/>
    <n v="2900885"/>
    <n v="72513"/>
    <x v="0"/>
    <s v="TOLIMA"/>
    <s v="IBAGUE"/>
    <s v="QUÍMICOS Y ENVASES DEL TOLIMA"/>
    <s v="WOMPI"/>
    <s v="FO-25-1704367"/>
    <d v="2025-10-20T08:00:00"/>
    <d v="2025-10-20T15:47:00"/>
    <x v="0"/>
    <s v="ROLLOS"/>
    <s v="EJECUTADO_EXITOSO"/>
    <s v="EJECUTADO EXITOSO"/>
    <s v="19/10/2025 SE ESCALA AL COORDINADOR DE ZONA PARA ENTREGA DE ROLLOS EN SITIO | 20/10/2025 DE REALIZA ENTREGA DE 16 ROLLOS WOMPI POR SOLICITUD DEL CLIENTE."/>
    <s v="VISITA_TÉCNICA"/>
    <n v="16"/>
    <s v="PRINCIPAL"/>
    <s v="TERRESTRE"/>
    <s v="CONTRERAS ROSSI LITZY YULIETH"/>
    <n v="1"/>
    <n v="31419"/>
    <n v="31419"/>
  </r>
  <r>
    <s v="VILLAVICENCIO"/>
    <s v="0036-0006"/>
    <x v="2"/>
    <n v="50226"/>
    <n v="2890644"/>
    <n v="43189"/>
    <x v="0"/>
    <s v="META"/>
    <s v="CUMARAL"/>
    <s v="BARRIO TRIUNFO CUMARAL"/>
    <s v="WOMPI"/>
    <s v="FO-25-1698533"/>
    <d v="2025-10-16T10:59:00"/>
    <d v="2025-10-20T15:47:00"/>
    <x v="0"/>
    <s v="ROLLOS"/>
    <s v="EJECUTADO_EXITOSO"/>
    <s v="EJECUTADO EXITOSO"/>
    <s v="17/10/2025 SE CONFIRMA DATOS. SE REALIZA ENVIO DE ROLLOS CON OPERADOR LOGISTICO | 18/10/2025 SE REALIZA ENTREGA EN SITIO DE 64 ROLLOS WOMPI"/>
    <s v="VISITA_TÉCNICA"/>
    <n v="64"/>
    <s v="INTERMEDIA"/>
    <s v="TERRESTRE"/>
    <s v="BARRAGAN TAFUR EDWIN ESTEBAN"/>
    <n v="1"/>
    <n v="36351"/>
    <n v="36351"/>
  </r>
  <r>
    <s v="BARRANQUILLA"/>
    <s v="0036-0001"/>
    <x v="0"/>
    <n v="8001"/>
    <n v="2891543"/>
    <n v="30001"/>
    <x v="0"/>
    <s v="ATLANTICO"/>
    <s v="BARRANQUILLA"/>
    <s v="BARRIO CENTRO 28 - BARRANQUILLA"/>
    <s v="WOMPI"/>
    <s v="FO-25-1694556"/>
    <d v="2025-10-16T12:54:00"/>
    <d v="2025-10-20T15:48:00"/>
    <x v="0"/>
    <s v="ROLLOS"/>
    <s v="EJECUTADO_EXITOSO"/>
    <s v="EJECUTADO EXITOSO"/>
    <s v="16/10/2025 SE ESCALA AL COORDINADOR DE ZONA PARA ENTREGA DE ROLLOS EN SITIO | 18/10/2025 SE HACE ENTREGA DE 32 ROLLOS WOMPI EN LA CARRERA 45 34 56 CENTRO"/>
    <s v="VISITA_TÉCNICA"/>
    <n v="32"/>
    <s v="PRINCIPAL"/>
    <s v="TERRESTRE"/>
    <s v="CASTRILLON URREA LONDIER LEANDRO"/>
    <n v="1"/>
    <n v="31419"/>
    <n v="31419"/>
  </r>
  <r>
    <s v="NEIVA"/>
    <s v="0036-0006"/>
    <x v="2"/>
    <n v="18150"/>
    <n v="2876211"/>
    <n v="56756"/>
    <x v="0"/>
    <s v="CAQUETA"/>
    <s v="CARTAGENA DEL CHAIRA"/>
    <s v="BARRIO CENTRO CARTAGENA DEL CHAIRA 4"/>
    <s v="WOMPI"/>
    <s v="FO-25-1683259"/>
    <d v="2025-10-14T09:19:00"/>
    <d v="2025-10-20T15:48:00"/>
    <x v="0"/>
    <s v="ROLLOS"/>
    <s v="EJECUTADO_EXITOSO"/>
    <s v="EJECUTADO EXITOSO"/>
    <s v="14/10/2025 SE CONFIRMAN DATOS, SE REALIZA ENVIO DE ROLLOS CON GUIA | 20/10/2025 SE REALIZA ENVIO DE 64 ROLLOS, CON LA GUIA 2235596233 SERVIENTREGA. SE CONFIRMA ENTREGA EXITOSA POR PARTE DE LA TRANSPORTADORA"/>
    <s v="ENVÍO"/>
    <n v="64"/>
    <s v="LEJANA"/>
    <s v="TERRESTRE"/>
    <s v="ORTEGA TORRES JUAN SEBASTIAN"/>
    <n v="1"/>
    <n v="40250"/>
    <n v="40250"/>
  </r>
  <r>
    <s v="MONTERIA"/>
    <s v="0036-0001"/>
    <x v="0"/>
    <n v="23182"/>
    <n v="2872388"/>
    <n v="58318"/>
    <x v="0"/>
    <s v="CORDOBA"/>
    <s v="CHINU"/>
    <s v="BARRIO CENTRO CHINU 4"/>
    <s v="WOMPI"/>
    <s v="FO-25-1681537"/>
    <d v="2025-10-14T08:00:00"/>
    <d v="2025-10-20T15:49:00"/>
    <x v="0"/>
    <s v="ROLLOS"/>
    <s v="EJECUTADO_EXITOSO"/>
    <s v="EJECUTADO EXITOSO"/>
    <s v="14/10/2025 SE CONFIRMAN DATOS. SE REALIZA ENVIO DE ROLLOS CON GUIA | 20/10/2025 SE REALIZA ENVIO DE 32 ROLLOS, CON LA GUIA 2265100398 SERVIENTREGA. SE CONFIRMA ENTREGA EXITOSA POR PARTE DE LA TRANSPORTADORA"/>
    <s v="ENVÍO"/>
    <n v="32"/>
    <s v="INTERMEDIA"/>
    <s v="TERRESTRE"/>
    <s v="CONTRERAS ROSSI LITZY YULIETH"/>
    <n v="1"/>
    <n v="36351"/>
    <n v="36351"/>
  </r>
  <r>
    <s v="NEIVA"/>
    <s v="0036-0006"/>
    <x v="2"/>
    <n v="18150"/>
    <n v="2874264"/>
    <n v="46341"/>
    <x v="0"/>
    <s v="CAQUETA"/>
    <s v="CARTAGENA DEL CHAIRA"/>
    <s v="BARRIO CENTRO CARTAGENA DEL CHAIRA 2"/>
    <s v="WOMPI"/>
    <s v="FO-25-1683250"/>
    <d v="2025-10-14T08:00:00"/>
    <d v="2025-10-20T15:49:00"/>
    <x v="0"/>
    <s v="ROLLOS"/>
    <s v="EJECUTADO_EXITOSO"/>
    <s v="EJECUTADO EXITOSO"/>
    <s v="14/10/2025 SE CONFIRMAN DATOS, SE REALIZA ENVIO DE ROLLOS CON GUIA | 20/10/2025 SE REALIZA ENVIO DE 48 ROLLOS, CON LA GUIA 2235596232 SERVIENTREGA. SE CONFIRMA ENTREGA EXITOSA POR PARTE DE LA TRANSPORTADORA"/>
    <s v="ENVÍO"/>
    <n v="48"/>
    <s v="LEJANA"/>
    <s v="TERRESTRE"/>
    <s v="CONTRERAS ROSSI LITZY YULIETH"/>
    <n v="1"/>
    <n v="40250"/>
    <n v="40250"/>
  </r>
  <r>
    <s v="CUCUTA"/>
    <s v="0036-0007"/>
    <x v="1"/>
    <n v="54398"/>
    <n v="2876715"/>
    <n v="78533"/>
    <x v="0"/>
    <s v="NORTE DE SANTANDER"/>
    <s v="LA PLAYA"/>
    <s v="BARRIO CENTRO LA PLAYA"/>
    <s v="WOMPI"/>
    <s v="FO-25-1681253"/>
    <d v="2025-10-14T09:54:00"/>
    <d v="2025-10-20T15:50:00"/>
    <x v="0"/>
    <s v="ROLLOS"/>
    <s v="EJECUTADO_EXITOSO"/>
    <s v="EJECUTADO EXITOSO"/>
    <s v="14/10/2025 SE ESCALA AL COORDINADOR DE ZONA PARA ENTREGA DE ROLLOS EN SITIO | 20/10/2025 SE REALIZA ENVIO DE 24 ROLLOS, CON LA GUIA 2187690786 SERVIENTREGA. SE CONFIRMA ENTREGA EXITOSA POR PARTE DE LA TRANSPORTADORA"/>
    <s v="ENVÍO"/>
    <n v="24"/>
    <s v="LEJANA"/>
    <s v="TERRESTRE"/>
    <s v="CONTRERAS ROSSI LITZY YULIETH"/>
    <n v="1"/>
    <n v="40250"/>
    <n v="40250"/>
  </r>
  <r>
    <s v="BOGOTA"/>
    <s v="0036-0004"/>
    <x v="5"/>
    <n v="11001"/>
    <n v="2891714"/>
    <n v="36028"/>
    <x v="0"/>
    <s v="CUNDINAMARCA"/>
    <s v="BOGOTÁ"/>
    <s v="MIS TRAVESURAS"/>
    <s v="WOMPI"/>
    <s v="FO-25-1695055"/>
    <d v="2025-10-16T13:21:00"/>
    <d v="2025-10-20T15:52:00"/>
    <x v="0"/>
    <s v="ROLLOS"/>
    <s v="EJECUTADO_EXITOSO"/>
    <s v="EJECUTADO EXITOSO"/>
    <s v="16/10/2025 SE ESCALA AL COORDINADOR DE ZONA PARA ENTREGA DE ROLLOS EN SITIO | 18/10/2025 SE REALIZA ENTREGA DE 48 ROLLOS"/>
    <s v="VISITA_TÉCNICA"/>
    <n v="48"/>
    <s v="PRINCIPAL"/>
    <s v="TERRESTRE"/>
    <s v="TORO CARDONA ELIZABETH"/>
    <n v="1"/>
    <n v="31419"/>
    <n v="31419"/>
  </r>
  <r>
    <s v="MEDELLIN"/>
    <s v="0036-0005"/>
    <x v="3"/>
    <n v="5129"/>
    <n v="2891581"/>
    <n v="30567"/>
    <x v="0"/>
    <s v="ANTIOQUIA"/>
    <s v="CALDAS"/>
    <s v="MINIMERCADO LA MONTAÑA MANDALAY"/>
    <s v="WOMPI"/>
    <s v="FO-25-1694551"/>
    <d v="2025-10-16T13:21:00"/>
    <d v="2025-10-20T15:54:00"/>
    <x v="0"/>
    <s v="ROLLOS"/>
    <s v="EJECUTADO_EXITOSO"/>
    <s v="EJECUTADO EXITOSO"/>
    <s v="16/10/2025 SE ESCALA AL COORDINADOR DE ZONA PARA ENTREGA DE ROLLOS EN SITIO | 20/10/2025 SE REALIZA ENTREGA DE 40 ROLLOS"/>
    <s v="VISITA_TÉCNICA"/>
    <n v="40"/>
    <s v="PRINCIPAL"/>
    <s v="TERRESTRE"/>
    <s v="MICHELI LOPEZ MIGUEL ANGEL"/>
    <n v="1"/>
    <n v="31419"/>
    <n v="31419"/>
  </r>
  <r>
    <s v="PASTO"/>
    <s v="0036-0003"/>
    <x v="4"/>
    <n v="52001"/>
    <n v="2891725"/>
    <n v="68375"/>
    <x v="0"/>
    <s v="NARIÑO"/>
    <s v="PASTO"/>
    <s v="FARMAVIDA Y SALUD JM"/>
    <s v="WOMPI"/>
    <s v="FO-25-1694550"/>
    <d v="2025-10-16T13:36:00"/>
    <d v="2025-10-20T15:57:00"/>
    <x v="0"/>
    <s v="ROLLOS"/>
    <s v="EJECUTADO_EXITOSO"/>
    <s v="EJECUTADO EXITOSO"/>
    <s v="16/10/2025 SE ESCALA AL COORDINADOR DE ZONA PARA ENTREGA DE ROLLOS EN SITIO | 18/10/2025 SE VISITA CB. SE REALIZA ENTREGA DE 56 ROLLOS. CLIENTE INFORMA QUE EL DATAFONO FUNCIONA CORRECTAMENTE. NO SÉ MANIPULA DATAFONO"/>
    <s v="VISITA_TÉCNICA"/>
    <n v="56"/>
    <s v="PRINCIPAL"/>
    <s v="TERRESTRE"/>
    <s v="HERNANDEZ CHAVARRIA JUAN CAMILO"/>
    <n v="1"/>
    <n v="31419"/>
    <n v="31419"/>
  </r>
  <r>
    <s v="BOGOTA"/>
    <s v="0036-0004"/>
    <x v="5"/>
    <n v="11001"/>
    <n v="2892517"/>
    <n v="75986"/>
    <x v="0"/>
    <s v="CUNDINAMARCA"/>
    <s v="BOGOTÁ"/>
    <s v="SIN FRONTERAS.NET"/>
    <s v="WOMPI"/>
    <s v="FO-25-1694475"/>
    <d v="2025-10-16T15:00:00"/>
    <d v="2025-10-20T15:58:00"/>
    <x v="0"/>
    <s v="ROLLOS"/>
    <s v="EJECUTADO_EXITOSO"/>
    <s v="EJECUTADO EXITOSO"/>
    <s v="16/10/2025 SE ESCALA AL COORDINADOR DE ZONA PARA ENTREGA DE ROLLOS EN SITIO | 18/10/2025 SE REALIZA VISITA A CB SE ENTREGAN 32 ROLLOS WOMPI"/>
    <s v="VISITA_TÉCNICA"/>
    <n v="32"/>
    <s v="PRINCIPAL"/>
    <s v="TERRESTRE"/>
    <s v="CASTILLO HERRERA ALEX RICARDO"/>
    <n v="1"/>
    <n v="31419"/>
    <n v="31419"/>
  </r>
  <r>
    <s v="BARRANQUILLA"/>
    <s v="0036-0001"/>
    <x v="0"/>
    <n v="8758"/>
    <n v="2892756"/>
    <n v="23632"/>
    <x v="0"/>
    <s v="ATLANTICO"/>
    <s v="SOLEDAD"/>
    <s v="BARRIO COSTA HERMOSA V - SOLEDAD"/>
    <s v="WOMPI"/>
    <s v="FO-25-1695102"/>
    <d v="2025-10-16T15:44:00"/>
    <d v="2025-10-20T16:02:00"/>
    <x v="0"/>
    <s v="ROLLOS"/>
    <s v="EJECUTADO_EXITOSO"/>
    <s v="EJECUTADO EXITOSO"/>
    <s v="16/10/2025 SE ESCALA AL COORDINADOR DE ZONA PARA ENTREGA DE ROLLOS EN SITIO | 18/10/2025 SE HACE ENTREGA DE 64 ROLLOS WOMPI EN LA CARRERA 44 27C 129 COSTA HERMOSA V"/>
    <s v="VISITA_TÉCNICA"/>
    <n v="64"/>
    <s v="PRINCIPAL"/>
    <s v="TERRESTRE"/>
    <s v="JAIMES VALERO NELSON RICARDO"/>
    <n v="1"/>
    <n v="31419"/>
    <n v="31419"/>
  </r>
  <r>
    <s v="BOGOTA"/>
    <s v="0036-0004"/>
    <x v="5"/>
    <n v="25754"/>
    <n v="2892546"/>
    <n v="50834"/>
    <x v="0"/>
    <s v="CUNDINAMARCA"/>
    <s v="SOACHA"/>
    <s v="BARRIO LUIS CARLOS GALAN SOACHA"/>
    <s v="WOMPI"/>
    <s v="FO-25-1695137"/>
    <d v="2025-10-16T15:08:00"/>
    <d v="2025-10-20T16:02:00"/>
    <x v="0"/>
    <s v="ROLLOS"/>
    <s v="EJECUTADO_CANCELADO"/>
    <s v="CB CERRADO - DESOCUPADO"/>
    <s v="16/10/2025 SE ESCALA AL COORDINADOR DE ZONA PARA ENTREGA DE ROLLOS EN SITIO | 17/10/2025 DURANTE LA VISITA TECNICA PARA REALIZAR ENTREGA DE ROLLOS NO ES POSIBLE POR QUE COMERCIO SE ENCUENTRA CERRADO SE LLAMA AL CELULAR 3015689225 SIN TENER RESPUESTA SE INFORMA A SUPERVISOR PARA REPROGRAMAR LA VISITA"/>
    <s v="VISITA_TÉCNICA"/>
    <n v="24"/>
    <s v="PRINCIPAL"/>
    <s v="TERRESTRE"/>
    <s v="ORTEGA TORRES JUAN SEBASTIAN"/>
    <n v="1"/>
    <n v="31419"/>
    <n v="31419"/>
  </r>
  <r>
    <s v="MEDELLIN"/>
    <s v="0036-0005"/>
    <x v="3"/>
    <n v="5129"/>
    <n v="2888041"/>
    <n v="31014"/>
    <x v="0"/>
    <s v="ANTIOQUIA"/>
    <s v="CALDAS"/>
    <s v="PANADERIA A Y M"/>
    <s v="WOMPI"/>
    <s v="FO-25-1689348"/>
    <d v="2025-10-16T08:00:00"/>
    <d v="2025-10-20T16:05:00"/>
    <x v="0"/>
    <s v="ROLLOS"/>
    <s v="EJECUTADO_EXITOSO"/>
    <s v="EJECUTADO EXITOSO"/>
    <s v="15/10/2025 SE ESCALA AL COORDINADOR DE ZONA PARA ENTREGA DE ROLLOS EN SITIO | 20/10/2025 SE REALIZA ENTREGA DE 40 ROLLOS"/>
    <s v="VISITA_TÉCNICA"/>
    <n v="40"/>
    <s v="PRINCIPAL"/>
    <s v="TERRESTRE"/>
    <s v="HERNANDEZ ROJAS JOSE MAURICIO"/>
    <n v="1"/>
    <n v="31419"/>
    <n v="31419"/>
  </r>
  <r>
    <s v="CALI"/>
    <s v="0036-0003"/>
    <x v="4"/>
    <n v="19698"/>
    <n v="2868117"/>
    <n v="73488"/>
    <x v="0"/>
    <s v="CAUCA"/>
    <s v="SANTANDER DE QUILICHAO"/>
    <s v="BARRIO EL ROSARIO SANTANDER DE QUILICHAO"/>
    <s v="WOMPI"/>
    <s v="FO-25-1682333"/>
    <d v="2025-10-10T10:03:00"/>
    <d v="2025-10-20T16:06:00"/>
    <x v="0"/>
    <s v="ROLLOS"/>
    <s v="EJECUTADO_EXITOSO"/>
    <s v="EJECUTADO EXITOSO"/>
    <s v="14/10/2025 SE CONFIRMAN DATOS, SE REALIZA ENVIO DE ROLLOS CON GUIA | 20/10/2025 SE REALIZA ENVIO DE 40 ROLLOS, CON LA GUIA 2215219684 SERVIENTREGA. SE CONFIRMA ENTREGA EXITOSA POR PARTE DE LA TRANSPORTADORA"/>
    <s v="ENVÍO"/>
    <n v="40"/>
    <s v="INTERMEDIA"/>
    <s v="TERRESTRE"/>
    <s v="HERNANDEZ CHAVARRIA JUAN CAMILO"/>
    <n v="1"/>
    <n v="36351"/>
    <n v="36351"/>
  </r>
  <r>
    <s v="CARTAGENA"/>
    <s v="0036-0001"/>
    <x v="0"/>
    <n v="13001"/>
    <n v="2892758"/>
    <n v="50317"/>
    <x v="0"/>
    <s v="BOLIVAR"/>
    <s v="CARTAGENA"/>
    <s v="TRANSCRIPCOPIAS L.A"/>
    <s v="WOMPI"/>
    <s v="FO-25-1695100"/>
    <d v="2025-10-16T15:46:00"/>
    <d v="2025-10-20T16:06:00"/>
    <x v="0"/>
    <s v="ROLLOS"/>
    <s v="EJECUTADO_EXITOSO"/>
    <s v="EJECUTADO EXITOSO"/>
    <s v="16/10/2025 SE ESCALA AL COORDINADOR DE ZONA PARA ENTREGA DE ROLLOS EN SITIO | 20/10/2025 SE ENTREGAN 64 ROLLOS EN LA MISMA CASA CB CERRADO POR HORA DE ALMUERZO NO SE ANEXA TIRILLA DE PRUEBA CLIENTE TAMPOCO LO HA TRABAJADO POR QUÉ ESTÁ BANCOLOMBIA CAÍDO CLIENTE NO FIRMA POR QUÉ SYTEX ESTA CAÍDO SE LLENA LA VISITA CUANDO ESTÉ RESTABLECIDO"/>
    <s v="VISITA_TÉCNICA"/>
    <n v="64"/>
    <s v="PRINCIPAL"/>
    <s v="TERRESTRE"/>
    <s v="ARGEL DORIA MIGUEL ALBERTO"/>
    <n v="1"/>
    <n v="31419"/>
    <n v="31419"/>
  </r>
  <r>
    <s v="NEIVA"/>
    <s v="0036-0006"/>
    <x v="2"/>
    <n v="18479"/>
    <n v="2864495"/>
    <n v="25124"/>
    <x v="0"/>
    <s v="CAQUETA"/>
    <s v="MORELIA"/>
    <s v="CENTRO MORELIA - CAQUETA"/>
    <s v="WOMPI"/>
    <s v="FO-25-1674602"/>
    <d v="2025-10-09T14:57:00"/>
    <d v="2025-10-20T16:07:00"/>
    <x v="0"/>
    <s v="ROLLOS"/>
    <s v="EJECUTADO_EXITOSO"/>
    <s v="EJECUTADO EXITOSO"/>
    <s v="11/10/2025 SE CONFIRMAN DATOS, SE REALIZA ENVIO DE ROLLOS CON GUIA | 20/10/2025 SE REALIZA ENVIO DE 56 ROLLOS, CON LA GUIA 2235596203 SERVIENTREGA. SE CONFIRMA ENTREGA EXITOSA POR PARTE DE LA TRANSPORTADORA"/>
    <s v="ENVÍO"/>
    <n v="56"/>
    <s v="LEJANA"/>
    <s v="TERRESTRE"/>
    <s v="CANEDO HERRERA ALEXANDER"/>
    <n v="1"/>
    <n v="40250"/>
    <n v="40250"/>
  </r>
  <r>
    <s v="MONTERIA"/>
    <s v="0036-0001"/>
    <x v="0"/>
    <n v="23555"/>
    <n v="2862216"/>
    <n v="58882"/>
    <x v="0"/>
    <s v="CORDOBA"/>
    <s v="PLANETA RICA"/>
    <s v="BARRIO SAN NICOLAS PLANETA RICA"/>
    <s v="WOMPI"/>
    <s v="FO-25-1674119"/>
    <d v="2025-10-09T10:03:00"/>
    <d v="2025-10-20T16:08:00"/>
    <x v="0"/>
    <s v="ROLLOS"/>
    <s v="EJECUTADO_EXITOSO"/>
    <s v="EJECUTADO EXITOSO"/>
    <s v="11/10/2025 SE CONFIRMAN DATOS, SE REALIZA ENVIO DE ROLLOS CON GUIA | 20/10/2025 SE REALIZA ENVIO DE 40 ROLLOS, CON LA GUIA 2265100396 SERVIENTREGA. SE CONFIRMA ENTREGA EXITOSA POR PARTE DE LA TRANSPORTADORA"/>
    <s v="ENVÍO"/>
    <n v="40"/>
    <s v="INTERMEDIA"/>
    <s v="TERRESTRE"/>
    <s v="CONTRERAS ROSSI LITZY YULIETH"/>
    <n v="1"/>
    <n v="36351"/>
    <n v="36351"/>
  </r>
  <r>
    <s v="VILLAVICENCIO"/>
    <s v="0036-0006"/>
    <x v="2"/>
    <n v="50006"/>
    <n v="2893844"/>
    <n v="79342"/>
    <x v="0"/>
    <s v="META"/>
    <s v="ACACIAS"/>
    <s v="BARRIO VILLA DEL PRADO ACACIAS 2"/>
    <s v="WOMPI"/>
    <s v="FO-25-1700096"/>
    <d v="2025-10-17T08:00:00"/>
    <d v="2025-10-20T16:08:00"/>
    <x v="0"/>
    <s v="ROLLOS"/>
    <s v="EJECUTADO_EXITOSO"/>
    <s v="EJECUTADO EXITOSO"/>
    <s v="17/10/2025 SE CONFIRMAN DATOS. SE REALIZA ENVIO DE ROLLOS CON OPERADOR LOGISTICO | 20/10/2025 SE REALIZA ENTREGA DE 24 ROLLOS AL COMECIO SE ENTREGA"/>
    <s v="VISITA_TÉCNICA"/>
    <n v="24"/>
    <s v="INTERMEDIA"/>
    <s v="TERRESTRE"/>
    <s v="CONTRERAS ROSSI LITZY YULIETH"/>
    <n v="1"/>
    <n v="36351"/>
    <n v="36351"/>
  </r>
  <r>
    <s v="MONTERIA"/>
    <s v="0036-0001"/>
    <x v="0"/>
    <n v="23670"/>
    <n v="2860274"/>
    <n v="76858"/>
    <x v="0"/>
    <s v="CORDOBA"/>
    <s v="SAN ANDRES SOTAVENTO"/>
    <s v="BARRIO LA POPA SAN ANDRES DE SOTAVENTO"/>
    <s v="WOMPI"/>
    <s v="FO-25-1673824"/>
    <d v="2025-10-09T08:00:00"/>
    <d v="2025-10-20T16:09:00"/>
    <x v="0"/>
    <s v="ROLLOS"/>
    <s v="EJECUTADO_EXITOSO"/>
    <s v="EJECUTADO EXITOSO"/>
    <s v="11/10/2025 SE CONFIRMAN DATOS, SE REALIZA ENVIO DE ROLLOS CON GUIA | 17/10/2025 ENVIO AUN EN PROCESO, NO SE CONFIRMA RECEPCION POR USUARIO | 20/10/2025 SE REALIZA ENVIO DE 24 ROLLOS, CON LA GUIA 2265100395 SERVIENTREGA. SE CONFIRMA ENTREGA EXITOSA POR PARTE DE LA TRANSPORTADORA"/>
    <s v="ENVÍO"/>
    <n v="24"/>
    <s v="INTERMEDIA"/>
    <s v="TERRESTRE"/>
    <s v="ROZO JIMENEZ EDGAR ARMANDO"/>
    <n v="1"/>
    <n v="36351"/>
    <n v="36351"/>
  </r>
  <r>
    <s v="CALI"/>
    <s v="0036-0003"/>
    <x v="4"/>
    <n v="19001"/>
    <n v="2893450"/>
    <n v="79649"/>
    <x v="0"/>
    <s v="CAUCA"/>
    <s v="POPAYAN"/>
    <s v="BARRIO LA ESMERALDA POPAYAN 7"/>
    <s v="WOMPI"/>
    <s v="FO-25-1697091"/>
    <d v="2025-10-17T08:00:00"/>
    <d v="2025-10-20T16:09:00"/>
    <x v="0"/>
    <s v="ROLLOS"/>
    <s v="EJECUTADO_EXITOSO"/>
    <s v="EJECUTADO EXITOSO"/>
    <s v="17/10/2025 SE ESCALA AL COORDINADOR DE ZONA PARA ENTREGA DE ROLLOS EN SITIO | 18/10/2025 SE INGRESA SE ENTREGA 16 ROLLOS WOMPI"/>
    <s v="VISITA_TÉCNICA"/>
    <n v="16"/>
    <s v="LEJANA"/>
    <s v="TERRESTRE"/>
    <s v="CONTRERAS ROSSI LITZY YULIETH"/>
    <n v="1"/>
    <n v="40250"/>
    <n v="40250"/>
  </r>
  <r>
    <s v="SANTA MARTA"/>
    <s v="0036-0001"/>
    <x v="0"/>
    <n v="47001"/>
    <n v="2893858"/>
    <n v="43565"/>
    <x v="0"/>
    <s v="MAGDALENA"/>
    <s v="SANTA MARTA"/>
    <s v="BARRIO SANTA MARTA SANTA MARTA"/>
    <s v="WOMPI"/>
    <s v="FO-25-1695532"/>
    <d v="2025-10-17T08:00:00"/>
    <d v="2025-10-20T16:10:00"/>
    <x v="0"/>
    <s v="ROLLOS"/>
    <s v="EJECUTADO_EXITOSO"/>
    <s v="EJECUTADO EXITOSO"/>
    <s v="17/08/2025 SE ESCALA AL COORDINADOR DE ZONA PARA ENTREGA DE ROLLOS EN SITIO | 18/10/2025 SE REALIZA ENTREGA DE 24 ROLLOS WOMPI A SATISFACCIÓN DEL CLIENTE"/>
    <s v="VISITA_TÉCNICA"/>
    <n v="24"/>
    <s v="PRINCIPAL"/>
    <s v="TERRESTRE"/>
    <s v="GIMBUEL LASSO LUIS GERMAN"/>
    <n v="1"/>
    <n v="31419"/>
    <n v="31419"/>
  </r>
  <r>
    <s v="BOGOTA"/>
    <s v="0036-0004"/>
    <x v="5"/>
    <n v="11001"/>
    <n v="2893913"/>
    <n v="32127"/>
    <x v="0"/>
    <s v="CUNDINAMARCA"/>
    <s v="BOGOTÁ"/>
    <s v="RECARGAS Y ENVIOS A&amp;M"/>
    <s v="WOMPI"/>
    <s v="FO-25-1695534"/>
    <d v="2025-10-17T08:00:00"/>
    <d v="2025-10-20T16:11:00"/>
    <x v="0"/>
    <s v="ROLLOS"/>
    <s v="EJECUTADO_EXITOSO"/>
    <s v="EJECUTADO EXITOSO"/>
    <s v="17/08/2025 SE ESCALA AL COORDINADOR DE ZONA PARA ENTREGA DE ROLLOS EN SITIO | 18/10/2025 SE REALIZA LA ENTREGA DE 32 ROLLOS WOMPI SIN NOVEDAD"/>
    <s v="VISITA_TÉCNICA"/>
    <n v="34"/>
    <s v="PRINCIPAL"/>
    <s v="TERRESTRE"/>
    <s v="THOMAS  CAMPO SIGIFREDO SEGUNDO"/>
    <n v="1"/>
    <n v="31419"/>
    <n v="31419"/>
  </r>
  <r>
    <s v="VILLAVICENCIO"/>
    <s v="0036-0006"/>
    <x v="2"/>
    <n v="50006"/>
    <n v="2894928"/>
    <n v="77886"/>
    <x v="0"/>
    <s v="META"/>
    <s v="ACACIAS"/>
    <s v="BARRIO EL BAMBU ACACIAS"/>
    <s v="WOMPI"/>
    <s v="FO-25-1700092"/>
    <d v="2025-10-17T08:28:00"/>
    <d v="2025-10-20T16:12:00"/>
    <x v="0"/>
    <s v="ROLLOS"/>
    <s v="EJECUTADO_EXITOSO"/>
    <s v="EJECUTADO EXITOSO"/>
    <s v="17/10/2025 SE CONFIRMAN DATOS. SE REALIZA ENVIO DE ROLLOS CON OPERADOR LOGISTICO | 20/10/2025 SE REALIZA ENTREGA DE 16 ROLLOS AL COMERCIO"/>
    <s v="VISITA_TÉCNICA"/>
    <n v="16"/>
    <s v="INTERMEDIA"/>
    <s v="TERRESTRE"/>
    <s v="ORTIZ MARTINEZ STIVEN"/>
    <n v="1"/>
    <n v="36351"/>
    <n v="36351"/>
  </r>
  <r>
    <s v="VILLAVICENCIO"/>
    <s v="0036-0006"/>
    <x v="2"/>
    <n v="50001"/>
    <n v="2895045"/>
    <n v="63289"/>
    <x v="0"/>
    <s v="META"/>
    <s v="VILLAVICENCIO"/>
    <s v="DROGUERÍA MORALES AYS"/>
    <s v="WOMPI"/>
    <s v="FO-25-1697001"/>
    <d v="2025-10-17T08:49:00"/>
    <d v="2025-10-20T16:13:00"/>
    <x v="0"/>
    <s v="ROLLOS"/>
    <s v="EJECUTADO_EXITOSO"/>
    <s v="EJECUTADO EXITOSO"/>
    <s v="17/10/2025 SE ESCALA AL COORDINADOR DE ZONA PARA ENTREGA DE ROLLOS EN SITIO | 18/10/2025 SE REALIZA VISITA AL CB POR SOLICITUD DE 32 ROLLOS, SE ENTREGAN SIN NOVEDAD TODO OK"/>
    <s v="VISITA_TÉCNICA"/>
    <n v="32"/>
    <s v="PRINCIPAL"/>
    <s v="TERRESTRE"/>
    <s v="ROZO JIMENEZ EDGAR ARMANDO"/>
    <n v="1"/>
    <n v="31419"/>
    <n v="31419"/>
  </r>
  <r>
    <s v="BOGOTA"/>
    <s v="0036-0004"/>
    <x v="5"/>
    <n v="11001"/>
    <n v="2898992"/>
    <n v="15841"/>
    <x v="0"/>
    <s v="CUNDINAMARCA"/>
    <s v="BOGOTÁ"/>
    <s v="CIGARRERIA Y LICORERIA EL TRIUNFO ROJAS &amp; ROJAS"/>
    <s v="WOMPI"/>
    <s v="FO-25-1703124"/>
    <d v="2025-10-20T08:00:00"/>
    <d v="2025-10-20T16:14:00"/>
    <x v="0"/>
    <s v="ROLLOS"/>
    <s v="EJECUTADO_EXITOSO"/>
    <s v="EJECUTADO EXITOSO"/>
    <s v="18/10/2025 SE ESCALA AL COORDINADOR DE ZONA PARA ENTREGA DE ROLLOS EN SITIO | 20/10/2025 SE LLEGA ALA DIRECCIÓN INDICADA Y SE ENTREGAN 24 ROLLOS WOMPI SIN MANIPULAR EQUIPOS"/>
    <s v="VISITA_TÉCNICA"/>
    <n v="24"/>
    <s v="PRINCIPAL"/>
    <s v="TERRESTRE"/>
    <s v="MOLINA CASTRO JAVIER ALBERTO"/>
    <n v="1"/>
    <n v="31419"/>
    <n v="31419"/>
  </r>
  <r>
    <s v="CALI"/>
    <s v="0036-0003"/>
    <x v="4"/>
    <n v="19001"/>
    <n v="2895756"/>
    <n v="81422"/>
    <x v="0"/>
    <s v="CAUCA"/>
    <s v="POPAYAN"/>
    <s v="MISCELANEA NATIS DE OCCIDENTE"/>
    <s v="WOMPI"/>
    <s v="FO-25-1698520"/>
    <d v="2025-10-17T10:07:00"/>
    <d v="2025-10-20T16:15:00"/>
    <x v="0"/>
    <s v="ROLLOS"/>
    <s v="EJECUTADO_EXITOSO"/>
    <s v="EJECUTADO EXITOSO"/>
    <s v="17/10/2025 SE CONFIRMA DATOS. SE REALIZA ENVIO DE ROLLOS CON OPERADOR LOGISTICO | 20/10/2025 SE INGRESA SE ENTREGAN 8"/>
    <s v="VISITA_TÉCNICA"/>
    <n v="8"/>
    <s v="LEJANA"/>
    <s v="TERRESTRE"/>
    <s v="GARCIA PASTRANA KEVIN FERNANDO"/>
    <n v="1"/>
    <n v="40250"/>
    <n v="40250"/>
  </r>
  <r>
    <s v="BOGOTA"/>
    <s v="0036-0004"/>
    <x v="5"/>
    <n v="11001"/>
    <n v="2896456"/>
    <n v="75123"/>
    <x v="0"/>
    <s v="CUNDINAMARCA"/>
    <s v="BOGOTA"/>
    <s v="BARRIO LA CONCORDIA 1 BOGOTA"/>
    <s v="WOMPI"/>
    <s v="FO-25-1697885"/>
    <d v="2025-10-17T11:06:00"/>
    <d v="2025-10-20T16:16:00"/>
    <x v="0"/>
    <s v="ROLLOS"/>
    <s v="EJECUTADO_EXITOSO"/>
    <s v="EJECUTADO EXITOSO"/>
    <s v="17/10/2025 SE ESCALA AL COORDINADOR DE ZONA PARA ENTREGA DE ROLLOS EN SITIO | 18/10/2025 SE LLEGA A LA DIRECCIÓN INDICADA Y SE ENTREGAN 8 ROLLOS WOMPI SIN MANIPULAR EQUIPOS"/>
    <s v="VISITA_TÉCNICA"/>
    <n v="8"/>
    <s v="PRINCIPAL"/>
    <s v="TERRESTRE"/>
    <s v="GIMBUEL LASSO LUIS GERMAN"/>
    <n v="1"/>
    <n v="31419"/>
    <n v="31419"/>
  </r>
  <r>
    <s v="CALI"/>
    <s v="0036-0003"/>
    <x v="4"/>
    <n v="76001"/>
    <n v="2898876"/>
    <n v="74288"/>
    <x v="0"/>
    <s v="VALLE DEL CAUCA"/>
    <s v="CALI"/>
    <s v="MISCELANEA Y PAPELERIA PACARA"/>
    <s v="WOMPI"/>
    <s v="FO-25-1703126"/>
    <d v="2025-10-20T08:00:00"/>
    <d v="2025-10-20T16:20:00"/>
    <x v="0"/>
    <s v="ROLLOS"/>
    <s v="EJECUTADO_EXITOSO"/>
    <s v="EJECUTADO EXITOSO"/>
    <s v="18/10/2025 SE ESCALA AL COORDINADOR DE ZONA PARA ENTREGA DE ROLLOS EN SITIO | 20/10/2025 SE ENTREGAN 40 ROLLOS EN BUEN ESTADO"/>
    <s v="VISITA_TÉCNICA"/>
    <n v="40"/>
    <s v="PRINCIPAL"/>
    <s v="TERRESTRE"/>
    <s v="GARCIA PASTRANA KEVIN FERNANDO"/>
    <n v="1"/>
    <n v="31419"/>
    <n v="31419"/>
  </r>
  <r>
    <s v="CUCUTA"/>
    <s v="0036-0007"/>
    <x v="1"/>
    <n v="54001"/>
    <n v="2900130"/>
    <n v="75405"/>
    <x v="0"/>
    <s v="NORTE DE SANTANDER"/>
    <s v="CUCUTA"/>
    <s v="TIENDA Y REFRESQUERIA ISABELLA"/>
    <s v="WOMPI"/>
    <s v="FO-25-1703110"/>
    <d v="2025-10-20T08:00:00"/>
    <d v="2025-10-20T16:28:00"/>
    <x v="0"/>
    <s v="ROLLOS"/>
    <s v="EJECUTADO_EXITOSO"/>
    <s v="EJECUTADO EXITOSO"/>
    <s v="18/10/2025 SE ESCALA AL COORDINADOR DE ZONA PARA ENTREGA DE ROLLOS EN SITIO | 20/10/2025 NOVEDAD DE AGENDAMIENTO_x000a__x000a_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_x000a__x000a_ASIMISMO, SE DEJA REGISTRO DE LA AFECTACIÓN DE LA PLATAFORMA SYTES, QUE PRESENTÓ FALLAS COMO CONSECUENCIA DIRECTA DE ESTA CAÍDA GLOBAL DE SERVICIOS EN LA NUBE._x000a__x000a_QUEDAMOS ATENTOS A CUALQUIER NOVEDAD ADICIONAL QUE SE PUEDA PRESENTAR Y A LA ESTABILIZACIÓN COMPLETA DE LOS SISTEMAS IMPACTADOS | 20/10/2025 SE VISITA COMERCIO Y SE ENTREGAN 16 ROLLOS OK"/>
    <s v="VISITA_TÉCNICA"/>
    <n v="16"/>
    <s v="PRINCIPAL"/>
    <s v="TERRESTRE"/>
    <s v="ESCOBAR LENIS JUAN SEBASTIAN"/>
    <n v="1"/>
    <n v="31419"/>
    <n v="31419"/>
  </r>
  <r>
    <s v="CUCUTA"/>
    <s v="0036-0007"/>
    <x v="1"/>
    <n v="54405"/>
    <n v="2900154"/>
    <n v="72494"/>
    <x v="0"/>
    <s v="NORTE DE SANTANDER"/>
    <s v="LOS PATIOS"/>
    <s v="LOS PATIOS LLANITOS"/>
    <s v="WOMPI"/>
    <s v="FO-25-1703103"/>
    <d v="2025-10-20T08:00:00"/>
    <d v="2025-10-20T16:40:00"/>
    <x v="0"/>
    <s v="ROLLOS"/>
    <s v="EJECUTADO_EXITOSO"/>
    <s v="EJECUTADO EXITOSO"/>
    <s v="18/10/2025 SE ESCALA AL COORDINADOR DE ZONA PARA ENTREGA DE ROLLOS EN SITIO | 20/10/2025 NOVEDAD DE AGENDAMIENTO_x000a__x000a_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_x000a__x000a_ASIMISMO, SE DEJA REGISTRO DE LA AFECTACIÓN DE LA PLATAFORMA SYTES, QUE PRESENTÓ FALLAS COMO CONSECUENCIA DIRECTA DE ESTA CAÍDA GLOBAL DE SERVICIOS EN LA NUBE._x000a__x000a_QUEDAMOS ATENTOS A CUALQUIER NOVEDAD ADICIONAL QUE SE PUEDA PRESENTAR Y A LA ESTABILIZACIÓN COMPLETA DE LOS SISTEMAS IMPACTADOS | 20/10/2025 SE VISITA COMERCIO Y SE ENTREGAN 48 ROLLOS OK"/>
    <s v="VISITA_TÉCNICA"/>
    <n v="48"/>
    <s v="PRINCIPAL"/>
    <s v="TERRESTRE"/>
    <s v="TORRES MANTILLA JOSE DANIEL"/>
    <n v="1"/>
    <n v="31419"/>
    <n v="31419"/>
  </r>
  <r>
    <s v="CUCUTA"/>
    <s v="0036-0007"/>
    <x v="1"/>
    <n v="54498"/>
    <n v="2893350"/>
    <n v="50889"/>
    <x v="0"/>
    <s v="NORTE DE SANTANDER"/>
    <s v="OCAÑA"/>
    <s v="BARRIO CAMILO TORRES OCAÑA"/>
    <s v="WOMPI"/>
    <s v="FO-25-1700102"/>
    <d v="2025-10-16T16:47:00"/>
    <d v="2025-10-20T16:57:00"/>
    <x v="0"/>
    <s v="ROLLOS"/>
    <s v="EJECUTADO_EXITOSO"/>
    <s v="EJECUTADO EXITOSO"/>
    <s v="17/10/2025 SE CONFIRMAN DATOS. SE REALIZA ENVIO DE ROLLOS CON OPERADOR LOGISTICO | 20/10/2025 SE REALIZA ENVIO DE 24 ROLLOS, CON LA GUIA 2187690807 SERVIENTREGA. SE CONFIRMA ENTREGA EXITOSA POR PARTE DE LA TRANSPORTADORA"/>
    <s v="ENVÍO"/>
    <n v="24"/>
    <s v="LEJANA"/>
    <s v="TERRESTRE"/>
    <s v="TORRES MANTILLA JOSE DANIEL"/>
    <n v="1"/>
    <n v="40250"/>
    <n v="40250"/>
  </r>
  <r>
    <s v="CUCUTA"/>
    <s v="0036-0007"/>
    <x v="1"/>
    <n v="54261"/>
    <n v="2894959"/>
    <n v="62953"/>
    <x v="0"/>
    <s v="NORTE DE SANTANDER"/>
    <s v="EL ZULIA"/>
    <s v="CYBERMAS.NET"/>
    <s v="WOMPI"/>
    <s v="FO-25-1700090"/>
    <d v="2025-10-17T08:40:00"/>
    <d v="2025-10-20T16:58:00"/>
    <x v="0"/>
    <s v="ROLLOS"/>
    <s v="EJECUTADO_EXITOSO"/>
    <s v="EJECUTADO EXITOSO"/>
    <s v="17/10/2025 SE CONFIRMAN DATOS. SE REALIZA ENVIO DE ROLLOS CON OPERADOR LOGISTICO | 20/10/2025 SE REALIZA ENVIO DE 48 ROLLOS, CON LA GUIA 2187690804 SERVIENTREGA. SE CONFIRMA ENTREGA EXITOSA POR PARTE DE LA TRANSPORTADORA"/>
    <s v="ENVÍO"/>
    <n v="48"/>
    <s v="INTERMEDIA"/>
    <s v="TERRESTRE"/>
    <s v="TORO CARDONA ELIZABETH"/>
    <n v="1"/>
    <n v="36351"/>
    <n v="36351"/>
  </r>
  <r>
    <s v="MONTERIA"/>
    <s v="0036-0001"/>
    <x v="0"/>
    <n v="23464"/>
    <n v="2890347"/>
    <n v="51171"/>
    <x v="0"/>
    <s v="CORDOBA"/>
    <s v="MOMIL"/>
    <s v="BARRIO SANTANDER MOMIL"/>
    <s v="WOMPI"/>
    <s v="FO-25-1695748"/>
    <d v="2025-10-16T10:33:00"/>
    <d v="2025-10-20T16:59:00"/>
    <x v="0"/>
    <s v="ROLLOS"/>
    <s v="EJECUTADO_EXITOSO"/>
    <s v="EJECUTADO EXITOSO"/>
    <s v="17/10/2025 16/10/2025 15:07 P. M. SE INTENTA COMUNICACION A EL NUMERO 3126604804 NO HAY CONTACTO | 20/10/2025 SE REALIZA ENVIO DE 32 ROLLOS, CON LA GUIA 2265100405 SERVIENTREGA. SE CONFIRMA ENTREGA EXITOSA POR PARTE DE LA TRANSPORTADORA"/>
    <s v="ENVÍO"/>
    <n v="32"/>
    <s v="INTERMEDIA"/>
    <s v="TERRESTRE"/>
    <s v="TORO CARDONA ELIZABETH"/>
    <n v="1"/>
    <n v="36351"/>
    <n v="36351"/>
  </r>
  <r>
    <s v="CARTAGENA"/>
    <s v="0036-0001"/>
    <x v="0"/>
    <n v="13001"/>
    <n v="2897337"/>
    <n v="49945"/>
    <x v="0"/>
    <s v="BOLIVAR"/>
    <s v="CARTAGENA"/>
    <s v="BARRIO TORICES CARTAGENA DE INDIAS 1"/>
    <s v="WOMPI"/>
    <s v="FO-25-1699969"/>
    <d v="2025-10-17T13:48:00"/>
    <d v="2025-10-20T17:01:00"/>
    <x v="0"/>
    <s v="ROLLOS"/>
    <s v="EJECUTADO_EXITOSO"/>
    <s v="EJECUTADO EXITOSO"/>
    <s v="17/10/2025 SE ESCALA AL COORDINADOR DE ZONA PARA ENTREGA DE ROLLOS EN SITIO | 20/10/2025 SE REALIZA ENTREGA DE 64 ROLLOS PARA EL CORRESPONSAL"/>
    <s v="VISITA_TÉCNICA"/>
    <n v="64"/>
    <s v="PRINCIPAL"/>
    <s v="TERRESTRE"/>
    <s v="TORO CARDONA ELIZABETH"/>
    <n v="1"/>
    <n v="31419"/>
    <n v="31419"/>
  </r>
  <r>
    <s v="CUCUTA"/>
    <s v="0036-0007"/>
    <x v="1"/>
    <n v="54172"/>
    <n v="2888998"/>
    <n v="11038"/>
    <x v="0"/>
    <s v="NORTE DE SANTANDER"/>
    <s v="CHINACOTA"/>
    <s v="CHINACOTA II - NORTE DE SANTANDER"/>
    <s v="WOMPI"/>
    <s v="FO-25-1695404"/>
    <d v="2025-10-16T08:38:00"/>
    <d v="2025-10-20T17:01:00"/>
    <x v="0"/>
    <s v="ROLLOS"/>
    <s v="EJECUTADO_EXITOSO"/>
    <s v="EJECUTADO EXITOSO"/>
    <s v="16/10/2025 SE CONFIRMAN DATOS, SE REALIZA ENVIO DE ROLLOS CON GUIA | 20/10/2025 SE REALIZA ENVIO DE 48 ROLLOS, CON LA GUIA 2187690799 SERVIENTREGA. SE CONFIRMA ENTREGA EXITOSA POR PARTE DE LA TRANSPORTADORA"/>
    <s v="ENVÍO"/>
    <n v="48"/>
    <s v="INTERMEDIA"/>
    <s v="TERRESTRE"/>
    <s v="MARTINEZ SALGUEDO ANDRES AUGUSTO"/>
    <n v="1"/>
    <n v="36351"/>
    <n v="36351"/>
  </r>
  <r>
    <s v="CALI"/>
    <s v="0036-0003"/>
    <x v="4"/>
    <n v="19548"/>
    <n v="2886170"/>
    <n v="79824"/>
    <x v="0"/>
    <s v="CAUCA"/>
    <s v="PIENDAMO"/>
    <s v="BARRIO GALAN PIENDAMO 1"/>
    <s v="WOMPI"/>
    <s v="FO-25-1688984"/>
    <d v="2025-10-15T14:26:00"/>
    <d v="2025-10-20T17:02:00"/>
    <x v="0"/>
    <s v="ROLLOS"/>
    <s v="EJECUTADO_EXITOSO"/>
    <s v="EJECUTADO EXITOSO"/>
    <s v="15/10/2025 SE CONFIRMA DATOS. SE REALIZA ENVIO DE ROLLOS CON OPERADOR LOGISTICO | 20/10/2025 SE REALIZA ENVIO DE 24 ROLLOS, CON LA GUIA 2215219693 SERVIENTREGA. SE CONFIRMA ENTREGA EXITOSA POR PARTE DE LA TRANSPORTADORA"/>
    <s v="ENVÍO"/>
    <n v="24"/>
    <s v="LEJANA"/>
    <s v="TERRESTRE"/>
    <s v="CONTRERAS ROSSI LITZY YULIETH"/>
    <n v="1"/>
    <n v="40250"/>
    <n v="40250"/>
  </r>
  <r>
    <s v="VILLAVICENCIO"/>
    <s v="0036-0006"/>
    <x v="2"/>
    <n v="50318"/>
    <n v="2881442"/>
    <n v="53978"/>
    <x v="0"/>
    <s v="META"/>
    <s v="GUAMAL"/>
    <s v="BARRIO FUNDADORES GUAMAL 2"/>
    <s v="WOMPI"/>
    <s v="FO-25-1689100"/>
    <d v="2025-10-15T08:00:00"/>
    <d v="2025-10-20T17:02:00"/>
    <x v="0"/>
    <s v="ROLLOS"/>
    <s v="EJECUTADO_EXITOSO"/>
    <s v="EJECUTADO EXITOSO"/>
    <s v="20/10/2025 SE REALIZA ENVIO DE 64 ROLLOS, CON LA GUIA 2235596243 SERVIENTREGA. SE CONFIRMA ENTREGA EXITOSA POR PARTE DE LA TRANSPORTADORA"/>
    <s v="ENVÍO"/>
    <n v="64"/>
    <s v="INTERMEDIA"/>
    <s v="TERRESTRE"/>
    <s v="TORO CARDONA ELIZABETH"/>
    <n v="1"/>
    <n v="36351"/>
    <n v="36351"/>
  </r>
  <r>
    <s v="PASTO"/>
    <s v="0036-0003"/>
    <x v="4"/>
    <n v="52356"/>
    <n v="2881404"/>
    <n v="25085"/>
    <x v="0"/>
    <s v="NARIÑO"/>
    <s v="IPIALES"/>
    <s v="BARRIO CENTENARIO III - PASTO"/>
    <s v="WOMPI"/>
    <s v="FO-25-1685795"/>
    <d v="2025-10-15T08:00:00"/>
    <d v="2025-10-20T17:03:00"/>
    <x v="0"/>
    <s v="ROLLOS"/>
    <s v="EJECUTADO_EXITOSO"/>
    <s v="EJECUTADO EXITOSO"/>
    <s v="15/10/2025 SE CONFIRMAN DATOS, SE REALIZA ENVIO DE ROLLOS CON GUIA | 20/10/2025 SE REALIZA ENVIO DE 64 ROLLOS, CON LA GUIA 2215219689 SERVIENTREGA. SE CONFIRMA ENTREGA EXITOSA POR PARTE DE LA TRANSPORTADORA"/>
    <s v="ENVÍO"/>
    <n v="64"/>
    <s v="INTERMEDIA"/>
    <s v="TERRESTRE"/>
    <s v="CONTRERAS ROSSI LITZY YULIETH"/>
    <n v="1"/>
    <n v="36351"/>
    <n v="36351"/>
  </r>
  <r>
    <s v="CALI"/>
    <s v="0036-0003"/>
    <x v="4"/>
    <n v="19698"/>
    <n v="2872386"/>
    <n v="74913"/>
    <x v="0"/>
    <s v="CAUCA"/>
    <s v="SANTANDER DE QUILICHAO"/>
    <s v="BARRIO MORALES DUQUE SANTANDER DE QUILICHAO 4"/>
    <s v="WOMPI"/>
    <s v="FO-25-1683244"/>
    <d v="2025-10-14T08:00:00"/>
    <d v="2025-10-20T17:04:00"/>
    <x v="0"/>
    <s v="ROLLOS"/>
    <s v="EJECUTADO_EXITOSO"/>
    <s v="EJECUTADO EXITOSO"/>
    <s v="14/10/2025 SE CONFIRMAN DATOS, SE REALIZA ENVIO DE ROLLOS CON GUIA | 20/10/2025 SE REALIZA ENVIO DE 40 ROLLOS, CON LA GUIA 2215219687 SERVIENTREGA. SE CONFIRMA ENTREGA EXITOSA POR PARTE DE LA TRANSPORTADORA"/>
    <s v="ENVÍO"/>
    <n v="40"/>
    <s v="INTERMEDIA"/>
    <s v="TERRESTRE"/>
    <s v="CONTRERAS ROSSI LITZY YULIETH"/>
    <n v="1"/>
    <n v="36351"/>
    <n v="36351"/>
  </r>
  <r>
    <s v="BARRANQUILLA"/>
    <s v="0036-0001"/>
    <x v="0"/>
    <n v="8638"/>
    <n v="2872321"/>
    <n v="78966"/>
    <x v="0"/>
    <s v="ATLANTICO"/>
    <s v="SABANALARGA"/>
    <s v="BARRIO CENTRO SABANALARGA  24"/>
    <s v="WOMPI"/>
    <s v="FO-25-1683242"/>
    <d v="2025-10-14T08:00:00"/>
    <d v="2025-10-20T17:05:00"/>
    <x v="0"/>
    <s v="ROLLOS"/>
    <s v="EJECUTADO_EXITOSO"/>
    <s v="EJECUTADO EXITOSO"/>
    <s v="14/10/2025 SE CONFIRMAN DATOS, SE REALIZA ENVIO DE ROLLOS CON GUIA | 20/10/2025 SE REALIZA ENVIO DE 16 ROLLOS, CON LA GUIA 2205447243 SERVIENTREGA. SE CONFIRMA ENTREGA EXITOSA POR PARTE DE LA TRANSPORTADORA"/>
    <s v="ENVÍO"/>
    <n v="16"/>
    <s v="INTERMEDIA"/>
    <s v="TERRESTRE"/>
    <s v="CONTRERAS ROSSI LITZY YULIETH"/>
    <n v="1"/>
    <n v="36351"/>
    <n v="36351"/>
  </r>
  <r>
    <s v="NEIVA"/>
    <s v="0036-0006"/>
    <x v="2"/>
    <n v="18205"/>
    <n v="2872526"/>
    <n v="23046"/>
    <x v="0"/>
    <s v="CAQUETA"/>
    <s v="CURILLO"/>
    <s v="CENTRO CURILLO - CAQUETA"/>
    <s v="WOMPI"/>
    <s v="FO-25-1682483"/>
    <d v="2025-10-14T08:00:00"/>
    <d v="2025-10-20T17:05:00"/>
    <x v="0"/>
    <s v="ROLLOS"/>
    <s v="EJECUTADO_EXITOSO"/>
    <s v="EJECUTADO EXITOSO"/>
    <s v="14/10/2025 SE CONFIRMAN DATOS, SE REALIZA ENVIO DE ROLLOS CON GUIA | 20/10/2025 SE REALIZA ENVIO DE 48 ROLLOS, CON LA GUIA 2235596229 SERVIENTREGA. SE CONFIRMA ENTREGA EXITOSA POR PARTE DE LA TRANSPORTADORA"/>
    <s v="ENVÍO"/>
    <n v="48"/>
    <s v="LEJANA"/>
    <s v="TERRESTRE"/>
    <s v="CONTRERAS ROSSI LITZY YULIETH"/>
    <n v="1"/>
    <n v="40250"/>
    <n v="40250"/>
  </r>
  <r>
    <s v="CALI"/>
    <s v="0036-0003"/>
    <x v="4"/>
    <n v="19807"/>
    <n v="2872837"/>
    <n v="77206"/>
    <x v="0"/>
    <s v="CAUCA"/>
    <s v="TIMBIO"/>
    <s v="BARRIO CENTRO TIMBIO 2"/>
    <s v="WOMPI"/>
    <s v="FO-25-1681531"/>
    <d v="2025-10-14T08:00:00"/>
    <d v="2025-10-20T17:06:00"/>
    <x v="0"/>
    <s v="ROLLOS"/>
    <s v="EJECUTADO_EXITOSO"/>
    <s v="EJECUTADO EXITOSO"/>
    <s v="14/10/2025 SE CONFIRMAN DATOS. SE REALIZA ENVIO DE ROLLOS CON GUIA | 20/10/2025 SE REALIZA ENVIO DE 32 ROLLOS, CON LA GUIA 2215219677 SERVIENTREGA. SE CONFIRMA ENTREGA EXITOSA POR PARTE DE LA TRANSPORTADORA"/>
    <s v="ENVÍO"/>
    <n v="32"/>
    <s v="LEJANA"/>
    <s v="TERRESTRE"/>
    <s v="CONTRERAS ROSSI LITZY YULIETH"/>
    <n v="1"/>
    <n v="40250"/>
    <n v="40250"/>
  </r>
  <r>
    <s v="CUCUTA"/>
    <s v="0036-0007"/>
    <x v="1"/>
    <n v="54498"/>
    <n v="2866762"/>
    <n v="52423"/>
    <x v="0"/>
    <s v="NORTE DE SANTANDER"/>
    <s v="OCAÑA"/>
    <s v="BARRIO SANTA CLARA OCAÑA 3"/>
    <s v="WOMPI"/>
    <s v="FO-25-1679945"/>
    <d v="2025-10-10T08:00:00"/>
    <d v="2025-10-20T17:07:00"/>
    <x v="0"/>
    <s v="ROLLOS"/>
    <s v="EJECUTADO_EXITOSO"/>
    <s v="EJECUTADO EXITOSO"/>
    <s v="14/10/2025 SE CONFIRMAN LOS DATOS, SE REALIZA ENVIO DE ROLLOS CON GUIA | 18/10/2025 SE LLAMA AL USUARIO Y NOS CONFRIMA QUE AUN NO LE HAN LLEGADO LOS ROLLOS | 20/10/2025 SE REALIZA ENVIO DE 64 ROLLOS, CON LA GUIA 2187690783 SERVIENTREGA. SE CONFIRMA ENTREGA EXITOSA POR PARTE DE LA TRANSPORTADORA"/>
    <s v="ENVÍO"/>
    <n v="64"/>
    <s v="LEJANA"/>
    <s v="TERRESTRE"/>
    <s v="CONTRERAS ROSSI LITZY YULIETH"/>
    <n v="1"/>
    <n v="40250"/>
    <n v="40250"/>
  </r>
  <r>
    <s v="CUCUTA"/>
    <s v="0036-0007"/>
    <x v="1"/>
    <n v="54001"/>
    <n v="2898669"/>
    <n v="37005"/>
    <x v="0"/>
    <s v="NORTE DE SANTANDER"/>
    <s v="CUCUTA"/>
    <s v="DISTRILONAS"/>
    <s v="WOMPI"/>
    <s v="FO-25-1700286"/>
    <d v="2025-10-17T16:38:00"/>
    <d v="2025-10-20T17:07:00"/>
    <x v="0"/>
    <s v="ROLLOS"/>
    <s v="EJECUTADO_EXITOSO"/>
    <s v="EJECUTADO EXITOSO"/>
    <s v="17/10/2025 SE ESCALA AL COORDINADOR DE ZONA PARA ENTREGA DE ROLLOS EN SITIO | 18/10/2025 SE ENTREGAN 16 ROLLOS"/>
    <s v="VISITA_TÉCNICA"/>
    <n v="16"/>
    <s v="PRINCIPAL"/>
    <s v="TERRESTRE"/>
    <s v="CONTRERAS ROSSI LITZY YULIETH"/>
    <n v="1"/>
    <n v="31419"/>
    <n v="31419"/>
  </r>
  <r>
    <s v="VILLAVICENCIO"/>
    <s v="0036-0006"/>
    <x v="2"/>
    <n v="50001"/>
    <n v="2900957"/>
    <n v="48536"/>
    <x v="0"/>
    <s v="META"/>
    <s v="VILLAVICENCIO"/>
    <s v="BARRIO PANORAMA VILLAVICENCIO"/>
    <s v="WOMPI"/>
    <s v="FO-25-1704522"/>
    <d v="2025-10-20T08:00:00"/>
    <d v="2025-10-20T17:09:00"/>
    <x v="0"/>
    <s v="ROLLOS"/>
    <s v="EJECUTADO_EXITOSO"/>
    <s v="EJECUTADO EXITOSO"/>
    <s v="19/10/2025 SE ESCALA AL COORDINADOR DE ZONA PARA ENTREGA DE ROLLOS EN SITIO | 20/10/2025 SE REALIZA VISTA AL CB POR SOLICITUD DE ROLLOS, SE PRESENTABA NOVEDAD CON LA PLATAFORMA NO SE PUDO INICIAR DESPLAZAMIENTO INICIAL NI LLENAR UBICACIÓN EL JEFE DE ZONA NOS INFORMA TOMAR EVIDENCIA Y SUBIRLO CUANDO SYTEX ESTÉ FUNCIONANDO , SE ENTREGAN LOS ROLLOS"/>
    <s v="VISITA_TÉCNICA"/>
    <n v="24"/>
    <s v="PRINCIPAL"/>
    <s v="TERRESTRE"/>
    <s v="NARANJO AFANADOR RUBEN JESUS"/>
    <n v="1"/>
    <n v="31419"/>
    <n v="31419"/>
  </r>
  <r>
    <s v="BUCARAMANGA"/>
    <s v="0036-0007"/>
    <x v="1"/>
    <n v="68001"/>
    <n v="2896397"/>
    <n v="51190"/>
    <x v="0"/>
    <s v="SANTANDER"/>
    <s v="BUCARAMANGA"/>
    <s v="TIENDA Y VARIEDADES LUJALU"/>
    <s v="WOMPI"/>
    <s v="FO-25-1697884"/>
    <d v="2025-10-17T11:08:00"/>
    <d v="2025-10-20T17:11:00"/>
    <x v="0"/>
    <s v="ROLLOS"/>
    <s v="EJECUTADO_EXITOSO"/>
    <s v="EJECUTADO EXITOSO"/>
    <s v="17/10/2025 SE ESCALA AL COORDINADOR DE ZONA PARA ENTREGA DE ROLLOS EN SITIO | 20/10/2025 SE REALIZA ENTREGA DE 32 ROLLOS WOMPI A LA SRA OLGA OVIEDO"/>
    <s v="VISITA_TÉCNICA"/>
    <n v="32"/>
    <s v="PRINCIPAL"/>
    <s v="TERRESTRE"/>
    <s v="MOLINA CASTRO JAVIER ALBERTO"/>
    <n v="1"/>
    <n v="31419"/>
    <n v="31419"/>
  </r>
  <r>
    <s v="CUCUTA"/>
    <s v="0036-0007"/>
    <x v="1"/>
    <n v="54001"/>
    <n v="2897241"/>
    <n v="76002"/>
    <x v="0"/>
    <s v="NORTE DE SANTANDER"/>
    <s v="CUCUTA"/>
    <s v="CICLOREPUESTOS BIKER 10"/>
    <s v="WOMPI"/>
    <s v="FO-25-1698721"/>
    <d v="2025-10-17T13:09:00"/>
    <d v="2025-10-20T17:13:00"/>
    <x v="0"/>
    <s v="ROLLOS"/>
    <s v="EJECUTADO_EXITOSO"/>
    <s v="EJECUTADO EXITOSO"/>
    <s v="17/10/2025 SE ESCALA AL COORDINADOR DE ZONA PARA ENTREGA DE ROLLOS EN SITIO | 18/10/2025 SE REALIZA VISITA, SE ENTREGAN 16 ROLLOS"/>
    <s v="VISITA_TÉCNICA"/>
    <n v="16"/>
    <s v="PRINCIPAL"/>
    <s v="TERRESTRE"/>
    <s v="GONZALEZ ESTUPIÑAN YEISON WALTER ANTONIO"/>
    <n v="1"/>
    <n v="31419"/>
    <n v="31419"/>
  </r>
  <r>
    <s v="TUNJA"/>
    <s v="0036-0007"/>
    <x v="1"/>
    <n v="15001"/>
    <n v="2896994"/>
    <n v="52921"/>
    <x v="0"/>
    <s v="BOYACA"/>
    <s v="TUNJA"/>
    <s v="BARRIO JOSE JOAQUIN CAMACHO TUNJA 1"/>
    <s v="WOMPI"/>
    <s v="FO-25-1698746"/>
    <d v="2025-10-17T12:20:00"/>
    <d v="2025-10-20T17:20:00"/>
    <x v="0"/>
    <s v="ROLLOS"/>
    <s v="EJECUTADO_EXITOSO"/>
    <s v="EJECUTADO EXITOSO"/>
    <s v="17/10/2025 SE ESCALA AL COORDINADOR DE ZONA PARA ENTREGA DE ROLLOS EN SITIO | 18/10/2025 SE VISITA DIRECCIÓN ENCONTRANDO  EL COMERCIO CERRADO CLIENTE INDICA QUE LE REALICEMOS LA ENTREGA EN EL ESTABLECIMIENTO DEL LADO SE REALIZA ENTREGA DE 24 ROLLOS WOMPI CON VISITA   RECIBE SEÑORA JANELIE"/>
    <s v="VISITA_TÉCNICA"/>
    <n v="24"/>
    <s v="PRINCIPAL"/>
    <s v="TERRESTRE"/>
    <s v="PACHECO BUITRAGO JAVIER ALONSO"/>
    <n v="1"/>
    <n v="31419"/>
    <n v="31419"/>
  </r>
  <r>
    <s v="CUCUTA"/>
    <s v="0036-0007"/>
    <x v="1"/>
    <n v="54498"/>
    <n v="2889471"/>
    <n v="72063"/>
    <x v="0"/>
    <s v="NORTE DE SANTANDER"/>
    <s v="OCAÑA"/>
    <s v="NORTE DE SANTANDER OCAÑA CENTRO"/>
    <s v="WOMPI"/>
    <s v="FO-25-1695402"/>
    <d v="2025-10-16T09:24:00"/>
    <d v="2025-10-21T00:21:00"/>
    <x v="0"/>
    <s v="ROLLOS"/>
    <s v="EJECUTADO_EXITOSO"/>
    <s v="EJECUTADO EXITOSO"/>
    <s v="16/10/2025 SE CONFIRMAN DATOS, SE REALIZA ENVIO DE ROLLOS CON GUIA | 17/10/2025 SE REALIZA ENVÍO DE 48 ROLLOS WOMPI OK"/>
    <s v="ENVÍO"/>
    <n v="48"/>
    <s v="LEJANA"/>
    <s v="TERRESTRE"/>
    <s v="RODRIGUEZ MURCIA YERSON IVAN"/>
    <n v="1"/>
    <n v="40250"/>
    <n v="40250"/>
  </r>
  <r>
    <s v="MEDELLIN"/>
    <s v="0036-0005"/>
    <x v="3"/>
    <n v="5264"/>
    <n v="2871194"/>
    <n v="79059"/>
    <x v="0"/>
    <s v="ANTIOQUIA"/>
    <s v="ENTRERRIOS"/>
    <s v="BARRIO SECTOR  EL CEMENTERIO ENRERRIOS"/>
    <s v="WOMPI"/>
    <s v="FO-25-1685871"/>
    <d v="2025-10-14T08:00:00"/>
    <d v="2025-10-21T07:47:00"/>
    <x v="0"/>
    <s v="ROLLOS"/>
    <s v="EJECUTADO_EXITOSO"/>
    <s v="EJECUTADO EXITOSO"/>
    <s v="15/10/2025 SE CONFIRMAN DATOS, SE REALIZA ENVIO DE ROLLOS CON GUIA | 21/10/2025 SE REALIZA ENVIO DE 16 ROLLOS, CON LA GUIA 6345301365356 . SE CONFIRMA ENTREGA EXITOSA POR PARTE DE LA TRANSPORTADORA"/>
    <s v="ENVÍO"/>
    <n v="16"/>
    <s v="INTERMEDIA"/>
    <s v="TERRESTRE"/>
    <s v="DURAN ACOSTA FRANK YONNY"/>
    <n v="1"/>
    <n v="36351"/>
    <n v="36351"/>
  </r>
  <r>
    <s v="MEDELLIN"/>
    <s v="0036-0005"/>
    <x v="3"/>
    <n v="5667"/>
    <n v="2872332"/>
    <n v="54233"/>
    <x v="0"/>
    <s v="ANTIOQUIA"/>
    <s v="SAN RAFAEL"/>
    <s v="BARRIO SAN RAFAEL SAN RAFAEL"/>
    <s v="WOMPI"/>
    <s v="FO-25-1683243"/>
    <d v="2025-10-14T08:00:00"/>
    <d v="2025-10-21T07:49:00"/>
    <x v="0"/>
    <s v="ROLLOS"/>
    <s v="EJECUTADO_EXITOSO"/>
    <s v="EJECUTADO EXITOSO"/>
    <s v="14/10/2025 SE CONFIRMAN DATOS, SE REALIZA ENVIO DE ROLLOS CON GUIA | 21/10/2025 SE REALIZA ENVIO DE 16 ROLLOS, CON LA GUIA 6345301365131 . SE CONFIRMA ENTREGA EXITOSA POR PARTE DE LA TRANSPORTADORA"/>
    <s v="ENVÍO"/>
    <n v="16"/>
    <s v="LEJANA"/>
    <s v="TERRESTRE"/>
    <s v="BETANCUR AGUIRRE EDGAR AUGUSTO"/>
    <n v="1"/>
    <n v="40250"/>
    <n v="40250"/>
  </r>
  <r>
    <s v="MANIZALES"/>
    <s v="0036-0002"/>
    <x v="6"/>
    <n v="17174"/>
    <n v="2872278"/>
    <n v="69896"/>
    <x v="0"/>
    <s v="CALDAS"/>
    <s v="CHINCHINA"/>
    <s v="BARRIO CENTRO CHINCHINA 10"/>
    <s v="WOMPI"/>
    <s v="FO-25-1683240"/>
    <d v="2025-10-14T08:00:00"/>
    <d v="2025-10-21T07:51:00"/>
    <x v="0"/>
    <s v="ROLLOS"/>
    <s v="EJECUTADO_EXITOSO"/>
    <s v="EJECUTADO EXITOSO"/>
    <s v="14/10/2025 SE CONFIRMAN DATOS, SE REALIZA ENVIO DE ROLLOS CON GUIA | 21/10/2025 SE REALIZA ENVIO DE 56 ROLLOS, CON LA GUIA 3028503118 SERVIENTREGA. SE CONFIRMA ENTREGA EXITOSA POR PARTE DE LA TRANSPORTADORA"/>
    <s v="ENVÍO"/>
    <n v="56"/>
    <s v="INTERMEDIA"/>
    <s v="TERRESTRE"/>
    <s v="BETANCUR AGUIRRE EDGAR AUGUSTO"/>
    <n v="1"/>
    <n v="36351"/>
    <n v="36351"/>
  </r>
  <r>
    <s v="PEREIRA"/>
    <s v="0036-0002"/>
    <x v="6"/>
    <n v="63130"/>
    <n v="2872290"/>
    <n v="69260"/>
    <x v="0"/>
    <s v="QUINDIO"/>
    <s v="CALARCA"/>
    <s v="BARRIO SIMON BOLIVAR CALARCA"/>
    <s v="WOMPI"/>
    <s v="FO-25-1682482"/>
    <d v="2025-10-14T08:00:00"/>
    <d v="2025-10-21T07:53:00"/>
    <x v="0"/>
    <s v="ROLLOS"/>
    <s v="EJECUTADO_EXITOSO"/>
    <s v="EJECUTADO EXITOSO"/>
    <s v="14/10/2025 SE CONFIRMAN DATOS, SE REALIZA ENVIO DE ROLLOS CON GUIA | 21/10/2025 SE REALIZA ENVIO DE 16 ROLLOS, CON LA GUIA 3028503117 SERVIENTREGA. SE CONFIRMA ENTREGA EXITOSA POR PARTE DE LA TRANSPORTADORA"/>
    <s v="ENVÍO"/>
    <n v="16"/>
    <s v="INTERMEDIA"/>
    <s v="TERRESTRE"/>
    <s v="CONTRERAS ROSSI LITZY YULIETH"/>
    <n v="1"/>
    <n v="36351"/>
    <n v="36351"/>
  </r>
  <r>
    <s v="MEDELLIN"/>
    <s v="0036-0005"/>
    <x v="3"/>
    <n v="5440"/>
    <n v="2872194"/>
    <n v="70812"/>
    <x v="0"/>
    <s v="ANTIOQUIA"/>
    <s v="MARINILLA"/>
    <s v="BARRIO MARINILLA MARINILLA 1"/>
    <s v="WOMPI"/>
    <s v="FO-25-1681545"/>
    <d v="2025-10-14T08:00:00"/>
    <d v="2025-10-21T07:54:00"/>
    <x v="0"/>
    <s v="ROLLOS"/>
    <s v="EJECUTADO_EXITOSO"/>
    <s v="EJECUTADO EXITOSO"/>
    <s v="14/10/2025 SE CONFIRMAN DATOS. SE REALIZA ENVIO DE ROLLOS CON GUIA 21/10/2025 SE REALIZA ENTREGA EXITOSA CON 54 ROLLOS"/>
    <s v="ENVÍO"/>
    <n v="54"/>
    <s v="INTERMEDIA"/>
    <s v="TERRESTRE"/>
    <s v="CONTRERAS ROSSI LITZY YULIETH"/>
    <n v="1"/>
    <n v="36351"/>
    <n v="36351"/>
  </r>
  <r>
    <s v="TUNJA"/>
    <s v="0036-0007"/>
    <x v="1"/>
    <n v="15646"/>
    <n v="2871407"/>
    <n v="29318"/>
    <x v="0"/>
    <s v="BOYACA"/>
    <s v="SAMACA"/>
    <s v="BARRIO CENTRO 2 SAMACÁ"/>
    <s v="WOMPI"/>
    <s v="FO-25-1681547"/>
    <d v="2025-10-14T08:00:00"/>
    <d v="2025-10-21T07:55:00"/>
    <x v="0"/>
    <s v="ROLLOS"/>
    <s v="EJECUTADO_EXITOSO"/>
    <s v="EJECUTADO EXITOSO"/>
    <s v="14/10/2025 SE CONFIRMAN DATOS. SE REALIZA ENVIO DE ROLLOS CON GUIA | 21/10/2025 SE REALIZA ENVIO DE 32 ROLLOS, CON LA GUIA 2235596227 SERVIENTREGA. SE CONFIRMA ENTREGA EXITOSA POR PARTE DE LA TRANSPORTADORA"/>
    <s v="ENVÍO"/>
    <n v="32"/>
    <s v="INTERMEDIA"/>
    <s v="TERRESTRE"/>
    <s v="BETANCUR AGUIRRE EDGAR AUGUSTO"/>
    <n v="1"/>
    <n v="36351"/>
    <n v="36351"/>
  </r>
  <r>
    <s v="NEIVA"/>
    <s v="0036-0006"/>
    <x v="2"/>
    <n v="41001"/>
    <n v="2897574"/>
    <n v="23641"/>
    <x v="0"/>
    <s v="HUILA"/>
    <s v="NEIVA"/>
    <s v="VARIEDADES FERDANI"/>
    <s v="WOMPI"/>
    <s v="FO-25-1699961"/>
    <d v="2025-10-17T14:25:00"/>
    <d v="2025-10-21T07:55:00"/>
    <x v="0"/>
    <s v="ROLLOS"/>
    <s v="EJECUTADO_EXITOSO"/>
    <s v="EJECUTADO EXITOSO"/>
    <s v="17/10/2025 SE ESCALA AL COORDINADOR DE ZONA PARA ENTREGA DE ROLLOS EN SITIO | 18/10/2025 SE REALIZA VISTA AL PUNTO SE ENTREGAN 24 ROLLOS PAPEL WOMPI CLIENTE RECIBE A SATISFACCIÓN"/>
    <s v="VISITA_TÉCNICA"/>
    <n v="24"/>
    <s v="PRINCIPAL"/>
    <s v="TERRESTRE"/>
    <s v="CONTRERAS ROSSI LITZY YULIETH"/>
    <n v="1"/>
    <n v="31419"/>
    <n v="31419"/>
  </r>
  <r>
    <s v="CALI"/>
    <s v="0036-0003"/>
    <x v="4"/>
    <n v="76364"/>
    <n v="2872562"/>
    <n v="66452"/>
    <x v="0"/>
    <s v="VALLE DEL CAUCA"/>
    <s v="JAMUNDI"/>
    <s v="BARRIO PORTAL DEL JORDAN JAMUNDI 3"/>
    <s v="WOMPI"/>
    <s v="FO-25-1681539"/>
    <d v="2025-10-14T08:00:00"/>
    <d v="2025-10-21T07:57:00"/>
    <x v="0"/>
    <s v="ROLLOS"/>
    <s v="EJECUTADO_EXITOSO"/>
    <s v="EJECUTADO EXITOSO"/>
    <s v="14/10/2025 SE CONFIRMAN DATOS. SE REALIZA ENVIO DE ROLLOS CON GUIA | 21/10/2025 SE REALIZA ENVIO DE 32 ROLLOS, CON LA GUIA 2215219678 SERVIENTREGA. SE CONFIRMA ENTREGA EXITOSA POR PARTE DE LA TRANSPORTADORA"/>
    <s v="ENVÍO"/>
    <n v="32"/>
    <s v="INTERMEDIA"/>
    <s v="TERRESTRE"/>
    <s v="DEVIA REINOSO JUAN CARLOS"/>
    <n v="1"/>
    <n v="36351"/>
    <n v="36351"/>
  </r>
  <r>
    <s v="CUCUTA"/>
    <s v="0036-0007"/>
    <x v="1"/>
    <n v="54001"/>
    <n v="2897097"/>
    <n v="22695"/>
    <x v="0"/>
    <s v="NORTE DE SANTANDER"/>
    <s v="CUCUTA"/>
    <s v="DROGUERIA NICOLFARMA"/>
    <s v="WOMPI"/>
    <s v="FO-25-1698717"/>
    <d v="2025-10-17T13:11:00"/>
    <d v="2025-10-21T07:58:00"/>
    <x v="0"/>
    <s v="ROLLOS"/>
    <s v="EJECUTADO_EXITOSO"/>
    <s v="EJECUTADO EXITOSO"/>
    <s v="17/10/2025 SE ESCALA AL COORDINADOR DE ZONA PARA ENTREGA DE ROLLOS EN SITIO | 18/10/2025 SE REALIZA ENTREGA DE 48 ROLLOS WOMPI  EN DIRECCIÓN DE CÚCUTA POR PETICIÓN DEL CLIENTE"/>
    <s v="VISITA_TÉCNICA"/>
    <n v="48"/>
    <s v="PRINCIPAL"/>
    <s v="TERRESTRE"/>
    <s v="CONTRERAS ROSSI LITZY YULIETH"/>
    <n v="1"/>
    <n v="31419"/>
    <n v="31419"/>
  </r>
  <r>
    <s v="BOGOTA"/>
    <s v="0036-0004"/>
    <x v="5"/>
    <n v="11001"/>
    <n v="2897314"/>
    <n v="68901"/>
    <x v="0"/>
    <s v="CUNDINAMARCA"/>
    <s v="BOGOTÁ"/>
    <s v="TULIO ERNESTO GONZALEZ GARCIA"/>
    <s v="WOMPI"/>
    <s v="FO-25-1699985"/>
    <d v="2025-10-17T13:19:00"/>
    <d v="2025-10-21T07:59:00"/>
    <x v="0"/>
    <s v="ROLLOS"/>
    <s v="EJECUTADO_EXITOSO"/>
    <s v="EJECUTADO EXITOSO"/>
    <s v="17/10/2025 SE ESCALA AL COORDINADOR DE ZONA PARA ENTREGA DE ROLLOS EN SITIO | 18/10/2025 SE DEJAN 24 ROLLOS"/>
    <s v="VISITA_TÉCNICA"/>
    <n v="24"/>
    <s v="PRINCIPAL"/>
    <s v="TERRESTRE"/>
    <s v="DURAN ACOSTA FRANK YONNY"/>
    <n v="1"/>
    <n v="31419"/>
    <n v="31419"/>
  </r>
  <r>
    <s v="BUCARAMANGA"/>
    <s v="0036-0007"/>
    <x v="1"/>
    <n v="68001"/>
    <n v="2897302"/>
    <n v="34638"/>
    <x v="0"/>
    <s v="SANTANDER"/>
    <s v="BUCARAMANGA"/>
    <s v="LAURA'S SECRET DISTRIBUIDORA"/>
    <s v="WOMPI"/>
    <s v="FO-25-1698714"/>
    <d v="2025-10-17T13:12:00"/>
    <d v="2025-10-21T08:19:00"/>
    <x v="0"/>
    <s v="ROLLOS"/>
    <s v="EJECUTADO_EXITOSO"/>
    <s v="EJECUTADO EXITOSO"/>
    <s v="17/10/2025 SE ESCALA AL COORDINADOR DE ZONA PARA ENTREGA DE ROLLOS EN SITIO | 18/10/2025 SE REALIZA ENTREGA DE 16 ROLLOS NO SE MANIPULA TERMINAL"/>
    <s v="VISITA_TÉCNICA"/>
    <n v="16"/>
    <s v="PRINCIPAL"/>
    <s v="TERRESTRE"/>
    <s v="INFANTE SIERRA MANUEL FERNANDO"/>
    <n v="1"/>
    <n v="31419"/>
    <n v="31419"/>
  </r>
  <r>
    <s v="CALI"/>
    <s v="0036-0003"/>
    <x v="4"/>
    <n v="76520"/>
    <n v="2898653"/>
    <n v="77802"/>
    <x v="0"/>
    <s v="VALLE DEL CAUCA"/>
    <s v="PALMIRA"/>
    <s v="BARRIO ZAMORANO PALMIRA 5"/>
    <s v="WOMPI"/>
    <s v="FO-25-1700288"/>
    <d v="2025-10-17T16:30:00"/>
    <d v="2025-10-21T08:26:00"/>
    <x v="0"/>
    <s v="ROLLOS"/>
    <s v="EJECUTADO_EXITOSO"/>
    <s v="EJECUTADO EXITOSO"/>
    <s v="17/10/2025 SE ESCALA AL COORDINADOR DE ZONA PARA ENTREGA DE ROLLOS EN SITIO | 18/10/2025 EN LA VISITA TÉCNICA SE REALIZÓ LA ENTREGA DE 16 ROLLOS DE WOMPI PARA EL CB."/>
    <s v="VISITA_TÉCNICA"/>
    <n v="16"/>
    <s v="PRINCIPAL"/>
    <s v="TERRESTRE"/>
    <s v="REYES RAMIREZ DIEGO ALEXANDER"/>
    <n v="1"/>
    <n v="31419"/>
    <n v="31419"/>
  </r>
  <r>
    <s v="MEDELLIN"/>
    <s v="0036-0005"/>
    <x v="3"/>
    <n v="5467"/>
    <n v="2885176"/>
    <n v="23628"/>
    <x v="0"/>
    <s v="ANTIOQUIA"/>
    <s v="MONTEBELLO"/>
    <s v="PARQUE PRINCIPAL MONTEBELLO - ANTIOQUIA"/>
    <s v="WOMPI"/>
    <s v="FO-25-1686860"/>
    <d v="2025-10-15T11:42:00"/>
    <d v="2025-10-21T08:30:00"/>
    <x v="0"/>
    <s v="ROLLOS"/>
    <s v="EJECUTADO_EXITOSO"/>
    <s v="EJECUTADO EXITOSO"/>
    <s v="15/10/2025 SE REALIZA ENVIO DE ROLLOS CON OPERADOR LOGISTICO | 20/10/2025 SE REALIZA ENVÍO DE 56 ROLLOS WOMPI OK POR FLOTA, CLIENTE CONFIRMA RECIBIDO"/>
    <s v="ENVÍO"/>
    <n v="56"/>
    <s v="INTERMEDIA"/>
    <s v="TERRESTRE"/>
    <s v="SANCHEZ URREGO ROBINSON DAVID"/>
    <n v="1"/>
    <n v="36351"/>
    <n v="36351"/>
  </r>
  <r>
    <s v="BOGOTA"/>
    <s v="0036-0004"/>
    <x v="5"/>
    <n v="11001"/>
    <n v="2898704"/>
    <n v="63841"/>
    <x v="0"/>
    <s v="CUNDINAMARCA"/>
    <s v="BOGOTÁ"/>
    <s v="MISCELANIA MIS EMANUEL"/>
    <s v="WOMPI"/>
    <s v="FO-25-1700289"/>
    <d v="2025-10-17T16:14:00"/>
    <d v="2025-10-21T08:32:00"/>
    <x v="0"/>
    <s v="ROLLOS"/>
    <s v="EJECUTADO_EXITOSO"/>
    <s v="EJECUTADO EXITOSO"/>
    <s v="17/10/2025 SE ESCALA AL COORDINADOR DE ZONA PARA ENTREGA DE ROLLOS EN SITIO | 18/10/2025 SE ENTREGAN  ROLLOS SIN MANIPULACIÓN DEL DATAFONO SIN NOVEDAD"/>
    <s v="VISITA_TÉCNICA"/>
    <n v="16"/>
    <s v="PRINCIPAL"/>
    <s v="TERRESTRE"/>
    <s v="QUINTERO SANCHEZ JUAN SEBASTIAN"/>
    <n v="1"/>
    <n v="31419"/>
    <n v="31419"/>
  </r>
  <r>
    <s v="BUCARAMANGA"/>
    <s v="0036-0007"/>
    <x v="1"/>
    <n v="68655"/>
    <n v="2893456"/>
    <n v="70546"/>
    <x v="0"/>
    <s v="SANTANDER"/>
    <s v="SABANA DE TORRES"/>
    <s v="BARRIO ARGELIA SABANA DE TORRES"/>
    <s v="WOMPI"/>
    <s v="FO-25-1700101"/>
    <d v="2025-10-17T08:00:00"/>
    <d v="2025-10-21T08:32:00"/>
    <x v="0"/>
    <s v="ROLLOS"/>
    <s v="EJECUTADO_EXITOSO"/>
    <s v="EJECUTADO EXITOSO"/>
    <s v="17/10/2025 SE CONFIRMAN DATOS. SE REALIZA ENVIO DE ROLLOS CON OPERADOR LOGISTICO | 21/10/2025 SE REALIZA ENVIO DE 64 ROLLOS, CON LA GUIA 2187690806 SERVIENTREGA. SE CONFIRMA ENTREGA EXITOSA POR PARTE DE LA TRANSPORTADORA"/>
    <s v="ENVÍO"/>
    <n v="64"/>
    <s v="LEJANA"/>
    <s v="TERRESTRE"/>
    <s v="ARIAS QUILINDO JULIAN"/>
    <n v="1"/>
    <n v="40250"/>
    <n v="40250"/>
  </r>
  <r>
    <s v="TUNJA"/>
    <s v="0036-0007"/>
    <x v="1"/>
    <n v="15491"/>
    <n v="2885170"/>
    <n v="54440"/>
    <x v="0"/>
    <s v="BOYACA"/>
    <s v="NOBSA"/>
    <s v="BARRIO CENTRO NOBSA 3"/>
    <s v="WOMPI"/>
    <s v="FO-25-1694896"/>
    <d v="2025-10-15T11:41:00"/>
    <d v="2025-10-21T08:33:00"/>
    <x v="0"/>
    <s v="ROLLOS"/>
    <s v="EJECUTADO_EXITOSO"/>
    <s v="EJECUTADO EXITOSO"/>
    <s v="16/10/2025 16/10/2025 14:20 SE INTENTA COMUNICACIÓN AL NÚMERO 3123705272 NO HAY CONTACTO | 21/10/2025 SE REALIZA ENVIO DE 56 ROLLOS, CON LA GUIA 2235596263 SERVIENTREGA. SE CONFIRMA ENTREGA EXITOSA POR PARTE DE LA TRANSPORTADORA"/>
    <s v="ENVÍO"/>
    <n v="56"/>
    <s v="INTERMEDIA"/>
    <s v="TERRESTRE"/>
    <s v="TORO CARDONA ELIZABETH"/>
    <n v="1"/>
    <n v="36351"/>
    <n v="36351"/>
  </r>
  <r>
    <s v="VILLAVICENCIO"/>
    <s v="0036-0006"/>
    <x v="2"/>
    <n v="50006"/>
    <n v="2890258"/>
    <n v="40913"/>
    <x v="0"/>
    <s v="META"/>
    <s v="ACACIAS"/>
    <s v="BARRIO LAS FERIAS ACACIAS 1"/>
    <s v="WOMPI"/>
    <s v="FO-25-1694886"/>
    <d v="2025-10-16T10:29:00"/>
    <d v="2025-10-21T08:34:00"/>
    <x v="0"/>
    <s v="ROLLOS"/>
    <s v="EJECUTADO_EXITOSO"/>
    <s v="EJECUTADO EXITOSO"/>
    <s v="16/10/2025 16/10/2025 14:44 SE INTENTA COMUNICACIÓN AL NÚMERO 3222699284|3108323392 NO HAY CONTACTO | 21/10/2025 SE REALIZA ENVIO DE 48 ROLLOS, CON LA GUIA 2235596261 SERVIENTREGA. SE CONFIRMA ENTREGA EXITOSA POR PARTE DE LA TRANSPORTADORA"/>
    <s v="ENVÍO"/>
    <n v="48"/>
    <s v="INTERMEDIA"/>
    <s v="TERRESTRE"/>
    <s v="TORO CARDONA ELIZABETH"/>
    <n v="1"/>
    <n v="36351"/>
    <n v="36351"/>
  </r>
  <r>
    <s v="MEDELLIN"/>
    <s v="0036-0005"/>
    <x v="3"/>
    <n v="5308"/>
    <n v="2887979"/>
    <n v="32567"/>
    <x v="0"/>
    <s v="ANTIOQUIA"/>
    <s v="GIRARDOTA"/>
    <s v="VARIEDADES SURY"/>
    <s v="WOMPI"/>
    <s v="FO-25-1693330"/>
    <d v="2025-10-16T08:00:00"/>
    <d v="2025-10-21T08:34:00"/>
    <x v="0"/>
    <s v="ROLLOS"/>
    <s v="EJECUTADO_EXITOSO"/>
    <s v="EJECUTADO EXITOSO"/>
    <s v="16/10/2025 SE ESCALA AL COORDINADOR DE ZONA PARA ENTREGA DE ROLLOS EN SITIO | 20/10/2025 SE REALIZA ENTREGA DE 32 ROLLOS WOMPI OK"/>
    <s v="VISITA_TÉCNICA"/>
    <n v="32"/>
    <s v="PRINCIPAL"/>
    <s v="TERRESTRE"/>
    <s v="TORO CARDONA ELIZABETH"/>
    <n v="1"/>
    <n v="31419"/>
    <n v="31419"/>
  </r>
  <r>
    <s v="CALI"/>
    <s v="0036-0003"/>
    <x v="4"/>
    <n v="76892"/>
    <n v="2898374"/>
    <n v="79591"/>
    <x v="0"/>
    <s v="VALLE DEL CAUCA"/>
    <s v="YUMBO"/>
    <s v="BARRIO SAN JORGE YUMBO 1"/>
    <s v="WOMPI"/>
    <s v="FO-25-1699908"/>
    <d v="2025-10-17T16:01:00"/>
    <d v="2025-10-21T08:35:00"/>
    <x v="0"/>
    <s v="ROLLOS"/>
    <s v="EJECUTADO_EXITOSO"/>
    <s v="EJECUTADO EXITOSO"/>
    <s v="18/10/2025 SE LLEGA A SITIO Y SE ENCUENTRA CERRADO EL CB, SE REALIZA LLAMADA Y MA DELORA INFORMA ENTREGARLE LOS ROLLOS A LA SRÑORA ALBA ROCIO OLAYA._x000a_EN SEGUIDA DEL CB."/>
    <s v="VISITA_TÉCNICA"/>
    <n v="16"/>
    <s v="PRINCIPAL"/>
    <s v="TERRESTRE"/>
    <s v="ZAPATA LOPEZ EDWARD ASDRUBAL"/>
    <n v="1"/>
    <n v="31419"/>
    <n v="31419"/>
  </r>
  <r>
    <s v="PASTO"/>
    <s v="0036-0003"/>
    <x v="4"/>
    <n v="52838"/>
    <n v="2887969"/>
    <n v="36098"/>
    <x v="0"/>
    <s v="NARIÑO"/>
    <s v="TUQUERRES"/>
    <s v="BARRIO CENTRO TUQUERRES"/>
    <s v="WOMPI"/>
    <s v="FO-25-1692727"/>
    <d v="2025-10-16T08:00:00"/>
    <d v="2025-10-21T08:35:00"/>
    <x v="0"/>
    <s v="ROLLOS"/>
    <s v="EJECUTADO_EXITOSO"/>
    <s v="EJECUTADO EXITOSO"/>
    <s v="16/10/2025 SE CONFIRMAN DATOS. SE REALIZA ENVIO DE ROLLOS CON OPERADOR LOGISTICO | 21/10/2025 SE REALIZA ENVIO DE 24 ROLLOS, CON LA GUIA 2215219698 SERVIENTREGA. SE CONFIRMA ENTREGA EXITOSA POR PARTE DE LA TRANSPORTADORA"/>
    <s v="ENVÍO"/>
    <n v="24"/>
    <s v="INTERMEDIA"/>
    <s v="TERRESTRE"/>
    <s v="TORRES GARCIA JENDRY JOSE"/>
    <n v="1"/>
    <n v="36351"/>
    <n v="36351"/>
  </r>
  <r>
    <s v="PASTO"/>
    <s v="0036-0003"/>
    <x v="4"/>
    <n v="52838"/>
    <n v="2862987"/>
    <n v="37986"/>
    <x v="0"/>
    <s v="NARIÑO"/>
    <s v="TUQUERRES"/>
    <s v="BARRIO ARRALLAN TUQUERRES"/>
    <s v="WOMPI"/>
    <s v="FO-25-1674596"/>
    <d v="2025-10-09T11:25:00"/>
    <d v="2025-10-21T08:37:00"/>
    <x v="0"/>
    <s v="ROLLOS"/>
    <s v="EJECUTADO_EXITOSO"/>
    <s v="EJECUTADO EXITOSO"/>
    <s v="11/10/2025 SE CONFIRMAN DATOS, SE REALIZA ENVIO DE ROLLOS CON GUIA | 18/10/2025 SE LLAMA AL USUARIO Y NOS CONFIRMA QUE AUN NO LE HAN LLEGADO LOS ROLLOS | 21/10/2025 SE REALIZA ENVIO DE 16 ROLLOS, CON LA GUIA 2185553870 SERVIENTREGA. SE CONFIRMA ENTREGA EXITOSA POR PARTE DE LA TRANSPORTADORA"/>
    <s v="ENVÍO"/>
    <n v="16"/>
    <s v="INTERMEDIA"/>
    <s v="TERRESTRE"/>
    <s v="TORO CARDONA ELIZABETH"/>
    <n v="1"/>
    <n v="36351"/>
    <n v="36351"/>
  </r>
  <r>
    <s v="CALI"/>
    <s v="0036-0003"/>
    <x v="4"/>
    <n v="76001"/>
    <n v="2897872"/>
    <n v="73838"/>
    <x v="0"/>
    <s v="VALLE DEL CAUCA"/>
    <s v="CALI"/>
    <s v="SON PELUDITOS"/>
    <s v="WOMPI"/>
    <s v="FO-25-1699949"/>
    <d v="2025-10-17T14:57:00"/>
    <d v="2025-10-21T08:39:00"/>
    <x v="0"/>
    <s v="ROLLOS"/>
    <s v="EJECUTADO_EXITOSO"/>
    <s v="EJECUTADO EXITOSO"/>
    <s v="17/10/2025 SE ESCALA AL COORDINADOR DE ZONA PARA ENTREGA DE ROLLOS EN SITIO | 18/10/2025 SE REALIZA ENTREGA DE 24 ROLLOS WOMPI"/>
    <s v="VISITA_TÉCNICA"/>
    <n v="24"/>
    <s v="PRINCIPAL"/>
    <s v="TERRESTRE"/>
    <s v="CONTRERAS ROSSI LITZY YULIETH"/>
    <n v="1"/>
    <n v="31419"/>
    <n v="31419"/>
  </r>
  <r>
    <s v="CALI"/>
    <s v="0036-0003"/>
    <x v="4"/>
    <n v="76001"/>
    <n v="2897539"/>
    <n v="80124"/>
    <x v="0"/>
    <s v="VALLE DEL CAUCA"/>
    <s v="CALI"/>
    <s v="BARRIO POBLADO 1 CALI 2"/>
    <s v="WOMPI"/>
    <s v="FO-25-1699967"/>
    <d v="2025-10-17T14:11:00"/>
    <d v="2025-10-21T08:40:00"/>
    <x v="0"/>
    <s v="ROLLOS"/>
    <s v="EJECUTADO_EXITOSO"/>
    <s v="EJECUTADO EXITOSO"/>
    <s v="17/10/2025 SE ESCALA AL COORDINADOR DE ZONA PARA ENTREGA DE ROLLOS EN SITIO | 18/10/2025 SE VISITA CORRESPONSAL Y SE ENTREGAN 24 ROLLOS"/>
    <s v="VISITA_TÉCNICA"/>
    <n v="24"/>
    <s v="PRINCIPAL"/>
    <s v="TERRESTRE"/>
    <s v="PAREDES CASTILLO DIEGO"/>
    <n v="1"/>
    <n v="31419"/>
    <n v="31419"/>
  </r>
  <r>
    <s v="BARRANQUILLA"/>
    <s v="0036-0001"/>
    <x v="0"/>
    <n v="8001"/>
    <n v="2896613"/>
    <n v="65275"/>
    <x v="0"/>
    <s v="ATLANTICO"/>
    <s v="BARRANQUILLA"/>
    <s v="BARRIO CARIBE VERDE BARRANQUILLA 10"/>
    <s v="WOMPI"/>
    <s v="FO-25-1697883"/>
    <d v="2025-10-17T11:13:00"/>
    <d v="2025-10-21T08:45:00"/>
    <x v="0"/>
    <s v="ROLLOS"/>
    <s v="EJECUTADO_EXITOSO"/>
    <s v="EJECUTADO EXITOSO"/>
    <s v="17/10/2025 SE ESCALA AL COORDINADOR DE ZONA PARA ENTREGA DE ROLLOS EN SITIO | 18/10/2025 SE REALIZA VISITA SE ENTREGA 24 ROLLOS"/>
    <s v="VISITA_TÉCNICA"/>
    <n v="24"/>
    <s v="PRINCIPAL"/>
    <s v="TERRESTRE"/>
    <s v="BOLAÑOS TABORDA JORGE ENRIQUE"/>
    <n v="1"/>
    <n v="31419"/>
    <n v="31419"/>
  </r>
  <r>
    <s v="BOGOTA"/>
    <s v="0036-0004"/>
    <x v="5"/>
    <n v="11001"/>
    <n v="2896685"/>
    <n v="76943"/>
    <x v="0"/>
    <s v="CUNDINAMARCA"/>
    <s v="BOGOTA"/>
    <s v="BARRIO KENNEDY AYACUCHO BOGOTA 1"/>
    <s v="WOMPI"/>
    <s v="FO-25-1703128"/>
    <d v="2025-10-17T11:33:00"/>
    <d v="2025-10-21T08:49:00"/>
    <x v="0"/>
    <s v="ROLLOS"/>
    <s v="EJECUTADO_EXITOSO"/>
    <s v="EJECUTADO EXITOSO"/>
    <s v="18/10/2025 SE ESCALA AL COORDINADOR DE ZONA PARA ENTREGA DE ROLLOS EN SITIO | 20/10/2025 SE ENTREGAN 16 ROLLOS"/>
    <s v="VISITA_TÉCNICA"/>
    <n v="16"/>
    <s v="PRINCIPAL"/>
    <s v="TERRESTRE"/>
    <s v="VILLACOB VILLACOB ELKIN EDUARDO"/>
    <n v="1"/>
    <n v="31419"/>
    <n v="31419"/>
  </r>
  <r>
    <s v="BOGOTA"/>
    <s v="0036-0004"/>
    <x v="5"/>
    <n v="11001"/>
    <n v="2897593"/>
    <n v="74520"/>
    <x v="0"/>
    <s v="CUNDINAMARCA"/>
    <s v="BOGOTÁ"/>
    <s v="DISTRILUZDA"/>
    <s v="WOMPI"/>
    <s v="FO-25-1699960 | FO-25-1706026"/>
    <d v="2025-10-17T14:34:00"/>
    <d v="2025-10-21T08:52:00"/>
    <x v="0"/>
    <s v="ROLLOS"/>
    <s v="EJECUTADO_EXITOSO"/>
    <s v="EJECUTADO EXITOSO"/>
    <s v="20/10/2025 SE ENTREGAN 24 ROLLOS SIN MANIPULACIÓN DEL DATAFONO SIN NOVEDAD"/>
    <s v="VISITA_TÉCNICA"/>
    <n v="24"/>
    <s v="PRINCIPAL"/>
    <s v="TERRESTRE"/>
    <s v="BARRAGAN LAGOS JUAN MANUEL"/>
    <n v="2"/>
    <n v="31419"/>
    <n v="62838"/>
  </r>
  <r>
    <s v="CALI"/>
    <s v="0036-0003"/>
    <x v="4"/>
    <n v="76001"/>
    <n v="2898420"/>
    <n v="72320"/>
    <x v="0"/>
    <s v="VALLE DEL CAUCA"/>
    <s v="CALI"/>
    <s v="MEGA TIENDA"/>
    <s v="WOMPI"/>
    <s v="FO-25-1699922"/>
    <d v="2025-10-17T15:40:00"/>
    <d v="2025-10-21T08:54:00"/>
    <x v="0"/>
    <s v="ROLLOS"/>
    <s v="EJECUTADO_EXITOSO"/>
    <s v="EJECUTADO EXITOSO"/>
    <s v="17/10/2025 SE ESCALA AL COORDINADOR DE ZONA PARA ENTREGA DE ROLLOS EN SITIO | 18/10/2025 SE REALIZA ENTREGA DE 40 ROLLOS WOMPI"/>
    <s v="VISITA_TÉCNICA"/>
    <n v="40"/>
    <s v="PRINCIPAL"/>
    <s v="TERRESTRE"/>
    <s v="ARIAS QUILINDO JULIAN | ROZO ROZO WILLIAM ASDRUBAL"/>
    <n v="1"/>
    <n v="31419"/>
    <n v="31419"/>
  </r>
  <r>
    <s v="NEIVA"/>
    <s v="0036-0006"/>
    <x v="2"/>
    <n v="41001"/>
    <n v="2898426"/>
    <n v="78321"/>
    <x v="0"/>
    <s v="HUILA"/>
    <s v="NEIVA"/>
    <s v="CYVERNET . COM"/>
    <s v="WOMPI"/>
    <s v="FO-25-1699920"/>
    <d v="2025-10-17T15:43:00"/>
    <d v="2025-10-21T08:57:00"/>
    <x v="0"/>
    <s v="ROLLOS"/>
    <s v="EJECUTADO_EXITOSO"/>
    <s v="EJECUTADO EXITOSO"/>
    <s v="17/10/2025 SE ESCALA AL COORDINADOR DE ZONA PARA ENTREGA DE ROLLOS EN SITIO | 18/10/2025 SE ENTREGA 24 ROLLOS SIN NOVEDAD"/>
    <s v="VISITA_TÉCNICA"/>
    <n v="24"/>
    <s v="PRINCIPAL"/>
    <s v="TERRESTRE"/>
    <s v="PAREDES CASTILLO DIEGO"/>
    <n v="1"/>
    <n v="31419"/>
    <n v="31419"/>
  </r>
  <r>
    <s v="PEREIRA"/>
    <s v="0036-0002"/>
    <x v="6"/>
    <n v="66001"/>
    <n v="2908072"/>
    <n v="53620"/>
    <x v="0"/>
    <s v="RISARALDA"/>
    <s v="PEREIRA"/>
    <s v="A1A INMOBILIARIA SAS"/>
    <s v="WOMPI"/>
    <s v="FO-25-1708162"/>
    <d v="2025-10-20T15:39:00"/>
    <d v="2025-10-21T09:04:00"/>
    <x v="0"/>
    <s v="ROLLOS"/>
    <s v="EJECUTADO_EXITOSO"/>
    <s v="EJECUTADO EXITOSO"/>
    <s v="20/10/2025 SE ESCALA AL COORDINADOR DE ZONA PARA ENTREGA DE ROLLOS EN SITIO | 21/10/2025 VISITAMOS COMERCIO REALIZAMOS ENTREGA DE 24 ROLLOS."/>
    <s v="VISITA_TÉCNICA"/>
    <n v="24"/>
    <s v="PRINCIPAL"/>
    <s v="TERRESTRE"/>
    <s v="ANDRADE HERNANDEZ JUAN CARLOS"/>
    <n v="1"/>
    <n v="31419"/>
    <n v="31419"/>
  </r>
  <r>
    <s v="TUNJA"/>
    <s v="0036-0007"/>
    <x v="1"/>
    <n v="15051"/>
    <n v="2901719"/>
    <n v="61807"/>
    <x v="0"/>
    <s v="BOYACA"/>
    <s v="ARCABUCO"/>
    <s v="BARRIO CENTRO ARCABUCO 3"/>
    <s v="WOMPI"/>
    <s v="FO-25-1708259"/>
    <d v="2025-10-20T08:00:00"/>
    <d v="2025-10-21T09:33:00"/>
    <x v="0"/>
    <s v="ROLLOS"/>
    <s v="EJECUTADO_EXITOSO"/>
    <s v="EJECUTADO EXITOSO"/>
    <s v="20/10/2025 SE CONFIRMA DATOS. SE REALIZA ENVIO DE ROLLOS CON OPERADOR LOGISTICO | 21/10/2025 SE REALIZA ENTREGA DE 24 ROLLOS CON VISITA."/>
    <s v="VISITA_TÉCNICA"/>
    <n v="24"/>
    <s v="INTERMEDIA"/>
    <s v="TERRESTRE"/>
    <s v="ARROYAVE CANO MANUEL GUILLERMO"/>
    <n v="1"/>
    <n v="36351"/>
    <n v="36351"/>
  </r>
  <r>
    <s v="CALI"/>
    <s v="0036-0003"/>
    <x v="4"/>
    <n v="76233"/>
    <n v="2878522"/>
    <n v="14979"/>
    <x v="0"/>
    <s v="VALLE DEL CAUCA"/>
    <s v="DAGUA"/>
    <s v="BARRIO CENTRO III DAGUA"/>
    <s v="WOMPI"/>
    <s v="FO-25-1683128"/>
    <d v="2025-10-14T12:17:00"/>
    <d v="2025-10-21T09:56:00"/>
    <x v="0"/>
    <s v="ROLLOS"/>
    <s v="EJECUTADO_EXITOSO"/>
    <s v="EJECUTADO EXITOSO"/>
    <s v="14/10/2025 SE CONFIRMA DATOS. SE REALIZA ENVIO DE ROLLOS POR FLOTA | 16/10/2025 SE ENVIAN 24 ROLLOS A PERLAZA POTES KELLY JOHANNA"/>
    <s v="ENVÍO"/>
    <n v="24"/>
    <s v="INTERMEDIA"/>
    <s v="TERRESTRE"/>
    <s v="SOLER HOYOS CRISTIAN LEONARDO"/>
    <n v="1"/>
    <n v="36351"/>
    <n v="36351"/>
  </r>
  <r>
    <s v="CUCUTA"/>
    <s v="0036-0007"/>
    <x v="1"/>
    <n v="54099"/>
    <n v="2878446"/>
    <n v="72489"/>
    <x v="0"/>
    <s v="NORTE DE SANTANDER"/>
    <s v="BOCHALEMA"/>
    <s v="BARRIO LA GRANJA  BOCHALEMA"/>
    <s v="WOMPI"/>
    <s v="FO-25-1683122"/>
    <d v="2025-10-14T12:25:00"/>
    <d v="2025-10-21T09:58:00"/>
    <x v="0"/>
    <s v="ROLLOS"/>
    <s v="EJECUTADO_EXITOSO"/>
    <s v="EJECUTADO EXITOSO"/>
    <s v="14/10/2025 SE CONFIRMA DATOS. SE REALIZA ENVIO DE ROLLOS POR FLOTA | 15/10/2025 SE REALIZA ENVÍO DE 16 ROLLOS WOMPI OK"/>
    <s v="ENVÍO"/>
    <n v="16"/>
    <s v="INTERMEDIA"/>
    <s v="TERRESTRE"/>
    <s v="CUERO RUIZ JHONNY"/>
    <n v="1"/>
    <n v="36351"/>
    <n v="36351"/>
  </r>
  <r>
    <s v="BOGOTA"/>
    <s v="0036-0004"/>
    <x v="5"/>
    <n v="25754"/>
    <n v="2900342"/>
    <n v="71114"/>
    <x v="0"/>
    <s v="CUNDINAMARCA"/>
    <s v="SOACHA"/>
    <s v="BARRIO PARQUE CAMPESTRE SOACHA 2"/>
    <s v="WOMPI"/>
    <s v="FO-25-1704406"/>
    <d v="2025-10-20T08:00:00"/>
    <d v="2025-10-21T09:59:00"/>
    <x v="0"/>
    <s v="ROLLOS"/>
    <s v="EJECUTADO_EXITOSO"/>
    <s v="EJECUTADO EXITOSO"/>
    <s v="19/10/2025 SE ESCALA AL COORDINADOR DE ZONA PARA ENTREGA DE ROLLOS EN SITIO | 21/10/2025 DURANTE LA VISITA TECNICA SE REALIZA ENTREGA DE ROLLOS PARA DATÁFONO NO SE MANIPULAN EQUIPOS"/>
    <s v="VISITA_TÉCNICA"/>
    <n v="48"/>
    <s v="PRINCIPAL"/>
    <s v="TERRESTRE"/>
    <s v="DURAN ACOSTA FRANK YONNY"/>
    <n v="1"/>
    <n v="31419"/>
    <n v="31419"/>
  </r>
  <r>
    <s v="BOGOTA"/>
    <s v="0036-0004"/>
    <x v="5"/>
    <n v="25754"/>
    <n v="2906776"/>
    <n v="40021"/>
    <x v="0"/>
    <s v="CUNDINAMARCA"/>
    <s v="SOACHA"/>
    <s v="BARRIO HOGARES SOACHA TESORO II SOACHA"/>
    <s v="WOMPI"/>
    <s v="FO-25-1708207"/>
    <d v="2025-10-20T14:05:00"/>
    <d v="2025-10-21T10:16:00"/>
    <x v="0"/>
    <s v="ROLLOS"/>
    <s v="EJECUTADO_EXITOSO"/>
    <s v="EJECUTADO EXITOSO"/>
    <s v="20/10/2025 SE ESCALA AL COORDINADOR DE ZONA PARA ENTREGA DE ROLLOS EN SITIO | 21/10/2025 DURANTE LA VISITA TECNICA SE REALIZA ENTREGA DE ROLLOS PARA DATÁFONO NO SE MANIPULAN EQUIPOS"/>
    <s v="VISITA_TÉCNICA"/>
    <n v="24"/>
    <s v="PRINCIPAL"/>
    <s v="TERRESTRE"/>
    <s v="GALEANO SORIANO JUAN DAVID"/>
    <n v="1"/>
    <n v="31419"/>
    <n v="31419"/>
  </r>
  <r>
    <s v="CALI"/>
    <s v="0036-0003"/>
    <x v="4"/>
    <n v="76001"/>
    <n v="2908645"/>
    <n v="42237"/>
    <x v="0"/>
    <s v="VALLE DEL CAUCA"/>
    <s v="CALI"/>
    <s v="FARMAVICTORIA DROGUERIA N 2"/>
    <s v="WOMPI"/>
    <s v="FO-25-1708127"/>
    <d v="2025-10-20T16:15:00"/>
    <d v="2025-10-21T10:26:00"/>
    <x v="0"/>
    <s v="ROLLOS"/>
    <s v="EJECUTADO_EXITOSO"/>
    <s v="EJECUTADO EXITOSO"/>
    <s v="20/10/2025 SE ESCALA AL COORDINADOR DE ZONA PARA ENTREGA DE ROLLOS EN SITIO | 21/10/2025 SE ENTREGAN 64 ROLLOS A MARCELA GUERRON"/>
    <s v="VISITA_TÉCNICA"/>
    <n v="64"/>
    <s v="PRINCIPAL"/>
    <s v="TERRESTRE"/>
    <s v="GALEANO SORIANO JUAN DAVID"/>
    <n v="1"/>
    <n v="31419"/>
    <n v="31419"/>
  </r>
  <r>
    <s v="BOGOTA"/>
    <s v="0036-0004"/>
    <x v="5"/>
    <n v="11001"/>
    <n v="2909052"/>
    <n v="17220"/>
    <x v="0"/>
    <s v="CUNDINAMARCA"/>
    <s v="BOGOTA"/>
    <s v="BARRIO CHUNIZA BOGOTA"/>
    <s v="WOMPI"/>
    <s v="FO-25-1708116"/>
    <d v="2025-10-20T16:35:00"/>
    <d v="2025-10-21T10:33:00"/>
    <x v="0"/>
    <s v="ROLLOS"/>
    <s v="EJECUTADO_EXITOSO"/>
    <s v="EJECUTADO EXITOSO"/>
    <s v="20/10/2025 SE ESCALA AL COORDINADOR DE ZONA PARA ENTREGA DE ROLLOS EN SITIO | 21/10/2025 SE ENTREGAN ROLLOS"/>
    <s v="VISITA_TÉCNICA"/>
    <n v="48"/>
    <s v="PRINCIPAL"/>
    <s v="TERRESTRE"/>
    <s v="CUERO RUIZ JHONNY"/>
    <n v="1"/>
    <n v="31419"/>
    <n v="31419"/>
  </r>
  <r>
    <s v="BOGOTA"/>
    <s v="0036-0004"/>
    <x v="5"/>
    <n v="11001"/>
    <n v="2898952"/>
    <n v="59750"/>
    <x v="0"/>
    <s v="CUNDINAMARCA"/>
    <s v="BOGOTA"/>
    <s v="BARRIO RINCON DE SUBA BOGOTA"/>
    <s v="WOMPI"/>
    <s v="FO-25-1703125"/>
    <d v="2025-10-20T08:00:00"/>
    <d v="2025-10-21T10:42:00"/>
    <x v="0"/>
    <s v="ROLLOS"/>
    <s v="EJECUTADO_EXITOSO"/>
    <s v="EJECUTADO EXITOSO"/>
    <s v="18/10/2025 SE ESCALA AL COORDINADOR DE ZONA PARA ENTREGA DE ROLLOS EN SITIO | 21/10/2025 SE VISITA COMERCIO CB BANCOLOMBIA WOMPI, SE ENTREGAN ROLLOS DE PAPELERÍA SOLICITADOS PARA EL DATAFONO, NO UPS, NO SE MANIPULAN EQUIPOS."/>
    <s v="VISITA_TÉCNICA"/>
    <n v="64"/>
    <s v="PRINCIPAL"/>
    <s v="TERRESTRE"/>
    <s v="BARRAGAN LAGOS JUAN MANUEL"/>
    <n v="1"/>
    <n v="31419"/>
    <n v="31419"/>
  </r>
  <r>
    <s v="BOGOTA"/>
    <s v="0036-0004"/>
    <x v="5"/>
    <n v="11001"/>
    <n v="2907308"/>
    <n v="54163"/>
    <x v="0"/>
    <s v="CUNDINAMARCA"/>
    <s v="BOGOTÁ"/>
    <s v="SONIA YOREIDA OBANDO CELY"/>
    <s v="WOMPI"/>
    <s v="FO-25-1708190"/>
    <d v="2025-10-20T14:39:00"/>
    <d v="2025-10-21T10:48:00"/>
    <x v="0"/>
    <s v="ROLLOS"/>
    <s v="EJECUTADO_EXITOSO"/>
    <s v="EJECUTADO EXITOSO"/>
    <s v="20/10/2025 SE ESCALA AL COORDINADOR DE ZONA PARA ENTREGA DE ROLLOS EN SITIO | 21/10/2025 SE VISITA COMERCIO, SE ENTREGAN 16 ROLLOS WOMPI"/>
    <s v="VISITA_TÉCNICA"/>
    <n v="16"/>
    <s v="PRINCIPAL"/>
    <s v="TERRESTRE"/>
    <s v="VEGA MANRIQUE JONATAN MAURICIO"/>
    <n v="1"/>
    <n v="31419"/>
    <n v="31419"/>
  </r>
  <r>
    <s v="IBAGUE"/>
    <s v="0036-0006"/>
    <x v="2"/>
    <n v="73001"/>
    <n v="2894079"/>
    <n v="52239"/>
    <x v="0"/>
    <s v="TOLIMA"/>
    <s v="IBAGUE"/>
    <s v="MISCELÁNEA Y VARIEDADES SANTA ANA"/>
    <s v="WOMPI"/>
    <s v="FO-25-1696337"/>
    <d v="2025-10-17T08:00:00"/>
    <d v="2025-10-21T11:05:00"/>
    <x v="0"/>
    <s v="ROLLOS"/>
    <s v="EJECUTADO_EXITOSO"/>
    <s v="EJECUTADO EXITOSO"/>
    <s v="17/10/2025 SE ESCALA AL COORDINADOR DE ZONA PARA ENTREGA DE ROLLOS EN SITIO | 21/10/2025 SE REALIZA ENTREGA DE 40 ROLLOS WOMPI POR SOLICITUD DEL CLIENTE."/>
    <s v="VISITA_TÉCNICA"/>
    <n v="40"/>
    <s v="PRINCIPAL"/>
    <s v="TERRESTRE"/>
    <s v="ORTIZ YARA FRANKLYN ISRAEL"/>
    <n v="1"/>
    <n v="31419"/>
    <n v="31419"/>
  </r>
  <r>
    <s v="BOGOTA"/>
    <s v="0036-0004"/>
    <x v="5"/>
    <n v="11001"/>
    <n v="2908512"/>
    <n v="49242"/>
    <x v="0"/>
    <s v="CUNDINAMARCA"/>
    <s v="BOGOTÁ"/>
    <s v="CIGARRERIA Y SUPERMERCADO SIMACOTA"/>
    <s v="WOMPI"/>
    <s v="FO-25-1708147"/>
    <d v="2025-10-20T15:51:00"/>
    <d v="2025-10-21T11:07:00"/>
    <x v="0"/>
    <s v="ROLLOS"/>
    <s v="EJECUTADO_EXITOSO"/>
    <s v="EJECUTADO EXITOSO"/>
    <s v="20/10/2025 SE ESCALA AL COORDINADOR DE ZONA PARA ENTREGA DE ROLLOS EN SITIO | 21/10/2025 SE DEJAN 24 ROLLOS"/>
    <s v="VISITA_TÉCNICA"/>
    <n v="24"/>
    <s v="PRINCIPAL"/>
    <s v="TERRESTRE"/>
    <s v="BARRAGAN TAFUR EDWIN ESTEBAN"/>
    <n v="1"/>
    <n v="31419"/>
    <n v="31419"/>
  </r>
  <r>
    <s v="MONTERIA"/>
    <s v="0036-0001"/>
    <x v="0"/>
    <n v="23001"/>
    <n v="2895272"/>
    <n v="69790"/>
    <x v="0"/>
    <s v="CORDOBA"/>
    <s v="MONTERIA"/>
    <s v="MISCELÁNEA DE TODITO"/>
    <s v="WOMPI"/>
    <s v="FO-25-1696965"/>
    <d v="2025-10-17T09:15:00"/>
    <d v="2025-10-21T11:10:00"/>
    <x v="0"/>
    <s v="ROLLOS"/>
    <s v="EJECUTADO_EXITOSO"/>
    <s v="EJECUTADO EXITOSO"/>
    <s v="17/10/2025 SE ESCALA AL COORDINADOR DE ZONA PARA ENTREGA DE ROLLOS EN SITIO | 21/10/2025 SE REALIZA ENTREGA DE 24 ROLLOS A CORRESPONSAL WOMPI"/>
    <s v="VISITA_TÉCNICA"/>
    <n v="24"/>
    <s v="PRINCIPAL"/>
    <s v="TERRESTRE"/>
    <s v="INFANTE SIERRA MANUEL FERNANDO"/>
    <n v="1"/>
    <n v="31419"/>
    <n v="31419"/>
  </r>
  <r>
    <s v="BARRANQUILLA"/>
    <s v="0036-0001"/>
    <x v="0"/>
    <n v="8001"/>
    <n v="2909098"/>
    <n v="75247"/>
    <x v="0"/>
    <s v="ATLANTICO"/>
    <s v="BARRANQUILLA"/>
    <s v="BARRIO MODELO BARRANQUILLA 1"/>
    <s v="WOMPI"/>
    <s v="FO-25-1709668"/>
    <d v="2025-10-20T16:45:00"/>
    <d v="2025-10-21T11:11:00"/>
    <x v="0"/>
    <s v="ROLLOS"/>
    <s v="EJECUTADO_EXITOSO"/>
    <s v="EJECUTADO EXITOSO"/>
    <s v="21/10/2025 SE ESCALA AL COORDINADOR DE ZONA PARA ENTREGA DE ROLLOS EN SITIO | 21/10/2025 SE REALIZA VISITA SE ENTREGA 24 ROLLOS"/>
    <s v="VISITA_TÉCNICA"/>
    <n v="24"/>
    <s v="PRINCIPAL"/>
    <s v="TERRESTRE"/>
    <s v="MARQUEZ HOYOS JEYSON DANIEL"/>
    <n v="1"/>
    <n v="31419"/>
    <n v="31419"/>
  </r>
  <r>
    <s v="MEDELLIN"/>
    <s v="0036-0005"/>
    <x v="3"/>
    <n v="5001"/>
    <n v="2889831"/>
    <n v="72665"/>
    <x v="0"/>
    <s v="ANTIOQUIA"/>
    <s v="MEDELLÍN"/>
    <s v="LIGIA DEL CARMEN DIAZ AVILA"/>
    <s v="WOMPI"/>
    <s v="FO-25-1691840"/>
    <d v="2025-10-16T09:41:00"/>
    <d v="2025-10-21T11:11:00"/>
    <x v="0"/>
    <s v="ROLLOS"/>
    <s v="EJECUTADO_EXITOSO"/>
    <s v="EJECUTADO EXITOSO"/>
    <s v="16/10/2025 SE ESCALA AL COORDINADOR DE ZONA PARA ENTREGA DE ROLLOS EN SITIO | 21/10/2025 SE REALIZA ENTREGA DE 32 ROLLOS POR EL OPERADOR LOGISTICO VELOCES CON LA GUIA V4001687475"/>
    <s v="VISITA_TÉCNICA"/>
    <n v="32"/>
    <s v="PRINCIPAL"/>
    <s v="TERRESTRE"/>
    <s v="VILLACOB VILLACOB ELKIN EDUARDO"/>
    <n v="1"/>
    <n v="31419"/>
    <n v="31419"/>
  </r>
  <r>
    <s v="SINCELEJO"/>
    <s v="0036-0001"/>
    <x v="0"/>
    <n v="70001"/>
    <n v="2896862"/>
    <n v="16421"/>
    <x v="0"/>
    <s v="SUCRE"/>
    <s v="SINCELEJO"/>
    <s v="ALMACEN SERVIFRENOS"/>
    <s v="WOMPI"/>
    <s v="FO-25-1698761"/>
    <d v="2025-10-17T12:01:00"/>
    <d v="2025-10-21T11:12:00"/>
    <x v="0"/>
    <s v="ROLLOS"/>
    <s v="EJECUTADO_EXITOSO"/>
    <s v="EJECUTADO EXITOSO"/>
    <s v="17/10/2025 SE ESCALA AL COORDINADOR DE ZONA PARA ENTREGA DE ROLLOS EN SITIO | 21/10/2025 SE VISITA SITIO SE VERIFICA INFORMACIÓN SE REALIZA ENTREGA DE 16 ROLLOS, NO SE MANIPULA EQUIPOS. FIRMA QUIEN RECIBE LOS ROLLOS."/>
    <s v="VISITA_TÉCNICA"/>
    <n v="16"/>
    <s v="PRINCIPAL"/>
    <s v="TERRESTRE"/>
    <s v="BETANCUR AGUIRRE EDGAR AUGUSTO"/>
    <n v="1"/>
    <n v="31419"/>
    <n v="31419"/>
  </r>
  <r>
    <s v="MEDELLIN"/>
    <s v="0036-0005"/>
    <x v="3"/>
    <n v="5001"/>
    <n v="2890651"/>
    <n v="36971"/>
    <x v="0"/>
    <s v="ANTIOQUIA"/>
    <s v="MEDELLIN"/>
    <s v="BARRIO PLAYON MEDELLIN 2"/>
    <s v="WOMPI"/>
    <s v="FO-25-1693309"/>
    <d v="2025-10-16T11:01:00"/>
    <d v="2025-10-21T11:13:00"/>
    <x v="0"/>
    <s v="ROLLOS"/>
    <s v="EJECUTADO_EXITOSO"/>
    <s v="EJECUTADO EXITOSO"/>
    <s v="16/10/2025 SE ESCALA AL COORDINADOR DE ZONA PARA ENTREGA DE ROLLOS EN SITIO | 21/10/2025 SE REALIZA ENTREGA DE 56 ROLLOS POR EL OPERADOR LOGISTICO VELOCES CON LA GUIA V4001687476"/>
    <s v="VISITA_TÉCNICA"/>
    <n v="56"/>
    <s v="PRINCIPAL"/>
    <s v="TERRESTRE"/>
    <s v="SANTOS GUZMAN CHRISTIAN FELIPE"/>
    <n v="1"/>
    <n v="31419"/>
    <n v="31419"/>
  </r>
  <r>
    <s v="MANIZALES"/>
    <s v="0036-0002"/>
    <x v="6"/>
    <n v="17001"/>
    <n v="2888159"/>
    <n v="17027"/>
    <x v="0"/>
    <s v="CALDAS"/>
    <s v="MANIZALES"/>
    <s v="BARRIO CHIPRE IV MANIZALES"/>
    <s v="WOMPI"/>
    <s v="FO-25-1690538"/>
    <d v="2025-10-16T08:00:00"/>
    <d v="2025-10-21T11:13:00"/>
    <x v="0"/>
    <s v="ROLLOS"/>
    <s v="EJECUTADO_EXITOSO"/>
    <s v="EJECUTADO EXITOSO"/>
    <s v="16/10/2025 SE ESCALA AL COORDINADOR DE ZONA PARA ENTREGA DE ROLLOS EN SITIO | 21/10/2025 SE ENTREGAN 64 ROLLOS EN EL COMERCIO NO SE MANIPULAN EQUIPOS"/>
    <s v="VISITA_TÉCNICA"/>
    <n v="64"/>
    <s v="PRINCIPAL"/>
    <s v="TERRESTRE"/>
    <s v="BETANCUR AGUIRRE EDGAR AUGUSTO"/>
    <n v="1"/>
    <n v="31419"/>
    <n v="31419"/>
  </r>
  <r>
    <s v="BARRANQUILLA"/>
    <s v="0036-0001"/>
    <x v="0"/>
    <n v="8001"/>
    <n v="2900434"/>
    <n v="78781"/>
    <x v="0"/>
    <s v="ATLANTICO"/>
    <s v="BARRANQUILLA"/>
    <s v="TIENDA LA CAMPESINA EL TUTO ."/>
    <s v="WOMPI"/>
    <s v="FO-25-1704404"/>
    <d v="2025-10-20T08:00:00"/>
    <d v="2025-10-21T11:19:00"/>
    <x v="0"/>
    <s v="ROLLOS"/>
    <s v="EJECUTADO_EXITOSO"/>
    <s v="EJECUTADO EXITOSO"/>
    <s v="19/10/2025 SE ESCALA AL COORDINADOR DE ZONA PARA ENTREGA DE ROLLOS EN SITIO | 21/10/2025 SE HACE ENTREGA DE 40 ROLLOS WOMPI EN LA TRANSVERSAL 8C 1 98 236"/>
    <s v="VISITA_TÉCNICA"/>
    <n v="40"/>
    <s v="PRINCIPAL"/>
    <s v="TERRESTRE"/>
    <s v="AGUIRRE HENAO RAUL EDUARDO"/>
    <n v="1"/>
    <n v="31419"/>
    <n v="31419"/>
  </r>
  <r>
    <s v="MEDELLIN"/>
    <s v="0036-0005"/>
    <x v="3"/>
    <n v="5001"/>
    <n v="2891537"/>
    <n v="37460"/>
    <x v="0"/>
    <s v="ANTIOQUIA"/>
    <s v="MEDELLÍN"/>
    <s v="DROGUERIA  LAS COLINAS"/>
    <s v="WOMPI"/>
    <s v="FO-25-1694560"/>
    <d v="2025-10-16T12:50:00"/>
    <d v="2025-10-21T11:20:00"/>
    <x v="0"/>
    <s v="ROLLOS"/>
    <s v="EJECUTADO_EXITOSO"/>
    <s v="EJECUTADO EXITOSO"/>
    <s v="16/10/2025 SE ESCALA AL COORDINADOR DE ZONA PARA ENTREGA DE ROLLOS EN SITIO | 21/10/2025 SE REALIZA ENTREGA DE 64 ROLLOS POR EL OPERADOR LOGISTICO VELOCES CON LA GUIA V4001687477"/>
    <s v="VISITA_TÉCNICA"/>
    <n v="64"/>
    <s v="PRINCIPAL"/>
    <s v="TERRESTRE"/>
    <s v="ORTEGA TORRES JUAN SEBASTIAN"/>
    <n v="1"/>
    <n v="31419"/>
    <n v="31419"/>
  </r>
  <r>
    <s v="MEDELLIN"/>
    <s v="0036-0005"/>
    <x v="3"/>
    <n v="5001"/>
    <n v="2892686"/>
    <n v="80082"/>
    <x v="0"/>
    <s v="ANTIOQUIA"/>
    <s v="MEDELLÍN"/>
    <s v="AUTOSERVICIO LOS SOCIOS AMIGOS"/>
    <s v="WOMPI"/>
    <s v="FO-25-1695109"/>
    <d v="2025-10-16T15:36:00"/>
    <d v="2025-10-21T11:24:00"/>
    <x v="0"/>
    <s v="ROLLOS"/>
    <s v="EJECUTADO_EXITOSO"/>
    <s v="EJECUTADO EXITOSO"/>
    <s v="16/10/2025 SE ESCALA AL COORDINADOR DE ZONA PARA ENTREGA DE ROLLOS EN SITIO | 21/10/2025 SE REALIZA ENTREGA DE 24 ROLLOS POR EL OPERADOR LOGISTICO VELOCES CON LA GUIA V4001687478"/>
    <s v="VISITA_TÉCNICA"/>
    <n v="24"/>
    <s v="PRINCIPAL"/>
    <s v="TERRESTRE"/>
    <s v="BETANCUR AGUIRRE EDGAR AUGUSTO"/>
    <n v="1"/>
    <n v="31419"/>
    <n v="31419"/>
  </r>
  <r>
    <s v="MEDELLIN"/>
    <s v="0036-0005"/>
    <x v="3"/>
    <n v="5001"/>
    <n v="2893212"/>
    <n v="14902"/>
    <x v="0"/>
    <s v="ANTIOQUIA"/>
    <s v="MEDELLÍN"/>
    <s v="GRANERO EL MIRADOR DE ARANJUEZ"/>
    <s v="WOMPI"/>
    <s v="FO-25-1695081"/>
    <d v="2025-10-16T16:09:00"/>
    <d v="2025-10-21T11:25:00"/>
    <x v="0"/>
    <s v="ROLLOS"/>
    <s v="EJECUTADO_EXITOSO"/>
    <s v="EJECUTADO EXITOSO"/>
    <s v="16/10/2025 SE ESCALA AL COORDINADOR DE ZONA PARA ENTREGA DE ROLLOS EN SITIO | 21/10/2025 SE REALIZA ENTREGA DE 64 ROLLOS POR EL OPERADOR LOGISTICO VELOCES CON LA GUIA V4001687480"/>
    <s v="VISITA_TÉCNICA"/>
    <n v="64"/>
    <s v="PRINCIPAL"/>
    <s v="TERRESTRE"/>
    <s v="BETANCUR AGUIRRE EDGAR AUGUSTO"/>
    <n v="1"/>
    <n v="31419"/>
    <n v="31419"/>
  </r>
  <r>
    <s v="BOGOTA"/>
    <s v="0036-0004"/>
    <x v="5"/>
    <n v="11001"/>
    <n v="2900162"/>
    <n v="32125"/>
    <x v="0"/>
    <s v="CUNDINAMARCA"/>
    <s v="BOGOTA"/>
    <s v="BARRIO SUBA RINCON 10  BOGOTÁ"/>
    <s v="WOMPI"/>
    <s v="FO-25-1703101"/>
    <d v="2025-10-20T08:00:00"/>
    <d v="2025-10-21T11:47:00"/>
    <x v="0"/>
    <s v="ROLLOS"/>
    <s v="EJECUTADO_EXITOSO"/>
    <s v="EJECUTADO EXITOSO"/>
    <s v="18/10/2025 SE ESCALA AL COORDINADOR DE ZONA PARA ENTREGA DE ROLLOS EN SITIO | 21/10/2025 SE VISITA COMERCIO CB BANCOLOMBIA WOMPI, SE ENTREGAN 64 ROLLOS DE PAPELERÍA SOLICITADOS PARA EL DATAFONO, NO UPS, NO SE MANIPULAN EQUIPOS."/>
    <s v="VISITA_TÉCNICA"/>
    <n v="64"/>
    <s v="PRINCIPAL"/>
    <s v="TERRESTRE"/>
    <s v="BETANCUR AGUIRRE EDGAR AUGUSTO"/>
    <n v="1"/>
    <n v="31419"/>
    <n v="31419"/>
  </r>
  <r>
    <s v="BOGOTA"/>
    <s v="0036-0004"/>
    <x v="5"/>
    <n v="11001"/>
    <n v="2900270"/>
    <n v="73441"/>
    <x v="0"/>
    <s v="CUNDINAMARCA"/>
    <s v="BOGOTÁ"/>
    <s v="JIM COMUNICACIONES UNO"/>
    <s v="WOMPI"/>
    <s v="FO-25-1704435"/>
    <d v="2025-10-20T08:00:00"/>
    <d v="2025-10-21T11:52:00"/>
    <x v="0"/>
    <s v="ROLLOS"/>
    <s v="EJECUTADO_EXITOSO"/>
    <s v="EJECUTADO EXITOSO"/>
    <s v="19/10/2025 SE ESCALA AL COORDINADOR DE ZONA PARA ENTREGA DE ROLLOS EN SITIO | 21/10/2025 SE VISITA COMERCIO, SE ENTREGAN 24 ROLLOS WOMPI, NO SE MANIPULAN DISPOSITIVOS"/>
    <s v="VISITA_TÉCNICA"/>
    <n v="24"/>
    <s v="PRINCIPAL"/>
    <s v="TERRESTRE"/>
    <s v="VEGA MANRIQUE JONATAN MAURICIO"/>
    <n v="1"/>
    <n v="31419"/>
    <n v="31419"/>
  </r>
  <r>
    <s v="CARTAGENA"/>
    <s v="0036-0001"/>
    <x v="0"/>
    <n v="13001"/>
    <n v="2907976"/>
    <n v="41933"/>
    <x v="0"/>
    <s v="BOLIVAR"/>
    <s v="CARTAGENA"/>
    <s v="CAFETERIA CENTRO MEDICO LOS EJECUTIVOS"/>
    <s v="WOMPI"/>
    <s v="FO-25-1708168"/>
    <d v="2025-10-20T15:21:00"/>
    <d v="2025-10-21T12:03:00"/>
    <x v="0"/>
    <s v="ROLLOS"/>
    <s v="EJECUTADO_EXITOSO"/>
    <s v="EJECUTADO EXITOSO"/>
    <s v="20/10/2025 SE ESCALA AL COORDINADOR DE ZONA PARA ENTREGA DE ROLLOS EN SITIO | 21/10/2025 SE ENTREGAN 48 ROLLOS"/>
    <s v="VISITA_TÉCNICA"/>
    <n v="48"/>
    <s v="PRINCIPAL"/>
    <s v="TERRESTRE"/>
    <s v="ORTIZ YARA FRANKLYN ISRAEL"/>
    <n v="1"/>
    <n v="31419"/>
    <n v="31419"/>
  </r>
  <r>
    <s v="MANIZALES"/>
    <s v="0036-0002"/>
    <x v="6"/>
    <n v="17001"/>
    <n v="2893599"/>
    <n v="76015"/>
    <x v="0"/>
    <s v="CALDAS"/>
    <s v="MANIZALES"/>
    <s v="BARRIO SAN ANTONIO MANIZALES 1"/>
    <s v="WOMPI"/>
    <s v="FO-25-1695540"/>
    <d v="2025-10-17T08:00:00"/>
    <d v="2025-10-21T12:06:00"/>
    <x v="0"/>
    <s v="ROLLOS"/>
    <s v="EJECUTADO_EXITOSO"/>
    <s v="EJECUTADO EXITOSO"/>
    <s v="17/08/2025 SE ESCALA AL COORDINADOR DE ZONA PARA ENTREGA DE ROLLOS EN SITIO | 21/10/2025 SE ENTREGAN 48 ROLLOS EN EL COMERCIO NO SE MANIPULAN EQUIPOS"/>
    <s v="VISITA_TÉCNICA"/>
    <n v="48"/>
    <s v="PRINCIPAL"/>
    <s v="TERRESTRE"/>
    <s v="CANEDO HERRERA ALEXANDER"/>
    <n v="1"/>
    <n v="31419"/>
    <n v="31419"/>
  </r>
  <r>
    <s v="CALI"/>
    <s v="0036-0003"/>
    <x v="4"/>
    <n v="76275"/>
    <n v="2896869"/>
    <n v="78277"/>
    <x v="0"/>
    <s v="VALLE DEL CAUCA"/>
    <s v="FLORIDA"/>
    <s v="BARRIO VRD CHOCOSITO FLORIDA FLORIDA"/>
    <s v="WOMPI"/>
    <s v="FO-25-1699351"/>
    <d v="2025-10-17T12:05:00"/>
    <d v="2025-10-21T12:17:00"/>
    <x v="0"/>
    <s v="ROLLOS"/>
    <s v="EJECUTADO_EXITOSO"/>
    <s v="EJECUTADO EXITOSO"/>
    <s v="17/10/2025 SE CONFIRMA DATOS. SE REALIZA ENVIO DE ROLLOS CON OPERADOR LOGISTICO | 18/10/2025 SE REALIZA ENVIO DE 16 ROLLOS POR INTER RAPIDOSIMO"/>
    <s v="ENVÍO"/>
    <n v="16"/>
    <s v="INTERMEDIA"/>
    <s v="TERRESTRE"/>
    <s v="AGUIRRE HENAO RAUL EDUARDO"/>
    <n v="1"/>
    <n v="36351"/>
    <n v="36351"/>
  </r>
  <r>
    <s v="CALI"/>
    <s v="0036-0003"/>
    <x v="4"/>
    <n v="19821"/>
    <n v="2894727"/>
    <n v="81298"/>
    <x v="0"/>
    <s v="CAUCA"/>
    <s v="TORIBIO"/>
    <s v="DROGUERIA SERVISALUD TORIBIO"/>
    <s v="WOMPI"/>
    <s v="FO-25-1700093"/>
    <d v="2025-10-17T08:09:00"/>
    <d v="2025-10-21T12:17:00"/>
    <x v="0"/>
    <s v="ROLLOS"/>
    <s v="EJECUTADO_EXITOSO"/>
    <s v="EJECUTADO EXITOSO"/>
    <s v="17/10/2025 SE CONFIRMAN DATOS. SE REALIZA ENVIO DE ROLLOS CON OPERADOR LOGISTICO | 18/10/2025 SE REALIZA ENVIO DE 8 ROLLOS WOMPI POR INTER RAPIDOSIMO"/>
    <s v="ENVÍO"/>
    <n v="8"/>
    <s v="LEJANA"/>
    <s v="TERRESTRE"/>
    <s v="PAREDES CASTILLO DIEGO"/>
    <n v="1"/>
    <n v="40250"/>
    <n v="40250"/>
  </r>
  <r>
    <s v="MONTERIA"/>
    <s v="0036-0001"/>
    <x v="0"/>
    <n v="23162"/>
    <n v="2895019"/>
    <n v="80359"/>
    <x v="0"/>
    <s v="CORDOBA"/>
    <s v="CERETE"/>
    <s v="BARRIO CORREGIMIENTO RABO LARGO CERTE"/>
    <s v="WOMPI"/>
    <s v="FO-25-1697009"/>
    <d v="2025-10-17T08:44:00"/>
    <d v="2025-10-21T12:18:00"/>
    <x v="0"/>
    <s v="ROLLOS"/>
    <s v="EJECUTADO_EXITOSO"/>
    <s v="EJECUTADO EXITOSO"/>
    <s v="17/10/2025 SE ESCALA AL COORDINADOR DE ZONA PARA ENTREGA DE ROLLOS EN SITIO | 21/10/2025 SE REALIZA ENVÍO DE 16 ROLLOS WOMPI EN MOTOTAXI DESDE CERETÉ AL CORREGIMIENTO RABO LARGO, SE CONFIRMA RECIBIDO POR PARTE DEL CLIENTE SIN NOVEDAD OK."/>
    <s v="ENVÍO"/>
    <n v="16"/>
    <s v="PRINCIPAL"/>
    <s v="TERRESTRE"/>
    <s v="PAREDES CASTILLO DIEGO"/>
    <n v="1"/>
    <n v="31419"/>
    <n v="31419"/>
  </r>
  <r>
    <s v="BUCARAMANGA"/>
    <s v="0036-0007"/>
    <x v="1"/>
    <n v="68820"/>
    <n v="2892959"/>
    <n v="36259"/>
    <x v="0"/>
    <s v="SANTANDER"/>
    <s v="TONA"/>
    <s v="BARRIO BERLIN CENTRO TONA"/>
    <s v="WOMPI"/>
    <s v="FO-25-1698527"/>
    <d v="2025-10-16T15:52:00"/>
    <d v="2025-10-21T12:18:00"/>
    <x v="0"/>
    <s v="ROLLOS"/>
    <s v="EJECUTADO_EXITOSO"/>
    <s v="EJECUTADO EXITOSO"/>
    <s v="17/10/2025 SE CONFIRMA DATOS. SE REALIZA ENVIO DE ROLLOS CON OPERADOR LOGISTICO | 20/10/2025 SR REALIZA ENVIO DE 32 ROLLOS A SOLICITUD DEL USUARIO POR INTERRAPIDISIMO"/>
    <s v="ENVÍO"/>
    <n v="32"/>
    <s v="INTERMEDIA"/>
    <s v="TERRESTRE"/>
    <s v="GONZALEZ FERRER JESUS ALEXANDER"/>
    <n v="1"/>
    <n v="36351"/>
    <n v="36351"/>
  </r>
  <r>
    <s v="TUNJA"/>
    <s v="0036-0007"/>
    <x v="1"/>
    <n v="15176"/>
    <n v="2888225"/>
    <n v="64414"/>
    <x v="0"/>
    <s v="BOYACA"/>
    <s v="CHIQUINQUIRA"/>
    <s v="BARRIO CENTRO CHIQUINQUIRA 11"/>
    <s v="WOMPI"/>
    <s v="FO-25-1694893"/>
    <d v="2025-10-16T08:00:00"/>
    <d v="2025-10-21T12:22:00"/>
    <x v="0"/>
    <s v="ROLLOS"/>
    <s v="EJECUTADO_EXITOSO"/>
    <s v="EJECUTADO EXITOSO"/>
    <s v="16/10/2025 SE CONFIRMA DATOS. SE REALIZA ENVIO DE ROLLOS CON OPERADOR LOGISTICO | 17/10/2025 SE REALIZA ENVIO DE 48 ROLLOS POR TRANSPORTADORA."/>
    <s v="ENVÍO"/>
    <n v="48"/>
    <s v="LEJANA"/>
    <s v="TERRESTRE"/>
    <s v="REYES RAMIREZ DIEGO ALEXANDER"/>
    <n v="1"/>
    <n v="40250"/>
    <n v="40250"/>
  </r>
  <r>
    <s v="NEIVA"/>
    <s v="0036-0006"/>
    <x v="2"/>
    <n v="41306"/>
    <n v="2890357"/>
    <n v="10037"/>
    <x v="0"/>
    <s v="HUILA"/>
    <s v="GIGANTE"/>
    <s v="GIGANTE - HUILA"/>
    <s v="WOMPI"/>
    <s v="FO-25-1694884"/>
    <d v="2025-10-16T10:37:00"/>
    <d v="2025-10-21T12:23:00"/>
    <x v="0"/>
    <s v="ROLLOS"/>
    <s v="EJECUTADO_EXITOSO"/>
    <s v="EJECUTADO EXITOSO"/>
    <s v="16/10/2025 SE CONFIRMA DATOS. SE REALIZA ENVIO DE ROLLOS CON OPERADOR LOGISTICO | 18/10/2025 SE ENVÍA 32 ROLLOS SIN NOVEDAD , SE AVISA AL CLIENTE POR WHATSAPP CON FOTO DE LA GUÍA DE ENVÍO"/>
    <s v="ENVÍO"/>
    <n v="32"/>
    <s v="INTERMEDIA"/>
    <s v="TERRESTRE"/>
    <s v="SOLER HOYOS CRISTIAN LEONARDO"/>
    <n v="1"/>
    <n v="36351"/>
    <n v="36351"/>
  </r>
  <r>
    <s v="MANIZALES"/>
    <s v="0036-0002"/>
    <x v="6"/>
    <n v="17001"/>
    <n v="2888204"/>
    <n v="45899"/>
    <x v="0"/>
    <s v="CALDAS"/>
    <s v="MANIZALES"/>
    <s v="CACHARRERIA Y PAPELERÍA PATY"/>
    <s v="WOMPI"/>
    <s v="FO-25-1689360"/>
    <d v="2025-10-16T08:00:00"/>
    <d v="2025-10-21T12:24:00"/>
    <x v="0"/>
    <s v="ROLLOS"/>
    <s v="EJECUTADO_EXITOSO"/>
    <s v="EJECUTADO EXITOSO"/>
    <s v="21/10/2025 SE ENTREGAN 32 ROLLOS EN EL COMERCIO NO SE MANIPULAN EQUIPOS"/>
    <s v="VISITA_TÉCNICA"/>
    <n v="32"/>
    <s v="PRINCIPAL"/>
    <s v="TERRESTRE"/>
    <s v="ANDRADE HERNANDEZ JUAN CARLOS"/>
    <n v="1"/>
    <n v="31419"/>
    <n v="31419"/>
  </r>
  <r>
    <s v="BOGOTA"/>
    <s v="0036-0004"/>
    <x v="5"/>
    <n v="11001"/>
    <n v="2906927"/>
    <n v="79280"/>
    <x v="0"/>
    <s v="CUNDINAMARCA"/>
    <s v="BOGOTÁ"/>
    <s v="FENIX GYE COMUNICACIONES"/>
    <s v="WOMPI"/>
    <s v="FO-25-1708196"/>
    <d v="2025-10-20T14:08:00"/>
    <d v="2025-10-21T12:28:00"/>
    <x v="0"/>
    <s v="ROLLOS"/>
    <s v="EJECUTADO_EXITOSO"/>
    <s v="EJECUTADO EXITOSO"/>
    <s v="20/10/2025 SE ESCALA AL COORDINADOR DE ZONA PARA ENTREGA DE ROLLOS EN SITIO | 21/10/2025 SE VISITA COMERCIO CB BANCOLOMBIA WOMPI, SE ENTREGAN 24 ROLLOS DE PAPELERÍA SOLICITADOS PARA EL DATAFONO, NO UPS, NO SE MANIPULAN EQUIPOS."/>
    <s v="VISITA_TÉCNICA"/>
    <n v="24"/>
    <s v="PRINCIPAL"/>
    <s v="TERRESTRE"/>
    <s v="AGUIRRE HENAO RAUL EDUARDO"/>
    <n v="1"/>
    <n v="31419"/>
    <n v="31419"/>
  </r>
  <r>
    <s v="CALI"/>
    <s v="0036-0003"/>
    <x v="4"/>
    <n v="76248"/>
    <n v="2883853"/>
    <n v="77109"/>
    <x v="0"/>
    <s v="VALLE DEL CAUCA"/>
    <s v="EL CERRITO"/>
    <s v="BARRIO EL PRADO EL CERRITO"/>
    <s v="WOMPI"/>
    <s v="FO-25-1686029"/>
    <d v="2025-10-15T10:13:00"/>
    <d v="2025-10-21T12:29:00"/>
    <x v="0"/>
    <s v="ROLLOS"/>
    <s v="EJECUTADO_EXITOSO"/>
    <s v="EJECUTADO EXITOSO"/>
    <s v="15/10/2025 SE CONFIRMAN DATOS, SE REALIZA ENVIO DE ROLLOS CON GUIA | 18/10/2025 SE REALIZA ENVÍO DE 32 ROLLOS POR LA EMPRESA INTERRAPIDISIMO"/>
    <s v="ENVÍO"/>
    <n v="32"/>
    <s v="INTERMEDIA"/>
    <s v="TERRESTRE"/>
    <s v="VEGA MANRIQUE JONATAN MAURICIO"/>
    <n v="1"/>
    <n v="36351"/>
    <n v="36351"/>
  </r>
  <r>
    <s v="CALI"/>
    <s v="0036-0003"/>
    <x v="4"/>
    <n v="19824"/>
    <n v="2867717"/>
    <n v="78466"/>
    <x v="0"/>
    <s v="CAUCA"/>
    <s v="TOTORO"/>
    <s v="BARRIO CENTRO TOTORO 2"/>
    <s v="WOMPI"/>
    <s v="FO-25-1681632"/>
    <d v="2025-10-10T09:35:00"/>
    <d v="2025-10-21T12:35:00"/>
    <x v="0"/>
    <s v="ROLLOS"/>
    <s v="EJECUTADO_EXITOSO"/>
    <s v="EJECUTADO EXITOSO"/>
    <s v="16/10/2025 ENVIO TARDO MUCHO EN ENTREGARSE POR PARTE DE LA TRANSPORTADORA | 15/10/2025 SE ENVIA 32 ROLLOS WOMPI POR INTERRAPIDISIMO"/>
    <s v="ENVÍO"/>
    <n v="30"/>
    <s v="LEJANA"/>
    <s v="TERRESTRE"/>
    <s v="BOLAÑOS TABORDA JORGE ENRIQUE"/>
    <n v="1"/>
    <n v="40250"/>
    <n v="40250"/>
  </r>
  <r>
    <s v="SINCELEJO"/>
    <s v="0036-0001"/>
    <x v="0"/>
    <n v="70215"/>
    <n v="2852729"/>
    <n v="64478"/>
    <x v="0"/>
    <s v="SUCRE"/>
    <s v="COROZAL"/>
    <s v="BARRIO LAS LLANADAS COROZAL"/>
    <s v="WOMPI"/>
    <s v="FO-25-1664006"/>
    <d v="2025-10-07T15:01:00"/>
    <d v="2025-10-21T12:38:00"/>
    <x v="0"/>
    <s v="ROLLOS"/>
    <s v="EJECUTADO_EXITOSO"/>
    <s v="EJECUTADO EXITOSO"/>
    <s v="09/10/2025 DATOS CONFIRMADOS. SE REALIZA ENVIO DE ROLLOS CON GUIA | 10/10/2025 ENVIO SE CREA TARDE POR CAPACIDAD OPERATIVA DEL CG | 15/10/2025 SE HACE ENVÍO DE 56 ROLLOS, A LA SEÑORA JANETH LARA BENÍTEZ, POR LA EMPRESA INTERRAPIDISIMO, SE LE INFORMA SOBRE EL NÚMERO DE LA GUÍA."/>
    <s v="ENVÍO"/>
    <n v="56"/>
    <s v="INTERMEDIA"/>
    <s v="TERRESTRE"/>
    <s v="GIMBUEL LASSO LUIS GERMAN"/>
    <n v="1"/>
    <n v="36351"/>
    <n v="36351"/>
  </r>
  <r>
    <s v="BUCARAMANGA"/>
    <s v="0036-0007"/>
    <x v="1"/>
    <n v="68001"/>
    <n v="2907640"/>
    <n v="21345"/>
    <x v="0"/>
    <s v="SANTANDER"/>
    <s v="BUCARAMANGA"/>
    <s v="BARRIO GARCIA ROVIRA  III - BUCARAMANGA"/>
    <s v="WOMPI"/>
    <s v="FO-25-1708181"/>
    <d v="2025-10-20T15:00:00"/>
    <d v="2025-10-21T13:11:00"/>
    <x v="0"/>
    <s v="ROLLOS"/>
    <s v="EJECUTADO_EXITOSO"/>
    <s v="EJECUTADO EXITOSO"/>
    <s v="20/10/2025 SE ESCALA AL COORDINADOR DE ZONA PARA ENTREGA DE ROLLOS EN SITIO | 21/10/2025 SE VISITA COMERCIO SE HACE ENTREGA DE 56 ROLLOS"/>
    <s v="VISITA_TÉCNICA"/>
    <n v="56"/>
    <s v="PRINCIPAL"/>
    <s v="TERRESTRE"/>
    <s v="CACERES HERNANDEZ ANDRES"/>
    <n v="1"/>
    <n v="31419"/>
    <n v="31419"/>
  </r>
  <r>
    <s v="VILLAVICENCIO"/>
    <s v="0036-0006"/>
    <x v="2"/>
    <n v="50001"/>
    <n v="2907625"/>
    <n v="52409"/>
    <x v="0"/>
    <s v="META"/>
    <s v="VILLAVICENCIO"/>
    <s v="FARMA DOLLY"/>
    <s v="WOMPI"/>
    <s v="FO-25-1708183"/>
    <d v="2025-10-20T14:59:00"/>
    <d v="2025-10-21T13:13:00"/>
    <x v="0"/>
    <s v="ROLLOS"/>
    <s v="EJECUTADO_EXITOSO"/>
    <s v="EJECUTADO EXITOSO"/>
    <s v="20/10/2025 SE ESCALA AL COORDINADOR DE ZONA PARA ENTREGA DE ROLLOS EN SITIO | 21/10/2025 SE REALIZA ENTREGA DE 64 ROLLOS WOMPI"/>
    <s v="VISITA_TÉCNICA"/>
    <n v="64"/>
    <s v="PRINCIPAL"/>
    <s v="TERRESTRE"/>
    <s v="GELVEZ MOGOLLON JOSE ELISEO"/>
    <n v="1"/>
    <n v="31419"/>
    <n v="31419"/>
  </r>
  <r>
    <s v="BARRANQUILLA"/>
    <s v="0036-0001"/>
    <x v="0"/>
    <n v="8001"/>
    <n v="2900095"/>
    <n v="78501"/>
    <x v="0"/>
    <s v="ATLANTICO"/>
    <s v="BARRANQUILLA"/>
    <s v="BARBERIA IMPERIO ZULU"/>
    <s v="WOMPI"/>
    <s v="FO-25-1704421"/>
    <d v="2025-10-20T08:00:00"/>
    <d v="2025-10-21T13:25:00"/>
    <x v="0"/>
    <s v="ROLLOS"/>
    <s v="EJECUTADO_EXITOSO"/>
    <s v="EJECUTADO EXITOSO"/>
    <s v="19/10/2025 SE ESCALA AL COORDINADOR DE ZONA PARA ENTREGA DE ROLLOS EN SITIO | 21/10/2025 SE HACE ENTREGA DE 8 ROLLOS WOMPI EN LA CALLE 45 39 31 EL ROSARIO"/>
    <s v="VISITA_TÉCNICA"/>
    <n v="8"/>
    <s v="PRINCIPAL"/>
    <s v="TERRESTRE"/>
    <s v="MURCIA HERNANDEZ HARVEY IGNACIO"/>
    <n v="1"/>
    <n v="31419"/>
    <n v="31419"/>
  </r>
  <r>
    <s v="CALI"/>
    <s v="0036-0003"/>
    <x v="4"/>
    <n v="76248"/>
    <n v="2879839"/>
    <n v="37019"/>
    <x v="0"/>
    <s v="VALLE DEL CAUCA"/>
    <s v="EL CERRITO"/>
    <s v="BARRIO EL PLACER EL CERRITO 1"/>
    <s v="WOMPI"/>
    <s v="FO-25-1683330"/>
    <d v="2025-10-14T14:59:00"/>
    <d v="2025-10-21T14:23:00"/>
    <x v="0"/>
    <s v="ROLLOS"/>
    <s v="EJECUTADO_EXITOSO"/>
    <s v="EJECUTADO EXITOSO"/>
    <s v="14/10/2025 DATOS CORRECTOS. SE REALIZA ENVIO DE ROLLOS CON GUIA | 16/10/2025 SE ENVIAN 48 ROLLOS A MARISSA TORO"/>
    <s v="ENVÍO"/>
    <n v="48"/>
    <s v="INTERMEDIA"/>
    <s v="TERRESTRE"/>
    <s v="ORTEGA TORRES JUAN SEBASTIAN"/>
    <n v="1"/>
    <n v="36351"/>
    <n v="36351"/>
  </r>
  <r>
    <s v="BOGOTA"/>
    <s v="0036-0004"/>
    <x v="5"/>
    <n v="11001"/>
    <n v="2912313"/>
    <n v="71055"/>
    <x v="0"/>
    <s v="CUNDINAMARCA"/>
    <s v="BOGOTA"/>
    <s v="BARRIO SANTA FE BOGOTA 4"/>
    <s v="WOMPI"/>
    <s v="FO-25-1711540"/>
    <d v="2025-10-21T10:12:00"/>
    <d v="2025-10-21T14:36:00"/>
    <x v="0"/>
    <s v="ROLLOS"/>
    <s v="EJECUTADO_EXITOSO"/>
    <s v="EJECUTADO EXITOSO"/>
    <s v="21/10/2025 SE ESCALA AL COORDINADOR DE ZONA PARA ENTREGA DE ROLLOS EN SITIO | 21/10/2025 SE REALIZA ENTREGA DE 60 ROLLOS"/>
    <s v="VISITA_TÉCNICA"/>
    <n v="16"/>
    <s v="PRINCIPAL"/>
    <s v="TERRESTRE"/>
    <s v="CUERO RUIZ JHONNY"/>
    <n v="1"/>
    <n v="31419"/>
    <n v="31419"/>
  </r>
  <r>
    <s v="BARRANQUILLA"/>
    <s v="0036-0001"/>
    <x v="0"/>
    <n v="8001"/>
    <n v="2900034"/>
    <n v="48267"/>
    <x v="0"/>
    <s v="ATLANTICO"/>
    <s v="BARRANQUILLA"/>
    <s v="ROCA SHOP 2"/>
    <s v="WOMPI"/>
    <s v="FO-25-1703109"/>
    <d v="2025-10-20T08:00:00"/>
    <d v="2025-10-21T14:43:00"/>
    <x v="0"/>
    <s v="ROLLOS"/>
    <s v="EJECUTADO_EXITOSO"/>
    <s v="EJECUTADO EXITOSO"/>
    <s v="18/10/2025 SE ESCALA AL COORDINADOR DE ZONA PARA ENTREGA DE ROLLOS EN SITIO | 21/10/2025 SE HACE ENTREGA DE 32 ROLLOS WOMPI EN LA CALLE 34 43 110 LOCAL A157 CENTRO"/>
    <s v="VISITA_TÉCNICA"/>
    <n v="32"/>
    <s v="PRINCIPAL"/>
    <s v="TERRESTRE"/>
    <s v="MICHELI LOPEZ MIGUEL ANGEL"/>
    <n v="1"/>
    <n v="31419"/>
    <n v="31419"/>
  </r>
  <r>
    <s v="MONTERIA"/>
    <s v="0036-0001"/>
    <x v="0"/>
    <n v="23417"/>
    <n v="2888433"/>
    <n v="61046"/>
    <x v="0"/>
    <s v="CORDOBA"/>
    <s v="LORICA"/>
    <s v="BARRIO KENNEDDY LORICA"/>
    <s v="WOMPI"/>
    <s v="FO-25-1695751"/>
    <d v="2025-10-16T08:00:00"/>
    <d v="2025-10-21T14:56:00"/>
    <x v="0"/>
    <s v="ROLLOS"/>
    <s v="EJECUTADO_EXITOSO"/>
    <s v="EJECUTADO EXITOSO"/>
    <s v="17/10/2025 SE ESCALA AL COORDINADOR DE ZONA PARA ENTREGA DE ROLLOS EN SITIO | 21/10/2025 SE ENTREGAN 48 ROLLOS CON VISITA OK"/>
    <s v="VISITA_TÉCNICA"/>
    <n v="48"/>
    <s v="INTERMEDIA"/>
    <s v="TERRESTRE"/>
    <s v="ORTEGA TORRES JUAN SEBASTIAN"/>
    <n v="1"/>
    <n v="36351"/>
    <n v="36351"/>
  </r>
  <r>
    <s v="CARTAGENA"/>
    <s v="0036-0001"/>
    <x v="0"/>
    <n v="13001"/>
    <n v="2891211"/>
    <n v="74146"/>
    <x v="0"/>
    <s v="BOLIVAR"/>
    <s v="CARTAGENA"/>
    <s v="AUTOSERVICIOS EL GANGAZO DE PASACABALLOS"/>
    <s v="WOMPI"/>
    <s v="FO-25-1693291"/>
    <d v="2025-10-16T11:44:00"/>
    <d v="2025-10-21T14:58:00"/>
    <x v="0"/>
    <s v="ROLLOS"/>
    <s v="EJECUTADO_EXITOSO"/>
    <s v="EJECUTADO EXITOSO"/>
    <s v="16/10/2025 SE ESCALA AL COORDINADOR DE ZONA PARA ENTREGA DE ROLLOS EN SITIO | 21/10/2025 NOVEDAD DE DESPLAZAMIENTO FUERTE LLUVIA EN LA CIUDAD | 21/10/2025 SE REALIZA ENTREGA DE 40 ROLLOS WOMPI AL CORRESPONSAL"/>
    <s v="VISITA_TÉCNICA"/>
    <n v="40"/>
    <s v="PRINCIPAL"/>
    <s v="TERRESTRE"/>
    <s v="COGOLLO VERTEL EDER LUIS"/>
    <n v="1"/>
    <n v="31419"/>
    <n v="31419"/>
  </r>
  <r>
    <s v="SINCELEJO"/>
    <s v="0036-0001"/>
    <x v="0"/>
    <n v="70001"/>
    <n v="2892630"/>
    <n v="78365"/>
    <x v="0"/>
    <s v="SUCRE"/>
    <s v="SINCELEJO"/>
    <s v="BARRIO BOTERO SINCELEJO 1"/>
    <s v="WOMPI"/>
    <s v="FO-25-1695136"/>
    <d v="2025-10-16T15:21:00"/>
    <d v="2025-10-21T14:59:00"/>
    <x v="0"/>
    <s v="ROLLOS"/>
    <s v="EJECUTADO_EXITOSO"/>
    <s v="EJECUTADO EXITOSO"/>
    <s v="16/10/2025 SE ESCALA AL COORDINADOR DE ZONA PARA ENTREGA DE ROLLOS EN SITIO | 21/10/2025 SE VISITA SITIO SE VERIFICA INFORMACIÓN SE REALIZA ENTREGA DE ROLLOS, NO SE MANIPULA EQUIPOS. FIRMA QUIEN RECIBE LOS ROLLOS."/>
    <s v="VISITA_TÉCNICA"/>
    <n v="16"/>
    <s v="PRINCIPAL"/>
    <s v="TERRESTRE"/>
    <s v="MARTINEZ SALGUEDO ANDRES AUGUSTO"/>
    <n v="1"/>
    <n v="31419"/>
    <n v="31419"/>
  </r>
  <r>
    <s v="MANIZALES"/>
    <s v="0036-0002"/>
    <x v="6"/>
    <n v="17001"/>
    <n v="2897932"/>
    <n v="71003"/>
    <x v="0"/>
    <s v="CALDAS"/>
    <s v="MANIZALES"/>
    <s v="TIENDA DONDE BIBI"/>
    <s v="WOMPI"/>
    <s v="FO-25-1699943"/>
    <d v="2025-10-17T15:00:00"/>
    <d v="2025-10-21T15:02:00"/>
    <x v="0"/>
    <s v="ROLLOS"/>
    <s v="EJECUTADO_EXITOSO"/>
    <s v="EJECUTADO EXITOSO"/>
    <s v="17/10/2025 SE ESCALA AL COORDINADOR DE ZONA PARA ENTREGA DE ROLLOS EN SITIO | 21/10/2025 SE ENTREGAN 32 ROLLOS EN EL COMERCIO NO SE MANIPULAN EQUIPOS"/>
    <s v="VISITA_TÉCNICA"/>
    <n v="32"/>
    <s v="PRINCIPAL"/>
    <s v="TERRESTRE"/>
    <s v="SANTOS GUZMAN CHRISTIAN FELIPE"/>
    <n v="1"/>
    <n v="31419"/>
    <n v="31419"/>
  </r>
  <r>
    <s v="BOGOTA"/>
    <s v="0036-0004"/>
    <x v="5"/>
    <n v="25175"/>
    <n v="2892993"/>
    <n v="57534"/>
    <x v="0"/>
    <s v="CUNDINAMARCA"/>
    <s v="CHIA"/>
    <s v="BARRIO CENTRO DE CHIA CHIA"/>
    <s v="WOMPI"/>
    <s v="FO-25-1700104"/>
    <d v="2025-10-16T16:04:00"/>
    <d v="2025-10-21T15:34:00"/>
    <x v="0"/>
    <s v="ROLLOS"/>
    <s v="EJECUTADO_EXITOSO"/>
    <s v="EJECUTADO EXITOSO"/>
    <s v="17/10/2025 SE CONFIRMAN DATOS. SE REALIZA ENVIO DE ROLLOS CON OPERADOR LOGISTICO | 21/10/2025 SE REALIZA ENVIO DE 40 ROLLOS, CON LA GUIA 2235596272 SERVIENTREGA SE CONFIRMA ENTREGA EXITOSA POR PARTE DE LA TRANSPORTADORA"/>
    <s v="ENVÍO"/>
    <n v="40"/>
    <s v="INTERMEDIA"/>
    <s v="TERRESTRE"/>
    <s v="AGUIRRE HENAO RAUL EDUARDO"/>
    <n v="1"/>
    <n v="36351"/>
    <n v="36351"/>
  </r>
  <r>
    <s v="TUNJA"/>
    <s v="0036-0007"/>
    <x v="1"/>
    <n v="15407"/>
    <n v="2890356"/>
    <n v="10157"/>
    <x v="0"/>
    <s v="BOYACA"/>
    <s v="VILLA DE LEYVA"/>
    <s v="VILLA DE LEYVA - BOYACA"/>
    <s v="WOMPI"/>
    <s v="FO-25-1698537"/>
    <d v="2025-10-16T10:35:00"/>
    <d v="2025-10-21T15:35:00"/>
    <x v="0"/>
    <s v="ROLLOS"/>
    <s v="EJECUTADO_EXITOSO"/>
    <s v="EJECUTADO EXITOSO"/>
    <s v="17/10/2025 SE CONFIRMA DATOS. SE REALIZA ENVIO DE ROLLOS CON OPERADOR LOGISTICO | 21/10/2025 SE REALIZA ENVIO DE 16 ROLLOS, CON LA GUIA 2235596266 SERVIENTREGA SE CONFIRMA ENTREGA EXITOSA POR PARTE DE LA TRANSPORTADORA"/>
    <s v="ENVÍO"/>
    <n v="16"/>
    <s v="INTERMEDIA"/>
    <s v="TERRESTRE"/>
    <s v="TORO CARDONA ELIZABETH"/>
    <n v="1"/>
    <n v="36351"/>
    <n v="36351"/>
  </r>
  <r>
    <s v="BOGOTA"/>
    <s v="0036-0004"/>
    <x v="5"/>
    <n v="25290"/>
    <n v="2890437"/>
    <n v="46592"/>
    <x v="0"/>
    <s v="CUNDINAMARCA"/>
    <s v="FUSAGASUGA"/>
    <s v="BARRIO CEDRITOS FUSAGASUGA 1"/>
    <s v="WOMPI"/>
    <s v="FO-25-1698538"/>
    <d v="2025-10-16T10:34:00"/>
    <d v="2025-10-21T15:36:00"/>
    <x v="0"/>
    <s v="ROLLOS"/>
    <s v="EJECUTADO_EXITOSO"/>
    <s v="EJECUTADO EXITOSO"/>
    <s v="17/10/2025 SE CONFIRMA DATOS. SE REALIZA ENVIO DE ROLLOS CON OPERADOR LOGISTICO | 21/10/2025 SE REALIZA ENVIO DE 56 ROLLOS, CON LA GUIA 2235596268 SERVIENTREGA SE CONFIRMA ENTREGA EXITOSA POR PARTE DE LA TRANSPORTADORA"/>
    <s v="ENVÍO"/>
    <n v="56"/>
    <s v="INTERMEDIA"/>
    <s v="TERRESTRE"/>
    <s v="TORO CARDONA ELIZABETH"/>
    <n v="1"/>
    <n v="36351"/>
    <n v="36351"/>
  </r>
  <r>
    <s v="CUCUTA"/>
    <s v="0036-0007"/>
    <x v="1"/>
    <n v="54498"/>
    <n v="2892081"/>
    <n v="72943"/>
    <x v="0"/>
    <s v="NORTE DE SANTANDER"/>
    <s v="OCAÑA"/>
    <s v="BARRIO EL RETIRO OCAÑA 1"/>
    <s v="WOMPI"/>
    <s v="FO-25-1697945"/>
    <d v="2025-10-16T14:34:00"/>
    <d v="2025-10-21T15:39:00"/>
    <x v="0"/>
    <s v="ROLLOS"/>
    <s v="EJECUTADO_EXITOSO"/>
    <s v="EJECUTADO EXITOSO"/>
    <s v="17/10/2025 SE CONFIRMAN DATOS, SE REALIZA ENVIO DE ROLLOS CON GUIA | 21/10/2025 SE REALIZA ENVIO DE 32 ROLLOS, CON LA GUIA 2187690800 SERVIENTREGA SE CONFIRMA ENTREGA EXITOSA POR PARTE DE LA TRANSPORTADORA"/>
    <s v="ENVÍO"/>
    <n v="32"/>
    <s v="LEJANA"/>
    <s v="TERRESTRE"/>
    <s v="TORO CARDONA ELIZABETH"/>
    <n v="1"/>
    <n v="40250"/>
    <n v="40250"/>
  </r>
  <r>
    <s v="CALI"/>
    <s v="0036-0003"/>
    <x v="4"/>
    <n v="19698"/>
    <n v="2890002"/>
    <n v="66893"/>
    <x v="0"/>
    <s v="CAUCA"/>
    <s v="SANTANDER DE QUILICHAO"/>
    <s v="BARRIO CENTRO SANTANDER DE QUILICHAO 13"/>
    <s v="WOMPI"/>
    <s v="FO-25-1695749"/>
    <d v="2025-10-16T09:56:00"/>
    <d v="2025-10-21T15:40:00"/>
    <x v="0"/>
    <s v="ROLLOS"/>
    <s v="EJECUTADO_EXITOSO"/>
    <s v="EJECUTADO EXITOSO"/>
    <s v="17/10/2025 SE CONFIRMA DATOS. SE REALIZA ENVIO DE ROLLOS CON OPERADOR LOGISTICO | 21/10/2025 SE REALIZA ENVIO DE 32 ROLLOS, CON LA GUIA 2215219701 SERVIENTREGA SE CONFIRMA ENTREGA EXITOSA POR PARTE DE LA TRANSPORTADORA"/>
    <s v="ENVÍO"/>
    <n v="32"/>
    <s v="INTERMEDIA"/>
    <s v="TERRESTRE"/>
    <s v="CONTRERAS ROSSI LITZY YULIETH"/>
    <n v="1"/>
    <n v="36351"/>
    <n v="36351"/>
  </r>
  <r>
    <s v="MONTERIA"/>
    <s v="0036-0001"/>
    <x v="0"/>
    <n v="23182"/>
    <n v="2860483"/>
    <n v="31044"/>
    <x v="0"/>
    <s v="CORDOBA"/>
    <s v="CHINU"/>
    <s v="BARRIO CENTRO 2"/>
    <s v="WOMPI"/>
    <s v="FO-25-1673184"/>
    <d v="2025-10-09T08:00:00"/>
    <d v="2025-10-21T15:41:00"/>
    <x v="0"/>
    <s v="ROLLOS"/>
    <s v="EJECUTADO_EXITOSO"/>
    <s v="EJECUTADO EXITOSO"/>
    <s v="11/10/2025 SE CONFIRMAN DATOS, SE REALIZA ENVIO DE ROLLOS CON GUIA | 17/10/2025 AUN NO LE LLEGAN LOS ROLLOS AL USUARIO, ENVIO EN ZONA DE DISTRIBUCION | 21/10/2025 SE REALIZA ENVIO DE 32 ROLLOS, CON LA GUIA 2265100394 SERVIENTREGA SE CONFIRMA ENTREGA EXITOSA POR PARTE DE LA TRANSPORTADORA"/>
    <s v="ENVÍO"/>
    <n v="32"/>
    <s v="INTERMEDIA"/>
    <s v="TERRESTRE"/>
    <s v="TORO CARDONA ELIZABETH"/>
    <n v="1"/>
    <n v="36351"/>
    <n v="36351"/>
  </r>
  <r>
    <s v="CUCUTA"/>
    <s v="0036-0007"/>
    <x v="1"/>
    <n v="54001"/>
    <n v="2909452"/>
    <n v="76889"/>
    <x v="0"/>
    <s v="NORTE DE SANTANDER"/>
    <s v="CUCUTA"/>
    <s v="DROGUERIA MASWUENO"/>
    <s v="WOMPI"/>
    <s v="FO-25-1709661"/>
    <d v="2025-10-21T08:00:00"/>
    <d v="2025-10-21T15:46:00"/>
    <x v="0"/>
    <s v="ROLLOS"/>
    <s v="EJECUTADO_EXITOSO"/>
    <s v="EJECUTADO EXITOSO"/>
    <s v="21/10/2025 SE ESCALA AL COORDINADOR DE ZONA PARA ENTREGA DE ROLLOS EN SITIO | 21/10/2025 SE VISITA COMERCIO Y SE ENTREGAN 24 ROLLOS OK"/>
    <s v="VISITA_TÉCNICA"/>
    <n v="24"/>
    <s v="PRINCIPAL"/>
    <s v="TERRESTRE"/>
    <s v="CONTRERAS ROSSI LITZY YULIETH"/>
    <n v="1"/>
    <n v="31419"/>
    <n v="31419"/>
  </r>
  <r>
    <s v="CUCUTA"/>
    <s v="0036-0007"/>
    <x v="1"/>
    <n v="54001"/>
    <n v="2909421"/>
    <n v="74274"/>
    <x v="0"/>
    <s v="NORTE DE SANTANDER"/>
    <s v="CUCUTA"/>
    <s v="DISTRIBUIDORA SAN GERÓNIMO CUCUTA"/>
    <s v="WOMPI"/>
    <s v="FO-25-1709663"/>
    <d v="2025-10-21T08:00:00"/>
    <d v="2025-10-21T15:55:00"/>
    <x v="0"/>
    <s v="ROLLOS"/>
    <s v="EJECUTADO_EXITOSO"/>
    <s v="EJECUTADO EXITOSO"/>
    <s v="21/10/2025 SE ESCALA AL COORDINADOR DE ZONA PARA ENTREGA DE ROLLOS EN SITIO | 21/10/2025 SE VISITA COMERCIO Y SE ENTREGAN 16 ROLLOS OK"/>
    <s v="VISITA_TÉCNICA"/>
    <n v="16"/>
    <s v="PRINCIPAL"/>
    <s v="TERRESTRE"/>
    <s v="TORRES MANTILLA JOSE DANIEL"/>
    <n v="1"/>
    <n v="31419"/>
    <n v="31419"/>
  </r>
  <r>
    <s v="CUCUTA"/>
    <s v="0036-0007"/>
    <x v="1"/>
    <n v="54001"/>
    <n v="2909697"/>
    <n v="40083"/>
    <x v="0"/>
    <s v="NORTE DE SANTANDER"/>
    <s v="CUCUTA"/>
    <s v="DROGUERIA FARMA OSPINA PEREZ"/>
    <s v="WOMPI"/>
    <s v="FO-25-1709635"/>
    <d v="2025-10-21T08:00:00"/>
    <d v="2025-10-21T16:03:00"/>
    <x v="0"/>
    <s v="ROLLOS"/>
    <s v="EJECUTADO_EXITOSO"/>
    <s v="EJECUTADO EXITOSO"/>
    <s v="21/10/2025 SE ESCALA AL COORDINADOR DE ZONA PARA ENTREGA DE ROLLOS EN SITIO | 21/10/2025 SE ENTREGAN 64 ROLLOS OK."/>
    <s v="VISITA_TÉCNICA"/>
    <n v="64"/>
    <s v="PRINCIPAL"/>
    <s v="TERRESTRE"/>
    <s v="TORRES MANTILLA JOSE DANIEL"/>
    <n v="1"/>
    <n v="31419"/>
    <n v="31419"/>
  </r>
  <r>
    <s v="CUCUTA"/>
    <s v="0036-0007"/>
    <x v="1"/>
    <n v="54001"/>
    <n v="2913845"/>
    <n v="65384"/>
    <x v="0"/>
    <s v="NORTE DE SANTANDER"/>
    <s v="CUCUTA"/>
    <s v="MERK SOFI LA LIBERTAD"/>
    <s v="WOMPI"/>
    <s v="FO-25-1712777"/>
    <d v="2025-10-21T12:34:00"/>
    <d v="2025-10-21T16:04:00"/>
    <x v="0"/>
    <s v="ROLLOS"/>
    <s v="EJECUTADO_EXITOSO"/>
    <s v="EJECUTADO EXITOSO"/>
    <s v="21/10/2025 SE ESCALA AL COORDINADOR DE ZONA PARA ENTREGA DE ROLLOS EN SITIO | 21/10/2025 SE VISITA COMERCIO Y SE ENTREGAN 32 ROLLOS OK."/>
    <s v="VISITA_TÉCNICA"/>
    <n v="32"/>
    <s v="PRINCIPAL"/>
    <s v="TERRESTRE"/>
    <s v="NARANJO AFANADOR RUBEN JESUS"/>
    <n v="1"/>
    <n v="31419"/>
    <n v="31419"/>
  </r>
  <r>
    <s v="CALI"/>
    <s v="0036-0003"/>
    <x v="4"/>
    <n v="76248"/>
    <n v="2900537"/>
    <n v="51206"/>
    <x v="0"/>
    <s v="VALLE DEL CAUCA"/>
    <s v="EL CERRITO"/>
    <s v="BARRIO BUENOS AIRES EL CERRITO 2"/>
    <s v="WOMPI"/>
    <s v="FO-25-1708267"/>
    <d v="2025-10-20T08:00:00"/>
    <d v="2025-10-21T16:06:00"/>
    <x v="0"/>
    <s v="ROLLOS"/>
    <s v="EJECUTADO_EXITOSO"/>
    <s v="EJECUTADO EXITOSO"/>
    <s v="20/10/2025 SE CONFIRMA DATOS. SE REALIZA ENVIO DE ROLLOS CON OPERADOR LOGISTICO | 21/10/2025 SE REALIZA ENTREGA DE 16 ROLLOS WOMPI CON VISITA TÉCNICA"/>
    <s v="VISITA_TÉCNICA"/>
    <n v="16"/>
    <s v="INTERMEDIA"/>
    <s v="TERRESTRE"/>
    <s v="TORRES MANTILLA JOSE DANIEL"/>
    <n v="1"/>
    <n v="36351"/>
    <n v="36351"/>
  </r>
  <r>
    <s v="MONTERIA"/>
    <s v="0036-0001"/>
    <x v="0"/>
    <n v="23001"/>
    <n v="2900357"/>
    <n v="41552"/>
    <x v="0"/>
    <s v="CORDOBA"/>
    <s v="MONTERIA"/>
    <s v="DROGUERÍA Y VARIEDADES LUZ M"/>
    <s v="WOMPI"/>
    <s v="FO-25-1704396"/>
    <d v="2025-10-20T08:00:00"/>
    <d v="2025-10-21T16:08:00"/>
    <x v="0"/>
    <s v="ROLLOS"/>
    <s v="EJECUTADO_EXITOSO"/>
    <s v="EJECUTADO EXITOSO"/>
    <s v="19/10/2025 SE ESCALA AL COORDINADOR DE ZONA PARA ENTREGA DE ROLLOS EN SITIO | 21/10/2025 SE REALIZA ENTREGA DE 64 ROLLOS A CORRESPONSAL WOMPI"/>
    <s v="VISITA_TÉCNICA"/>
    <n v="64"/>
    <s v="PRINCIPAL"/>
    <s v="TERRESTRE"/>
    <s v="MONTERO MUESES GIAN CARLO"/>
    <n v="1"/>
    <n v="31419"/>
    <n v="31419"/>
  </r>
  <r>
    <s v="CUCUTA"/>
    <s v="0036-0007"/>
    <x v="1"/>
    <n v="54001"/>
    <n v="2909725"/>
    <n v="64847"/>
    <x v="0"/>
    <s v="NORTE DE SANTANDER"/>
    <s v="CUCUTA"/>
    <s v="BARRIO OSPINA PEREZ CUCUTA 7"/>
    <s v="WOMPI"/>
    <s v="FO-25-1709643"/>
    <d v="2025-10-21T08:00:00"/>
    <d v="2025-10-21T16:17:00"/>
    <x v="0"/>
    <s v="ROLLOS"/>
    <s v="EJECUTADO_EXITOSO"/>
    <s v="EJECUTADO EXITOSO"/>
    <s v="21/10/2025 SE ESCALA AL COORDINADOR DE ZONA PARA ENTREGA DE ROLLOS EN SITIO | 21/10/2025 SE ENTREGAN 40 ROLLOS EXITOSO"/>
    <s v="VISITA_TÉCNICA"/>
    <n v="40"/>
    <s v="PRINCIPAL"/>
    <s v="TERRESTRE"/>
    <s v="MARQUEZ HOYOS JEYSON DANIEL"/>
    <n v="1"/>
    <n v="31419"/>
    <n v="31419"/>
  </r>
  <r>
    <s v="PASTO"/>
    <s v="0036-0003"/>
    <x v="4"/>
    <n v="52001"/>
    <n v="2912088"/>
    <n v="52633"/>
    <x v="0"/>
    <s v="NARIÑO"/>
    <s v="PASTO"/>
    <s v="BARRIO SAN IGNACIO PASTO 3"/>
    <s v="WOMPI"/>
    <s v="FO-25-1711546"/>
    <d v="2025-10-21T10:07:00"/>
    <d v="2025-10-21T16:19:00"/>
    <x v="0"/>
    <s v="ROLLOS"/>
    <s v="EJECUTADO_EXITOSO"/>
    <s v="EJECUTADO EXITOSO"/>
    <s v="21/10/2025 SE ESCALA AL COORDINADOR DE ZONA PARA ENTREGA DE ROLLOS EN SITIO | 21/10/2025 SE VISITA CB. SE REALIZA ENTREGA DE 32 ROLLOS. CLIENTE INFORMA QUE EL CB FUNCIONA CORRECTAMENTE, NO SE MANIPULA DATAFONO"/>
    <s v="VISITA_TÉCNICA"/>
    <n v="32"/>
    <s v="PRINCIPAL"/>
    <s v="TERRESTRE"/>
    <s v="NARANJO AFANADOR RUBEN JESUS"/>
    <n v="1"/>
    <n v="31419"/>
    <n v="31419"/>
  </r>
  <r>
    <s v="MONTERIA"/>
    <s v="0036-0001"/>
    <x v="0"/>
    <n v="23001"/>
    <n v="2900102"/>
    <n v="77410"/>
    <x v="0"/>
    <s v="CORDOBA"/>
    <s v="MONTERIA"/>
    <s v="BARRIO 6 DE MARZO MONTERIA 5"/>
    <s v="WOMPI"/>
    <s v="FO-25-1703118"/>
    <d v="2025-10-20T08:00:00"/>
    <d v="2025-10-21T16:21:00"/>
    <x v="0"/>
    <s v="ROLLOS"/>
    <s v="EJECUTADO_EXITOSO"/>
    <s v="EJECUTADO EXITOSO"/>
    <s v="18/10/2025 SE ESCALA AL COORDINADOR DE ZONA PARA ENTREGA DE ROLLOS EN SITIO | 21/10/2025 SE REALIZA ENTREGA DE 32 ROLLOS A CORRESPONSAL WOMPI"/>
    <s v="VISITA_TÉCNICA"/>
    <n v="32"/>
    <s v="PRINCIPAL"/>
    <s v="TERRESTRE"/>
    <s v="CASTILLO HERRERA ALEX RICARDO"/>
    <n v="1"/>
    <n v="31419"/>
    <n v="31419"/>
  </r>
  <r>
    <s v="PASTO"/>
    <s v="0036-0003"/>
    <x v="4"/>
    <n v="52001"/>
    <n v="2909790"/>
    <n v="78457"/>
    <x v="0"/>
    <s v="NARIÑO"/>
    <s v="PASTO"/>
    <s v="DASUR DOTACIONES ALIMENTICIAS DEL SUR"/>
    <s v="WOMPI"/>
    <s v="FO-25-1709626"/>
    <d v="2025-10-21T08:00:00"/>
    <d v="2025-10-21T16:28:00"/>
    <x v="0"/>
    <s v="ROLLOS"/>
    <s v="EJECUTADO_EXITOSO"/>
    <s v="EJECUTADO EXITOSO"/>
    <s v="21/10/2025 SE ESCALA AL COORDINADOR DE ZONA PARA ENTREGA DE ROLLOS EN SITIO | 21/10/2025 SE VISITA CB. SE REALIZA ENTREGA DE 24 ROLLOS. CLIENTE INFORMA QUE EL CB FUNCIONA CORRECTAMENTE, NO SE MANIPULA DATAFONO"/>
    <s v="VISITA_TÉCNICA"/>
    <n v="24"/>
    <s v="PRINCIPAL"/>
    <s v="TERRESTRE"/>
    <s v="MARQUEZ HOYOS JEYSON DANIEL"/>
    <n v="1"/>
    <n v="31419"/>
    <n v="31419"/>
  </r>
  <r>
    <s v="MEDELLIN"/>
    <s v="0036-0005"/>
    <x v="3"/>
    <n v="5001"/>
    <n v="2897267"/>
    <n v="32920"/>
    <x v="0"/>
    <s v="ANTIOQUIA"/>
    <s v="MEDELLÍN"/>
    <s v="DROGUERÍA MAGNIFICA"/>
    <s v="WOMPI"/>
    <s v="FO-25-1699983"/>
    <d v="2025-10-17T13:35:00"/>
    <d v="2025-10-21T16:59:00"/>
    <x v="0"/>
    <s v="ROLLOS"/>
    <s v="EJECUTADO_EXITOSO"/>
    <s v="EJECUTADO EXITOSO"/>
    <s v="17/10/2025 SE ESCALA AL COORDINADOR DE ZONA PARA ENTREGA DE ROLLOS EN SITIO | 21/10/2025 SE REALIZA ENTREGA DE 64 ROLLOS POR EL OPERADOR LOGISTICO VELOCES CON LA GUIA V4001696843"/>
    <s v="VISITA_TÉCNICA"/>
    <n v="64"/>
    <s v="PRINCIPAL"/>
    <s v="TERRESTRE"/>
    <s v="CASTILLO HERRERA ALEX RICARDO"/>
    <n v="1"/>
    <n v="31419"/>
    <n v="31419"/>
  </r>
  <r>
    <s v="MEDELLIN"/>
    <s v="0036-0005"/>
    <x v="3"/>
    <n v="5001"/>
    <n v="2897605"/>
    <n v="50298"/>
    <x v="0"/>
    <s v="ANTIOQUIA"/>
    <s v="MEDELLIN"/>
    <s v="M-K LLUVIA DE HELADOS TAVO"/>
    <s v="WOMPI"/>
    <s v="FO-25-1699965"/>
    <d v="2025-10-17T14:23:00"/>
    <d v="2025-10-21T17:00:00"/>
    <x v="0"/>
    <s v="ROLLOS"/>
    <s v="EJECUTADO_EXITOSO"/>
    <s v="EJECUTADO EXITOSO"/>
    <s v="17/10/2025 SE ESCALA AL COORDINADOR DE ZONA PARA ENTREGA DE ROLLOS EN SITIO | 21/10/2025 SE REALIZA ENTREGA DE 16 ROLLOS POR EL OPERADOR LOGISTICO VELOCES CON LA GUIA V4001696844"/>
    <s v="VISITA_TÉCNICA"/>
    <n v="16"/>
    <s v="PRINCIPAL"/>
    <s v="TERRESTRE"/>
    <s v="BETANCUR AGUIRRE EDGAR AUGUSTO"/>
    <n v="1"/>
    <n v="31419"/>
    <n v="31419"/>
  </r>
  <r>
    <s v="CALI"/>
    <s v="0036-0003"/>
    <x v="4"/>
    <n v="76520"/>
    <n v="2906779"/>
    <n v="56868"/>
    <x v="0"/>
    <s v="VALLE DEL CAUCA"/>
    <s v="PALMIRA"/>
    <s v="BARRIO LA COLOMBINA PALMIRA"/>
    <s v="WOMPI"/>
    <s v="FO-25-1708202"/>
    <d v="2025-10-20T14:06:00"/>
    <d v="2025-10-21T17:05:00"/>
    <x v="0"/>
    <s v="ROLLOS"/>
    <s v="EJECUTADO_EXITOSO"/>
    <s v="EJECUTADO EXITOSO"/>
    <s v="20/10/2025 SE ESCALA AL COORDINADOR DE ZONA PARA ENTREGA DE ROLLOS EN SITIO | 21/10/2025 EN LA VISITA TÉCNICA SE REALIZÓ LA ENTREGA DE 32 ROLLOS DE WOMPI PARA EL CB."/>
    <s v="VISITA_TÉCNICA"/>
    <n v="32"/>
    <s v="PRINCIPAL"/>
    <s v="TERRESTRE"/>
    <s v="BETANCUR AGUIRRE EDGAR AUGUSTO"/>
    <n v="1"/>
    <n v="31419"/>
    <n v="31419"/>
  </r>
  <r>
    <s v="MONTERIA"/>
    <s v="0036-0001"/>
    <x v="0"/>
    <n v="23001"/>
    <n v="2897521"/>
    <n v="50025"/>
    <x v="0"/>
    <s v="CORDOBA"/>
    <s v="MONTERIA"/>
    <s v="VARIEDADES VALEVY"/>
    <s v="WOMPI"/>
    <s v="FO-25-1700290"/>
    <d v="2025-10-17T14:06:00"/>
    <d v="2025-10-21T17:08:00"/>
    <x v="0"/>
    <s v="ROLLOS"/>
    <s v="EJECUTADO_EXITOSO"/>
    <s v="EJECUTADO EXITOSO"/>
    <s v="17/10/2025 SE ESCALA AL COORDINADOR DE ZONA PARA ENTREGA DE ROLLOS EN SITIO | 21/10/2025 SE REALIZA ENTREGA DE 32 ROLLOS A CORRESPONSAL WOMPI"/>
    <s v="VISITA_TÉCNICA"/>
    <n v="32"/>
    <s v="PRINCIPAL"/>
    <s v="TERRESTRE"/>
    <s v="SANCHEZ URREGO ROBINSON DAVID"/>
    <n v="1"/>
    <n v="31419"/>
    <n v="31419"/>
  </r>
  <r>
    <s v="BUCARAMANGA"/>
    <s v="0036-0007"/>
    <x v="1"/>
    <n v="68001"/>
    <n v="2913995"/>
    <n v="74094"/>
    <x v="0"/>
    <s v="SANTANDER"/>
    <s v="BUCARAMANGA"/>
    <s v="BARRIO CONCORDIA BUCARAMANGA 4"/>
    <s v="WOMPI"/>
    <s v="FO-25-1712759"/>
    <d v="2025-10-21T13:17:00"/>
    <d v="2025-10-21T17:16:00"/>
    <x v="0"/>
    <s v="ROLLOS"/>
    <s v="EJECUTADO_EXITOSO"/>
    <s v="EJECUTADO EXITOSO"/>
    <s v="21/10/2025 SE ESCALA AL COORDINADOR DE ZONA PARA ENTREGA DE ROLLOS EN SITIO | 21/10/2025 SE HACE ENTREGA DE 24 ROLLOS"/>
    <s v="VISITA_TÉCNICA"/>
    <n v="24"/>
    <s v="PRINCIPAL"/>
    <s v="TERRESTRE"/>
    <s v="MARQUEZ HOYOS JEYSON DANIEL"/>
    <n v="1"/>
    <n v="31419"/>
    <n v="31419"/>
  </r>
  <r>
    <s v="NEIVA"/>
    <s v="0036-0006"/>
    <x v="2"/>
    <n v="41001"/>
    <n v="2900343"/>
    <n v="68523"/>
    <x v="0"/>
    <s v="HUILA"/>
    <s v="NEIVA"/>
    <s v="SALA DE BELLEZA MARANNATA"/>
    <s v="WOMPI"/>
    <s v="FO-25-1704403"/>
    <d v="2025-10-20T08:00:00"/>
    <d v="2025-10-21T21:47:00"/>
    <x v="0"/>
    <s v="ROLLOS"/>
    <s v="EJECUTADO_EXITOSO"/>
    <s v="EJECUTADO EXITOSO"/>
    <s v="19/10/2025 SE ESCALA AL COORDINADOR DE ZONA PARA ENTREGA DE ROLLOS EN SITIO | 21/10/2025 SE LLEGA A SITIO, SE ENTREGAN 32 ROLLOS WOMPI"/>
    <s v="VISITA_TÉCNICA"/>
    <n v="32"/>
    <s v="PRINCIPAL"/>
    <s v="TERRESTRE"/>
    <s v="GONZALEZ ESTUPIÑAN YEISON WALTER ANTONIO"/>
    <n v="1"/>
    <n v="31419"/>
    <n v="31419"/>
  </r>
  <r>
    <s v="CALI"/>
    <s v="0036-0003"/>
    <x v="4"/>
    <n v="76520"/>
    <n v="2900112"/>
    <n v="50529"/>
    <x v="0"/>
    <s v="VALLE DEL CAUCA"/>
    <s v="PALMIRA"/>
    <s v="BARRIO CENTRO PALMIRA 8"/>
    <s v="WOMPI"/>
    <s v="FO-25-1703113"/>
    <d v="2025-10-20T08:00:00"/>
    <d v="2025-10-21T23:59:00"/>
    <x v="0"/>
    <s v="ROLLOS"/>
    <s v="EJECUTADO_EXITOSO"/>
    <s v="EJECUTADO EXITOSO"/>
    <s v="18/10/2025 SE ESCALA AL COORDINADOR DE ZONA PARA ENTREGA DE ROLLOS EN SITIO | 21/10/2025 EN LA VISITA TÉCNICA SE REALIZÓ LA ENTREGA DE 32 ROLLOS DE WOMPI PARA EL CB."/>
    <s v="VISITA_TÉCNICA"/>
    <n v="32"/>
    <s v="PRINCIPAL"/>
    <s v="TERRESTRE"/>
    <s v="DIAZ VARGAS JONATHAN MIGUEL"/>
    <n v="1"/>
    <n v="31419"/>
    <n v="31419"/>
  </r>
  <r>
    <s v="MEDELLIN"/>
    <s v="0036-0005"/>
    <x v="3"/>
    <n v="5086"/>
    <n v="2881401"/>
    <n v="13980"/>
    <x v="0"/>
    <s v="ANTIOQUIA"/>
    <s v="BELMIRA"/>
    <s v="BELMIRA ANTIOQUIA"/>
    <s v="WOMPI"/>
    <s v="FO-25-1685794"/>
    <d v="2025-10-15T08:00:00"/>
    <d v="2025-10-22T07:59:00"/>
    <x v="0"/>
    <s v="ROLLOS"/>
    <s v="EJECUTADO_EXITOSO"/>
    <s v="EJECUTADO EXITOSO"/>
    <s v="15/10/2025 SE CONFIRMAN DATOS, SE REALIZA ENVIO DE ROLLOS CON GUIA | 22/10/2025 SE REALIZA ENVIO DE 56 ROLLOS, CON LA GUIA 6345301365286 . SE CONFIRMA ENTREGA EXITOSA POR PARTE DE LA TRANSPORTADORA"/>
    <s v="ENVÍO"/>
    <n v="56"/>
    <s v="INTERMEDIA"/>
    <s v="TERRESTRE"/>
    <s v="SANCHEZ URREGO ROBINSON DAVID"/>
    <n v="1"/>
    <n v="36351"/>
    <n v="36351"/>
  </r>
  <r>
    <s v="MEDELLIN"/>
    <s v="0036-0005"/>
    <x v="3"/>
    <n v="5264"/>
    <n v="2882658"/>
    <n v="62252"/>
    <x v="0"/>
    <s v="ANTIOQUIA"/>
    <s v="ENTRERRIOS"/>
    <s v="BARRIO LA TERMINAL ENTRERRIOS"/>
    <s v="WOMPI"/>
    <s v="FO-25-1686374"/>
    <d v="2025-10-15T08:37:00"/>
    <d v="2025-10-22T08:22:00"/>
    <x v="0"/>
    <s v="ROLLOS"/>
    <s v="EJECUTADO_EXITOSO"/>
    <s v="EJECUTADO EXITOSO"/>
    <s v="15/10/2025 SE CONFIRMAN DATOS, SE REALIZA ENVIO DE ROLLOS CON GUIA | 22/10/2025 SE REALIZA ENTREGA DE 64 ROLLOS POR EL OPERADOR LOGISTICO MANDAR Y SERVIR CON LA GUIA 6345301365589"/>
    <s v="ENVÍO"/>
    <n v="64"/>
    <s v="INTERMEDIA"/>
    <s v="TERRESTRE"/>
    <s v="BETANCUR AGUIRRE EDGAR AUGUSTO"/>
    <n v="1"/>
    <n v="36351"/>
    <n v="36351"/>
  </r>
  <r>
    <s v="MEDELLIN"/>
    <s v="0036-0005"/>
    <x v="3"/>
    <n v="5001"/>
    <n v="2898610"/>
    <n v="79963"/>
    <x v="0"/>
    <s v="ANTIOQUIA"/>
    <s v="MEDELLÍN"/>
    <s v="PAPELERIA RAYES"/>
    <s v="WOMPI"/>
    <s v="FO-25-1699903"/>
    <d v="2025-10-17T16:12:00"/>
    <d v="2025-10-22T08:29:00"/>
    <x v="0"/>
    <s v="ROLLOS"/>
    <s v="EJECUTADO_EXITOSO"/>
    <s v="EJECUTADO EXITOSO"/>
    <s v="22/10/2025 SE REALIZA ENTREGA DE 16 ROLLOS POR EL OPERADOR LOGISTICO VELOCES CON LA GUIA V4001696848"/>
    <s v="VISITA_TÉCNICA"/>
    <n v="16"/>
    <s v="PRINCIPAL"/>
    <s v="TERRESTRE"/>
    <s v="BETANCUR AGUIRRE EDGAR AUGUSTO"/>
    <n v="1"/>
    <n v="31419"/>
    <n v="31419"/>
  </r>
  <r>
    <s v="MEDELLIN"/>
    <s v="0036-0005"/>
    <x v="3"/>
    <n v="5360"/>
    <n v="2895200"/>
    <n v="35410"/>
    <x v="0"/>
    <s v="ANTIOQUIA"/>
    <s v="ITAGUI"/>
    <s v="TECHNICALCELL"/>
    <s v="WOMPI"/>
    <s v="FO-25-1696993"/>
    <d v="2025-10-17T08:57:00"/>
    <d v="2025-10-22T08:29:00"/>
    <x v="0"/>
    <s v="ROLLOS"/>
    <s v="EJECUTADO_EXITOSO"/>
    <s v="EJECUTADO EXITOSO"/>
    <s v="17/10/2025 SE ESCALA AL COORDINADOR DE ZONA PARA ENTREGA DE ROLLOS EN SITIO | 22/10/2025 SE REALIZA ENTREGA DE 64 ROLLOS POR EL OPERADOR LOGISTICO VELOCES CON LA GUIA V4001696834"/>
    <s v="VISITA_TÉCNICA"/>
    <n v="64"/>
    <s v="PRINCIPAL"/>
    <s v="TERRESTRE"/>
    <s v="BETANCUR AGUIRRE EDGAR AUGUSTO"/>
    <n v="1"/>
    <n v="31419"/>
    <n v="31419"/>
  </r>
  <r>
    <s v="MEDELLIN"/>
    <s v="0036-0005"/>
    <x v="3"/>
    <n v="5266"/>
    <n v="2895952"/>
    <n v="14897"/>
    <x v="0"/>
    <s v="ANTIOQUIA"/>
    <s v="ENVIGADO"/>
    <s v="ENVILUJOS"/>
    <s v="WOMPI"/>
    <s v="FO-25-1697902"/>
    <d v="2025-10-17T10:17:00"/>
    <d v="2025-10-22T08:30:00"/>
    <x v="0"/>
    <s v="ROLLOS"/>
    <s v="EJECUTADO_EXITOSO"/>
    <s v="EJECUTADO EXITOSO"/>
    <s v="17/10/2025 SE ESCALA AL COORDINADOR DE ZONA PARA ENTREGA DE ROLLOS EN SITIO | 22/10/2025 SE REALIZA ENTREGA DE 8 ROLLOS POR EL OPERADOR LOGISTICO VELOCES CON LA GUIA V4001696838"/>
    <s v="VISITA_TÉCNICA"/>
    <n v="8"/>
    <s v="PRINCIPAL"/>
    <s v="TERRESTRE"/>
    <s v="BETANCUR AGUIRRE EDGAR AUGUSTO"/>
    <n v="1"/>
    <n v="31419"/>
    <n v="31419"/>
  </r>
  <r>
    <s v="BOGOTA"/>
    <s v="0036-0004"/>
    <x v="5"/>
    <n v="25797"/>
    <n v="2883136"/>
    <n v="56193"/>
    <x v="0"/>
    <s v="CUNDINAMARCA"/>
    <s v="TENA"/>
    <s v="BARRIO CENTRO TENA"/>
    <s v="WOMPI"/>
    <s v="FO-25-1698541"/>
    <d v="2025-10-15T09:10:00"/>
    <d v="2025-10-22T08:58:00"/>
    <x v="0"/>
    <s v="ROLLOS"/>
    <s v="EJECUTADO_EXITOSO"/>
    <s v="EJECUTADO EXITOSO"/>
    <s v="17/10/2025 SE CONFIRMA DATOS. SE REALIZA ENVIO DE ROLLOS CON OPERADOR LOGISTICO | 22/10/2025 SE REALIZA ENVIO DE 40 ROLLOS, CON LA GUIA 2235596269 SERVIENTREGA SE CONFIRMA ENTREGA EXITOSA CON EL USUARIO"/>
    <s v="ENVÍO"/>
    <n v="40"/>
    <s v="INTERMEDIA"/>
    <s v="TERRESTRE"/>
    <s v="BETANCUR AGUIRRE EDGAR AUGUSTO"/>
    <n v="1"/>
    <n v="36351"/>
    <n v="36351"/>
  </r>
  <r>
    <s v="MEDELLIN"/>
    <s v="0036-0005"/>
    <x v="3"/>
    <n v="5001"/>
    <n v="2883839"/>
    <n v="80986"/>
    <x v="0"/>
    <s v="ANTIOQUIA"/>
    <s v="MEDELLIN"/>
    <s v="BARRIO BELEN MEDELLIN 18"/>
    <s v="WOMPI"/>
    <s v="FO-25-1687793"/>
    <d v="2025-10-15T10:10:00"/>
    <d v="2025-10-22T09:17:00"/>
    <x v="0"/>
    <s v="ROLLOS"/>
    <s v="EJECUTADO_EXITOSO"/>
    <s v="EJECUTADO EXITOSO"/>
    <s v="15/10/2025 SE ESCALA AL COORDINADOR DE ZONA PARA ENTREGA DE ROLLOS EN SITIO | 22/10/2025 SE REALIZA ENTREGA DE 64 ROLLOS POR EL OPERADOR LOGISTICO VELOCES CON LA GUIA CRE023288"/>
    <s v="VISITA_TÉCNICA"/>
    <n v="64"/>
    <s v="PRINCIPAL"/>
    <s v="TERRESTRE"/>
    <s v="TORO CARDONA ELIZABETH"/>
    <n v="1"/>
    <n v="31419"/>
    <n v="31419"/>
  </r>
  <r>
    <s v="MEDELLIN"/>
    <s v="0036-0005"/>
    <x v="3"/>
    <n v="5001"/>
    <n v="2891706"/>
    <n v="38427"/>
    <x v="0"/>
    <s v="ANTIOQUIA"/>
    <s v="MEDELLÍN"/>
    <s v="DROGUERÍA MANANTÍAL NATURAL"/>
    <s v="WOMPI"/>
    <s v="FO-25-1694552"/>
    <d v="2025-10-16T13:13:00"/>
    <d v="2025-10-22T09:18:00"/>
    <x v="0"/>
    <s v="ROLLOS"/>
    <s v="EJECUTADO_EXITOSO"/>
    <s v="EJECUTADO EXITOSO"/>
    <s v="16/10/2025 SE ESCALA AL COORDINADOR DE ZONA PARA ENTREGA DE ROLLOS EN SITIO | 22/10/2025 SE REALIZA ENTREGA DE 64 ROLLOS POR EL OPERADOR LOGISTICO VELOCES CON LA GUIA CRE023293"/>
    <s v="VISITA_TÉCNICA"/>
    <n v="64"/>
    <s v="PRINCIPAL"/>
    <s v="TERRESTRE"/>
    <s v="BETANCUR AGUIRRE EDGAR AUGUSTO"/>
    <n v="1"/>
    <n v="31419"/>
    <n v="31419"/>
  </r>
  <r>
    <s v="MEDELLIN"/>
    <s v="0036-0005"/>
    <x v="3"/>
    <n v="5001"/>
    <n v="2891388"/>
    <n v="25882"/>
    <x v="0"/>
    <s v="ANTIOQUIA"/>
    <s v="MEDELLIN"/>
    <s v="BARRIO PRADO MEDELLIN"/>
    <s v="WOMPI"/>
    <s v="FO-25-1693277"/>
    <d v="2025-10-16T12:12:00"/>
    <d v="2025-10-22T09:18:00"/>
    <x v="0"/>
    <s v="ROLLOS"/>
    <s v="EJECUTADO_EXITOSO"/>
    <s v="EJECUTADO EXITOSO"/>
    <s v="16/10/2025 SE ESCALA AL COORDINADOR DE ZONA PARA ENTREGA DE ROLLOS EN SITIO | 22/10/2025 SE REALIZA ENTREGA DE 40 ROLLOS POR EL OPERADOR LOGISTICO VELOCES CON LA GUIA CRE023292"/>
    <s v="VISITA_TÉCNICA"/>
    <n v="40"/>
    <s v="PRINCIPAL"/>
    <s v="TERRESTRE"/>
    <s v="BETANCUR AGUIRRE EDGAR AUGUSTO"/>
    <n v="1"/>
    <n v="31419"/>
    <n v="31419"/>
  </r>
  <r>
    <s v="MEDELLIN"/>
    <s v="0036-0005"/>
    <x v="3"/>
    <n v="5001"/>
    <n v="2891994"/>
    <n v="22125"/>
    <x v="0"/>
    <s v="ANTIOQUIA"/>
    <s v="MEDELLÍN"/>
    <s v="TABLET HOUSE JYP"/>
    <s v="WOMPI"/>
    <s v="FO-25-1694523"/>
    <d v="2025-10-16T14:27:00"/>
    <d v="2025-10-22T09:19:00"/>
    <x v="0"/>
    <s v="ROLLOS"/>
    <s v="EJECUTADO_EXITOSO"/>
    <s v="EJECUTADO EXITOSO"/>
    <s v="16/10/2025 SE ESCALA AL COORDINADOR DE ZONA PARA ENTREGA DE ROLLOS EN SITIO | 22/10/2025 SE REALIZA ENTREGA DE 32 ROLLOS POR EL OPERADOR LOGISTICO VELOCES CON LA GUIA CRE023295"/>
    <s v="VISITA_TÉCNICA"/>
    <n v="32"/>
    <s v="PRINCIPAL"/>
    <s v="TERRESTRE"/>
    <s v="BETANCUR AGUIRRE EDGAR AUGUSTO"/>
    <n v="1"/>
    <n v="31419"/>
    <n v="31419"/>
  </r>
  <r>
    <s v="MEDELLIN"/>
    <s v="0036-0005"/>
    <x v="3"/>
    <n v="5001"/>
    <n v="2892293"/>
    <n v="78032"/>
    <x v="0"/>
    <s v="ANTIOQUIA"/>
    <s v="MEDELLÍN"/>
    <s v="DISTRI MARKET PROVENZA"/>
    <s v="WOMPI"/>
    <s v="FO-25-1694489"/>
    <d v="2025-10-16T14:52:00"/>
    <d v="2025-10-22T09:20:00"/>
    <x v="0"/>
    <s v="ROLLOS"/>
    <s v="EJECUTADO_EXITOSO"/>
    <s v="EJECUTADO EXITOSO"/>
    <s v="16/10/2025 SE ESCALA AL COORDINADOR DE ZONA PARA ENTREGA DE ROLLOS EN SITIO | 22/10/2025 SE REALIZA ENTREGA DE 16 ROLLOS POR EL OPERADOR LOGISTICO VELOCES CON LA GUIA CRE023296"/>
    <s v="VISITA_TÉCNICA"/>
    <n v="16"/>
    <s v="PRINCIPAL"/>
    <s v="TERRESTRE"/>
    <s v="BETANCUR AGUIRRE EDGAR AUGUSTO"/>
    <n v="1"/>
    <n v="31419"/>
    <n v="31419"/>
  </r>
  <r>
    <s v="MEDELLIN"/>
    <s v="0036-0005"/>
    <x v="3"/>
    <n v="5360"/>
    <n v="2886167"/>
    <n v="15000"/>
    <x v="0"/>
    <s v="ANTIOQUIA"/>
    <s v="ITAGUI"/>
    <s v="BARRIO EL GUAYABO ITAGUI"/>
    <s v="WOMPI"/>
    <s v="FO-25-1689226"/>
    <d v="2025-10-15T14:25:00"/>
    <d v="2025-10-22T09:21:00"/>
    <x v="0"/>
    <s v="ROLLOS"/>
    <s v="EJECUTADO_EXITOSO"/>
    <s v="EJECUTADO EXITOSO"/>
    <s v="15/10/2025 SE ESCALA AL COORDINADOR DE ZONA PARA ENTREGA DE ROLLOS EN SITIO | 22/10/2025 SE REALIZA ENTREGA DE 64 ROLLOS POR EL OPERADOR LOGISTICO VELOCES CON LA GUIA CRE023297"/>
    <s v="VISITA_TÉCNICA"/>
    <n v="64"/>
    <s v="PRINCIPAL"/>
    <s v="TERRESTRE"/>
    <s v="BETANCUR AGUIRRE EDGAR AUGUSTO"/>
    <n v="1"/>
    <n v="31419"/>
    <n v="31419"/>
  </r>
  <r>
    <s v="CALI"/>
    <s v="0036-0003"/>
    <x v="4"/>
    <n v="19743"/>
    <n v="2883235"/>
    <n v="40149"/>
    <x v="0"/>
    <s v="CAUCA"/>
    <s v="SILVIA"/>
    <s v="BARRIO CALOTO SILVIA 1"/>
    <s v="WOMPI"/>
    <s v="FO-25-1687201"/>
    <d v="2025-10-15T09:26:00"/>
    <d v="2025-10-22T09:22:00"/>
    <x v="0"/>
    <s v="ROLLOS"/>
    <s v="EJECUTADO_EXITOSO"/>
    <s v="EJECUTADO EXITOSO"/>
    <s v="15/10/2025 SE CONFIRMA DATOS. SE REALIZA ENVIO DE ROLLOS CON OPERADOR LOGISTICO | 22/10/2025 SE REALIZA ENVIO DE 16 ROLLOS, CON LA GUIA 2215219679 SERVIENTREGA SE CONFIRMA ENTREGA EXITOSA CON EL USUARIO"/>
    <s v="ENVÍO"/>
    <n v="16"/>
    <s v="LEJANA"/>
    <s v="TERRESTRE"/>
    <s v="BETANCUR AGUIRRE EDGAR AUGUSTO"/>
    <n v="1"/>
    <n v="40250"/>
    <n v="40250"/>
  </r>
  <r>
    <s v="MEDELLIN"/>
    <s v="0036-0005"/>
    <x v="3"/>
    <n v="5266"/>
    <n v="2893738"/>
    <n v="72228"/>
    <x v="0"/>
    <s v="ANTIOQUIA"/>
    <s v="ENVIGADO"/>
    <s v="COSMETICOS SAN MATEO"/>
    <s v="WOMPI"/>
    <s v="FO-25-1695538"/>
    <d v="2025-10-17T08:00:00"/>
    <d v="2025-10-22T09:22:00"/>
    <x v="0"/>
    <s v="ROLLOS"/>
    <s v="EJECUTADO_EXITOSO"/>
    <s v="EJECUTADO EXITOSO"/>
    <s v="17/08/2025 SE ESCALA AL COORDINADOR DE ZONA PARA ENTREGA DE ROLLOS EN SITIO | 22/10/2025 SE REALIZA ENTREGA DE 32 ROLLOS POR EL OPERADOR LOGISTICO VELOCES CON LA GUIA CRE023298"/>
    <s v="VISITA_TÉCNICA"/>
    <n v="32"/>
    <s v="PRINCIPAL"/>
    <s v="TERRESTRE"/>
    <s v="TORO CARDONA ELIZABETH"/>
    <n v="1"/>
    <n v="31419"/>
    <n v="31419"/>
  </r>
  <r>
    <s v="BOGOTA"/>
    <s v="0036-0004"/>
    <x v="5"/>
    <n v="11001"/>
    <n v="2914527"/>
    <n v="75300"/>
    <x v="0"/>
    <s v="CUNDINAMARCA"/>
    <s v="BOGOTÁ"/>
    <s v="ZUALIZ"/>
    <s v="WOMPI"/>
    <s v="FO-25-1713918"/>
    <d v="2025-10-21T14:21:00"/>
    <d v="2025-10-22T09:40:00"/>
    <x v="0"/>
    <s v="ROLLOS"/>
    <s v="EJECUTADO_EXITOSO"/>
    <s v="EJECUTADO EXITOSO"/>
    <s v="21/10/2025 SE CONFIRMAN DATOS, SE REALIZA ENVIO POR OPERADOR LOGISTICO | 22/10/2025 SE REALIZA ENTREGA DE 32 ROLLOS"/>
    <s v="VISITA_TÉCNICA"/>
    <n v="32"/>
    <s v="PRINCIPAL"/>
    <s v="TERRESTRE"/>
    <s v="BETANCUR AGUIRRE EDGAR AUGUSTO"/>
    <n v="1"/>
    <n v="31419"/>
    <n v="31419"/>
  </r>
  <r>
    <s v="MANIZALES"/>
    <s v="0036-0002"/>
    <x v="6"/>
    <n v="17001"/>
    <n v="2899992"/>
    <n v="57784"/>
    <x v="0"/>
    <s v="CALDAS"/>
    <s v="MANIZALES"/>
    <s v="BARRIO SANTA HELENA MANIZALES"/>
    <s v="WOMPI"/>
    <s v="FO-25-1703122"/>
    <d v="2025-10-20T08:00:00"/>
    <d v="2025-10-22T09:40:00"/>
    <x v="0"/>
    <s v="ROLLOS"/>
    <s v="EJECUTADO_EXITOSO"/>
    <s v="EJECUTADO EXITOSO"/>
    <s v="18/10/2025 SE ESCALA AL COORDINADOR DE ZONA PARA ENTREGA DE ROLLOS EN SITIO | 22/10/2025 SE ENTREGAN 24 ROLLOS EN EL COMERCIO NO SE MANIPULAN EQUIPOS"/>
    <s v="VISITA_TÉCNICA"/>
    <n v="24"/>
    <s v="PRINCIPAL"/>
    <s v="TERRESTRE"/>
    <s v="MICHELI LOPEZ MIGUEL ANGEL"/>
    <n v="1"/>
    <n v="31419"/>
    <n v="31419"/>
  </r>
  <r>
    <s v="MEDELLIN"/>
    <s v="0036-0005"/>
    <x v="3"/>
    <n v="5001"/>
    <n v="2912346"/>
    <n v="75143"/>
    <x v="0"/>
    <s v="ANTIOQUIA"/>
    <s v="MEDELLIN"/>
    <s v="BARRIO TEJELO MEDELLIN 1"/>
    <s v="WOMPI"/>
    <s v="FO-25-1711530"/>
    <d v="2025-10-21T10:19:00"/>
    <d v="2025-10-22T09:47:00"/>
    <x v="0"/>
    <s v="ROLLOS"/>
    <s v="EJECUTADO_EXITOSO"/>
    <s v="EJECUTADO EXITOSO"/>
    <s v="21/10/2025 SE ESCALA AL COORDINADOR DE ZONA PARA ENTREGA DE ROLLOS EN SITIO | 22/10/2025 SE REALIZA ENTREGA OK DE 56 ROLLOS"/>
    <s v="VISITA_TÉCNICA"/>
    <n v="56"/>
    <s v="PRINCIPAL"/>
    <s v="TERRESTRE"/>
    <s v="AGUIRRE HENAO RAUL EDUARDO"/>
    <n v="1"/>
    <n v="31419"/>
    <n v="31419"/>
  </r>
  <r>
    <s v="NEIVA"/>
    <s v="0036-0006"/>
    <x v="2"/>
    <n v="41524"/>
    <n v="2914635"/>
    <n v="76464"/>
    <x v="0"/>
    <s v="HUILA"/>
    <s v="PALERMO"/>
    <s v="MICELANEA Y PAPELERÍA PURPURA"/>
    <s v="WOMPI"/>
    <s v="FO-25-1713912"/>
    <d v="2025-10-21T14:43:00"/>
    <d v="2025-10-22T09:49:00"/>
    <x v="0"/>
    <s v="ROLLOS"/>
    <s v="EJECUTADO_CANCELADO"/>
    <s v="PETICIÓN RED"/>
    <s v="21/10/2025 SE CONFIRMAN DATOS, SE REALIZA ENVIO POR OPERADOR LOGISTICO | 22/10/2025 SE LLEGA AL PUNTO SE EVIDENCIA MARCA COMPARTIDA, NO SE REALIZA ENTREGA DE ROLLOS"/>
    <s v="VISITA_TÉCNICA"/>
    <m/>
    <s v="PRINCIPAL"/>
    <s v="TERRESTRE"/>
    <s v="RAMIREZ TABARES JUAN DIEGO"/>
    <n v="1"/>
    <n v="31419"/>
    <n v="31419"/>
  </r>
  <r>
    <s v="MEDELLIN"/>
    <s v="0036-0005"/>
    <x v="3"/>
    <n v="5001"/>
    <n v="2915139"/>
    <n v="18547"/>
    <x v="0"/>
    <s v="ANTIOQUIA"/>
    <s v="MEDELLÍN"/>
    <s v="GRANERO AMIGOS DE JUANJO"/>
    <s v="WOMPI"/>
    <s v="FO-25-1713938"/>
    <d v="2025-10-21T15:09:00"/>
    <d v="2025-10-22T10:00:00"/>
    <x v="0"/>
    <s v="ROLLOS"/>
    <s v="EJECUTADO_EXITOSO"/>
    <s v="EJECUTADO EXITOSO"/>
    <s v="21/10/2025 SE ESCALA AL COORDINADOR DE ZONA PARA ENTREGA DE ROLLOS EN SITIO | 22/10/2025 SE ENTREGA ROLLOS OK"/>
    <s v="VISITA_TÉCNICA"/>
    <n v="56"/>
    <s v="PRINCIPAL"/>
    <s v="TERRESTRE"/>
    <s v="ANDRADE HERNANDEZ JUAN CARLOS"/>
    <n v="1"/>
    <n v="31419"/>
    <n v="31419"/>
  </r>
  <r>
    <s v="CUCUTA"/>
    <s v="0036-0007"/>
    <x v="1"/>
    <n v="54001"/>
    <n v="2915194"/>
    <n v="77275"/>
    <x v="0"/>
    <s v="NORTE DE SANTANDER"/>
    <s v="CUCUTA"/>
    <s v="BARRIO PESCADERO CUCUTA  1"/>
    <s v="WOMPI"/>
    <s v="FO-25-1713904"/>
    <d v="2025-10-21T15:21:00"/>
    <d v="2025-10-22T10:05:00"/>
    <x v="0"/>
    <s v="ROLLOS"/>
    <s v="EJECUTADO_EXITOSO"/>
    <s v="EJECUTADO EXITOSO"/>
    <s v="21/10/2025 SE CONFIRMAN DATOS, SE REALIZA ENVIO POR OPERADOR LOGISTICO | 22/10/2025 SE REALIZA ENTREGA DE 24 ROLLOS WOMPI OK"/>
    <s v="VISITA_TÉCNICA"/>
    <n v="24"/>
    <s v="PRINCIPAL"/>
    <s v="TERRESTRE"/>
    <s v="DIAZ ZABALA FRANCIS DUBAN"/>
    <n v="1"/>
    <n v="31419"/>
    <n v="31419"/>
  </r>
  <r>
    <s v="BOGOTA"/>
    <s v="0036-0004"/>
    <x v="5"/>
    <n v="11001"/>
    <n v="2914227"/>
    <n v="47606"/>
    <x v="0"/>
    <s v="CUNDINAMARCA"/>
    <s v="BOGOTÁ"/>
    <s v="BOUTIQUE CELULAR GLOBAL TEL .COM"/>
    <s v="WOMPI"/>
    <s v="FO-25-1712738"/>
    <d v="2025-10-21T13:42:00"/>
    <d v="2025-10-22T10:07:00"/>
    <x v="0"/>
    <s v="ROLLOS"/>
    <s v="EJECUTADO_EXITOSO"/>
    <s v="EJECUTADO EXITOSO"/>
    <s v="21/10/2025 SE ESCALA AL COORDINADOR DE ZONA PARA ENTREGA DE ROLLOS EN SITIO | 22/10/2025 SE REALIZA ENTREGA DE 32 ROLLOS"/>
    <s v="VISITA_TÉCNICA"/>
    <n v="32"/>
    <s v="PRINCIPAL"/>
    <s v="TERRESTRE"/>
    <s v="DURAN ACOSTA FRANK YONNY"/>
    <n v="1"/>
    <n v="31419"/>
    <n v="31419"/>
  </r>
  <r>
    <s v="CALI"/>
    <s v="0036-0003"/>
    <x v="4"/>
    <n v="76001"/>
    <n v="2913679"/>
    <n v="73544"/>
    <x v="0"/>
    <s v="VALLE DEL CAUCA"/>
    <s v="CALI"/>
    <s v="DROGUERÍA MI SALUD DEL VALLE"/>
    <s v="WOMPI"/>
    <s v="FO-25-1712094"/>
    <d v="2025-10-21T12:12:00"/>
    <d v="2025-10-22T10:12:00"/>
    <x v="0"/>
    <s v="ROLLOS"/>
    <s v="EJECUTADO_EXITOSO"/>
    <s v="EJECUTADO EXITOSO"/>
    <s v="21/10/2025 SE ESCALA AL COORDINADOR DE ZONA PARA ENTREGA DE ROLLOS EN SITIO | 22/10/2025 SE ENTREGAN 64 ROLLOS A ALEJANDRA LOPEZ"/>
    <s v="VISITA_TÉCNICA"/>
    <n v="64"/>
    <s v="PRINCIPAL"/>
    <s v="TERRESTRE"/>
    <s v="MICHELI LOPEZ MIGUEL ANGEL"/>
    <n v="1"/>
    <n v="31419"/>
    <n v="31419"/>
  </r>
  <r>
    <s v="NEIVA"/>
    <s v="0036-0006"/>
    <x v="2"/>
    <n v="41524"/>
    <n v="2913013"/>
    <n v="53190"/>
    <x v="0"/>
    <s v="HUILA"/>
    <s v="PALERMO"/>
    <s v="PAPELERIA LINA MARCELA"/>
    <s v="WOMPI"/>
    <s v="FO-25-1711721"/>
    <d v="2025-10-21T11:14:00"/>
    <d v="2025-10-22T10:26:00"/>
    <x v="0"/>
    <s v="ROLLOS"/>
    <s v="EJECUTADO_EXITOSO"/>
    <s v="EJECUTADO EXITOSO"/>
    <s v="22/10/2025 SE ENTREGA 32 ROLLOS SIN NOVEDAD"/>
    <s v="VISITA_TÉCNICA"/>
    <n v="32"/>
    <s v="PRINCIPAL"/>
    <s v="TERRESTRE"/>
    <s v="CUERO RUIZ JHONNY"/>
    <n v="1"/>
    <n v="31419"/>
    <n v="31419"/>
  </r>
  <r>
    <s v="VILLAVICENCIO"/>
    <s v="0036-0006"/>
    <x v="2"/>
    <n v="50001"/>
    <n v="2900974"/>
    <n v="79160"/>
    <x v="0"/>
    <s v="META"/>
    <s v="VILLAVICENCIO"/>
    <s v="BARRIO BOCHICA VILLAVICENCIO 1"/>
    <s v="WOMPI"/>
    <s v="FO-25-1706019"/>
    <d v="2025-10-20T08:00:00"/>
    <d v="2025-10-22T10:34:00"/>
    <x v="0"/>
    <s v="ROLLOS"/>
    <s v="EJECUTADO_EXITOSO"/>
    <s v="EJECUTADO EXITOSO"/>
    <s v="20/10/2025 SE ESCALA AL COORDINADOR DE ZONA PARA ENTREGA DE ROLLOS EN SITIO | 22/10/2025 SE REALIZA ENTREGA DE 8 ROLLOS WOMPI"/>
    <s v="VISITA_TÉCNICA"/>
    <n v="8"/>
    <s v="PRINCIPAL"/>
    <s v="TERRESTRE"/>
    <s v="ANDRADE HERNANDEZ JUAN CARLOS"/>
    <n v="1"/>
    <n v="31419"/>
    <n v="31419"/>
  </r>
  <r>
    <s v="CALI"/>
    <s v="0036-0003"/>
    <x v="4"/>
    <n v="76001"/>
    <n v="2912740"/>
    <n v="77006"/>
    <x v="0"/>
    <s v="VALLE DEL CAUCA"/>
    <s v="CALI"/>
    <s v="EDICAMARAS Y COMPUTECH"/>
    <s v="WOMPI"/>
    <s v="FO-25-1711448"/>
    <d v="2025-10-21T11:00:00"/>
    <d v="2025-10-22T10:40:00"/>
    <x v="0"/>
    <s v="ROLLOS"/>
    <s v="EJECUTADO_EXITOSO"/>
    <s v="EJECUTADO EXITOSO"/>
    <s v="21/10/2025 SE ESCALA AL COORDINADOR DE ZONA PARA ENTREGA DE ROLLOS EN SITIO | 22/10/2025 SE ENTREGAN 24 ROLLOS DE WOMPI AL SEÑOR SEÑORITA TERRY MURILLO"/>
    <s v="VISITA_TÉCNICA"/>
    <n v="24"/>
    <s v="PRINCIPAL"/>
    <s v="TERRESTRE"/>
    <s v="MURCIA HERNANDEZ HARVEY IGNACIO"/>
    <n v="1"/>
    <n v="31419"/>
    <n v="31419"/>
  </r>
  <r>
    <s v="BOGOTA"/>
    <s v="0036-0004"/>
    <x v="5"/>
    <n v="11001"/>
    <n v="2909604"/>
    <n v="69487"/>
    <x v="0"/>
    <s v="CUNDINAMARCA"/>
    <s v="BOGOTA"/>
    <s v="BARRIO LA PAZ LOCALIDAD BARRIOS UNIDOS"/>
    <s v="WOMPI"/>
    <s v="FO-25-1709657"/>
    <d v="2025-10-21T08:00:00"/>
    <d v="2025-10-22T10:54:00"/>
    <x v="0"/>
    <s v="ROLLOS"/>
    <s v="EJECUTADO_EXITOSO"/>
    <s v="EJECUTADO EXITOSO"/>
    <s v="21/10/2025 SE ESCALA AL COORDINADOR DE ZONA PARA ENTREGA DE ROLLOS EN SITIO | 22/10/2025 SE REALIZA VISITA A CB SE ENTREGAN 24 ROLLOS WOMPI"/>
    <s v="VISITA_TÉCNICA"/>
    <n v="24"/>
    <s v="PRINCIPAL"/>
    <s v="TERRESTRE"/>
    <s v="VALENCIA GONZALEZ JOSE DANIEL"/>
    <n v="1"/>
    <n v="31419"/>
    <n v="31419"/>
  </r>
  <r>
    <s v="BOGOTA"/>
    <s v="0036-0004"/>
    <x v="5"/>
    <n v="11001"/>
    <n v="2915151"/>
    <n v="45149"/>
    <x v="0"/>
    <s v="CUNDINAMARCA"/>
    <s v="BOGOTÁ"/>
    <s v="AUTOSERVICIO MERQUE-ALKOSTO M.R"/>
    <s v="WOMPI"/>
    <s v="FO-25-1713907"/>
    <d v="2025-10-21T15:11:00"/>
    <d v="2025-10-22T10:56:00"/>
    <x v="0"/>
    <s v="ROLLOS"/>
    <s v="EJECUTADO_EXITOSO"/>
    <s v="EJECUTADO EXITOSO"/>
    <s v="21/10/2025 SE CONFIRMAN DATOS, SE REALIZA ENVIO POR OPERADOR LOGISTICO | 22/10/2025 SE VISITA COMERCIO CB BANCOLOMBIA WOMPI, SE ENTREGAN 56 ROLLOS DE PAPELERÍA SOLICITADOS PARA EL DATAFONO, NO UPS, NO SE MANIPULAN EQUIPOS."/>
    <s v="VISITA_TÉCNICA"/>
    <n v="56"/>
    <s v="PRINCIPAL"/>
    <s v="TERRESTRE"/>
    <s v="JAIMES VALERO NELSON RICARDO"/>
    <n v="1"/>
    <n v="31419"/>
    <n v="31419"/>
  </r>
  <r>
    <s v="CALI"/>
    <s v="0036-0003"/>
    <x v="4"/>
    <n v="19573"/>
    <n v="2899149"/>
    <n v="11008"/>
    <x v="0"/>
    <s v="CAUCA"/>
    <s v="PUERTO TEJADA"/>
    <s v="PUERTO TEJADA II - CAUCA"/>
    <s v="WOMPI"/>
    <s v="FO-25-1713963"/>
    <d v="2025-10-20T08:00:00"/>
    <d v="2025-10-22T10:58:00"/>
    <x v="0"/>
    <s v="ROLLOS"/>
    <s v="EJECUTADO_EXITOSO"/>
    <s v="EJECUTADO EXITOSO"/>
    <s v="21/10/2025 SE CONFIRMAN DATOS, SE REALIZA ENVIO POR OPERADOR LOGISTICO | 22/10/2025 SE REALIZA ENTREGA DE 64 ROLLOS WOMPI EN EL CB SIN NOVEDAD."/>
    <s v="VISITA_TÉCNICA"/>
    <n v="64"/>
    <s v="INTERMEDIA"/>
    <s v="TERRESTRE"/>
    <s v="VEGA MANRIQUE JONATAN MAURICIO"/>
    <n v="1"/>
    <n v="36351"/>
    <n v="36351"/>
  </r>
  <r>
    <s v="MEDELLIN"/>
    <s v="0036-0005"/>
    <x v="3"/>
    <n v="5674"/>
    <n v="2891171"/>
    <n v="79320"/>
    <x v="0"/>
    <s v="ANTIOQUIA"/>
    <s v="SAN VICENTE"/>
    <s v="BARRIO SAN VICENTE FERRER SAN VICENTE FERRER"/>
    <s v="WOMPI"/>
    <s v="FO-25-1698529"/>
    <d v="2025-10-16T12:04:00"/>
    <d v="2025-10-22T10:58:00"/>
    <x v="0"/>
    <s v="ROLLOS"/>
    <s v="EJECUTADO_EXITOSO"/>
    <s v="EJECUTADO EXITOSO"/>
    <s v="17/10/2025 SE CONFIRMA DATOS. SE REALIZA ENVIO DE ROLLOS CON OPERADOR LOGISTICO | 20/10/2025 SE ENVÍAN 16 ROLLOS WOMPI OK A RIONEGRO POR INTERRAPIDISIMO"/>
    <s v="ENVÍO"/>
    <n v="16"/>
    <s v="INTERMEDIA"/>
    <s v="TERRESTRE"/>
    <s v="TORRES GARCIA JENDRY JOSE"/>
    <n v="1"/>
    <n v="36351"/>
    <n v="36351"/>
  </r>
  <r>
    <s v="PEREIRA"/>
    <s v="0036-0002"/>
    <x v="6"/>
    <n v="63001"/>
    <n v="2909031"/>
    <n v="73953"/>
    <x v="0"/>
    <s v="QUINDIO"/>
    <s v="ARMENIA"/>
    <s v="QUESERA Y SALSAMENTARIA SURTIQUESOS"/>
    <s v="WOMPI"/>
    <s v="FO-25-1713947"/>
    <d v="2025-10-20T16:30:00"/>
    <d v="2025-10-22T11:00:00"/>
    <x v="0"/>
    <s v="ROLLOS"/>
    <s v="EJECUTADO_EXITOSO"/>
    <s v="EJECUTADO EXITOSO"/>
    <s v="21/10/2025 SE CONFIRMAN DATOS, SE REALIZA ENVIO POR OPERADOR LOGISTICO | 22/10/2025 SE VISITA COMERCIO SE REALIZÓ ENTREGA DE 24 ROLLOS WOMPI"/>
    <s v="VISITA_TÉCNICA"/>
    <n v="24"/>
    <s v="INTERMEDIA"/>
    <s v="TERRESTRE"/>
    <s v="QUINTERO SANCHEZ JUAN SEBASTIAN"/>
    <n v="1"/>
    <n v="36351"/>
    <n v="36351"/>
  </r>
  <r>
    <s v="BARRANQUILLA"/>
    <s v="0036-0001"/>
    <x v="0"/>
    <n v="8137"/>
    <n v="2892899"/>
    <n v="26625"/>
    <x v="0"/>
    <s v="ATLANTICO"/>
    <s v="CAMPO DE LA CRUZ"/>
    <s v="BARRIO CAMPO DE LA CRUZ CAMPO DE LA CRUZ"/>
    <s v="WOMPI"/>
    <s v="FO-25-1698525"/>
    <d v="2025-10-16T15:52:00"/>
    <d v="2025-10-22T11:00:00"/>
    <x v="0"/>
    <s v="ROLLOS"/>
    <s v="EJECUTADO_EXITOSO"/>
    <s v="EJECUTADO EXITOSO"/>
    <s v="17/10/2025 SE CONFIRMA DATOS. SE REALIZA ENVIO DE ROLLOS CON OPERADOR LOGISTICO | 20/10/2025 SE REALIZA ENVÍO DE ROLLOS AL CLIENTE SE LE LLAMA A LA SEÑORA MÓNICA MOLINARES,318 4860224 ,SE LE INDICA SOBRE EL ENVÍO DE LOS ROLLOS, PARA Q ESTÉ PENDIENTE ,YA QUE LA POSIBLE ENTREGA SERÍA EL DÍA 22 DE OCTUBRE DEL 2025."/>
    <s v="ENVÍO"/>
    <n v="40"/>
    <s v="INTERMEDIA"/>
    <s v="TERRESTRE"/>
    <s v="SANCHEZ SOLORZANO JUAN SEBASTIAN"/>
    <n v="1"/>
    <n v="36351"/>
    <n v="36351"/>
  </r>
  <r>
    <s v="MEDELLIN"/>
    <s v="0036-0005"/>
    <x v="3"/>
    <n v="5088"/>
    <n v="2912222"/>
    <n v="77498"/>
    <x v="0"/>
    <s v="ANTIOQUIA"/>
    <s v="BELLO"/>
    <s v="BARRIO NIQUIA BELLO 22"/>
    <s v="WOMPI"/>
    <s v="FO-25-1711543"/>
    <d v="2025-10-21T10:10:00"/>
    <d v="2025-10-22T11:07:00"/>
    <x v="0"/>
    <s v="ROLLOS"/>
    <s v="EJECUTADO_EXITOSO"/>
    <s v="EJECUTADO EXITOSO"/>
    <s v="21/10/2025 SE ESCALA AL COORDINADOR DE ZONA PARA ENTREGA DE ROLLOS EN SITIO | 22/10/2025 SE REALIZA ENTREGA OK DE 16 ROLLOS"/>
    <s v="VISITA_TÉCNICA"/>
    <n v="16"/>
    <s v="PRINCIPAL"/>
    <s v="TERRESTRE"/>
    <s v="PORRAS CASTRO DARLON NASCK"/>
    <n v="1"/>
    <n v="31419"/>
    <n v="31419"/>
  </r>
  <r>
    <s v="NEIVA"/>
    <s v="0036-0006"/>
    <x v="2"/>
    <n v="41001"/>
    <n v="2910636"/>
    <n v="75520"/>
    <x v="0"/>
    <s v="HUILA"/>
    <s v="NEIVA"/>
    <s v="FARMACIA OPTICA"/>
    <s v="WOMPI"/>
    <s v="FO-25-1709594"/>
    <d v="2025-10-21T08:04:00"/>
    <d v="2025-10-22T11:15:00"/>
    <x v="0"/>
    <s v="ROLLOS"/>
    <s v="EJECUTADO_EXITOSO"/>
    <s v="EJECUTADO EXITOSO"/>
    <s v="21/10/2025 SE ESCALA AL COORDINADOR DE ZONA PARA ENTREGA DE ROLLOS EN SITIO | 22/10/2025 SE ENTREGA 24 ROLLOS SIN NOVEDAD"/>
    <s v="VISITA_TÉCNICA"/>
    <n v="24"/>
    <s v="PRINCIPAL"/>
    <s v="TERRESTRE"/>
    <s v="RAMIREZ TABARES JUAN DIEGO"/>
    <n v="1"/>
    <n v="31419"/>
    <n v="31419"/>
  </r>
  <r>
    <s v="BARRANQUILLA"/>
    <s v="0036-0001"/>
    <x v="0"/>
    <n v="8758"/>
    <n v="2913484"/>
    <n v="34795"/>
    <x v="0"/>
    <s v="ATLANTICO"/>
    <s v="SOLEDAD"/>
    <s v="MARÍA DE JESÚS BUITRAGO ORTEGA"/>
    <s v="WOMPI"/>
    <s v="FO-25-1712106"/>
    <d v="2025-10-21T11:51:00"/>
    <d v="2025-10-22T11:16:00"/>
    <x v="0"/>
    <s v="ROLLOS"/>
    <s v="EJECUTADO_EXITOSO"/>
    <s v="EJECUTADO EXITOSO"/>
    <s v="21/10/2025 SE ESCALA AL COORDINADOR DE ZONA PARA ENTREGA DE ROLLOS EN SITIO | 22/10/2025 SE HACE ENTREGA DE 40 ROLLOS WOMPI"/>
    <s v="VISITA_TÉCNICA"/>
    <n v="40"/>
    <s v="PRINCIPAL"/>
    <s v="TERRESTRE"/>
    <s v="ANDRADE HERNANDEZ JUAN CARLOS"/>
    <n v="1"/>
    <n v="31419"/>
    <n v="31419"/>
  </r>
  <r>
    <s v="BOGOTA"/>
    <s v="0036-0004"/>
    <x v="5"/>
    <n v="11001"/>
    <n v="2914406"/>
    <n v="76932"/>
    <x v="0"/>
    <s v="CUNDINAMARCA"/>
    <s v="BOGOTÁ"/>
    <s v="CIGARRERIA DEYKAR"/>
    <s v="WOMPI"/>
    <s v="FO-25-1712713"/>
    <d v="2025-10-21T14:07:00"/>
    <d v="2025-10-22T11:20:00"/>
    <x v="0"/>
    <s v="ROLLOS"/>
    <s v="EJECUTADO_EXITOSO"/>
    <s v="EJECUTADO EXITOSO"/>
    <s v="21/10/2025 SE ESCALA AL COORDINADOR DE ZONA PARA ENTREGA DE ROLLOS EN SITIO | 22/10/2025 SE REALIZA LA ENTREGA DE 24 ROLLOS WOMPI"/>
    <s v="VISITA_TÉCNICA"/>
    <n v="24"/>
    <s v="PRINCIPAL"/>
    <s v="TERRESTRE"/>
    <s v="ORTEGA TORRES JUAN SEBASTIAN"/>
    <n v="1"/>
    <n v="31419"/>
    <n v="31419"/>
  </r>
  <r>
    <s v="BOGOTA"/>
    <s v="0036-0004"/>
    <x v="5"/>
    <n v="11001"/>
    <n v="2914050"/>
    <n v="57631"/>
    <x v="0"/>
    <s v="CUNDINAMARCA"/>
    <s v="BOGOTÁ"/>
    <s v="PAÑALERA AURITA"/>
    <s v="WOMPI"/>
    <s v="FO-25-1712751"/>
    <d v="2025-10-21T13:31:00"/>
    <d v="2025-10-22T11:21:00"/>
    <x v="0"/>
    <s v="ROLLOS"/>
    <s v="EJECUTADO_EXITOSO"/>
    <s v="EJECUTADO EXITOSO"/>
    <s v="21/10/2025 SE ESCALA AL COORDINADOR DE ZONA PARA ENTREGA DE ROLLOS EN SITIO | 22/10/2025 SE VISITA COMERCIO, SE ENTREGAN 32 ROLLOS WOMPI, NO SE MANIPULAN DISPOSITIVOS"/>
    <s v="VISITA_TÉCNICA"/>
    <n v="32"/>
    <s v="PRINCIPAL"/>
    <s v="TERRESTRE"/>
    <s v="ALARCON AREVALO JOHAN STIVEN"/>
    <n v="1"/>
    <n v="31419"/>
    <n v="31419"/>
  </r>
  <r>
    <s v="CALI"/>
    <s v="0036-0003"/>
    <x v="4"/>
    <n v="76001"/>
    <n v="2900204"/>
    <n v="28199"/>
    <x v="0"/>
    <s v="VALLE DEL CAUCA"/>
    <s v="CALI"/>
    <s v="GAMP INTERACTIVO"/>
    <s v="WOMPI"/>
    <s v="FO-25-1703116"/>
    <d v="2025-10-20T08:00:00"/>
    <d v="2025-10-22T11:23:00"/>
    <x v="0"/>
    <s v="ROLLOS"/>
    <s v="EJECUTADO_EXITOSO"/>
    <s v="EJECUTADO EXITOSO"/>
    <s v="18/10/2025 SE ESCALA AL COORDINADOR DE ZONA PARA ENTREGA DE ROLLOS EN SITIO | 22/10/2025 SE ENTREGAN 40 ROLLOS DE WOMPI AL SEÑOR ROLLOS MIGUEL RAMIREZ"/>
    <s v="VISITA_TÉCNICA"/>
    <n v="40"/>
    <s v="PRINCIPAL"/>
    <s v="TERRESTRE"/>
    <s v="ORTIZ YARA FRANKLYN ISRAEL"/>
    <n v="1"/>
    <n v="31419"/>
    <n v="31419"/>
  </r>
  <r>
    <s v="NEIVA"/>
    <s v="0036-0006"/>
    <x v="2"/>
    <n v="41001"/>
    <n v="2915687"/>
    <n v="74117"/>
    <x v="0"/>
    <s v="HUILA"/>
    <s v="NEIVA"/>
    <s v="DROGUERÍA DE KALIDAD"/>
    <s v="WOMPI"/>
    <s v="FO-25-1714665"/>
    <d v="2025-10-21T16:06:00"/>
    <d v="2025-10-22T11:54:00"/>
    <x v="0"/>
    <s v="ROLLOS"/>
    <s v="EJECUTADO_EXITOSO"/>
    <s v="EJECUTADO EXITOSO"/>
    <s v="21/10/2025 SE ESCALA AL COORDINADOR DE ZONA PARA ENTREGA DE ROLLOS EN SITIO | 22/10/2025 SE ENTREGA 16 ROLLOS SIN NOVEDAD"/>
    <s v="VISITA_TÉCNICA"/>
    <n v="16"/>
    <s v="PRINCIPAL"/>
    <s v="TERRESTRE"/>
    <s v="VALENCIA GONZALEZ JOSE DANIEL"/>
    <n v="1"/>
    <n v="31419"/>
    <n v="31419"/>
  </r>
  <r>
    <s v="BOGOTA"/>
    <s v="0036-0004"/>
    <x v="5"/>
    <n v="11001"/>
    <n v="2911571"/>
    <n v="68846"/>
    <x v="0"/>
    <s v="CUNDINAMARCA"/>
    <s v="BOGOTA"/>
    <s v="BARRIO BOSA ARGELIA BOGOTA"/>
    <s v="WOMPI"/>
    <s v="FO-25-1711547"/>
    <d v="2025-10-21T09:36:00"/>
    <d v="2025-10-22T11:56:00"/>
    <x v="0"/>
    <s v="ROLLOS"/>
    <s v="EJECUTADO_EXITOSO"/>
    <s v="EJECUTADO EXITOSO"/>
    <s v="21/10/2025 SE ESCALA AL COORDINADOR DE ZONA PARA ENTREGA DE ROLLOS EN SITIO | 22/10/2025 SE REALIZA LA ENTREGA DE 16 ROLLOS WOMPI"/>
    <s v="VISITA_TÉCNICA"/>
    <n v="16"/>
    <s v="PRINCIPAL"/>
    <s v="TERRESTRE"/>
    <s v="ANDRADE HERNANDEZ JUAN CARLOS"/>
    <n v="1"/>
    <n v="31419"/>
    <n v="31419"/>
  </r>
  <r>
    <s v="BOGOTA"/>
    <s v="0036-0004"/>
    <x v="5"/>
    <n v="11001"/>
    <n v="2913569"/>
    <n v="80348"/>
    <x v="0"/>
    <s v="CUNDINAMARCA"/>
    <s v="BOGOTÁ"/>
    <s v="NUEVA DROGUERIA # 1"/>
    <s v="WOMPI"/>
    <s v="FO-25-1712197"/>
    <d v="2025-10-21T12:09:00"/>
    <d v="2025-10-22T11:59:00"/>
    <x v="0"/>
    <s v="ROLLOS"/>
    <s v="EJECUTADO_EXITOSO"/>
    <s v="EJECUTADO EXITOSO"/>
    <s v="21/10/2025 SE ESCALA AL COORDINADOR DE ZONA PARA ENTREGA DE ROLLOS EN SITIO | 22/10/2025 SE VISITA COMERCIO CB BANCOLOMBIA WOMPI, SE ENTREGAN 24 ROLLOS DE PAPELERÍA SOLICITADOS PARA EL DATAFONO, NO, UPS NO SE MANIPULAN EQUIPOS"/>
    <s v="VISITA_TÉCNICA"/>
    <n v="24"/>
    <s v="PRINCIPAL"/>
    <s v="TERRESTRE"/>
    <s v="ALARCON AREVALO JOHAN STIVEN"/>
    <n v="1"/>
    <n v="31419"/>
    <n v="31419"/>
  </r>
  <r>
    <s v="BARRANQUILLA"/>
    <s v="0036-0001"/>
    <x v="0"/>
    <n v="8137"/>
    <n v="2893338"/>
    <n v="77274"/>
    <x v="0"/>
    <s v="ATLANTICO"/>
    <s v="CAMPO DE LA CRUZ"/>
    <s v="BARRIO CENTRO CAMPO DE LA CRUZ  2"/>
    <s v="WOMPI"/>
    <s v="FO-25-1698522"/>
    <d v="2025-10-16T16:42:00"/>
    <d v="2025-10-22T12:00:00"/>
    <x v="0"/>
    <s v="ROLLOS"/>
    <s v="EJECUTADO_EXITOSO"/>
    <s v="EJECUTADO EXITOSO"/>
    <s v="17/10/2025 SE CONFIRMA DATOS. SE REALIZA ENVIO DE ROLLOS CON OPERADOR LOGISTICO | 20/10/2025 SE REALIZA ENVÍO DE 24 UNIDADES DE ROLLOS AL CLIENTE,LILIAN LORENZO 3046400149 ,SE LE LLAMA Y SE LE INDICA SOBRE EL ENVÍO DE LOS ROLLOS,PARA Q ESTÉ PENDIENTE PARA LA ENTREGA POSIBLE EL DÍA ,22 DE OCTUBRE DEL 2025."/>
    <s v="ENVÍO"/>
    <n v="24"/>
    <s v="INTERMEDIA"/>
    <s v="TERRESTRE"/>
    <s v="VEGA MANRIQUE JONATAN MAURICIO"/>
    <n v="1"/>
    <n v="36351"/>
    <n v="36351"/>
  </r>
  <r>
    <s v="BUCARAMANGA"/>
    <s v="0036-0007"/>
    <x v="1"/>
    <n v="68001"/>
    <n v="2896895"/>
    <n v="81542"/>
    <x v="0"/>
    <s v="SANTANDER"/>
    <s v="BUCARAMANGA"/>
    <s v="MISCELÁNEA Y PAPELERÍA 5 ESTRELLAS"/>
    <s v="WOMPI"/>
    <s v="FO-25-1713969"/>
    <d v="2025-10-17T12:11:00"/>
    <d v="2025-10-22T12:02:00"/>
    <x v="0"/>
    <s v="ROLLOS"/>
    <s v="EJECUTADO_EXITOSO"/>
    <s v="EJECUTADO EXITOSO"/>
    <s v="21/10/2025 SE ESCALA AL COORDINADOR DE ZONA PARA ENTREGA DE ROLLOS EN SITIO | 22/10/2025 SE HACE PRESENCIA EN COMERCIO SE REALIZA ENTREGA DE 24 ROLLOS"/>
    <s v="VISITA_TÉCNICA"/>
    <n v="24"/>
    <s v="PRINCIPAL"/>
    <s v="TERRESTRE"/>
    <s v="PORRAS CASTRO DARLON NASCK"/>
    <n v="1"/>
    <n v="31419"/>
    <n v="31419"/>
  </r>
  <r>
    <s v="BOGOTA"/>
    <s v="0036-0004"/>
    <x v="5"/>
    <n v="25473"/>
    <n v="2906826"/>
    <n v="48369"/>
    <x v="0"/>
    <s v="CUNDINAMARCA"/>
    <s v="MOSQUERA"/>
    <s v="BARRIO MOSQUERA MOSQUERA 5"/>
    <s v="WOMPI"/>
    <s v="FO-25-1708209"/>
    <d v="2025-10-20T14:04:00"/>
    <d v="2025-10-22T12:16:00"/>
    <x v="0"/>
    <s v="ROLLOS"/>
    <s v="EJECUTADO_EXITOSO"/>
    <s v="EJECUTADO EXITOSO"/>
    <s v="20/10/2025 SE ESCALA AL COORDINADOR DE ZONA PARA ENTREGA DE ROLLOS EN SITIO | 22/10/2025 SE REALIZA ENTREGA DE 56 ROLLOS DE WOMPI NO SE MANIPULAN EQUIPOS"/>
    <s v="VISITA_TÉCNICA"/>
    <n v="56"/>
    <s v="PRINCIPAL"/>
    <s v="TERRESTRE"/>
    <s v="BARRERA ORTEGA MARLON STWAR"/>
    <n v="1"/>
    <n v="31419"/>
    <n v="31419"/>
  </r>
  <r>
    <s v="CALI"/>
    <s v="0036-0003"/>
    <x v="4"/>
    <n v="76233"/>
    <n v="2894762"/>
    <n v="68409"/>
    <x v="0"/>
    <s v="VALLE DEL CAUCA"/>
    <s v="DAGUA"/>
    <s v="BARRIO EL PALMAR DAGUA 1"/>
    <s v="WOMPI"/>
    <s v="FO-25-1708278"/>
    <d v="2025-10-17T08:23:00"/>
    <d v="2025-10-22T12:36:00"/>
    <x v="0"/>
    <s v="ROLLOS"/>
    <s v="EJECUTADO_EXITOSO"/>
    <s v="EJECUTADO EXITOSO"/>
    <s v="20/10/2025 SE CONFIRMA DATOS. SE REALIZA ENVIO DE ROLLOS CON OPERADOR LOGISTICO | 22/10/2025 SE REALIZA ENTREGA DE 24 ROLLOS WOMPI CON VISITA, NO SE INTERVIENE EQUIPOS"/>
    <s v="VISITA_TÉCNICA"/>
    <n v="24"/>
    <s v="INTERMEDIA"/>
    <s v="TERRESTRE"/>
    <s v="HERNANDEZ NARANJO OSCAR EDUARDO"/>
    <n v="1"/>
    <n v="36351"/>
    <n v="36351"/>
  </r>
  <r>
    <s v="PEREIRA"/>
    <s v="0036-0002"/>
    <x v="6"/>
    <n v="66001"/>
    <n v="2914692"/>
    <n v="63031"/>
    <x v="0"/>
    <s v="RISARALDA"/>
    <s v="PEREIRA"/>
    <s v="TWINS URBAN SHOP"/>
    <s v="WOMPI"/>
    <s v="FO-25-1713909"/>
    <d v="2025-10-21T14:53:00"/>
    <d v="2025-10-22T13:46:00"/>
    <x v="0"/>
    <s v="ROLLOS"/>
    <s v="EJECUTADO_EXITOSO"/>
    <s v="EJECUTADO EXITOSO"/>
    <s v="21/10/2025 SE CONFIRMAN DATOS, SE REALIZA ENVIO POR OPERADOR LOGISTICO | 22/10/2025 SE ENTREGAN 32 ROLLOS."/>
    <s v="VISITA_TÉCNICA"/>
    <n v="32"/>
    <s v="PRINCIPAL"/>
    <s v="TERRESTRE"/>
    <s v="GARCIA CHAVARRIA TATIANA EDELMIRA"/>
    <n v="1"/>
    <n v="31419"/>
    <n v="31419"/>
  </r>
  <r>
    <s v="BOGOTA"/>
    <s v="0036-0004"/>
    <x v="5"/>
    <n v="25754"/>
    <n v="2913977"/>
    <n v="79793"/>
    <x v="0"/>
    <s v="CUNDINAMARCA"/>
    <s v="SOACHA"/>
    <s v="BARRIO SAN NICOLAS SOACHA 7"/>
    <s v="WOMPI"/>
    <s v="FO-25-1712766"/>
    <d v="2025-10-21T13:01:00"/>
    <d v="2025-10-22T13:52:00"/>
    <x v="0"/>
    <s v="ROLLOS"/>
    <s v="EJECUTADO_EXITOSO"/>
    <s v="EJECUTADO EXITOSO"/>
    <s v="21/10/2025 SE ESCALA AL COORDINADOR DE ZONA PARA ENTREGA DE ROLLOS EN SITIO | 22/10/2025 SE REALIZA ENTREGA DE 24 ROLLOS WOMPI A SOLICITUD DEL CLIENTE, NO SE MANIPULA TERMINAL"/>
    <s v="VISITA_TÉCNICA"/>
    <n v="24"/>
    <s v="PRINCIPAL"/>
    <s v="TERRESTRE"/>
    <s v="FRANCO CAÑAVERAL YAMID RAUL"/>
    <n v="1"/>
    <n v="31419"/>
    <n v="31419"/>
  </r>
  <r>
    <s v="PEREIRA"/>
    <s v="0036-0002"/>
    <x v="6"/>
    <n v="66001"/>
    <n v="2914102"/>
    <n v="74597"/>
    <x v="0"/>
    <s v="RISARALDA"/>
    <s v="PEREIRA"/>
    <s v="DROGUERIA LA PRINCIPAL AYS"/>
    <s v="WOMPI"/>
    <s v="FO-25-1712762"/>
    <d v="2025-10-21T13:15:00"/>
    <d v="2025-10-22T13:53:00"/>
    <x v="0"/>
    <s v="ROLLOS"/>
    <s v="EJECUTADO_EXITOSO"/>
    <s v="EJECUTADO EXITOSO"/>
    <s v="21/10/2025 SE ESCALA AL COORDINADOR DE ZONA PARA ENTREGA DE ROLLOS EN SITIO | 22/10/2025 SE ENTREGAN 24 ROLLOS."/>
    <s v="VISITA_TÉCNICA"/>
    <n v="24"/>
    <s v="PRINCIPAL"/>
    <s v="TERRESTRE"/>
    <s v="BUSTOS MORA DIEGO MANUEL"/>
    <n v="1"/>
    <n v="31419"/>
    <n v="31419"/>
  </r>
  <r>
    <s v="VILLAVICENCIO"/>
    <s v="0036-0006"/>
    <x v="2"/>
    <n v="50001"/>
    <n v="2914206"/>
    <n v="21744"/>
    <x v="0"/>
    <s v="META"/>
    <s v="VILLAVICENCIO"/>
    <s v="AUTOSERVICIO SAN FRANCISCO SM"/>
    <s v="WOMPI"/>
    <s v="FO-25-1712754"/>
    <d v="2025-10-21T13:26:00"/>
    <d v="2025-10-22T13:55:00"/>
    <x v="0"/>
    <s v="ROLLOS"/>
    <s v="EJECUTADO_EXITOSO"/>
    <s v="EJECUTADO EXITOSO"/>
    <s v="21/10/2025 SE ESCALA AL COORDINADOR DE ZONA PARA ENTREGA DE ROLLOS EN SITIO | 22/10/2025 SE VISITA CB Y SE REALIZA ENTREGA DE 40 ROLLOS DE PAPEL TERMICO PARA DATÁFONO WOMPI"/>
    <s v="VISITA_TÉCNICA"/>
    <n v="40"/>
    <s v="PRINCIPAL"/>
    <s v="TERRESTRE"/>
    <s v="FRANCO CAÑAVERAL YAMID RAUL"/>
    <n v="1"/>
    <n v="31419"/>
    <n v="31419"/>
  </r>
  <r>
    <s v="CALI"/>
    <s v="0036-0003"/>
    <x v="4"/>
    <n v="76563"/>
    <n v="2886801"/>
    <n v="57469"/>
    <x v="0"/>
    <s v="VALLE DEL CAUCA"/>
    <s v="PRADERA"/>
    <s v="BARRIO LAS MISERICORDIAS PRADERA"/>
    <s v="WOMPI"/>
    <s v="FO-25-1695417"/>
    <d v="2025-10-15T15:10:00"/>
    <d v="2025-10-22T14:05:00"/>
    <x v="0"/>
    <s v="ROLLOS"/>
    <s v="EJECUTADO_EXITOSO"/>
    <s v="EJECUTADO EXITOSO"/>
    <s v="16/10/2025 SE CONFIRMAN DATOS, SE REALIZA ENVIO DE ROLLOS CON GUIA | 22/10/2025 SE LE INFORMA GUIA A USUARIO. PENDIENTE CONFIRMACION | 22/10/2025 SE REALIZA ENVIO DE 64 ROLLOS, CON LA GUIA 2215219700 SERVIENTREGA SE CONFIRMA ENTREGA EXITOSA POR PARTE DE LA TRANSPORTADORA"/>
    <s v="ENVÍO"/>
    <n v="64"/>
    <s v="INTERMEDIA"/>
    <s v="TERRESTRE"/>
    <s v="GARZON RUIZ LUIS MIGUEL"/>
    <n v="1"/>
    <n v="36351"/>
    <n v="36351"/>
  </r>
  <r>
    <s v="YOPAL"/>
    <s v="0036-0006"/>
    <x v="2"/>
    <n v="85001"/>
    <n v="2913795"/>
    <n v="77813"/>
    <x v="0"/>
    <s v="CASANARE"/>
    <s v="YOPAL"/>
    <s v="BARRIO LAGUITO YOPAL"/>
    <s v="WOMPI"/>
    <s v="FO-25-1712774"/>
    <d v="2025-10-21T12:36:00"/>
    <d v="2025-10-22T14:07:00"/>
    <x v="0"/>
    <s v="ROLLOS"/>
    <s v="EJECUTADO_EXITOSO"/>
    <s v="EJECUTADO EXITOSO"/>
    <s v="21/10/2025 SE ESCALA AL COORDINADOR DE ZONA PARA ENTREGA DE ROLLOS EN SITIO | 22/10/2025 SE VISITA COMERCIO, SE ENTREGAN 16 ROLLOS OK"/>
    <s v="VISITA_TÉCNICA"/>
    <n v="16"/>
    <s v="PRINCIPAL"/>
    <s v="TERRESTRE"/>
    <s v="CONTRERAS ROSSI LITZY YULIETH"/>
    <n v="1"/>
    <n v="31419"/>
    <n v="31419"/>
  </r>
  <r>
    <s v="BOGOTA"/>
    <s v="0036-0004"/>
    <x v="5"/>
    <n v="25754"/>
    <n v="2913703"/>
    <n v="72696"/>
    <x v="0"/>
    <s v="CUNDINAMARCA"/>
    <s v="SOACHA"/>
    <s v="BARRIO HOGARES SOACHA 7"/>
    <s v="WOMPI"/>
    <s v="FO-25-1712105"/>
    <d v="2025-10-21T11:56:00"/>
    <d v="2025-10-22T14:10:00"/>
    <x v="0"/>
    <s v="ROLLOS"/>
    <s v="EJECUTADO_EXITOSO"/>
    <s v="EJECUTADO EXITOSO"/>
    <s v="21/10/2025 SE ESCALA AL COORDINADOR DE ZONA PARA ENTREGA DE ROLLOS EN SITIO | 22/10/2025 SE REALIZA ENTREGA DE 24 ROLLOS WOMPI NO SE MANIPULA TERMINAL"/>
    <s v="VISITA_TÉCNICA"/>
    <n v="24"/>
    <s v="PRINCIPAL"/>
    <s v="TERRESTRE"/>
    <s v="BERNAL ELAICA EDGAR ALEXIS"/>
    <n v="1"/>
    <n v="31419"/>
    <n v="31419"/>
  </r>
  <r>
    <s v="YOPAL"/>
    <s v="0036-0006"/>
    <x v="2"/>
    <n v="85001"/>
    <n v="2914664"/>
    <n v="65649"/>
    <x v="0"/>
    <s v="CASANARE"/>
    <s v="YOPAL"/>
    <s v="SERVICIOS BARRAGAN M Y J"/>
    <s v="WOMPI"/>
    <s v="FO-25-1713910"/>
    <d v="2025-10-21T14:47:00"/>
    <d v="2025-10-22T14:16:00"/>
    <x v="0"/>
    <s v="ROLLOS"/>
    <s v="EJECUTADO_EXITOSO"/>
    <s v="EJECUTADO EXITOSO"/>
    <s v="21/10/2025 SE CONFIRMAN DATOS, SE REALIZA ENVIO POR OPERADOR LOGISTICO | 22/10/2025 SE VISITA COMERCIO, SE ENTREGAN 64 ROLLOS. OK"/>
    <s v="VISITA_TÉCNICA"/>
    <n v="64"/>
    <s v="PRINCIPAL"/>
    <s v="TERRESTRE"/>
    <s v="BUSTOS MORA DIEGO MANUEL"/>
    <n v="1"/>
    <n v="31419"/>
    <n v="31419"/>
  </r>
  <r>
    <s v="BUCARAMANGA"/>
    <s v="0036-0007"/>
    <x v="1"/>
    <n v="68001"/>
    <n v="2913640"/>
    <n v="17012"/>
    <x v="0"/>
    <s v="SANTANDER"/>
    <s v="BUCARAMANGA"/>
    <s v="BARRIO LOS COMUNEROS II BUCARAMANGA"/>
    <s v="WOMPI"/>
    <s v="FO-25-1712102"/>
    <d v="2025-10-21T12:02:00"/>
    <d v="2025-10-22T14:21:00"/>
    <x v="0"/>
    <s v="ROLLOS"/>
    <s v="EJECUTADO_EXITOSO"/>
    <s v="EJECUTADO EXITOSO"/>
    <s v="21/10/2025 SE ESCALA AL COORDINADOR DE ZONA PARA ENTREGA DE ROLLOS EN SITIO | 22/10/2025 SE HACE PRESENCIA EN COMERCIO SE REALIZA ENTREGA DE 16 ROLLOS"/>
    <s v="VISITA_TÉCNICA"/>
    <n v="16"/>
    <s v="PRINCIPAL"/>
    <s v="TERRESTRE"/>
    <s v="BERNAL ELAICA EDGAR ALEXIS"/>
    <n v="1"/>
    <n v="31419"/>
    <n v="31419"/>
  </r>
  <r>
    <s v="BOGOTA"/>
    <s v="0036-0004"/>
    <x v="5"/>
    <n v="11001"/>
    <n v="2912584"/>
    <n v="79607"/>
    <x v="0"/>
    <s v="CUNDINAMARCA"/>
    <s v="BOGOTA"/>
    <s v="BARRIO SAN CIPRIANO BOGOTA 4"/>
    <s v="WOMPI"/>
    <s v="FO-25-1711463"/>
    <d v="2025-10-21T10:48:00"/>
    <d v="2025-10-22T14:23:00"/>
    <x v="0"/>
    <s v="ROLLOS"/>
    <s v="EJECUTADO_EXITOSO"/>
    <s v="EJECUTADO EXITOSO"/>
    <s v="21/10/2025 SE ESCALA AL COORDINADOR DE ZONA PARA ENTREGA DE ROLLOS EN SITIO | 22/10/2025 SE VISITA COMERCIO CB BANCOLOMBIA WOMPI, SE ENTREGAN ROLLOS DE PAPELERÍA SOLICITADOS PARA EL DATAFONO, NO UPS, NO SE MANIPULAN EQUIPOS"/>
    <s v="VISITA_TÉCNICA"/>
    <n v="16"/>
    <s v="PRINCIPAL"/>
    <s v="TERRESTRE"/>
    <s v="BARRERA ORTEGA MARLON STWAR"/>
    <n v="1"/>
    <n v="31419"/>
    <n v="31419"/>
  </r>
  <r>
    <s v="PASTO"/>
    <s v="0036-0003"/>
    <x v="4"/>
    <n v="52685"/>
    <n v="2879560"/>
    <n v="10988"/>
    <x v="0"/>
    <s v="NARIÑO"/>
    <s v="SAN BERNARDO"/>
    <s v="SAN BERNARDO - NARIÑO"/>
    <s v="WOMPI"/>
    <s v="FO-25-1683331"/>
    <d v="2025-10-14T14:41:00"/>
    <d v="2025-10-22T14:24:00"/>
    <x v="0"/>
    <s v="ROLLOS"/>
    <s v="EJECUTADO_EXITOSO"/>
    <s v="EJECUTADO EXITOSO"/>
    <s v="14/10/2025 DATOS CORRECTOS. SE REALIZA ENVIO DE ROLLOS CON GUIA | 21/10/2025 SE COMUNICA CON EL USUARIO DONDE INFORMA QUE AUN NO RECIBE LOS ROLLOS | 22/10/2025 SE REALIZA ENVIO DE 32 ROLLOS, CON LA GUIA 2215219692 SERVIENTREGA SE CONFIRMA ENTREGA EXITOSA CON EL USUARIO"/>
    <s v="ENVÍO"/>
    <n v="32"/>
    <s v="INTERMEDIA"/>
    <s v="TERRESTRE"/>
    <s v="VEGA MANRIQUE JONATAN MAURICIO"/>
    <n v="1"/>
    <n v="36351"/>
    <n v="36351"/>
  </r>
  <r>
    <s v="VILLAVICENCIO"/>
    <s v="0036-0006"/>
    <x v="2"/>
    <n v="50001"/>
    <n v="2912487"/>
    <n v="53028"/>
    <x v="0"/>
    <s v="META"/>
    <s v="VILLAVICENCIO"/>
    <s v="TALLER DE JOYERIA MARIA ISABEL"/>
    <s v="WOMPI"/>
    <s v="FO-25-1711459"/>
    <d v="2025-10-21T10:49:00"/>
    <d v="2025-10-22T14:24:00"/>
    <x v="0"/>
    <s v="ROLLOS"/>
    <s v="EJECUTADO_EXITOSO"/>
    <s v="EJECUTADO EXITOSO"/>
    <s v="21/10/2025 SE ESCALA AL COORDINADOR DE ZONA PARA ENTREGA DE ROLLOS EN SITIO | 22/10/2025 SE VISITA CB Y SE REALIZA ENTREGA DE 40 ROLLOS DE PAPEL TERMICO PARA DATÁFONO WOMPI"/>
    <s v="VISITA_TÉCNICA"/>
    <n v="40"/>
    <s v="PRINCIPAL"/>
    <s v="TERRESTRE"/>
    <s v="TORO CARDONA ELIZABETH"/>
    <n v="1"/>
    <n v="31419"/>
    <n v="31419"/>
  </r>
  <r>
    <s v="SINCELEJO"/>
    <s v="0036-0001"/>
    <x v="0"/>
    <n v="70001"/>
    <n v="2909117"/>
    <n v="50139"/>
    <x v="0"/>
    <s v="SUCRE"/>
    <s v="SINCELEJO"/>
    <s v="BARRIO LA GALLERA SINCELEJO"/>
    <s v="WOMPI"/>
    <s v="FO-25-1709672"/>
    <d v="2025-10-20T16:38:00"/>
    <d v="2025-10-22T15:03:00"/>
    <x v="0"/>
    <s v="ROLLOS"/>
    <s v="EJECUTADO_EXITOSO"/>
    <s v="EJECUTADO EXITOSO"/>
    <s v="21/10/2025 SE ESCALA AL COORDINADOR DE ZONA PARA ENTREGA DE ROLLOS EN SITIO | 22/10/2025 SE VISITA SITIO SE VERIFICA INFORMACIÓN SE REALIZA ENTREGA DE ROLLOS, NO SE MANIPULA EQUIPOS. FIRMA QUIEN RECIBE LOS ROLLOS."/>
    <s v="VISITA_TÉCNICA"/>
    <n v="56"/>
    <s v="PRINCIPAL"/>
    <s v="TERRESTRE"/>
    <s v="GARZON RUIZ LUIS MIGUEL"/>
    <n v="1"/>
    <n v="31419"/>
    <n v="31419"/>
  </r>
  <r>
    <s v="CALI"/>
    <s v="0036-0003"/>
    <x v="4"/>
    <n v="19001"/>
    <n v="2903225"/>
    <n v="76469"/>
    <x v="0"/>
    <s v="CAUCA"/>
    <s v="POPAYAN"/>
    <s v="TIENDA HYE"/>
    <s v="WOMPI"/>
    <s v="FO-25-1708257"/>
    <d v="2025-10-20T09:07:00"/>
    <d v="2025-10-22T15:04:00"/>
    <x v="0"/>
    <s v="ROLLOS"/>
    <s v="EJECUTADO_EXITOSO"/>
    <s v="EJECUTADO EXITOSO"/>
    <s v="20/10/2025 SE CONFIRMA DATOS. SE REALIZA ENVIO DE ROLLOS CON OPERADOR LOGISTICO | 22/10/2025 SE REALIZA VISITA, SE ENTREGA 16 ROLLOS WOMPI"/>
    <s v="VISITA_TÉCNICA"/>
    <n v="16"/>
    <s v="LEJANA"/>
    <s v="TERRESTRE"/>
    <s v="SANTOS GUZMAN CHRISTIAN FELIPE"/>
    <n v="1"/>
    <n v="40250"/>
    <n v="40250"/>
  </r>
  <r>
    <s v="MEDELLIN"/>
    <s v="0036-0005"/>
    <x v="3"/>
    <n v="5190"/>
    <n v="2887631"/>
    <n v="36437"/>
    <x v="0"/>
    <s v="ANTIOQUIA"/>
    <s v="CISNEROS"/>
    <s v="BARRIO CENTRO CISNEROS"/>
    <s v="WOMPI"/>
    <s v="FO-25-1698540"/>
    <d v="2025-10-15T16:38:00"/>
    <d v="2025-10-22T15:26:00"/>
    <x v="0"/>
    <s v="ROLLOS"/>
    <s v="EJECUTADO_EXITOSO"/>
    <s v="EJECUTADO EXITOSO"/>
    <s v="17/10/2025 SE CONFIRMA DATOS. SE REALIZA ENVIO DE ROLLOS CON OPERADOR LOGISTICO | 22/10/2025 SE REALIZA ENVIO DE 32 ROLLOS, CON LA GUIA 6345301368227. SE CONFIRMA ENTREGA EXITOSA POR PARTE DE LA TRANSPORTADORA"/>
    <s v="ENVÍO"/>
    <n v="32"/>
    <s v="INTERMEDIA"/>
    <s v="TERRESTRE"/>
    <s v="GIMBUEL LASSO LUIS GERMAN"/>
    <n v="1"/>
    <n v="36351"/>
    <n v="36351"/>
  </r>
  <r>
    <s v="BARRANQUILLA"/>
    <s v="0036-0001"/>
    <x v="0"/>
    <n v="8436"/>
    <n v="2887707"/>
    <n v="78538"/>
    <x v="0"/>
    <s v="ATLANTICO"/>
    <s v="MANATI"/>
    <s v="BARRIO CENTRO MANATI 4"/>
    <s v="WOMPI"/>
    <s v="FO-25-1698539"/>
    <d v="2025-10-15T16:43:00"/>
    <d v="2025-10-22T15:31:00"/>
    <x v="0"/>
    <s v="ROLLOS"/>
    <s v="EJECUTADO_EXITOSO"/>
    <s v="EJECUTADO EXITOSO"/>
    <s v="17/10/2025 SE CONFIRMA DATOS. SE REALIZA ENVIO DE ROLLOS CON OPERADOR LOGISTICO | 22/10/2025 SE REALIZA ENVIO DE 24 ROLLOS, CON LA GUIA 2205447260 SERVIENTREGA SE CONFIRMA ENTREGA EXITOSA CON EL USUARIO"/>
    <s v="ENVÍO"/>
    <n v="24"/>
    <s v="INTERMEDIA"/>
    <s v="TERRESTRE"/>
    <s v="BETANCUR AGUIRRE EDGAR AUGUSTO"/>
    <n v="1"/>
    <n v="36351"/>
    <n v="36351"/>
  </r>
  <r>
    <s v="BARRANQUILLA"/>
    <s v="0036-0001"/>
    <x v="0"/>
    <n v="8436"/>
    <n v="2889178"/>
    <n v="34332"/>
    <x v="0"/>
    <s v="ATLANTICO"/>
    <s v="MANATI"/>
    <s v="BARRIO MANATI CENTRO MANATI"/>
    <s v="WOMPI"/>
    <s v="FO-25-1697099"/>
    <d v="2025-10-16T08:50:00"/>
    <d v="2025-10-22T15:51:00"/>
    <x v="0"/>
    <s v="ROLLOS"/>
    <s v="EJECUTADO_EXITOSO"/>
    <s v="EJECUTADO EXITOSO"/>
    <s v="17/10/2025 SE CONFIRMAN DATOS, SE REALIZA ENVIO DE ROLLOS CON GUIA | 22/10/2025 SE REALIZA ENVIO DE 64 ROLLOS, CON LA GUIA 2205447256 SERVIENTREGA SE CONFIRMA ENTREGA EXITOSA CON EL USUARIO"/>
    <s v="ENVÍO"/>
    <n v="64"/>
    <s v="INTERMEDIA"/>
    <s v="TERRESTRE"/>
    <s v="TORO CARDONA ELIZABETH"/>
    <n v="1"/>
    <n v="36351"/>
    <n v="36351"/>
  </r>
  <r>
    <s v="NEIVA"/>
    <s v="0036-0006"/>
    <x v="2"/>
    <n v="41132"/>
    <n v="2890164"/>
    <n v="35989"/>
    <x v="0"/>
    <s v="HUILA"/>
    <s v="CAMPOALEGRE"/>
    <s v="ALMACEN Y TALLER SOLO MOTOS"/>
    <s v="WOMPI"/>
    <s v="FO-25-1694887"/>
    <d v="2025-10-16T10:20:00"/>
    <d v="2025-10-22T15:52:00"/>
    <x v="0"/>
    <s v="ROLLOS"/>
    <s v="EJECUTADO_EXITOSO"/>
    <s v="EJECUTADO EXITOSO"/>
    <s v="16/10/2025 SE CONFIRMA DATOS. SE REALIZA ENVIO DE ROLLOS CON OPERADOR LOGISTICO | 22/10/2025 SE REALIZA ENVIO DE 16 ROLLOS, CON LA GUIA 2235596262 SERVIENTREGA SE CONFIRMA ENTREGA EXITOSA CON EL USUARIO"/>
    <s v="ENVÍO"/>
    <n v="16"/>
    <s v="INTERMEDIA"/>
    <s v="TERRESTRE"/>
    <s v="CONTRERAS ROSSI LITZY YULIETH"/>
    <n v="1"/>
    <n v="36351"/>
    <n v="36351"/>
  </r>
  <r>
    <s v="IBAGUE"/>
    <s v="0036-0006"/>
    <x v="2"/>
    <n v="73678"/>
    <n v="2852660"/>
    <n v="40566"/>
    <x v="0"/>
    <s v="TOLIMA"/>
    <s v="SAN LUIS"/>
    <s v="BARRIO SAN LUISITO SAN LUIS"/>
    <s v="WOMPI"/>
    <s v="FO-25-1664007"/>
    <d v="2025-10-07T14:47:00"/>
    <d v="2025-10-22T15:53:00"/>
    <x v="0"/>
    <s v="ROLLOS"/>
    <s v="EJECUTADO_EXITOSO"/>
    <s v="EJECUTADO EXITOSO"/>
    <s v="09/10/2025 DATOS CONFIRMADOS. SE REALIZA ENVIO DE ROLLOS CON GUIA | 15/10/2025 SE LLAMA AL USUARIO Y NOS CONFIRMA QUE AUN NO LE HAN LLEGADO | 22/10/2025 SE REALIZA ENVIO DE 40 ROLLOS, CON LA GUIA 2235596195 SERVIENTREGA SE CONFIRMA ENTREGA EXITOSA POR PARTE DE LA TRANSPORTADORA"/>
    <s v="ENVÍO"/>
    <n v="40"/>
    <s v="INTERMEDIA"/>
    <s v="TERRESTRE"/>
    <s v="TORO CARDONA ELIZABETH"/>
    <n v="1"/>
    <n v="36351"/>
    <n v="36351"/>
  </r>
  <r>
    <s v="CALI"/>
    <s v="0036-0003"/>
    <x v="4"/>
    <n v="19698"/>
    <n v="2854538"/>
    <n v="26454"/>
    <x v="0"/>
    <s v="CAUCA"/>
    <s v="SANTANDER DE QUILICHAO"/>
    <s v="BARRIO LOS PINOS - SANTANDER DE QUILICHAO"/>
    <s v="WOMPI"/>
    <s v="FO-25-1663996"/>
    <d v="2025-10-08T08:00:00"/>
    <d v="2025-10-22T15:54:00"/>
    <x v="0"/>
    <s v="ROLLOS"/>
    <s v="EJECUTADO_EXITOSO"/>
    <s v="EJECUTADO EXITOSO"/>
    <s v="09/10/2025 DATOS CONFIRMADOS. SE REALIZA ENVIO DE ROLLOS CON GUIA | 16/10/2025 ENVIO EN ZONA DE DISTRIBUCION, NO SE CONFIRMA ENTREGA | 22/10/2025 SE REALIZA ENVIO DE 64 ROLLOS, CON LA GUIA 2185553856 SERVIENTREGA SE CONFIRMA ENTREGA EXITOSA POR PARTE DE LA TRANSPORTADORA"/>
    <s v="ENVÍO"/>
    <n v="64"/>
    <s v="INTERMEDIA"/>
    <s v="TERRESTRE"/>
    <s v="TORO CARDONA ELIZABETH"/>
    <n v="1"/>
    <n v="36351"/>
    <n v="36351"/>
  </r>
  <r>
    <s v="CUCUTA"/>
    <s v="0036-0007"/>
    <x v="1"/>
    <n v="54001"/>
    <n v="2918686"/>
    <n v="15006"/>
    <x v="0"/>
    <s v="NORTE DE SANTANDER"/>
    <s v="CUCUTA"/>
    <s v="LIBRERÍA TEO"/>
    <s v="WOMPI"/>
    <s v="FO-25-1717208"/>
    <d v="2025-10-22T10:18:00"/>
    <d v="2025-10-22T15:54:00"/>
    <x v="0"/>
    <s v="ROLLOS"/>
    <s v="EJECUTADO_EXITOSO"/>
    <s v="EJECUTADO EXITOSO"/>
    <s v="22/10/2025 SE ESCALA AL COORDINADOR DE ZONA PARA ENTREGA DE ROLLOS EN SITIO | 22/10/2025 SE REALIZA ENTREGA DE 64 ROLLOS WOMPI OK"/>
    <s v="VISITA_TÉCNICA"/>
    <n v="64"/>
    <s v="PRINCIPAL"/>
    <s v="TERRESTRE"/>
    <s v="TORO CARDONA ELIZABETH"/>
    <n v="1"/>
    <n v="31419"/>
    <n v="31419"/>
  </r>
  <r>
    <s v="VILLAVICENCIO"/>
    <s v="0036-0006"/>
    <x v="2"/>
    <n v="50318"/>
    <n v="2900928"/>
    <n v="61214"/>
    <x v="0"/>
    <s v="META"/>
    <s v="GUAMAL"/>
    <s v="BARRIO CENTRO GUAMAL 3"/>
    <s v="WOMPI"/>
    <s v="FO-25-1708265"/>
    <d v="2025-10-20T08:00:00"/>
    <d v="2025-10-22T15:55:00"/>
    <x v="0"/>
    <s v="ROLLOS"/>
    <s v="EJECUTADO_EXITOSO"/>
    <s v="EJECUTADO EXITOSO"/>
    <s v="20/10/2025 SE CONFIRMA DATOS. SE REALIZA ENVIO DE ROLLOS CON OPERADOR LOGISTICO | 22/10/2025 SE REALIZA ENTREGA DE 48 ROLLOS WOMPI"/>
    <s v="VISITA_TÉCNICA"/>
    <n v="48"/>
    <s v="INTERMEDIA"/>
    <s v="TERRESTRE"/>
    <s v="DURAN ACOSTA FRANK YONNY"/>
    <n v="1"/>
    <n v="36351"/>
    <n v="36351"/>
  </r>
  <r>
    <s v="BOGOTA"/>
    <s v="0036-0004"/>
    <x v="5"/>
    <n v="25473"/>
    <n v="2914748"/>
    <n v="52225"/>
    <x v="0"/>
    <s v="CUNDINAMARCA"/>
    <s v="MOSQUERA"/>
    <s v="BARRIO PORVENIR RIO MOSQUERA"/>
    <s v="WOMPI"/>
    <s v="FO-25-1713915"/>
    <d v="2025-10-21T14:43:00"/>
    <d v="2025-10-22T16:06:00"/>
    <x v="0"/>
    <s v="ROLLOS"/>
    <s v="EJECUTADO_EXITOSO"/>
    <s v="EJECUTADO EXITOSO"/>
    <s v="21/10/2025 SE CONFIRMAN DATOS, SE REALIZA ENVIO POR OPERADOR LOGISTICO | 22/10/2025 ENTREGA DE 64 ROLLOS NO SE MANIPULAN EQUIPOS"/>
    <s v="VISITA_TÉCNICA"/>
    <n v="64"/>
    <s v="PRINCIPAL"/>
    <s v="TERRESTRE"/>
    <s v="PEDREROS CONTRERAS MICHAEL STEVENS"/>
    <n v="1"/>
    <n v="31419"/>
    <n v="31419"/>
  </r>
  <r>
    <s v="CUCUTA"/>
    <s v="0036-0007"/>
    <x v="1"/>
    <n v="54001"/>
    <n v="2918799"/>
    <n v="38331"/>
    <x v="0"/>
    <s v="NORTE DE SANTANDER"/>
    <s v="CUCUTA"/>
    <s v="VARIEDADES LOS MELLOS AA"/>
    <s v="WOMPI"/>
    <s v="FO-25-1717236"/>
    <d v="2025-10-22T10:36:00"/>
    <d v="2025-10-22T16:16:00"/>
    <x v="0"/>
    <s v="ROLLOS"/>
    <s v="EJECUTADO_EXITOSO"/>
    <s v="EJECUTADO EXITOSO"/>
    <s v="22/10/2025 SE ESCALA AL COORDINADOR DE ZONA PARA ENTREGA DE ROLLOS EN SITIO | 22/10/2025 SE REALIZA ENTREGA DE 48 ROLLOS WOMPI OK"/>
    <s v="VISITA_TÉCNICA"/>
    <n v="48"/>
    <s v="PRINCIPAL"/>
    <s v="TERRESTRE"/>
    <s v="HERNANDEZ NARANJO OSCAR EDUARDO"/>
    <n v="1"/>
    <n v="31419"/>
    <n v="31419"/>
  </r>
  <r>
    <s v="TUNJA"/>
    <s v="0036-0007"/>
    <x v="1"/>
    <n v="15001"/>
    <n v="2914372"/>
    <n v="34559"/>
    <x v="0"/>
    <s v="BOYACA"/>
    <s v="TUNJA"/>
    <s v="ANIMALANDIA DOGS Y CATS"/>
    <s v="WOMPI"/>
    <s v="FO-25-1713917"/>
    <d v="2025-10-21T14:22:00"/>
    <d v="2025-10-22T16:18:00"/>
    <x v="0"/>
    <s v="ROLLOS"/>
    <s v="EJECUTADO_EXITOSO"/>
    <s v="EJECUTADO EXITOSO"/>
    <s v="21/10/2025 SE CONFIRMAN DATOS, SE REALIZA ENVIO POR OPERADOR LOGISTICO | 22/10/2025 SE REALIZA ENTREGA DE 32 ROLLOS CON VISITA."/>
    <s v="VISITA_TÉCNICA"/>
    <n v="32"/>
    <s v="PRINCIPAL"/>
    <s v="TERRESTRE"/>
    <s v="DURAN ACOSTA FRANK YONNY"/>
    <n v="1"/>
    <n v="31419"/>
    <n v="31419"/>
  </r>
  <r>
    <s v="MEDELLIN"/>
    <s v="0036-0005"/>
    <x v="3"/>
    <n v="5697"/>
    <n v="2888418"/>
    <n v="10361"/>
    <x v="0"/>
    <s v="ANTIOQUIA"/>
    <s v="EL SANTUARIO"/>
    <s v="BARRIO LA JUDEA"/>
    <s v="WOMPI"/>
    <s v="FO-25-1692726"/>
    <d v="2025-10-16T08:00:00"/>
    <d v="2025-10-22T16:27:00"/>
    <x v="0"/>
    <s v="ROLLOS"/>
    <s v="EJECUTADO_EXITOSO"/>
    <s v="EJECUTADO EXITOSO"/>
    <s v="16/10/2025 SE CONFIRMAN DATOS. SE REALIZA ENVIO DE ROLLOS CON OPERADOR LOGISTICO | 22/10/2025 SE REALIZA ENVIO DE 64 ROLLOS, CON LA GUIA 6345301366765. SE CONFIRMA ENTREGA EXITOSA POR PARTE DE LA TRANSPORTADORA"/>
    <s v="ENVÍO"/>
    <n v="64"/>
    <s v="INTERMEDIA"/>
    <s v="TERRESTRE"/>
    <s v="SOLER HOYOS CRISTIAN LEONARDO"/>
    <n v="1"/>
    <n v="36351"/>
    <n v="36351"/>
  </r>
  <r>
    <s v="BOGOTA"/>
    <s v="0036-0004"/>
    <x v="5"/>
    <n v="25899"/>
    <n v="2897681"/>
    <n v="76573"/>
    <x v="0"/>
    <s v="CUNDINAMARCA"/>
    <s v="ZIPAQUIRA"/>
    <s v="BARRIO SAN ANTONIO ZIPAQUIRA 1"/>
    <s v="WOMPI"/>
    <s v="FO-25-1720205"/>
    <d v="2025-10-17T14:45:00"/>
    <d v="2025-10-22T16:28:00"/>
    <x v="0"/>
    <s v="ROLLOS"/>
    <s v="GESTIÓN_TELEFONICA"/>
    <s v="CANCELADO POR LA RED-SOPORTE TELEFONICO"/>
    <s v="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
    <s v="SOPORTE_TELEFÓNICO"/>
    <n v="0"/>
    <s v="INTERMEDIA"/>
    <s v="TERRESTRE"/>
    <s v="BETANCUR AGUIRRE EDGAR AUGUSTO"/>
    <n v="0"/>
    <n v="22000"/>
    <n v="22000"/>
  </r>
  <r>
    <s v="BUCARAMANGA"/>
    <s v="0036-0007"/>
    <x v="1"/>
    <n v="68547"/>
    <n v="2896622"/>
    <n v="57300"/>
    <x v="0"/>
    <s v="SANTANDER"/>
    <s v="PIEDECUESTA"/>
    <s v="BARRIO HOYO GRANDE PIEDECUESTA 1"/>
    <s v="WOMPI"/>
    <s v="FO-25-1720207"/>
    <d v="2025-10-17T11:18:00"/>
    <d v="2025-10-22T16:36:00"/>
    <x v="0"/>
    <s v="ROLLOS"/>
    <s v="GESTIÓN_TELEFONICA"/>
    <s v="CANCELADO POR LA RED-SOPORTE TELEFONICO"/>
    <s v="22/10/2025 SE INTENTO COMUNICACIÓN CON EL USUARIO A LOS NÚMEROS 3123619862,NO HAY RESPUESTA NI POR WHATSAPP. SE PROCEDE A CANCELAR LA SOLICITUD POR QUE SE LLAMA EN DÍAS Y HORARIOS DIFERENTES Y NO SE OBTIENE RESPUESTA. | 22/10/2025 SE INTENTO COMUNICACIÓN CON EL USUARIO A LOS NÚMEROS 3123619862,NO HAY RESPUESTA NI POR WHATSAPP. SE PROCEDE A CANCELAR LA SOLICITUD POR QUE SE LLAMA EN DÍAS Y HORARIOS DIFERENTES Y NO SE OBTIENE RESPUESTA."/>
    <s v="SOPORTE_TELEFÓNICO"/>
    <n v="0"/>
    <s v="INTERMEDIA"/>
    <s v="TERRESTRE"/>
    <s v="TORO CARDONA ELIZABETH"/>
    <n v="0"/>
    <n v="22000"/>
    <n v="22000"/>
  </r>
  <r>
    <s v="MEDELLIN"/>
    <s v="0036-0005"/>
    <x v="3"/>
    <n v="5809"/>
    <n v="2888416"/>
    <n v="69301"/>
    <x v="0"/>
    <s v="ANTIOQUIA"/>
    <s v="TITIRIBI"/>
    <s v="BARRIO CORREGIMIENTO ALBANIA KILOMETRO 71 TITIRIBI"/>
    <s v="WOMPI"/>
    <s v="FO-25-1694931"/>
    <d v="2025-10-16T08:00:00"/>
    <d v="2025-10-22T16:37:00"/>
    <x v="0"/>
    <s v="ROLLOS"/>
    <s v="EJECUTADO_EXITOSO"/>
    <s v="EJECUTADO EXITOSO"/>
    <s v="16/10/2025 SE CONFIRMA DATOS. SE REALIZA ENVIO DE ROLLOS CON OPERADOR LOGISTICO | 22/10/2025 SE REALIZA ENVIO DE 24 ROLLOS, CON LA GUIA 6345301367500. SE CONFIRMA ENTREGA EXITOSA POR PARTE DE LA TRANSPORTADORA"/>
    <s v="ENVÍO"/>
    <n v="24"/>
    <s v="INTERMEDIA"/>
    <s v="TERRESTRE"/>
    <s v="TORO CARDONA ELIZABETH"/>
    <n v="1"/>
    <n v="36351"/>
    <n v="36351"/>
  </r>
  <r>
    <s v="BUCARAMANGA"/>
    <s v="0036-0007"/>
    <x v="1"/>
    <n v="68418"/>
    <n v="2895027"/>
    <n v="51006"/>
    <x v="0"/>
    <s v="SANTANDER"/>
    <s v="LOS SANTOS"/>
    <s v="BARRIO JERIDAS LOS SANTOS"/>
    <s v="WOMPI"/>
    <s v="FO-25-1708276"/>
    <d v="2025-10-17T08:45:00"/>
    <d v="2025-10-22T16:52:00"/>
    <x v="0"/>
    <s v="ROLLOS"/>
    <s v="EJECUTADO_EXITOSO"/>
    <s v="EJECUTADO EXITOSO"/>
    <s v="20/10/2025 SE CONFIRMA DATOS. SE REALIZA ENVIO DE ROLLOS CON OPERADOR LOGISTICO | 22/10/2025 SE REALIZA ENVIO DE 40 ROLLOS, CON LA GUIA 2187690808 SERVIENTREGA SE CONFIRMA ENTREGA EXITOSA CON EL USUARIO"/>
    <s v="ENVÍO"/>
    <n v="40"/>
    <s v="INTERMEDIA"/>
    <s v="TERRESTRE"/>
    <s v="BETANCUR AGUIRRE EDGAR AUGUSTO"/>
    <n v="1"/>
    <n v="36351"/>
    <n v="36351"/>
  </r>
  <r>
    <s v="BOGOTA"/>
    <s v="0036-0004"/>
    <x v="5"/>
    <n v="25899"/>
    <n v="2897416"/>
    <n v="80092"/>
    <x v="0"/>
    <s v="CUNDINAMARCA"/>
    <s v="ZIPAQUIRA"/>
    <s v="BARRIO ZIPAQUIRÁ ZIPAQUIRÁ"/>
    <s v="WOMPI"/>
    <s v="FO-25-1708271"/>
    <d v="2025-10-17T13:40:00"/>
    <d v="2025-10-22T16:53:00"/>
    <x v="0"/>
    <s v="ROLLOS"/>
    <s v="EJECUTADO_EXITOSO"/>
    <s v="EJECUTADO EXITOSO"/>
    <s v="20/10/2025 SE CONFIRMA DATOS. SE REALIZA ENVIO DE ROLLOS CON OPERADOR LOGISTICO | 22/10/2025 SE REALIZA ENVIO DE 40 ROLLOS, CON LA GUIA 2235596278 SERVIENTREGA SE CONFIRMA ENTREGA EXITOSA CON EL USUARIO"/>
    <s v="ENVÍO"/>
    <n v="40"/>
    <s v="INTERMEDIA"/>
    <s v="TERRESTRE"/>
    <s v="TORO CARDONA ELIZABETH"/>
    <n v="1"/>
    <n v="36351"/>
    <n v="36351"/>
  </r>
  <r>
    <s v="TUNJA"/>
    <s v="0036-0007"/>
    <x v="1"/>
    <n v="15238"/>
    <n v="2899922"/>
    <n v="78870"/>
    <x v="0"/>
    <s v="BOYACA"/>
    <s v="DUITAMA"/>
    <s v="BARRIO LA ESPERANZA DUITAMA 2"/>
    <s v="WOMPI"/>
    <s v="FO-25-1703313"/>
    <d v="2025-10-20T08:00:00"/>
    <d v="2025-10-22T16:54:00"/>
    <x v="0"/>
    <s v="ROLLOS"/>
    <s v="EJECUTADO_EXITOSO"/>
    <s v="EJECUTADO EXITOSO"/>
    <s v="18/10/2025 SE REALIZA ENVIO DE ROLLOS CON OPERADOR LOGISTICO | 22/10/2025 SE REALIZA ENVIO DE 48 ROLLOS, CON LA GUIA 2235596275 SERVIENTREGA SE CONFIRMA ENTREGA EXITOSA CON EL USUARIO"/>
    <s v="ENVÍO"/>
    <n v="48"/>
    <s v="INTERMEDIA"/>
    <s v="TERRESTRE"/>
    <s v="TORO CARDONA ELIZABETH"/>
    <n v="1"/>
    <n v="36351"/>
    <n v="36351"/>
  </r>
  <r>
    <s v="MONTERIA"/>
    <s v="0036-0001"/>
    <x v="0"/>
    <n v="23417"/>
    <n v="2895500"/>
    <n v="56758"/>
    <x v="0"/>
    <s v="CORDOBA"/>
    <s v="LORICA"/>
    <s v="BARRIO ALTO KENNEDY LORICA 1"/>
    <s v="WOMPI"/>
    <s v="FO-25-1700111"/>
    <d v="2025-10-17T09:25:00"/>
    <d v="2025-10-22T16:55:00"/>
    <x v="0"/>
    <s v="ROLLOS"/>
    <s v="EJECUTADO_EXITOSO"/>
    <s v="EJECUTADO EXITOSO"/>
    <s v="17/10/2025 SE CONFIRMAN DATOS. SE REALIZA ENVIO DE ROLLOS CON OPERADOR LOGISTICO | 22/10/2025 SE REALIZA ENVIO DE 32 ROLLOS, CON LA GUIA 2265100410 SERVIENTREGA SE CONFIRMA ENTREGA EXITOSA POR PARTE DE LA TRANSPORTADORA"/>
    <s v="ENVÍO"/>
    <n v="32"/>
    <s v="INTERMEDIA"/>
    <s v="TERRESTRE"/>
    <s v="ARGEL DORIA MIGUEL ALBERTO"/>
    <n v="1"/>
    <n v="36351"/>
    <n v="36351"/>
  </r>
  <r>
    <s v="MONTERIA"/>
    <s v="0036-0001"/>
    <x v="0"/>
    <n v="5154"/>
    <n v="2892854"/>
    <n v="70136"/>
    <x v="0"/>
    <s v="ANTIOQUIA"/>
    <s v="CAUCASIA"/>
    <s v="BARRIO EL MAN CAUCASIA"/>
    <s v="WOMPI"/>
    <s v="FO-25-1700105"/>
    <d v="2025-10-16T15:42:00"/>
    <d v="2025-10-22T16:56:00"/>
    <x v="0"/>
    <s v="ROLLOS"/>
    <s v="EJECUTADO_EXITOSO"/>
    <s v="EJECUTADO EXITOSO"/>
    <s v="17/10/2025 SE CONFIRMAN DATOS. SE REALIZA ENVIO DE ROLLOS CON OPERADOR LOGISTICO | 22/10/2025 SE REALIZA ENVIO DE 32 ROLLOS, CON LA GUIA 2265100409 SERVIENTREGA SE CONFIRMA ENTREGA EXITOSA POR PARTE DE LA TRANSPORTADORA"/>
    <s v="ENVÍO"/>
    <n v="32"/>
    <s v="INTERMEDIA"/>
    <s v="TERRESTRE"/>
    <s v="CONTRERAS ROSSI LITZY YULIETH"/>
    <n v="1"/>
    <n v="36351"/>
    <n v="36351"/>
  </r>
  <r>
    <s v="MONTERIA"/>
    <s v="0036-0001"/>
    <x v="0"/>
    <n v="23807"/>
    <n v="2894970"/>
    <n v="72149"/>
    <x v="0"/>
    <s v="CORDOBA"/>
    <s v="TIERRALTA"/>
    <s v="BARRIO CENTRO TIERRALTA 9"/>
    <s v="WOMPI"/>
    <s v="FO-25-1700089"/>
    <d v="2025-10-17T08:43:00"/>
    <d v="2025-10-22T16:57:00"/>
    <x v="0"/>
    <s v="ROLLOS"/>
    <s v="EJECUTADO_EXITOSO"/>
    <s v="EJECUTADO EXITOSO"/>
    <s v="17/10/2025 SE CONFIRMAN DATOS. SE REALIZA ENVIO DE ROLLOS CON OPERADOR LOGISTICO | 22/10/2025 SE REALIZA ENVIO DE 48 ROLLOS, CON LA GUIA 2265100407 SERVIENTREGA SE CONFIRMA ENTREGA EXITOSA POR PARTE DE LA TRANSPORTADORA"/>
    <s v="ENVÍO"/>
    <n v="48"/>
    <s v="LEJANA"/>
    <s v="TERRESTRE"/>
    <s v="TORO CARDONA ELIZABETH"/>
    <n v="1"/>
    <n v="40250"/>
    <n v="40250"/>
  </r>
  <r>
    <s v="YOPAL"/>
    <s v="0036-0006"/>
    <x v="2"/>
    <n v="85250"/>
    <n v="2887941"/>
    <n v="17185"/>
    <x v="0"/>
    <s v="CASANARE"/>
    <s v="PAZ DE ARIPORO"/>
    <s v="PAZ DE ARIPORO III CASANARE"/>
    <s v="WOMPI"/>
    <s v="FO-25-1699355"/>
    <d v="2025-10-16T08:00:00"/>
    <d v="2025-10-22T16:59:00"/>
    <x v="0"/>
    <s v="ROLLOS"/>
    <s v="EJECUTADO_EXITOSO"/>
    <s v="EJECUTADO EXITOSO"/>
    <s v="17/10/2025 SE CONFIRMA DATOS. SE REALIZA ENVIO DE ROLLOS CON OPERADOR LOGISTICO | 22/10/2025 SE REALIZA ENVIO DE 64 ROLLOS, CON LA GUIA 2235596270 SERVIENTREGA SE CONFIRMA ENTREGA EXITOSA POR PARTE DE LA TRANSPORTADORA"/>
    <s v="ENVÍO"/>
    <n v="64"/>
    <s v="INTERMEDIA"/>
    <s v="TERRESTRE"/>
    <s v="TORO CARDONA ELIZABETH"/>
    <n v="1"/>
    <n v="36351"/>
    <n v="36351"/>
  </r>
  <r>
    <s v="CALI"/>
    <s v="0036-0003"/>
    <x v="4"/>
    <n v="76364"/>
    <n v="2892690"/>
    <n v="67630"/>
    <x v="0"/>
    <s v="VALLE DEL CAUCA"/>
    <s v="JAMUNDI"/>
    <s v="BARRIO TERRANOVA ETAPA 6 JAMUNDI"/>
    <s v="WOMPI"/>
    <s v="FO-25-1698783"/>
    <d v="2025-10-16T15:37:00"/>
    <d v="2025-10-22T17:00:00"/>
    <x v="0"/>
    <s v="ROLLOS"/>
    <s v="EJECUTADO_EXITOSO"/>
    <s v="EJECUTADO EXITOSO"/>
    <s v="17/10/2025 17/10/2025 10:57 SE INTENTA COMUICACIÓN 3114457939 NO HAY CONTACTO 17/10/2025 11:33 SE CONFIRMAN DATOS CON LA SRA YANETH TORRES, SE REALIZA ENVIO DE ROLLOS CON GUIA | 22/10/2025 SE REALIZA ENVIO DE 64 ROLLOS, CON LA GUIA 2215219705 SERVIENTREGA SE CONFIRMA ENTREGA EXITOSA POR PARTE DE LA TRANSPORTADORA"/>
    <s v="ENVÍO"/>
    <n v="64"/>
    <s v="INTERMEDIA"/>
    <s v="TERRESTRE"/>
    <s v="TORO CARDONA ELIZABETH"/>
    <n v="1"/>
    <n v="36351"/>
    <n v="36351"/>
  </r>
  <r>
    <s v="BOGOTA"/>
    <s v="0036-0004"/>
    <x v="5"/>
    <n v="25175"/>
    <n v="2892202"/>
    <n v="69312"/>
    <x v="0"/>
    <s v="CUNDINAMARCA"/>
    <s v="CHIA"/>
    <s v="BARRIO VEREDA LA BALSA CHIA 1"/>
    <s v="WOMPI"/>
    <s v="FO-25-1698785"/>
    <d v="2025-10-16T14:29:00"/>
    <d v="2025-10-22T17:00:00"/>
    <x v="0"/>
    <s v="ROLLOS"/>
    <s v="EJECUTADO_EXITOSO"/>
    <s v="EJECUTADO EXITOSO"/>
    <s v="17/10/2025 17/10/2025 10:14 SE INTENTA COMUICACIÓN 3102943962-EQUIVOCADO 3136823023 NO HAY CONTACTO-17/10/2025 11:33 SE CONFIRMAN DATOS CON LA SRA DINA SALGADO, SE REALIZA ENVIO DE ROLLOS CON GUIA | 22/10/2025 SE REALIZA ENVIO DE 40 ROLLOS, CON LA GUIA 2235596264 SERVIENTREGA SE CONFIRMA ENTREGA EXITOSA POR PARTE DE LA TRANSPORTADORA"/>
    <s v="ENVÍO"/>
    <n v="40"/>
    <s v="INTERMEDIA"/>
    <s v="TERRESTRE"/>
    <s v="CONTRERAS ROSSI LITZY YULIETH"/>
    <n v="1"/>
    <n v="36351"/>
    <n v="36351"/>
  </r>
  <r>
    <s v="CALI"/>
    <s v="0036-0003"/>
    <x v="4"/>
    <n v="76563"/>
    <n v="2892237"/>
    <n v="61899"/>
    <x v="0"/>
    <s v="VALLE DEL CAUCA"/>
    <s v="PRADERA"/>
    <s v="BARRIO PRADERA PRADERA"/>
    <s v="WOMPI"/>
    <s v="FO-25-1697943"/>
    <d v="2025-10-16T14:40:00"/>
    <d v="2025-10-22T17:01:00"/>
    <x v="0"/>
    <s v="ROLLOS"/>
    <s v="EJECUTADO_EXITOSO"/>
    <s v="EJECUTADO EXITOSO"/>
    <s v="17/10/2025 SE CONFIRMAN DATOS, SE REALIZA ENVIO DE ROLLOS CON GUIA | 22/10/2025 SE REALIZA ENVIO DE 24 ROLLOS, CON LA GUIA 2215219702 SERVIENTREGA SE CONFIRMA ENTREGA EXITOSA POR PARTE DE LA TRANSPORTADORA"/>
    <s v="ENVÍO"/>
    <n v="24"/>
    <s v="INTERMEDIA"/>
    <s v="TERRESTRE"/>
    <s v="CONTRERAS ROSSI LITZY YULIETH"/>
    <n v="1"/>
    <n v="36351"/>
    <n v="36351"/>
  </r>
  <r>
    <s v="CALI"/>
    <s v="0036-0003"/>
    <x v="4"/>
    <n v="76563"/>
    <n v="2892083"/>
    <n v="33536"/>
    <x v="0"/>
    <s v="VALLE DEL CAUCA"/>
    <s v="PRADERA"/>
    <s v="BARRIO VILLA MARINA PRADERA"/>
    <s v="WOMPI"/>
    <s v="FO-25-1697944"/>
    <d v="2025-10-16T14:35:00"/>
    <d v="2025-10-22T17:02:00"/>
    <x v="0"/>
    <s v="ROLLOS"/>
    <s v="EJECUTADO_EXITOSO"/>
    <s v="EJECUTADO EXITOSO"/>
    <s v="17/10/2025 SE CONFIRMAN DATOS, SE REALIZA ENVIO DE ROLLOS CON GUIA | 22/10/2025 SE REALIZA ENVIO DE 56 ROLLOS, CON LA GUIA 2215219703 SERVIENTREGA SE CONFIRMA ENTREGA EXITOSA POR PARTE DE LA TRANSPORTADORA"/>
    <s v="ENVÍO"/>
    <n v="56"/>
    <s v="INTERMEDIA"/>
    <s v="TERRESTRE"/>
    <s v="CONTRERAS ROSSI LITZY YULIETH"/>
    <n v="1"/>
    <n v="36351"/>
    <n v="36351"/>
  </r>
  <r>
    <s v="CUCUTA"/>
    <s v="0036-0007"/>
    <x v="1"/>
    <n v="54001"/>
    <n v="2917843"/>
    <n v="74540"/>
    <x v="0"/>
    <s v="NORTE DE SANTANDER"/>
    <s v="CUCUTA"/>
    <s v="FARMABIEN 5"/>
    <s v="WOMPI"/>
    <s v="FO-25-1716645"/>
    <d v="2025-10-22T09:07:00"/>
    <d v="2025-10-22T19:39:00"/>
    <x v="0"/>
    <s v="ROLLOS"/>
    <s v="EJECUTADO_EXITOSO"/>
    <s v="EJECUTADO EXITOSO"/>
    <s v="22/10/2025 SE ESCALA AL COORDINADOR DE ZONA PARA ENTREGA DE ROLLOS EN SITIO | 22/10/2025 SE VISITA COMERCIO Y SE ENTREGAN 24 ROLLOS OK."/>
    <s v="VISITA_TÉCNICA"/>
    <n v="24"/>
    <s v="PRINCIPAL"/>
    <s v="TERRESTRE"/>
    <s v="CONTRERAS ROSSI LITZY YULIETH"/>
    <n v="1"/>
    <n v="31419"/>
    <n v="31419"/>
  </r>
  <r>
    <s v="NEIVA"/>
    <s v="0036-0006"/>
    <x v="2"/>
    <n v="41001"/>
    <n v="2915867"/>
    <n v="65602"/>
    <x v="0"/>
    <s v="HUILA"/>
    <s v="NEIVA"/>
    <s v="VARIEDADES ISLU 03"/>
    <s v="WOMPI"/>
    <s v="FO-25-1714651"/>
    <d v="2025-10-21T16:22:00"/>
    <d v="2025-10-22T20:32:00"/>
    <x v="0"/>
    <s v="ROLLOS"/>
    <s v="EJECUTADO_EXITOSO"/>
    <s v="EJECUTADO EXITOSO"/>
    <s v="21/10/2025 SE ESCALA AL COORDINADOR DE ZONA PARA ENTREGA DE ROLLOS EN SITIO | 22/10/2025 SE LLEGA A SITIO SE ENTREGAN 40 ROLLOS WOMPI"/>
    <s v="VISITA_TÉCNICA"/>
    <n v="40"/>
    <s v="PRINCIPAL"/>
    <s v="TERRESTRE"/>
    <s v="TORRES MANTILLA JOSE DANIEL"/>
    <n v="1"/>
    <n v="31419"/>
    <n v="31419"/>
  </r>
  <r>
    <s v="MEDELLIN"/>
    <s v="0036-0005"/>
    <x v="3"/>
    <n v="5001"/>
    <n v="2895041"/>
    <n v="65203"/>
    <x v="0"/>
    <s v="ANTIOQUIA"/>
    <s v="MEDELLÍN"/>
    <s v="DANI YEN COMUNICACIONES # 4"/>
    <s v="WOMPI"/>
    <s v="FO-25-1697922"/>
    <d v="2025-10-17T08:48:00"/>
    <d v="2025-10-23T08:17:00"/>
    <x v="0"/>
    <s v="ROLLOS"/>
    <s v="EJECUTADO_EXITOSO"/>
    <s v="EJECUTADO EXITOSO"/>
    <s v="17/10/2025 SE ESCALA AL COORDINADOR DE ZONA PARA ENTREGA DE ROLLOS EN SITIO | 23/10/2025 SE REALIZA ENTREGA DE 64 ROLLOS POR EL OPERADOR LOGISTICO VELOCES CON LA GUIA V4001696832"/>
    <s v="VISITA_TÉCNICA"/>
    <n v="64"/>
    <s v="PRINCIPAL"/>
    <s v="TERRESTRE"/>
    <s v="DIAZ VARGAS JONATHAN MIGUEL"/>
    <n v="1"/>
    <n v="31419"/>
    <n v="31419"/>
  </r>
  <r>
    <s v="MEDELLIN"/>
    <s v="0036-0005"/>
    <x v="3"/>
    <n v="5001"/>
    <n v="2900033"/>
    <n v="16981"/>
    <x v="0"/>
    <s v="ANTIOQUIA"/>
    <s v="MEDELLIN"/>
    <s v="TATOS SONIDO"/>
    <s v="WOMPI"/>
    <s v="FO-25-1703159"/>
    <d v="2025-10-20T08:00:00"/>
    <d v="2025-10-23T08:19:00"/>
    <x v="0"/>
    <s v="ROLLOS"/>
    <s v="EJECUTADO_EXITOSO"/>
    <s v="EJECUTADO EXITOSO"/>
    <s v="18/10/2025 SE ESCALA AL COORDINADOR DE ZONA PARA ENTREGA DE ROLLOS EN SITIO | 23/10/2025 SE REALIZA ENTREGA DE 64 ROLLOS POR EL OPERADOR LOGISTICO VELOCES CON LA GUIA V4001701969"/>
    <s v="VISITA_TÉCNICA"/>
    <n v="64"/>
    <s v="PRINCIPAL"/>
    <s v="TERRESTRE"/>
    <s v="BETANCUR AGUIRRE EDGAR AUGUSTO"/>
    <n v="1"/>
    <n v="31419"/>
    <n v="31419"/>
  </r>
  <r>
    <s v="MEDELLIN"/>
    <s v="0036-0005"/>
    <x v="3"/>
    <n v="5001"/>
    <n v="2900307"/>
    <n v="15610"/>
    <x v="0"/>
    <s v="ANTIOQUIA"/>
    <s v="MEDELLIN"/>
    <s v="SYS COMPUTO MEDELLIN SAS"/>
    <s v="WOMPI"/>
    <s v="FO-25-1704418"/>
    <d v="2025-10-20T08:00:00"/>
    <d v="2025-10-23T08:20:00"/>
    <x v="0"/>
    <s v="ROLLOS"/>
    <s v="EJECUTADO_EXITOSO"/>
    <s v="EJECUTADO EXITOSO"/>
    <s v="19/10/2025 SE ESCALA AL COORDINADOR DE ZONA PARA ENTREGA DE ROLLOS EN SITIO | 23/10/2025 SE REALIZA ENTREGA DE 32 ROLLOS POR EL OPERADOR LOGISTICO VELOCES CON LA GUIA V4001701970"/>
    <s v="VISITA_TÉCNICA"/>
    <n v="32"/>
    <s v="PRINCIPAL"/>
    <s v="TERRESTRE"/>
    <s v="BETANCUR AGUIRRE EDGAR AUGUSTO"/>
    <n v="1"/>
    <n v="31419"/>
    <n v="31419"/>
  </r>
  <r>
    <s v="MEDELLIN"/>
    <s v="0036-0005"/>
    <x v="3"/>
    <n v="5001"/>
    <n v="2900797"/>
    <n v="45522"/>
    <x v="0"/>
    <s v="ANTIOQUIA"/>
    <s v="MEDELLÍN"/>
    <s v="EL CASTILLO DE LOS HELADOS DEL BOSQUE"/>
    <s v="WOMPI"/>
    <s v="FO-25-1704370"/>
    <d v="2025-10-20T08:00:00"/>
    <d v="2025-10-23T08:21:00"/>
    <x v="0"/>
    <s v="ROLLOS"/>
    <s v="EJECUTADO_EXITOSO"/>
    <s v="EJECUTADO EXITOSO"/>
    <s v="19/10/2025 SE ESCALA AL COORDINADOR DE ZONA PARA ENTREGA DE ROLLOS EN SITIO | 23/10/2025 SE REALIZA ENTREGA DE 64 ROLLOS POR EL OPERADOR LOGISTICO VELOCES CON LA GUIA V4001701971"/>
    <s v="VISITA_TÉCNICA"/>
    <n v="64"/>
    <s v="PRINCIPAL"/>
    <s v="TERRESTRE"/>
    <s v="BETANCUR AGUIRRE EDGAR AUGUSTO"/>
    <n v="1"/>
    <n v="31419"/>
    <n v="31419"/>
  </r>
  <r>
    <s v="MEDELLIN"/>
    <s v="0036-0005"/>
    <x v="3"/>
    <n v="5001"/>
    <n v="2907326"/>
    <n v="80635"/>
    <x v="0"/>
    <s v="ANTIOQUIA"/>
    <s v="MEDELLÍN"/>
    <s v="TECNO REHOBOT"/>
    <s v="WOMPI"/>
    <s v="FO-25-1708189"/>
    <d v="2025-10-20T14:44:00"/>
    <d v="2025-10-23T08:22:00"/>
    <x v="0"/>
    <s v="ROLLOS"/>
    <s v="EJECUTADO_EXITOSO"/>
    <s v="EJECUTADO EXITOSO"/>
    <s v="20/10/2025 SE ESCALA AL COORDINADOR DE ZONA PARA ENTREGA DE ROLLOS EN SITIO | 23/10/2025 SE REALIZA ENTREGA DE 16 ROLLOS POR EL OPERADOR LOGISTICO VELOCES CON LA GUIA V4001705045"/>
    <s v="VISITA_TÉCNICA"/>
    <n v="16"/>
    <s v="PRINCIPAL"/>
    <s v="TERRESTRE"/>
    <s v="BETANCUR AGUIRRE EDGAR AUGUSTO"/>
    <n v="1"/>
    <n v="31419"/>
    <n v="31419"/>
  </r>
  <r>
    <s v="MEDELLIN"/>
    <s v="0036-0005"/>
    <x v="3"/>
    <n v="5001"/>
    <n v="2901723"/>
    <n v="67352"/>
    <x v="0"/>
    <s v="ANTIOQUIA"/>
    <s v="MEDELLÍN"/>
    <s v="GRANERO LAS 2 FF"/>
    <s v="WOMPI"/>
    <s v="FO-25-1706014"/>
    <d v="2025-10-20T08:00:00"/>
    <d v="2025-10-23T08:22:00"/>
    <x v="0"/>
    <s v="ROLLOS"/>
    <s v="EJECUTADO_EXITOSO"/>
    <s v="EJECUTADO EXITOSO"/>
    <s v="20/10/2025 SE ESCALA AL COORDINADOR DE ZONA PARA ENTREGA DE ROLLOS EN SITIO | 23/10/2025 SE REALIZA ENTREGA DE 64 ROLLOS POR EL OPERADOR LOGISTICO VELOCES CON LA GUIA V4001701976"/>
    <s v="VISITA_TÉCNICA"/>
    <n v="64"/>
    <s v="PRINCIPAL"/>
    <s v="TERRESTRE"/>
    <s v="BETANCUR AGUIRRE EDGAR AUGUSTO"/>
    <n v="1"/>
    <n v="31419"/>
    <n v="31419"/>
  </r>
  <r>
    <s v="MEDELLIN"/>
    <s v="0036-0005"/>
    <x v="3"/>
    <n v="5001"/>
    <n v="2900932"/>
    <n v="53402"/>
    <x v="0"/>
    <s v="ANTIOQUIA"/>
    <s v="MEDELLÍN"/>
    <s v="LA MISCE DE ANDRE"/>
    <s v="WOMPI"/>
    <s v="FO-25-1704366"/>
    <d v="2025-10-20T08:00:00"/>
    <d v="2025-10-23T08:22:00"/>
    <x v="0"/>
    <s v="ROLLOS"/>
    <s v="EJECUTADO_EXITOSO"/>
    <s v="EJECUTADO EXITOSO"/>
    <s v="19/10/2025 SE ESCALA AL COORDINADOR DE ZONA PARA ENTREGA DE ROLLOS EN SITIO | 23/10/2025 SE REALIZA ENTREGA DE 16 ROLLOS POR EL OPERADOR LOGISTICO VELOCES CON LA GUIA V4001701972"/>
    <s v="VISITA_TÉCNICA"/>
    <n v="16"/>
    <s v="PRINCIPAL"/>
    <s v="TERRESTRE"/>
    <s v="BETANCUR AGUIRRE EDGAR AUGUSTO"/>
    <n v="1"/>
    <n v="31419"/>
    <n v="31419"/>
  </r>
  <r>
    <s v="MEDELLIN"/>
    <s v="0036-0005"/>
    <x v="3"/>
    <n v="5631"/>
    <n v="2900137"/>
    <n v="58490"/>
    <x v="0"/>
    <s v="ANTIOQUIA"/>
    <s v="SABANETA"/>
    <s v="DROGUERÍA LOS MARINILLOS"/>
    <s v="WOMPI"/>
    <s v="FO-25-1703158"/>
    <d v="2025-10-20T08:00:00"/>
    <d v="2025-10-23T08:22:00"/>
    <x v="0"/>
    <s v="ROLLOS"/>
    <s v="EJECUTADO_EXITOSO"/>
    <s v="EJECUTADO EXITOSO"/>
    <s v="18/10/2025 SE ESCALA AL COORDINADOR DE ZONA PARA ENTREGA DE ROLLOS EN SITIO | 23/10/2025 SE REALIZA ENTREGA DE 56 ROLLOS POR EL OPERADOR LOGISTICO VELOCES CON LA GUIA V4001701975"/>
    <s v="VISITA_TÉCNICA"/>
    <n v="56"/>
    <s v="PRINCIPAL"/>
    <s v="TERRESTRE"/>
    <s v="BETANCUR AGUIRRE EDGAR AUGUSTO"/>
    <n v="1"/>
    <n v="31419"/>
    <n v="31419"/>
  </r>
  <r>
    <s v="MEDELLIN"/>
    <s v="0036-0005"/>
    <x v="3"/>
    <n v="5266"/>
    <n v="2909129"/>
    <n v="12321"/>
    <x v="0"/>
    <s v="ANTIOQUIA"/>
    <s v="ENVIGADO"/>
    <s v="AGENCIA ALMACEN DE LLAVES MULTILLAVES #6"/>
    <s v="WOMPI"/>
    <s v="FO-25-1709670"/>
    <d v="2025-10-20T16:44:00"/>
    <d v="2025-10-23T08:23:00"/>
    <x v="0"/>
    <s v="ROLLOS"/>
    <s v="EJECUTADO_EXITOSO"/>
    <s v="EJECUTADO EXITOSO"/>
    <s v="21/10/2025 SE ESCALA AL COORDINADOR DE ZONA PARA ENTREGA DE ROLLOS EN SITIO | 23/10/2025 SE REALIZA ENTREGA DE 32 ROLLOS POR EL OPERADOR LOGISTICO VELOCES CON LA GUIA V4001705057"/>
    <s v="VISITA_TÉCNICA"/>
    <n v="32"/>
    <s v="PRINCIPAL"/>
    <s v="TERRESTRE"/>
    <s v="BETANCUR AGUIRRE EDGAR AUGUSTO"/>
    <n v="1"/>
    <n v="31419"/>
    <n v="31419"/>
  </r>
  <r>
    <s v="MEDELLIN"/>
    <s v="0036-0005"/>
    <x v="3"/>
    <n v="5088"/>
    <n v="2908755"/>
    <n v="51156"/>
    <x v="0"/>
    <s v="ANTIOQUIA"/>
    <s v="BELLO"/>
    <s v="VARIEDADES LUNA IWS"/>
    <s v="WOMPI"/>
    <s v="FO-25-1708126"/>
    <d v="2025-10-20T16:16:00"/>
    <d v="2025-10-23T08:23:00"/>
    <x v="0"/>
    <s v="ROLLOS"/>
    <s v="EJECUTADO_EXITOSO"/>
    <s v="EJECUTADO EXITOSO"/>
    <s v="20/10/2025 SE ESCALA AL COORDINADOR DE ZONA PARA ENTREGA DE ROLLOS EN SITIO | 23/10/2025 SE REALIZA ENTREGA DE 56 ROLLOS POR EL OPERADOR LOGISTICO VELOCES CON LA GUIA V4001705055"/>
    <s v="VISITA_TÉCNICA"/>
    <n v="56"/>
    <s v="PRINCIPAL"/>
    <s v="TERRESTRE"/>
    <s v="BETANCUR AGUIRRE EDGAR AUGUSTO"/>
    <n v="1"/>
    <n v="31419"/>
    <n v="31419"/>
  </r>
  <r>
    <s v="MEDELLIN"/>
    <s v="0036-0005"/>
    <x v="3"/>
    <n v="5001"/>
    <n v="2908090"/>
    <n v="46208"/>
    <x v="0"/>
    <s v="ANTIOQUIA"/>
    <s v="MEDELLÍN"/>
    <s v="SURTY VARIEDAD MYM"/>
    <s v="WOMPI"/>
    <s v="FO-25-1708154"/>
    <d v="2025-10-20T15:42:00"/>
    <d v="2025-10-23T08:23:00"/>
    <x v="0"/>
    <s v="ROLLOS"/>
    <s v="EJECUTADO_EXITOSO"/>
    <s v="EJECUTADO EXITOSO"/>
    <s v="20/10/2025 SE ESCALA AL COORDINADOR DE ZONA PARA ENTREGA DE ROLLOS EN SITIO | 23/10/2025 SE REALIZA ENTREGA DE 48 ROLLOS POR EL OPERADOR LOGISTICO VELOCES CON LA GUIA V4001705053"/>
    <s v="VISITA_TÉCNICA"/>
    <n v="48"/>
    <s v="PRINCIPAL"/>
    <s v="TERRESTRE"/>
    <s v="BETANCUR AGUIRRE EDGAR AUGUSTO"/>
    <n v="1"/>
    <n v="31419"/>
    <n v="31419"/>
  </r>
  <r>
    <s v="MEDELLIN"/>
    <s v="0036-0005"/>
    <x v="3"/>
    <n v="5001"/>
    <n v="2899899"/>
    <n v="54665"/>
    <x v="0"/>
    <s v="ANTIOQUIA"/>
    <s v="MEDELLÍN"/>
    <s v="DROGUERÍA ALAMOS 1"/>
    <s v="WOMPI"/>
    <s v="FO-25-1703160"/>
    <d v="2025-10-20T08:00:00"/>
    <d v="2025-10-23T08:23:00"/>
    <x v="0"/>
    <s v="ROLLOS"/>
    <s v="EJECUTADO_EXITOSO"/>
    <s v="EJECUTADO EXITOSO"/>
    <s v="18/10/2025 SE ESCALA AL COORDINADOR DE ZONA PARA ENTREGA DE ROLLOS EN SITIO | 23/10/2025 SE REALIZA ENTREGA DE 48 ROLLOS POR EL OPERADOR LOGISTICO VELOCES CON LA GUIA V4001701974"/>
    <s v="VISITA_TÉCNICA"/>
    <n v="48"/>
    <s v="PRINCIPAL"/>
    <s v="TERRESTRE"/>
    <s v="BETANCUR AGUIRRE EDGAR AUGUSTO"/>
    <n v="1"/>
    <n v="31419"/>
    <n v="31419"/>
  </r>
  <r>
    <s v="MEDELLIN"/>
    <s v="0036-0005"/>
    <x v="3"/>
    <n v="5001"/>
    <n v="2899339"/>
    <n v="72012"/>
    <x v="0"/>
    <s v="ANTIOQUIA"/>
    <s v="MEDELLIN"/>
    <s v="BARRIO BELEN BUENA VISTA MEDELLIN 2"/>
    <s v="WOMPI"/>
    <s v="FO-25-1703162"/>
    <d v="2025-10-20T08:00:00"/>
    <d v="2025-10-23T08:23:00"/>
    <x v="0"/>
    <s v="ROLLOS"/>
    <s v="EJECUTADO_EXITOSO"/>
    <s v="EJECUTADO EXITOSO"/>
    <s v="18/10/2025 SE ESCALA AL COORDINADOR DE ZONA PARA ENTREGA DE ROLLOS EN SITIO | 23/10/2025 SE REALIZA ENTREGA DE 64 ROLLOS POR EL OPERADOR LOGISTICO VELOCES CON LA GUIA V4001701973"/>
    <s v="VISITA_TÉCNICA"/>
    <n v="64"/>
    <s v="PRINCIPAL"/>
    <s v="TERRESTRE"/>
    <s v="BETANCUR AGUIRRE EDGAR AUGUSTO"/>
    <n v="1"/>
    <n v="31419"/>
    <n v="31419"/>
  </r>
  <r>
    <s v="MEDELLIN"/>
    <s v="0036-0005"/>
    <x v="3"/>
    <n v="5001"/>
    <n v="2909631"/>
    <n v="69660"/>
    <x v="0"/>
    <s v="ANTIOQUIA"/>
    <s v="MEDELLÍN"/>
    <s v="SOCCER BEER STORE"/>
    <s v="WOMPI"/>
    <s v="FO-25-1709652"/>
    <d v="2025-10-21T08:00:00"/>
    <d v="2025-10-23T08:24:00"/>
    <x v="0"/>
    <s v="ROLLOS"/>
    <s v="EJECUTADO_EXITOSO"/>
    <s v="EJECUTADO EXITOSO"/>
    <s v="21/10/2025 SE ESCALA AL COORDINADOR DE ZONA PARA ENTREGA DE ROLLOS EN SITIO | 23/10/2025 SE REALIZA ENTREGA DE 32 ROLLOS POR EL OPERADOR LOGISTICO VELOCES CON LA GUIA V4001705060"/>
    <s v="VISITA_TÉCNICA"/>
    <n v="32"/>
    <s v="PRINCIPAL"/>
    <s v="TERRESTRE"/>
    <s v="BETANCUR AGUIRRE EDGAR AUGUSTO"/>
    <n v="1"/>
    <n v="31419"/>
    <n v="31419"/>
  </r>
  <r>
    <s v="MEDELLIN"/>
    <s v="0036-0005"/>
    <x v="3"/>
    <n v="5093"/>
    <n v="2854452"/>
    <n v="15151"/>
    <x v="0"/>
    <s v="ANTIOQUIA"/>
    <s v="BETULIA"/>
    <s v="BETULIA III ANTIOQUIA"/>
    <s v="WOMPI"/>
    <s v="FO-25-1663997"/>
    <d v="2025-10-08T08:00:00"/>
    <d v="2025-10-23T08:28:00"/>
    <x v="0"/>
    <s v="ROLLOS"/>
    <s v="EJECUTADO_EXITOSO"/>
    <s v="EJECUTADO EXITOSO"/>
    <s v="09/10/2025 DATOS CONFIRMADOS. SE REALIZA ENVIO DE ROLLOS CON GUIA | 16/10/2025 ENVIO EN ZONA DE DISTRIBUCION | 23/10/2025 SE REALIZA ENVIO DE 64 ROLLOS, CON LA GUIA 6345301362580 MANDAR Y SERVIR SE CONFIRMA ENTREGA EXITOSA CON EL USUARIO"/>
    <s v="ENVÍO"/>
    <n v="64"/>
    <s v="LEJANA"/>
    <s v="TERRESTRE"/>
    <s v="BETANCUR AGUIRRE EDGAR AUGUSTO"/>
    <n v="1"/>
    <n v="40250"/>
    <n v="40250"/>
  </r>
  <r>
    <s v="MEDELLIN"/>
    <s v="0036-0005"/>
    <x v="3"/>
    <n v="5809"/>
    <n v="2847841"/>
    <n v="12206"/>
    <x v="0"/>
    <s v="ANTIOQUIA"/>
    <s v="TITIRIBI"/>
    <s v="TITIRIBI III - ANTIOQUIA"/>
    <s v="WOMPI"/>
    <s v="FO-25-1648208"/>
    <d v="2025-10-07T08:00:00"/>
    <d v="2025-10-23T08:29:00"/>
    <x v="0"/>
    <s v="ROLLOS"/>
    <s v="EJECUTADO_EXITOSO"/>
    <s v="EJECUTADO EXITOSO"/>
    <s v="08/10/2025 SE CONFIRMAN DATOS. SE REALIZA ENVIO DE ROLLOS CON GUIA | 14/10/2025 MANDAR Y SERVIR AUN NO ENTREGA | 23/10/2025 SE REALIZA ENVIO DE 64 ROLLOS, CON LA GUIA 6345301361413 MANDAR Y SERVIR SE CONFIRMA ENTREGA EXITOSA CON EL USUARIO"/>
    <s v="ENVÍO"/>
    <n v="64"/>
    <s v="INTERMEDIA"/>
    <s v="TERRESTRE"/>
    <s v="BETANCUR AGUIRRE EDGAR AUGUSTO"/>
    <n v="1"/>
    <n v="36351"/>
    <n v="36351"/>
  </r>
  <r>
    <s v="MEDELLIN"/>
    <s v="0036-0005"/>
    <x v="3"/>
    <n v="5789"/>
    <n v="2882428"/>
    <n v="48871"/>
    <x v="0"/>
    <s v="ANTIOQUIA"/>
    <s v="TAMESIS"/>
    <s v="BARRIO CALLE PRINCIPAL TAMESIS"/>
    <s v="WOMPI"/>
    <s v="FO-25-1698542"/>
    <d v="2025-10-15T08:00:00"/>
    <d v="2025-10-23T08:49:00"/>
    <x v="0"/>
    <s v="ROLLOS"/>
    <s v="EJECUTADO_EXITOSO"/>
    <s v="EJECUTADO EXITOSO"/>
    <s v="17/10/2025 SE CONFIRMA DATOS. SE REALIZA ENVIO DE ROLLOS CON OPERADOR LOGISTICO | 23/10/2025 SE LE ESCRIBE AL USUARIO PARA CONFIRMAR ENTREGA. PENDIENTE CONFIRMACION | 23/10/2025 SE LLAMA AL USUARIO, CONFIRMA ENTREGA DE ROLLOS | 23/10/2025 SE REALIZA ENVIO DE 16 ROLLOS, CON LA GUIA 6345301368252 MANDAR Y SERVIR SE CONFIRMA ENTREGA EXITOSA POR PARTE DE LA TRANSPORTADORA"/>
    <s v="ENVÍO"/>
    <n v="16"/>
    <s v="LEJANA"/>
    <s v="TERRESTRE"/>
    <s v="BETANCUR AGUIRRE EDGAR AUGUSTO"/>
    <n v="1"/>
    <n v="40250"/>
    <n v="40250"/>
  </r>
  <r>
    <s v="MEDELLIN"/>
    <s v="0036-0005"/>
    <x v="3"/>
    <n v="5079"/>
    <n v="2890991"/>
    <n v="31008"/>
    <x v="0"/>
    <s v="ANTIOQUIA"/>
    <s v="BARBOSA"/>
    <s v="SERVICELL SANTA ROSA"/>
    <s v="WOMPI"/>
    <s v="FO-25-1699353"/>
    <d v="2025-10-16T11:38:00"/>
    <d v="2025-10-23T08:50:00"/>
    <x v="0"/>
    <s v="ROLLOS"/>
    <s v="EJECUTADO_EXITOSO"/>
    <s v="EJECUTADO EXITOSO"/>
    <s v="17/10/2025 SE CONFIRMA DATOS. SE REALIZA ENVIO DE ROLLOS CON OPERADOR LOGISTICO | 23/10/2025 SE LLAMA AL USUARIO, CONFIRMA ENTREGA | 23/10/2025 SE REALIZA ENVIO DE 64 ROLLOS, CON LA GUIA 6345301368260 MANDAR Y SERVIR SE CONFIRMA ENTREGA EXITOSA POR PARTE DE LA TRANSPORTADORA"/>
    <s v="ENVÍO"/>
    <n v="64"/>
    <s v="INTERMEDIA"/>
    <s v="TERRESTRE"/>
    <s v="BETANCUR AGUIRRE EDGAR AUGUSTO"/>
    <n v="1"/>
    <n v="36351"/>
    <n v="36351"/>
  </r>
  <r>
    <s v="BUCARAMANGA"/>
    <s v="0036-0007"/>
    <x v="1"/>
    <n v="68655"/>
    <n v="2899039"/>
    <n v="14432"/>
    <x v="0"/>
    <s v="SANTANDER"/>
    <s v="SABANA DE TORRES"/>
    <s v="BARRIO CENTRO SABANA DE TORRES"/>
    <s v="WOMPI"/>
    <s v="FO-25-1713967"/>
    <d v="2025-10-20T08:00:00"/>
    <d v="2025-10-23T09:17:00"/>
    <x v="0"/>
    <s v="ROLLOS"/>
    <s v="EJECUTADO_EXITOSO"/>
    <s v="EJECUTADO EXITOSO"/>
    <s v="21/10/2025 SE CONFIRMAN DATOS, SE REALIZA ENVIO POR OPERADOR LOGISTICO | 23/10/2025 SE VISITA COMERCIO SE ENTREGA ROLLOS EN SITIO"/>
    <s v="VISITA_TÉCNICA"/>
    <n v="24"/>
    <s v="LEJANA"/>
    <s v="TERRESTRE"/>
    <s v="BETANCUR AGUIRRE EDGAR AUGUSTO"/>
    <n v="1"/>
    <n v="40250"/>
    <n v="40250"/>
  </r>
  <r>
    <s v="TUNJA"/>
    <s v="0036-0007"/>
    <x v="1"/>
    <n v="15759"/>
    <n v="2895793"/>
    <n v="78113"/>
    <x v="0"/>
    <s v="BOYACA"/>
    <s v="SOGAMOSO"/>
    <s v="BARRIO CEMENTERIO SOGAMOSO 1"/>
    <s v="WOMPI"/>
    <s v="FO-25-1708274"/>
    <d v="2025-10-17T10:20:00"/>
    <d v="2025-10-23T09:40:00"/>
    <x v="0"/>
    <s v="ROLLOS"/>
    <s v="EJECUTADO_EXITOSO"/>
    <s v="EJECUTADO EXITOSO"/>
    <s v="20/10/2025 SE CONFIRMA DATOS. SE REALIZA ENVIO DE ROLLOS CON OPERADOR LOGISTICO | 23/10/2025 SE REALIZA ENVIO DE 24 ROLLOS, CON LA GUIA 2235596281 SERVIENTREGA SE CONFIRMA ENTREGA EXITOSA CON EL USUARIO"/>
    <s v="ENVÍO"/>
    <n v="24"/>
    <s v="INTERMEDIA"/>
    <s v="TERRESTRE"/>
    <s v="HERRERA LUQUE SAUL JAVIER"/>
    <n v="1"/>
    <n v="36351"/>
    <n v="36351"/>
  </r>
  <r>
    <s v="BARRANQUILLA"/>
    <s v="0036-0001"/>
    <x v="0"/>
    <n v="8558"/>
    <n v="2896212"/>
    <n v="39649"/>
    <x v="0"/>
    <s v="ATLANTICO"/>
    <s v="POLONUEVO"/>
    <s v="BARRIO CENTRO POLONUEVO"/>
    <s v="WOMPI"/>
    <s v="FO-25-1708273"/>
    <d v="2025-10-17T10:30:00"/>
    <d v="2025-10-23T09:41:00"/>
    <x v="0"/>
    <s v="ROLLOS"/>
    <s v="EJECUTADO_EXITOSO"/>
    <s v="EJECUTADO EXITOSO"/>
    <s v="20/10/2025 SE CONFIRMA DATOS. SE REALIZA ENVIO DE ROLLOS CON OPERADOR LOGISTICO | 23/10/2025 SE REALIZA ENVIO DE 40 ROLLOS, CON LA GUIA 2205447264 SERVIENTREGA SE CONFIRMA ENTREGA EXITOSA CON EL USUARIO"/>
    <s v="ENVÍO"/>
    <n v="40"/>
    <s v="INTERMEDIA"/>
    <s v="TERRESTRE"/>
    <s v="TORO CARDONA ELIZABETH"/>
    <n v="1"/>
    <n v="36351"/>
    <n v="36351"/>
  </r>
  <r>
    <s v="TUNJA"/>
    <s v="0036-0007"/>
    <x v="1"/>
    <n v="15759"/>
    <n v="2897221"/>
    <n v="60718"/>
    <x v="0"/>
    <s v="BOYACA"/>
    <s v="SOGAMOSO"/>
    <s v="BARRIO CIUDAD VERDE SOGAMOSO"/>
    <s v="WOMPI"/>
    <s v="FO-25-1708272"/>
    <d v="2025-10-17T12:44:00"/>
    <d v="2025-10-23T09:42:00"/>
    <x v="0"/>
    <s v="ROLLOS"/>
    <s v="EJECUTADO_EXITOSO"/>
    <s v="EJECUTADO EXITOSO"/>
    <s v="20/10/2025 SE CONFIRMA DATOS. SE REALIZA ENVIO DE ROLLOS CON OPERADOR LOGISTICO | 23/10/2025 SE REALIZA ENVIO DE 48 ROLLOS, CON LA GUIA 2235596279 SERVIENTREGA SE CONFIRMA ENTREGA EXITOSA CON EL USUARIO"/>
    <s v="ENVÍO"/>
    <n v="48"/>
    <s v="INTERMEDIA"/>
    <s v="TERRESTRE"/>
    <s v="TORO CARDONA ELIZABETH"/>
    <n v="1"/>
    <n v="36351"/>
    <n v="36351"/>
  </r>
  <r>
    <s v="CALI"/>
    <s v="0036-0003"/>
    <x v="4"/>
    <n v="19824"/>
    <n v="2893739"/>
    <n v="67579"/>
    <x v="0"/>
    <s v="CAUCA"/>
    <s v="TOTORO"/>
    <s v="BARRIO CENTRAL TOTORO 1"/>
    <s v="WOMPI"/>
    <s v="FO-25-1700098"/>
    <d v="2025-10-17T08:00:00"/>
    <d v="2025-10-23T09:42:00"/>
    <x v="0"/>
    <s v="ROLLOS"/>
    <s v="EJECUTADO_EXITOSO"/>
    <s v="EJECUTADO EXITOSO"/>
    <s v="17/10/2025 SE CONFIRMAN DATOS. SE REALIZA ENVIO DE ROLLOS CON OPERADOR LOGISTICO | 23/10/2025 SE REALIZA ENVIO DE 24 ROLLOS, CON LA GUIA 2215219706 SERVIENTREGA SE CONFIRMA ENTREGA EXITOSA POR PARTE DE LA TRANSPORTADORA"/>
    <s v="ENVÍO"/>
    <n v="24"/>
    <s v="LEJANA"/>
    <s v="TERRESTRE"/>
    <s v="TORO CARDONA ELIZABETH"/>
    <n v="1"/>
    <n v="40250"/>
    <n v="40250"/>
  </r>
  <r>
    <s v="PASTO"/>
    <s v="0036-0003"/>
    <x v="4"/>
    <n v="52083"/>
    <n v="2879217"/>
    <n v="64002"/>
    <x v="0"/>
    <s v="NARIÑO"/>
    <s v="BELEN"/>
    <s v="BARRIO SAN JOSE OBRERO BELEN"/>
    <s v="WOMPI"/>
    <s v="FO-25-1683332"/>
    <d v="2025-10-14T14:01:00"/>
    <d v="2025-10-23T09:43:00"/>
    <x v="0"/>
    <s v="ROLLOS"/>
    <s v="EJECUTADO_EXITOSO"/>
    <s v="EJECUTADO EXITOSO"/>
    <s v="14/10/2025 DATOS CORRECTOS. SE REALIZA ENVIO DE ROLLOS CON GUIA | 21/10/2025 SE COMUNICA CON EL USUARIO DONDE INFORMA QUE AUN NO RECIBE LOS ROLLOS | 23/10/2025 SE REALIZA ENVIO DE 24 ROLLOS, CON LA GUIA 2215219691 SERVIENTREGA SE CONFIRMA ENTREGA EXITOSA POR PARTE DE LA TRANSPORTADORA"/>
    <s v="ENVÍO"/>
    <n v="24"/>
    <s v="LEJANA"/>
    <s v="TERRESTRE"/>
    <s v="TORO CARDONA ELIZABETH"/>
    <n v="1"/>
    <n v="40250"/>
    <n v="40250"/>
  </r>
  <r>
    <s v="BUCARAMANGA"/>
    <s v="0036-0007"/>
    <x v="1"/>
    <n v="68655"/>
    <n v="2893727"/>
    <n v="65634"/>
    <x v="0"/>
    <s v="SANTANDER"/>
    <s v="SABANA DE TORRES"/>
    <s v="BARRIO GAITAN SABANA DE TORRES"/>
    <s v="WOMPI"/>
    <s v="FO-25-1700099"/>
    <d v="2025-10-17T08:00:00"/>
    <d v="2025-10-23T09:43:00"/>
    <x v="0"/>
    <s v="ROLLOS"/>
    <s v="EJECUTADO_EXITOSO"/>
    <s v="EJECUTADO EXITOSO"/>
    <s v="17/10/2025 SE CONFIRMAN DATOS. SE REALIZA ENVIO DE ROLLOS CON OPERADOR LOGISTICO | 23/10/2025 SE REALIZA ENVIO DE 48 ROLLOS, CON LA GUIA 2187690805 SERVIENTREGA SE CONFIRMA ENTREGA EXITOSA POR PARTE DE LA TRANSPORTADORA"/>
    <s v="ENVÍO"/>
    <n v="48"/>
    <s v="LEJANA"/>
    <s v="TERRESTRE"/>
    <s v="TORO CARDONA ELIZABETH"/>
    <n v="1"/>
    <n v="40250"/>
    <n v="40250"/>
  </r>
  <r>
    <s v="MONTERIA"/>
    <s v="0036-0001"/>
    <x v="0"/>
    <n v="23807"/>
    <n v="2890365"/>
    <n v="19783"/>
    <x v="0"/>
    <s v="CORDOBA"/>
    <s v="TIERRALTA"/>
    <s v="BARRIO CENTRO II TIERRALTA"/>
    <s v="WOMPI"/>
    <s v="FO-25-1698535"/>
    <d v="2025-10-16T10:38:00"/>
    <d v="2025-10-23T09:43:00"/>
    <x v="0"/>
    <s v="ROLLOS"/>
    <s v="EJECUTADO_EXITOSO"/>
    <s v="EJECUTADO EXITOSO"/>
    <s v="17/10/2025 SE CONFIRMA DATOS. SE REALIZA ENVIO DE ROLLOS CON OPERADOR LOGISTICO | 23/10/2025 SE REALIZA ENVIO DE 32 ROLLOS, CON LA GUIA 2265100406 SERVIENTREGA SE CONFIRMA ENTREGA EXITOSA POR PARTE DE LA TRANSPORTADORA"/>
    <s v="ENVÍO"/>
    <n v="32"/>
    <s v="LEJANA"/>
    <s v="TERRESTRE"/>
    <s v="TORO CARDONA ELIZABETH"/>
    <n v="1"/>
    <n v="40250"/>
    <n v="40250"/>
  </r>
  <r>
    <s v="MEDELLIN"/>
    <s v="0036-0005"/>
    <x v="3"/>
    <n v="5129"/>
    <n v="2893884"/>
    <n v="48252"/>
    <x v="0"/>
    <s v="ANTIOQUIA"/>
    <s v="CALDAS"/>
    <s v="ARMONIA GREEN SPA"/>
    <s v="WOMPI"/>
    <s v="FO-25-1695525"/>
    <d v="2025-10-17T08:00:00"/>
    <d v="2025-10-23T09:47:00"/>
    <x v="0"/>
    <s v="ROLLOS"/>
    <s v="EJECUTADO_EXITOSO"/>
    <s v="EJECUTADO EXITOSO"/>
    <s v="17/08/2025 SE ESCALA AL COORDINADOR DE ZONA PARA ENTREGA DE ROLLOS EN SITIO | 23/10/2025 SE REALIZA ENTREGA DE ROLLOS"/>
    <s v="VISITA_TÉCNICA"/>
    <n v="56"/>
    <s v="PRINCIPAL"/>
    <s v="TERRESTRE"/>
    <s v="TORO CARDONA ELIZABETH"/>
    <n v="1"/>
    <n v="31419"/>
    <n v="31419"/>
  </r>
  <r>
    <s v="BOGOTA"/>
    <s v="0036-0004"/>
    <x v="5"/>
    <n v="11001"/>
    <n v="2917828"/>
    <n v="75297"/>
    <x v="0"/>
    <s v="CUNDINAMARCA"/>
    <s v="BOGOTA"/>
    <s v="BARRIO ORTEZAL BOGOTA 1"/>
    <s v="WOMPI"/>
    <s v="FO-25-1716354"/>
    <d v="2025-10-22T09:03:00"/>
    <d v="2025-10-23T10:07:00"/>
    <x v="0"/>
    <s v="ROLLOS"/>
    <s v="EJECUTADO_EXITOSO"/>
    <s v="EJECUTADO EXITOSO"/>
    <s v="22/10/2025 SE ESCALA AL COORDINADOR DE ZONA PARA ENTREGA DE ROLLOS EN SITIO | 23/10/2025 SE REALIZA VISITA A CB PARA REALIZAR ENTREGA BDE 40 ROLLOS WOMPI ,NO SE MANIPULAN EQUIPOS"/>
    <s v="VISITA_TÉCNICA"/>
    <n v="40"/>
    <s v="PRINCIPAL"/>
    <s v="TERRESTRE"/>
    <s v="HERNANDEZ CHAVARRIA JUAN CAMILO"/>
    <n v="1"/>
    <n v="31419"/>
    <n v="31419"/>
  </r>
  <r>
    <s v="IBAGUE"/>
    <s v="0036-0006"/>
    <x v="2"/>
    <n v="73001"/>
    <n v="2918832"/>
    <n v="27268"/>
    <x v="0"/>
    <s v="TOLIMA"/>
    <s v="IBAGUE"/>
    <s v="BARRIO RESTREPO IBAGUE"/>
    <s v="WOMPI"/>
    <s v="FO-25-1717187"/>
    <d v="2025-10-22T10:27:00"/>
    <d v="2025-10-23T10:12:00"/>
    <x v="0"/>
    <s v="ROLLOS"/>
    <s v="EJECUTADO_EXITOSO"/>
    <s v="EJECUTADO EXITOSO"/>
    <s v="22/10/2025 SE ESCALA AL COORDINADOR DE ZONA PARA ENTREGA DE ROLLOS EN SITIO | 23/10/2025 SE ENTREGA 32 ROLLOS CON VISITA"/>
    <s v="VISITA_TÉCNICA"/>
    <n v="32"/>
    <s v="PRINCIPAL"/>
    <s v="TERRESTRE"/>
    <s v="GALINDO ROJAS LUIS FELIPE"/>
    <n v="1"/>
    <n v="31419"/>
    <n v="31419"/>
  </r>
  <r>
    <s v="MEDELLIN"/>
    <s v="0036-0005"/>
    <x v="3"/>
    <n v="5088"/>
    <n v="2912370"/>
    <n v="75879"/>
    <x v="0"/>
    <s v="ANTIOQUIA"/>
    <s v="BELLO"/>
    <s v="MERCADO Y LEGUMBRERIA PAISAJES"/>
    <s v="WOMPI"/>
    <s v="FO-25-1711494"/>
    <d v="2025-10-21T10:26:00"/>
    <d v="2025-10-23T10:29:00"/>
    <x v="0"/>
    <s v="ROLLOS"/>
    <s v="EJECUTADO_EXITOSO"/>
    <s v="EJECUTADO EXITOSO"/>
    <s v="21/10/2025 SE ESCALA AL COORDINADOR DE ZONA PARA ENTREGA DE ROLLOS EN SITIO | 23/10/2025 SE REALIZA ENTREGA OK DE 64 ROLLOS"/>
    <s v="VISITA_TÉCNICA"/>
    <n v="64"/>
    <s v="PRINCIPAL"/>
    <s v="TERRESTRE"/>
    <s v="VARGAS HERRERA JHON JAIRO"/>
    <n v="1"/>
    <n v="31419"/>
    <n v="31419"/>
  </r>
  <r>
    <s v="MONTERIA"/>
    <s v="0036-0001"/>
    <x v="0"/>
    <n v="23001"/>
    <n v="2915263"/>
    <n v="79396"/>
    <x v="0"/>
    <s v="CORDOBA"/>
    <s v="MONTERIA"/>
    <s v="BARRIO URB VILLA NOVA MONTERIA"/>
    <s v="WOMPI"/>
    <s v="FO-25-1716697"/>
    <d v="2025-10-21T15:42:00"/>
    <d v="2025-10-23T10:30:00"/>
    <x v="0"/>
    <s v="ROLLOS"/>
    <s v="EJECUTADO_EXITOSO"/>
    <s v="EJECUTADO EXITOSO"/>
    <s v="22/10/2025 SE ESCALA AL COORDINADOR DE ZONA PARA ENTREGA DE ROLLOS EN SITIO | 23/10/2025 SE REALIZA ENTREGA DE 24 ROLLOS A CORRESPONSAL WOMPI"/>
    <s v="VISITA_TÉCNICA"/>
    <n v="24"/>
    <s v="PRINCIPAL"/>
    <s v="TERRESTRE"/>
    <s v="RAMIREZ TABARES JUAN DIEGO"/>
    <n v="1"/>
    <n v="31419"/>
    <n v="31419"/>
  </r>
  <r>
    <s v="BOGOTA"/>
    <s v="0036-0004"/>
    <x v="5"/>
    <n v="25290"/>
    <n v="2885836"/>
    <n v="34445"/>
    <x v="0"/>
    <s v="CUNDINAMARCA"/>
    <s v="FUSAGASUGA"/>
    <s v="BARRIO LUXEMBURGO FUSAGASUGA"/>
    <s v="WOMPI"/>
    <s v="FO-25-1693664"/>
    <d v="2025-10-15T13:36:00"/>
    <d v="2025-10-23T10:36:00"/>
    <x v="0"/>
    <s v="ROLLOS"/>
    <s v="EJECUTADO_CANCELADO"/>
    <s v="CB CERRADO - DESOCUPADO"/>
    <s v="16/10/2025 SE CONFIRMA DATOS. SE REALIZA ENVIO DE ROLLOS CON OPERADOR LOGISTICO | 23/10/2025 GUIA 2235596259, ENTREGADA A REMITENTE: LA DIRECCION INDICADA NO ES CORRECTA Y NO CONTESTAN NUMERO TELEFONICO PARAVALIDAR INFORMACION"/>
    <s v="ENVÍO"/>
    <n v="40"/>
    <s v="INTERMEDIA"/>
    <s v="TERRESTRE"/>
    <s v="MARQUEZ HOYOS JEYSON DANIEL"/>
    <n v="1"/>
    <n v="36351"/>
    <n v="36351"/>
  </r>
  <r>
    <s v="TUNJA"/>
    <s v="0036-0007"/>
    <x v="1"/>
    <n v="15600"/>
    <n v="2885673"/>
    <n v="11186"/>
    <x v="0"/>
    <s v="BOYACA"/>
    <s v="RAQUIRA"/>
    <s v="RAQUIRA - BOYACA"/>
    <s v="WOMPI"/>
    <s v="FO-25-1688350"/>
    <d v="2025-10-15T13:18:04"/>
    <d v="2025-10-23T10:48:00"/>
    <x v="0"/>
    <s v="ROLLOS"/>
    <s v="EJECUTADO_EXITOSO"/>
    <s v="EJECUTADO EXITOSO"/>
    <s v="SE REALIZA ENVIO DE 64 ROLLOS POR TRANSPORTADORA CON GUIA 700172633430."/>
    <s v="ENVÍO"/>
    <m/>
    <s v="INTERMEDIA"/>
    <s v="TERRESTRE"/>
    <s v="TORO CARDONA ELIZABETH"/>
    <n v="1"/>
    <n v="36351"/>
    <n v="36351"/>
  </r>
  <r>
    <s v="BUCARAMANGA"/>
    <s v="0036-0007"/>
    <x v="1"/>
    <n v="68820"/>
    <n v="2887679"/>
    <n v="71555"/>
    <x v="0"/>
    <s v="SANTANDER"/>
    <s v="TONA"/>
    <s v="BARRIO BERLIN TONA 2"/>
    <s v="WOMPI"/>
    <s v="FO-25-1695752"/>
    <d v="2025-10-15T16:56:00"/>
    <d v="2025-10-23T10:49:00"/>
    <x v="0"/>
    <s v="ROLLOS"/>
    <s v="EJECUTADO_EXITOSO"/>
    <s v="EJECUTADO EXITOSO"/>
    <s v="16/10/2025 16/10/2025 10:15 A. M SE COMUNICA A EL NUMERO 3173360404 ES COLGADA LA LLAMADA / 16/10/2025 15:25 P. M. SE COMUNICA A EL NUMERO 3173360404 CONTESTAN SE DA INFORMACION SE PIDE DATOS LA SEÑORA LEIDY PIDE UN NUMERO PARA PONER ENVIAR LOS DATOS MEJOR POR WPP | 18/10/2025 SE REALIZA ENVÍO DE 32 ROLLOS A SOLICITUD DEL USUARIO LEIDY DIANA"/>
    <s v="ENVÍO"/>
    <n v="32"/>
    <s v="INTERMEDIA"/>
    <s v="TERRESTRE"/>
    <m/>
    <n v="1"/>
    <n v="36351"/>
    <n v="36351"/>
  </r>
  <r>
    <s v="VILLAVICENCIO"/>
    <s v="0036-0006"/>
    <x v="2"/>
    <n v="50226"/>
    <n v="2896924"/>
    <n v="79768"/>
    <x v="0"/>
    <s v="META"/>
    <s v="CUMARAL"/>
    <s v="BARRIO CENTRO CUMARAL  12"/>
    <s v="WOMPI"/>
    <s v="FO-25-1714475"/>
    <d v="2025-10-17T11:56:00"/>
    <d v="2025-10-23T10:50:00"/>
    <x v="0"/>
    <s v="ROLLOS"/>
    <s v="EJECUTADO_EXITOSO"/>
    <s v="EJECUTADO EXITOSO"/>
    <s v="22/10/2025 SE RELIZA ENVÍO DE 32 ROLLOS DE PAPEL TERMICO PARA DATÁFONO WOMPI POR TRANSPORTADORA INTER RAPIDÍSIMO GUIA NO 700172665808 A LA OFICINA PRINCIPAL DE INTERAPIDISIMO"/>
    <s v="ENVÍO"/>
    <n v="32"/>
    <s v="INTERMEDIA"/>
    <s v="TERRESTRE"/>
    <s v="REYES RAMIREZ DIEGO ALEXANDER"/>
    <n v="1"/>
    <n v="36351"/>
    <n v="36351"/>
  </r>
  <r>
    <s v="IBAGUE"/>
    <s v="0036-0006"/>
    <x v="2"/>
    <n v="73275"/>
    <n v="2900984"/>
    <n v="46943"/>
    <x v="0"/>
    <s v="TOLIMA"/>
    <s v="FLANDES"/>
    <s v="BARRIO LA CAPILLA FLANDES"/>
    <s v="WOMPI"/>
    <s v="FO-25-1708263"/>
    <d v="2025-10-20T08:00:00"/>
    <d v="2025-10-23T10:55:00"/>
    <x v="0"/>
    <s v="ROLLOS"/>
    <s v="EJECUTADO_EXITOSO"/>
    <s v="EJECUTADO EXITOSO"/>
    <s v="20/10/2025 SE CONFIRMA DATOS. SE REALIZA ENVIO DE ROLLOS CON OPERADOR LOGISTICO | 21/10/2025 SE REALIZA ENVÍO DE 56 ROLLOS WOMPI POR SOLICITUD DEL CLIENTE, ALA DIRECCIÓN ASIGNADA."/>
    <s v="ENVÍO"/>
    <n v="56"/>
    <s v="INTERMEDIA"/>
    <s v="TERRESTRE"/>
    <s v="GARZON RUIZ LUIS MIGUEL"/>
    <n v="1"/>
    <n v="36351"/>
    <n v="36351"/>
  </r>
  <r>
    <s v="MEDELLIN"/>
    <s v="0036-0005"/>
    <x v="3"/>
    <n v="5212"/>
    <n v="2915604"/>
    <n v="23511"/>
    <x v="0"/>
    <s v="ANTIOQUIA"/>
    <s v="COPACABANA"/>
    <s v="BARRIO EL NORAL - COPACABANA"/>
    <s v="WOMPI"/>
    <s v="FO-25-1716694"/>
    <d v="2025-10-21T15:52:00"/>
    <d v="2025-10-23T11:02:00"/>
    <x v="0"/>
    <s v="ROLLOS"/>
    <s v="EJECUTADO_EXITOSO"/>
    <s v="EJECUTADO EXITOSO"/>
    <s v="22/10/2025 SE ESCALA AL COORDINADOR DE ZONA PARA ENTREGA DE ROLLOS EN SITIO | 23/10/2025 SE REALIZA ENTREGA OK DE 32 ROLLOS"/>
    <s v="VISITA_TÉCNICA"/>
    <n v="32"/>
    <s v="PRINCIPAL"/>
    <s v="TERRESTRE"/>
    <s v="BARRAGAN TAFUR EDWIN ESTEBAN"/>
    <n v="1"/>
    <n v="31419"/>
    <n v="31419"/>
  </r>
  <r>
    <s v="MONTERIA"/>
    <s v="0036-0001"/>
    <x v="0"/>
    <n v="23001"/>
    <n v="2915836"/>
    <n v="79109"/>
    <x v="0"/>
    <s v="CORDOBA"/>
    <s v="MONTERIA"/>
    <s v="BARRIO VILLA ANA I MONTERIA"/>
    <s v="WOMPI"/>
    <s v="FO-25-1714656"/>
    <d v="2025-10-21T16:15:00"/>
    <d v="2025-10-23T11:05:00"/>
    <x v="0"/>
    <s v="ROLLOS"/>
    <s v="EJECUTADO_EXITOSO"/>
    <s v="EJECUTADO EXITOSO"/>
    <s v="21/10/2025 SE ESCALA AL COORDINADOR DE ZONA PARA ENTREGA DE ROLLOS EN SITIO | 23/10/2025 SE REALIZA ENTREGA DE 16 ROLLOS A CORRESPONSAL WOMPI"/>
    <s v="VISITA_TÉCNICA"/>
    <n v="16"/>
    <s v="PRINCIPAL"/>
    <s v="TERRESTRE"/>
    <s v="RAMIREZ TABARES JUAN DIEGO"/>
    <n v="1"/>
    <n v="31419"/>
    <n v="31419"/>
  </r>
  <r>
    <s v="BOGOTA"/>
    <s v="0036-0004"/>
    <x v="5"/>
    <n v="25754"/>
    <n v="2920465"/>
    <n v="16174"/>
    <x v="0"/>
    <s v="CUNDINAMARCA"/>
    <s v="SOACHA"/>
    <s v="BARRIO SAN MATEO VII SOACHA"/>
    <s v="WOMPI"/>
    <s v="FO-25-1719060"/>
    <d v="2025-10-22T14:19:00"/>
    <d v="2025-10-23T11:06:00"/>
    <x v="0"/>
    <s v="ROLLOS"/>
    <s v="EJECUTADO_EXITOSO"/>
    <s v="EJECUTADO EXITOSO"/>
    <s v="22/10/2025 SE ESCALA AL COORDINADOR DE ZONA PARA ENTREGA DE ROLLOS EN SITIO | 23/10/2025 SE ENTREGAN DE 24 ROLLOS"/>
    <s v="VISITA_TÉCNICA"/>
    <n v="24"/>
    <s v="PRINCIPAL"/>
    <s v="TERRESTRE"/>
    <s v="MARQUEZ HOYOS JEYSON DANIEL"/>
    <n v="1"/>
    <n v="31419"/>
    <n v="31419"/>
  </r>
  <r>
    <s v="MEDELLIN"/>
    <s v="0036-0005"/>
    <x v="3"/>
    <n v="5001"/>
    <n v="2919483"/>
    <n v="69516"/>
    <x v="0"/>
    <s v="ANTIOQUIA"/>
    <s v="MEDELLÍN"/>
    <s v="INFINITY MISCELANEA"/>
    <s v="WOMPI"/>
    <s v="FO-25-1718300"/>
    <d v="2025-10-22T11:32:00"/>
    <d v="2025-10-23T11:07:00"/>
    <x v="0"/>
    <s v="ROLLOS"/>
    <s v="EJECUTADO_EXITOSO"/>
    <s v="EJECUTADO EXITOSO"/>
    <s v="22/10/2025 SE ESCALA AL COORDINADOR DE ZONA PARA ENTREGA DE ROLLOS EN SITIO | 23/10/2025 ENTREGA DE 32 ROLLOS EN SITIO OK"/>
    <s v="VISITA_TÉCNICA"/>
    <n v="32"/>
    <s v="PRINCIPAL"/>
    <s v="TERRESTRE"/>
    <s v="BARRAGAN LAGOS JUAN MANUEL"/>
    <n v="1"/>
    <n v="31419"/>
    <n v="31419"/>
  </r>
  <r>
    <s v="BOGOTA"/>
    <s v="0036-0004"/>
    <x v="5"/>
    <n v="11001"/>
    <n v="2915871"/>
    <n v="58987"/>
    <x v="0"/>
    <s v="CUNDINAMARCA"/>
    <s v="BOGOTÁ"/>
    <s v="TELECOMUNICACIONES JULIAN"/>
    <s v="WOMPI"/>
    <s v="FO-25-1714677"/>
    <d v="2025-10-21T16:23:00"/>
    <d v="2025-10-23T11:11:00"/>
    <x v="0"/>
    <s v="ROLLOS"/>
    <s v="EJECUTADO_EXITOSO"/>
    <s v="EJECUTADO EXITOSO"/>
    <s v="21/10/2025 SE ESCALA AL COORDINADOR DE ZONA PARA ENTREGA DE ROLLOS EN SITIO | 23/10/2025 SE VISITA COMERCIO , SE ENTREGAN 48 ROLLOS WOMPI, NO SE MANIPULAN DISPOSITIVOS"/>
    <s v="VISITA_TÉCNICA"/>
    <n v="48"/>
    <s v="PRINCIPAL"/>
    <s v="TERRESTRE"/>
    <s v="PAREJA ECHAVARRIA JHON DAVID"/>
    <n v="1"/>
    <n v="31419"/>
    <n v="31419"/>
  </r>
  <r>
    <s v="BOGOTA"/>
    <s v="0036-0004"/>
    <x v="5"/>
    <n v="11001"/>
    <n v="2920040"/>
    <n v="40676"/>
    <x v="0"/>
    <s v="CUNDINAMARCA"/>
    <s v="BOGOTA"/>
    <s v="BARRIO SUBA GAITANA BOGOTA 2"/>
    <s v="WOMPI"/>
    <s v="FO-25-1718266"/>
    <d v="2025-10-22T12:27:00"/>
    <d v="2025-10-23T11:16:00"/>
    <x v="0"/>
    <s v="ROLLOS"/>
    <s v="EJECUTADO_EXITOSO"/>
    <s v="EJECUTADO EXITOSO"/>
    <s v="22/10/2025 SE ESCALA AL COORDINADOR DE ZONA PARA ENTREGA DE ROLLOS EN SITIO | 23/10/2025 SE ENTREGAN  ROLLOS SIN MANIPULACIÓN DEL DATAFONO SIN NOVEDAD"/>
    <s v="VISITA_TÉCNICA"/>
    <n v="40"/>
    <s v="PRINCIPAL"/>
    <s v="TERRESTRE"/>
    <s v="ORTIZ YARA FRANKLYN ISRAEL"/>
    <n v="1"/>
    <n v="31419"/>
    <n v="31419"/>
  </r>
  <r>
    <s v="CALI"/>
    <s v="0036-0003"/>
    <x v="4"/>
    <n v="76001"/>
    <n v="2920820"/>
    <n v="64018"/>
    <x v="0"/>
    <s v="VALLE DEL CAUCA"/>
    <s v="CALI"/>
    <s v="ESTILO LIBRE PELUQUERIA UNISEX"/>
    <s v="WOMPI"/>
    <s v="FO-25-1719232"/>
    <d v="2025-10-22T14:41:00"/>
    <d v="2025-10-23T11:24:00"/>
    <x v="0"/>
    <s v="ROLLOS"/>
    <s v="EJECUTADO_EXITOSO"/>
    <s v="EJECUTADO EXITOSO"/>
    <s v="22/10/2025 SE ESCALA AL COORDINADOR DE ZONA PARA ENTREGA DE ROLLOS EN SITIO | 23/10/2025 SE ENTREGAN 24 ROLLOS DE WOMPI AL SEÑOR NÉSTOR CASTRO"/>
    <s v="VISITA_TÉCNICA"/>
    <n v="24"/>
    <s v="PRINCIPAL"/>
    <s v="TERRESTRE"/>
    <s v="ARIAS QUILINDO JULIAN"/>
    <n v="1"/>
    <n v="31419"/>
    <n v="31419"/>
  </r>
  <r>
    <s v="CALI"/>
    <s v="0036-0003"/>
    <x v="4"/>
    <n v="76001"/>
    <n v="2920128"/>
    <n v="76949"/>
    <x v="0"/>
    <s v="VALLE DEL CAUCA"/>
    <s v="CALI"/>
    <s v="BARRIO  LOS ALMENDROS CALI"/>
    <s v="WOMPI"/>
    <s v="FO-25-1719080"/>
    <d v="2025-10-22T12:56:00"/>
    <d v="2025-10-23T11:27:00"/>
    <x v="0"/>
    <s v="ROLLOS"/>
    <s v="EJECUTADO_EXITOSO"/>
    <s v="EJECUTADO EXITOSO"/>
    <s v="22/10/2025 SE ESCALA AL COORDINADOR DE ZONA PARA ENTREGA DE ROLLOS EN SITIO | 23/10/2025 SE REALIZA ENTREGA DE 32 ROLLOS TÉRMICOS EN EL CB SIN NOVEDAD."/>
    <s v="VISITA_TÉCNICA"/>
    <n v="32"/>
    <s v="PRINCIPAL"/>
    <s v="TERRESTRE"/>
    <s v="VALENCIA GONZALEZ JOSE DANIEL"/>
    <n v="1"/>
    <n v="31419"/>
    <n v="31419"/>
  </r>
  <r>
    <s v="CARTAGENA"/>
    <s v="0036-0001"/>
    <x v="0"/>
    <n v="13001"/>
    <n v="2920547"/>
    <n v="63130"/>
    <x v="0"/>
    <s v="BOLIVAR"/>
    <s v="CARTAGENA"/>
    <s v="FARMALIFE INTEGRAL"/>
    <s v="WOMPI"/>
    <s v="FO-25-1719055"/>
    <d v="2025-10-22T14:25:00"/>
    <d v="2025-10-23T11:28:00"/>
    <x v="0"/>
    <s v="ROLLOS"/>
    <s v="EJECUTADO_EXITOSO"/>
    <s v="EJECUTADO EXITOSO"/>
    <s v="22/10/2025 SE ESCALA AL COORDINADOR DE ZONA PARA ENTREGA DE ROLLOS EN SITIO | 23/10/2025 SE ENTREGAN 16 ROLLOS"/>
    <s v="VISITA_TÉCNICA"/>
    <n v="16"/>
    <s v="PRINCIPAL"/>
    <s v="TERRESTRE"/>
    <s v="TORRES GARCIA JENDRY JOSE"/>
    <n v="1"/>
    <n v="31419"/>
    <n v="31419"/>
  </r>
  <r>
    <s v="CALI"/>
    <s v="0036-0003"/>
    <x v="4"/>
    <n v="76001"/>
    <n v="2919514"/>
    <n v="72975"/>
    <x v="0"/>
    <s v="VALLE DEL CAUCA"/>
    <s v="CALI"/>
    <s v="DROGUERÍA LA MAXIMA"/>
    <s v="WOMPI"/>
    <s v="FO-25-1718301"/>
    <d v="2025-10-22T11:22:00"/>
    <d v="2025-10-23T11:29:00"/>
    <x v="0"/>
    <s v="ROLLOS"/>
    <s v="EJECUTADO_EXITOSO"/>
    <s v="EJECUTADO EXITOSO"/>
    <s v="22/10/2025 SE ESCALA AL COORDINADOR DE ZONA PARA ENTREGA DE ROLLOS EN SITIO | 23/10/2025 SE REALIZA ENTEEGA DE 24 ROLLOS TÉRMICOS EN EL CB SIN NOVEDAD."/>
    <s v="VISITA_TÉCNICA"/>
    <n v="24"/>
    <s v="PRINCIPAL"/>
    <s v="TERRESTRE"/>
    <s v="CANEDO HERRERA ALEXANDER"/>
    <n v="1"/>
    <n v="31419"/>
    <n v="31419"/>
  </r>
  <r>
    <s v="BUCARAMANGA"/>
    <s v="0036-0007"/>
    <x v="1"/>
    <n v="68001"/>
    <n v="2919276"/>
    <n v="47789"/>
    <x v="0"/>
    <s v="SANTANDER"/>
    <s v="BUCARAMANGA"/>
    <s v="BARRIO CLAVERIANO BUCARAMANGA"/>
    <s v="WOMPI"/>
    <s v="FO-25-1717713"/>
    <d v="2025-10-22T11:00:00"/>
    <d v="2025-10-23T11:30:00"/>
    <x v="0"/>
    <s v="ROLLOS"/>
    <s v="EJECUTADO_EXITOSO"/>
    <s v="EJECUTADO EXITOSO"/>
    <s v="22/10/2025 SE ESCALA AL COORDINADOR DE ZONA PARA ENTREGA DE ROLLOS EN SITIO | 23/10/2025 SE REALIZA ENTREGA DE 32 ROLLOS NO SE MANIPULA TERMINAL"/>
    <s v="VISITA_TÉCNICA"/>
    <n v="32"/>
    <s v="PRINCIPAL"/>
    <s v="TERRESTRE"/>
    <s v="TORRES GARCIA JENDRY JOSE"/>
    <n v="1"/>
    <n v="31419"/>
    <n v="31419"/>
  </r>
  <r>
    <s v="BOGOTA"/>
    <s v="0036-0004"/>
    <x v="5"/>
    <n v="11001"/>
    <n v="2920807"/>
    <n v="41313"/>
    <x v="0"/>
    <s v="CUNDINAMARCA"/>
    <s v="BOGOTA"/>
    <s v="BARRIO BOSQUES DE MARINA BOGOTA"/>
    <s v="WOMPI"/>
    <s v="FO-25-1719132"/>
    <d v="2025-10-22T14:39:00"/>
    <d v="2025-10-23T11:34:00"/>
    <x v="0"/>
    <s v="ROLLOS"/>
    <s v="EJECUTADO_EXITOSO"/>
    <s v="EJECUTADO EXITOSO"/>
    <s v="22/10/2025 SE ESCALA AL COORDINADOR DE ZONA PARA ENTREGA DE ROLLOS EN SITIO | 23/10/2025 SE ENTREGAN  ROLLOS SIN MANIPULACIÓN DEL DATAFONO SIN NOVEDAD"/>
    <s v="VISITA_TÉCNICA"/>
    <n v="32"/>
    <s v="PRINCIPAL"/>
    <s v="TERRESTRE"/>
    <s v="REYES RAMIREZ DIEGO ALEXANDER"/>
    <n v="1"/>
    <n v="31419"/>
    <n v="31419"/>
  </r>
  <r>
    <s v="VILLAVICENCIO"/>
    <s v="0036-0006"/>
    <x v="2"/>
    <n v="50001"/>
    <n v="2921729"/>
    <n v="74156"/>
    <x v="0"/>
    <s v="META"/>
    <s v="VILLAVICENCIO"/>
    <s v="BARRIO URBANIZACION GUATIQUIA VILLAVICENCIO"/>
    <s v="WOMPI"/>
    <s v="FO-25-1720487"/>
    <d v="2025-10-22T16:11:00"/>
    <d v="2025-10-23T11:36:00"/>
    <x v="0"/>
    <s v="ROLLOS"/>
    <s v="EJECUTADO_EXITOSO"/>
    <s v="EJECUTADO EXITOSO"/>
    <s v="22/10/2025 SE ESCALA AL COORDINADOR DE ZONA PARA ENTREGA DE ROLLOS EN SITIO | 23/10/2025 SE ENTREGAN 24 ROLLOS WOMPI"/>
    <s v="VISITA_TÉCNICA"/>
    <n v="24"/>
    <s v="PRINCIPAL"/>
    <s v="TERRESTRE"/>
    <s v="ARIAS QUILINDO JULIAN"/>
    <n v="1"/>
    <n v="31419"/>
    <n v="31419"/>
  </r>
  <r>
    <s v="MEDELLIN"/>
    <s v="0036-0005"/>
    <x v="3"/>
    <n v="5467"/>
    <n v="2803961"/>
    <n v="10317"/>
    <x v="0"/>
    <s v="ANTIOQUIA"/>
    <s v="MONTEBELLO"/>
    <s v="MONTEBELLO - ANTIOQUIA"/>
    <s v="WOMPI"/>
    <s v="FO-25-1596372"/>
    <d v="2025-09-29T08:00:00"/>
    <d v="2025-10-23T11:37:00"/>
    <x v="0"/>
    <s v="ROLLOS"/>
    <s v="EJECUTADO_EXITOSO"/>
    <s v="EJECUTADO EXITOSO"/>
    <s v="29/09/2025 SE REALIZA ENVIO DE ROLLOS CON GUIA | 06/10/2025 DEBIDO A PROBLEMAS CON EL MO, BODEGA NO ALCANZA A VISUALIZAR INFORMACION. | 22/10/2025 SE CONFIRMA GUIA 6345301355863 | 22/10/2025 SE LLAMA AL USUARIO AL 3116756993 ; NO CONTESTA, SE LE ESCRIBE POR WSP . PENDIENTE CONFIRMACION | 23/10/2025 SE REALIZA ENVIO DE 64_x0009_ ROLLOS, CON LA GUIA 6345301355863. SE CONFIRMA ENTREGA EXITOSA POR PARTE DE LA TRANSPORTADORA"/>
    <s v="ENVÍO"/>
    <n v="64"/>
    <s v="INTERMEDIA"/>
    <s v="TERRESTRE"/>
    <s v="PEDREROS CONTRERAS MICHAEL STEVENS"/>
    <n v="1"/>
    <n v="36351"/>
    <n v="36351"/>
  </r>
  <r>
    <s v="BOGOTA"/>
    <s v="0036-0004"/>
    <x v="5"/>
    <n v="11001"/>
    <n v="2915728"/>
    <n v="68744"/>
    <x v="0"/>
    <s v="CUNDINAMARCA"/>
    <s v="BOGOTA"/>
    <s v="ROMA  11"/>
    <s v="WOMPI"/>
    <s v="FO-25-1714670"/>
    <d v="2025-10-21T15:59:00"/>
    <d v="2025-10-23T11:39:00"/>
    <x v="0"/>
    <s v="ROLLOS"/>
    <s v="EJECUTADO_EXITOSO"/>
    <s v="EJECUTADO EXITOSO"/>
    <s v="21/10/2025 SE ESCALA AL COORDINADOR DE ZONA PARA ENTREGA DE ROLLOS EN SITIO | 23/10/2025 SE LLEGA A LA DIRECCIÓN INDICADA Y SE ENTREGAN 32 ROLLOS WOMPI SIN MANIPULAR EQUIPOS"/>
    <s v="VISITA_TÉCNICA"/>
    <n v="32"/>
    <s v="PRINCIPAL"/>
    <s v="TERRESTRE"/>
    <s v="BETANCUR AGUIRRE EDGAR AUGUSTO"/>
    <n v="1"/>
    <n v="31419"/>
    <n v="31419"/>
  </r>
  <r>
    <s v="BARRANQUILLA"/>
    <s v="0036-0001"/>
    <x v="0"/>
    <n v="8634"/>
    <n v="2898272"/>
    <n v="60052"/>
    <x v="0"/>
    <s v="ATLANTICO"/>
    <s v="SABANAGRANDE"/>
    <s v="BARRIO CENTRO SABANALARGA"/>
    <s v="WOMPI"/>
    <s v="FO-25-1720156"/>
    <d v="2025-10-17T08:08:00"/>
    <d v="2025-10-23T11:49:00"/>
    <x v="0"/>
    <s v="ROLLOS"/>
    <s v="EJECUTADO_EXITOSO"/>
    <s v="EJECUTADO EXITOSO"/>
    <s v="23/10/2025 SE REALIZA VISITA SE PROCEDE A ENTREGAR 48 UNIDADES DE ROLLOS WOMPI,CB OPERATIVO"/>
    <s v="VISITA_TÉCNICA"/>
    <n v="48"/>
    <s v="INTERMEDIA"/>
    <s v="TERRESTRE"/>
    <s v="CONTRERAS ROSSI LITZY YULIETH"/>
    <n v="1"/>
    <n v="36351"/>
    <n v="36351"/>
  </r>
  <r>
    <s v="BUCARAMANGA"/>
    <s v="0036-0007"/>
    <x v="1"/>
    <n v="68001"/>
    <n v="2919874"/>
    <n v="78793"/>
    <x v="0"/>
    <s v="SANTANDER"/>
    <s v="BUCARAMANGA"/>
    <s v="ALMACÉN DE ROPA ARISE STORE"/>
    <s v="WOMPI"/>
    <s v="FO-25-1718271"/>
    <d v="2025-10-22T12:22:00"/>
    <d v="2025-10-23T11:57:00"/>
    <x v="0"/>
    <s v="ROLLOS"/>
    <s v="EJECUTADO_EXITOSO"/>
    <s v="EJECUTADO EXITOSO"/>
    <s v="22/10/2025 SE ESCALA AL COORDINADOR DE ZONA PARA ENTREGA DE ROLLOS EN SITIO | 23/10/2025 SE REALIZA ENTREGA DE 16 ROLLOS CON VISITA NO SE MANIPULA TERMINAL"/>
    <s v="VISITA_TÉCNICA"/>
    <n v="16"/>
    <s v="PRINCIPAL"/>
    <s v="TERRESTRE"/>
    <s v="PORRAS CASTRO DARLON NASCK | TORO CARDONA ELIZABETH"/>
    <n v="1"/>
    <n v="31419"/>
    <n v="31419"/>
  </r>
  <r>
    <s v="PEREIRA"/>
    <s v="0036-0002"/>
    <x v="6"/>
    <n v="66170"/>
    <n v="2920510"/>
    <n v="78608"/>
    <x v="0"/>
    <s v="RISARALDA"/>
    <s v="DOSQUEBRADAS"/>
    <s v="BARRIO MIRADOR LA ESTANCIA DOSQUEBRADAS"/>
    <s v="WOMPI"/>
    <s v="FO-25-1719062"/>
    <d v="2025-10-22T14:14:00"/>
    <d v="2025-10-23T12:01:00"/>
    <x v="0"/>
    <s v="ROLLOS"/>
    <s v="EJECUTADO_EXITOSO"/>
    <s v="EJECUTADO EXITOSO"/>
    <s v="22/10/2025 SE ESCALA AL COORDINADOR DE ZONA PARA ENTREGA DE ROLLOS EN SITIO | 23/10/2025 SE VISITA COMERCIO SE REALIZA ENTREGA DE 24 ROLLOS DE PAPEL PARA DATÁFONO WOMPI"/>
    <s v="VISITA_TÉCNICA"/>
    <n v="24"/>
    <s v="PRINCIPAL"/>
    <s v="TERRESTRE"/>
    <s v="REYES RAMIREZ DIEGO ALEXANDER"/>
    <n v="1"/>
    <n v="31419"/>
    <n v="31419"/>
  </r>
  <r>
    <s v="BOGOTA"/>
    <s v="0036-0004"/>
    <x v="5"/>
    <n v="25769"/>
    <n v="2891715"/>
    <n v="10552"/>
    <x v="0"/>
    <s v="CUNDINAMARCA"/>
    <s v="SUBACHOQUE"/>
    <s v="SUBACHOQUE"/>
    <s v="WOMPI"/>
    <s v="FO-25-1712125"/>
    <d v="2025-10-16T13:22:00"/>
    <d v="2025-10-23T12:08:00"/>
    <x v="0"/>
    <s v="ROLLOS"/>
    <s v="EJECUTADO_EXITOSO"/>
    <s v="EJECUTADO EXITOSO"/>
    <s v="21/10/2025 SE CONFIRMAN DATOS, SE REALIZA ENVIO POR OPERADOR LOGISTICO | 23/10/2025 SE LE INFORMA GUIA AL USUARIO, PENDIENTE CONFIRMACION | 23/10/2025 SE REALIZA ENVIO DE 64 ROLLOS, CON LA GUIA 2235596285 SERVIENTREGA SE CONFIRMA ENTREGA EXITOSA CON EL USUARIO"/>
    <s v="ENVÍO"/>
    <n v="64"/>
    <s v="INTERMEDIA"/>
    <s v="TERRESTRE"/>
    <s v="LOAIZA LOPEZ JHON FREDDY"/>
    <n v="1"/>
    <n v="36351"/>
    <n v="36351"/>
  </r>
  <r>
    <s v="BOGOTA"/>
    <s v="0036-0004"/>
    <x v="5"/>
    <n v="11001"/>
    <n v="2917815"/>
    <n v="31115"/>
    <x v="0"/>
    <s v="CUNDINAMARCA"/>
    <s v="BOGOTA"/>
    <s v="MANRESA.COM"/>
    <s v="WOMPI"/>
    <s v="FO-25-1716359"/>
    <d v="2025-10-22T08:55:00"/>
    <d v="2025-10-23T12:08:00"/>
    <x v="0"/>
    <s v="ROLLOS"/>
    <s v="EJECUTADO_EXITOSO"/>
    <s v="EJECUTADO EXITOSO"/>
    <s v="22/10/2025 SE ESCALA AL COORDINADOR DE ZONA PARA ENTREGA DE ROLLOS EN SITIO | 23/10/2025 SE ENTREGAN  ROLLOS SIN MANIPULACIÓN DEL DATAFONO SIN NOVEDAD"/>
    <s v="VISITA_TÉCNICA"/>
    <n v="64"/>
    <s v="PRINCIPAL"/>
    <s v="TERRESTRE"/>
    <s v="TORO CARDONA ELIZABETH"/>
    <n v="1"/>
    <n v="31419"/>
    <n v="31419"/>
  </r>
  <r>
    <s v="BOGOTA"/>
    <s v="0036-0004"/>
    <x v="5"/>
    <n v="11001"/>
    <n v="2916671"/>
    <n v="46608"/>
    <x v="0"/>
    <s v="CUNDINAMARCA"/>
    <s v="BOGOTÁ"/>
    <s v="PAPELERIA Y MISCELANEA YIRETH"/>
    <s v="WOMPI"/>
    <s v="FO-25-1716381"/>
    <d v="2025-10-22T08:00:00"/>
    <d v="2025-10-23T12:09:00"/>
    <x v="0"/>
    <s v="ROLLOS"/>
    <s v="EJECUTADO_EXITOSO"/>
    <s v="EJECUTADO EXITOSO"/>
    <s v="22/10/2025 SE ESCALA AL COORDINADOR DE ZONA PARA ENTREGA DE ROLLOS EN SITIO | 23/10/2025 DURANTE LA VISITA TECNICA SE REALIZA ENTREGA DE ROLLOS PARA DATÁFONO NO SE MANIPULAN EQUIPOS"/>
    <s v="VISITA_TÉCNICA"/>
    <n v="32"/>
    <s v="PRINCIPAL"/>
    <s v="TERRESTRE"/>
    <s v="ARIAS QUILINDO JULIAN"/>
    <n v="1"/>
    <n v="31419"/>
    <n v="31419"/>
  </r>
  <r>
    <s v="CUCUTA"/>
    <s v="0036-0007"/>
    <x v="1"/>
    <n v="54001"/>
    <n v="2921509"/>
    <n v="30935"/>
    <x v="0"/>
    <s v="NORTE DE SANTANDER"/>
    <s v="CUCUTA"/>
    <s v="CHARCUTERIA LA CHISTORRA"/>
    <s v="WOMPI"/>
    <s v="FO-25-1720517"/>
    <d v="2025-10-22T15:47:00"/>
    <d v="2025-10-23T12:10:00"/>
    <x v="0"/>
    <s v="ROLLOS"/>
    <s v="EJECUTADO_EXITOSO"/>
    <s v="EJECUTADO EXITOSO"/>
    <s v="22/10/2025 SE ESCALA AL COORDINADOR DE ZONA PARA ENTREGA DE ROLLOS EN SITIO | 23/10/2025 SE REALIZA VISITA, SE ENTREGAN 64 ROLLOS, COMERCIO MANIFIESTA QUE AÚN NO ESTÁ UTILIZANDO EL DATAFONO."/>
    <s v="VISITA_TÉCNICA"/>
    <n v="64"/>
    <s v="PRINCIPAL"/>
    <s v="TERRESTRE"/>
    <s v="GALEANO SORIANO JUAN DAVID"/>
    <n v="1"/>
    <n v="31419"/>
    <n v="31419"/>
  </r>
  <r>
    <s v="CUCUTA"/>
    <s v="0036-0007"/>
    <x v="1"/>
    <n v="54518"/>
    <n v="2917923"/>
    <n v="55673"/>
    <x v="0"/>
    <s v="NORTE DE SANTANDER"/>
    <s v="PAMPLONA"/>
    <s v="BARRIO CENTRO PAMPLONA 14"/>
    <s v="WOMPI"/>
    <s v="FO-25-1719814"/>
    <d v="2025-10-22T09:09:00"/>
    <d v="2025-10-23T12:11:00"/>
    <x v="0"/>
    <s v="ROLLOS"/>
    <s v="EJECUTADO_EXITOSO"/>
    <s v="EJECUTADO EXITOSO"/>
    <s v="23/10/2025 SE REALIZA ENTREGA DE 16 ROLLOS WOMPI OK"/>
    <s v="VISITA_TÉCNICA"/>
    <n v="16"/>
    <s v="LEJANA"/>
    <s v="TERRESTRE"/>
    <s v="PACHECO BUITRAGO JAVIER ALONSO"/>
    <n v="1"/>
    <n v="40250"/>
    <n v="40250"/>
  </r>
  <r>
    <s v="CUCUTA"/>
    <s v="0036-0007"/>
    <x v="1"/>
    <n v="54001"/>
    <n v="2915034"/>
    <n v="54893"/>
    <x v="0"/>
    <s v="NORTE DE SANTANDER"/>
    <s v="CUCUTA"/>
    <s v="MASCOTAS ON-LINE JD"/>
    <s v="WOMPI"/>
    <s v="FO-25-1713908"/>
    <d v="2025-10-21T15:01:00"/>
    <d v="2025-10-23T12:20:00"/>
    <x v="0"/>
    <s v="ROLLOS"/>
    <s v="EJECUTADO_EXITOSO"/>
    <s v="EJECUTADO EXITOSO"/>
    <s v="21/10/2025 SE CONFIRMAN DATOS, SE REALIZA ENVIO POR OPERADOR LOGISTICO | 23/10/2025 SE ENTREGAN 56 ROLLOS"/>
    <s v="VISITA_TÉCNICA"/>
    <n v="56"/>
    <s v="PRINCIPAL"/>
    <s v="TERRESTRE"/>
    <s v="DURAN ACOSTA FRANK YONNY"/>
    <n v="1"/>
    <n v="31419"/>
    <n v="31419"/>
  </r>
  <r>
    <s v="VILLAVICENCIO"/>
    <s v="0036-0006"/>
    <x v="2"/>
    <n v="50001"/>
    <n v="2922370"/>
    <n v="49097"/>
    <x v="0"/>
    <s v="META"/>
    <s v="VILLAVICENCIO"/>
    <s v="BARRIO BRILLANTE VILLAVICENCIO"/>
    <s v="WOMPI"/>
    <s v="FO-25-1720772"/>
    <d v="2025-10-23T08:00:00"/>
    <d v="2025-10-23T12:24:00"/>
    <x v="0"/>
    <s v="ROLLOS"/>
    <s v="EJECUTADO_EXITOSO"/>
    <s v="EJECUTADO EXITOSO"/>
    <s v="22/10/2025 SE ESCALA AL COORDINADOR DE ZONA PARA ENTREGA DE ROLLOS EN SITIO | 23/10/2025 SE REALIZA ENTREGA DE 48 ROLLOS WOMPI"/>
    <s v="VISITA_TÉCNICA"/>
    <n v="48"/>
    <s v="PRINCIPAL"/>
    <s v="TERRESTRE"/>
    <s v="NARANJO AFANADOR RUBEN JESUS"/>
    <n v="1"/>
    <n v="31419"/>
    <n v="31419"/>
  </r>
  <r>
    <s v="BOGOTA"/>
    <s v="0036-0004"/>
    <x v="5"/>
    <n v="11001"/>
    <n v="2922081"/>
    <n v="58378"/>
    <x v="0"/>
    <s v="CUNDINAMARCA"/>
    <s v="BOGOTÁ"/>
    <s v="VARIEDADES Y PAPELERIA COSITAS CHEVERES"/>
    <s v="WOMPI"/>
    <s v="FO-25-1720662"/>
    <d v="2025-10-22T16:55:00"/>
    <d v="2025-10-23T12:26:00"/>
    <x v="0"/>
    <s v="ROLLOS"/>
    <s v="EJECUTADO_EXITOSO"/>
    <s v="EJECUTADO EXITOSO"/>
    <s v="22/10/2025 SE ESCALA AL COORDINADOR DE ZONA PARA ENTREGA DE ROLLOS EN SITIO | 23/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MURCIA HERNANDEZ HARVEY IGNACIO"/>
    <n v="1"/>
    <n v="31419"/>
    <n v="31419"/>
  </r>
  <r>
    <s v="VILLAVICENCIO"/>
    <s v="0036-0006"/>
    <x v="2"/>
    <n v="50001"/>
    <n v="2917888"/>
    <n v="69391"/>
    <x v="0"/>
    <s v="META"/>
    <s v="VILLAVICENCIO"/>
    <s v="VARIEDADES KAREN DEL LLANO"/>
    <s v="WOMPI"/>
    <s v="FO-25-1716621"/>
    <d v="2025-10-22T09:23:00"/>
    <d v="2025-10-23T12:35:00"/>
    <x v="0"/>
    <s v="ROLLOS"/>
    <s v="EJECUTADO_EXITOSO"/>
    <s v="EJECUTADO EXITOSO"/>
    <s v="22/10/2025 SE ESCALA AL COORDINADOR DE ZONA PARA ENTREGA DE ROLLOS EN SITIO | 23/10/2025 SE REALIZA ENTREGAN 32 ROLLOS"/>
    <s v="VISITA_TÉCNICA"/>
    <n v="32"/>
    <s v="PRINCIPAL"/>
    <s v="TERRESTRE"/>
    <s v="GALEANO SORIANO JUAN DAVID"/>
    <n v="1"/>
    <n v="31419"/>
    <n v="31419"/>
  </r>
  <r>
    <s v="BOGOTA"/>
    <s v="0036-0004"/>
    <x v="5"/>
    <n v="11001"/>
    <n v="2916747"/>
    <n v="36528"/>
    <x v="0"/>
    <s v="CUNDINAMARCA"/>
    <s v="BOGOTA"/>
    <s v="SERGIO.COM 1"/>
    <s v="WOMPI"/>
    <s v="FO-25-1716375"/>
    <d v="2025-10-22T08:00:00"/>
    <d v="2025-10-23T12:38:00"/>
    <x v="0"/>
    <s v="ROLLOS"/>
    <s v="EJECUTADO_EXITOSO"/>
    <s v="EJECUTADO EXITOSO"/>
    <s v="22/10/2025 SE ESCALA AL COORDINADOR DE ZONA PARA ENTREGA DE ROLLOS EN SITIO | 23/10/2025 DURANTE LA VISITA TECNICA SE REALIZA ENTREGA DE ROLLOS PARA DATÁFONO NO SE MANIPULAN EQUIPOS"/>
    <s v="VISITA_TÉCNICA"/>
    <n v="56"/>
    <s v="PRINCIPAL"/>
    <s v="TERRESTRE"/>
    <s v="PEDREROS CONTRERAS MICHAEL STEVENS"/>
    <n v="1"/>
    <n v="31419"/>
    <n v="31419"/>
  </r>
  <r>
    <s v="BOGOTA"/>
    <s v="0036-0004"/>
    <x v="5"/>
    <n v="11001"/>
    <n v="2916670"/>
    <n v="75298"/>
    <x v="0"/>
    <s v="CUNDINAMARCA"/>
    <s v="BOGOTÁ"/>
    <s v="MISCELANEA.NET"/>
    <s v="WOMPI"/>
    <s v="FO-25-1716382"/>
    <d v="2025-10-22T08:00:00"/>
    <d v="2025-10-23T12:43:00"/>
    <x v="0"/>
    <s v="ROLLOS"/>
    <s v="EJECUTADO_EXITOSO"/>
    <s v="EJECUTADO EXITOSO"/>
    <s v="22/10/2025 SE ESCALA AL COORDINADOR DE ZONA PARA ENTREGA DE ROLLOS EN SITIO | 23/10/2025 SE ENTREGAN  ROLLOS SIN MANIPULACIÓN DEL DATAFONO SIN NOVEDAD"/>
    <s v="VISITA_TÉCNICA"/>
    <n v="32"/>
    <s v="PRINCIPAL"/>
    <s v="TERRESTRE"/>
    <s v="GALEANO SORIANO JUAN DAVID"/>
    <n v="1"/>
    <n v="31419"/>
    <n v="31419"/>
  </r>
  <r>
    <s v="BOGOTA"/>
    <s v="0036-0004"/>
    <x v="5"/>
    <n v="11001"/>
    <n v="2917890"/>
    <n v="43438"/>
    <x v="0"/>
    <s v="CUNDINAMARCA"/>
    <s v="BOGOTÁ"/>
    <s v="INTERNET. CO MARTINEZ"/>
    <s v="WOMPI"/>
    <s v="FO-25-1716620"/>
    <d v="2025-10-22T09:24:00"/>
    <d v="2025-10-23T12:57:00"/>
    <x v="0"/>
    <s v="ROLLOS"/>
    <s v="EJECUTADO_EXITOSO"/>
    <s v="EJECUTADO EXITOSO"/>
    <s v="22/10/2025 SE ESCALA AL COORDINADOR DE ZONA PARA ENTREGA DE ROLLOS EN SITIO | 23/10/2025 DURANTE LA VISITA TECNICA SE REALIZA ENTREGA DE ROLLOS PARA DATÁFONO NO SE MANIPULAN EQUIPOS"/>
    <s v="VISITA_TÉCNICA"/>
    <n v="24"/>
    <s v="PRINCIPAL"/>
    <s v="TERRESTRE"/>
    <s v="ARIAS QUILINDO JULIAN"/>
    <n v="1"/>
    <n v="31419"/>
    <n v="31419"/>
  </r>
  <r>
    <s v="VILLAVICENCIO"/>
    <s v="0036-0006"/>
    <x v="2"/>
    <n v="50001"/>
    <n v="2913028"/>
    <n v="70283"/>
    <x v="0"/>
    <s v="META"/>
    <s v="VILLAVICENCIO"/>
    <s v="BARRIO VEREDA ALTO POMPEYA"/>
    <s v="WOMPI"/>
    <s v="FO-25-1714675"/>
    <d v="2025-10-21T11:18:00"/>
    <d v="2025-10-23T13:00:00"/>
    <x v="0"/>
    <s v="ROLLOS"/>
    <s v="EJECUTADO_EXITOSO"/>
    <s v="EJECUTADO EXITOSO"/>
    <s v="21/10/2025 SE ESCALA AL COORDINADOR DE ZONA PARA ENTREGA DE ROLLOS EN SITIO | 23/10/2025 SE VISITA CB Y SE REALIZA ENTREGA DE 32 ROLLOS DE PAPEL TERMICO PARA DATÁFONO WOMPI"/>
    <s v="VISITA_TÉCNICA"/>
    <n v="32"/>
    <s v="PRINCIPAL"/>
    <s v="TERRESTRE"/>
    <s v="GALEANO SORIANO JUAN DAVID"/>
    <n v="1"/>
    <n v="31419"/>
    <n v="31419"/>
  </r>
  <r>
    <s v="VILLAVICENCIO"/>
    <s v="0036-0006"/>
    <x v="2"/>
    <n v="50001"/>
    <n v="2922012"/>
    <n v="63998"/>
    <x v="0"/>
    <s v="META"/>
    <s v="VILLAVICENCIO"/>
    <s v="DROGUERIA FARMA AMIGO EXPRESS"/>
    <s v="WOMPI"/>
    <s v="FO-25-1720454"/>
    <d v="2025-10-22T16:34:00"/>
    <d v="2025-10-23T13:04:00"/>
    <x v="0"/>
    <s v="ROLLOS"/>
    <s v="EJECUTADO_EXITOSO"/>
    <s v="EJECUTADO EXITOSO"/>
    <s v="22/10/2025 SE ESCALA AL COORDINADOR DE ZONA PARA ENTREGA DE ROLLOS EN SITIO | 23/10/2025 SE ENTREGAN 32 ROLLOS WOMPI"/>
    <s v="VISITA_TÉCNICA"/>
    <n v="32"/>
    <s v="PRINCIPAL"/>
    <s v="TERRESTRE"/>
    <s v="GARZON RUIZ LUIS MIGUEL"/>
    <n v="1"/>
    <n v="31419"/>
    <n v="31419"/>
  </r>
  <r>
    <s v="VILLAVICENCIO"/>
    <s v="0036-0006"/>
    <x v="2"/>
    <n v="50001"/>
    <n v="2916839"/>
    <n v="72285"/>
    <x v="0"/>
    <s v="META"/>
    <s v="VILLAVICENCIO"/>
    <s v="ALTOS DE POMPEYA VILLAVICENCIO"/>
    <s v="WOMPI"/>
    <s v="FO-25-1716380"/>
    <d v="2025-10-22T08:00:00"/>
    <d v="2025-10-23T13:08:00"/>
    <x v="0"/>
    <s v="ROLLOS"/>
    <s v="EJECUTADO_EXITOSO"/>
    <s v="EJECUTADO EXITOSO"/>
    <s v="22/10/2025 SE ESCALA AL COORDINADOR DE ZONA PARA ENTREGA DE ROLLOS EN SITIO | 23/10/2025 SE VISITA CB Y SE REALIZA ENTREGA DE 16 ROLLOS TÉRMICOS PARA DATÁFONO WOMPI"/>
    <s v="VISITA_TÉCNICA"/>
    <n v="16"/>
    <s v="PRINCIPAL"/>
    <s v="TERRESTRE"/>
    <s v="PEDREROS CONTRERAS MICHAEL STEVENS"/>
    <n v="1"/>
    <n v="31419"/>
    <n v="31419"/>
  </r>
  <r>
    <s v="PEREIRA"/>
    <s v="0036-0002"/>
    <x v="6"/>
    <n v="66001"/>
    <n v="2924733"/>
    <n v="66932"/>
    <x v="0"/>
    <s v="RISARALDA"/>
    <s v="PEREIRA"/>
    <s v="EL PUNTO DEL VIDEO JUEGO"/>
    <s v="WOMPI"/>
    <s v="FO-25-1723127"/>
    <d v="2025-10-23T10:18:00"/>
    <d v="2025-10-23T13:10:00"/>
    <x v="0"/>
    <s v="ROLLOS"/>
    <s v="EJECUTADO_EXITOSO"/>
    <s v="EJECUTADO EXITOSO"/>
    <s v="23/10/2025 SE ESCALA AL COORDINADOR DE ZONA PARA ENTREGA DE ROLLOS EN SITIO | 23/10/2025 SE VISITA COMERCIO SE REALIZA ENTREGA DE 24 ROLLOS DE PAPEL PARA DATÁFONO WOMPI"/>
    <s v="VISITA_TÉCNICA"/>
    <n v="24"/>
    <s v="PRINCIPAL"/>
    <s v="TERRESTRE"/>
    <s v="GARZON RUIZ LUIS MIGUEL"/>
    <n v="1"/>
    <n v="31419"/>
    <n v="31419"/>
  </r>
  <r>
    <s v="BOGOTA"/>
    <s v="0036-0004"/>
    <x v="5"/>
    <n v="11001"/>
    <n v="2921115"/>
    <n v="69653"/>
    <x v="0"/>
    <s v="CUNDINAMARCA"/>
    <s v="BOGOTÁ"/>
    <s v="PAPELERIA BUUU"/>
    <s v="WOMPI"/>
    <s v="FO-25-1719933"/>
    <d v="2025-10-22T15:06:00"/>
    <d v="2025-10-23T13:11:00"/>
    <x v="0"/>
    <s v="ROLLOS"/>
    <s v="EJECUTADO_EXITOSO"/>
    <s v="EJECUTADO EXITOSO"/>
    <s v="23/10/2025 SE ENTREGAN 24 ROLLOS"/>
    <s v="VISITA_TÉCNICA"/>
    <n v="24"/>
    <s v="PRINCIPAL"/>
    <s v="TERRESTRE"/>
    <s v="LOAIZA LOPEZ JHON FREDDY"/>
    <n v="1"/>
    <n v="31419"/>
    <n v="31419"/>
  </r>
  <r>
    <s v="CUCUTA"/>
    <s v="0036-0007"/>
    <x v="1"/>
    <n v="54874"/>
    <n v="2921364"/>
    <n v="36495"/>
    <x v="0"/>
    <s v="NORTE DE SANTANDER"/>
    <s v="VILLA DEL ROSARIO"/>
    <s v="PANADERIA VENECIA BUEN SABOR"/>
    <s v="WOMPI"/>
    <s v="FO-25-1720520"/>
    <d v="2025-10-22T15:39:00"/>
    <d v="2025-10-23T13:12:00"/>
    <x v="0"/>
    <s v="ROLLOS"/>
    <s v="EJECUTADO_EXITOSO"/>
    <s v="EJECUTADO EXITOSO"/>
    <s v="22/10/2025 SE ESCALA AL COORDINADOR DE ZONA PARA ENTREGA DE ROLLOS EN SITIO | 23/10/2025 SE REALIZA VISITA, SE ENTREGAN 24 ROLLOS"/>
    <s v="VISITA_TÉCNICA"/>
    <n v="24"/>
    <s v="PRINCIPAL"/>
    <s v="TERRESTRE"/>
    <s v="INFANTE SIERRA MANUEL FERNANDO"/>
    <n v="1"/>
    <n v="31419"/>
    <n v="31419"/>
  </r>
  <r>
    <s v="VALLEDUPAR"/>
    <s v="0036-0001"/>
    <x v="0"/>
    <n v="20001"/>
    <n v="2891433"/>
    <n v="81300"/>
    <x v="0"/>
    <s v="CESAR"/>
    <s v="VALLEDUPAR"/>
    <s v="DROGSALUD SF"/>
    <s v="WOMPI"/>
    <s v="FO-25-1693379"/>
    <d v="2025-10-16T12:22:00"/>
    <d v="2025-10-23T13:24:00"/>
    <x v="0"/>
    <s v="ROLLOS"/>
    <s v="EJECUTADO_EXITOSO"/>
    <s v="EJECUTADO EXITOSO"/>
    <s v="16/10/2025 SE ESCALA AL COORDINADOR DE ZONA PARA ENTREGA DE ROLLOS EN SITIO | 23/10/2025 SE REALIZA ENTREGA DE 81 ROLLOS EN DIRECCIÓN DE CB"/>
    <s v="VISITA_TÉCNICA"/>
    <n v="81"/>
    <s v="PRINCIPAL"/>
    <s v="TERRESTRE"/>
    <s v="PACHECO BUITRAGO JAVIER ALONSO"/>
    <n v="1"/>
    <n v="31419"/>
    <n v="31419"/>
  </r>
  <r>
    <s v="VILLAVICENCIO"/>
    <s v="0036-0006"/>
    <x v="2"/>
    <n v="50006"/>
    <n v="2914231"/>
    <n v="77511"/>
    <x v="0"/>
    <s v="META"/>
    <s v="ACACIAS"/>
    <s v="BARRIO BACHUE ACACIAS  12"/>
    <s v="WOMPI"/>
    <s v="FO-25-1719200"/>
    <d v="2025-10-21T13:44:00"/>
    <d v="2025-10-23T13:25:00"/>
    <x v="0"/>
    <s v="ROLLOS"/>
    <s v="EJECUTADO_EXITOSO"/>
    <s v="EJECUTADO EXITOSO"/>
    <s v="22/10/2025 SE ESCALA AL COORDINADOR DE ZONA PARA ENTREGA DE ROLLOS EN SITIO | 23/10/2025 SE REALIZA VISITA AL CB POR SOLICITUD DE ROLLOS, SE ENTREGAN SIN NOVEDAD TODO OK"/>
    <s v="VISITA_TÉCNICA"/>
    <n v="24"/>
    <s v="INTERMEDIA"/>
    <s v="TERRESTRE"/>
    <s v="MAESTRE MENGUAL EDGAR ENRIQUE"/>
    <n v="1"/>
    <n v="36351"/>
    <n v="36351"/>
  </r>
  <r>
    <s v="VALLEDUPAR"/>
    <s v="0036-0001"/>
    <x v="0"/>
    <n v="20001"/>
    <n v="2909900"/>
    <n v="81451"/>
    <x v="0"/>
    <s v="CESAR"/>
    <s v="VALLEDUPAR"/>
    <s v="DROGUERIA HELMY SANTORINI"/>
    <s v="WOMPI"/>
    <s v="FO-25-1709614"/>
    <d v="2025-10-21T08:00:00"/>
    <d v="2025-10-23T13:33:00"/>
    <x v="0"/>
    <s v="ROLLOS"/>
    <s v="EJECUTADO_EXITOSO"/>
    <s v="EJECUTADO EXITOSO"/>
    <s v="21/10/2025 SE ESCALA AL COORDINADOR DE ZONA PARA ENTREGA DE ROLLOS EN SITIO | 23/10/2025 SE REALIZA ENTREGA DE 8 ROLLOS EN DIRECCIÓN"/>
    <s v="VISITA_TÉCNICA"/>
    <n v="8"/>
    <s v="PRINCIPAL"/>
    <s v="TERRESTRE"/>
    <s v="MOLINA CASTRO JAVIER ALBERTO"/>
    <n v="1"/>
    <n v="31419"/>
    <n v="31419"/>
  </r>
  <r>
    <s v="PEREIRA"/>
    <s v="0036-0002"/>
    <x v="6"/>
    <n v="76736"/>
    <n v="2895297"/>
    <n v="66832"/>
    <x v="0"/>
    <s v="VALLE DEL CAUCA"/>
    <s v="SEVILLA"/>
    <s v="BARRIO MARCO FIDEL SUREZ SEVILLA"/>
    <s v="WOMPI"/>
    <s v="FO-25-1700292"/>
    <d v="2025-10-17T09:24:00"/>
    <d v="2025-10-23T13:43:00"/>
    <x v="0"/>
    <s v="ROLLOS"/>
    <s v="EJECUTADO_EXITOSO"/>
    <s v="EJECUTADO EXITOSO"/>
    <s v="17/10/2025 17/10/2025 15:19 SE INTENTA COMUNICACIÓN 3502310649 NO HAY CONTACTO. 17/10 17:06 SE CONFIRMAN DATOS CON LA SRA ANGELIZA LOAIZA, SE REALIZA ENVIO DE ROLLOS CON OPERADOR LOGISTICO | 23/10/2025 SE REALIZA ENVIO DE 24 ROLLOS, CON LA GUIA 3028503123 SERVIENTREGA SE CONFIRMA ENTREGA EXITOSA CON EL USUARIO"/>
    <s v="ENVÍO"/>
    <n v="24"/>
    <s v="INTERMEDIA"/>
    <s v="TERRESTRE"/>
    <s v="MAESTRE MENGUAL EDGAR ENRIQUE"/>
    <n v="1"/>
    <n v="36351"/>
    <n v="36351"/>
  </r>
  <r>
    <s v="PEREIRA"/>
    <s v="0036-0002"/>
    <x v="6"/>
    <n v="63594"/>
    <n v="2892642"/>
    <n v="31073"/>
    <x v="0"/>
    <s v="QUINDIO"/>
    <s v="QUIMBAYA"/>
    <s v="BARRIO CENTRO 6"/>
    <s v="WOMPI"/>
    <s v="FO-25-1697095"/>
    <d v="2025-10-16T15:24:00"/>
    <d v="2025-10-23T13:43:00"/>
    <x v="0"/>
    <s v="ROLLOS"/>
    <s v="EJECUTADO_EXITOSO"/>
    <s v="EJECUTADO EXITOSO"/>
    <s v="17/10/2025 SE CONFIRMAN DATOS, SE REALIZA ENVIO DE ROLLOS CON GUIA | 23/10/2025 SE REALIZA ENVIO DE 32 ROLLOS, CON LA GUIA 3028503122 SERVIENTREGA SE CONFIRMA ENTREGA EXITOSA POR PARTE DE LA TRANSPORTADORA"/>
    <s v="ENVÍO"/>
    <n v="32"/>
    <s v="INTERMEDIA"/>
    <s v="TERRESTRE"/>
    <s v="CONTRERAS ROSSI LITZY YULIETH"/>
    <n v="1"/>
    <n v="36351"/>
    <n v="36351"/>
  </r>
  <r>
    <s v="MANIZALES"/>
    <s v="0036-0002"/>
    <x v="6"/>
    <n v="17486"/>
    <n v="2880352"/>
    <n v="10261"/>
    <x v="0"/>
    <s v="CALDAS"/>
    <s v="NEIRA"/>
    <s v="NEIRA - CALDAS"/>
    <s v="WOMPI"/>
    <s v="FO-25-1685789"/>
    <d v="2025-10-14T15:43:00"/>
    <d v="2025-10-23T13:44:00"/>
    <x v="0"/>
    <s v="ROLLOS"/>
    <s v="EJECUTADO_EXITOSO"/>
    <s v="EJECUTADO EXITOSO"/>
    <s v="15/10/2025 SE CONFIRMAN DATOS, SE REALIZA ENVIO DE ROLLOS CON GUIA | 23/10/2025 SE REALIZA ENVIO DE 64 ROLLOS, CON LA GUIA 3028503119 SERVIENTREGA SE CONFIRMA ENTREGA EXITOSA POR PARTE DE LA TRANSPORTADORA"/>
    <s v="ENVÍO"/>
    <n v="64"/>
    <s v="INTERMEDIA"/>
    <s v="TERRESTRE"/>
    <s v="CONTRERAS ROSSI LITZY YULIETH"/>
    <n v="1"/>
    <n v="36351"/>
    <n v="36351"/>
  </r>
  <r>
    <s v="PEREIRA"/>
    <s v="0036-0002"/>
    <x v="6"/>
    <n v="63594"/>
    <n v="2864815"/>
    <n v="30674"/>
    <x v="0"/>
    <s v="QUINDIO"/>
    <s v="QUIMBAYA"/>
    <s v="BARRIO CENTRO 5 QUIMBAYA"/>
    <s v="WOMPI"/>
    <s v="FO-25-1674603"/>
    <d v="2025-10-09T15:16:00"/>
    <d v="2025-10-23T13:45:00"/>
    <x v="0"/>
    <s v="ROLLOS"/>
    <s v="EJECUTADO_EXITOSO"/>
    <s v="EJECUTADO EXITOSO"/>
    <s v="11/10/2025 SE CONFIRMAN DATOS, SE REALIZA ENVIO DE ROLLOS CON GUIA | 23/10/2025 SE REALIZA ENVIO DE 32 ROLLOS, CON LA GUIA 3028503115 SERVIENTREGA SE CONFIRMA ENTREGA EXITOSA POR PARTE DE LA TRANSPORTADORA"/>
    <s v="ENVÍO"/>
    <n v="32"/>
    <s v="INTERMEDIA"/>
    <s v="TERRESTRE"/>
    <s v="CONTRERAS ROSSI LITZY YULIETH"/>
    <n v="1"/>
    <n v="36351"/>
    <n v="36351"/>
  </r>
  <r>
    <s v="PEREIRA"/>
    <s v="0036-0002"/>
    <x v="6"/>
    <n v="63130"/>
    <n v="2861385"/>
    <n v="60988"/>
    <x v="0"/>
    <s v="QUINDIO"/>
    <s v="CALARCA"/>
    <s v="BARRIO EL CAIMO CALARCA"/>
    <s v="WOMPI"/>
    <s v="FO-25-1674618"/>
    <d v="2025-10-09T09:02:00"/>
    <d v="2025-10-23T13:45:00"/>
    <x v="0"/>
    <s v="ROLLOS"/>
    <s v="EJECUTADO_EXITOSO"/>
    <s v="EJECUTADO EXITOSO"/>
    <s v="11/10/2025 SE CONFIRMAN DATOS, SE REALIZA ENVIO DE ROLLOS CON GUIA | 23/10/2025 SE REALIZA ENVIO DE 24 ROLLOS, CON LA GUIA 3028503116 SERVIENTREGA SE CONFIRMA ENTREGA EXITOSA POR PARTE DE LA TRANSPORTADORA"/>
    <s v="ENVÍO"/>
    <n v="24"/>
    <s v="INTERMEDIA"/>
    <s v="TERRESTRE"/>
    <s v="CONTRERAS ROSSI LITZY YULIETH"/>
    <n v="1"/>
    <n v="36351"/>
    <n v="36351"/>
  </r>
  <r>
    <s v="PEREIRA"/>
    <s v="0036-0002"/>
    <x v="6"/>
    <n v="63130"/>
    <n v="2858247"/>
    <n v="64599"/>
    <x v="0"/>
    <s v="QUINDIO"/>
    <s v="CALARCA"/>
    <s v="BARRIO VERSALLES CALARCA 1"/>
    <s v="WOMPI"/>
    <s v="FO-25-1666855"/>
    <d v="2025-10-08T14:00:00"/>
    <d v="2025-10-23T13:46:00"/>
    <x v="0"/>
    <s v="ROLLOS"/>
    <s v="EJECUTADO_EXITOSO"/>
    <s v="EJECUTADO EXITOSO"/>
    <s v="10/10/2025 SE CONFIRMAN DATOS, SE REALIZA ENVIO DE ROLLOS CON GUIA | 23/10/2025 SE REALIZA ENVIO DE 48 ROLLOS, CON LA GUIA 3028503114 SERVIENTREGA SE CONFIRMA ENTREGA EXITOSA POR PARTE DE LA TRANSPORTADORA"/>
    <s v="ENVÍO"/>
    <n v="48"/>
    <s v="INTERMEDIA"/>
    <s v="TERRESTRE"/>
    <s v="CONTRERAS ROSSI LITZY YULIETH"/>
    <n v="1"/>
    <n v="36351"/>
    <n v="36351"/>
  </r>
  <r>
    <s v="PEREIRA"/>
    <s v="0036-0002"/>
    <x v="6"/>
    <n v="63594"/>
    <n v="2857829"/>
    <n v="33013"/>
    <x v="0"/>
    <s v="QUINDIO"/>
    <s v="QUIMBAYA"/>
    <s v="BARRIO POLICARPA QUIMBAYA"/>
    <s v="WOMPI"/>
    <s v="FO-25-1666264"/>
    <d v="2025-10-08T12:25:00"/>
    <d v="2025-10-23T13:47:00"/>
    <x v="0"/>
    <s v="ROLLOS"/>
    <s v="EJECUTADO_EXITOSO"/>
    <s v="EJECUTADO EXITOSO"/>
    <s v="10/10/2025 SE CONFIRMAN DATOS, SE REALIZA ENVIO DE ROLLOS CON GUIA | 23/10/2025 SE REALIZA ENVIO DE 56 ROLLOS, CON LA GUIA 3028503113 SERVIENTREGA SE CONFIRMA ENTREGA EXITOSA POR PARTE DE LA TRANSPORTADORA"/>
    <s v="ENVÍO"/>
    <n v="56"/>
    <s v="INTERMEDIA"/>
    <s v="TERRESTRE"/>
    <s v="CONTRERAS ROSSI LITZY YULIETH"/>
    <n v="1"/>
    <n v="36351"/>
    <n v="36351"/>
  </r>
  <r>
    <s v="PEREIRA"/>
    <s v="0036-0002"/>
    <x v="6"/>
    <n v="63470"/>
    <n v="2857151"/>
    <n v="57458"/>
    <x v="0"/>
    <s v="QUINDIO"/>
    <s v="MONTENEGRO"/>
    <s v="BARRIO CENTRO MONTENEGRO 9"/>
    <s v="WOMPI"/>
    <s v="FO-25-1661174"/>
    <d v="2025-10-08T11:07:00"/>
    <d v="2025-10-23T13:48:00"/>
    <x v="0"/>
    <s v="ROLLOS"/>
    <s v="EJECUTADO_EXITOSO"/>
    <s v="EJECUTADO EXITOSO"/>
    <s v="09/10/2025 SE CONFIRMAN DATOS, SE REALIZA ENVIO DE ROLLOS CON GUIA | 23/10/2025 SE REALIZA ENVIO DE 24 ROLLOS, CON LA GUIA 3028503112 SERVIENTREGA SE CONFIRMA ENTREGA EXITOSA POR PARTE DE LA TRANSPORTADORA"/>
    <s v="ENVÍO"/>
    <n v="24"/>
    <s v="INTERMEDIA"/>
    <s v="TERRESTRE"/>
    <s v="CONTRERAS ROSSI LITZY YULIETH"/>
    <n v="1"/>
    <n v="36351"/>
    <n v="36351"/>
  </r>
  <r>
    <s v="PEREIRA"/>
    <s v="0036-0002"/>
    <x v="6"/>
    <n v="63130"/>
    <n v="2853296"/>
    <n v="57391"/>
    <x v="0"/>
    <s v="QUINDIO"/>
    <s v="CALARCA"/>
    <s v="BARRIO CENTRO CALARCA 7"/>
    <s v="WOMPI"/>
    <s v="FO-25-1664004"/>
    <d v="2025-10-07T15:55:00"/>
    <d v="2025-10-23T13:48:00"/>
    <x v="0"/>
    <s v="ROLLOS"/>
    <s v="EJECUTADO_EXITOSO"/>
    <s v="EJECUTADO EXITOSO"/>
    <s v="09/10/2025 DATOS CONFIRMADOS. SE REALIZA ENVIO DE ROLLOS CON GUIA | 23/10/2025 SE REALIZA ENVIO DE 64 ROLLOS, CON LA GUIA 3028503121 SERVIENTREGA SE CONFIRMA ENTREGA EXITOSA POR PARTE DE LA TRANSPORTADORA"/>
    <s v="ENVÍO"/>
    <n v="64"/>
    <s v="INTERMEDIA"/>
    <s v="TERRESTRE"/>
    <s v="CONTRERAS ROSSI LITZY YULIETH"/>
    <n v="1"/>
    <n v="36351"/>
    <n v="36351"/>
  </r>
  <r>
    <s v="PEREIRA"/>
    <s v="0036-0002"/>
    <x v="6"/>
    <n v="63594"/>
    <n v="2851889"/>
    <n v="64972"/>
    <x v="0"/>
    <s v="QUINDIO"/>
    <s v="QUIMBAYA"/>
    <s v="BARRIO CENTRO QUIMBAYA 2"/>
    <s v="WOMPI"/>
    <s v="FO-25-1655958"/>
    <d v="2025-10-07T13:22:00"/>
    <d v="2025-10-23T13:49:00"/>
    <x v="0"/>
    <s v="ROLLOS"/>
    <s v="EJECUTADO_EXITOSO"/>
    <s v="EJECUTADO EXITOSO"/>
    <s v="09/10/2025 SE CONFIRMAN DATOS, SE REALIZA ENVIO DE ROLLOS CON GUIA | 10/10/2025 ENVIO SE CREA TARDE POR CAPACIDAD OPERATIVA DEL CG | 23/10/2025 SE REALIZA ENVIO DE 64 ROLLOS, CON LA GUIA 3028503111 SERVIENTREGA SE CONFIRMA ENTREGA EXITOSA POR PARTE DE LA TRANSPORTADORA"/>
    <s v="ENVÍO"/>
    <n v="64"/>
    <s v="INTERMEDIA"/>
    <s v="TERRESTRE"/>
    <s v="TORO CARDONA ELIZABETH"/>
    <n v="1"/>
    <n v="36351"/>
    <n v="36351"/>
  </r>
  <r>
    <s v="PEREIRA"/>
    <s v="0036-0002"/>
    <x v="6"/>
    <n v="63470"/>
    <n v="2844750"/>
    <n v="15237"/>
    <x v="0"/>
    <s v="QUINDIO"/>
    <s v="MONTENEGRO"/>
    <s v="BARRIO PUEBLO TAPAO MONTENEGRO"/>
    <s v="WOMPI"/>
    <s v="FO-25-1647878"/>
    <d v="2025-10-06T12:06:59"/>
    <d v="2025-10-23T13:53:00"/>
    <x v="0"/>
    <s v="ROLLOS"/>
    <s v="EJECUTADO_EXITOSO"/>
    <s v="EJECUTADO EXITOSO"/>
    <s v="SE REALIZA ENVIO DE 32 ROLLOS, CON LA GUIA 3028503120 SERVIENTREGA SE CONFIRMA ENTREGA EXITOSA POR PARTE DE LA TRANSPORTADORA"/>
    <s v="ENVÍO"/>
    <m/>
    <s v="INTERMEDIA"/>
    <s v="TERRESTRE"/>
    <s v="CONTRERAS ROSSI LITZY YULIETH"/>
    <n v="1"/>
    <n v="36351"/>
    <n v="36351"/>
  </r>
  <r>
    <s v="YOPAL"/>
    <s v="0036-0006"/>
    <x v="2"/>
    <n v="85001"/>
    <n v="2916561"/>
    <n v="70212"/>
    <x v="0"/>
    <s v="CASANARE"/>
    <s v="YOPAL"/>
    <s v="BARRIO VILLA DAVID YOPAL"/>
    <s v="WOMPI"/>
    <s v="FO-25-1714634"/>
    <d v="2025-10-22T08:00:00"/>
    <d v="2025-10-23T15:57:00"/>
    <x v="0"/>
    <s v="ROLLOS"/>
    <s v="EJECUTADO_EXITOSO"/>
    <s v="EJECUTADO EXITOSO"/>
    <s v="21/10/2025 SE ESCALA AL COORDINADOR DE ZONA PARA ENTREGA DE ROLLOS EN SITIO | 23/10/2025 SE VISITA COMERCIO SE ENTREGAN 32 ROLLOS OK"/>
    <s v="VISITA_TÉCNICA"/>
    <n v="32"/>
    <s v="PRINCIPAL"/>
    <s v="TERRESTRE"/>
    <m/>
    <n v="1"/>
    <n v="31419"/>
    <n v="31419"/>
  </r>
  <r>
    <s v="YOPAL"/>
    <s v="0036-0006"/>
    <x v="2"/>
    <n v="85001"/>
    <n v="2916453"/>
    <n v="70098"/>
    <x v="0"/>
    <s v="CASANARE"/>
    <s v="YOPAL"/>
    <s v="BARRIO LOS OCOBOS YOPAL"/>
    <s v="WOMPI"/>
    <s v="FO-25-1714636"/>
    <d v="2025-10-22T08:00:00"/>
    <d v="2025-10-23T15:59:00"/>
    <x v="0"/>
    <s v="ROLLOS"/>
    <s v="EJECUTADO_EXITOSO"/>
    <s v="EJECUTADO EXITOSO"/>
    <s v="21/10/2025 SE ESCALA AL COORDINADOR DE ZONA PARA ENTREGA DE ROLLOS EN SITIO | 23/10/2025 SE VISITA COMERCIO, SE ENTREGAN 48 ROLLOS OK"/>
    <s v="VISITA_TÉCNICA"/>
    <n v="48"/>
    <s v="PRINCIPAL"/>
    <s v="TERRESTRE"/>
    <s v="BERNAL ELAICA EDGAR ALEXIS"/>
    <n v="1"/>
    <n v="31419"/>
    <n v="31419"/>
  </r>
  <r>
    <s v="IBAGUE"/>
    <s v="0036-0006"/>
    <x v="2"/>
    <n v="73001"/>
    <n v="2915615"/>
    <n v="17894"/>
    <x v="0"/>
    <s v="TOLIMA"/>
    <s v="IBAGUE"/>
    <s v="SALUDMETRIA"/>
    <s v="WOMPI"/>
    <s v="FO-25-1713896"/>
    <d v="2025-10-21T15:54:00"/>
    <d v="2025-10-23T16:01:00"/>
    <x v="0"/>
    <s v="ROLLOS"/>
    <s v="EJECUTADO_EXITOSO"/>
    <s v="EJECUTADO EXITOSO"/>
    <s v="21/10/2025 SE CONFIRMAN DATOS, SE REALIZA ENVIO POR OPERADOR LOGISTICO | 23/10/2025 SE REALIZA ENTREGA DE 48 ROLLOS WOMPI POR SOLICITUD DEL CLIENTE."/>
    <s v="VISITA_TÉCNICA"/>
    <n v="48"/>
    <s v="PRINCIPAL"/>
    <s v="TERRESTRE"/>
    <s v="BERNAL ELAICA EDGAR ALEXIS"/>
    <n v="1"/>
    <n v="31419"/>
    <n v="31419"/>
  </r>
  <r>
    <s v="SINCELEJO"/>
    <s v="0036-0001"/>
    <x v="0"/>
    <n v="70670"/>
    <n v="2896979"/>
    <n v="55275"/>
    <x v="0"/>
    <s v="SUCRE"/>
    <s v="SAMPUES"/>
    <s v="BARRIO SAMPUES SAMPUES"/>
    <s v="WOMPI"/>
    <s v="FO-25-1699347"/>
    <d v="2025-10-17T12:14:00"/>
    <d v="2025-10-23T16:08:00"/>
    <x v="0"/>
    <s v="ROLLOS"/>
    <s v="EJECUTADO_EXITOSO"/>
    <s v="EJECUTADO EXITOSO"/>
    <s v="17/10/2025 SE CONFIRMA DATOS. SE REALIZA ENVIO DE ROLLOS CON OPERADOR LOGISTICO | 23/10/2025 SE VISITA COMERCIO Y SE HACE ENTREGA DE 48 ROLLOS AL SEÑOR EVIS PEÑA."/>
    <s v="VISITA_TÉCNICA"/>
    <n v="48"/>
    <s v="INTERMEDIA"/>
    <s v="TERRESTRE"/>
    <s v="BARRAGAN TAFUR EDWIN ESTEBAN"/>
    <n v="1"/>
    <n v="36351"/>
    <n v="36351"/>
  </r>
  <r>
    <s v="MONTERIA"/>
    <s v="0036-0001"/>
    <x v="0"/>
    <n v="23001"/>
    <n v="2915966"/>
    <n v="78430"/>
    <x v="0"/>
    <s v="CORDOBA"/>
    <s v="MONTERIA"/>
    <s v="BARRIO BUENAVISTA MONTERIA 8"/>
    <s v="WOMPI"/>
    <s v="FO-25-1714646"/>
    <d v="2025-10-21T16:41:00"/>
    <d v="2025-10-23T16:09:00"/>
    <x v="0"/>
    <s v="ROLLOS"/>
    <s v="EJECUTADO_EXITOSO"/>
    <s v="EJECUTADO EXITOSO"/>
    <s v="21/10/2025 SE ESCALA AL COORDINADOR DE ZONA PARA ENTREGA DE ROLLOS EN SITIO | 23/10/2025 SE REALIZA ENTREGA DE 16 ROLLOS A CORRESPONSAL WOMPI"/>
    <s v="VISITA_TÉCNICA"/>
    <n v="16"/>
    <s v="PRINCIPAL"/>
    <s v="TERRESTRE"/>
    <s v="TORO CARDONA ELIZABETH"/>
    <n v="1"/>
    <n v="31419"/>
    <n v="31419"/>
  </r>
  <r>
    <s v="VILLAVICENCIO"/>
    <s v="0036-0006"/>
    <x v="2"/>
    <n v="50001"/>
    <n v="2916277"/>
    <n v="64567"/>
    <x v="0"/>
    <s v="META"/>
    <s v="VILLAVICENCIO"/>
    <s v="DROGUERÍA FARMA MIA 2"/>
    <s v="WOMPI"/>
    <s v="FO-25-1714638"/>
    <d v="2025-10-22T08:00:00"/>
    <d v="2025-10-23T16:10:00"/>
    <x v="0"/>
    <s v="ROLLOS"/>
    <s v="EJECUTADO_EXITOSO"/>
    <s v="EJECUTADO EXITOSO"/>
    <s v="21/10/2025 SE ESCALA AL COORDINADOR DE ZONA PARA ENTREGA DE ROLLOS EN SITIO | 23/10/2025 SE REALIZA ENTREGA DE  48 ROLLOS WOMPI"/>
    <s v="VISITA_TÉCNICA"/>
    <n v="48"/>
    <s v="PRINCIPAL"/>
    <s v="TERRESTRE"/>
    <s v="MARQUEZ HOYOS JEYSON DANIEL"/>
    <n v="1"/>
    <n v="31419"/>
    <n v="31419"/>
  </r>
  <r>
    <s v="BARRANQUILLA"/>
    <s v="0036-0001"/>
    <x v="0"/>
    <n v="8001"/>
    <n v="2914987"/>
    <n v="78412"/>
    <x v="0"/>
    <s v="ATLANTICO"/>
    <s v="BARRANQUILLA"/>
    <s v="LICORES FIESTA Y ESTADERO #4"/>
    <s v="WOMPI"/>
    <s v="FO-25-1713905"/>
    <d v="2025-10-21T15:18:00"/>
    <d v="2025-10-23T16:12:00"/>
    <x v="0"/>
    <s v="ROLLOS"/>
    <s v="EJECUTADO_EXITOSO"/>
    <s v="EJECUTADO EXITOSO"/>
    <s v="21/10/2025 SE CONFIRMAN DATOS, SE REALIZA ENVIO POR OPERADOR LOGISTICO | 23/10/2025 SE HACE ENTREGA DE 48 ROLLOS WOMPI"/>
    <s v="VISITA_TÉCNICA"/>
    <n v="48"/>
    <s v="PRINCIPAL"/>
    <s v="TERRESTRE"/>
    <s v="TORO CARDONA ELIZABETH"/>
    <n v="1"/>
    <n v="31419"/>
    <n v="31419"/>
  </r>
  <r>
    <s v="BOGOTA"/>
    <s v="0036-0004"/>
    <x v="5"/>
    <n v="25126"/>
    <n v="2900260"/>
    <n v="57533"/>
    <x v="0"/>
    <s v="CUNDINAMARCA"/>
    <s v="CAJICA"/>
    <s v="BARRIO CENTRO CAJICA 6"/>
    <s v="WOMPI"/>
    <s v="FO-25-1725954"/>
    <d v="2025-10-20T08:00:00"/>
    <d v="2025-10-23T16:12:00"/>
    <x v="0"/>
    <s v="ROLLOS"/>
    <s v="GESTIÓN_TELEFONICA"/>
    <s v="CANCELADO POR LA RED-SOPORTE TELEFONICO"/>
    <s v="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s v="SOPORTE_TELEFÓNICO"/>
    <m/>
    <s v="INTERMEDIA"/>
    <s v="TERRESTRE"/>
    <s v="ORTEGA TORRES JUAN SEBASTIAN"/>
    <n v="0"/>
    <n v="22000"/>
    <n v="22000"/>
  </r>
  <r>
    <s v="CALI"/>
    <s v="0036-0003"/>
    <x v="4"/>
    <n v="76001"/>
    <n v="2917966"/>
    <n v="17275"/>
    <x v="0"/>
    <s v="VALLE DEL CAUCA"/>
    <s v="CALI"/>
    <s v="MEBECAFE"/>
    <s v="WOMPI"/>
    <s v="FO-25-1716615"/>
    <d v="2025-10-22T09:26:00"/>
    <d v="2025-10-23T16:14:00"/>
    <x v="0"/>
    <s v="ROLLOS"/>
    <s v="EJECUTADO_EXITOSO"/>
    <s v="EJECUTADO EXITOSO"/>
    <s v="22/10/2025 SE ESCALA AL COORDINADOR DE ZONA PARA ENTREGA DE ROLLOS EN SITIO | 23/10/2025 SE ENTREGAN 64 ROLLOS DE WOMPI AL SEÑOR JESÚS BECERRA"/>
    <s v="VISITA_TÉCNICA"/>
    <n v="64"/>
    <s v="PRINCIPAL"/>
    <s v="TERRESTRE"/>
    <s v="TORO CARDONA ELIZABETH"/>
    <n v="1"/>
    <n v="31419"/>
    <n v="31419"/>
  </r>
  <r>
    <s v="PEREIRA"/>
    <s v="0036-0002"/>
    <x v="6"/>
    <n v="76736"/>
    <n v="2899238"/>
    <n v="49683"/>
    <x v="0"/>
    <s v="VALLE DEL CAUCA"/>
    <s v="SEVILLA"/>
    <s v="BARRIO CENTRO SEVILLA 6"/>
    <s v="WOMPI"/>
    <s v="FO-25-1725959"/>
    <d v="2025-10-20T08:00:00"/>
    <d v="2025-10-23T16:14:00"/>
    <x v="0"/>
    <s v="ROLLOS"/>
    <s v="GESTIÓN_TELEFONICA"/>
    <s v="CANCELADO POR LA RED-SOPORTE TELEFONICO"/>
    <s v="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s v="SOPORTE_TELEFÓNICO"/>
    <m/>
    <s v="INTERMEDIA"/>
    <s v="TERRESTRE"/>
    <s v="VALENCIA GONZALEZ JOSE DANIEL"/>
    <n v="0"/>
    <n v="22000"/>
    <n v="22000"/>
  </r>
  <r>
    <s v="PEREIRA"/>
    <s v="0036-0002"/>
    <x v="6"/>
    <n v="63001"/>
    <n v="2917976"/>
    <n v="75136"/>
    <x v="0"/>
    <s v="QUINDIO"/>
    <s v="ARMENIA"/>
    <s v="BARRIO LOS KIOSCOS ARMENIA"/>
    <s v="WOMPI"/>
    <s v="FO-25-1720624"/>
    <d v="2025-10-22T09:30:00"/>
    <d v="2025-10-23T16:16:00"/>
    <x v="0"/>
    <s v="ROLLOS"/>
    <s v="EJECUTADO_EXITOSO"/>
    <s v="EJECUTADO EXITOSO"/>
    <s v="22/10/2025 SE CONFIRMAN DATOS, SE REALIZA ENVIO POR OPERADOR LOGISTICO | 23/10/2025 SE VISITA COMERCIO SE REALIZÓ ENTREGA DE 32 ROLLOS WOMPI"/>
    <s v="VISITA_TÉCNICA"/>
    <n v="32"/>
    <s v="INTERMEDIA"/>
    <s v="TERRESTRE"/>
    <s v="TORO CARDONA ELIZABETH"/>
    <n v="1"/>
    <n v="36351"/>
    <n v="36351"/>
  </r>
  <r>
    <s v="MEDELLIN"/>
    <s v="0036-0005"/>
    <x v="3"/>
    <n v="5001"/>
    <n v="2909172"/>
    <n v="33406"/>
    <x v="0"/>
    <s v="ANTIOQUIA"/>
    <s v="MEDELLIN"/>
    <s v="BARRIO CORREGIMIENTO DE PLAMITAS"/>
    <s v="WOMPI"/>
    <s v="FO-25-1709666"/>
    <d v="2025-10-21T08:00:00"/>
    <d v="2025-10-23T16:19:00"/>
    <x v="0"/>
    <s v="ROLLOS"/>
    <s v="EJECUTADO_EXITOSO"/>
    <s v="EJECUTADO EXITOSO"/>
    <s v="21/10/2025 SE ESCALA AL COORDINADOR DE ZONA PARA ENTREGA DE ROLLOS EN SITIO | 23/10/2025 SE ENTREGAN 48 ROLLOS WOMPI OK"/>
    <s v="VISITA_TÉCNICA"/>
    <n v="48"/>
    <s v="PRINCIPAL"/>
    <s v="TERRESTRE"/>
    <s v="SANCHEZ SOLORZANO JUAN SEBASTIAN"/>
    <n v="1"/>
    <n v="31419"/>
    <n v="31419"/>
  </r>
  <r>
    <s v="PASTO"/>
    <s v="0036-0003"/>
    <x v="4"/>
    <n v="52224"/>
    <n v="2900207"/>
    <n v="41929"/>
    <x v="0"/>
    <s v="NARIÑO"/>
    <s v="CUASPUD"/>
    <s v="BARRIO PORVENIR CUASPUD"/>
    <s v="WOMPI"/>
    <s v="FO-25-1713950"/>
    <d v="2025-10-20T08:00:00"/>
    <d v="2025-10-23T16:19:00"/>
    <x v="0"/>
    <s v="ROLLOS"/>
    <s v="EJECUTADO_EXITOSO"/>
    <s v="EJECUTADO EXITOSO"/>
    <s v="21/10/2025 SE CONFIRMAN DATOS, SE REALIZA ENVIO POR OPERADOR LOGISTICO | 23/10/2025 SE REALIZA ENVÍO DE ROLLOS SOLICITADOS POR EL CLIENTE A LA DIRECCIÓN QUE INDICA EL SR JIMMY. SE ENVÍA GUÍA, ENVÍO EXITOSO"/>
    <s v="ENVÍO"/>
    <n v="56"/>
    <s v="INTERMEDIA"/>
    <s v="TERRESTRE"/>
    <s v="QUINTERO SANCHEZ JUAN SEBASTIAN"/>
    <n v="1"/>
    <n v="36351"/>
    <n v="36351"/>
  </r>
  <r>
    <s v="CALI"/>
    <s v="0036-0003"/>
    <x v="4"/>
    <n v="19473"/>
    <n v="2900113"/>
    <n v="66892"/>
    <x v="0"/>
    <s v="CAUCA"/>
    <s v="MORALES"/>
    <s v="BARRIO SIMON BOLIVAR MORALES"/>
    <s v="WOMPI"/>
    <s v="FO-25-1713949"/>
    <d v="2025-10-20T08:00:00"/>
    <d v="2025-10-23T16:20:00"/>
    <x v="0"/>
    <s v="ROLLOS"/>
    <s v="EJECUTADO_EXITOSO"/>
    <s v="EJECUTADO EXITOSO"/>
    <s v="21/10/2025 SE CONFIRMAN DATOS, SE REALIZA ENVIO POR OPERADOR LOGISTICO | 23/10/2025 SE ENVIA POR INTERRAPIDISIMO 16 ROLLOS WOMPI"/>
    <s v="ENVÍO"/>
    <n v="16"/>
    <s v="LEJANA"/>
    <s v="TERRESTRE"/>
    <s v="CASTILLO HERRERA ALEX RICARDO"/>
    <n v="1"/>
    <n v="40250"/>
    <n v="40250"/>
  </r>
  <r>
    <s v="MEDELLIN"/>
    <s v="0036-0005"/>
    <x v="3"/>
    <n v="5030"/>
    <n v="2900114"/>
    <n v="41623"/>
    <x v="0"/>
    <s v="ANTIOQUIA"/>
    <s v="AMAGA"/>
    <s v="BARRIO MINAS AMAGA"/>
    <s v="WOMPI"/>
    <s v="FO-25-1713948"/>
    <d v="2025-10-20T08:00:00"/>
    <d v="2025-10-23T16:21:00"/>
    <x v="0"/>
    <s v="ROLLOS"/>
    <s v="EJECUTADO_EXITOSO"/>
    <s v="EJECUTADO EXITOSO"/>
    <s v="21/10/2025 SE CONFIRMAN DATOS, SE REALIZA ENVIO POR OPERADOR LOGISTICO | 23/10/2025 SE ENVÍAN 56 ROLLOS WOMPI OK"/>
    <s v="ENVÍO"/>
    <n v="56"/>
    <s v="INTERMEDIA"/>
    <s v="TERRESTRE"/>
    <s v="GIMBUEL LASSO LUIS GERMAN"/>
    <n v="1"/>
    <n v="36351"/>
    <n v="36351"/>
  </r>
  <r>
    <s v="MONTERIA"/>
    <s v="0036-0001"/>
    <x v="0"/>
    <n v="23001"/>
    <n v="2918793"/>
    <n v="72850"/>
    <x v="0"/>
    <s v="CORDOBA"/>
    <s v="MONTERIA"/>
    <s v="DROGUERIA Y MINIMARKET JRT"/>
    <s v="WOMPI"/>
    <s v="FO-25-1717238"/>
    <d v="2025-10-22T10:35:00"/>
    <d v="2025-10-23T16:23:00"/>
    <x v="0"/>
    <s v="ROLLOS"/>
    <s v="EJECUTADO_EXITOSO"/>
    <s v="EJECUTADO EXITOSO"/>
    <s v="22/10/2025 SE ESCALA AL COORDINADOR DE ZONA PARA ENTREGA DE ROLLOS EN SITIO | 23/10/2025 SE REALIZA ENTREGA DE 16 ROLLOS A CORRESPONSAL WOMPI"/>
    <s v="VISITA_TÉCNICA"/>
    <n v="16"/>
    <s v="PRINCIPAL"/>
    <s v="TERRESTRE"/>
    <s v="QUINTERO SANCHEZ JUAN SEBASTIAN"/>
    <n v="1"/>
    <n v="31419"/>
    <n v="31419"/>
  </r>
  <r>
    <s v="PEREIRA"/>
    <s v="0036-0002"/>
    <x v="6"/>
    <n v="63001"/>
    <n v="2914508"/>
    <n v="33499"/>
    <x v="0"/>
    <s v="QUINDIO"/>
    <s v="ARMENIA"/>
    <s v="BARRIO LA FACHADA ARMENIA"/>
    <s v="WOMPI"/>
    <s v="FO-25-1722593"/>
    <d v="2025-10-21T14:15:00"/>
    <d v="2025-10-23T16:26:00"/>
    <x v="0"/>
    <s v="ROLLOS"/>
    <s v="EJECUTADO_EXITOSO"/>
    <s v="EJECUTADO EXITOSO"/>
    <s v="23/10/2025 SE ESCALA AL COORDINADOR DE ZONA PARA ENTREGA DE ROLLOS EN SITIO | 23/10/2025 SE VISITA COMERCIO SE REALIZÓ ENTREGA DE 56 ROLLOS"/>
    <s v="VISITA_TÉCNICA"/>
    <n v="56"/>
    <s v="INTERMEDIA"/>
    <s v="TERRESTRE"/>
    <s v="MARQUEZ HOYOS JEYSON DANIEL"/>
    <n v="1"/>
    <n v="36351"/>
    <n v="36351"/>
  </r>
  <r>
    <s v="BARRANQUILLA"/>
    <s v="0036-0001"/>
    <x v="0"/>
    <n v="8436"/>
    <n v="2894993"/>
    <n v="59822"/>
    <x v="0"/>
    <s v="ATLANTICO"/>
    <s v="MANATI"/>
    <s v="BARRIO CENTRO MANATI 1"/>
    <s v="WOMPI"/>
    <s v="FO-25-1700088"/>
    <d v="2025-10-17T08:47:00"/>
    <d v="2025-10-23T16:27:00"/>
    <x v="0"/>
    <s v="ROLLOS"/>
    <s v="EJECUTADO_EXITOSO"/>
    <s v="EJECUTADO EXITOSO"/>
    <s v="17/10/2025 SE CONFIRMAN DATOS. SE REALIZA ENVIO DE ROLLOS CON OPERADOR LOGISTICO | 23/10/2025 SE REALIZA ENVIO DE 32 ROLLOS, CON LA GUIA 2205447263 SERVIENTREGA SE CONFIRMA ENTREGA EXITOSA CON EL USUARIO"/>
    <s v="ENVÍO"/>
    <n v="32"/>
    <s v="INTERMEDIA"/>
    <s v="TERRESTRE"/>
    <s v="SANCHEZ SOLORZANO JUAN SEBASTIAN"/>
    <n v="1"/>
    <n v="36351"/>
    <n v="36351"/>
  </r>
  <r>
    <s v="SINCELEJO"/>
    <s v="0036-0001"/>
    <x v="0"/>
    <n v="70823"/>
    <n v="2881848"/>
    <n v="34765"/>
    <x v="0"/>
    <s v="SUCRE"/>
    <s v="TOLU VIEJO"/>
    <s v="BARRIO CENTRO TOLU VIEJO"/>
    <s v="WOMPI"/>
    <s v="FO-25-1686376"/>
    <d v="2025-10-15T08:00:00"/>
    <d v="2025-10-23T16:29:00"/>
    <x v="0"/>
    <s v="ROLLOS"/>
    <s v="EJECUTADO_EXITOSO"/>
    <s v="EJECUTADO EXITOSO"/>
    <s v="15/10/2025 SE CONFIRMAN DATOS, SE REALIZA ENVIO DE ROLLOS CON GUIA | 23/10/2025 SE REALIZA ENVIO DE 64 ROLLOS, CON LA GUIA 2265100402 SERVIENTREGA SE CONFIRMA ENTREGA EXITOSA CON EL USUARIO"/>
    <s v="ENVÍO"/>
    <n v="64"/>
    <s v="INTERMEDIA"/>
    <s v="TERRESTRE"/>
    <s v="TORO CARDONA ELIZABETH"/>
    <n v="1"/>
    <n v="36351"/>
    <n v="36351"/>
  </r>
  <r>
    <s v="BARRANQUILLA"/>
    <s v="0036-0001"/>
    <x v="0"/>
    <n v="8001"/>
    <n v="2917845"/>
    <n v="27974"/>
    <x v="0"/>
    <s v="ATLANTICO"/>
    <s v="BARRANQUILLA"/>
    <s v="COOPERATIVA MULTIACTIVA DE SERVICIOS INDUSTRIALES DEL CARIBE"/>
    <s v="WOMPI"/>
    <s v="FO-25-1716638"/>
    <d v="2025-10-22T09:08:00"/>
    <d v="2025-10-23T16:39:00"/>
    <x v="0"/>
    <s v="ROLLOS"/>
    <s v="EJECUTADO_EXITOSO"/>
    <s v="EJECUTADO EXITOSO"/>
    <s v="22/10/2025 SE ESCALA AL COORDINADOR DE ZONA PARA ENTREGA DE ROLLOS EN SITIO | 23/10/2025 SE HACE ENTREGA DE 16 ROLLOS WOMPI"/>
    <s v="VISITA_TÉCNICA"/>
    <n v="16"/>
    <s v="PRINCIPAL"/>
    <s v="TERRESTRE"/>
    <s v="TORO CARDONA ELIZABETH"/>
    <n v="1"/>
    <n v="31419"/>
    <n v="31419"/>
  </r>
  <r>
    <s v="CUCUTA"/>
    <s v="0036-0007"/>
    <x v="1"/>
    <n v="54518"/>
    <n v="2916585"/>
    <n v="33153"/>
    <x v="0"/>
    <s v="NORTE DE SANTANDER"/>
    <s v="PAMPLONA"/>
    <s v="BARRIO URSUA PAMPLONA"/>
    <s v="WOMPI"/>
    <s v="FO-25-1719192"/>
    <d v="2025-10-22T08:00:00"/>
    <d v="2025-10-23T16:40:00"/>
    <x v="0"/>
    <s v="ROLLOS"/>
    <s v="EJECUTADO_EXITOSO"/>
    <s v="EJECUTADO EXITOSO"/>
    <s v="22/10/2025 SE ESCALA AL COORDINADOR DE ZONA PARA ENTREGA DE ROLLOS EN SITIO | 23/10/2025 SE REALIZA ENTREGA DE 24 ROLLOS WOMPI OK"/>
    <s v="VISITA_TÉCNICA"/>
    <n v="24"/>
    <s v="LEJANA"/>
    <s v="TERRESTRE"/>
    <s v="ORTEGA TORRES JUAN SEBASTIAN"/>
    <n v="1"/>
    <n v="40250"/>
    <n v="40250"/>
  </r>
  <r>
    <s v="SINCELEJO"/>
    <s v="0036-0001"/>
    <x v="0"/>
    <n v="70001"/>
    <n v="2917585"/>
    <n v="27900"/>
    <x v="0"/>
    <s v="SUCRE"/>
    <s v="SINCELEJO"/>
    <s v="DROGUERIA SERVIPROFESIONAL"/>
    <s v="WOMPI"/>
    <s v="FO-25-1716366"/>
    <d v="2025-10-22T08:47:00"/>
    <d v="2025-10-23T17:05:00"/>
    <x v="0"/>
    <s v="ROLLOS"/>
    <s v="EJECUTADO_EXITOSO"/>
    <s v="EJECUTADO EXITOSO"/>
    <s v="22/10/2025 SE ESCALA AL COORDINADOR DE ZONA PARA ENTREGA DE ROLLOS EN SITIO | 23/10/2025 SE VISITA COMERCIO Y SE HACE ENTREGA DE 24 ROLLOS A LA SEÑORA SANDRA SUAREZ."/>
    <s v="VISITA_TÉCNICA"/>
    <n v="24"/>
    <s v="PRINCIPAL"/>
    <s v="TERRESTRE"/>
    <s v="DURAN ACOSTA FRANK YONNY"/>
    <n v="1"/>
    <n v="31419"/>
    <n v="31419"/>
  </r>
  <r>
    <s v="BARRANQUILLA"/>
    <s v="0036-0001"/>
    <x v="0"/>
    <n v="8758"/>
    <n v="2919160"/>
    <n v="58647"/>
    <x v="0"/>
    <s v="ATLANTICO"/>
    <s v="SOLEDAD"/>
    <s v="BARRIO MANANTIAL SOLEDAD 6"/>
    <s v="WOMPI"/>
    <s v="FO-25-1717711"/>
    <d v="2025-10-22T11:08:00"/>
    <d v="2025-10-23T17:23:00"/>
    <x v="0"/>
    <s v="ROLLOS"/>
    <s v="EJECUTADO_EXITOSO"/>
    <s v="EJECUTADO EXITOSO"/>
    <s v="22/10/2025 SE ESCALA AL COORDINADOR DE ZONA PARA ENTREGA DE ROLLOS EN SITIO | 23/10/2025 SE HACE ENTREGA DE 64 ROLLOS WOMPI"/>
    <s v="VISITA_TÉCNICA"/>
    <n v="64"/>
    <s v="PRINCIPAL"/>
    <s v="TERRESTRE"/>
    <s v="CACERES HERNANDEZ ANDRES"/>
    <n v="1"/>
    <n v="31419"/>
    <n v="31419"/>
  </r>
  <r>
    <s v="TUNJA"/>
    <s v="0036-0007"/>
    <x v="1"/>
    <n v="15176"/>
    <n v="2897941"/>
    <n v="33702"/>
    <x v="0"/>
    <s v="BOYACA"/>
    <s v="CHIQUINQUIRA"/>
    <s v="BARRIO CENTRO CHIQUINQUIRA"/>
    <s v="WOMPI"/>
    <s v="FO-25-1714472"/>
    <d v="2025-10-17T15:03:00"/>
    <d v="2025-10-23T17:39:00"/>
    <x v="0"/>
    <s v="ROLLOS"/>
    <s v="EJECUTADO_EXITOSO"/>
    <s v="EJECUTADO EXITOSO"/>
    <s v="23/10/2025 SE REALIZA ENVIO DE 40 ROLLOS, CON LA GUIA 2235596288 SERVIENTREGA SE CONFIRMA ENTREGA EXITOSA CON EL USUARIO"/>
    <s v="ENVÍO"/>
    <n v="40"/>
    <s v="LEJANA"/>
    <s v="TERRESTRE"/>
    <s v="ORTEGA TORRES JUAN SEBASTIAN"/>
    <n v="1"/>
    <n v="40250"/>
    <n v="40250"/>
  </r>
  <r>
    <s v="PASTO"/>
    <s v="0036-0003"/>
    <x v="4"/>
    <n v="52573"/>
    <n v="2874289"/>
    <n v="62115"/>
    <x v="0"/>
    <s v="NARIÑO"/>
    <s v="PUERRES"/>
    <s v="BARRIO SAN FERNANDO PUERRES"/>
    <s v="WOMPI"/>
    <s v="FO-25-1683252"/>
    <d v="2025-10-14T08:00:00"/>
    <d v="2025-10-23T17:41:00"/>
    <x v="0"/>
    <s v="ROLLOS"/>
    <s v="EJECUTADO_EXITOSO"/>
    <s v="EJECUTADO EXITOSO"/>
    <s v="14/10/2025 SE CONFIRMAN DATOS, SE REALIZA ENVIO DE ROLLOS CON GUIA | 23/10/2025 SE REALIZA ENVIO DE 24 ROLLOS, CON LA GUIA 2215219690 SERVIENTREGA SE CONFIRMA ENTREGA EXITOSA CON EL USUARIO"/>
    <s v="ENVÍO"/>
    <n v="24"/>
    <s v="INTERMEDIA"/>
    <s v="TERRESTRE"/>
    <s v="TORO CARDONA ELIZABETH"/>
    <n v="1"/>
    <n v="36351"/>
    <n v="36351"/>
  </r>
  <r>
    <s v="MONTERIA"/>
    <s v="0036-0001"/>
    <x v="0"/>
    <n v="23686"/>
    <n v="2894725"/>
    <n v="64436"/>
    <x v="0"/>
    <s v="CORDOBA"/>
    <s v="SAN PELAYO"/>
    <s v="BARRIO CRISTO REY SAN PELAYO 1"/>
    <s v="WOMPI"/>
    <s v="FO-25-1700100"/>
    <d v="2025-10-17T08:04:00"/>
    <d v="2025-10-23T17:41:00"/>
    <x v="0"/>
    <s v="ROLLOS"/>
    <s v="EJECUTADO_EXITOSO"/>
    <s v="EJECUTADO EXITOSO"/>
    <s v="17/10/2025 SE CONFIRMAN DATOS. SE REALIZA ENVIO DE ROLLOS CON OPERADOR LOGISTICO | 23/10/2025 SE REALIZA ENVIO DE 48 ROLLOS, CON LA GUIA 2265100408 SERVIENTREGA SE CONFIRMA ENTREGA EXITOSA CON EL USUARIO"/>
    <s v="ENVÍO"/>
    <n v="48"/>
    <s v="INTERMEDIA"/>
    <s v="TERRESTRE"/>
    <s v="CONTRERAS ROSSI LITZY YULIETH"/>
    <n v="1"/>
    <n v="36351"/>
    <n v="36351"/>
  </r>
  <r>
    <s v="CALI"/>
    <s v="0036-0003"/>
    <x v="4"/>
    <n v="19698"/>
    <n v="2853981"/>
    <n v="77807"/>
    <x v="0"/>
    <s v="CAUCA"/>
    <s v="SANTANDER DE QUILICHAO"/>
    <s v="BARRIO ALFONSO LOPEZ SANTANDER DE QUILICHAO 1"/>
    <s v="WOMPI"/>
    <s v="FO-25-1664000"/>
    <d v="2025-10-08T08:00:00"/>
    <d v="2025-10-23T17:42:00"/>
    <x v="0"/>
    <s v="ROLLOS"/>
    <s v="EJECUTADO_EXITOSO"/>
    <s v="EJECUTADO EXITOSO"/>
    <s v="09/10/2025 DATOS CONFIRMADOS. SE REALIZA ENVIO DE ROLLOS CON GUIA | 16/10/2025 ENVIO EN DISTRIBUCION, AUN NO SE ENTREGA | 23/10/2025 SE REALIZA ENVIO DE 56 ROLLOS, CON LA GUIA 2185553857 SERVIENTREGA SE CONFIRMA ENTREGA EXITOSA POR PARTE DE LA TRANSPORTADORA"/>
    <s v="ENVÍO"/>
    <n v="56"/>
    <s v="INTERMEDIA"/>
    <s v="TERRESTRE"/>
    <s v="CONTRERAS ROSSI LITZY YULIETH"/>
    <n v="1"/>
    <n v="36351"/>
    <n v="36351"/>
  </r>
  <r>
    <s v="CUCUTA"/>
    <s v="0036-0007"/>
    <x v="1"/>
    <n v="54001"/>
    <n v="2919951"/>
    <n v="74539"/>
    <x v="0"/>
    <s v="NORTE DE SANTANDER"/>
    <s v="CUCUTA"/>
    <s v="MINI ABASTOS BRECAYEDES"/>
    <s v="WOMPI"/>
    <s v="FO-25-1718268"/>
    <d v="2025-10-22T12:25:00"/>
    <d v="2025-10-23T20:06:00"/>
    <x v="0"/>
    <s v="ROLLOS"/>
    <s v="EJECUTADO_EXITOSO"/>
    <s v="EJECUTADO EXITOSO"/>
    <s v="22/10/2025 SE ESCALA AL COORDINADOR DE ZONA PARA ENTREGA DE ROLLOS EN SITIO | 23/10/2025 SE ENTREGAN 16 ROLLOS OK"/>
    <s v="VISITA_TÉCNICA"/>
    <n v="16"/>
    <s v="PRINCIPAL"/>
    <s v="TERRESTRE"/>
    <s v="TORO CARDONA ELIZABETH"/>
    <n v="1"/>
    <n v="31419"/>
    <n v="31419"/>
  </r>
  <r>
    <s v="CARTAGENA"/>
    <s v="0036-0001"/>
    <x v="0"/>
    <n v="13001"/>
    <n v="2914522"/>
    <n v="74568"/>
    <x v="0"/>
    <s v="BOLIVAR"/>
    <s v="CARTAGENA"/>
    <s v="ANORCA COMERCIALIZADORA"/>
    <s v="WOMPI"/>
    <s v="FO-25-1713919"/>
    <d v="2025-10-21T14:20:00"/>
    <d v="2025-10-24T08:16:00"/>
    <x v="0"/>
    <s v="ROLLOS"/>
    <s v="EJECUTADO_EXITOSO"/>
    <s v="EJECUTADO EXITOSO"/>
    <s v="21/10/2025 SE CONFIRMAN DATOS, SE REALIZA ENVIO POR OPERADOR LOGISTICO | 24/10/2025 SE ENTREGAN 24 ROLLOS SALE ERROR EN LAS TRANSACCIONES"/>
    <s v="VISITA_TÉCNICA"/>
    <n v="24"/>
    <s v="PRINCIPAL"/>
    <s v="TERRESTRE"/>
    <s v="NARANJO AFANADOR RUBEN JESUS"/>
    <n v="1"/>
    <n v="31419"/>
    <n v="31419"/>
  </r>
  <r>
    <s v="CALI"/>
    <s v="0036-0003"/>
    <x v="4"/>
    <n v="19548"/>
    <n v="2901721"/>
    <n v="10639"/>
    <x v="0"/>
    <s v="CAUCA"/>
    <s v="PIENDAMO"/>
    <s v="PIENDAMO II - CAUCA"/>
    <s v="WOMPI"/>
    <s v="FO-25-1706016"/>
    <d v="2025-10-20T08:00:00"/>
    <d v="2025-10-24T08:25:00"/>
    <x v="0"/>
    <s v="ROLLOS"/>
    <s v="EJECUTADO_EXITOSO"/>
    <s v="EJECUTADO EXITOSO"/>
    <s v="20/10/2025 SE ESCALA AL COORDINADOR DE ZONA PARA ENTREGA DE ROLLOS EN SITIO | 22/10/2025 SE ENVIA POR INERRAPIDISIMO 8 ROLLOS WOMPI"/>
    <s v="ENVÍO"/>
    <n v="8"/>
    <s v="LEJANA"/>
    <s v="TERRESTRE"/>
    <s v="CANEDO HERRERA ALEXANDER"/>
    <n v="1"/>
    <n v="40250"/>
    <n v="40250"/>
  </r>
  <r>
    <s v="MEDELLIN"/>
    <s v="0036-0005"/>
    <x v="3"/>
    <n v="5190"/>
    <n v="2913974"/>
    <n v="19131"/>
    <x v="0"/>
    <s v="ANTIOQUIA"/>
    <s v="CISNEROS"/>
    <s v="BARRIO LAS CAMELIAS CISNEROS"/>
    <s v="WOMPI"/>
    <s v="FO-25-1716892"/>
    <d v="2025-10-21T13:00:00"/>
    <d v="2025-10-24T08:31:00"/>
    <x v="0"/>
    <s v="ROLLOS"/>
    <s v="EJECUTADO_EXITOSO"/>
    <s v="EJECUTADO EXITOSO"/>
    <s v="22/10/2025 SE CONFIRMAN DATOS, SE REALIZA ENVIO POR OPERADOR LOGISTICO | 24/10/2025 SE ENVÍAN 24 ROLLOS WOMPI OK, CLIENTE CONFIRMA RECIBIDO"/>
    <s v="ENVÍO"/>
    <n v="24"/>
    <s v="INTERMEDIA"/>
    <s v="TERRESTRE"/>
    <s v="GIMBUEL LASSO LUIS GERMAN"/>
    <n v="1"/>
    <n v="36351"/>
    <n v="36351"/>
  </r>
  <r>
    <s v="MEDELLIN"/>
    <s v="0036-0005"/>
    <x v="3"/>
    <n v="5856"/>
    <n v="2896594"/>
    <n v="37717"/>
    <x v="0"/>
    <s v="ANTIOQUIA"/>
    <s v="VALPARAISO"/>
    <s v="BARRIO PARQUE VALPARAISO"/>
    <s v="WOMPI"/>
    <s v="FO-25-1714476"/>
    <d v="2025-10-17T11:43:00"/>
    <d v="2025-10-24T08:33:00"/>
    <x v="0"/>
    <s v="ROLLOS"/>
    <s v="EJECUTADO_EXITOSO"/>
    <s v="EJECUTADO EXITOSO"/>
    <s v="24/10/2025 SE ENVÍAN 32 ROLLOS WOMPI OK, CLIENTE CONFIRMA RECIBIDO"/>
    <s v="ENVÍO"/>
    <n v="32"/>
    <s v="LEJANA"/>
    <s v="TERRESTRE"/>
    <s v="QUINTERO SANCHEZ JUAN SEBASTIAN"/>
    <n v="1"/>
    <n v="40250"/>
    <n v="40250"/>
  </r>
  <r>
    <s v="TUNJA"/>
    <s v="0036-0007"/>
    <x v="1"/>
    <n v="15001"/>
    <n v="2926668"/>
    <n v="71521"/>
    <x v="0"/>
    <s v="BOYACA"/>
    <s v="TUNJA"/>
    <s v="BARRIO EL LIBERTADOR TUNJA 4"/>
    <s v="WOMPI"/>
    <s v="FO-25-1726803"/>
    <d v="2025-10-23T14:24:00"/>
    <d v="2025-10-24T09:30:00"/>
    <x v="0"/>
    <s v="ROLLOS"/>
    <s v="EJECUTADO_EXITOSO"/>
    <s v="EJECUTADO EXITOSO"/>
    <s v="23/10/2025 SE ESCALA AL COORDINADOR DE ZONA PARA ENTREGA DE ROLLOS EN SITIO | 24/10/2025 SE REALIZA ENTREGA DE 32 ROLLOS WOMPI CON VISITA"/>
    <s v="VISITA_TÉCNICA"/>
    <n v="32"/>
    <s v="PRINCIPAL"/>
    <s v="TERRESTRE"/>
    <s v="QUINTERO SANCHEZ JUAN SEBASTIAN"/>
    <n v="1"/>
    <n v="31419"/>
    <n v="31419"/>
  </r>
  <r>
    <s v="CALI"/>
    <s v="0036-0003"/>
    <x v="4"/>
    <n v="76233"/>
    <n v="2895478"/>
    <n v="62787"/>
    <x v="0"/>
    <s v="VALLE DEL CAUCA"/>
    <s v="DAGUA"/>
    <s v="BARRIO BORRERO AYERBE DAGUA"/>
    <s v="WOMPI"/>
    <s v="FO-25-1700112"/>
    <d v="2025-10-17T09:42:00"/>
    <d v="2025-10-24T09:40:00"/>
    <x v="0"/>
    <s v="ROLLOS"/>
    <s v="EJECUTADO_EXITOSO"/>
    <s v="EJECUTADO EXITOSO"/>
    <s v="17/10/2025 SE CONFIRMAN DATOS. SE REALIZA ENVIO DE ROLLOS CON OPERADOR LOGISTICO | 24/10/2025 SE LE INFORMA NUMERO DE GUIA A USER, PENDIENTE CONFIRMACION | 24/10/2025 SE REALIZA ENVIO DE 64 ROLLOS, CON LA GUIA 2215219708 SERVIENTREGA SE CONFIRMA ENTREGA EXITOSA CON EL USUARIO"/>
    <s v="ENVÍO"/>
    <n v="64"/>
    <s v="INTERMEDIA"/>
    <s v="TERRESTRE"/>
    <s v="RODRIGUEZ MURCIA YERSON IVAN"/>
    <n v="1"/>
    <n v="36351"/>
    <n v="36351"/>
  </r>
  <r>
    <s v="BUCARAMANGA"/>
    <s v="0036-0007"/>
    <x v="1"/>
    <n v="68001"/>
    <n v="2924916"/>
    <n v="71144"/>
    <x v="0"/>
    <s v="SANTANDER"/>
    <s v="BUCARAMANGA"/>
    <s v="BARRIO SAN FRANCISCO BUCARAMANGA 12"/>
    <s v="WOMPI"/>
    <s v="FO-25-1723104"/>
    <d v="2025-10-23T10:28:00"/>
    <d v="2025-10-24T09:54:00"/>
    <x v="0"/>
    <s v="ROLLOS"/>
    <s v="EJECUTADO_EXITOSO"/>
    <s v="EJECUTADO EXITOSO"/>
    <s v="23/10/2025 SE ESCALA AL COORDINADOR DE ZONA PARA ENTREGA DE ROLLOS EN SITIO | 24/10/2025 SE REALIZA VISITA AL COMERCIO CB BANCOLOMBIA WOMPI SE HACE ENTREGA DE 32 ROLLOS A LA SRTA ANGIE BARRETO"/>
    <s v="VISITA_TÉCNICA"/>
    <n v="32"/>
    <s v="PRINCIPAL"/>
    <s v="TERRESTRE"/>
    <s v="CONTRERAS ROSSI LITZY YULIETH"/>
    <n v="1"/>
    <n v="31419"/>
    <n v="31419"/>
  </r>
  <r>
    <s v="TUNJA"/>
    <s v="0036-0007"/>
    <x v="1"/>
    <n v="15001"/>
    <n v="2922530"/>
    <n v="74907"/>
    <x v="0"/>
    <s v="BOYACA"/>
    <s v="TUNJA"/>
    <s v="BARRIO SAN ANTONIO TUNJA 3"/>
    <s v="WOMPI"/>
    <s v="FO-25-1723226"/>
    <d v="2025-10-23T08:00:00"/>
    <d v="2025-10-24T09:56:00"/>
    <x v="0"/>
    <s v="ROLLOS"/>
    <s v="EJECUTADO_EXITOSO"/>
    <s v="EJECUTADO EXITOSO"/>
    <s v="23/10/2025 SE ESCALA AL COORDINADOR DE ZONA PARA ENTREGA DE ROLLOS EN SITIO | 24/10/2025 SE REALIZA ENTREGA DE 16 ROLLOS WOMPI CON VISITA"/>
    <s v="VISITA_TÉCNICA"/>
    <n v="16"/>
    <s v="PRINCIPAL"/>
    <s v="TERRESTRE"/>
    <s v="GONZALEZ ESTUPIÑAN YEISON WALTER ANTONIO"/>
    <n v="1"/>
    <n v="31419"/>
    <n v="31419"/>
  </r>
  <r>
    <s v="CALI"/>
    <s v="0036-0003"/>
    <x v="4"/>
    <n v="76001"/>
    <n v="2922322"/>
    <n v="39423"/>
    <x v="0"/>
    <s v="VALLE DEL CAUCA"/>
    <s v="CALI"/>
    <s v="TIENDA MONIK LU"/>
    <s v="WOMPI"/>
    <s v="FO-25-1720754"/>
    <d v="2025-10-23T08:00:00"/>
    <d v="2025-10-24T10:12:00"/>
    <x v="0"/>
    <s v="ROLLOS"/>
    <s v="EJECUTADO_EXITOSO"/>
    <s v="EJECUTADO EXITOSO"/>
    <s v="22/10/2025 SE ESCALA AL COORDINADOR DE ZONA PARA ENTREGA DE ROLLOS EN SITIO | 24/10/2025 SE ENTREGAN 40 ROLLOS DE WOMPI A LA SEÑORA MÓNICA LUNA"/>
    <s v="VISITA_TÉCNICA"/>
    <n v="40"/>
    <s v="PRINCIPAL"/>
    <s v="TERRESTRE"/>
    <s v="RODRIGUEZ MURCIA YERSON IVAN"/>
    <n v="1"/>
    <n v="31419"/>
    <n v="31419"/>
  </r>
  <r>
    <s v="MEDELLIN"/>
    <s v="0036-0005"/>
    <x v="3"/>
    <n v="5079"/>
    <n v="2897289"/>
    <n v="43722"/>
    <x v="0"/>
    <s v="ANTIOQUIA"/>
    <s v="BARBOSA"/>
    <s v="ESQUINA EL EDEN Y MENSAJERIA"/>
    <s v="WOMPI"/>
    <s v="FO-25-1708270"/>
    <d v="2025-10-17T13:49:00"/>
    <d v="2025-10-24T10:27:00"/>
    <x v="0"/>
    <s v="ROLLOS"/>
    <s v="EJECUTADO_EXITOSO"/>
    <s v="EJECUTADO EXITOSO"/>
    <s v="20/10/2025 SE CONFIRMA DATOS. SE REALIZA ENVIO DE ROLLOS CON OPERADOR LOGISTICO | 24/10/2025 SE LE INFORMA NUMERO DE GUIA A USER, PENDIENTE CONFIRMACION | 24/10/2025 SE REALIZA ENVIO DE 32 ROLLOS, CON LA GUIA 6345301370034 MANDAR Y SERVIR SE CONFIRMA ENTREGA EXITOSA CON EL USUARIO"/>
    <s v="ENVÍO"/>
    <n v="32"/>
    <s v="INTERMEDIA"/>
    <s v="TERRESTRE"/>
    <s v="VALENCIA GONZALEZ JOSE DANIEL"/>
    <n v="1"/>
    <n v="36351"/>
    <n v="36351"/>
  </r>
  <r>
    <s v="TUNJA"/>
    <s v="0036-0007"/>
    <x v="1"/>
    <n v="15776"/>
    <n v="2910520"/>
    <n v="17992"/>
    <x v="0"/>
    <s v="BOYACA"/>
    <s v="SUTAMARCHAN"/>
    <s v="CENTRO - SUTAMARCHAN"/>
    <s v="WOMPI"/>
    <s v="FO-25-1726660"/>
    <d v="2025-10-21T08:00:00"/>
    <d v="2025-10-24T10:29:00"/>
    <x v="0"/>
    <s v="ROLLOS"/>
    <s v="EJECUTADO_EXITOSO"/>
    <s v="EJECUTADO EXITOSO"/>
    <s v="23/10/2025 SE REALIZA ENVIO DE ROLLOS CON OPERADOR LOGISTICO | 24/10/2025 SE REALIZA ENTREGA DE 48 ROLLOS CON VISITA."/>
    <s v="VISITA_TÉCNICA"/>
    <n v="48"/>
    <s v="INTERMEDIA"/>
    <s v="TERRESTRE"/>
    <s v="BETANCUR AGUIRRE EDGAR AUGUSTO"/>
    <n v="1"/>
    <n v="36351"/>
    <n v="36351"/>
  </r>
  <r>
    <s v="PEREIRA"/>
    <s v="0036-0002"/>
    <x v="6"/>
    <n v="76147"/>
    <n v="2922536"/>
    <n v="71146"/>
    <x v="0"/>
    <s v="VALLE DEL CAUCA"/>
    <s v="CARTAGO"/>
    <s v="COLLAREJO CARTAGO 2"/>
    <s v="WOMPI"/>
    <s v="FO-25-1723218"/>
    <d v="2025-10-23T08:00:00"/>
    <d v="2025-10-24T10:42:00"/>
    <x v="0"/>
    <s v="ROLLOS"/>
    <s v="EJECUTADO_EXITOSO"/>
    <s v="EJECUTADO EXITOSO"/>
    <s v="23/10/2025 SE ESCALA AL COORDINADOR DE ZONA PARA ENTREGA DE ROLLOS EN SITIO | 24/10/2025 VISITAMOS COMERCIO REALIZAMOS ENTREGA DE 48 ROLLOS."/>
    <s v="VISITA_TÉCNICA"/>
    <n v="48"/>
    <s v="PRINCIPAL"/>
    <s v="TERRESTRE"/>
    <s v="SOLER HOYOS CRISTIAN LEONARDO"/>
    <n v="1"/>
    <n v="31419"/>
    <n v="31419"/>
  </r>
  <r>
    <s v="TUNJA"/>
    <s v="0036-0007"/>
    <x v="1"/>
    <n v="15001"/>
    <n v="2927229"/>
    <n v="22626"/>
    <x v="0"/>
    <s v="BOYACA"/>
    <s v="TUNJA"/>
    <s v="BARRIO COOSERVICIOS III - TUNJA"/>
    <s v="WOMPI"/>
    <s v="FO-25-1726792"/>
    <d v="2025-10-23T15:21:00"/>
    <d v="2025-10-24T10:43:00"/>
    <x v="0"/>
    <s v="ROLLOS"/>
    <s v="EJECUTADO_EXITOSO"/>
    <s v="EJECUTADO EXITOSO"/>
    <s v="23/10/2025 SE ESCALA AL COORDINADOR DE ZONA PARA ENTREGA DE ROLLOS EN SITIO | 24/10/2025 SE REALIZA ENTREGA DE 40 ROLLOS WOMPI CON VISITA"/>
    <s v="VISITA_TÉCNICA"/>
    <n v="40"/>
    <s v="PRINCIPAL"/>
    <s v="TERRESTRE"/>
    <s v="ARROYAVE CANO MANUEL GUILLERMO"/>
    <n v="1"/>
    <n v="31419"/>
    <n v="31419"/>
  </r>
  <r>
    <s v="BUCARAMANGA"/>
    <s v="0036-0007"/>
    <x v="1"/>
    <n v="68001"/>
    <n v="2925665"/>
    <n v="21056"/>
    <x v="0"/>
    <s v="SANTANDER"/>
    <s v="BUCARAMANGA"/>
    <s v="EXXON ANTONIA SANTOS BUCARAMANGA"/>
    <s v="WOMPI"/>
    <s v="FO-25-1723679"/>
    <d v="2025-10-23T11:42:00"/>
    <d v="2025-10-24T11:04:00"/>
    <x v="0"/>
    <s v="ROLLOS"/>
    <s v="EJECUTADO_EXITOSO"/>
    <s v="EJECUTADO EXITOSO"/>
    <s v="23/10/2025 SE ESCALA AL COORDINADOR DE ZONA PARA ENTREGA DE ROLLOS EN SITIO | 24/10/2025 SE REALIZA ENTREGA DE 40 ROLLOS WOMPI CON VISTA."/>
    <s v="VISITA_TÉCNICA"/>
    <n v="40"/>
    <s v="PRINCIPAL"/>
    <s v="TERRESTRE"/>
    <s v="RODRIGUEZ MURCIA YERSON IVAN"/>
    <n v="1"/>
    <n v="31419"/>
    <n v="31419"/>
  </r>
  <r>
    <s v="CALI"/>
    <s v="0036-0003"/>
    <x v="4"/>
    <n v="76001"/>
    <n v="2926771"/>
    <n v="80122"/>
    <x v="0"/>
    <s v="VALLE DEL CAUCA"/>
    <s v="CALI"/>
    <s v="FERROELECTRICOS Y HERRAMIENTAS DEL VALLE"/>
    <s v="WOMPI"/>
    <s v="FO-25-1726798"/>
    <d v="2025-10-23T14:42:00"/>
    <d v="2025-10-24T11:05:00"/>
    <x v="0"/>
    <s v="ROLLOS"/>
    <s v="EJECUTADO_EXITOSO"/>
    <s v="EJECUTADO EXITOSO"/>
    <s v="23/10/2025 SE ESCALA AL COORDINADOR DE ZONA PARA ENTREGA DE ROLLOS EN SITIO | 24/10/2025 SE ENTREGAN 24 ROLLOS DE WOMPI AL SEÑOR FREDDY ALEGRÍA"/>
    <s v="VISITA_TÉCNICA"/>
    <n v="24"/>
    <s v="PRINCIPAL"/>
    <s v="TERRESTRE"/>
    <s v="MARTINEZ FLOREZ DONIS ALBERTO"/>
    <n v="1"/>
    <n v="31419"/>
    <n v="31419"/>
  </r>
  <r>
    <s v="BOGOTA"/>
    <s v="0036-0004"/>
    <x v="5"/>
    <n v="11001"/>
    <n v="2918102"/>
    <n v="47809"/>
    <x v="0"/>
    <s v="CUNDINAMARCA"/>
    <s v="BOGOTÁ"/>
    <s v="SERVÍ REBAJAS J. M."/>
    <s v="WOMPI"/>
    <s v="FO-25-1716618"/>
    <d v="2025-10-22T09:25:00"/>
    <d v="2025-10-24T11:06:00"/>
    <x v="0"/>
    <s v="ROLLOS"/>
    <s v="EJECUTADO_EXITOSO"/>
    <s v="EJECUTADO EXITOSO"/>
    <s v="22/10/2025 SE ESCALA AL COORDINADOR DE ZONA PARA ENTREGA DE ROLLOS EN SITIO | 24/10/2025 SE DEJAN 24 ROLLOS"/>
    <s v="VISITA_TÉCNICA"/>
    <n v="24"/>
    <s v="PRINCIPAL"/>
    <s v="TERRESTRE"/>
    <s v="VALENCIA GONZALEZ JOSE DANIEL"/>
    <n v="1"/>
    <n v="31419"/>
    <n v="31419"/>
  </r>
  <r>
    <s v="IBAGUE"/>
    <s v="0036-0006"/>
    <x v="2"/>
    <n v="73001"/>
    <n v="2922071"/>
    <n v="74099"/>
    <x v="0"/>
    <s v="TOLIMA"/>
    <s v="IBAGUE"/>
    <s v="OSROCA MENSAJERIA"/>
    <s v="WOMPI"/>
    <s v="FO-25-1720699"/>
    <d v="2025-10-22T16:52:00"/>
    <d v="2025-10-24T11:07:00"/>
    <x v="0"/>
    <s v="ROLLOS"/>
    <s v="EJECUTADO_EXITOSO"/>
    <s v="EJECUTADO EXITOSO"/>
    <s v="22/10/2025 SE ESCALA AL COORDINADOR DE ZONA PARA ENTREGA DE ROLLOS EN SITIO | 24/10/2025 SE ENTREGA 32 ROLLOS CON VISITA"/>
    <s v="VISITA_TÉCNICA"/>
    <n v="32"/>
    <s v="PRINCIPAL"/>
    <s v="TERRESTRE"/>
    <s v="INFANTE SIERRA MANUEL FERNANDO"/>
    <n v="1"/>
    <n v="31419"/>
    <n v="31419"/>
  </r>
  <r>
    <s v="MANIZALES"/>
    <s v="0036-0002"/>
    <x v="6"/>
    <n v="17001"/>
    <n v="2915379"/>
    <n v="75783"/>
    <x v="0"/>
    <s v="CALDAS"/>
    <s v="MANIZALES"/>
    <s v="PAPELERIA LA FUENTE"/>
    <s v="WOMPI"/>
    <s v="FO-25-1713902"/>
    <d v="2025-10-21T15:43:00"/>
    <d v="2025-10-24T11:08:00"/>
    <x v="0"/>
    <s v="ROLLOS"/>
    <s v="EJECUTADO_EXITOSO"/>
    <s v="EJECUTADO EXITOSO"/>
    <s v="21/10/2025 SE CONFIRMAN DATOS, SE REALIZA ENVIO POR OPERADOR LOGISTICO | 24/10/2025 SE ENTREGAN 32 ROLLOS EN EL COMERCIO NO SE MANIPULAN EQUIPOS"/>
    <s v="VISITA_TÉCNICA"/>
    <n v="32"/>
    <s v="PRINCIPAL"/>
    <s v="TERRESTRE"/>
    <s v="VARGAS HERRERA JHON JAIRO"/>
    <n v="1"/>
    <n v="31419"/>
    <n v="31419"/>
  </r>
  <r>
    <s v="BOGOTA"/>
    <s v="0036-0004"/>
    <x v="5"/>
    <n v="11001"/>
    <n v="2918800"/>
    <n v="33954"/>
    <x v="0"/>
    <s v="CUNDINAMARCA"/>
    <s v="BOGOTÁ"/>
    <s v="HERMIDES LLANOS BARREIRO"/>
    <s v="WOMPI"/>
    <s v="FO-25-1717201"/>
    <d v="2025-10-22T10:19:00"/>
    <d v="2025-10-24T11:22:00"/>
    <x v="0"/>
    <s v="ROLLOS"/>
    <s v="EJECUTADO_EXITOSO"/>
    <s v="EJECUTADO EXITOSO"/>
    <s v="22/10/2025 SE ESCALA AL COORDINADOR DE ZONA PARA ENTREGA DE ROLLOS EN SITIO | 24/10/2025 SE DEJAN 24 ROLLOS"/>
    <s v="VISITA_TÉCNICA"/>
    <n v="24"/>
    <s v="PRINCIPAL"/>
    <s v="TERRESTRE"/>
    <s v="GARCIA CHAVARRIA TATIANA EDELMIRA"/>
    <n v="1"/>
    <n v="31419"/>
    <n v="31419"/>
  </r>
  <r>
    <s v="PASTO"/>
    <s v="0036-0003"/>
    <x v="4"/>
    <n v="52001"/>
    <n v="2920081"/>
    <n v="25469"/>
    <x v="0"/>
    <s v="NARIÑO"/>
    <s v="PASTO"/>
    <s v="DROGUERIA ECOSALUD LOS PINOS"/>
    <s v="WOMPI"/>
    <s v="FO-25-1719087"/>
    <d v="2025-10-22T12:46:00"/>
    <d v="2025-10-24T11:23:00"/>
    <x v="0"/>
    <s v="ROLLOS"/>
    <s v="EJECUTADO_EXITOSO"/>
    <s v="EJECUTADO EXITOSO"/>
    <s v="22/10/2025 SE ESCALA AL COORDINADOR DE ZONA PARA ENTREGA DE ROLLOS EN SITIO | 24/10/2025 SE REALIZA ENTREGA DE 48 ROLLOS WOMPI EN EL COMERCIO"/>
    <s v="VISITA_TÉCNICA"/>
    <n v="48"/>
    <s v="PRINCIPAL"/>
    <s v="TERRESTRE"/>
    <s v="INFANTE SIERRA MANUEL FERNANDO"/>
    <n v="1"/>
    <n v="31419"/>
    <n v="31419"/>
  </r>
  <r>
    <s v="MEDELLIN"/>
    <s v="0036-0005"/>
    <x v="3"/>
    <n v="5001"/>
    <n v="2909537"/>
    <n v="79966"/>
    <x v="0"/>
    <s v="ANTIOQUIA"/>
    <s v="MEDELLÍN"/>
    <s v="DROGUERIA LA RIVIERA"/>
    <s v="WOMPI"/>
    <s v="FO-25-1709655"/>
    <d v="2025-10-21T08:00:00"/>
    <d v="2025-10-24T11:26:00"/>
    <x v="0"/>
    <s v="ROLLOS"/>
    <s v="EJECUTADO_EXITOSO"/>
    <s v="EJECUTADO EXITOSO"/>
    <s v="21/10/2025 SE ESCALA AL COORDINADOR DE ZONA PARA ENTREGA DE ROLLOS EN SITIO | 24/10/2025 SE REALIZA ENTREGA DE 8 ROLLOS POR EL OPERADOR LOGISTICO VELOCES CON LA GUIA V4001705059"/>
    <s v="VISITA_TÉCNICA"/>
    <n v="8"/>
    <s v="PRINCIPAL"/>
    <s v="TERRESTRE"/>
    <s v="GARCIA CHAVARRIA TATIANA EDELMIRA"/>
    <n v="1"/>
    <n v="31419"/>
    <n v="31419"/>
  </r>
  <r>
    <s v="MEDELLIN"/>
    <s v="0036-0005"/>
    <x v="3"/>
    <n v="5001"/>
    <n v="2908089"/>
    <n v="79333"/>
    <x v="0"/>
    <s v="ANTIOQUIA"/>
    <s v="MEDELLIN"/>
    <s v="BARRIO SAN ANTONIO DE PRADO MEDELLIN 3"/>
    <s v="WOMPI"/>
    <s v="FO-25-1708152"/>
    <d v="2025-10-20T15:42:00"/>
    <d v="2025-10-24T11:26:00"/>
    <x v="0"/>
    <s v="ROLLOS"/>
    <s v="EJECUTADO_EXITOSO"/>
    <s v="EJECUTADO EXITOSO"/>
    <s v="20/10/2025 SE ESCALA AL COORDINADOR DE ZONA PARA ENTREGA DE ROLLOS EN SITIO | 24/10/2025 SE REALIZA ENTREGA DE 24 ROLLOS POR EL OPERADOR LOGISTICO VELOCES CON LA GUIA V4001705052"/>
    <s v="VISITA_TÉCNICA"/>
    <n v="24"/>
    <s v="PRINCIPAL"/>
    <s v="TERRESTRE"/>
    <s v="BETANCUR AGUIRRE EDGAR AUGUSTO"/>
    <n v="1"/>
    <n v="31419"/>
    <n v="31419"/>
  </r>
  <r>
    <s v="CUCUTA"/>
    <s v="0036-0007"/>
    <x v="1"/>
    <n v="54001"/>
    <n v="2927414"/>
    <n v="29180"/>
    <x v="0"/>
    <s v="NORTE DE SANTANDER"/>
    <s v="CUCUTA"/>
    <s v="SASTRERIA Y MODISTERIA GEMINIS E.U"/>
    <s v="WOMPI"/>
    <s v="FO-25-1726793"/>
    <d v="2025-10-23T15:17:00"/>
    <d v="2025-10-24T11:46:00"/>
    <x v="0"/>
    <s v="ROLLOS"/>
    <s v="EJECUTADO_EXITOSO"/>
    <s v="EJECUTADO EXITOSO"/>
    <s v="23/10/2025 SE ESCALA AL COORDINADOR DE ZONA PARA ENTREGA DE ROLLOS EN SITIO | 24/10/2025 SE VISITA COMERCIO Y SE ENTREGAN 16 ROLLOS OK"/>
    <s v="VISITA_TÉCNICA"/>
    <n v="16"/>
    <s v="PRINCIPAL"/>
    <s v="TERRESTRE"/>
    <s v="BETANCUR AGUIRRE EDGAR AUGUSTO"/>
    <n v="1"/>
    <n v="31419"/>
    <n v="31419"/>
  </r>
  <r>
    <s v="BUCARAMANGA"/>
    <s v="0036-0007"/>
    <x v="1"/>
    <n v="68001"/>
    <n v="2923428"/>
    <n v="74095"/>
    <x v="0"/>
    <s v="SANTANDER"/>
    <s v="BUCARAMANGA"/>
    <s v="BARRIO SANTA BARBARA BUCARAMANAGA"/>
    <s v="WOMPI"/>
    <s v="FO-25-1723189"/>
    <d v="2025-10-23T08:25:00"/>
    <d v="2025-10-24T11:50:00"/>
    <x v="0"/>
    <s v="ROLLOS"/>
    <s v="EJECUTADO_EXITOSO"/>
    <s v="EJECUTADO EXITOSO"/>
    <s v="23/10/2025 SE ESCALA AL COORDINADOR DE ZONA PARA ENTREGA DE ROLLOS EN SITIO | 24/10/2025 SE REALIZA ENTREGA DE 16 ROLLOS WOMPI CON VISTA"/>
    <s v="VISITA_TÉCNICA"/>
    <n v="16"/>
    <s v="PRINCIPAL"/>
    <s v="TERRESTRE"/>
    <s v="TORRES MANTILLA JOSE DANIEL"/>
    <n v="1"/>
    <n v="31419"/>
    <n v="31419"/>
  </r>
  <r>
    <s v="TUNJA"/>
    <s v="0036-0007"/>
    <x v="1"/>
    <n v="15176"/>
    <n v="2923239"/>
    <n v="29654"/>
    <x v="0"/>
    <s v="BOYACA"/>
    <s v="CHIQUINQUIRA"/>
    <s v="BARRIO CENTRO 7 CHIQUINQUIRÁ"/>
    <s v="WOMPI"/>
    <s v="FO-25-1724030"/>
    <d v="2025-10-23T08:00:00"/>
    <d v="2025-10-24T11:52:00"/>
    <x v="0"/>
    <s v="ROLLOS"/>
    <s v="EJECUTADO_EXITOSO"/>
    <s v="EJECUTADO EXITOSO"/>
    <s v="24/10/2025 SE REALIZA ENTREGA DE 40 ROLLOS CON VISITA."/>
    <s v="VISITA_TÉCNICA"/>
    <n v="40"/>
    <s v="LEJANA"/>
    <s v="TERRESTRE"/>
    <s v="MARTINEZ FLOREZ DONIS ALBERTO"/>
    <n v="1"/>
    <n v="40250"/>
    <n v="40250"/>
  </r>
  <r>
    <s v="CUCUTA"/>
    <s v="0036-0007"/>
    <x v="1"/>
    <n v="54001"/>
    <n v="2928086"/>
    <n v="67768"/>
    <x v="0"/>
    <s v="NORTE DE SANTANDER"/>
    <s v="CUCUTA"/>
    <s v="DROGUERÍA FARMAVERO"/>
    <s v="WOMPI"/>
    <s v="FO-25-1726766"/>
    <d v="2025-10-23T16:40:00"/>
    <d v="2025-10-24T11:57:00"/>
    <x v="0"/>
    <s v="ROLLOS"/>
    <s v="EJECUTADO_EXITOSO"/>
    <s v="EJECUTADO EXITOSO"/>
    <s v="23/10/2025 SE ESCALA AL COORDINADOR DE ZONA PARA ENTREGA DE ROLLOS EN SITIO | 24/10/2025 SE REALIZA ENTREGA DE 24 ROLLOS WOMPI OK"/>
    <s v="VISITA_TÉCNICA"/>
    <n v="24"/>
    <s v="PRINCIPAL"/>
    <s v="TERRESTRE"/>
    <s v="SOLER HOYOS CRISTIAN LEONARDO"/>
    <n v="1"/>
    <n v="31419"/>
    <n v="31419"/>
  </r>
  <r>
    <s v="TUNJA"/>
    <s v="0036-0007"/>
    <x v="1"/>
    <n v="15176"/>
    <n v="2916362"/>
    <n v="55135"/>
    <x v="0"/>
    <s v="BOYACA"/>
    <s v="CHIQUINQUIRA"/>
    <s v="BARRIO CENTRO CHIQUINQUIRA 8"/>
    <s v="WOMPI"/>
    <s v="FO-25-1722985"/>
    <d v="2025-10-22T08:00:00"/>
    <d v="2025-10-24T12:00:00"/>
    <x v="0"/>
    <s v="ROLLOS"/>
    <s v="EJECUTADO_EXITOSO"/>
    <s v="EJECUTADO EXITOSO"/>
    <s v="23/10/2025 SE REALIZA ENVIO DE ROLLOS CON OPERADOR LOGISTICO | 24/10/2025 SE REALIZA ENTREGA DE 48 ROLLOS CON VISITA."/>
    <s v="VISITA_TÉCNICA"/>
    <n v="48"/>
    <s v="LEJANA"/>
    <s v="TERRESTRE"/>
    <s v="DURAN ACOSTA FRANK YONNY"/>
    <n v="1"/>
    <n v="40250"/>
    <n v="40250"/>
  </r>
  <r>
    <s v="BOGOTA"/>
    <s v="0036-0004"/>
    <x v="5"/>
    <n v="11001"/>
    <n v="2919902"/>
    <n v="57625"/>
    <x v="0"/>
    <s v="CUNDINAMARCA"/>
    <s v="BOGOTÁ"/>
    <s v="PYC NET"/>
    <s v="WOMPI"/>
    <s v="FO-25-1718274"/>
    <d v="2025-10-22T12:06:00"/>
    <d v="2025-10-24T12:01:00"/>
    <x v="0"/>
    <s v="ROLLOS"/>
    <s v="EJECUTADO_EXITOSO"/>
    <s v="EJECUTADO EXITOSO"/>
    <s v="22/10/2025 SE ESCALA AL COORDINADOR DE ZONA PARA ENTREGA DE ROLLOS EN SITIO | 24/10/2025 SE DEBE 32 ROLLOS"/>
    <s v="VISITA_TÉCNICA"/>
    <n v="32"/>
    <s v="PRINCIPAL"/>
    <s v="TERRESTRE"/>
    <s v="SOLER HOYOS CRISTIAN LEONARDO"/>
    <n v="1"/>
    <n v="31419"/>
    <n v="31419"/>
  </r>
  <r>
    <s v="PEREIRA"/>
    <s v="0036-0002"/>
    <x v="6"/>
    <n v="63001"/>
    <n v="2915760"/>
    <n v="79524"/>
    <x v="0"/>
    <s v="QUINDIO"/>
    <s v="ARMENIA"/>
    <s v="PAPELERIA BICENTENARIO"/>
    <s v="WOMPI"/>
    <s v="FO-25-1719198"/>
    <d v="2025-10-21T16:09:00"/>
    <d v="2025-10-24T12:05:00"/>
    <x v="0"/>
    <s v="ROLLOS"/>
    <s v="EJECUTADO_EXITOSO"/>
    <s v="EJECUTADO EXITOSO"/>
    <s v="22/10/2025 SE ESCALA AL COORDINADOR DE ZONA PARA ENTREGA DE ROLLOS EN SITIO | 24/10/2025 SE VISITA COMERCIO SE REALIZA ENTREGA DE 16 ROLLOS DE PAPEL PARA DATÁFONO WOMPI"/>
    <s v="VISITA_TÉCNICA"/>
    <n v="16"/>
    <s v="INTERMEDIA"/>
    <s v="TERRESTRE"/>
    <s v="INFANTE SIERRA MANUEL FERNANDO"/>
    <n v="1"/>
    <n v="36351"/>
    <n v="36351"/>
  </r>
  <r>
    <s v="CALI"/>
    <s v="0036-0003"/>
    <x v="4"/>
    <n v="76892"/>
    <n v="2924924"/>
    <n v="61001"/>
    <x v="0"/>
    <s v="VALLE DEL CAUCA"/>
    <s v="YUMBO"/>
    <s v="BARRIO PANORAMA YUMBO"/>
    <s v="WOMPI"/>
    <s v="FO-25-1723103"/>
    <d v="2025-10-23T10:30:00"/>
    <d v="2025-10-24T12:06:00"/>
    <x v="0"/>
    <s v="ROLLOS"/>
    <s v="EJECUTADO_EXITOSO"/>
    <s v="EJECUTADO EXITOSO"/>
    <s v="23/10/2025 SE ESCALA AL COORDINADOR DE ZONA PARA ENTREGA DE ROLLOS EN SITIO | 24/10/2025 SE VISITA CORRESPONSAL Y SE REALIZA ENTREGA DE 24 ROLLOS"/>
    <s v="VISITA_TÉCNICA"/>
    <n v="24"/>
    <s v="PRINCIPAL"/>
    <s v="TERRESTRE"/>
    <s v="LOAIZA LOPEZ JHON FREDDY"/>
    <n v="1"/>
    <n v="31419"/>
    <n v="31419"/>
  </r>
  <r>
    <s v="VILLAVICENCIO"/>
    <s v="0036-0006"/>
    <x v="2"/>
    <n v="50001"/>
    <n v="2926128"/>
    <n v="63559"/>
    <x v="0"/>
    <s v="META"/>
    <s v="VILLAVICENCIO"/>
    <s v="DROGUERÍA FARMAFAM AYF"/>
    <s v="WOMPI"/>
    <s v="FO-25-1729523"/>
    <d v="2025-10-23T12:27:00"/>
    <d v="2025-10-24T12:08:00"/>
    <x v="0"/>
    <s v="ROLLOS"/>
    <s v="EJECUTADO_EXITOSO"/>
    <s v="EJECUTADO EXITOSO"/>
    <s v="24/10/2025 SE REALIZA ENTREGA DE 24 ROLLOS WOMPI"/>
    <s v="VISITA_TÉCNICA"/>
    <n v="24"/>
    <s v="PRINCIPAL"/>
    <s v="TERRESTRE"/>
    <s v="BOLAÑOS TABORDA JORGE ENRIQUE"/>
    <n v="1"/>
    <n v="31419"/>
    <n v="31419"/>
  </r>
  <r>
    <s v="MANIZALES"/>
    <s v="0036-0002"/>
    <x v="6"/>
    <n v="17001"/>
    <n v="2912750"/>
    <n v="30896"/>
    <x v="0"/>
    <s v="CALDAS"/>
    <s v="MANIZALES"/>
    <s v="BARRIO LA RAMBLA"/>
    <s v="WOMPI"/>
    <s v="FO-25-1711443"/>
    <d v="2025-10-21T11:02:00"/>
    <d v="2025-10-24T12:09:00"/>
    <x v="0"/>
    <s v="ROLLOS"/>
    <s v="EJECUTADO_EXITOSO"/>
    <s v="EJECUTADO EXITOSO"/>
    <s v="21/10/2025 SE ESCALA AL COORDINADOR DE ZONA PARA ENTREGA DE ROLLOS EN SITIO | 24/10/2025 SE ENTREGAN 56 ROLLOS EN EL COMERCIO NO SE MANIPULAN EQUIPOS"/>
    <s v="VISITA_TÉCNICA"/>
    <n v="56"/>
    <s v="PRINCIPAL"/>
    <s v="TERRESTRE"/>
    <s v="MURCIA HERNANDEZ HARVEY IGNACIO"/>
    <n v="1"/>
    <n v="31419"/>
    <n v="31419"/>
  </r>
  <r>
    <s v="VALLEDUPAR"/>
    <s v="0036-0001"/>
    <x v="0"/>
    <n v="44874"/>
    <n v="2898291"/>
    <n v="16887"/>
    <x v="0"/>
    <s v="LA GUAJIRA"/>
    <s v="VILLANUEVA"/>
    <s v="BARRIO VILLANUEVA IV LA GUAJIRA"/>
    <s v="WOMPI"/>
    <s v="FO-25-1714466"/>
    <d v="2025-10-17T16:06:00"/>
    <d v="2025-10-24T12:11:00"/>
    <x v="0"/>
    <s v="ROLLOS"/>
    <s v="EJECUTADO_EXITOSO"/>
    <s v="EJECUTADO EXITOSO"/>
    <s v="24/10/2025 SE REALIZA ENVIO DE 24 ROLLOS, CON LA GUIA 2205447267 SERVIENTREGA SE CONFIRMA ENTREGA EXITOSA CON EL USUARIO"/>
    <s v="ENVÍO"/>
    <n v="24"/>
    <s v="INTERMEDIA"/>
    <s v="TERRESTRE"/>
    <s v="AGUIRRE HENAO RAUL EDUARDO"/>
    <n v="1"/>
    <n v="36351"/>
    <n v="36351"/>
  </r>
  <r>
    <s v="TUNJA"/>
    <s v="0036-0007"/>
    <x v="1"/>
    <n v="15837"/>
    <n v="2899991"/>
    <n v="10084"/>
    <x v="0"/>
    <s v="BOYACA"/>
    <s v="TUTA"/>
    <s v="TUTA - BOYACA"/>
    <s v="WOMPI"/>
    <s v="FO-25-1713955"/>
    <d v="2025-10-20T08:00:00"/>
    <d v="2025-10-24T12:13:00"/>
    <x v="0"/>
    <s v="ROLLOS"/>
    <s v="EJECUTADO_EXITOSO"/>
    <s v="EJECUTADO EXITOSO"/>
    <s v="21/10/2025 SE CONFIRMAN DATOS, SE REALIZA ENVIO POR OPERADOR LOGISTICO | 24/10/2025 SE REALIZA ENVIO DE 64 ROLLOS, CON LA GUIA 2235596286 SERVIENTREGA SE CONFIRMA ENTREGA EXITOSA CON EL USUARIO"/>
    <s v="ENVÍO"/>
    <n v="64"/>
    <s v="INTERMEDIA"/>
    <s v="TERRESTRE"/>
    <s v="TORO CARDONA ELIZABETH"/>
    <n v="1"/>
    <n v="36351"/>
    <n v="36351"/>
  </r>
  <r>
    <s v="CALI"/>
    <s v="0036-0003"/>
    <x v="4"/>
    <n v="19075"/>
    <n v="2863837"/>
    <n v="63761"/>
    <x v="0"/>
    <s v="CAUCA"/>
    <s v="BALBOA"/>
    <s v="BARRIO LAS PALMAS BALBOA"/>
    <s v="WOMPI"/>
    <s v="FO-25-1686424"/>
    <d v="2025-10-09T12:55:00"/>
    <d v="2025-10-24T12:15:00"/>
    <x v="0"/>
    <s v="ROLLOS"/>
    <s v="EJECUTADO_EXITOSO"/>
    <s v="EJECUTADO EXITOSO"/>
    <s v="15/10/2025 SE CONFIRMAN DATOS, SE REALIZA ENVIO DE ROLLOS CON GUIA | 24/10/2025 SE REALIZA ENVIO DE 16 ROLLOS, CON LA GUIA 2215219683 SERVIENTREGA SE CONFIRMA ENTREGA EXITOSA CON EL USUARIO"/>
    <s v="ENVÍO"/>
    <n v="16"/>
    <s v="LEJANA"/>
    <s v="TERRESTRE"/>
    <s v="TORO CARDONA ELIZABETH"/>
    <n v="1"/>
    <n v="40250"/>
    <n v="40250"/>
  </r>
  <r>
    <s v="CALI"/>
    <s v="0036-0003"/>
    <x v="4"/>
    <n v="76001"/>
    <n v="2927432"/>
    <n v="79362"/>
    <x v="0"/>
    <s v="VALLE DEL CAUCA"/>
    <s v="CALI"/>
    <s v="PAPELERIA NISSI. NET"/>
    <s v="WOMPI"/>
    <s v="FO-25-1726790"/>
    <d v="2025-10-23T15:23:00"/>
    <d v="2025-10-24T12:18:00"/>
    <x v="0"/>
    <s v="ROLLOS"/>
    <s v="EJECUTADO_EXITOSO"/>
    <s v="EJECUTADO EXITOSO"/>
    <s v="23/10/2025 SE ESCALA AL COORDINADOR DE ZONA PARA ENTREGA DE ROLLOS EN SITIO | 24/10/2025 SE ENTREGAN 8 ROLLOS A NHORA GIRALDO"/>
    <s v="VISITA_TÉCNICA"/>
    <n v="8"/>
    <s v="PRINCIPAL"/>
    <s v="TERRESTRE"/>
    <s v="CONTRERAS ROSSI LITZY YULIETH"/>
    <n v="1"/>
    <n v="31419"/>
    <n v="31419"/>
  </r>
  <r>
    <s v="BOGOTA"/>
    <s v="0036-0004"/>
    <x v="5"/>
    <n v="11001"/>
    <n v="2926318"/>
    <n v="66043"/>
    <x v="0"/>
    <s v="CUNDINAMARCA"/>
    <s v="BOGOTÁ"/>
    <s v="RESTAURANTE BAR PIZZERIA YO SOY PAISA"/>
    <s v="WOMPI"/>
    <s v="FO-25-1729439"/>
    <d v="2025-10-23T13:16:00"/>
    <d v="2025-10-24T12:47:00"/>
    <x v="0"/>
    <s v="ROLLOS"/>
    <s v="EJECUTADO_EXITOSO"/>
    <s v="EJECUTADO EXITOSO"/>
    <s v="23/10/2025 SE ESCALA AL COORDINADOR DE ZONA PARA ENTREGA DE ROLLOS EN SITIO | 24/10/2025 SE ENTREGAN ROLLOS"/>
    <s v="VISITA_TÉCNICA"/>
    <n v="8"/>
    <s v="PRINCIPAL"/>
    <s v="TERRESTRE"/>
    <s v="CUERO RUIZ JHONNY"/>
    <n v="1"/>
    <n v="31419"/>
    <n v="31419"/>
  </r>
  <r>
    <s v="CALI"/>
    <s v="0036-0003"/>
    <x v="4"/>
    <n v="76001"/>
    <n v="2924454"/>
    <n v="11471"/>
    <x v="0"/>
    <s v="VALLE DEL CAUCA"/>
    <s v="CALI"/>
    <s v="AUTOSERVICIO AHORRAMAS"/>
    <s v="WOMPI"/>
    <s v="FO-25-1723144"/>
    <d v="2025-10-23T09:59:00"/>
    <d v="2025-10-24T13:13:00"/>
    <x v="0"/>
    <s v="ROLLOS"/>
    <s v="EJECUTADO_EXITOSO"/>
    <s v="EJECUTADO EXITOSO"/>
    <s v="23/10/2025 SE ESCALA AL COORDINADOR DE ZONA PARA ENTREGA DE ROLLOS EN SITIO | 24/10/2025 SE ENTREGAN 64 ROLLOS DE WOMPI A LA SEÑORITA ERIKA CADAVID"/>
    <s v="VISITA_TÉCNICA"/>
    <n v="64"/>
    <s v="PRINCIPAL"/>
    <s v="TERRESTRE"/>
    <s v="Javier"/>
    <n v="1"/>
    <n v="31419"/>
    <n v="31419"/>
  </r>
  <r>
    <s v="CALI"/>
    <s v="0036-0003"/>
    <x v="4"/>
    <n v="19780"/>
    <n v="2897729"/>
    <n v="12176"/>
    <x v="0"/>
    <s v="CAUCA"/>
    <s v="SUAREZ"/>
    <s v="SUAREZ - CAUCA"/>
    <s v="WOMPI"/>
    <s v="FO-25-1708268"/>
    <d v="2025-10-17T14:32:00"/>
    <d v="2025-10-24T13:52:00"/>
    <x v="0"/>
    <s v="ROLLOS"/>
    <s v="EJECUTADO_EXITOSO"/>
    <s v="EJECUTADO EXITOSO"/>
    <s v="20/10/2025 SE CONFIRMA DATOS. SE REALIZA ENVIO DE ROLLOS CON OPERADOR LOGISTICO | 24/10/2025 SE REALIZA ENVIO DE 40 ROLLOS, CON LA GUIA 2215219713 SERVIENTREGA SE CONFIRMA ENTREGA EXITOSA POR PARTE DE LA TRANSPORTADORA"/>
    <s v="ENVÍO"/>
    <n v="40"/>
    <s v="LEJANA"/>
    <s v="TERRESTRE"/>
    <s v="VALENCIA GONZALEZ JOSE DANIEL"/>
    <n v="1"/>
    <n v="40250"/>
    <n v="40250"/>
  </r>
  <r>
    <s v="BOGOTA"/>
    <s v="0036-0004"/>
    <x v="5"/>
    <n v="25053"/>
    <n v="2919785"/>
    <n v="11704"/>
    <x v="0"/>
    <s v="CUNDINAMARCA"/>
    <s v="ARBELAEZ"/>
    <s v="ARBELAEZ - CUNDINAMARCA"/>
    <s v="WOMPI"/>
    <s v="FO-25-1720346"/>
    <d v="2025-10-22T11:59:00"/>
    <d v="2025-10-24T13:53:00"/>
    <x v="0"/>
    <s v="ROLLOS"/>
    <s v="EJECUTADO_EXITOSO"/>
    <s v="EJECUTADO EXITOSO"/>
    <s v="22/10/2025 SE CONFIRMAN DATOS, SE REALIZA ENVIO POR OPERADOR LOGISTICO | 24/10/2025 SE REALIZA ENVIO DE 32 ROLLOS, CON LA GUIA 2235596302 SERVIENTREGA SE CONFIRMA ENTREGA EXITOSA POR PARTE DE LA TRANSPORTADORA"/>
    <s v="ENVÍO"/>
    <n v="32"/>
    <s v="INTERMEDIA"/>
    <s v="TERRESTRE"/>
    <s v="TORO CARDONA ELIZABETH"/>
    <n v="1"/>
    <n v="36351"/>
    <n v="36351"/>
  </r>
  <r>
    <s v="CALI"/>
    <s v="0036-0003"/>
    <x v="4"/>
    <n v="19780"/>
    <n v="2899102"/>
    <n v="38438"/>
    <x v="0"/>
    <s v="CAUCA"/>
    <s v="SUAREZ"/>
    <s v="BARRIO CALLE DEL ORO SUAREZ 1"/>
    <s v="WOMPI"/>
    <s v="FO-25-1716902"/>
    <d v="2025-10-20T08:00:00"/>
    <d v="2025-10-24T13:53:00"/>
    <x v="0"/>
    <s v="ROLLOS"/>
    <s v="EJECUTADO_EXITOSO"/>
    <s v="EJECUTADO EXITOSO"/>
    <s v="22/10/2025 SE CONFIRMAN DATOS, SE REALIZA ENVIO POR OPERADOR LOGISTICO | 24/10/2025 SE REALIZA ENVIO DE 48 ROLLOS, CON LA GUIA 2215219716 SERVIENTREGA SE CONFIRMA ENTREGA EXITOSA POR PARTE DE LA TRANSPORTADORA"/>
    <s v="ENVÍO"/>
    <n v="48"/>
    <s v="LEJANA"/>
    <s v="TERRESTRE"/>
    <s v="CONTRERAS ROSSI LITZY YULIETH"/>
    <n v="1"/>
    <n v="40250"/>
    <n v="40250"/>
  </r>
  <r>
    <s v="BOGOTA"/>
    <s v="0036-0004"/>
    <x v="5"/>
    <n v="25290"/>
    <n v="2916509"/>
    <n v="58513"/>
    <x v="0"/>
    <s v="CUNDINAMARCA"/>
    <s v="FUSAGASUGA"/>
    <s v="BARRIO LOS GIRASOLES FUSAGASUGA"/>
    <s v="WOMPI"/>
    <s v="FO-25-1723360"/>
    <d v="2025-10-22T08:00:00"/>
    <d v="2025-10-24T13:54:00"/>
    <x v="0"/>
    <s v="ROLLOS"/>
    <s v="EJECUTADO_EXITOSO"/>
    <s v="EJECUTADO EXITOSO"/>
    <s v="23/10/2025 SE CONFIRMAN DATOS, SE REALIZA ENVIO POR OPERADOR LOGISTICO | 24/10/2025 SE REALIZA ENVIO DE 40 ROLLOS, CON LA GUIA 2235596309 SERVIENTREGA SE CONFIRMA ENTREGA EXITOSA POR PARTE DE LA TRANSPORTADORA"/>
    <s v="ENVÍO"/>
    <n v="40"/>
    <s v="INTERMEDIA"/>
    <s v="TERRESTRE"/>
    <s v="ATEHORTUA VASQUEZ ANA SOFIA"/>
    <n v="1"/>
    <n v="36351"/>
    <n v="36351"/>
  </r>
  <r>
    <s v="BARRANQUILLA"/>
    <s v="0036-0001"/>
    <x v="0"/>
    <n v="8634"/>
    <n v="2915919"/>
    <n v="60052"/>
    <x v="0"/>
    <s v="ATLANTICO"/>
    <s v="SABANAGRANDE"/>
    <s v="BARRIO CENTRO SABANALARGA"/>
    <s v="WOMPI"/>
    <s v="FO-25-1722994"/>
    <d v="2025-10-21T16:31:00"/>
    <d v="2025-10-24T13:55:00"/>
    <x v="0"/>
    <s v="ROLLOS"/>
    <s v="EJECUTADO_EXITOSO"/>
    <s v="EJECUTADO EXITOSO"/>
    <s v="23/10/2025 SE REALIZA ENVIO DE ROLLOS CON OPERADOR LOGISTICO | 24/10/2025 SE REALIZA ENVIO DE 48 ROLLOS, CON LA GUIA 2205447271 SERVIENTREGA SE CONFIRMA ENTREGA EXITOSA POR PARTE DE LA TRANSPORTADORA"/>
    <s v="ENVÍO"/>
    <n v="48"/>
    <s v="INTERMEDIA"/>
    <s v="TERRESTRE"/>
    <s v="ATEHORTUA VASQUEZ ANA SOFIA"/>
    <n v="1"/>
    <n v="36351"/>
    <n v="36351"/>
  </r>
  <r>
    <s v="BOGOTA"/>
    <s v="0036-0004"/>
    <x v="5"/>
    <n v="25430"/>
    <n v="2899990"/>
    <n v="27429"/>
    <x v="0"/>
    <s v="CUNDINAMARCA"/>
    <s v="MADRID"/>
    <s v="BARRIO CENTRO II - MADRID"/>
    <s v="WOMPI"/>
    <s v="FO-25-1720727"/>
    <d v="2025-10-20T08:00:00"/>
    <d v="2025-10-24T13:55:00"/>
    <x v="0"/>
    <s v="ROLLOS"/>
    <s v="EJECUTADO_EXITOSO"/>
    <s v="EJECUTADO EXITOSO"/>
    <s v="22/10/2025 SE CONFIRMAN DATOS, SE REALIZA ENVIO POR OPERADOR LOGISTICO | 24/10/2025 SE REALIZA ENVIO DE 64 ROLLOS, CON LA GUIA 2235596307 SERVIENTREGA SE CONFIRMA ENTREGA EXITOSA POR PARTE DE LA TRANSPORTADORA"/>
    <s v="ENVÍO"/>
    <n v="64"/>
    <s v="INTERMEDIA"/>
    <s v="TERRESTRE"/>
    <s v="ATEHORTUA VASQUEZ ANA SOFIA"/>
    <n v="1"/>
    <n v="36351"/>
    <n v="36351"/>
  </r>
  <r>
    <s v="BUCARAMANGA"/>
    <s v="0036-0007"/>
    <x v="1"/>
    <n v="68406"/>
    <n v="2919281"/>
    <n v="62534"/>
    <x v="0"/>
    <s v="SANTANDER"/>
    <s v="LEBRIJA"/>
    <s v="BARRIO LOS LAURELES LEBRIJA"/>
    <s v="WOMPI"/>
    <s v="FO-25-1720356"/>
    <d v="2025-10-22T11:01:00"/>
    <d v="2025-10-24T13:56:00"/>
    <x v="0"/>
    <s v="ROLLOS"/>
    <s v="EJECUTADO_EXITOSO"/>
    <s v="EJECUTADO EXITOSO"/>
    <s v="22/10/2025 SE CONFIRMAN DATOS, SE REALIZA ENVIO POR OPERADOR LOGISTICO | 24/10/2025 SE REALIZA ENVIO DE 32 ROLLOS, CON LA GUIA 2187690815 SERVIENTREGA SE CONFIRMA ENTREGA EXITOSA POR PARTE DE LA TRANSPORTADORA"/>
    <s v="ENVÍO"/>
    <n v="32"/>
    <s v="INTERMEDIA"/>
    <s v="TERRESTRE"/>
    <s v="TORO CARDONA ELIZABETH"/>
    <n v="1"/>
    <n v="36351"/>
    <n v="36351"/>
  </r>
  <r>
    <s v="MEDELLIN"/>
    <s v="0036-0005"/>
    <x v="3"/>
    <n v="5615"/>
    <n v="2897952"/>
    <n v="74194"/>
    <x v="0"/>
    <s v="ANTIOQUIA"/>
    <s v="RIONEGRO"/>
    <s v="BARRIO CENTRO RIONEGRO 3"/>
    <s v="WOMPI"/>
    <s v="FO-25-1714470"/>
    <d v="2025-10-17T15:07:00"/>
    <d v="2025-10-24T14:25:00"/>
    <x v="0"/>
    <s v="ROLLOS"/>
    <s v="EJECUTADO_EXITOSO"/>
    <s v="EJECUTADO EXITOSO"/>
    <s v="24/10/2025 SE LE INFORMA NUMERO DE GUIA A USER, PENDIENTE CONFIRMACION | 24/10/2025 SE REALIZA ENVIO DE 56 ROLLOS, CON LA GUIA 6345301371088 MANDAR Y SERVIR SE CONFIRMA ENTREGA EXITOSA POR PARTE DE LA TRANSPORTADORA"/>
    <s v="ENVÍO"/>
    <n v="56"/>
    <s v="INTERMEDIA"/>
    <s v="TERRESTRE"/>
    <s v="GARCIA CHAVARRIA TATIANA EDELMIRA"/>
    <n v="1"/>
    <n v="36351"/>
    <n v="36351"/>
  </r>
  <r>
    <s v="VALLEDUPAR"/>
    <s v="0036-0001"/>
    <x v="0"/>
    <n v="20001"/>
    <n v="2926089"/>
    <n v="76049"/>
    <x v="0"/>
    <s v="CESAR"/>
    <s v="VALLEDUPAR"/>
    <s v="BARRIO LA FORTUNA VALLEDUPAR"/>
    <s v="WOMPI"/>
    <s v="FO-25-1729508"/>
    <d v="2025-10-23T12:51:00"/>
    <d v="2025-10-24T14:33:00"/>
    <x v="0"/>
    <s v="ROLLOS"/>
    <s v="EJECUTADO_EXITOSO"/>
    <s v="EJECUTADO EXITOSO"/>
    <s v="23/10/2025 SE ESCALA AL COORDINADOR DE ZONA PARA ENTREGA DE ROLLOS EN SITIO | 24/10/2025 SE REALIZA ENTREGA DE 32 ROLLOS EN DIRECCIÓN DE CB"/>
    <s v="VISITA_TÉCNICA"/>
    <n v="32"/>
    <s v="PRINCIPAL"/>
    <s v="TERRESTRE"/>
    <s v="BETANCUR AGUIRRE EDGAR AUGUSTO"/>
    <n v="1"/>
    <n v="31419"/>
    <n v="31419"/>
  </r>
  <r>
    <s v="BOGOTA"/>
    <s v="0036-0004"/>
    <x v="5"/>
    <n v="11001"/>
    <n v="2925857"/>
    <n v="30038"/>
    <x v="0"/>
    <s v="CUNDINAMARCA"/>
    <s v="BOGOTÁ"/>
    <s v="DROGUERIA VITAPHARMA"/>
    <s v="WOMPI"/>
    <s v="FO-25-1723781"/>
    <d v="2025-10-23T11:56:00"/>
    <d v="2025-10-24T14:36:00"/>
    <x v="0"/>
    <s v="ROLLOS"/>
    <s v="EJECUTADO_EXITOSO"/>
    <s v="EJECUTADO EXITOSO"/>
    <s v="23/10/2025 SE ESCALA AL COORDINADOR DE ZONA PARA ENTREGA DE ROLLOS EN SITIO | 24/10/2025 SE DEJAN 16 ROLLOS"/>
    <s v="VISITA_TÉCNICA"/>
    <n v="16"/>
    <s v="PRINCIPAL"/>
    <s v="TERRESTRE"/>
    <s v="Javier"/>
    <n v="1"/>
    <n v="31419"/>
    <n v="31419"/>
  </r>
  <r>
    <s v="BOGOTA"/>
    <s v="0036-0004"/>
    <x v="5"/>
    <n v="25769"/>
    <n v="2898450"/>
    <n v="59699"/>
    <x v="0"/>
    <s v="CUNDINAMARCA"/>
    <s v="SUBACHOQUE"/>
    <s v="BARRIO CENTRO SUBACHOQUE 3"/>
    <s v="WOMPI"/>
    <s v="FO-25-1720635"/>
    <d v="2025-10-17T15:51:00"/>
    <d v="2025-10-24T14:41:00"/>
    <x v="0"/>
    <s v="ROLLOS"/>
    <s v="EJECUTADO_EXITOSO"/>
    <s v="EJECUTADO EXITOSO"/>
    <s v="22/10/2025 SE CONFIRMAN DATOS, SE REALIZA ENVIO POR OPERADOR LOGISTICO | 24/10/2025 SE REALIZA ENVIO DE 48 ROLLOS, CON LA GUIA 2235596306 SERVIENTREGA SE CONFIRMA ENTREGA EXITOSA POR PARTE DE LA TRANSPORTADORA"/>
    <s v="ENVÍO"/>
    <n v="48"/>
    <s v="INTERMEDIA"/>
    <s v="TERRESTRE"/>
    <s v="INFANTE SIERRA MANUEL FERNANDO"/>
    <n v="1"/>
    <n v="36351"/>
    <n v="36351"/>
  </r>
  <r>
    <s v="CALI"/>
    <s v="0036-0003"/>
    <x v="4"/>
    <n v="76520"/>
    <n v="2921743"/>
    <n v="16873"/>
    <x v="0"/>
    <s v="VALLE DEL CAUCA"/>
    <s v="PALMIRA"/>
    <s v="BARRIO CORREGIMIENTO TIENDA NUEVA PALMIRA"/>
    <s v="WOMPI"/>
    <s v="FO-25-1720484"/>
    <d v="2025-10-22T16:15:00"/>
    <d v="2025-10-24T14:52:00"/>
    <x v="0"/>
    <s v="ROLLOS"/>
    <s v="EJECUTADO_EXITOSO"/>
    <s v="EJECUTADO EXITOSO"/>
    <s v="22/10/2025 SE ESCALA AL COORDINADOR DE ZONA PARA ENTREGA DE ROLLOS EN SITIO | 24/10/2025 EN LA VISITA TÉCNICA SE REALIZÓ LA ENTREGA DE 40 ROLLOS TERMICOS DE WOMPI PARA EL CB.SE ENTREGA AL VECINO PERSONAL AUTORIZADO POR LA CLIENTE YA QUE NO SE ENCONTRÓ EN EL SITIO PORQUE SALIO CON URGENCIA"/>
    <s v="VISITA_TÉCNICA"/>
    <n v="40"/>
    <s v="PRINCIPAL"/>
    <s v="TERRESTRE"/>
    <s v="TORO CARDONA ELIZABETH"/>
    <n v="1"/>
    <n v="31419"/>
    <n v="31419"/>
  </r>
  <r>
    <s v="PEREIRA"/>
    <s v="0036-0002"/>
    <x v="6"/>
    <n v="66001"/>
    <n v="2928429"/>
    <n v="76910"/>
    <x v="0"/>
    <s v="RISARALDA"/>
    <s v="PEREIRA"/>
    <s v="BARRIO SAN JUAN PEREIRA"/>
    <s v="WOMPI"/>
    <s v="FO-25-1726747"/>
    <d v="2025-10-24T08:00:00"/>
    <d v="2025-10-24T15:08:00"/>
    <x v="0"/>
    <s v="ROLLOS"/>
    <s v="EJECUTADO_EXITOSO"/>
    <s v="EJECUTADO EXITOSO"/>
    <s v="23/10/2025 SE ESCALA AL COORDINADOR DE ZONA PARA ENTREGA DE ROLLOS EN SITIO | 24/10/2025 SE ENTREGAN 32 ROLLOS."/>
    <s v="VISITA_TÉCNICA"/>
    <n v="32"/>
    <s v="PRINCIPAL"/>
    <s v="TERRESTRE"/>
    <s v="SANCHEZ URREGO ROBINSON DAVID"/>
    <n v="1"/>
    <n v="31419"/>
    <n v="31419"/>
  </r>
  <r>
    <s v="BARRANQUILLA"/>
    <s v="0036-0001"/>
    <x v="0"/>
    <n v="8001"/>
    <n v="2925473"/>
    <n v="63744"/>
    <x v="0"/>
    <s v="ATLANTICO"/>
    <s v="BARRANQUILLA"/>
    <s v="BARRIO CENTRO BARRANQUILLA 38"/>
    <s v="WOMPI"/>
    <s v="FO-25-1723698"/>
    <d v="2025-10-23T11:26:00"/>
    <d v="2025-10-24T15:15:00"/>
    <x v="0"/>
    <s v="ROLLOS"/>
    <s v="EJECUTADO_EXITOSO"/>
    <s v="EJECUTADO EXITOSO"/>
    <s v="23/10/2025 SE ESCALA AL COORDINADOR DE ZONA PARA ENTREGA DE ROLLOS EN SITIO | 24/10/2025 SE REALIZA VISITA SE ENTREGA 16 ROLLOS"/>
    <s v="VISITA_TÉCNICA"/>
    <n v="16"/>
    <s v="PRINCIPAL"/>
    <s v="TERRESTRE"/>
    <s v="FRANCO CAÑAVERAL YAMID RAUL"/>
    <n v="1"/>
    <n v="31419"/>
    <n v="31419"/>
  </r>
  <r>
    <s v="BARRANQUILLA"/>
    <s v="0036-0001"/>
    <x v="0"/>
    <n v="8001"/>
    <n v="2924261"/>
    <n v="75570"/>
    <x v="0"/>
    <s v="ATLANTICO"/>
    <s v="BARRANQUILLA"/>
    <s v="PAPELERIA Y VARIEDADES IKERNATHAN"/>
    <s v="WOMPI"/>
    <s v="FO-25-1723150"/>
    <d v="2025-10-23T09:44:00"/>
    <d v="2025-10-24T15:16:00"/>
    <x v="0"/>
    <s v="ROLLOS"/>
    <s v="EJECUTADO_EXITOSO"/>
    <s v="EJECUTADO EXITOSO"/>
    <s v="23/10/2025 SE ESCALA AL COORDINADOR DE ZONA PARA ENTREGA DE ROLLOS EN SITIO | 24/10/2025 SE REALIZA VISITA SE ENTREGA 48 ROLLOS"/>
    <s v="VISITA_TÉCNICA"/>
    <n v="48"/>
    <s v="PRINCIPAL"/>
    <s v="TERRESTRE"/>
    <s v="VILLACOB VILLACOB ELKIN EDUARDO"/>
    <n v="1"/>
    <n v="31419"/>
    <n v="31419"/>
  </r>
  <r>
    <s v="PEREIRA"/>
    <s v="0036-0002"/>
    <x v="6"/>
    <n v="63130"/>
    <n v="2912941"/>
    <n v="58552"/>
    <x v="0"/>
    <s v="QUINDIO"/>
    <s v="CALARCA"/>
    <s v="BARRIO LLANITOS CALARCA"/>
    <s v="WOMPI"/>
    <s v="FO-25-1724043"/>
    <d v="2025-10-21T11:02:00"/>
    <d v="2025-10-24T15:28:00"/>
    <x v="0"/>
    <s v="ROLLOS"/>
    <s v="EJECUTADO_EXITOSO"/>
    <s v="EJECUTADO EXITOSO"/>
    <s v="23/10/2025 SE CONFIRMAN DATOS, SE REALIZA ENVIO POR OPERADOR LOGISTICO | 24/10/2025 SE REALIZA ENVIO DE 32 ROLLOS, CON LA GUIA 46778000066 COORDINADORA SE CONFIRMA ENTREGA EXITOSA POR PARTE DE LA TRANSPORTADORA"/>
    <s v="ENVÍO"/>
    <n v="32"/>
    <s v="INTERMEDIA"/>
    <s v="TERRESTRE"/>
    <s v="CONTRERAS ROSSI LITZY YULIETH"/>
    <n v="1"/>
    <n v="36351"/>
    <n v="36351"/>
  </r>
  <r>
    <s v="PEREIRA"/>
    <s v="0036-0002"/>
    <x v="6"/>
    <n v="63594"/>
    <n v="2916669"/>
    <n v="75574"/>
    <x v="0"/>
    <s v="QUINDIO"/>
    <s v="QUIMBAYA"/>
    <s v="BARRIO GONZALEZ QUIMBAYA"/>
    <s v="WOMPI"/>
    <s v="FO-25-1720342"/>
    <d v="2025-10-22T08:00:00"/>
    <d v="2025-10-24T15:29:00"/>
    <x v="0"/>
    <s v="ROLLOS"/>
    <s v="EJECUTADO_EXITOSO"/>
    <s v="EJECUTADO EXITOSO"/>
    <s v="24/10/2025 SE REALIZA ENVIO DE 24 ROLLOS, CON LA GUIA 46778000063 COORDINADORA SE CONFIRMA ENTREGA EXITOSA POR PARTE DE LA TRANSPORTADORA"/>
    <s v="ENVÍO"/>
    <n v="24"/>
    <s v="INTERMEDIA"/>
    <s v="TERRESTRE"/>
    <s v="TORO CARDONA ELIZABETH"/>
    <n v="1"/>
    <n v="36351"/>
    <n v="36351"/>
  </r>
  <r>
    <s v="TUNJA"/>
    <s v="0036-0007"/>
    <x v="1"/>
    <n v="15759"/>
    <n v="2898972"/>
    <n v="67990"/>
    <x v="0"/>
    <s v="BOYACA"/>
    <s v="SOGAMOSO"/>
    <s v="CHAPINERO SOGAMOSO BOYACA"/>
    <s v="WOMPI"/>
    <s v="FO-25-1719209"/>
    <d v="2025-10-20T08:00:00"/>
    <d v="2025-10-24T15:52:00"/>
    <x v="0"/>
    <s v="ROLLOS"/>
    <s v="EJECUTADO_EXITOSO"/>
    <s v="EJECUTADO EXITOSO"/>
    <s v="23/10/2025 SE REALIZA ENVÍO DE PAPELERÍA WOMPI POR TRASPORTADORA INTERAPIDISIMO"/>
    <s v="ENVÍO"/>
    <n v="32"/>
    <s v="INTERMEDIA"/>
    <s v="TERRESTRE"/>
    <s v="CONTRERAS ROSSI LITZY YULIETH"/>
    <n v="1"/>
    <n v="36351"/>
    <n v="36351"/>
  </r>
  <r>
    <s v="BOGOTA"/>
    <s v="0036-0004"/>
    <x v="5"/>
    <n v="25430"/>
    <n v="2914011"/>
    <n v="45352"/>
    <x v="0"/>
    <s v="CUNDINAMARCA"/>
    <s v="MADRID"/>
    <s v="BARRIO MADRID MADRID 1"/>
    <s v="WOMPI"/>
    <s v="FO-25-1716895"/>
    <d v="2025-10-21T12:53:00"/>
    <d v="2025-10-24T15:56:00"/>
    <x v="0"/>
    <s v="ROLLOS"/>
    <s v="EJECUTADO_EXITOSO"/>
    <s v="EJECUTADO EXITOSO"/>
    <s v="22/10/2025 SE CONFIRMAN DATOS, SE REALIZA ENVIO POR OPERADOR LOGISTICO | 23/10/2025 SE REALIZA ENVÍO DE 56 ROLLOS WOMPI SEGÚN LOS DATOS REGISTRADOS  POR TRANSPORTADORA INTERRAPIDISIMO"/>
    <s v="ENVÍO"/>
    <n v="56"/>
    <s v="INTERMEDIA"/>
    <s v="TERRESTRE"/>
    <s v="RODRIGUEZ MURCIA YERSON IVAN"/>
    <n v="1"/>
    <n v="36351"/>
    <n v="36351"/>
  </r>
  <r>
    <s v="BOGOTA"/>
    <s v="0036-0004"/>
    <x v="5"/>
    <n v="25126"/>
    <n v="2913990"/>
    <n v="62450"/>
    <x v="0"/>
    <s v="CUNDINAMARCA"/>
    <s v="CAJICA"/>
    <s v="BARRIO EL TEJAR CAJICA 1"/>
    <s v="WOMPI"/>
    <s v="FO-25-1719203"/>
    <d v="2025-10-21T13:12:00"/>
    <d v="2025-10-24T15:57:00"/>
    <x v="0"/>
    <s v="ROLLOS"/>
    <s v="EJECUTADO_EXITOSO"/>
    <s v="EJECUTADO EXITOSO"/>
    <s v="22/10/2025 SE ESCALA AL COORDINADOR DE ZONA PARA ENTREGA DE ROLLOS EN SITIO | 23/10/2025 SE REALIZA ENVÍO DE 40 ROLLOS WOMPI.  POR INTERRAPIDISIMO SEGÚN DATOS ENTREGADOS EN EL SISTEMA"/>
    <s v="ENVÍO"/>
    <n v="40"/>
    <s v="INTERMEDIA"/>
    <s v="TERRESTRE"/>
    <s v="ALARCON AREVALO JOHAN STIVEN"/>
    <n v="1"/>
    <n v="36351"/>
    <n v="36351"/>
  </r>
  <r>
    <s v="VALLEDUPAR"/>
    <s v="0036-0001"/>
    <x v="0"/>
    <n v="20001"/>
    <n v="2924708"/>
    <n v="78443"/>
    <x v="0"/>
    <s v="CESAR"/>
    <s v="VALLEDUPAR"/>
    <s v="ESTADERO SILE"/>
    <s v="WOMPI"/>
    <s v="FO-25-1723129"/>
    <d v="2025-10-23T10:16:00"/>
    <d v="2025-10-24T16:07:00"/>
    <x v="0"/>
    <s v="ROLLOS"/>
    <s v="EJECUTADO_EXITOSO"/>
    <s v="EJECUTADO EXITOSO"/>
    <s v="23/10/2025 SE ESCALA AL COORDINADOR DE ZONA PARA ENTREGA DE ROLLOS EN SITIO | 24/10/2025 SE REALIZA ENTREGA DE 24 ROLLOS EN DIRECCIÓN DE CB"/>
    <s v="VISITA_TÉCNICA"/>
    <n v="24"/>
    <s v="PRINCIPAL"/>
    <s v="TERRESTRE"/>
    <s v="ALARCON AREVALO JOHAN STIVEN"/>
    <n v="1"/>
    <n v="31419"/>
    <n v="31419"/>
  </r>
  <r>
    <s v="YOPAL"/>
    <s v="0036-0006"/>
    <x v="2"/>
    <n v="85001"/>
    <n v="2922399"/>
    <n v="62204"/>
    <x v="0"/>
    <s v="CASANARE"/>
    <s v="YOPAL"/>
    <s v="BARRIO 20 DE JULIO YOPAL 1"/>
    <s v="WOMPI"/>
    <s v="FO-25-1723221"/>
    <d v="2025-10-23T08:00:00"/>
    <d v="2025-10-24T16:16:00"/>
    <x v="0"/>
    <s v="ROLLOS"/>
    <s v="EJECUTADO_EXITOSO"/>
    <s v="EJECUTADO EXITOSO"/>
    <s v="23/10/2025 SE ESCALA AL COORDINADOR DE ZONA PARA ENTREGA DE ROLLOS EN SITIO | 24/10/2025 SE VISITA COMERCIO, SE ENTREGAN 32 ROLLOS OK"/>
    <s v="VISITA_TÉCNICA"/>
    <n v="32"/>
    <s v="PRINCIPAL"/>
    <s v="TERRESTRE"/>
    <s v="MAESTRE MENGUAL EDGAR ENRIQUE"/>
    <n v="1"/>
    <n v="31419"/>
    <n v="31419"/>
  </r>
  <r>
    <s v="NEIVA"/>
    <s v="0036-0006"/>
    <x v="2"/>
    <n v="18001"/>
    <n v="2929905"/>
    <n v="60810"/>
    <x v="0"/>
    <s v="CAQUETA"/>
    <s v="FLORENCIA"/>
    <s v="AGROVETERINARIA DEL ORIENTE FLCIA"/>
    <s v="WOMPI"/>
    <s v="FO-25-1728691"/>
    <d v="2025-10-24T08:24:00"/>
    <d v="2025-10-24T16:41:00"/>
    <x v="0"/>
    <s v="ROLLOS"/>
    <s v="EJECUTADO_EXITOSO"/>
    <s v="EJECUTADO EXITOSO"/>
    <s v="24/10/2025 SE REALIZA ENTREGA DE 32 ROLLOS WOMPI EN SITIO ENTREGA EXITOSA"/>
    <s v="VISITA_TÉCNICA"/>
    <n v="32"/>
    <s v="LEJANA"/>
    <s v="TERRESTRE"/>
    <s v="BERNAL ELAICA EDGAR ALEXIS"/>
    <n v="1"/>
    <n v="40250"/>
    <n v="40250"/>
  </r>
  <r>
    <s v="NEIVA"/>
    <s v="0036-0006"/>
    <x v="2"/>
    <n v="41001"/>
    <n v="2930143"/>
    <n v="49214"/>
    <x v="0"/>
    <s v="HUILA"/>
    <s v="NEIVA"/>
    <s v="CIBER LIGHT.COM"/>
    <s v="WOMPI"/>
    <s v="FO-25-1728317"/>
    <d v="2025-10-24T09:11:00"/>
    <d v="2025-10-24T17:18:00"/>
    <x v="0"/>
    <s v="ROLLOS"/>
    <s v="EJECUTADO_EXITOSO"/>
    <s v="EJECUTADO EXITOSO"/>
    <s v="24/10/2025 SE ESCALA AL COORDINADOR DE ZONA PARA ENTREGA DE ROLLOS EN SITIO | 24/10/2025 SE LLEGA A SITIO, SE REALIZA ENTREGA DE 24 ROLLOS WOMPI"/>
    <s v="VISITA_TÉCNICA"/>
    <n v="24"/>
    <s v="PRINCIPAL"/>
    <s v="TERRESTRE"/>
    <s v="BERMUDEZ SANCHEZ JOSE NEYBER"/>
    <n v="1"/>
    <n v="31419"/>
    <n v="31419"/>
  </r>
  <r>
    <s v="CARTAGENA"/>
    <s v="0036-0001"/>
    <x v="0"/>
    <n v="13001"/>
    <n v="2901724"/>
    <n v="32949"/>
    <x v="0"/>
    <s v="BOLIVAR"/>
    <s v="CARTAGENA"/>
    <s v="AUTOSERVICIO TRICOMPLETO"/>
    <s v="WOMPI"/>
    <s v="FO-25-1706011"/>
    <d v="2025-10-20T08:00:00"/>
    <d v="2025-10-25T10:58:00"/>
    <x v="0"/>
    <s v="ROLLOS"/>
    <s v="EJECUTADO_EXITOSO"/>
    <s v="EJECUTADO EXITOSO"/>
    <s v="20/10/2025 SE ESCALA AL COORDINADOR DE ZONA PARA ENTREGA DE ROLLOS EN SITIO | 25/10/2025 SE ENTREGAN 64 ROLLOS, SIN NOVEDAD"/>
    <s v="VISITA_TÉCNICA"/>
    <n v="64"/>
    <s v="PRINCIPAL"/>
    <s v="TERRESTRE"/>
    <s v="DIAZ VARGAS JONATHAN MIGUEL"/>
    <n v="1"/>
    <n v="31419"/>
    <n v="31419"/>
  </r>
  <r>
    <s v="CALI"/>
    <s v="0036-0003"/>
    <x v="4"/>
    <n v="76001"/>
    <n v="2933405"/>
    <n v="28329"/>
    <x v="0"/>
    <s v="VALLE DEL CAUCA"/>
    <s v="CALI"/>
    <s v="MISCELANEA Y PAPELERIA LAS EFFES"/>
    <s v="WOMPI"/>
    <s v="FO-25-1731963"/>
    <d v="2025-10-27T08:00:00"/>
    <d v="2025-10-25T11:24:00"/>
    <x v="0"/>
    <s v="ROLLOS"/>
    <s v="EJECUTADO_EXITOSO"/>
    <s v="EJECUTADO EXITOSO"/>
    <s v="25/10/2025 SE REALIZA ENTREGA DE 64 ROLLOS WOMPI CON VISITA TÉCNICA"/>
    <s v="VISITA_TÉCNICA"/>
    <n v="64"/>
    <s v="PRINCIPAL"/>
    <s v="TERRESTRE"/>
    <s v="CANEDO HERRERA ALEXANDER"/>
    <n v="1"/>
    <n v="31419"/>
    <n v="31419"/>
  </r>
  <r>
    <s v="BUCARAMANGA"/>
    <s v="0036-0007"/>
    <x v="1"/>
    <n v="68500"/>
    <n v="2920339"/>
    <n v="62773"/>
    <x v="0"/>
    <s v="SANTANDER"/>
    <s v="OIBA"/>
    <s v="BARRIO BELLAVISTA OIBA"/>
    <s v="WOMPI"/>
    <s v="FO-25-1723735"/>
    <d v="2025-10-22T13:40:00"/>
    <d v="2025-10-25T11:28:00"/>
    <x v="0"/>
    <s v="ROLLOS"/>
    <s v="EJECUTADO_EXITOSO"/>
    <s v="EJECUTADO EXITOSO"/>
    <s v="22/10/2025 SE CONFIRMAN DATOS, SE REALIZA ENVIO POR OPERADOR LOGISTICO | 25/10/2025 SE REALIZA ENVIO DE 16 ROLLOS, CON LA GUIA 2187690821 SERVIENTREGA SE CONFIRMA ENTREGA EXITOSA POR PARTE DE LA TRANSPORTADORA"/>
    <s v="ENVÍO"/>
    <n v="16"/>
    <s v="LEJANA"/>
    <s v="TERRESTRE"/>
    <s v="MONTERO MUESES GIAN CARLO"/>
    <n v="1"/>
    <n v="40250"/>
    <n v="40250"/>
  </r>
  <r>
    <s v="BOGOTA"/>
    <s v="0036-0004"/>
    <x v="5"/>
    <n v="25040"/>
    <n v="2920131"/>
    <n v="24659"/>
    <x v="0"/>
    <s v="CUNDINAMARCA"/>
    <s v="ANOLAIMA"/>
    <s v="BARRIO CENTRO - ANOLAIMA"/>
    <s v="WOMPI"/>
    <s v="FO-25-1723740"/>
    <d v="2025-10-22T12:58:00"/>
    <d v="2025-10-25T11:29:00"/>
    <x v="0"/>
    <s v="ROLLOS"/>
    <s v="EJECUTADO_EXITOSO"/>
    <s v="EJECUTADO EXITOSO"/>
    <s v="22/10/2025 SE CONFIRMAN DATOS, SE REALIZA ENVIO POR OPERADOR LOGISTICO | 25/10/2025 SE REALIZA ENVIO DE 40 ROLLOS, CON LA GUIA 2235596312 SERVIENTREGA SE CONFIRMA ENTREGA EXITOSA POR PARTE DE LA TRANSPORTADORA"/>
    <s v="ENVÍO"/>
    <n v="40"/>
    <s v="INTERMEDIA"/>
    <s v="TERRESTRE"/>
    <s v="CONTRERAS ROSSI LITZY YULIETH"/>
    <n v="1"/>
    <n v="36351"/>
    <n v="36351"/>
  </r>
  <r>
    <s v="BUCARAMANGA"/>
    <s v="0036-0007"/>
    <x v="1"/>
    <n v="68679"/>
    <n v="2920111"/>
    <n v="34641"/>
    <x v="0"/>
    <s v="SANTANDER"/>
    <s v="SAN GIL"/>
    <s v="BARRIO BELLA ISLA SAN GIL"/>
    <s v="WOMPI"/>
    <s v="FO-25-1723743"/>
    <d v="2025-10-22T12:40:00"/>
    <d v="2025-10-25T11:29:00"/>
    <x v="0"/>
    <s v="ROLLOS"/>
    <s v="EJECUTADO_EXITOSO"/>
    <s v="EJECUTADO EXITOSO"/>
    <s v="22/10/2025 SE CONFIRMAN DATOS, SE REALIZA ENVIO POR OPERADOR LOGISTICO | 25/10/2025 SE REALIZA ENVIO DE 32 ROLLOS, CON LA GUIA 2187690820 SERVIENTREGA SE CONFIRMA ENTREGA EXITOSA POR PARTE DE LA TRANSPORTADORA"/>
    <s v="ENVÍO"/>
    <n v="32"/>
    <s v="INTERMEDIA"/>
    <s v="TERRESTRE"/>
    <s v="CONTRERAS ROSSI LITZY YULIETH"/>
    <n v="1"/>
    <n v="36351"/>
    <n v="36351"/>
  </r>
  <r>
    <s v="CUCUTA"/>
    <s v="0036-0007"/>
    <x v="1"/>
    <n v="54001"/>
    <n v="2932616"/>
    <n v="76725"/>
    <x v="0"/>
    <s v="NORTE DE SANTANDER"/>
    <s v="CUCUTA"/>
    <s v="DROGUERÍA EL PORTICO"/>
    <s v="WOMPI"/>
    <s v="FO-25-1731280"/>
    <d v="2025-10-24T15:30:00"/>
    <d v="2025-10-25T11:30:00"/>
    <x v="0"/>
    <s v="ROLLOS"/>
    <s v="EJECUTADO_EXITOSO"/>
    <s v="EJECUTADO EXITOSO"/>
    <s v="15/10/2025 SE ESCALA AL COORDINADOR DE ZONA PARA ENTREGA DE ROLLOS EN SITIO | 25/10/2025 SE VISITA COMERCIO Y SE ENTREGAN 24 ROLLOS OK."/>
    <s v="VISITA_TÉCNICA"/>
    <n v="24"/>
    <s v="PRINCIPAL"/>
    <s v="TERRESTRE"/>
    <s v="CONTRERAS ROSSI LITZY YULIETH"/>
    <n v="1"/>
    <n v="31419"/>
    <n v="31419"/>
  </r>
  <r>
    <s v="BUCARAMANGA"/>
    <s v="0036-0007"/>
    <x v="1"/>
    <n v="68500"/>
    <n v="2920087"/>
    <n v="65763"/>
    <x v="0"/>
    <s v="SANTANDER"/>
    <s v="OIBA"/>
    <s v="BARRIO JARDINES DEL RECUERDO OIBA"/>
    <s v="WOMPI"/>
    <s v="FO-25-1723741"/>
    <d v="2025-10-22T12:50:00"/>
    <d v="2025-10-25T11:30:00"/>
    <x v="0"/>
    <s v="ROLLOS"/>
    <s v="EJECUTADO_EXITOSO"/>
    <s v="EJECUTADO EXITOSO"/>
    <s v="22/10/2025 SE CONFIRMAN DATOS, SE REALIZA ENVIO POR OPERADOR LOGISTICO | 25/10/2025 SE REALIZA ENVIO DE 16 ROLLOS, CON LA GUIA 2187690819 SERVIENTREGA SE CONFIRMA ENTREGA EXITOSA POR PARTE DE LA TRANSPORTADORA"/>
    <s v="ENVÍO"/>
    <n v="16"/>
    <s v="LEJANA"/>
    <s v="TERRESTRE"/>
    <s v="TORRES MANTILLA JOSE DANIEL"/>
    <n v="1"/>
    <n v="40250"/>
    <n v="40250"/>
  </r>
  <r>
    <s v="MANIZALES"/>
    <s v="0036-0002"/>
    <x v="6"/>
    <n v="17001"/>
    <n v="2919829"/>
    <n v="48360"/>
    <x v="0"/>
    <s v="CALDAS"/>
    <s v="MANIZALES"/>
    <s v="BARRIO LA SULTANA MANIZALES 2"/>
    <s v="WOMPI"/>
    <s v="FO-25-1718285"/>
    <d v="2025-10-22T11:59:00"/>
    <d v="2025-10-25T11:30:00"/>
    <x v="0"/>
    <s v="ROLLOS"/>
    <s v="EJECUTADO_EXITOSO"/>
    <s v="EJECUTADO EXITOSO"/>
    <s v="22/10/2025 SE ESCALA AL COORDINADOR DE ZONA PARA ENTREGA DE ROLLOS EN SITIO | 25/10/2025 SE REALIZA ENTREGA DE 40 ROLLOS EN DIRECCIÓN SOLICITADA POR EL USUARIO AL LADO DEL NEGOCIO YA QUE EN ESTE MOMENTO SE ENCUENTRA CERRADO EN INDICA RECOGERLOS APENAS ABRA RECIBE PERSONA ENCARGADA DEL NEGOCIO ALEDAÑO"/>
    <s v="VISITA_TÉCNICA"/>
    <n v="40"/>
    <s v="PRINCIPAL"/>
    <s v="TERRESTRE"/>
    <s v="CONTRERAS ROSSI LITZY YULIETH"/>
    <n v="1"/>
    <n v="31419"/>
    <n v="31419"/>
  </r>
  <r>
    <s v="BOGOTA"/>
    <s v="0036-0004"/>
    <x v="5"/>
    <n v="11001"/>
    <n v="2925037"/>
    <n v="60622"/>
    <x v="0"/>
    <s v="CUNDINAMARCA"/>
    <s v="BOGOTÁ"/>
    <s v="DROGUERIA FARMASALUD J&amp;L"/>
    <s v="WOMPI"/>
    <s v="FO-25-1723101"/>
    <d v="2025-10-23T10:41:00"/>
    <d v="2025-10-25T11:31:00"/>
    <x v="0"/>
    <s v="ROLLOS"/>
    <s v="EJECUTADO_EXITOSO"/>
    <s v="EJECUTADO EXITOSO"/>
    <s v="23/10/2025 SE ESCALA AL COORDINADOR DE ZONA PARA ENTREGA DE ROLLOS EN SITIO | 25/10/2025 SE REALIZA LA ENTREGA DE 24 ROLLOS"/>
    <s v="VISITA_TÉCNICA"/>
    <n v="24"/>
    <s v="PRINCIPAL"/>
    <s v="TERRESTRE"/>
    <s v="AGUIRRE HENAO RAUL EDUARDO"/>
    <n v="1"/>
    <n v="31419"/>
    <n v="31419"/>
  </r>
  <r>
    <s v="TUNJA"/>
    <s v="0036-0007"/>
    <x v="1"/>
    <n v="15087"/>
    <n v="2917681"/>
    <n v="72675"/>
    <x v="0"/>
    <s v="BOYACA"/>
    <s v="BELEN"/>
    <s v="SIMON BOLIVAR BELEN 1"/>
    <s v="WOMPI"/>
    <s v="FO-25-1723439"/>
    <d v="2025-10-22T08:57:00"/>
    <d v="2025-10-25T11:31:00"/>
    <x v="0"/>
    <s v="ROLLOS"/>
    <s v="EJECUTADO_EXITOSO"/>
    <s v="EJECUTADO EXITOSO"/>
    <s v="23/10/2025 SE CONFIRMAN DATOS, SE REALIZA ENVIO POR OPERADOR LOGISTICO | 25/10/2025 SE REALIZA ENVIO DE 32 ROLLOS, CON LA GUIA 2235596310 SERVIENTREGA SE CONFIRMA ENTREGA EXITOSA POR PARTE DE LA TRANSPORTADORA"/>
    <s v="ENVÍO"/>
    <n v="32"/>
    <s v="INTERMEDIA"/>
    <s v="TERRESTRE"/>
    <s v="ORTIZ MARTINEZ STIVEN"/>
    <n v="1"/>
    <n v="36351"/>
    <n v="36351"/>
  </r>
  <r>
    <s v="BOGOTA"/>
    <s v="0036-0004"/>
    <x v="5"/>
    <n v="25290"/>
    <n v="2918181"/>
    <n v="46173"/>
    <x v="0"/>
    <s v="CUNDINAMARCA"/>
    <s v="FUSAGASUGA"/>
    <s v="BARRIO LA ESMERALDA SEGUNDO SECTOR FUSAGASUGA"/>
    <s v="WOMPI"/>
    <s v="FO-25-1721957"/>
    <d v="2025-10-22T09:45:00"/>
    <d v="2025-10-25T11:32:00"/>
    <x v="0"/>
    <s v="ROLLOS"/>
    <s v="EJECUTADO_EXITOSO"/>
    <s v="EJECUTADO EXITOSO"/>
    <s v="23/10/2025 SE CONFIRMAN DATOS, SE REALIZA ENVIO POR OPERADOR LOGISTICO | 25/10/2025 SE REALIZA ENVIO DE 64 ROLLOS, CON LA GUIA 2235596308 SERVIENTREGA SE CONFIRMA ENTREGA EXITOSA POR PARTE DE LA TRANSPORTADORA"/>
    <s v="ENVÍO"/>
    <n v="64"/>
    <s v="INTERMEDIA"/>
    <s v="TERRESTRE"/>
    <s v="AYALA ROMERO MAYKOL DANILO"/>
    <n v="1"/>
    <n v="36351"/>
    <n v="36351"/>
  </r>
  <r>
    <s v="BOGOTA"/>
    <s v="0036-0004"/>
    <x v="5"/>
    <n v="25743"/>
    <n v="2916681"/>
    <n v="72962"/>
    <x v="0"/>
    <s v="CUNDINAMARCA"/>
    <s v="SILVANIA"/>
    <s v="CENTRO SILVANIA CUNDINAMARCA"/>
    <s v="WOMPI"/>
    <s v="FO-25-1723443"/>
    <d v="2025-10-22T08:00:00"/>
    <d v="2025-10-25T11:32:00"/>
    <x v="0"/>
    <s v="ROLLOS"/>
    <s v="EJECUTADO_EXITOSO"/>
    <s v="EJECUTADO EXITOSO"/>
    <s v="23/10/2025 SE CONFIRMAN DATOS, SE REALIZA ENVIO POR OPERADOR LOGISTICO | 25/10/2025 SE REALIZA ENVIO DE 16 ROLLOS, CON LA GUIA 2235596311 SERVIENTREGA SE CONFIRMA ENTREGA EXITOSA POR PARTE DE LA TRANSPORTADORA"/>
    <s v="ENVÍO"/>
    <n v="16"/>
    <s v="INTERMEDIA"/>
    <s v="TERRESTRE"/>
    <s v="CONTRERAS ROSSI LITZY YULIETH"/>
    <n v="1"/>
    <n v="36351"/>
    <n v="36351"/>
  </r>
  <r>
    <s v="TUNJA"/>
    <s v="0036-0007"/>
    <x v="1"/>
    <n v="15238"/>
    <n v="2918766"/>
    <n v="22890"/>
    <x v="0"/>
    <s v="BOYACA"/>
    <s v="DUITAMA"/>
    <s v="MERCAHOGAR"/>
    <s v="WOMPI"/>
    <s v="FO-25-1720359"/>
    <d v="2025-10-22T10:29:00"/>
    <d v="2025-10-25T11:33:00"/>
    <x v="0"/>
    <s v="ROLLOS"/>
    <s v="EJECUTADO_EXITOSO"/>
    <s v="EJECUTADO EXITOSO"/>
    <s v="22/10/2025 SE CONFIRMAN DATOS, SE REALIZA ENVIO POR OPERADOR LOGISTICO | 25/10/2025 SE REALIZA ENVIO DE 64 ROLLOS, CON LA GUIA 2235596304 SERVIENTREGA SE CONFIRMA ENTREGA EXITOSA POR PARTE DE LA TRANSPORTADORA"/>
    <s v="ENVÍO"/>
    <n v="64"/>
    <s v="INTERMEDIA"/>
    <s v="TERRESTRE"/>
    <s v="AYALA ROMERO MAYKOL DANILO"/>
    <n v="1"/>
    <n v="36351"/>
    <n v="36351"/>
  </r>
  <r>
    <s v="VILLAVICENCIO"/>
    <s v="0036-0006"/>
    <x v="2"/>
    <n v="50006"/>
    <n v="2900178"/>
    <n v="60727"/>
    <x v="0"/>
    <s v="META"/>
    <s v="ACACIAS"/>
    <s v="BARRIO MANCERA ACACIAS 4"/>
    <s v="WOMPI"/>
    <s v="FO-25-1720632"/>
    <d v="2025-10-20T08:00:00"/>
    <d v="2025-10-25T11:33:00"/>
    <x v="0"/>
    <s v="ROLLOS"/>
    <s v="EJECUTADO_EXITOSO"/>
    <s v="EJECUTADO EXITOSO"/>
    <s v="22/10/2025 SE CONFIRMAN DATOS, SE REALIZA ENVIO POR OPERADOR LOGISTICO | 25/10/2025 SE REALIZA ENVIO DE 48 ROLLOS, CON LA GUIA 2235596305 SERVIENTREGA SE CONFIRMA ENTREGA EXITOSA POR PARTE DE LA TRANSPORTADORA"/>
    <s v="ENVÍO"/>
    <n v="48"/>
    <s v="INTERMEDIA"/>
    <s v="TERRESTRE"/>
    <s v="CONTRERAS ROSSI LITZY YULIETH"/>
    <n v="1"/>
    <n v="36351"/>
    <n v="36351"/>
  </r>
  <r>
    <s v="BOGOTA"/>
    <s v="0036-0004"/>
    <x v="5"/>
    <n v="25307"/>
    <n v="2915526"/>
    <n v="48451"/>
    <x v="0"/>
    <s v="CUNDINAMARCA"/>
    <s v="GIRARDOT"/>
    <s v="BARRIO SUCRE GIRARDOT 4"/>
    <s v="WOMPI"/>
    <s v="FO-25-1720343"/>
    <d v="2025-10-21T16:01:00"/>
    <d v="2025-10-25T11:34:00"/>
    <x v="0"/>
    <s v="ROLLOS"/>
    <s v="EJECUTADO_EXITOSO"/>
    <s v="EJECUTADO EXITOSO"/>
    <s v="25/10/2025 SE REALIZA ENVIO DE 48 ROLLOS, CON LA GUIA 2235596301 SERVIENTREGA SE CONFIRMA ENTREGA EXITOSA POR PARTE DE LA TRANSPORTADORA"/>
    <s v="ENVÍO"/>
    <n v="48"/>
    <s v="LEJANA"/>
    <s v="TERRESTRE"/>
    <s v="TORO CARDONA ELIZABETH"/>
    <n v="1"/>
    <n v="40250"/>
    <n v="40250"/>
  </r>
  <r>
    <s v="BUCARAMANGA"/>
    <s v="0036-0007"/>
    <x v="1"/>
    <n v="68655"/>
    <n v="2919003"/>
    <n v="65634"/>
    <x v="0"/>
    <s v="SANTANDER"/>
    <s v="SABANA DE TORRES"/>
    <s v="BARRIO GAITAN SABANA DE TORRES"/>
    <s v="WOMPI"/>
    <s v="FO-25-1719798"/>
    <d v="2025-10-22T10:37:00"/>
    <d v="2025-10-25T11:35:00"/>
    <x v="0"/>
    <s v="ROLLOS"/>
    <s v="EJECUTADO_EXITOSO"/>
    <s v="EJECUTADO EXITOSO"/>
    <s v="25/10/2025 SE REALIZA ENVIO DE 48 ROLLOS, CON LA GUIA 2187690814 SERVIENTREGA SE CONFIRMA ENTREGA EXITOSA POR PARTE DE LA TRANSPORTADORA"/>
    <s v="ENVÍO"/>
    <n v="48"/>
    <s v="LEJANA"/>
    <s v="TERRESTRE"/>
    <s v="AYALA ROMERO MAYKOL DANILO"/>
    <n v="1"/>
    <n v="40250"/>
    <n v="40250"/>
  </r>
  <r>
    <s v="PASTO"/>
    <s v="0036-0003"/>
    <x v="4"/>
    <n v="52687"/>
    <n v="2883252"/>
    <n v="22931"/>
    <x v="0"/>
    <s v="NARIÑO"/>
    <s v="SAN LORENZO"/>
    <s v="BARRIO CALLE PRINCIPAL - SAN LORENZO"/>
    <s v="WOMPI"/>
    <s v="FO-25-1686372"/>
    <d v="2025-10-15T09:29:00"/>
    <d v="2025-10-25T11:36:00"/>
    <x v="0"/>
    <s v="ROLLOS"/>
    <s v="EJECUTADO_EXITOSO"/>
    <s v="EJECUTADO EXITOSO"/>
    <s v="15/10/2025 SE CONFIRMAN DATOS, SE REALIZA ENVIO DE ROLLOS CON GUIA | 22/10/2025 SE COMUNICA CON EL USUARIO VIA WHATSAPP DONDE INFORMA QUE AUN NO RECIBE LOS ROLLOS | 25/10/2025 SE REALIZA ENVIO DE 48 ROLLOS, CON LA GUIA 2215219686 SERVIENTREGA SE CONFIRMA ENTREGA EXITOSA POR PARTE DE LA TRANSPORTADORA"/>
    <s v="ENVÍO"/>
    <n v="48"/>
    <s v="INTERMEDIA"/>
    <s v="TERRESTRE"/>
    <s v="TORO CARDONA ELIZABETH"/>
    <n v="1"/>
    <n v="36351"/>
    <n v="36351"/>
  </r>
  <r>
    <s v="PEREIRA"/>
    <s v="0036-0002"/>
    <x v="6"/>
    <n v="63001"/>
    <n v="2920235"/>
    <n v="67057"/>
    <x v="0"/>
    <s v="QUINDIO"/>
    <s v="ARMENIA"/>
    <s v="BARRIO LIMONAR ARMENIA"/>
    <s v="WOMPI"/>
    <s v="FO-25-1720621"/>
    <d v="2025-10-22T13:41:00"/>
    <d v="2025-10-25T11:36:00"/>
    <x v="0"/>
    <s v="ROLLOS"/>
    <s v="EJECUTADO_EXITOSO"/>
    <s v="EJECUTADO EXITOSO"/>
    <s v="22/10/2025 SE CONFIRMAN DATOS, SE REALIZA ENVIO POR OPERADOR LOGISTICO | 25/10/2025 SE VISITA COMERCIO SE REALIZÓ ENTREGA DE 40 ROLLOS WOMPI"/>
    <s v="VISITA_TÉCNICA"/>
    <n v="40"/>
    <s v="INTERMEDIA"/>
    <s v="TERRESTRE"/>
    <s v="TORO CARDONA ELIZABETH"/>
    <n v="1"/>
    <n v="36351"/>
    <n v="36351"/>
  </r>
  <r>
    <s v="TUNJA"/>
    <s v="0036-0007"/>
    <x v="1"/>
    <n v="15407"/>
    <n v="2924477"/>
    <n v="64417"/>
    <x v="0"/>
    <s v="BOYACA"/>
    <s v="VILLA DE LEYVA"/>
    <s v="BARRIO LA PALMA VILLA DE LEYVA 1"/>
    <s v="WOMPI"/>
    <s v="FO-25-1730307"/>
    <d v="2025-10-23T10:07:00"/>
    <d v="2025-10-25T11:42:00"/>
    <x v="0"/>
    <s v="ROLLOS"/>
    <s v="EJECUTADO_EXITOSO"/>
    <s v="EJECUTADO EXITOSO"/>
    <s v="24/10/2025 SE REALIZA ENVIO DE ROLLOS CON OPERADOR LOGISTICO | 25/10/2025 SE REALIZA ENTREGA DE 32 ROLLOS CON VISITA."/>
    <s v="VISITA_TÉCNICA"/>
    <n v="32"/>
    <s v="INTERMEDIA"/>
    <s v="TERRESTRE"/>
    <s v="SANCHEZ SOLORZANO JUAN SEBASTIAN"/>
    <n v="1"/>
    <n v="36351"/>
    <n v="36351"/>
  </r>
  <r>
    <s v="PEREIRA"/>
    <s v="0036-0002"/>
    <x v="6"/>
    <n v="63001"/>
    <n v="2926032"/>
    <n v="30384"/>
    <x v="0"/>
    <s v="QUINDIO"/>
    <s v="ARMENIA"/>
    <s v="BARRIO GRANADA 2  ARMENIA"/>
    <s v="WOMPI"/>
    <s v="FO-25-1731635"/>
    <d v="2025-10-23T12:19:00"/>
    <d v="2025-10-25T11:52:00"/>
    <x v="0"/>
    <s v="ROLLOS"/>
    <s v="EJECUTADO_EXITOSO"/>
    <s v="EJECUTADO EXITOSO"/>
    <s v="23/10/2025 SE ESCALA AL COORDINADOR DE ZONA PARA ENTREGA DE ROLLOS EN SITIO | 25/10/2025 SE VISITA COMERCIO SE REALIZÓ ENTREGA DE 24 ROLLOS WOMPI, SE SUBE EVIDENCIA DE BAUCHER DEL DÍA DE 24 DE OCTUBRE YA QUE ES ÚNICO DISPONIBLE, LA PERSONA QUE TRABAJA EL DATAFONO NO ESTÁ Y NO SE TIENEN BAUCHER DEL DÍA DE HOY"/>
    <s v="VISITA_TÉCNICA"/>
    <n v="24"/>
    <s v="INTERMEDIA"/>
    <s v="TERRESTRE"/>
    <s v="SOLER HOYOS CRISTIAN LEONARDO"/>
    <n v="1"/>
    <n v="36351"/>
    <n v="36351"/>
  </r>
  <r>
    <s v="BOGOTA"/>
    <s v="0036-0004"/>
    <x v="5"/>
    <n v="11001"/>
    <n v="2932527"/>
    <n v="70343"/>
    <x v="0"/>
    <s v="CUNDINAMARCA"/>
    <s v="BOGOTÁ"/>
    <s v="PAPELERIA ARBOL DE VIDA"/>
    <s v="WOMPI"/>
    <s v="FO-25-1731281"/>
    <d v="2025-10-24T15:28:00"/>
    <d v="2025-10-25T12:13:00"/>
    <x v="0"/>
    <s v="ROLLOS"/>
    <s v="EJECUTADO_EXITOSO"/>
    <s v="EJECUTADO EXITOSO"/>
    <s v="15/10/2025 SE ESCALA AL COORDINADOR DE ZONA PARA ENTREGA DE ROLLOS EN SITIO | 25/10/2025 SE VISITA COMERCIO, SE ENTREGAN 48 ROLLOS WOMPI, NO SE MANIPULAN DISPOSITIVOS"/>
    <s v="VISITA_TÉCNICA"/>
    <n v="48"/>
    <s v="PRINCIPAL"/>
    <s v="TERRESTRE"/>
    <s v="TORO CARDONA ELIZABETH"/>
    <n v="1"/>
    <n v="31419"/>
    <n v="31419"/>
  </r>
  <r>
    <s v="BOGOTA"/>
    <s v="0036-0004"/>
    <x v="5"/>
    <n v="11001"/>
    <n v="2932103"/>
    <n v="73512"/>
    <x v="0"/>
    <s v="CUNDINAMARCA"/>
    <s v="BOGOTÁ"/>
    <s v="DUALFARMA S.M"/>
    <s v="WOMPI"/>
    <s v="FO-25-1731286"/>
    <d v="2025-10-24T14:26:00"/>
    <d v="2025-10-25T12:17:00"/>
    <x v="0"/>
    <s v="ROLLOS"/>
    <s v="EJECUTADO_EXITOSO"/>
    <s v="EJECUTADO EXITOSO"/>
    <s v="15/10/2025 SE ESCALA AL COORDINADOR DE ZONA PARA ENTREGA DE ROLLOS EN SITIO | 25/10/2025 ENTREGA DE ROLLOS EJECUTADO OK"/>
    <s v="VISITA_TÉCNICA"/>
    <n v="16"/>
    <s v="PRINCIPAL"/>
    <s v="TERRESTRE"/>
    <s v="GOMEZ VEGA DAVID SNEYDER"/>
    <n v="1"/>
    <n v="31419"/>
    <n v="31419"/>
  </r>
  <r>
    <s v="CALI"/>
    <s v="0036-0003"/>
    <x v="4"/>
    <n v="19780"/>
    <n v="2902363"/>
    <n v="77258"/>
    <x v="0"/>
    <s v="CAUCA"/>
    <s v="SUAREZ"/>
    <s v="BARRIO BRISAS SUAREZ"/>
    <s v="WOMPI"/>
    <s v="FO-25-1708258"/>
    <d v="2025-10-20T08:32:00"/>
    <d v="2025-10-25T12:29:00"/>
    <x v="0"/>
    <s v="ROLLOS"/>
    <s v="EJECUTADO_EXITOSO"/>
    <s v="EJECUTADO EXITOSO"/>
    <s v="20/10/2025 SE CONFIRMA DATOS. SE REALIZA ENVIO DE ROLLOS CON OPERADOR LOGISTICO | 25/10/2025 SE INFORMA GUIA, PARA RECOLECCION DE PAPELERIA EN OFICINA DE TRANSPORTADORA | 22/10/2025 SE ENVIAN 8 ROLLOS WOMPI POR INTERRAPIDISIMO"/>
    <s v="ENVÍO"/>
    <n v="8"/>
    <s v="LEJANA"/>
    <s v="TERRESTRE"/>
    <s v="GOMEZ VEGA DAVID SNEYDER"/>
    <n v="1"/>
    <n v="40250"/>
    <n v="40250"/>
  </r>
  <r>
    <s v="CUCUTA"/>
    <s v="0036-0007"/>
    <x v="1"/>
    <n v="54405"/>
    <n v="2931706"/>
    <n v="46239"/>
    <x v="0"/>
    <s v="NORTE DE SANTANDER"/>
    <s v="LOS PATIOS"/>
    <s v="PAPELERIA Y VARIEDADES REYES CONTRERAS"/>
    <s v="WOMPI"/>
    <s v="FO-25-1730030"/>
    <d v="2025-10-24T12:44:00"/>
    <d v="2025-10-25T12:34:00"/>
    <x v="0"/>
    <s v="ROLLOS"/>
    <s v="EJECUTADO_EXITOSO"/>
    <s v="EJECUTADO EXITOSO"/>
    <s v="24/10/2025 SE ESCALA AL COORDINADOR DE ZONA PARA ENTREGA DE ROLLOS EN SITIO | 25/10/2025 SE VISITA COMERCIO Y SE ENTREGAN 16 ROLLOS OK"/>
    <s v="VISITA_TÉCNICA"/>
    <n v="16"/>
    <s v="PRINCIPAL"/>
    <s v="TERRESTRE"/>
    <s v="GIMBUEL LASSO LUIS GERMAN"/>
    <n v="1"/>
    <n v="31419"/>
    <n v="31419"/>
  </r>
  <r>
    <s v="MANIZALES"/>
    <s v="0036-0002"/>
    <x v="6"/>
    <n v="17001"/>
    <n v="2928628"/>
    <n v="34575"/>
    <x v="0"/>
    <s v="CALDAS"/>
    <s v="MANIZALES"/>
    <s v="BARRIO ALTA SUIZA MANIZALES 2"/>
    <s v="WOMPI"/>
    <s v="FO-25-1728397"/>
    <d v="2025-10-24T08:00:00"/>
    <d v="2025-10-25T12:52:00"/>
    <x v="0"/>
    <s v="ROLLOS"/>
    <s v="EJECUTADO_EXITOSO"/>
    <s v="EJECUTADO EXITOSO"/>
    <s v="24/10/2025 SE ESCALA AL COORDINADOR DE ZONA PARA ENTREGA DE ROLLOS EN SITIO | 25/10/2025 SE ENTREGAN 56 ROLLOS EN EL COMERCIO NO SE MANIPULAN EQUIPOS"/>
    <s v="VISITA_TÉCNICA"/>
    <n v="56"/>
    <s v="PRINCIPAL"/>
    <s v="TERRESTRE"/>
    <s v="TORRES MANTILLA JOSE DANIEL"/>
    <n v="1"/>
    <n v="31419"/>
    <n v="31419"/>
  </r>
  <r>
    <s v="MANIZALES"/>
    <s v="0036-0002"/>
    <x v="6"/>
    <n v="17001"/>
    <n v="2928559"/>
    <n v="50348"/>
    <x v="0"/>
    <s v="CALDAS"/>
    <s v="MANIZALES"/>
    <s v="LILY STORE"/>
    <s v="WOMPI"/>
    <s v="FO-25-1728385"/>
    <d v="2025-10-24T08:00:00"/>
    <d v="2025-10-25T12:56:00"/>
    <x v="0"/>
    <s v="ROLLOS"/>
    <s v="EJECUTADO_EXITOSO"/>
    <s v="EJECUTADO EXITOSO"/>
    <s v="24/10/2025 SE ESCALA AL COORDINADOR DE ZONA PARA ENTREGA DE ROLLOS EN SITIO | 25/10/2025 SE ENTREGAN 32 ROLLOS EN EL COMERCIO NO SE MANIPULAN EQUIPOS"/>
    <s v="VISITA_TÉCNICA"/>
    <n v="32"/>
    <s v="PRINCIPAL"/>
    <s v="TERRESTRE"/>
    <s v="AGUIRRE HENAO RAUL EDUARDO"/>
    <n v="1"/>
    <n v="31419"/>
    <n v="31419"/>
  </r>
  <r>
    <s v="MEDELLIN"/>
    <s v="0036-0005"/>
    <x v="3"/>
    <n v="5001"/>
    <n v="2928919"/>
    <n v="63344"/>
    <x v="0"/>
    <s v="ANTIOQUIA"/>
    <s v="MEDELLIN"/>
    <s v="BARRIO MANZANILLO PARTE ALTA BELEN RINCON MEDELLIN"/>
    <s v="WOMPI"/>
    <s v="FO-25-1728379"/>
    <d v="2025-10-24T08:00:00"/>
    <d v="2025-10-25T13:04:00"/>
    <x v="0"/>
    <s v="ROLLOS"/>
    <s v="EJECUTADO_EXITOSO"/>
    <s v="EJECUTADO EXITOSO"/>
    <s v="24/10/2025 SE ESCALA AL COORDINADOR DE ZONA PARA ENTREGA DE ROLLOS EN SITIO | 25/10/2025 SE ENTREGAN 32 ROLLOS, SIN NOVEDAD"/>
    <s v="VISITA_TÉCNICA"/>
    <n v="32"/>
    <s v="PRINCIPAL"/>
    <s v="TERRESTRE"/>
    <s v="AGUIRRE HENAO RAUL EDUARDO"/>
    <n v="1"/>
    <n v="31419"/>
    <n v="31419"/>
  </r>
  <r>
    <s v="MANIZALES"/>
    <s v="0036-0002"/>
    <x v="6"/>
    <n v="17174"/>
    <n v="2919024"/>
    <n v="30763"/>
    <x v="0"/>
    <s v="CALDAS"/>
    <s v="CHINCHINA"/>
    <s v="BARRIO NEPAL"/>
    <s v="WOMPI"/>
    <s v="FO-25-1724880"/>
    <d v="2025-10-22T10:45:00"/>
    <d v="2025-10-25T13:04:00"/>
    <x v="0"/>
    <s v="ROLLOS"/>
    <s v="EJECUTADO_EXITOSO"/>
    <s v="EJECUTADO EXITOSO"/>
    <s v="23/10/2025 SE CONFIRMAN DATOS, SE REALIZA ENVIO POR OPERADOR LOGISTICO | 25/10/2025 SE REALIZA ENVIO DE 64 ROLLOS, CON LA GUIA 46778000065 COORDINADORA SE CONFIRMA ENTREGA EXITOSA POR PARTE DE LA TRANSPORTADORA"/>
    <s v="ENVÍO"/>
    <n v="64"/>
    <s v="INTERMEDIA"/>
    <s v="TERRESTRE"/>
    <s v="ALVAREZ ARENAS VICTOR HUGO"/>
    <n v="1"/>
    <n v="36351"/>
    <n v="36351"/>
  </r>
  <r>
    <s v="PEREIRA"/>
    <s v="0036-0002"/>
    <x v="6"/>
    <n v="63190"/>
    <n v="2899338"/>
    <n v="77341"/>
    <x v="0"/>
    <s v="QUINDIO"/>
    <s v="CIRCASIA"/>
    <s v="BARRIO CENTRO CIRCASIA 4"/>
    <s v="WOMPI"/>
    <s v="FO-25-1713962"/>
    <d v="2025-10-20T08:00:00"/>
    <d v="2025-10-25T13:05:00"/>
    <x v="0"/>
    <s v="ROLLOS"/>
    <s v="EJECUTADO_EXITOSO"/>
    <s v="EJECUTADO EXITOSO"/>
    <s v="21/10/2025 SE CONFIRMAN DATOS, SE REALIZA ENVIO POR OPERADOR LOGISTICO | 25/10/2025 SE REALIZA ENVIO DE 32 ROLLOS, CON LA GUIA 46778000060 COORDINADORA SE CONFIRMA ENTREGA EXITOSA POR PARTE DE LA TRANSPORTADORA"/>
    <s v="ENVÍO"/>
    <n v="32"/>
    <s v="INTERMEDIA"/>
    <s v="TERRESTRE"/>
    <s v="CONTRERAS ROSSI LITZY YULIETH"/>
    <n v="1"/>
    <n v="36351"/>
    <n v="36351"/>
  </r>
  <r>
    <s v="PEREIRA"/>
    <s v="0036-0002"/>
    <x v="6"/>
    <n v="76736"/>
    <n v="2898690"/>
    <n v="23894"/>
    <x v="0"/>
    <s v="VALLE DEL CAUCA"/>
    <s v="SEVILLA"/>
    <s v="BARRIO CENTRO VI - SEVILLA"/>
    <s v="WOMPI"/>
    <s v="FO-25-1720634"/>
    <d v="2025-10-17T16:44:00"/>
    <d v="2025-10-25T13:05:00"/>
    <x v="0"/>
    <s v="ROLLOS"/>
    <s v="EJECUTADO_EXITOSO"/>
    <s v="EJECUTADO EXITOSO"/>
    <s v="22/10/2025 SE CONFIRMAN DATOS, SE REALIZA ENVIO POR OPERADOR LOGISTICO | 25/10/2025 SE REALIZA ENVIO DE 32 ROLLOS, CON LA GUIA 46778000062 COORDINADORA SE CONFIRMA ENTREGA EXITOSA POR PARTE DE LA TRANSPORTADORA"/>
    <s v="ENVÍO"/>
    <n v="32"/>
    <s v="INTERMEDIA"/>
    <s v="TERRESTRE"/>
    <s v="TORO CARDONA ELIZABETH"/>
    <n v="1"/>
    <n v="36351"/>
    <n v="36351"/>
  </r>
  <r>
    <s v="CALI"/>
    <s v="0036-0003"/>
    <x v="4"/>
    <n v="76364"/>
    <n v="2906846"/>
    <n v="68009"/>
    <x v="0"/>
    <s v="VALLE DEL CAUCA"/>
    <s v="JAMUNDI"/>
    <s v="SACHAMATE JAMUNDI VALLE"/>
    <s v="WOMPI"/>
    <s v="FO-25-1729302"/>
    <d v="2025-10-20T14:14:00"/>
    <d v="2025-10-25T13:29:00"/>
    <x v="0"/>
    <s v="ROLLOS"/>
    <s v="EJECUTADO_EXITOSO"/>
    <s v="EJECUTADO EXITOSO"/>
    <s v="24/10/2025 SE REALIZA ENVIO DE ROLLOS CON OPERADOR LOGISTICO | 25/10/2025 SE REALIZA ENTREGA DE 32 ROLLOS WOMPI CON VISITA, NO SE INTERVIENE EQUIPOS"/>
    <s v="VISITA_TÉCNICA"/>
    <n v="32"/>
    <s v="INTERMEDIA"/>
    <s v="TERRESTRE"/>
    <s v="TORO CARDONA ELIZABETH"/>
    <n v="1"/>
    <n v="36351"/>
    <n v="36351"/>
  </r>
  <r>
    <s v="CUCUTA"/>
    <s v="0036-0007"/>
    <x v="1"/>
    <n v="54261"/>
    <n v="2910577"/>
    <n v="79513"/>
    <x v="0"/>
    <s v="NORTE DE SANTANDER"/>
    <s v="EL ZULIA"/>
    <s v="DROGUERIA LA YE ASTILLEROS"/>
    <s v="WOMPI"/>
    <s v="FO-25-1719841"/>
    <d v="2025-10-21T08:21:00"/>
    <d v="2025-10-25T13:33:00"/>
    <x v="0"/>
    <s v="ROLLOS"/>
    <s v="EJECUTADO_EXITOSO"/>
    <s v="EJECUTADO EXITOSO"/>
    <s v="25/10/2025 SE INFORMA GUIA, PARA RECOLECCION DE PAPELERIA EN OFICINA DE TRANSPORTADORA | 23/10/2025 SE ENVÍAN 8 ROLLOS POR INTER RAPIDÍSIMO PARA ASTILLEROS."/>
    <s v="ENVÍO"/>
    <n v="8"/>
    <s v="INTERMEDIA"/>
    <s v="TERRESTRE"/>
    <s v="HERRERA MONAR GEOVANNY"/>
    <n v="1"/>
    <n v="36351"/>
    <n v="36351"/>
  </r>
  <r>
    <s v="MONTERIA"/>
    <s v="0036-0001"/>
    <x v="0"/>
    <n v="23464"/>
    <n v="2913962"/>
    <n v="76601"/>
    <x v="0"/>
    <s v="CORDOBA"/>
    <s v="MOMIL"/>
    <s v="BARRIO SANTA LUCIA MOMIL"/>
    <s v="WOMPI"/>
    <s v="FO-25-1716897"/>
    <d v="2025-10-21T12:52:00"/>
    <d v="2025-10-25T13:40:00"/>
    <x v="0"/>
    <s v="ROLLOS"/>
    <s v="EJECUTADO_EXITOSO"/>
    <s v="EJECUTADO EXITOSO"/>
    <s v="22/10/2025 SE CONFIRMAN DATOS, SE REALIZA ENVIO POR OPERADOR LOGISTICO | 23/10/2025 SE ENVÍAN 24 ROLLOS POR INTERRAPIDISIMO,"/>
    <s v="ENVÍO"/>
    <n v="24"/>
    <s v="INTERMEDIA"/>
    <s v="TERRESTRE"/>
    <s v="TORRES MANTILLA JOSE DANIEL"/>
    <n v="1"/>
    <n v="36351"/>
    <n v="36351"/>
  </r>
  <r>
    <s v="BOGOTA"/>
    <s v="0036-0004"/>
    <x v="5"/>
    <n v="11001"/>
    <n v="2928707"/>
    <n v="68572"/>
    <x v="0"/>
    <s v="CUNDINAMARCA"/>
    <s v="BOGOTA"/>
    <s v="BARRIO CARVAJAL BOGOTA  13"/>
    <s v="WOMPI"/>
    <s v="FO-25-1728399"/>
    <d v="2025-10-24T08:00:00"/>
    <d v="2025-10-25T14:15:00"/>
    <x v="0"/>
    <s v="ROLLOS"/>
    <s v="EJECUTADO_EXITOSO"/>
    <s v="EJECUTADO EXITOSO"/>
    <s v="24/10/2025 SE ESCALA AL COORDINADOR DE ZONA PARA ENTREGA DE ROLLOS EN SITIO | 25/10/2025 ENTREGA DE ROLLOS EJECUTADO OK"/>
    <s v="VISITA_TÉCNICA"/>
    <n v="32"/>
    <s v="PRINCIPAL"/>
    <s v="TERRESTRE"/>
    <s v="CASSIANI PEREZ RAUL RAMIRO"/>
    <n v="1"/>
    <n v="31419"/>
    <n v="31419"/>
  </r>
  <r>
    <s v="CALI"/>
    <s v="0036-0003"/>
    <x v="4"/>
    <n v="76001"/>
    <n v="2931275"/>
    <n v="73967"/>
    <x v="0"/>
    <s v="VALLE DEL CAUCA"/>
    <s v="CALI"/>
    <s v="SALSAMENTARIA Y AVICOLA LA ABUNDANCIA"/>
    <s v="WOMPI"/>
    <s v="FO-25-1729903"/>
    <d v="2025-10-24T11:51:00"/>
    <d v="2025-10-25T14:18:00"/>
    <x v="0"/>
    <s v="ROLLOS"/>
    <s v="EJECUTADO_EXITOSO"/>
    <s v="EJECUTADO EXITOSO"/>
    <s v="24/10/2025 SE ESCALA AL COORDINADOR DE ZONA PARA ENTREGA DE ROLLOS EN SITIO | 25/10/2025 SE ENTREGAN 24 ROLLOS DE WOMPI A LA SEÑORA SORANI VASQUEZ"/>
    <s v="VISITA_TÉCNICA"/>
    <n v="24"/>
    <s v="PRINCIPAL"/>
    <s v="TERRESTRE"/>
    <s v="GOMEZ VEGA DAVID SNEYDER"/>
    <n v="1"/>
    <n v="31419"/>
    <n v="31419"/>
  </r>
  <r>
    <s v="CALI"/>
    <s v="0036-0003"/>
    <x v="4"/>
    <n v="76520"/>
    <n v="2918996"/>
    <n v="79314"/>
    <x v="0"/>
    <s v="VALLE DEL CAUCA"/>
    <s v="PALMIRA"/>
    <s v="BARRIO LA ACEQUIA PALMIRA"/>
    <s v="WOMPI"/>
    <s v="FO-25-1717732"/>
    <d v="2025-10-22T10:45:00"/>
    <d v="2025-10-25T14:21:00"/>
    <x v="0"/>
    <s v="ROLLOS"/>
    <s v="EJECUTADO_EXITOSO"/>
    <s v="EJECUTADO EXITOSO"/>
    <s v="22/10/2025 SE ESCALA AL COORDINADOR DE ZONA PARA ENTREGA DE ROLLOS EN SITIO | 25/10/2025 EN LA VISITA TÉCNICA SE REALIZÓ LA ENTREGA DE 16 ROLLOS DE WOMPI PARA EL CB."/>
    <s v="VISITA_TÉCNICA"/>
    <n v="16"/>
    <s v="PRINCIPAL"/>
    <s v="TERRESTRE"/>
    <s v="VALENCIA GONZALEZ JOSE DANIEL"/>
    <n v="1"/>
    <n v="31419"/>
    <n v="31419"/>
  </r>
  <r>
    <s v="BOGOTA"/>
    <s v="0036-0004"/>
    <x v="5"/>
    <n v="11001"/>
    <n v="2928704"/>
    <n v="19014"/>
    <x v="0"/>
    <s v="CUNDINAMARCA"/>
    <s v="BOGOTA"/>
    <s v="ALINDROGAS"/>
    <s v="WOMPI"/>
    <s v="FO-25-1728402"/>
    <d v="2025-10-24T08:00:00"/>
    <d v="2025-10-25T14:22:00"/>
    <x v="0"/>
    <s v="ROLLOS"/>
    <s v="EJECUTADO_EXITOSO"/>
    <s v="EJECUTADO EXITOSO"/>
    <s v="24/10/2025 SE ESCALA AL COORDINADOR DE ZONA PARA ENTREGA DE ROLLOS EN SITIO | 25/10/2025 SE ENTREGAN  ROLLOS SIN MANIPULACIÓN DEL DATAFONO SIN NOVEDAD"/>
    <s v="VISITA_TÉCNICA"/>
    <n v="16"/>
    <s v="PRINCIPAL"/>
    <s v="TERRESTRE"/>
    <s v="SANCHEZ URREGO ROBINSON DAVID"/>
    <n v="1"/>
    <n v="31419"/>
    <n v="31419"/>
  </r>
  <r>
    <s v="VILLAVICENCIO"/>
    <s v="0036-0006"/>
    <x v="2"/>
    <n v="50001"/>
    <n v="2931063"/>
    <n v="34630"/>
    <x v="0"/>
    <s v="META"/>
    <s v="VILLAVICENCIO"/>
    <s v="BARRIO SERRAMONTE VILLAVICENCIO"/>
    <s v="WOMPI"/>
    <s v="FO-25-1729915"/>
    <d v="2025-10-24T11:28:00"/>
    <d v="2025-10-25T14:26:00"/>
    <x v="0"/>
    <s v="ROLLOS"/>
    <s v="EJECUTADO_EXITOSO"/>
    <s v="EJECUTADO EXITOSO"/>
    <s v="24/10/2025 SE ESCALA AL COORDINADOR DE ZONA PARA ENTREGA DE ROLLOS EN SITIO | 25/10/2025 SE REALIZA ENTREGA DE 40 ROLLOS WOMPI"/>
    <s v="VISITA_TÉCNICA"/>
    <n v="40"/>
    <s v="PRINCIPAL"/>
    <s v="TERRESTRE"/>
    <s v="ARIAS QUILINDO JULIAN"/>
    <n v="1"/>
    <n v="31419"/>
    <n v="31419"/>
  </r>
  <r>
    <s v="CUCUTA"/>
    <s v="0036-0007"/>
    <x v="1"/>
    <n v="54405"/>
    <n v="2933107"/>
    <n v="81406"/>
    <x v="0"/>
    <s v="NORTE DE SANTANDER"/>
    <s v="LOS PATIOS"/>
    <s v="rovoi"/>
    <s v="WOMPI"/>
    <s v="FO-25-1732573"/>
    <d v="2025-10-24T16:28:00"/>
    <d v="2025-10-25T14:30:00"/>
    <x v="0"/>
    <s v="ROLLOS"/>
    <s v="EJECUTADO_EXITOSO"/>
    <s v="EJECUTADO EXITOSO"/>
    <s v="25/10/2025 SE ESCALA AL COORDINADOR DE ZONA PARA ENTREGA DE ROLLOS EN SITIO | 25/10/2025 SE REALIZA VISITA, SE ENTREGAN 24 ROLLOS"/>
    <s v="VISITA_TÉCNICA"/>
    <n v="24"/>
    <s v="PRINCIPAL"/>
    <s v="TERRESTRE"/>
    <s v="MURCIA HERNANDEZ HARVEY IGNACIO"/>
    <n v="1"/>
    <n v="31419"/>
    <n v="31419"/>
  </r>
  <r>
    <s v="BOGOTA"/>
    <s v="0036-0004"/>
    <x v="5"/>
    <n v="25754"/>
    <n v="2931160"/>
    <n v="79325"/>
    <x v="0"/>
    <s v="CUNDINAMARCA"/>
    <s v="SOACHA"/>
    <s v="BARRIO SOACHA COMPARTIR SOACHA 9"/>
    <s v="WOMPI"/>
    <s v="FO-25-1729911"/>
    <d v="2025-10-24T11:38:00"/>
    <d v="2025-10-25T14:34:00"/>
    <x v="0"/>
    <s v="ROLLOS"/>
    <s v="EJECUTADO_EXITOSO"/>
    <s v="EJECUTADO EXITOSO"/>
    <s v="24/10/2025 SE ESCALA AL COORDINADOR DE ZONA PARA ENTREGA DE ROLLOS EN SITIO | 25/10/2025 DURANTE LA VISITA TECNICA PARA REALIZA ENTREGA DE ROLLOS PARA DATÁFONO CORRESPONSAL SE ENCUENTRA CERRADO SE LLAMA AL CELULAR EL CUAL CLIENTE INDICA POR LLAMADA LA ENTREGA DE ROLLOS EN UN DIRECCIÓN ALEDAÑA AL CORRESPONSAL"/>
    <s v="VISITA_TÉCNICA"/>
    <n v="16"/>
    <s v="PRINCIPAL"/>
    <s v="TERRESTRE"/>
    <s v="PACHECO BUITRAGO JAVIER ALONSO"/>
    <n v="1"/>
    <n v="31419"/>
    <n v="31419"/>
  </r>
  <r>
    <s v="BOGOTA"/>
    <s v="0036-0004"/>
    <x v="5"/>
    <n v="25754"/>
    <n v="2923245"/>
    <n v="72697"/>
    <x v="0"/>
    <s v="CUNDINAMARCA"/>
    <s v="SOACHA"/>
    <s v="SOACHA LA CAÑADA"/>
    <s v="WOMPI"/>
    <s v="FO-25-1723193"/>
    <d v="2025-10-23T08:00:00"/>
    <d v="2025-10-25T14:35:00"/>
    <x v="0"/>
    <s v="ROLLOS"/>
    <s v="EJECUTADO_EXITOSO"/>
    <s v="EJECUTADO EXITOSO"/>
    <s v="23/10/2025 SE ESCALA AL COORDINADOR DE ZONA PARA ENTREGA DE ROLLOS EN SITIO | 25/10/2025 DURANTE LA VISITA TECNICA SE REALIZA ENTREGA DE ROLLOS PARA DATÁFONO NO SE MANIPULAN EQUIPOS"/>
    <s v="VISITA_TÉCNICA"/>
    <n v="16"/>
    <s v="PRINCIPAL"/>
    <s v="TERRESTRE"/>
    <s v="GALEANO SORIANO JUAN DAVID"/>
    <n v="1"/>
    <n v="31419"/>
    <n v="31419"/>
  </r>
  <r>
    <s v="YOPAL"/>
    <s v="0036-0006"/>
    <x v="2"/>
    <n v="85001"/>
    <n v="2927022"/>
    <n v="76293"/>
    <x v="0"/>
    <s v="CASANARE"/>
    <s v="YOPAL"/>
    <s v="BARRIO CARIBABARE YOPAL 1"/>
    <s v="WOMPI"/>
    <s v="FO-25-1729867"/>
    <d v="2025-10-23T14:55:00"/>
    <d v="2025-10-25T14:37:00"/>
    <x v="0"/>
    <s v="ROLLOS"/>
    <s v="EJECUTADO_EXITOSO"/>
    <s v="EJECUTADO EXITOSO"/>
    <s v="24/10/2025 SE ESCALA AL COORDINADOR DE ZONA PARA ENTREGA DE ROLLOS EN SITIO | 25/10/2025 SE VISITA COMERCIO, SE ENTREGAN 32 ROLLOS OK"/>
    <s v="VISITA_TÉCNICA"/>
    <n v="32"/>
    <s v="PRINCIPAL"/>
    <s v="TERRESTRE"/>
    <s v="GALEANO SORIANO JUAN DAVID"/>
    <n v="1"/>
    <n v="31419"/>
    <n v="31419"/>
  </r>
  <r>
    <s v="BOGOTA"/>
    <s v="0036-0004"/>
    <x v="5"/>
    <n v="11001"/>
    <n v="2928142"/>
    <n v="22756"/>
    <x v="0"/>
    <s v="CUNDINAMARCA"/>
    <s v="BOGOTA"/>
    <s v="BARRIO CARVAJAL VIII - BOGOTÁ"/>
    <s v="WOMPI"/>
    <s v="FO-25-1726769"/>
    <d v="2025-10-23T16:33:00"/>
    <d v="2025-10-25T14:40:00"/>
    <x v="0"/>
    <s v="ROLLOS"/>
    <s v="EJECUTADO_EXITOSO"/>
    <s v="EJECUTADO EXITOSO"/>
    <s v="23/10/2025 SE ESCALA AL COORDINADOR DE ZONA PARA ENTREGA DE ROLLOS EN SITIO | 25/10/2025 ENTREGA DE 16 ROLLOS NO SE MANIPULAN EQUIPOS"/>
    <s v="VISITA_TÉCNICA"/>
    <n v="16"/>
    <s v="PRINCIPAL"/>
    <s v="TERRESTRE"/>
    <s v="BERNAL ELAICA EDGAR ALEXIS"/>
    <n v="1"/>
    <n v="31419"/>
    <n v="31419"/>
  </r>
  <r>
    <s v="BOGOTA"/>
    <s v="0036-0004"/>
    <x v="5"/>
    <n v="25754"/>
    <n v="2922164"/>
    <n v="24983"/>
    <x v="0"/>
    <s v="CUNDINAMARCA"/>
    <s v="SOACHA"/>
    <s v="BARRIO COMPARTIR SOACHA - SOACHA"/>
    <s v="WOMPI"/>
    <s v="FO-25-1720661"/>
    <d v="2025-10-23T08:00:00"/>
    <d v="2025-10-25T14:40:00"/>
    <x v="0"/>
    <s v="ROLLOS"/>
    <s v="EJECUTADO_EXITOSO"/>
    <s v="EJECUTADO EXITOSO"/>
    <s v="22/10/2025 SE ESCALA AL COORDINADOR DE ZONA PARA ENTREGA DE ROLLOS EN SITIO | 25/10/2025 DURANTE LA VISITA TECNICA SE REALIZA ENTREGA DE ROLLOS PARA DATÁFONO NO SE MANIPULAN EQUIPOS"/>
    <s v="VISITA_TÉCNICA"/>
    <n v="32"/>
    <s v="PRINCIPAL"/>
    <s v="TERRESTRE"/>
    <s v="HERNANDEZ NARANJO OSCAR EDUARDO"/>
    <n v="1"/>
    <n v="31419"/>
    <n v="31419"/>
  </r>
  <r>
    <s v="MEDELLIN"/>
    <s v="0036-0005"/>
    <x v="3"/>
    <n v="5129"/>
    <n v="2923389"/>
    <n v="12480"/>
    <x v="0"/>
    <s v="ANTIOQUIA"/>
    <s v="CALDAS"/>
    <s v="CHARCUTERIA CANACEOS"/>
    <s v="WOMPI"/>
    <s v="FO-25-1723178"/>
    <d v="2025-10-23T08:34:00"/>
    <d v="2025-10-25T14:42:00"/>
    <x v="0"/>
    <s v="ROLLOS"/>
    <s v="EJECUTADO_EXITOSO"/>
    <s v="EJECUTADO EXITOSO"/>
    <s v="23/10/2025 LLAMADA EXITOSA, SE ENTREGAN ROLLOS EN LA DIRECCIÓN. | 25/10/2025 SE ENTREGAN ROLLOS EN LA DIRECCIÓN A DORA SOTO DE MANERA EXITOSA, OK."/>
    <s v="VISITA_TÉCNICA"/>
    <n v="32"/>
    <s v="PRINCIPAL"/>
    <s v="TERRESTRE"/>
    <s v="GALEANO SORIANO JUAN DAVID"/>
    <n v="1"/>
    <n v="31419"/>
    <n v="31419"/>
  </r>
  <r>
    <s v="MEDELLIN"/>
    <s v="0036-0005"/>
    <x v="3"/>
    <n v="5030"/>
    <n v="2900276"/>
    <n v="13670"/>
    <x v="0"/>
    <s v="ANTIOQUIA"/>
    <s v="AMAGA"/>
    <s v="CLL URIBE URIBE AMAGA"/>
    <s v="WOMPI"/>
    <s v="FO-25-1712198"/>
    <d v="2025-10-20T08:00:00"/>
    <d v="2025-10-25T15:20:00"/>
    <x v="0"/>
    <s v="ROLLOS"/>
    <s v="EJECUTADO_EXITOSO"/>
    <s v="EJECUTADO EXITOSO"/>
    <s v="21/10/2025 SE CONFIRMAN DATOS, SE REALIZA ENVIO POR OPERADOR LOGISTICO | 25/10/2025 SE REALIZA ENVIO DE 8 ROLLOS, CON LA GUIA 6345301370516 MANDAR Y SERVIR SE CONFIRMA ENTREGA EXITOSA POR PARTE DE LA TRANSPORTADORA"/>
    <s v="ENVÍO"/>
    <n v="8"/>
    <s v="INTERMEDIA"/>
    <s v="TERRESTRE"/>
    <s v="GOMEZ FERRARO JOHANA"/>
    <n v="1"/>
    <n v="36351"/>
    <n v="36351"/>
  </r>
  <r>
    <s v="MEDELLIN"/>
    <s v="0036-0005"/>
    <x v="3"/>
    <n v="5079"/>
    <n v="2900093"/>
    <n v="29131"/>
    <x v="0"/>
    <s v="ANTIOQUIA"/>
    <s v="BARBOSA"/>
    <s v="MERCADOS MERCAMAX"/>
    <s v="WOMPI"/>
    <s v="FO-25-1703308"/>
    <d v="2025-10-20T08:00:00"/>
    <d v="2025-10-25T15:21:00"/>
    <x v="0"/>
    <s v="ROLLOS"/>
    <s v="EJECUTADO_EXITOSO"/>
    <s v="EJECUTADO EXITOSO"/>
    <s v="18/10/2025 SE REALIZA ENVIO DE ROLLOS CON OPERADOR LOGISTICO | 25/10/2025 SE REALIZA ENVIO DE 32 ROLLOS, CON LA GUIA 6345301368930 MANDAR Y SERVIR SE CONFIRMA ENTREGA EXITOSA POR PARTE DE LA TRANSPORTADORA"/>
    <s v="ENVÍO"/>
    <n v="32"/>
    <s v="INTERMEDIA"/>
    <s v="TERRESTRE"/>
    <s v="BETANCUR AGUIRRE EDGAR AUGUSTO"/>
    <n v="1"/>
    <n v="36351"/>
    <n v="36351"/>
  </r>
  <r>
    <s v="MEDELLIN"/>
    <s v="0036-0005"/>
    <x v="3"/>
    <n v="5134"/>
    <n v="2895786"/>
    <n v="78372"/>
    <x v="0"/>
    <s v="ANTIOQUIA"/>
    <s v="CAMPAMENTO"/>
    <s v="BARRIO CALLE BOLIVAR CAMPAMENTO"/>
    <s v="WOMPI"/>
    <s v="FO-25-1700113"/>
    <d v="2025-10-17T10:18:00"/>
    <d v="2025-10-25T15:22:00"/>
    <x v="0"/>
    <s v="ROLLOS"/>
    <s v="EJECUTADO_EXITOSO"/>
    <s v="EJECUTADO EXITOSO"/>
    <s v="17/10/2025 SE CONFIRMAN DATOS. SE REALIZA ENVIO DE ROLLOS CON OPERADOR LOGISTICO | 25/10/2025 SE REALIZA ENVIO DE 24 ROLLOS, CON LA GUIA 6345301368929 MANDAR Y SERVIR SE CONFIRMA ENTREGA EXITOSA POR PARTE DE LA TRANSPORTADORA"/>
    <s v="ENVÍO"/>
    <n v="24"/>
    <s v="LEJANA"/>
    <s v="TERRESTRE"/>
    <s v="BETANCUR AGUIRRE EDGAR AUGUSTO"/>
    <n v="1"/>
    <n v="40250"/>
    <n v="40250"/>
  </r>
  <r>
    <s v="TUNJA"/>
    <s v="0036-0007"/>
    <x v="1"/>
    <n v="15176"/>
    <n v="2924097"/>
    <n v="53075"/>
    <x v="0"/>
    <s v="BOYACA"/>
    <s v="CHIQUINQUIRA"/>
    <s v="BARRIO CENTRO CHIQUINQUIRA 6"/>
    <s v="WOMPI"/>
    <s v="FO-25-1730313"/>
    <d v="2025-10-23T09:45:00"/>
    <d v="2025-10-25T15:24:00"/>
    <x v="0"/>
    <s v="ROLLOS"/>
    <s v="EJECUTADO_EXITOSO"/>
    <s v="EJECUTADO EXITOSO"/>
    <s v="24/10/2025 SE REALIZA ENVIO DE ROLLOS CON OPERADOR LOGISTICO | 25/10/2025 SE REALIZA ENTREGA DE 16 ROLLOS CON VISITA."/>
    <s v="VISITA_TÉCNICA"/>
    <n v="16"/>
    <s v="LEJANA"/>
    <s v="TERRESTRE"/>
    <s v="BETANCUR AGUIRRE EDGAR AUGUSTO"/>
    <n v="1"/>
    <n v="40250"/>
    <n v="40250"/>
  </r>
  <r>
    <s v="CALI"/>
    <s v="0036-0003"/>
    <x v="4"/>
    <n v="76001"/>
    <n v="2924412"/>
    <n v="60155"/>
    <x v="0"/>
    <s v="VALLE DEL CAUCA"/>
    <s v="CALI"/>
    <s v="RODAS MOLINA OLGA PATRICIA"/>
    <s v="WOMPI"/>
    <s v="FO-25-1723149"/>
    <d v="2025-10-23T09:47:00"/>
    <d v="2025-10-25T15:28:00"/>
    <x v="0"/>
    <s v="ROLLOS"/>
    <s v="EJECUTADO_EXITOSO"/>
    <s v="EJECUTADO EXITOSO"/>
    <s v="23/10/2025 SE ESCALA AL COORDINADOR DE ZONA PARA ENTREGA DE ROLLOS EN SITIO | 25/10/2025 SE REALIZA ENTREGA DE 48 ROLLOS TÉRMICOS AL LADO DEL CB, EL SEÑOR ALEX MANIFIESTA QUE LA SEÑORA SE ENCUENTRA ENFERMA."/>
    <s v="VISITA_TÉCNICA"/>
    <n v="48"/>
    <s v="PRINCIPAL"/>
    <s v="TERRESTRE"/>
    <s v="SOLER HOYOS CRISTIAN LEONARDO"/>
    <n v="1"/>
    <n v="31419"/>
    <n v="31419"/>
  </r>
  <r>
    <s v="TUNJA"/>
    <s v="0036-0007"/>
    <x v="1"/>
    <n v="15176"/>
    <n v="2924605"/>
    <n v="29392"/>
    <x v="0"/>
    <s v="BOYACA"/>
    <s v="CHIQUINQUIRA"/>
    <s v="BARRIO CENTRO 4 CHIQUINQUIRÁ"/>
    <s v="WOMPI"/>
    <s v="FO-25-1730310"/>
    <d v="2025-10-23T09:57:00"/>
    <d v="2025-10-25T15:30:00"/>
    <x v="0"/>
    <s v="ROLLOS"/>
    <s v="EJECUTADO_EXITOSO"/>
    <s v="EJECUTADO EXITOSO"/>
    <s v="24/10/2025 SE REALIZA ENVIO DE ROLLOS CON OPERADOR LOGISTICO | 25/10/2025 SE REALIZA ENTREGA DE 24 ROLLOS CON VISITA."/>
    <s v="VISITA_TÉCNICA"/>
    <n v="24"/>
    <s v="LEJANA"/>
    <s v="TERRESTRE"/>
    <s v="TORRES GARCIA JENDRY JOSE"/>
    <n v="1"/>
    <n v="40250"/>
    <n v="40250"/>
  </r>
  <r>
    <s v="BOGOTA"/>
    <s v="0036-0004"/>
    <x v="5"/>
    <n v="11001"/>
    <n v="2925355"/>
    <n v="80773"/>
    <x v="0"/>
    <s v="CUNDINAMARCA"/>
    <s v="BOGOTA"/>
    <s v="BARRIO EL TESORO BOGOTA 5"/>
    <s v="WOMPI"/>
    <s v="FO-25-1723702"/>
    <d v="2025-10-23T11:09:00"/>
    <d v="2025-10-25T15:35:00"/>
    <x v="0"/>
    <s v="ROLLOS"/>
    <s v="EJECUTADO_EXITOSO"/>
    <s v="EJECUTADO EXITOSO"/>
    <s v="23/10/2025 SE ESCALA AL COORDINADOR DE ZONA PARA ENTREGA DE ROLLOS EN SITIO | 25/10/2025 SE ENTREGAN ROLLOS SIN MANIPULACIÓN DEL DATAFONO SIN NOVEDAD"/>
    <s v="VISITA_TÉCNICA"/>
    <n v="24"/>
    <s v="PRINCIPAL"/>
    <s v="TERRESTRE"/>
    <s v="SOLER HOYOS CRISTIAN LEONARDO"/>
    <n v="1"/>
    <n v="31419"/>
    <n v="31419"/>
  </r>
  <r>
    <s v="BOGOTA"/>
    <s v="0036-0004"/>
    <x v="5"/>
    <n v="11001"/>
    <n v="2926045"/>
    <n v="64819"/>
    <x v="0"/>
    <s v="CUNDINAMARCA"/>
    <s v="BOGOTÁ"/>
    <s v="DROGUERIA EL PAISA DE LA 21"/>
    <s v="WOMPI"/>
    <s v="FO-25-1729519"/>
    <d v="2025-10-23T12:27:00"/>
    <d v="2025-10-25T15:40:00"/>
    <x v="0"/>
    <s v="ROLLOS"/>
    <s v="EJECUTADO_EXITOSO"/>
    <s v="EJECUTADO EXITOSO"/>
    <s v="23/10/2025 SE ESCALA AL COORDINADOR DE ZONA PARA ENTREGA DE ROLLOS EN SITIO | 25/10/2025 SE LLEGA A LA DIRECCIÓN INDICADA Y SE ENTREGAN 16 ROLLOS WOMPI SIN MANIPULAR EQUIPOS"/>
    <s v="VISITA_TÉCNICA"/>
    <n v="16"/>
    <s v="PRINCIPAL"/>
    <s v="TERRESTRE"/>
    <s v="ARIAS QUILINDO JULIAN"/>
    <n v="1"/>
    <n v="31419"/>
    <n v="31419"/>
  </r>
  <r>
    <s v="VILLAVICENCIO"/>
    <s v="0036-0006"/>
    <x v="2"/>
    <n v="50001"/>
    <n v="2933132"/>
    <n v="48457"/>
    <x v="0"/>
    <s v="META"/>
    <s v="VILLAVICENCIO"/>
    <s v="DROGUERIA SANTA CATALINA VILLAVICENCIO"/>
    <s v="WOMPI"/>
    <s v="FO-25-1731968"/>
    <d v="2025-10-24T16:42:00"/>
    <d v="2025-10-26T09:56:00"/>
    <x v="0"/>
    <s v="ROLLOS"/>
    <s v="EJECUTADO_EXITOSO"/>
    <s v="EJECUTADO EXITOSO"/>
    <s v="24/10/2025 SE ESCALA AL COORDINADOR DE ZONA PARA ENTREGA DE ROLLOS EN SITIO | 25/10/2025 SE REALIZA ENTREGA E 48 ROLLOS SOLICITADOS POR EL COMERCIO"/>
    <s v="VISITA_TÉCNICA"/>
    <n v="48"/>
    <s v="PRINCIPAL"/>
    <s v="TERRESTRE"/>
    <s v="GARCIA CHAVARRIA TATIANA EDELMIRA"/>
    <n v="1"/>
    <n v="31419"/>
    <n v="31419"/>
  </r>
  <r>
    <s v="MONTERIA"/>
    <s v="0036-0001"/>
    <x v="0"/>
    <n v="23001"/>
    <n v="2932651"/>
    <n v="74745"/>
    <x v="0"/>
    <s v="CORDOBA"/>
    <s v="MONTERIA"/>
    <s v="BARRIO JUAN XXIII MONTERIA 8"/>
    <s v="WOMPI"/>
    <s v="FO-25-1731398"/>
    <d v="2025-10-24T15:53:00"/>
    <d v="2025-10-26T10:02:00"/>
    <x v="0"/>
    <s v="ROLLOS"/>
    <s v="EJECUTADO_EXITOSO"/>
    <s v="EJECUTADO EXITOSO"/>
    <s v="15/10/2025 SE ESCALA AL COORDINADOR DE ZONA PARA ENTREGA DE ROLLOS EN SITIO | 26/10/2025 SE REALIZA ENTREGA DE 24 ROLLOS A CORRESPONSAL WOMPI"/>
    <s v="VISITA_TÉCNICA"/>
    <n v="24"/>
    <s v="PRINCIPAL"/>
    <s v="TERRESTRE"/>
    <s v="ROZO JIMENEZ EDGAR ARMANDO"/>
    <n v="1"/>
    <n v="31419"/>
    <n v="31419"/>
  </r>
  <r>
    <s v="CUCUTA"/>
    <s v="0036-0007"/>
    <x v="1"/>
    <n v="54001"/>
    <n v="2931652"/>
    <n v="78184"/>
    <x v="0"/>
    <s v="NORTE DE SANTANDER"/>
    <s v="CUCUTA"/>
    <s v="ARKHE"/>
    <s v="WOMPI"/>
    <s v="FO-25-1730503"/>
    <d v="2025-10-24T13:12:00"/>
    <d v="2025-10-26T10:06:00"/>
    <x v="0"/>
    <s v="ROLLOS"/>
    <s v="EJECUTADO_EXITOSO"/>
    <s v="EJECUTADO EXITOSO"/>
    <s v="24/10/2025 SE ESCALA AL COORDINADOR DE ZONA PARA ENTREGA DE ROLLOS EN SITIO | 25/10/2025 SE REALIZÓ VISITA AL COMERCIO Y SE HIZO ENTREGA DE 8 ROLLOS TODO OK"/>
    <s v="VISITA_TÉCNICA"/>
    <n v="8"/>
    <s v="PRINCIPAL"/>
    <s v="TERRESTRE"/>
    <s v="MARQUEZ HOYOS JEYSON DANIEL"/>
    <n v="1"/>
    <n v="31419"/>
    <n v="31419"/>
  </r>
  <r>
    <s v="BOGOTA"/>
    <s v="0036-0004"/>
    <x v="5"/>
    <n v="11001"/>
    <n v="2930536"/>
    <n v="72658"/>
    <x v="0"/>
    <s v="CUNDINAMARCA"/>
    <s v="BOGOTÁ"/>
    <s v="ANDERSON FAVIAN GAITAN MARTINEZ"/>
    <s v="WOMPI"/>
    <s v="FO-25-1729140"/>
    <d v="2025-10-24T10:17:00"/>
    <d v="2025-10-26T10:12:00"/>
    <x v="0"/>
    <s v="ROLLOS"/>
    <s v="EJECUTADO_EXITOSO"/>
    <s v="EJECUTADO EXITOSO"/>
    <s v="26/10/2025 .SE ESCALA AL COORDINADOR DE ZONA PARA ENTREGA DE ROLLOS EN SITIO | 25/10/2025 SE REALIZA ENTREGA DE 16 ROLLOS"/>
    <s v="VISITA_TÉCNICA"/>
    <n v="16"/>
    <s v="PRINCIPAL"/>
    <s v="TERRESTRE"/>
    <s v="MORA VEGA JEAMPIER"/>
    <n v="1"/>
    <n v="31419"/>
    <n v="31419"/>
  </r>
  <r>
    <s v="CALI"/>
    <s v="0036-0003"/>
    <x v="4"/>
    <n v="76520"/>
    <n v="2930707"/>
    <n v="46301"/>
    <x v="0"/>
    <s v="VALLE DEL CAUCA"/>
    <s v="PALMIRA"/>
    <s v="BARRIO LA TRINIDAD PALMIRA 1"/>
    <s v="WOMPI"/>
    <s v="FO-25-1729136"/>
    <d v="2025-10-24T10:35:00"/>
    <d v="2025-10-26T10:19:00"/>
    <x v="0"/>
    <s v="ROLLOS"/>
    <s v="EJECUTADO_EXITOSO"/>
    <s v="EJECUTADO EXITOSO"/>
    <s v="26/10/2025 USUARIO NO CONTESTA LA LLAMADA. | 25/10/2025 EN LA VISITA TÉCNICA SE REALIZÓ LA ENTREGA DE 24 ROLLOS DE WOMPI PARA EL CB."/>
    <s v="VISITA_TÉCNICA"/>
    <n v="24"/>
    <s v="PRINCIPAL"/>
    <s v="TERRESTRE"/>
    <s v="MICHELI LOPEZ MIGUEL ANGEL"/>
    <n v="1"/>
    <n v="31419"/>
    <n v="31419"/>
  </r>
  <r>
    <s v="PASTO"/>
    <s v="0036-0003"/>
    <x v="4"/>
    <n v="52001"/>
    <n v="2928466"/>
    <n v="76097"/>
    <x v="0"/>
    <s v="NARIÑO"/>
    <s v="PASTO"/>
    <s v="EMILIANO´S MENSAJERIA"/>
    <s v="WOMPI"/>
    <s v="FO-25-1728412"/>
    <d v="2025-10-24T08:00:00"/>
    <d v="2025-10-26T10:28:00"/>
    <x v="0"/>
    <s v="ROLLOS"/>
    <s v="EJECUTADO_EXITOSO"/>
    <s v="EJECUTADO EXITOSO"/>
    <s v="24/10/2025 SE ESCALA AL COORDINADOR DE ZONA PARA ENTREGA DE ROLLOS EN SITIO | 25/10/2025 SE REALIZA ENTREGA DE 16 ROLLOS WOMPI NO SE MANIPULA DATAFONO"/>
    <s v="VISITA_TÉCNICA"/>
    <n v="16"/>
    <s v="PRINCIPAL"/>
    <s v="TERRESTRE"/>
    <s v="SANCHEZ URREGO ROBINSON DAVID"/>
    <n v="1"/>
    <n v="31419"/>
    <n v="31419"/>
  </r>
  <r>
    <s v="PASTO"/>
    <s v="0036-0003"/>
    <x v="4"/>
    <n v="52001"/>
    <n v="2929794"/>
    <n v="69076"/>
    <x v="0"/>
    <s v="NARIÑO"/>
    <s v="PASTO"/>
    <s v="INTERRAPIDISIMO MB"/>
    <s v="WOMPI"/>
    <s v="FO-25-1728341"/>
    <d v="2025-10-24T08:43:00"/>
    <d v="2025-10-26T10:41:00"/>
    <x v="0"/>
    <s v="ROLLOS"/>
    <s v="EJECUTADO_EXITOSO"/>
    <s v="EJECUTADO EXITOSO"/>
    <s v="24/10/2025 SE ESCALA AL COORDINADOR DE ZONA PARA ENTREGA DE ROLLOS EN SITIO | 25/10/2025 SE REALIZA ENTREGA DE 56 ROLLOS WOMPI NO SE MANIPULA DATAFONO"/>
    <s v="VISITA_TÉCNICA"/>
    <n v="56"/>
    <s v="PRINCIPAL"/>
    <s v="TERRESTRE"/>
    <s v="BRAVO MADROÑERO OSCAR ESTEBAN"/>
    <n v="1"/>
    <n v="31419"/>
    <n v="31419"/>
  </r>
  <r>
    <s v="BOGOTA"/>
    <s v="0036-0004"/>
    <x v="5"/>
    <n v="25754"/>
    <n v="2926753"/>
    <n v="60378"/>
    <x v="0"/>
    <s v="CUNDINAMARCA"/>
    <s v="SOACHA"/>
    <s v="BARRIO SOACHA COMPARTIR SOACHA 7"/>
    <s v="WOMPI"/>
    <s v="FO-25-1726800"/>
    <d v="2025-10-23T14:32:00"/>
    <d v="2025-10-26T10:44:00"/>
    <x v="0"/>
    <s v="ROLLOS"/>
    <s v="EJECUTADO_EXITOSO"/>
    <s v="EJECUTADO EXITOSO"/>
    <s v="23/10/2025 SE ESCALA AL COORDINADOR DE ZONA PARA ENTREGA DE ROLLOS EN SITIO | 25/10/2025 DURANTE LA VISITA TECNICA SE REALIZA ENTREGA DE ROLLOS PARA DATÁFONO NO SE MANIPULAN EQUIPOS"/>
    <s v="VISITA_TÉCNICA"/>
    <n v="40"/>
    <s v="PRINCIPAL"/>
    <s v="TERRESTRE"/>
    <s v="BRAVO MADROÑERO OSCAR ESTEBAN"/>
    <n v="1"/>
    <n v="31419"/>
    <n v="31419"/>
  </r>
  <r>
    <s v="BOGOTA"/>
    <s v="0036-0004"/>
    <x v="5"/>
    <n v="11001"/>
    <n v="2927272"/>
    <n v="25654"/>
    <x v="0"/>
    <s v="CUNDINAMARCA"/>
    <s v="BOGOTA"/>
    <s v="MISCELANEA PAPELERÍA DALIAN"/>
    <s v="WOMPI"/>
    <s v="FO-25-1726782"/>
    <d v="2025-10-23T15:34:00"/>
    <d v="2025-10-26T10:48:00"/>
    <x v="0"/>
    <s v="ROLLOS"/>
    <s v="EJECUTADO_EXITOSO"/>
    <s v="EJECUTADO EXITOSO"/>
    <s v="23/10/2025 SE ESCALA AL COORDINADOR DE ZONA PARA ENTREGA DE ROLLOS EN SITIO | 25/10/2025 SE REALIZA ENTREGA DE 32 ROLLOS WOMPI"/>
    <s v="VISITA_TÉCNICA"/>
    <n v="32"/>
    <s v="PRINCIPAL"/>
    <s v="TERRESTRE"/>
    <s v="GALEANO SORIANO JUAN DAVID"/>
    <n v="1"/>
    <n v="31419"/>
    <n v="31419"/>
  </r>
  <r>
    <s v="MEDELLIN"/>
    <s v="0036-0005"/>
    <x v="3"/>
    <n v="5212"/>
    <n v="2927464"/>
    <n v="31681"/>
    <x v="0"/>
    <s v="ANTIOQUIA"/>
    <s v="COPACABANA"/>
    <s v="ERICA AGUDELO LOAIZA"/>
    <s v="WOMPI"/>
    <s v="FO-25-1726784"/>
    <d v="2025-10-23T15:32:00"/>
    <d v="2025-10-26T12:54:00"/>
    <x v="0"/>
    <s v="ROLLOS"/>
    <s v="EJECUTADO_EXITOSO"/>
    <s v="EJECUTADO EXITOSO"/>
    <s v="23/10/2025 SE ESCALA AL COORDINADOR DE ZONA PARA ENTREGA DE ROLLOS EN SITIO | 25/10/2025 SE REALIZA ENTREGA OK DE 56 ROLLOS"/>
    <s v="VISITA_TÉCNICA"/>
    <n v="56"/>
    <s v="PRINCIPAL"/>
    <s v="TERRESTRE"/>
    <s v="ALARCON AREVALO JOHAN STIVEN"/>
    <n v="1"/>
    <n v="31419"/>
    <n v="31419"/>
  </r>
  <r>
    <s v="MANIZALES"/>
    <s v="0036-0002"/>
    <x v="6"/>
    <n v="17001"/>
    <n v="2926098"/>
    <n v="45898"/>
    <x v="0"/>
    <s v="CALDAS"/>
    <s v="MANIZALES"/>
    <s v="PAPELERIA PERALONSO"/>
    <s v="WOMPI"/>
    <s v="FO-25-1729502"/>
    <d v="2025-10-23T12:55:00"/>
    <d v="2025-10-26T13:19:00"/>
    <x v="0"/>
    <s v="ROLLOS"/>
    <s v="EJECUTADO_EXITOSO"/>
    <s v="EJECUTADO EXITOSO"/>
    <s v="23/10/2025 SE ESCALA AL COORDINADOR DE ZONA PARA ENTREGA DE ROLLOS EN SITIO | 25/10/2025 SE ENTREGAN 16 ROLLOS EN EL COMERCIO NO SE MANIPULAN EQUIPOS"/>
    <s v="VISITA_TÉCNICA"/>
    <n v="16"/>
    <s v="PRINCIPAL"/>
    <s v="TERRESTRE"/>
    <s v="RAMIREZ TABARES JUAN DIEGO"/>
    <n v="1"/>
    <n v="31419"/>
    <n v="31419"/>
  </r>
  <r>
    <s v="CUCUTA"/>
    <s v="0036-0007"/>
    <x v="1"/>
    <n v="54001"/>
    <n v="2922556"/>
    <n v="76796"/>
    <x v="0"/>
    <s v="NORTE DE SANTANDER"/>
    <s v="CUCUTA"/>
    <s v="DROGUERIA NAZARET PLUS"/>
    <s v="WOMPI"/>
    <s v="FO-25-1723206"/>
    <d v="2025-10-23T08:00:00"/>
    <d v="2025-10-26T13:32:00"/>
    <x v="0"/>
    <s v="ROLLOS"/>
    <s v="EJECUTADO_EXITOSO"/>
    <s v="EJECUTADO EXITOSO"/>
    <s v="23/10/2025 SE ESCALA AL COORDINADOR DE ZONA PARA ENTREGA DE ROLLOS EN SITIO | 25/10/2025 SE ENTREGAN 16 ROLLOS OK"/>
    <s v="VISITA_TÉCNICA"/>
    <n v="16"/>
    <s v="PRINCIPAL"/>
    <s v="TERRESTRE"/>
    <s v="Javier"/>
    <n v="1"/>
    <n v="31419"/>
    <n v="31419"/>
  </r>
  <r>
    <s v="MEDELLIN"/>
    <s v="0036-0005"/>
    <x v="3"/>
    <n v="5001"/>
    <n v="2913920"/>
    <n v="74441"/>
    <x v="0"/>
    <s v="ANTIOQUIA"/>
    <s v="MEDELLÍN"/>
    <s v="SUPERMERCADO AHORROREAL"/>
    <s v="WOMPI"/>
    <s v="FO-25-1712769"/>
    <d v="2025-10-21T12:37:00"/>
    <d v="2025-10-27T08:18:00"/>
    <x v="0"/>
    <s v="ROLLOS"/>
    <s v="EJECUTADO_EXITOSO"/>
    <s v="EJECUTADO EXITOSO"/>
    <s v="21/10/2025 SE ESCALA AL COORDINADOR DE ZONA PARA ENTREGA DE ROLLOS EN SITIO | 27/10/2025 ENTREGA DE ROLLOS WOMPI OK"/>
    <s v="VISITA_TÉCNICA"/>
    <n v="32"/>
    <s v="PRINCIPAL"/>
    <s v="TERRESTRE"/>
    <s v="NARANJO AFANADOR RUBEN JESUS"/>
    <n v="1"/>
    <n v="31419"/>
    <n v="31419"/>
  </r>
  <r>
    <s v="CALI"/>
    <s v="0036-0003"/>
    <x v="4"/>
    <n v="19001"/>
    <n v="2917082"/>
    <n v="43516"/>
    <x v="0"/>
    <s v="CAUCA"/>
    <s v="POPAYAN"/>
    <s v="PLACAF"/>
    <s v="WOMPI"/>
    <s v="FO-25-1720626"/>
    <d v="2025-10-22T08:00:00"/>
    <d v="2025-10-27T08:19:00"/>
    <x v="0"/>
    <s v="ROLLOS"/>
    <s v="EJECUTADO_EXITOSO"/>
    <s v="EJECUTADO EXITOSO"/>
    <s v="22/10/2025 SE CONFIRMAN DATOS, SE REALIZA ENVIO POR OPERADOR LOGISTICO | 25/10/2025 SE INGRESA SE ENTREGA 56 ROLLOS WOMPI"/>
    <s v="VISITA_TÉCNICA"/>
    <n v="56"/>
    <s v="LEJANA"/>
    <s v="TERRESTRE"/>
    <s v="CARDONA MOLINA BROLIN STIVEN"/>
    <n v="1"/>
    <n v="40250"/>
    <n v="40250"/>
  </r>
  <r>
    <s v="TUNJA"/>
    <s v="0036-0007"/>
    <x v="1"/>
    <n v="15176"/>
    <n v="2926913"/>
    <n v="75048"/>
    <x v="0"/>
    <s v="BOYACA"/>
    <s v="CHIQUINQUIRA"/>
    <s v="BARRIO GUARIN CHIQUINQUIRA"/>
    <s v="WOMPI"/>
    <s v="FO-25-1730300"/>
    <d v="2025-10-23T14:41:00"/>
    <d v="2025-10-27T08:42:00"/>
    <x v="0"/>
    <s v="ROLLOS"/>
    <s v="EJECUTADO_EXITOSO"/>
    <s v="EJECUTADO EXITOSO"/>
    <s v="24/10/2025 SE REALIZA ENVIO DE ROLLOS CON OPERADOR LOGISTICO | 25/10/2025 SE REALIZA ENTREGA DE 32 ROLLOS CON VISITA."/>
    <s v="VISITA_TÉCNICA"/>
    <n v="32"/>
    <s v="LEJANA"/>
    <s v="TERRESTRE"/>
    <s v="GIMBUEL LASSO LUIS GERMAN"/>
    <n v="1"/>
    <n v="40250"/>
    <n v="40250"/>
  </r>
  <r>
    <s v="TUNJA"/>
    <s v="0036-0007"/>
    <x v="1"/>
    <n v="15176"/>
    <n v="2926395"/>
    <n v="10598"/>
    <x v="0"/>
    <s v="BOYACA"/>
    <s v="CHIQUINQUIRA"/>
    <s v="BARRIO CENTRO - CHIQUINQUIRA"/>
    <s v="WOMPI"/>
    <s v="FO-25-1730590"/>
    <d v="2025-10-23T13:55:00"/>
    <d v="2025-10-27T08:47:00"/>
    <x v="0"/>
    <s v="ROLLOS"/>
    <s v="EJECUTADO_EXITOSO"/>
    <s v="EJECUTADO EXITOSO"/>
    <s v="24/10/2025 SE REALIZA ENVIO DE ROLLOS CON OPERADOR LOGISTICO | 25/10/2025 SE REALIZA ENTREGA DE 48 ROLLOS CON VISITA."/>
    <s v="VISITA_TÉCNICA"/>
    <n v="48"/>
    <s v="LEJANA"/>
    <s v="TERRESTRE"/>
    <s v="SOLER HOYOS CRISTIAN LEONARDO"/>
    <n v="1"/>
    <n v="40250"/>
    <n v="40250"/>
  </r>
  <r>
    <s v="BUCARAMANGA"/>
    <s v="0036-0007"/>
    <x v="1"/>
    <n v="68547"/>
    <n v="2932196"/>
    <n v="34226"/>
    <x v="0"/>
    <s v="SANTANDER"/>
    <s v="PIEDECUESTA"/>
    <s v="BARRIO CENTRO PIEDECUESTA 1"/>
    <s v="WOMPI"/>
    <s v="FO-25-1731601"/>
    <d v="2025-10-24T15:04:00"/>
    <d v="2025-10-27T08:48:00"/>
    <x v="0"/>
    <s v="ROLLOS"/>
    <s v="EJECUTADO_EXITOSO"/>
    <s v="EJECUTADO EXITOSO"/>
    <s v="24/10/2025 SE CONFIRMAN DATOS, SE REALIZA ENVIO POR OPERADOR LOGISTICO | 25/10/2025 SE REALIZA ENTREGA DE 16 ROLLOS CON VISITA NO SE MANIPULA TERMINAL"/>
    <s v="VISITA_TÉCNICA"/>
    <n v="16"/>
    <s v="INTERMEDIA"/>
    <s v="TERRESTRE"/>
    <s v="SOLER HOYOS CRISTIAN LEONARDO"/>
    <n v="1"/>
    <n v="36351"/>
    <n v="36351"/>
  </r>
  <r>
    <s v="CUCUTA"/>
    <s v="0036-0007"/>
    <x v="1"/>
    <n v="54001"/>
    <n v="2935689"/>
    <n v="65616"/>
    <x v="0"/>
    <s v="NORTE DE SANTANDER"/>
    <s v="CUCUTA"/>
    <s v="TIENDA MIXTA YEISON ESTIT"/>
    <s v="WOMPI"/>
    <s v="FO-25-1735805"/>
    <d v="2025-10-27T08:00:00"/>
    <d v="2025-10-27T09:09:00"/>
    <x v="0"/>
    <s v="ROLLOS"/>
    <s v="EJECUTADO_EXITOSO"/>
    <s v="EJECUTADO EXITOSO"/>
    <s v="26/10/2025 SE ESCALA AL COORDINADOR DE ZONA PARA ENTREGA DE ROLLOS EN SITIO | 27/10/2025 SE REALIZÓ VISITA AL COMERCIO Y SE HIZO ENTREGA DE 24 ROLLOS TODO OK"/>
    <s v="VISITA_TÉCNICA"/>
    <n v="24"/>
    <s v="PRINCIPAL"/>
    <s v="TERRESTRE"/>
    <s v="REYES RAMIREZ DIEGO ALEXANDER"/>
    <n v="1"/>
    <n v="31419"/>
    <n v="31419"/>
  </r>
  <r>
    <s v="MEDELLIN"/>
    <s v="0036-0005"/>
    <x v="3"/>
    <n v="5679"/>
    <n v="2927270"/>
    <n v="28611"/>
    <x v="0"/>
    <s v="ANTIOQUIA"/>
    <s v="SANTA BARBARA"/>
    <s v="BARRIO CENTRO SANTA BARBARA"/>
    <s v="WOMPI"/>
    <s v="FO-25-1726475"/>
    <d v="2025-10-23T15:33:00"/>
    <d v="2025-10-27T09:36:00"/>
    <x v="0"/>
    <s v="ROLLOS"/>
    <s v="EJECUTADO_EXITOSO"/>
    <s v="EJECUTADO EXITOSO"/>
    <s v="23/10/2025 SE CONFIRMAN DATOS, SE REALIZA ENVIO POR OPERADOR LOGISTICO | 27/10/2025 SE REALIZA ENVIO DE 64 ROLLOS, CON LA GUIA 6345301373598 MANDAR Y SERVIR SE CONFIRMA ENTREGA EXITOSA POR PARTE DE LA TRANSPORTADORA"/>
    <s v="ENVÍO"/>
    <n v="64"/>
    <s v="INTERMEDIA"/>
    <s v="TERRESTRE"/>
    <s v="MORA VEGA JEAMPIER"/>
    <n v="1"/>
    <n v="36351"/>
    <n v="36351"/>
  </r>
  <r>
    <s v="MEDELLIN"/>
    <s v="0036-0005"/>
    <x v="3"/>
    <n v="5376"/>
    <n v="2921782"/>
    <n v="57040"/>
    <x v="0"/>
    <s v="ANTIOQUIA"/>
    <s v="LA CEJA"/>
    <s v="BARRIO CENTRO LA CEJA 3"/>
    <s v="WOMPI"/>
    <s v="FO-25-1725056"/>
    <d v="2025-10-22T16:24:00"/>
    <d v="2025-10-27T09:37:00"/>
    <x v="0"/>
    <s v="ROLLOS"/>
    <s v="EJECUTADO_EXITOSO"/>
    <s v="EJECUTADO EXITOSO"/>
    <s v="23/10/2025 SE CONFIRMAN DATOS, SE REALIZA ENVIO POR OPERADOR LOGISTICO | 27/10/2025 SE REALIZA ENVIO DE 32 ROLLOS, CON LA GUIA 6345301373162 MANDAR Y SERVIR SE CONFIRMA ENTREGA EXITOSA POR PARTE DE LA TRANSPORTADORA"/>
    <s v="ENVÍO"/>
    <n v="32"/>
    <s v="INTERMEDIA"/>
    <s v="TERRESTRE"/>
    <s v="TORO CARDONA ELIZABETH"/>
    <n v="1"/>
    <n v="36351"/>
    <n v="36351"/>
  </r>
  <r>
    <s v="MEDELLIN"/>
    <s v="0036-0005"/>
    <x v="3"/>
    <n v="5664"/>
    <n v="2915622"/>
    <n v="75634"/>
    <x v="0"/>
    <s v="ANTIOQUIA"/>
    <s v="SAN PEDRO DE LOS MILAGROS"/>
    <s v="BARRIO LA RIVERA SAN PEDRO DE LOS MILAGROS"/>
    <s v="WOMPI"/>
    <s v="FO-25-1724033"/>
    <d v="2025-10-21T15:55:00"/>
    <d v="2025-10-27T09:38:00"/>
    <x v="0"/>
    <s v="ROLLOS"/>
    <s v="EJECUTADO_EXITOSO"/>
    <s v="EJECUTADO EXITOSO"/>
    <s v="23/10/2025 SE CONFIRMAN DATOS, SE REALIZA ENVIO POR OPERADOR LOGISTICO | 27/10/2025 SE REALIZA ENVIO DE 24 ROLLOS, CON LA GUIA 6345301373052 MANDAR Y SERVIR SE CONFIRMA ENTREGA EXITOSA POR PARTE DE LA TRANSPORTADORA"/>
    <s v="ENVÍO"/>
    <n v="24"/>
    <s v="INTERMEDIA"/>
    <s v="TERRESTRE"/>
    <s v="BETANCUR AGUIRRE EDGAR AUGUSTO"/>
    <n v="1"/>
    <n v="36351"/>
    <n v="36351"/>
  </r>
  <r>
    <s v="MEDELLIN"/>
    <s v="0036-0005"/>
    <x v="3"/>
    <n v="5368"/>
    <n v="2918854"/>
    <n v="10325"/>
    <x v="0"/>
    <s v="ANTIOQUIA"/>
    <s v="JERICO"/>
    <s v="JERICO II"/>
    <s v="WOMPI"/>
    <s v="FO-25-1719800"/>
    <d v="2025-10-22T10:32:00"/>
    <d v="2025-10-27T09:39:00"/>
    <x v="0"/>
    <s v="ROLLOS"/>
    <s v="EJECUTADO_EXITOSO"/>
    <s v="EJECUTADO EXITOSO"/>
    <s v="27/10/2025 SE REALIZA ENVIO DE 64 ROLLOS, CON LA GUIA 6345301372371 MANDAR Y SERVIR SE CONFIRMA ENTREGA EXITOSA POR PARTE DE LA TRANSPORTADORA"/>
    <s v="ENVÍO"/>
    <n v="64"/>
    <s v="LEJANA"/>
    <s v="TERRESTRE"/>
    <s v="BETANCUR AGUIRRE EDGAR AUGUSTO"/>
    <n v="1"/>
    <n v="40250"/>
    <n v="40250"/>
  </r>
  <r>
    <s v="BUCARAMANGA"/>
    <s v="0036-0007"/>
    <x v="1"/>
    <n v="68001"/>
    <n v="2931068"/>
    <n v="61144"/>
    <x v="0"/>
    <s v="SANTANDER"/>
    <s v="BUCARAMANGA"/>
    <s v="BARRIO SAN FRANCISCO BUCARAMANGA 8"/>
    <s v="WOMPI"/>
    <s v="FO-25-1729913"/>
    <d v="2025-10-24T11:31:00"/>
    <d v="2025-10-27T09:40:00"/>
    <x v="0"/>
    <s v="ROLLOS"/>
    <s v="EJECUTADO_EXITOSO"/>
    <s v="EJECUTADO EXITOSO"/>
    <s v="24/10/2025 SE ESCALA AL COORDINADOR DE ZONA PARA ENTREGA DE ROLLOS EN SITIO | 27/10/2025 SE REALIZA VISITA AL COMERCIO SE ENTREGAN 24 ROLLOS WOMPI"/>
    <s v="VISITA_TÉCNICA"/>
    <n v="24"/>
    <s v="PRINCIPAL"/>
    <s v="TERRESTRE"/>
    <s v="BETANCUR AGUIRRE EDGAR AUGUSTO"/>
    <n v="1"/>
    <n v="31419"/>
    <n v="31419"/>
  </r>
  <r>
    <s v="BOGOTA"/>
    <s v="0036-0004"/>
    <x v="5"/>
    <n v="11001"/>
    <n v="2935213"/>
    <n v="69648"/>
    <x v="0"/>
    <s v="CUNDINAMARCA"/>
    <s v="BOGOTA"/>
    <s v="ARRIO SAN MARCOS BOGOTA 1"/>
    <s v="WOMPI"/>
    <s v="FO-25-1735503"/>
    <d v="2025-10-27T08:00:00"/>
    <d v="2025-10-27T09:47:00"/>
    <x v="0"/>
    <s v="ROLLOS"/>
    <s v="EJECUTADO_EXITOSO"/>
    <s v="EJECUTADO EXITOSO"/>
    <s v="26/10/2025 SE ESCALA AL COORDINADOR DE ZONA PARA ENTREGA DE ROLLOS EN SITIO | 27/10/2025 SE VISITA COMERCIO CB BANCOLOMBIA WOMPI, SE ENTREGAN ROLLOS DE PAPELERÍA SOLICITADOS PARA EL DATAFONO, NO UPS, NO SE MANIPULAN EQUIPOS."/>
    <s v="VISITA_TÉCNICA"/>
    <n v="56"/>
    <s v="PRINCIPAL"/>
    <s v="TERRESTRE"/>
    <s v="MARIÑO PABON JORGE ENRIQUE"/>
    <n v="1"/>
    <n v="31419"/>
    <n v="31419"/>
  </r>
  <r>
    <s v="BUCARAMANGA"/>
    <s v="0036-0007"/>
    <x v="1"/>
    <n v="68001"/>
    <n v="2927473"/>
    <n v="37990"/>
    <x v="0"/>
    <s v="SANTANDER"/>
    <s v="BUCARAMANGA"/>
    <s v="BARRIO MEJORAS PUBLICAS BUCARAMANGA 2"/>
    <s v="WOMPI"/>
    <s v="FO-25-1729695"/>
    <d v="2025-10-23T15:35:00"/>
    <d v="2025-10-27T10:03:00"/>
    <x v="0"/>
    <s v="ROLLOS"/>
    <s v="EJECUTADO_EXITOSO"/>
    <s v="EJECUTADO EXITOSO"/>
    <s v="27/10/2025 SE REALIZA VISITA AL COMERCIO SE ENTREGAN 32 ROLLOS DE WOMPI"/>
    <s v="VISITA_TÉCNICA"/>
    <n v="32"/>
    <s v="PRINCIPAL"/>
    <s v="TERRESTRE"/>
    <s v="VEGA MANRIQUE JONATAN MAURICIO"/>
    <n v="1"/>
    <n v="31419"/>
    <n v="31419"/>
  </r>
  <r>
    <s v="VILLAVICENCIO"/>
    <s v="0036-0006"/>
    <x v="2"/>
    <n v="50001"/>
    <n v="2935065"/>
    <n v="75352"/>
    <x v="0"/>
    <s v="META"/>
    <s v="VILLAVICENCIO"/>
    <s v="SURTIBELLEZA NC"/>
    <s v="WOMPI"/>
    <s v="FO-25-1735512"/>
    <d v="2025-10-27T08:00:00"/>
    <d v="2025-10-27T10:05:00"/>
    <x v="0"/>
    <s v="ROLLOS"/>
    <s v="EJECUTADO_EXITOSO"/>
    <s v="EJECUTADO EXITOSO"/>
    <s v="26/10/2025 SE ESCALA AL COORDINADOR DE ZONA PARA ENTREGA DE ROLLOS EN SITIO | 27/10/2025 SE REALIZA ENTREGA EN SITIO 24 ROLLOS WOMPI"/>
    <s v="VISITA_TÉCNICA"/>
    <n v="24"/>
    <s v="PRINCIPAL"/>
    <s v="TERRESTRE"/>
    <s v="MARIÑO PABON JORGE ENRIQUE"/>
    <n v="1"/>
    <n v="31419"/>
    <n v="31419"/>
  </r>
  <r>
    <s v="PEREIRA"/>
    <s v="0036-0002"/>
    <x v="6"/>
    <n v="63130"/>
    <n v="2929852"/>
    <n v="11734"/>
    <x v="0"/>
    <s v="QUINDIO"/>
    <s v="CALARCA"/>
    <s v="BARCELONA - QUINDIO"/>
    <s v="WOMPI"/>
    <s v="FO-25-1729835"/>
    <d v="2025-10-24T08:32:00"/>
    <d v="2025-10-27T10:13:00"/>
    <x v="0"/>
    <s v="ROLLOS"/>
    <s v="EJECUTADO_EXITOSO"/>
    <s v="EJECUTADO EXITOSO"/>
    <s v="24/10/2025 SE ESCALA AL COORDINADOR DE ZONA PARA ENTREGA DE ROLLOS EN SITIO | 27/10/2025 SE VISITA COMERCIO SE REALIZÓ ENTREGA DE 64 ROLLOS SE SUBE EVIDENCIA DE BAUCHER DEL DÍA ANTERIOR YA QUE EL DATAFONO NO LO ESTÁN UTILIZÁNDO EL DÍA DE HOY."/>
    <s v="VISITA_TÉCNICA"/>
    <n v="64"/>
    <s v="INTERMEDIA"/>
    <s v="TERRESTRE"/>
    <s v="CASTRILLON URREA LONDIER LEANDRO"/>
    <n v="1"/>
    <n v="36351"/>
    <n v="36351"/>
  </r>
  <r>
    <s v="TUNJA"/>
    <s v="0036-0007"/>
    <x v="1"/>
    <n v="15001"/>
    <n v="2934748"/>
    <n v="66872"/>
    <x v="0"/>
    <s v="BOYACA"/>
    <s v="TUNJA"/>
    <s v="BARRIO SAN IGNACIO"/>
    <s v="WOMPI"/>
    <s v="FO-25-1733838"/>
    <d v="2025-10-27T08:00:00"/>
    <d v="2025-10-27T10:33:00"/>
    <x v="0"/>
    <s v="ROLLOS"/>
    <s v="EJECUTADO_EXITOSO"/>
    <s v="EJECUTADO EXITOSO"/>
    <s v="25/10/2025 SE ESCALA AL COORDINADOR DE ZONA PARA ENTREGA DE ROLLOS EN SITIO | 27/10/2025 SE REALIZA ENTREGA DE 16 ROLLOS WOMPI CON VISITA"/>
    <s v="VISITA_TÉCNICA"/>
    <n v="16"/>
    <s v="PRINCIPAL"/>
    <s v="TERRESTRE"/>
    <s v="SANCHEZ SOLORZANO JUAN SEBASTIAN"/>
    <n v="1"/>
    <n v="31419"/>
    <n v="31419"/>
  </r>
  <r>
    <s v="BUCARAMANGA"/>
    <s v="0036-0007"/>
    <x v="1"/>
    <n v="68229"/>
    <n v="2932698"/>
    <n v="36392"/>
    <x v="0"/>
    <s v="SANTANDER"/>
    <s v="CURITI"/>
    <s v="BARRIO SAN ROQUE CURITI"/>
    <s v="WOMPI"/>
    <s v="FO-25-1731768"/>
    <d v="2025-10-24T16:07:00"/>
    <d v="2025-10-27T10:35:00"/>
    <x v="0"/>
    <s v="ROLLOS"/>
    <s v="EJECUTADO_EXITOSO"/>
    <s v="EJECUTADO EXITOSO"/>
    <s v="24/10/2025 SE CONFIRMAN DATOS, SE REALIZA ENVIO POR OPERADOR LOGISTICO | 27/10/2025 SE REALIZA ENVIO DE 56 ROLLOS, CON LA GUIA 2187690842 SERVIENTREGA SE CONFIRMA ENTREGA EXITOSA POR PARTE DE LA TRANSPORTADORA"/>
    <s v="ENVÍO"/>
    <n v="56"/>
    <s v="INTERMEDIA"/>
    <s v="TERRESTRE"/>
    <s v="RODRIGUEZ MURCIA YERSON IVAN"/>
    <n v="1"/>
    <n v="36351"/>
    <n v="36351"/>
  </r>
  <r>
    <s v="BUCARAMANGA"/>
    <s v="0036-0007"/>
    <x v="1"/>
    <n v="68322"/>
    <n v="2924409"/>
    <n v="27379"/>
    <x v="0"/>
    <s v="SANTANDER"/>
    <s v="GUAPOTA"/>
    <s v="BARRIO CENTRO - GUAPOTÁ"/>
    <s v="WOMPI"/>
    <s v="FO-25-1730312"/>
    <d v="2025-10-23T09:46:00"/>
    <d v="2025-10-27T10:36:00"/>
    <x v="0"/>
    <s v="ROLLOS"/>
    <s v="EJECUTADO_EXITOSO"/>
    <s v="EJECUTADO EXITOSO"/>
    <s v="24/10/2025 SE REALIZA ENVIO DE ROLLOS CON OPERADOR LOGISTICO | 27/10/2025 SE REALIZA ENVIO DE 32 ROLLOS, CON LA GUIA 2187690838 SERVIENTREGA SE CONFIRMA ENTREGA EXITOSA POR PARTE DE LA TRANSPORTADORA"/>
    <s v="ENVÍO"/>
    <n v="32"/>
    <s v="LEJANA"/>
    <s v="TERRESTRE"/>
    <s v="AYALA ROMERO MAYKOL DANILO"/>
    <n v="1"/>
    <n v="40250"/>
    <n v="40250"/>
  </r>
  <r>
    <s v="IBAGUE"/>
    <s v="0036-0006"/>
    <x v="2"/>
    <n v="73268"/>
    <n v="2929714"/>
    <n v="78522"/>
    <x v="0"/>
    <s v="TOLIMA"/>
    <s v="ESPINAL"/>
    <s v="BARRIO CENTRO ESPINAL  26"/>
    <s v="WOMPI"/>
    <s v="FO-25-1729844"/>
    <d v="2025-10-24T08:09:00"/>
    <d v="2025-10-27T10:37:00"/>
    <x v="0"/>
    <s v="ROLLOS"/>
    <s v="EJECUTADO_EXITOSO"/>
    <s v="EJECUTADO EXITOSO"/>
    <s v="24/10/2025 SE CONFIRMAN DATOS, SE REALIZA ENVIO POR OPERADOR LOGISTICO | 27/10/2025 SE REALIZA ENVIO DE 16 ROLLOS, CON LA GUIA 2235596355 SERVIENTREGA SE CONFIRMA ENTREGA EXITOSA POR PARTE DE LA TRANSPORTADORA"/>
    <s v="ENVÍO"/>
    <n v="16"/>
    <s v="INTERMEDIA"/>
    <s v="TERRESTRE"/>
    <s v="ATEHORTUA VASQUEZ ANA SOFIA"/>
    <n v="1"/>
    <n v="36351"/>
    <n v="36351"/>
  </r>
  <r>
    <s v="BOGOTA"/>
    <s v="0036-0004"/>
    <x v="5"/>
    <n v="25875"/>
    <n v="2930316"/>
    <n v="75658"/>
    <x v="0"/>
    <s v="CUNDINAMARCA"/>
    <s v="VILLETA"/>
    <s v="BARRIO ALFONSO LOPEZ VILLETA"/>
    <s v="WOMPI"/>
    <s v="FO-25-1729827"/>
    <d v="2025-10-24T09:37:00"/>
    <d v="2025-10-27T10:38:00"/>
    <x v="0"/>
    <s v="ROLLOS"/>
    <s v="EJECUTADO_EXITOSO"/>
    <s v="EJECUTADO EXITOSO"/>
    <s v="24/10/2025 SE CONFIRMAN DATOS, SE REALIZA ENVIO POR OPERADOR LOGISTICO | 27/10/2025 SE REALIZA ENVIO DE 32 ROLLOS, CON LA GUIA 2235596354 SERVIENTREGA SE CONFIRMA ENTREGA EXITOSA POR PARTE DE LA TRANSPORTADORA"/>
    <s v="ENVÍO"/>
    <n v="32"/>
    <s v="INTERMEDIA"/>
    <s v="TERRESTRE"/>
    <s v="TORO CARDONA ELIZABETH"/>
    <n v="1"/>
    <n v="36351"/>
    <n v="36351"/>
  </r>
  <r>
    <s v="BOGOTA"/>
    <s v="0036-0004"/>
    <x v="5"/>
    <n v="25875"/>
    <n v="2928370"/>
    <n v="50247"/>
    <x v="0"/>
    <s v="CUNDINAMARCA"/>
    <s v="VILLETA"/>
    <s v="BARRIO VILLETA VILLETA 5"/>
    <s v="WOMPI"/>
    <s v="FO-25-1729635"/>
    <d v="2025-10-24T08:00:00"/>
    <d v="2025-10-27T10:39:00"/>
    <x v="0"/>
    <s v="ROLLOS"/>
    <s v="EJECUTADO_EXITOSO"/>
    <s v="EJECUTADO EXITOSO"/>
    <s v="24/10/2025 SE CONFIRMAN DATOS, SE REALIZA ENVIO POR OPERADOR LOGISTICO | 27/10/2025 SE REALIZA ENVIO DE 24 ROLLOS, CON LA GUIA 2235596348 SERVIENTREGA SE CONFIRMA ENTREGA EXITOSA POR PARTE DE LA TRANSPORTADORA"/>
    <s v="ENVÍO"/>
    <n v="24"/>
    <s v="INTERMEDIA"/>
    <s v="TERRESTRE"/>
    <s v="TORO CARDONA ELIZABETH"/>
    <n v="1"/>
    <n v="36351"/>
    <n v="36351"/>
  </r>
  <r>
    <s v="BOGOTA"/>
    <s v="0036-0004"/>
    <x v="5"/>
    <n v="25743"/>
    <n v="2920594"/>
    <n v="59142"/>
    <x v="0"/>
    <s v="CUNDINAMARCA"/>
    <s v="SILVANIA"/>
    <s v="BARRIO LOS PUENTES SILVANIA SILVANIA"/>
    <s v="WOMPI"/>
    <s v="FO-25-1727927"/>
    <d v="2025-10-22T14:34:00"/>
    <d v="2025-10-27T10:40:00"/>
    <x v="0"/>
    <s v="ROLLOS"/>
    <s v="EJECUTADO_EXITOSO"/>
    <s v="EJECUTADO EXITOSO"/>
    <s v="24/10/2025 SE CONFIRMAN DATOS, SE REALIZA ENVIO POR OPERADOR LOGISTICO | 27/10/2025 SE REALIZA ENVIO DE 32 ROLLOS, CON LA GUIA 2235596336 SERVIENTREGA SE CONFIRMA ENTREGA EXITOSA POR PARTE DE LA TRANSPORTADORA"/>
    <s v="ENVÍO"/>
    <n v="32"/>
    <s v="INTERMEDIA"/>
    <s v="TERRESTRE"/>
    <s v="AYALA ROMERO MAYKOL DANILO"/>
    <n v="1"/>
    <n v="36351"/>
    <n v="36351"/>
  </r>
  <r>
    <s v="BOGOTA"/>
    <s v="0036-0004"/>
    <x v="5"/>
    <n v="25899"/>
    <n v="2922284"/>
    <n v="78848"/>
    <x v="0"/>
    <s v="CUNDINAMARCA"/>
    <s v="ZIPAQUIRA"/>
    <s v="BARRIO SAN JUANITO ZIPAQUIRA 2"/>
    <s v="WOMPI"/>
    <s v="FO-25-1727921"/>
    <d v="2025-10-23T08:00:00"/>
    <d v="2025-10-27T10:42:00"/>
    <x v="0"/>
    <s v="ROLLOS"/>
    <s v="EJECUTADO_EXITOSO"/>
    <s v="EJECUTADO EXITOSO"/>
    <s v="24/10/2025 SE CONFIRMAN DATOS, SE REALIZA ENVIO POR OPERADOR LOGISTICO | 27/10/2025 SE REALIZA ENVIO DE 16 ROLLOS, CON LA GUIA 2235596325 SERVIENTREGA SE CONFIRMA ENTREGA EXITOSA POR PARTE DE LA TRANSPORTADORA"/>
    <s v="ENVÍO"/>
    <n v="16"/>
    <s v="INTERMEDIA"/>
    <s v="TERRESTRE"/>
    <s v="AYALA ROMERO MAYKOL DANILO"/>
    <n v="1"/>
    <n v="36351"/>
    <n v="36351"/>
  </r>
  <r>
    <s v="BOGOTA"/>
    <s v="0036-0004"/>
    <x v="5"/>
    <n v="25290"/>
    <n v="2908622"/>
    <n v="66083"/>
    <x v="0"/>
    <s v="CUNDINAMARCA"/>
    <s v="FUSAGASUGA"/>
    <s v="BARRIO LUXEMBURGO FUSAGASUGA 2"/>
    <s v="WOMPI"/>
    <s v="FO-25-1726671"/>
    <d v="2025-10-20T16:11:00"/>
    <d v="2025-10-27T10:43:00"/>
    <x v="0"/>
    <s v="ROLLOS"/>
    <s v="EJECUTADO_EXITOSO"/>
    <s v="EJECUTADO EXITOSO"/>
    <s v="23/10/2025 SE REALIZA ENVIO DE ROLLOS CON OPERADOR LOGISTICO | 27/10/2025 SE REALIZA ENVIO DE 40 ROLLOS, CON LA GUIA 2235596343 SERVIENTREGA SE CONFIRMA ENTREGA EXITOSA POR PARTE DE LA TRANSPORTADORA"/>
    <s v="ENVÍO"/>
    <n v="40"/>
    <s v="INTERMEDIA"/>
    <s v="TERRESTRE"/>
    <s v="AYALA ROMERO MAYKOL DANILO"/>
    <n v="1"/>
    <n v="36351"/>
    <n v="36351"/>
  </r>
  <r>
    <s v="BOGOTA"/>
    <s v="0036-0004"/>
    <x v="5"/>
    <n v="25740"/>
    <n v="2908746"/>
    <n v="65880"/>
    <x v="0"/>
    <s v="CUNDINAMARCA"/>
    <s v="SIBATE"/>
    <s v="BARRIO SAN JOSE SIBATE"/>
    <s v="WOMPI"/>
    <s v="FO-25-1726670"/>
    <d v="2025-10-20T16:14:00"/>
    <d v="2025-10-27T10:45:00"/>
    <x v="0"/>
    <s v="ROLLOS"/>
    <s v="EJECUTADO_EXITOSO"/>
    <s v="EJECUTADO EXITOSO"/>
    <s v="23/10/2025 SE REALIZA ENVIO DE ROLLOS CON OPERADOR LOGISTICO | 27/10/2025 SE REALIZA ENVIO DE 56 ROLLOS, CON LA GUIA 2235596349 SERVIENTREGA SE CONFIRMA ENTREGA EXITOSA POR PARTE DE LA TRANSPORTADORA"/>
    <s v="ENVÍO"/>
    <n v="56"/>
    <s v="INTERMEDIA"/>
    <s v="TERRESTRE"/>
    <s v="ATEHORTUA VASQUEZ ANA SOFIA"/>
    <n v="1"/>
    <n v="36351"/>
    <n v="36351"/>
  </r>
  <r>
    <s v="BOGOTA"/>
    <s v="0036-0004"/>
    <x v="5"/>
    <n v="25181"/>
    <n v="2909002"/>
    <n v="35976"/>
    <x v="0"/>
    <s v="CUNDINAMARCA"/>
    <s v="CHOACHI"/>
    <s v="BARRIO CENTRO CHOACHI 1"/>
    <s v="WOMPI"/>
    <s v="FO-25-1726668"/>
    <d v="2025-10-20T16:26:00"/>
    <d v="2025-10-27T10:46:00"/>
    <x v="0"/>
    <s v="ROLLOS"/>
    <s v="EJECUTADO_EXITOSO"/>
    <s v="EJECUTADO EXITOSO"/>
    <s v="23/10/2025 SE REALIZA ENVIO DE ROLLOS CON OPERADOR LOGISTICO | 27/10/2025 SE REALIZA ENVIO DE 56 ROLLOS, CON LA GUIA 2235596351 SERVIENTREGA SE CONFIRMA ENTREGA EXITOSA POR PARTE DE LA TRANSPORTADORA"/>
    <s v="ENVÍO"/>
    <n v="56"/>
    <s v="INTERMEDIA"/>
    <s v="TERRESTRE"/>
    <s v="ATEHORTUA VASQUEZ ANA SOFIA"/>
    <n v="1"/>
    <n v="36351"/>
    <n v="36351"/>
  </r>
  <r>
    <s v="CALI"/>
    <s v="0036-0003"/>
    <x v="4"/>
    <n v="76248"/>
    <n v="2922178"/>
    <n v="52034"/>
    <x v="0"/>
    <s v="VALLE DEL CAUCA"/>
    <s v="EL CERRITO"/>
    <s v="BARRIO EL PLACER EL CERRITO 2"/>
    <s v="WOMPI"/>
    <s v="FO-25-1726406"/>
    <d v="2025-10-23T08:00:00"/>
    <d v="2025-10-27T10:47:00"/>
    <x v="0"/>
    <s v="ROLLOS"/>
    <s v="EJECUTADO_EXITOSO"/>
    <s v="EJECUTADO EXITOSO"/>
    <s v="23/10/2025 SE CONFIRMAN DATOS, SE REALIZA ENVIO POR OPERADOR LOGISTICO | 27/10/2025 SE REALIZA ENVIO DE 56 ROLLOS, CON LA GUIA 2215219729 SERVIENTREGA SE CONFIRMA ENTREGA EXITOSA POR PARTE DE LA TRANSPORTADORA"/>
    <s v="ENVÍO"/>
    <n v="56"/>
    <s v="INTERMEDIA"/>
    <s v="TERRESTRE"/>
    <s v="ATEHORTUA VASQUEZ ANA SOFIA"/>
    <n v="1"/>
    <n v="36351"/>
    <n v="36351"/>
  </r>
  <r>
    <s v="MONTERIA"/>
    <s v="0036-0001"/>
    <x v="0"/>
    <n v="23001"/>
    <n v="2934929"/>
    <n v="40351"/>
    <x v="0"/>
    <s v="CORDOBA"/>
    <s v="MONTERIA"/>
    <s v="BARRIO CENTRO MONTERIA 12"/>
    <s v="WOMPI"/>
    <s v="FO-25-1734180"/>
    <d v="2025-10-27T08:00:00"/>
    <d v="2025-10-27T10:53:00"/>
    <x v="0"/>
    <s v="ROLLOS"/>
    <s v="EJECUTADO_EXITOSO"/>
    <s v="EJECUTADO EXITOSO"/>
    <s v="25/10/2025 SE ESCALA AL COORDINADOR DE ZONA PARA ENTREGA DE ROLLOS EN SITIO | 27/10/2025 SE ENTREGAN 48 ROLLOS CON VISITA OK"/>
    <s v="VISITA_TÉCNICA"/>
    <n v="48"/>
    <s v="PRINCIPAL"/>
    <s v="TERRESTRE"/>
    <s v="AYALA ROMERO MAYKOL DANILO"/>
    <n v="1"/>
    <n v="31419"/>
    <n v="31419"/>
  </r>
  <r>
    <s v="CALI"/>
    <s v="0036-0003"/>
    <x v="4"/>
    <n v="76563"/>
    <n v="2912602"/>
    <n v="78193"/>
    <x v="0"/>
    <s v="VALLE DEL CAUCA"/>
    <s v="PRADERA"/>
    <s v="BARRIO ANTONIO RICAURTE PRADERA  1"/>
    <s v="WOMPI"/>
    <s v="FO-25-1726389"/>
    <d v="2025-10-21T10:31:00"/>
    <d v="2025-10-27T10:53:00"/>
    <x v="0"/>
    <s v="ROLLOS"/>
    <s v="EJECUTADO_EXITOSO"/>
    <s v="EJECUTADO EXITOSO"/>
    <s v="23/10/2025 SE CONFIRMAN DATOS, SE REALIZA ENVIO POR OPERADOR LOGISTICO | 27/10/2025 SE REALIZA ENVIO DE 16 ROLLOS, CON LA GUIA 2215219728 SERVIENTREGA SE CONFIRMA ENTREGA EXITOSA POR PARTE DE LA TRANSPORTADORA"/>
    <s v="ENVÍO"/>
    <n v="16"/>
    <s v="INTERMEDIA"/>
    <s v="TERRESTRE"/>
    <s v="COGOLLO VERTEL EDER LUIS"/>
    <n v="1"/>
    <n v="36351"/>
    <n v="36351"/>
  </r>
  <r>
    <s v="BOGOTA"/>
    <s v="0036-0004"/>
    <x v="5"/>
    <n v="25286"/>
    <n v="2914729"/>
    <n v="15348"/>
    <x v="0"/>
    <s v="CUNDINAMARCA"/>
    <s v="FUNZA"/>
    <s v="BARRIO CENTRO II FUNZA"/>
    <s v="WOMPI"/>
    <s v="FO-25-1725257"/>
    <d v="2025-10-21T14:40:00"/>
    <d v="2025-10-27T10:54:00"/>
    <x v="0"/>
    <s v="ROLLOS"/>
    <s v="EJECUTADO_EXITOSO"/>
    <s v="EJECUTADO EXITOSO"/>
    <s v="23/10/2025 SE CONFIRMAN DATOS, SE REALIZA ENVIO POR OPERADOR LOGISTICO | 27/10/2025 SE REALIZA ENVIO DE 64 ROLLOS, CON LA GUIA 2235596342 SERVIENTREGA SE CONFIRMA ENTREGA EXITOSA POR PARTE DE LA TRANSPORTADORA"/>
    <s v="ENVÍO"/>
    <n v="64"/>
    <s v="INTERMEDIA"/>
    <s v="TERRESTRE"/>
    <s v="TORO CARDONA ELIZABETH"/>
    <n v="1"/>
    <n v="36351"/>
    <n v="36351"/>
  </r>
  <r>
    <s v="BOGOTA"/>
    <s v="0036-0004"/>
    <x v="5"/>
    <n v="25126"/>
    <n v="2920403"/>
    <n v="77795"/>
    <x v="0"/>
    <s v="CUNDINAMARCA"/>
    <s v="CAJICA"/>
    <s v="BARRIO VRD RINCON SANTO CAJICA"/>
    <s v="WOMPI"/>
    <s v="FO-25-1725060"/>
    <d v="2025-10-22T13:45:00"/>
    <d v="2025-10-27T10:55:00"/>
    <x v="0"/>
    <s v="ROLLOS"/>
    <s v="EJECUTADO_EXITOSO"/>
    <s v="EJECUTADO EXITOSO"/>
    <s v="23/10/2025 SE CONFIRMAN DATOS, SE REALIZA ENVIO POR OPERADOR LOGISTICO | 27/10/2025 SE REALIZA ENVIO DE 32 ROLLOS, CON LA GUIA 2235596326 SERVIENTREGA SE CONFIRMA ENTREGA EXITOSA POR PARTE DE LA TRANSPORTADORA"/>
    <s v="ENVÍO"/>
    <n v="32"/>
    <s v="INTERMEDIA"/>
    <s v="TERRESTRE"/>
    <s v="TORO CARDONA ELIZABETH"/>
    <n v="1"/>
    <n v="36351"/>
    <n v="36351"/>
  </r>
  <r>
    <s v="CALI"/>
    <s v="0036-0003"/>
    <x v="4"/>
    <n v="19001"/>
    <n v="2919998"/>
    <n v="77247"/>
    <x v="0"/>
    <s v="CAUCA"/>
    <s v="POPAYAN"/>
    <s v="BARRIO VRD DE TORRES POPAYAN"/>
    <s v="WOMPI"/>
    <s v="FO-25-1720622"/>
    <d v="2025-10-22T12:59:00"/>
    <d v="2025-10-27T10:55:00"/>
    <x v="0"/>
    <s v="ROLLOS"/>
    <s v="EJECUTADO_EXITOSO"/>
    <s v="EJECUTADO EXITOSO"/>
    <s v="22/10/2025 SE CONFIRMAN DATOS, SE REALIZA ENVIO POR OPERADOR LOGISTICO | 27/10/2025 SE INGRESA SE ENTREGAN 48 ROLLOS WOMPI"/>
    <s v="VISITA_TÉCNICA"/>
    <n v="48"/>
    <s v="LEJANA"/>
    <s v="TERRESTRE"/>
    <s v="AYALA ROMERO MAYKOL DANILO"/>
    <n v="1"/>
    <n v="40250"/>
    <n v="40250"/>
  </r>
  <r>
    <s v="TUNJA"/>
    <s v="0036-0007"/>
    <x v="1"/>
    <n v="15238"/>
    <n v="2914627"/>
    <n v="50324"/>
    <x v="0"/>
    <s v="BOYACA"/>
    <s v="DUITAMA"/>
    <s v="BARRIO COLOMBIA DUITAMA 1"/>
    <s v="WOMPI"/>
    <s v="FO-25-1725265"/>
    <d v="2025-10-21T14:40:00"/>
    <d v="2025-10-27T10:55:00"/>
    <x v="0"/>
    <s v="ROLLOS"/>
    <s v="EJECUTADO_EXITOSO"/>
    <s v="EJECUTADO EXITOSO"/>
    <s v="23/10/2025 SE CONFIRMAN DATOS, SE REALIZA ENVIO POR OPERADOR LOGISTICO | 27/10/2025 SE REALIZA ENVIO DE 48 ROLLOS, CON LA GUIA 2235596345 SERVIENTREGA SE CONFIRMA ENTREGA EXITOSA POR PARTE DE LA TRANSPORTADORA"/>
    <s v="ENVÍO"/>
    <n v="48"/>
    <s v="INTERMEDIA"/>
    <s v="TERRESTRE"/>
    <s v="GIMBUEL LASSO LUIS GERMAN"/>
    <n v="1"/>
    <n v="36351"/>
    <n v="36351"/>
  </r>
  <r>
    <s v="BOGOTA"/>
    <s v="0036-0004"/>
    <x v="5"/>
    <n v="25430"/>
    <n v="2912461"/>
    <n v="69258"/>
    <x v="0"/>
    <s v="CUNDINAMARCA"/>
    <s v="MADRID"/>
    <s v="BARRIO PARQUES DE SANTA MARIA MADRID"/>
    <s v="WOMPI"/>
    <s v="FO-25-1724045"/>
    <d v="2025-10-21T10:43:00"/>
    <d v="2025-10-27T10:56:00"/>
    <x v="0"/>
    <s v="ROLLOS"/>
    <s v="EJECUTADO_EXITOSO"/>
    <s v="EJECUTADO EXITOSO"/>
    <s v="23/10/2025 SE CONFIRMAN DATOS, SE REALIZA ENVIO POR OPERADOR LOGISTICO | 27/10/2025 SE REALIZA ENVIO DE 24 ROLLOS, CON LA GUIA 2235596333 SERVIENTREGA SE CONFIRMA ENTREGA EXITOSA POR PARTE DE LA TRANSPORTADORA"/>
    <s v="ENVÍO"/>
    <n v="24"/>
    <s v="INTERMEDIA"/>
    <s v="TERRESTRE"/>
    <s v="TORO CARDONA ELIZABETH"/>
    <n v="1"/>
    <n v="36351"/>
    <n v="36351"/>
  </r>
  <r>
    <s v="TUNJA"/>
    <s v="0036-0007"/>
    <x v="1"/>
    <n v="15176"/>
    <n v="2915192"/>
    <n v="22279"/>
    <x v="0"/>
    <s v="BOYACA"/>
    <s v="CHIQUINQUIRA"/>
    <s v="BARRIO CENTRO III - CHIQUINQUIRÁ"/>
    <s v="WOMPI"/>
    <s v="FO-25-1724035"/>
    <d v="2025-10-21T15:20:00"/>
    <d v="2025-10-27T10:59:00"/>
    <x v="0"/>
    <s v="ROLLOS"/>
    <s v="EJECUTADO_EXITOSO"/>
    <s v="EJECUTADO EXITOSO"/>
    <s v="23/10/2025 SE CONFIRMAN DATOS, SE REALIZA ENVIO POR OPERADOR LOGISTICO | 27/10/2025 SE REALIZA ENVIO DE 64 ROLLOS, CON LA GUIA 2235596327 SERVIENTREGA SE CONFIRMA ENTREGA EXITOSA POR PARTE DE LA TRANSPORTADORA"/>
    <s v="ENVÍO"/>
    <n v="64"/>
    <s v="LEJANA"/>
    <s v="TERRESTRE"/>
    <s v="TORO CARDONA ELIZABETH"/>
    <n v="1"/>
    <n v="40250"/>
    <n v="40250"/>
  </r>
  <r>
    <s v="CUCUTA"/>
    <s v="0036-0007"/>
    <x v="1"/>
    <n v="54172"/>
    <n v="2931998"/>
    <n v="60860"/>
    <x v="0"/>
    <s v="NORTE DE SANTANDER"/>
    <s v="CHINACOTA"/>
    <s v="BARRIO FUERA DEL MUNICIPIO DE CHINACOTA CHINACOTA"/>
    <s v="WOMPI"/>
    <s v="FO-25-1738486"/>
    <d v="2025-10-24T14:34:00"/>
    <d v="2025-10-27T11:00:00"/>
    <x v="0"/>
    <s v="ROLLOS"/>
    <s v="GESTIÓN_TELEFONICA"/>
    <s v="CANCELADO POR LA RED-SOPORTE TELEFONICO"/>
    <s v="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
    <s v="SOPORTE_TELEFÓNICO"/>
    <n v="0"/>
    <s v="INTERMEDIA"/>
    <s v="TERRESTRE"/>
    <s v="TORO CARDONA ELIZABETH"/>
    <n v="0"/>
    <n v="22000"/>
    <n v="22000"/>
  </r>
  <r>
    <s v="BOGOTA"/>
    <s v="0036-0004"/>
    <x v="5"/>
    <n v="25269"/>
    <n v="2921132"/>
    <n v="69571"/>
    <x v="0"/>
    <s v="CUNDINAMARCA"/>
    <s v="FACATATIVA"/>
    <s v="BARRIO LA ARBOLEDA FACATATIVA 3"/>
    <s v="WOMPI"/>
    <s v="FO-25-1723766"/>
    <d v="2025-10-22T15:14:00"/>
    <d v="2025-10-27T11:00:00"/>
    <x v="0"/>
    <s v="ROLLOS"/>
    <s v="EJECUTADO_EXITOSO"/>
    <s v="EJECUTADO EXITOSO"/>
    <s v="23/10/2025 SE CONFIRMAN DATOS, SE REALIZA ENVIO POR OPERADOR LOGISTICO | 27/10/2025 SE REALIZA ENVIO DE 48 ROLLOS, CON LA GUIA 2235596321 SERVIENTREGA SE CONFIRMA ENTREGA EXITOSA POR PARTE DE LA TRANSPORTADORA"/>
    <s v="ENVÍO"/>
    <n v="48"/>
    <s v="INTERMEDIA"/>
    <s v="TERRESTRE"/>
    <s v="TORO CARDONA ELIZABETH"/>
    <n v="1"/>
    <n v="36351"/>
    <n v="36351"/>
  </r>
  <r>
    <s v="IBAGUE"/>
    <s v="0036-0006"/>
    <x v="2"/>
    <n v="73411"/>
    <n v="2920516"/>
    <n v="59172"/>
    <x v="0"/>
    <s v="TOLIMA"/>
    <s v="LIBANO"/>
    <s v="BARRIO CENTRO LIBANO 4"/>
    <s v="WOMPI"/>
    <s v="FO-25-1723768"/>
    <d v="2025-10-22T14:15:00"/>
    <d v="2025-10-27T11:01:00"/>
    <x v="0"/>
    <s v="ROLLOS"/>
    <s v="EJECUTADO_EXITOSO"/>
    <s v="EJECUTADO EXITOSO"/>
    <s v="23/10/2025 SE CONFIRMAN DATOS, SE REALIZA ENVIO POR OPERADOR LOGISTICO | 27/10/2025 SE REALIZA ENVIO DE 64 ROLLOS, CON LA GUIA 2235596324 SERVIENTREGA SE CONFIRMA ENTREGA EXITOSA POR PARTE DE LA TRANSPORTADORA"/>
    <s v="ENVÍO"/>
    <n v="64"/>
    <s v="LEJANA"/>
    <s v="TERRESTRE"/>
    <s v="AYALA ROMERO MAYKOL DANILO"/>
    <n v="1"/>
    <n v="40250"/>
    <n v="40250"/>
  </r>
  <r>
    <s v="BUCARAMANGA"/>
    <s v="0036-0007"/>
    <x v="1"/>
    <n v="68755"/>
    <n v="2917947"/>
    <n v="34231"/>
    <x v="0"/>
    <s v="SANTANDER"/>
    <s v="SOCORRO"/>
    <s v="BARRIO CHIQUINQUIRA SOCORRO"/>
    <s v="WOMPI"/>
    <s v="FO-25-1723436"/>
    <d v="2025-10-22T09:19:00"/>
    <d v="2025-10-27T11:03:00"/>
    <x v="0"/>
    <s v="ROLLOS"/>
    <s v="EJECUTADO_EXITOSO"/>
    <s v="EJECUTADO EXITOSO"/>
    <s v="23/10/2025 SE CONFIRMAN DATOS, SE REALIZA ENVIO POR OPERADOR LOGISTICO | 27/10/2025 SE REALIZA ENVIO DE 64 ROLLOS, CON LA GUIA 2187690818 SERVIENTREGA SE CONFIRMA ENTREGA EXITOSA POR PARTE DE LA TRANSPORTADORA"/>
    <s v="ENVÍO"/>
    <n v="64"/>
    <s v="LEJANA"/>
    <s v="TERRESTRE"/>
    <s v="AYALA ROMERO MAYKOL DANILO"/>
    <n v="1"/>
    <n v="40250"/>
    <n v="40250"/>
  </r>
  <r>
    <s v="TUNJA"/>
    <s v="0036-0007"/>
    <x v="1"/>
    <n v="15238"/>
    <n v="2921565"/>
    <n v="75386"/>
    <x v="0"/>
    <s v="BOYACA"/>
    <s v="DUITAMA"/>
    <s v="BARRIO EL PROGRESO DUITAMA 2"/>
    <s v="WOMPI"/>
    <s v="FO-25-1723094"/>
    <d v="2025-10-22T15:56:00"/>
    <d v="2025-10-27T11:04:00"/>
    <x v="0"/>
    <s v="ROLLOS"/>
    <s v="EJECUTADO_EXITOSO"/>
    <s v="EJECUTADO EXITOSO"/>
    <s v="23/10/2025 SE CONFIRMAN DATOS, SE REALIZA ENVIO POR OPERADOR LOGISTICO | 27/10/2025 SE REALIZA ENVIO DE 32 ROLLOS, CON LA GUIA 2235596320 SERVIENTREGA SE CONFIRMA ENTREGA EXITOSA POR PARTE DE LA TRANSPORTADORA"/>
    <s v="ENVÍO"/>
    <n v="32"/>
    <s v="INTERMEDIA"/>
    <s v="TERRESTRE"/>
    <s v="AYALA ROMERO MAYKOL DANILO"/>
    <n v="1"/>
    <n v="36351"/>
    <n v="36351"/>
  </r>
  <r>
    <s v="MONTERIA"/>
    <s v="0036-0001"/>
    <x v="0"/>
    <n v="23001"/>
    <n v="2934877"/>
    <n v="75461"/>
    <x v="0"/>
    <s v="CORDOBA"/>
    <s v="MONTERIA"/>
    <s v="SUPER MOBILE MONTERIA"/>
    <s v="WOMPI"/>
    <s v="FO-25-1734643"/>
    <d v="2025-10-27T08:00:00"/>
    <d v="2025-10-27T11:05:00"/>
    <x v="0"/>
    <s v="ROLLOS"/>
    <s v="EJECUTADO_EXITOSO"/>
    <s v="EJECUTADO EXITOSO"/>
    <s v="25/10/2025 SE ESCALA AL COORDINADOR DE ZONA PARA ENTREGA DE ROLLOS EN SITIO | 27/10/2025 SE ENTREGAN 48 ROLLOS CON VISITA OK."/>
    <s v="VISITA_TÉCNICA"/>
    <n v="48"/>
    <s v="PRINCIPAL"/>
    <s v="TERRESTRE"/>
    <s v="AYALA ROMERO MAYKOL DANILO"/>
    <n v="1"/>
    <n v="31419"/>
    <n v="31419"/>
  </r>
  <r>
    <s v="NEIVA"/>
    <s v="0036-0006"/>
    <x v="2"/>
    <n v="41797"/>
    <n v="2919779"/>
    <n v="29955"/>
    <x v="0"/>
    <s v="HUILA"/>
    <s v="TESALIA"/>
    <s v="TORRESITAS TESALIA - HUILA"/>
    <s v="WOMPI"/>
    <s v="FO-25-1720351"/>
    <d v="2025-10-22T11:58:00"/>
    <d v="2025-10-27T11:05:00"/>
    <x v="0"/>
    <s v="ROLLOS"/>
    <s v="EJECUTADO_EXITOSO"/>
    <s v="EJECUTADO EXITOSO"/>
    <s v="22/10/2025 SE CONFIRMAN DATOS, SE REALIZA ENVIO POR OPERADOR LOGISTICO | 27/10/2025 SE REALIZA ENVIO DE 8 ROLLOS, CON LA GUIA 2235596303 SERVIENTREGA SE CONFIRMA ENTREGA EXITOSA POR PARTE DE LA TRANSPORTADORA"/>
    <s v="ENVÍO"/>
    <n v="8"/>
    <s v="INTERMEDIA"/>
    <s v="TERRESTRE"/>
    <s v="COGOLLO VERTEL EDER LUIS"/>
    <n v="1"/>
    <n v="36351"/>
    <n v="36351"/>
  </r>
  <r>
    <s v="NEIVA"/>
    <s v="0036-0006"/>
    <x v="2"/>
    <n v="41132"/>
    <n v="2915841"/>
    <n v="64280"/>
    <x v="0"/>
    <s v="HUILA"/>
    <s v="CAMPOALEGRE"/>
    <s v="HELADERIA LOS ALPES CAMPOALEGRE"/>
    <s v="WOMPI"/>
    <s v="FO-25-1722995"/>
    <d v="2025-10-21T16:17:00"/>
    <d v="2025-10-27T11:05:00"/>
    <x v="0"/>
    <s v="ROLLOS"/>
    <s v="EJECUTADO_EXITOSO"/>
    <s v="EJECUTADO EXITOSO"/>
    <s v="23/10/2025 SE REALIZA ENVIO DE ROLLOS CON OPERADOR LOGISTICO | 27/10/2025 SE REALIZA ENVIO DE 24 ROLLOS, CON LA GUIA 2235596319 SERVIENTREGA SE CONFIRMA ENTREGA EXITOSA POR PARTE DE LA TRANSPORTADORA"/>
    <s v="ENVÍO"/>
    <n v="24"/>
    <s v="INTERMEDIA"/>
    <s v="TERRESTRE"/>
    <s v="CONTRERAS ROSSI LITZY YULIETH"/>
    <n v="1"/>
    <n v="36351"/>
    <n v="36351"/>
  </r>
  <r>
    <s v="BOGOTA"/>
    <s v="0036-0004"/>
    <x v="5"/>
    <n v="11001"/>
    <n v="2919021"/>
    <n v="24774"/>
    <x v="0"/>
    <s v="CUNDINAMARCA"/>
    <s v="BOGOTA"/>
    <s v="PAPELERIA Y DETALLES ALICE"/>
    <s v="WOMPI"/>
    <s v="FO-25-1717742"/>
    <d v="2025-10-22T10:43:00"/>
    <d v="2025-10-27T11:06:00"/>
    <x v="0"/>
    <s v="ROLLOS"/>
    <s v="EJECUTADO_EXITOSO"/>
    <s v="EJECUTADO EXITOSO"/>
    <s v="22/10/2025 SE ESCALA AL COORDINADOR DE ZONA PARA ENTREGA DE ROLLOS EN SITIO | 27/10/2025 SE REALIZA ENTREGA DE 24 ROLLOS WOMPI PARA DATAFONO NO SE MANIPULA TERMINAL"/>
    <s v="VISITA_TÉCNICA"/>
    <n v="24"/>
    <s v="PRINCIPAL"/>
    <s v="TERRESTRE"/>
    <s v="ATEHORTUA VASQUEZ ANA SOFIA"/>
    <n v="1"/>
    <n v="31419"/>
    <n v="31419"/>
  </r>
  <r>
    <s v="CALI"/>
    <s v="0036-0003"/>
    <x v="4"/>
    <n v="19573"/>
    <n v="2919488"/>
    <n v="33457"/>
    <x v="0"/>
    <s v="CAUCA"/>
    <s v="PUERTO TEJADA"/>
    <s v="BARRIO LOS SAUCES PUERTO TEJADA"/>
    <s v="WOMPI"/>
    <s v="FO-25-1720354"/>
    <d v="2025-10-22T11:34:00"/>
    <d v="2025-10-27T11:07:00"/>
    <x v="0"/>
    <s v="ROLLOS"/>
    <s v="EJECUTADO_EXITOSO"/>
    <s v="EJECUTADO EXITOSO"/>
    <s v="22/10/2025 SE CONFIRMAN DATOS, SE REALIZA ENVIO POR OPERADOR LOGISTICO | 27/10/2025 SE REALIZA ENVIO DE 64 ROLLOS, CON LA GUIA 2215219722 SERVIENTREGA SE CONFIRMA ENTREGA EXITOSA POR PARTE DE LA TRANSPORTADORA"/>
    <s v="ENVÍO"/>
    <n v="64"/>
    <s v="INTERMEDIA"/>
    <s v="TERRESTRE"/>
    <s v="BUSTOS MORA DIEGO MANUEL"/>
    <n v="1"/>
    <n v="36351"/>
    <n v="36351"/>
  </r>
  <r>
    <s v="MONTERIA"/>
    <s v="0036-0001"/>
    <x v="0"/>
    <n v="23807"/>
    <n v="2913847"/>
    <n v="78893"/>
    <x v="0"/>
    <s v="CORDOBA"/>
    <s v="TIERRALTA"/>
    <s v="BARRIO ALFONSO LOPEZ  TIERRALTA"/>
    <s v="WOMPI"/>
    <s v="FO-25-1716900"/>
    <d v="2025-10-21T12:35:00"/>
    <d v="2025-10-27T11:08:00"/>
    <x v="0"/>
    <s v="ROLLOS"/>
    <s v="EJECUTADO_EXITOSO"/>
    <s v="EJECUTADO EXITOSO"/>
    <s v="22/10/2025 SE CONFIRMAN DATOS, SE REALIZA ENVIO POR OPERADOR LOGISTICO | 27/10/2025 SE REALIZA ENVIO DE 16 ROLLOS, CON LA GUIA 2265100415 SERVIENTREGA SE CONFIRMA ENTREGA EXITOSA POR PARTE DE LA TRANSPORTADORA"/>
    <s v="ENVÍO"/>
    <n v="16"/>
    <s v="LEJANA"/>
    <s v="TERRESTRE"/>
    <s v="CONTRERAS ROSSI LITZY YULIETH"/>
    <n v="1"/>
    <n v="40250"/>
    <n v="40250"/>
  </r>
  <r>
    <s v="VILLAVICENCIO"/>
    <s v="0036-0006"/>
    <x v="2"/>
    <n v="50006"/>
    <n v="2900433"/>
    <n v="59242"/>
    <x v="0"/>
    <s v="META"/>
    <s v="ACACIAS"/>
    <s v="BARRIO LAS ACACIAS ACACIAS 3"/>
    <s v="WOMPI"/>
    <s v="FO-25-1731367"/>
    <d v="2025-10-20T08:00:00"/>
    <d v="2025-10-27T11:27:00"/>
    <x v="0"/>
    <s v="ROLLOS"/>
    <s v="EJECUTADO_EXITOSO"/>
    <s v="EJECUTADO EXITOSO"/>
    <s v="15/10/2025 SE REALIZA ENVIO DE ROLLOS CON OPERADOR LOGISTICO | 25/10/2025 SE REALIZA ENVÍO DE 24 ROLLOS DE PAPEL TERMICO PARA DATÁFONO WOMPI POR TRANSPORTADORA INTER RAPIDÍSIMO GUIA NO 700172996941"/>
    <s v="ENVÍO"/>
    <n v="24"/>
    <s v="INTERMEDIA"/>
    <s v="TERRESTRE"/>
    <s v="ATEHORTUA VASQUEZ ANA SOFIA"/>
    <n v="1"/>
    <n v="36351"/>
    <n v="36351"/>
  </r>
  <r>
    <s v="BUCARAMANGA"/>
    <s v="0036-0007"/>
    <x v="1"/>
    <n v="68679"/>
    <n v="2914565"/>
    <n v="39679"/>
    <x v="0"/>
    <s v="SANTANDER"/>
    <s v="SAN GIL"/>
    <s v="BARRIO PUNTA DEL ESTE SAN GIL"/>
    <s v="WOMPI"/>
    <s v="FO-25-1719199"/>
    <d v="2025-10-21T14:30:00"/>
    <d v="2025-10-27T11:29:00"/>
    <x v="0"/>
    <s v="ROLLOS"/>
    <s v="EJECUTADO_EXITOSO"/>
    <s v="EJECUTADO EXITOSO"/>
    <s v="22/10/2025 SE ESCALA AL COORDINADOR DE ZONA PARA ENTREGA DE ROLLOS EN SITIO | 24/10/2025 SE REALIZA ENVIO DE 40 ROLLOS POR INTERRAPIDISIMO"/>
    <s v="ENVÍO"/>
    <n v="40"/>
    <s v="INTERMEDIA"/>
    <s v="TERRESTRE"/>
    <s v="GARZON RUIZ LUIS MIGUEL"/>
    <n v="1"/>
    <n v="36351"/>
    <n v="36351"/>
  </r>
  <r>
    <s v="BOGOTA"/>
    <s v="0036-0004"/>
    <x v="5"/>
    <n v="25290"/>
    <n v="2928555"/>
    <n v="28815"/>
    <x v="0"/>
    <s v="CUNDINAMARCA"/>
    <s v="FUSAGASUGA"/>
    <s v="BARRIO CENTRO 9 FUSAGASUÁ"/>
    <s v="WOMPI"/>
    <s v="FO-25-1730286"/>
    <d v="2025-10-24T08:00:00"/>
    <d v="2025-10-27T11:32:00"/>
    <x v="0"/>
    <s v="ROLLOS"/>
    <s v="EJECUTADO_EXITOSO"/>
    <s v="EJECUTADO EXITOSO"/>
    <s v="24/10/2025 SE CONFIRMAN DATOS, SE REALIZA ENVIO POR OPERADOR LOGISTICO | 25/10/2025 SE REALIZA ENVÍO DE 40 ROLLOS"/>
    <s v="ENVÍO"/>
    <n v="40"/>
    <s v="INTERMEDIA"/>
    <s v="TERRESTRE"/>
    <s v="GELVEZ MOGOLLON JOSE ELISEO"/>
    <n v="1"/>
    <n v="36351"/>
    <n v="36351"/>
  </r>
  <r>
    <s v="CUCUTA"/>
    <s v="0036-0007"/>
    <x v="1"/>
    <n v="54239"/>
    <n v="2923314"/>
    <n v="15003"/>
    <x v="0"/>
    <s v="NORTE DE SANTANDER"/>
    <s v="DURANIA"/>
    <s v="BARRIO CENTRO DURANIA CUCUTA"/>
    <s v="WOMPI"/>
    <s v="FO-25-1724027"/>
    <d v="2025-10-23T08:00:00"/>
    <d v="2025-10-27T11:32:00"/>
    <x v="0"/>
    <s v="ROLLOS"/>
    <s v="EJECUTADO_EXITOSO"/>
    <s v="EJECUTADO EXITOSO"/>
    <s v="24/10/2025 SE REALIZA ENVÍO DE 40 ROLLOS WOMPI OK"/>
    <s v="ENVÍO"/>
    <n v="40"/>
    <s v="INTERMEDIA"/>
    <s v="TERRESTRE"/>
    <s v="MICHELI LOPEZ MIGUEL ANGEL"/>
    <n v="1"/>
    <n v="36351"/>
    <n v="36351"/>
  </r>
  <r>
    <s v="BOGOTA"/>
    <s v="0036-0004"/>
    <x v="5"/>
    <n v="25430"/>
    <n v="2922533"/>
    <n v="76734"/>
    <x v="0"/>
    <s v="CUNDINAMARCA"/>
    <s v="MADRID"/>
    <s v="BARRIO ORQUIDEAS MADRID"/>
    <s v="WOMPI"/>
    <s v="FO-25-1729858"/>
    <d v="2025-10-23T08:00:00"/>
    <d v="2025-10-27T11:35:00"/>
    <x v="0"/>
    <s v="ROLLOS"/>
    <s v="EJECUTADO_EXITOSO"/>
    <s v="EJECUTADO EXITOSO"/>
    <s v="24/10/2025 SE ESCALA AL COORDINADOR DE ZONA PARA ENTREGA DE ROLLOS EN SITIO | 25/10/2025 SE LLEGA A COMERCIO INTERRAPIDISIMO, SE REALIZA LA RESPECTIVA SOLICITUD, SE DAN TODOS LOS DATOS  SIN NOVEDAD."/>
    <s v="ENVÍO"/>
    <n v="48"/>
    <s v="INTERMEDIA"/>
    <s v="TERRESTRE"/>
    <s v="DURAN ACOSTA FRANK YONNY"/>
    <n v="1"/>
    <n v="36351"/>
    <n v="36351"/>
  </r>
  <r>
    <s v="VALLEDUPAR"/>
    <s v="0036-0001"/>
    <x v="0"/>
    <n v="20001"/>
    <n v="2934637"/>
    <n v="56393"/>
    <x v="0"/>
    <s v="CESAR"/>
    <s v="VALLEDUPAR"/>
    <s v="BARRIO VILLA LEONOR VALLEDUPAR 1"/>
    <s v="WOMPI"/>
    <s v="FO-25-1733238"/>
    <d v="2025-10-27T08:00:00"/>
    <d v="2025-10-27T11:42:00"/>
    <x v="0"/>
    <s v="ROLLOS"/>
    <s v="EJECUTADO_EXITOSO"/>
    <s v="EJECUTADO EXITOSO"/>
    <s v="25/10/2025 SE ESCALA AL COORDINADOR DE ZONA PARA ENTREGA DE ROLLOS EN SITIO | 27/10/2025 SE REALIZA ENTREGA DE 64 ROLLOS WOMPI EN SITIO"/>
    <s v="VISITA_TÉCNICA"/>
    <n v="64"/>
    <s v="PRINCIPAL"/>
    <s v="TERRESTRE"/>
    <s v="ARIAS QUILINDO JULIAN"/>
    <n v="1"/>
    <n v="31419"/>
    <n v="31419"/>
  </r>
  <r>
    <s v="NEIVA"/>
    <s v="0036-0006"/>
    <x v="2"/>
    <n v="18592"/>
    <n v="2934428"/>
    <n v="75593"/>
    <x v="0"/>
    <s v="CAQUETA"/>
    <s v="PUERTO RICO"/>
    <s v="BARRIO TRIUNFO PUERTO RICO"/>
    <s v="WOMPI"/>
    <s v="FO-25-1733338"/>
    <d v="2025-10-27T08:00:00"/>
    <d v="2025-10-27T11:44:00"/>
    <x v="0"/>
    <s v="ROLLOS"/>
    <s v="EJECUTADO_EXITOSO"/>
    <s v="EJECUTADO EXITOSO"/>
    <s v="25/10/2025 SE REALIZA ENVIO DE ROLLOS CON OPERADOR LOGISTICO | 27/10/2025 SE REALIZA ENTREGA DE 32 ROLLOS WOMPI EN SITIO ENTREGA EXITOSA"/>
    <s v="VISITA_TÉCNICA"/>
    <n v="32"/>
    <s v="LEJANA"/>
    <s v="TERRESTRE"/>
    <s v="MONTES DIAZ JOHN FRED"/>
    <n v="1"/>
    <n v="40250"/>
    <n v="40250"/>
  </r>
  <r>
    <s v="MONTERIA"/>
    <s v="0036-0001"/>
    <x v="0"/>
    <n v="23001"/>
    <n v="2934937"/>
    <n v="70053"/>
    <x v="0"/>
    <s v="CORDOBA"/>
    <s v="MONTERIA"/>
    <s v="BARRIO MOGAMBO MONTERIA 8"/>
    <s v="WOMPI"/>
    <s v="FO-25-1734250"/>
    <d v="2025-10-27T08:00:00"/>
    <d v="2025-10-27T11:45:00"/>
    <x v="0"/>
    <s v="ROLLOS"/>
    <s v="EJECUTADO_EXITOSO"/>
    <s v="EJECUTADO EXITOSO"/>
    <s v="25/10/2025 SE ESCALA AL COORDINADOR DE ZONA PARA ENTREGA DE ROLLOS EN SITIO | 27/10/2025 SE ENTREGAN 32 ROLLOS CON VISITA OK"/>
    <s v="VISITA_TÉCNICA"/>
    <n v="32"/>
    <s v="PRINCIPAL"/>
    <s v="TERRESTRE"/>
    <s v="BERMUDEZ SANCHEZ JOSE NEYBER"/>
    <n v="1"/>
    <n v="31419"/>
    <n v="31419"/>
  </r>
  <r>
    <s v="BOGOTA"/>
    <s v="0036-0004"/>
    <x v="5"/>
    <n v="25754"/>
    <n v="2935744"/>
    <n v="79654"/>
    <x v="0"/>
    <s v="CUNDINAMARCA"/>
    <s v="SOACHA"/>
    <s v="BARRIO PRADO VEGAS SOACHA 2"/>
    <s v="WOMPI"/>
    <s v="FO-25-1735809"/>
    <d v="2025-10-27T08:00:00"/>
    <d v="2025-10-27T11:47:00"/>
    <x v="0"/>
    <s v="ROLLOS"/>
    <s v="EJECUTADO_EXITOSO"/>
    <s v="EJECUTADO EXITOSO"/>
    <s v="26/10/2025 SE ESCALA AL COORDINADOR DE ZONA PARA ENTREGA DE ROLLOS EN SITIO | 27/10/2025 DURANTE LA VISITA TECNICA SE REALIZA ENTREGA DE ROLLOS PARA DATÁFONO NO SE MANIPULAN EQUIPOS"/>
    <s v="VISITA_TÉCNICA"/>
    <n v="16"/>
    <s v="PRINCIPAL"/>
    <s v="TERRESTRE"/>
    <s v="COGOLLO VERTEL EDER LUIS"/>
    <n v="1"/>
    <n v="31419"/>
    <n v="31419"/>
  </r>
  <r>
    <s v="BOGOTA"/>
    <s v="0036-0004"/>
    <x v="5"/>
    <n v="11001"/>
    <n v="2925861"/>
    <n v="47800"/>
    <x v="0"/>
    <s v="CUNDINAMARCA"/>
    <s v="BOGOTA"/>
    <s v="BARRIO SUBA BOGOTA 15"/>
    <s v="WOMPI"/>
    <s v="FO-25-1723779"/>
    <d v="2025-10-23T11:59:00"/>
    <d v="2025-10-27T11:49:00"/>
    <x v="0"/>
    <s v="ROLLOS"/>
    <s v="EJECUTADO_CANCELADO"/>
    <s v="CB CERRADO - DESOCUPADO"/>
    <s v="23/10/2025 SE ESCALA AL COORDINADOR DE ZONA PARA ENTREGA DE ROLLOS EN SITIO | 27/10/2025 SE LLEGA A COMERCIO EL CUAL SE ENCUENTRA CERRADO SE REALIZA INTENTOS DE COMUNICACIÓN CON CLIENTE A NÚMERO REGISTRADO 3107519387 NADIE CONTESTA SE ADJUNTA REGISTRADO FOTOGRÁFICO DE LLAMADAS"/>
    <s v="VISITA_TÉCNICA"/>
    <n v="64"/>
    <s v="PRINCIPAL"/>
    <s v="TERRESTRE"/>
    <s v="GALEANO SORIANO JUAN DAVID"/>
    <n v="1"/>
    <n v="31419"/>
    <n v="31419"/>
  </r>
  <r>
    <s v="VILLAVICENCIO"/>
    <s v="0036-0006"/>
    <x v="2"/>
    <n v="50001"/>
    <n v="2881547"/>
    <n v="74587"/>
    <x v="0"/>
    <s v="META"/>
    <s v="VILLAVICENCIO"/>
    <s v="DIVERCITY TEC"/>
    <s v="WOMPI"/>
    <s v="FO-25-1683382"/>
    <d v="2025-10-15T08:00:00"/>
    <d v="2025-10-27T11:51:00"/>
    <x v="0"/>
    <s v="ROLLOS"/>
    <s v="EJECUTADO_EXITOSO"/>
    <s v="EJECUTADO EXITOSO"/>
    <s v="14/10/2025 SE ESCALA AL COORDINADOR DE ZONA PARA ENTREGA DE ROLLOS EN SITIO | 27/10/2025 SE REALIZA ENTREGA DE 16 ROLLOS AL CORRESPONSAL"/>
    <s v="VISITA_TÉCNICA"/>
    <n v="16"/>
    <s v="PRINCIPAL"/>
    <s v="TERRESTRE"/>
    <s v="ORTIZ MARTINEZ STIVEN"/>
    <n v="1"/>
    <n v="31419"/>
    <n v="31419"/>
  </r>
  <r>
    <s v="CALI"/>
    <s v="0036-0003"/>
    <x v="4"/>
    <n v="19001"/>
    <n v="2915556"/>
    <n v="51292"/>
    <x v="0"/>
    <s v="CAUCA"/>
    <s v="POPAYAN"/>
    <s v="INTERCOPIAS"/>
    <s v="WOMPI"/>
    <s v="FO-25-1720630"/>
    <d v="2025-10-21T16:12:00"/>
    <d v="2025-10-27T11:52:00"/>
    <x v="0"/>
    <s v="ROLLOS"/>
    <s v="EJECUTADO_EXITOSO"/>
    <s v="EJECUTADO EXITOSO"/>
    <s v="22/10/2025 SE CONFIRMAN DATOS, SE REALIZA ENVIO POR OPERADOR LOGISTICO | 27/10/2025 SE INGRESA SE ENTREGA 24 ROLLOS WOMPI"/>
    <s v="VISITA_TÉCNICA"/>
    <n v="24"/>
    <s v="LEJANA"/>
    <s v="TERRESTRE"/>
    <s v="ROZO JIMENEZ EDGAR ARMANDO"/>
    <n v="1"/>
    <n v="40250"/>
    <n v="40250"/>
  </r>
  <r>
    <s v="BOGOTA"/>
    <s v="0036-0004"/>
    <x v="5"/>
    <n v="11001"/>
    <n v="2869497"/>
    <n v="43594"/>
    <x v="0"/>
    <s v="CUNDINAMARCA"/>
    <s v="BOGOTÁ"/>
    <s v="MULTISERVICIOS DE LUJO. LJ"/>
    <s v="WOMPI"/>
    <s v="FO-25-1667062"/>
    <d v="2025-10-10T12:53:00"/>
    <d v="2025-10-27T11:54:00"/>
    <x v="0"/>
    <s v="ROLLOS"/>
    <s v="EJECUTADO_EXITOSO"/>
    <s v="EJECUTADO EXITOSO"/>
    <s v="10/10/2025 SE ESCALA AL COORDINADOR DE ZONA PARA ENTREGA DE ROLLOS EN SITIO | 27/10/2025 SE LLEGA A LA DIRECCIÓN INDICADA Y SE ENTREGAN 56 ROLLOS WOMPI SIN MANIPULAR EQUIPOS"/>
    <s v="VISITA_TÉCNICA"/>
    <n v="56"/>
    <s v="PRINCIPAL"/>
    <s v="TERRESTRE"/>
    <s v="GIMBUEL LASSO LUIS GERMAN"/>
    <n v="1"/>
    <n v="31419"/>
    <n v="31419"/>
  </r>
  <r>
    <s v="BOGOTA"/>
    <s v="0036-0004"/>
    <x v="5"/>
    <n v="11001"/>
    <n v="2932957"/>
    <n v="74888"/>
    <x v="0"/>
    <s v="CUNDINAMARCA"/>
    <s v="BOGOTÁ"/>
    <s v="VARIEDADES LOREN´SS II"/>
    <s v="WOMPI"/>
    <s v="FO-25-1731969"/>
    <d v="2025-10-24T16:35:00"/>
    <d v="2025-10-27T12:11:00"/>
    <x v="0"/>
    <s v="ROLLOS"/>
    <s v="EJECUTADO_EXITOSO"/>
    <s v="EJECUTADO EXITOSO"/>
    <s v="24/10/2025 SE ESCALA AL COORDINADOR DE ZONA PARA ENTREGA DE ROLLOS EN SITIO | 27/10/2025 SE DEJAN 24 ROLLOS"/>
    <s v="VISITA_TÉCNICA"/>
    <n v="24"/>
    <s v="PRINCIPAL"/>
    <s v="TERRESTRE"/>
    <s v="GARCIA PASTRANA KEVIN FERNANDO"/>
    <n v="1"/>
    <n v="31419"/>
    <n v="31419"/>
  </r>
  <r>
    <s v="CALI"/>
    <s v="0036-0003"/>
    <x v="4"/>
    <n v="76001"/>
    <n v="2935036"/>
    <n v="79290"/>
    <x v="0"/>
    <s v="VALLE DEL CAUCA"/>
    <s v="CALI"/>
    <s v="FUERTES LIMPIEZA Y DESINFECCION"/>
    <s v="WOMPI"/>
    <s v="FO-25-1734632"/>
    <d v="2025-10-27T08:00:00"/>
    <d v="2025-10-27T12:13:00"/>
    <x v="0"/>
    <s v="ROLLOS"/>
    <s v="EJECUTADO_EXITOSO"/>
    <s v="EJECUTADO EXITOSO"/>
    <s v="25/10/2025 SE ESCALA AL COORDINADOR DE ZONA PARA ENTREGA DE ROLLOS EN SITIO | 27/10/2025 SE VISITA CORRESPONSAL Y SE REALIZA ENTREGA DE 16 ROLLOS"/>
    <s v="VISITA_TÉCNICA"/>
    <n v="16"/>
    <s v="PRINCIPAL"/>
    <s v="TERRESTRE"/>
    <s v="INFANTE SIERRA MANUEL FERNANDO"/>
    <n v="1"/>
    <n v="31419"/>
    <n v="31419"/>
  </r>
  <r>
    <s v="MONTERIA"/>
    <s v="0036-0001"/>
    <x v="0"/>
    <n v="23001"/>
    <n v="2935027"/>
    <n v="63984"/>
    <x v="0"/>
    <s v="CORDOBA"/>
    <s v="MONTERIA"/>
    <s v="PAPELERIA LA ROCA GC"/>
    <s v="WOMPI"/>
    <s v="FO-25-1734647"/>
    <d v="2025-10-27T08:00:00"/>
    <d v="2025-10-27T12:16:00"/>
    <x v="0"/>
    <s v="ROLLOS"/>
    <s v="EJECUTADO_EXITOSO"/>
    <s v="EJECUTADO EXITOSO"/>
    <s v="25/10/2025 SE ESCALA AL COORDINADOR DE ZONA PARA ENTREGA DE ROLLOS EN SITIO | 27/10/2025 SE ENTREGAN 56 ROLLOS CON VISITA OK"/>
    <s v="VISITA_TÉCNICA"/>
    <n v="56"/>
    <s v="PRINCIPAL"/>
    <s v="TERRESTRE"/>
    <s v="BOLAÑOS TABORDA JORGE ENRIQUE"/>
    <n v="1"/>
    <n v="31419"/>
    <n v="31419"/>
  </r>
  <r>
    <s v="BUCARAMANGA"/>
    <s v="0036-0007"/>
    <x v="1"/>
    <n v="68276"/>
    <n v="2935011"/>
    <n v="43210"/>
    <x v="0"/>
    <s v="SANTANDER"/>
    <s v="FLORIDABLANCA"/>
    <s v="BARRIO TORRES DE BICENTENARIO FLORIDABLANCA"/>
    <s v="WOMPI"/>
    <s v="FO-25-1734230"/>
    <d v="2025-10-27T08:00:00"/>
    <d v="2025-10-27T12:18:00"/>
    <x v="0"/>
    <s v="ROLLOS"/>
    <s v="EJECUTADO_EXITOSO"/>
    <s v="EJECUTADO EXITOSO"/>
    <s v="25/10/2025 SE ESCALA AL COORDINADOR DE ZONA PARA ENTREGA DE ROLLOS EN SITIO | 27/10/2025 SE REALIZA ENTREGA DE 32 ROLLOS WOMPI CON VISTA."/>
    <s v="VISITA_TÉCNICA"/>
    <n v="32"/>
    <s v="PRINCIPAL"/>
    <s v="TERRESTRE"/>
    <s v="COGOLLO VERTEL EDER LUIS"/>
    <n v="1"/>
    <n v="31419"/>
    <n v="31419"/>
  </r>
  <r>
    <s v="CALI"/>
    <s v="0036-0003"/>
    <x v="4"/>
    <n v="19001"/>
    <n v="2921501"/>
    <n v="39901"/>
    <x v="0"/>
    <s v="CAUCA"/>
    <s v="POPAYAN"/>
    <s v="RED COMUNICA T"/>
    <s v="WOMPI"/>
    <s v="FO-25-1724032"/>
    <d v="2025-10-22T15:44:00"/>
    <d v="2025-10-27T12:20:00"/>
    <x v="0"/>
    <s v="ROLLOS"/>
    <s v="EJECUTADO_EXITOSO"/>
    <s v="EJECUTADO EXITOSO"/>
    <s v="27/10/2025 SE ENTREGAN 32 ROLLOS WOMPI"/>
    <s v="VISITA_TÉCNICA"/>
    <n v="32"/>
    <s v="LEJANA"/>
    <s v="TERRESTRE"/>
    <s v="MARTINEZ FLOREZ DONIS ALBERTO"/>
    <n v="1"/>
    <n v="40250"/>
    <n v="40250"/>
  </r>
  <r>
    <s v="BOGOTA"/>
    <s v="0036-0004"/>
    <x v="5"/>
    <n v="11001"/>
    <n v="2933325"/>
    <n v="68978"/>
    <x v="0"/>
    <s v="CUNDINAMARCA"/>
    <s v="BOGOTÁ"/>
    <s v="VARIEDADES MANANTIAL DE VIDA"/>
    <s v="WOMPI"/>
    <s v="FO-25-1731959"/>
    <d v="2025-10-27T08:00:00"/>
    <d v="2025-10-27T12:28:00"/>
    <x v="0"/>
    <s v="ROLLOS"/>
    <s v="EJECUTADO_EXITOSO"/>
    <s v="EJECUTADO EXITOSO"/>
    <s v="24/10/2025 SE ESCALA AL COORDINADOR DE ZONA PARA ENTREGA DE ROLLOS EN SITIO | 27/10/2025 SE LLEGA A LA DIRECCIÓN INDICADA Y SE ENTREGAN 24 ROLLOS WOMPI SIN MANIPULAR EQUIPOS"/>
    <s v="VISITA_TÉCNICA"/>
    <n v="24"/>
    <s v="PRINCIPAL"/>
    <s v="TERRESTRE"/>
    <s v="GIMBUEL LASSO LUIS GERMAN"/>
    <n v="1"/>
    <n v="31419"/>
    <n v="31419"/>
  </r>
  <r>
    <s v="MEDELLIN"/>
    <s v="0036-0005"/>
    <x v="3"/>
    <n v="5001"/>
    <n v="2919691"/>
    <n v="26321"/>
    <x v="0"/>
    <s v="ANTIOQUIA"/>
    <s v="MEDELLIN"/>
    <s v="MIL ILUSIONES"/>
    <s v="WOMPI"/>
    <s v="FO-25-1718282"/>
    <d v="2025-10-22T12:03:00"/>
    <d v="2025-10-27T12:55:00"/>
    <x v="0"/>
    <s v="ROLLOS"/>
    <s v="EJECUTADO_EXITOSO"/>
    <s v="EJECUTADO EXITOSO"/>
    <s v="22/10/2025 SE ESCALA AL COORDINADOR DE ZONA PARA ENTREGA DE ROLLOS EN SITIO | 27/10/2025 SE REALIZA ENTREGA DE 56 ROLLOS POR EL OPERADOR LOGISTICO VELOCES CON LA GUIA V4001712569"/>
    <s v="VISITA_TÉCNICA"/>
    <n v="56"/>
    <s v="PRINCIPAL"/>
    <s v="TERRESTRE"/>
    <s v="GARCIA PASTRANA KEVIN FERNANDO"/>
    <n v="1"/>
    <n v="31419"/>
    <n v="31419"/>
  </r>
  <r>
    <s v="MEDELLIN"/>
    <s v="0036-0005"/>
    <x v="3"/>
    <n v="5001"/>
    <n v="2916836"/>
    <n v="80317"/>
    <x v="0"/>
    <s v="ANTIOQUIA"/>
    <s v="MEDELLIN"/>
    <s v="BARRIO CASTILLA MEDELLIN MEDELLIN"/>
    <s v="WOMPI"/>
    <s v="FO-25-1716384"/>
    <d v="2025-10-22T08:00:00"/>
    <d v="2025-10-27T12:55:00"/>
    <x v="0"/>
    <s v="ROLLOS"/>
    <s v="EJECUTADO_EXITOSO"/>
    <s v="EJECUTADO EXITOSO"/>
    <s v="22/10/2025 SE ESCALA AL COORDINADOR DE ZONA PARA ENTREGA DE ROLLOS EN SITIO | 27/10/2025 SE REALIZA ENTREGA DE 16 ROLLOS POR EL OPERADOR LOGISTICO VELOCES CON LA GUIA V4001712568"/>
    <s v="VISITA_TÉCNICA"/>
    <n v="16"/>
    <s v="PRINCIPAL"/>
    <s v="TERRESTRE"/>
    <s v="BETANCUR AGUIRRE EDGAR AUGUSTO"/>
    <n v="1"/>
    <n v="31419"/>
    <n v="31419"/>
  </r>
  <r>
    <s v="MEDELLIN"/>
    <s v="0036-0005"/>
    <x v="3"/>
    <n v="5001"/>
    <n v="2916238"/>
    <n v="68452"/>
    <x v="0"/>
    <s v="ANTIOQUIA"/>
    <s v="MEDELLÍN"/>
    <s v="PAME PINK STORE"/>
    <s v="WOMPI"/>
    <s v="FO-25-1714640"/>
    <d v="2025-10-21T16:59:00"/>
    <d v="2025-10-27T12:55:00"/>
    <x v="0"/>
    <s v="ROLLOS"/>
    <s v="EJECUTADO_EXITOSO"/>
    <s v="EJECUTADO EXITOSO"/>
    <s v="21/10/2025 SE ESCALA AL COORDINADOR DE ZONA PARA ENTREGA DE ROLLOS EN SITIO | 27/10/2025 SE REALIZA ENTREGA DE 32 ROLLOS POR EL OPERADOR LOGISTICO VELOCES CON LA GUIA V4001712564"/>
    <s v="VISITA_TÉCNICA"/>
    <n v="32"/>
    <s v="PRINCIPAL"/>
    <s v="TERRESTRE"/>
    <s v="BETANCUR AGUIRRE EDGAR AUGUSTO"/>
    <n v="1"/>
    <n v="31419"/>
    <n v="31419"/>
  </r>
  <r>
    <s v="MEDELLIN"/>
    <s v="0036-0005"/>
    <x v="3"/>
    <n v="5088"/>
    <n v="2921863"/>
    <n v="21262"/>
    <x v="0"/>
    <s v="ANTIOQUIA"/>
    <s v="BELLO"/>
    <s v="SOLUCIONES INFORMATICAS HERMES"/>
    <s v="WOMPI"/>
    <s v="FO-25-1720451"/>
    <d v="2025-10-22T16:35:00"/>
    <d v="2025-10-27T12:56:00"/>
    <x v="0"/>
    <s v="ROLLOS"/>
    <s v="EJECUTADO_EXITOSO"/>
    <s v="EJECUTADO EXITOSO"/>
    <s v="22/10/2025 SE ESCALA AL COORDINADOR DE ZONA PARA ENTREGA DE ROLLOS EN SITIO | 27/10/2025 SE REALIZA ENTREGA DE 64 ROLLOS POR EL OPERADOR LOGISTICO VELOCES CON LA GUIA V4001715525"/>
    <s v="VISITA_TÉCNICA"/>
    <n v="64"/>
    <s v="PRINCIPAL"/>
    <s v="TERRESTRE"/>
    <s v="BETANCUR AGUIRRE EDGAR AUGUSTO"/>
    <n v="1"/>
    <n v="31419"/>
    <n v="31419"/>
  </r>
  <r>
    <s v="MEDELLIN"/>
    <s v="0036-0005"/>
    <x v="3"/>
    <n v="5001"/>
    <n v="2920122"/>
    <n v="13155"/>
    <x v="0"/>
    <s v="ANTIOQUIA"/>
    <s v="MEDELLIN"/>
    <s v="BARRIO GRANIZAL II MEDELLÍN"/>
    <s v="WOMPI"/>
    <s v="FO-25-1719137"/>
    <d v="2025-10-22T12:52:00"/>
    <d v="2025-10-27T12:56:00"/>
    <x v="0"/>
    <s v="ROLLOS"/>
    <s v="EJECUTADO_EXITOSO"/>
    <s v="EJECUTADO EXITOSO"/>
    <s v="22/10/2025 SE ESCALA AL COORDINADOR DE ZONA PARA ENTREGA DE ROLLOS EN SITIO | 27/10/2025 SE REALIZA ENTREGA DE 64 ROLLOS POR EL OPERADOR LOGISTICO VELOCES CON LA GUIA V4001712571"/>
    <s v="VISITA_TÉCNICA"/>
    <n v="64"/>
    <s v="PRINCIPAL"/>
    <s v="TERRESTRE"/>
    <s v="BETANCUR AGUIRRE EDGAR AUGUSTO"/>
    <n v="1"/>
    <n v="31419"/>
    <n v="31419"/>
  </r>
  <r>
    <s v="MEDELLIN"/>
    <s v="0036-0005"/>
    <x v="3"/>
    <n v="5001"/>
    <n v="2920364"/>
    <n v="53622"/>
    <x v="0"/>
    <s v="ANTIOQUIA"/>
    <s v="MEDELLÍN"/>
    <s v="MERCADO SAN ESTEBAN"/>
    <s v="WOMPI"/>
    <s v="FO-25-1719063"/>
    <d v="2025-10-22T13:50:00"/>
    <d v="2025-10-27T12:57:00"/>
    <x v="0"/>
    <s v="ROLLOS"/>
    <s v="EJECUTADO_EXITOSO"/>
    <s v="EJECUTADO EXITOSO"/>
    <s v="22/10/2025 SE ESCALA AL COORDINADOR DE ZONA PARA ENTREGA DE ROLLOS EN SITIO | 27/10/2025 SE REALIZA ENTREGA DE 64 ROLLOS POR EL OPERADOR LOGISTICO VELOCES CON LA GUIA V4001712572"/>
    <s v="VISITA_TÉCNICA"/>
    <n v="64"/>
    <s v="PRINCIPAL"/>
    <s v="TERRESTRE"/>
    <s v="BETANCUR AGUIRRE EDGAR AUGUSTO"/>
    <n v="1"/>
    <n v="31419"/>
    <n v="31419"/>
  </r>
  <r>
    <s v="MEDELLIN"/>
    <s v="0036-0005"/>
    <x v="3"/>
    <n v="5001"/>
    <n v="2922330"/>
    <n v="50298"/>
    <x v="0"/>
    <s v="ANTIOQUIA"/>
    <s v="MEDELLIN"/>
    <s v="M-K LLUVIA DE HELADOS TAVO"/>
    <s v="WOMPI"/>
    <s v="FO-25-1720751"/>
    <d v="2025-10-23T08:00:00"/>
    <d v="2025-10-27T12:58:00"/>
    <x v="0"/>
    <s v="ROLLOS"/>
    <s v="EJECUTADO_EXITOSO"/>
    <s v="EJECUTADO EXITOSO"/>
    <s v="22/10/2025 SE ESCALA AL COORDINADOR DE ZONA PARA ENTREGA DE ROLLOS EN SITIO | 27/10/2025 SE REALIZA ENTREGA DE 16 ROLLOS POR EL OPERADOR LOGISTICO VELOCES CON LA GUIA V4001715526"/>
    <s v="VISITA_TÉCNICA"/>
    <n v="16"/>
    <s v="PRINCIPAL"/>
    <s v="TERRESTRE"/>
    <s v="BETANCUR AGUIRRE EDGAR AUGUSTO"/>
    <n v="1"/>
    <n v="31419"/>
    <n v="31419"/>
  </r>
  <r>
    <s v="MEDELLIN"/>
    <s v="0036-0005"/>
    <x v="3"/>
    <n v="5001"/>
    <n v="2926012"/>
    <n v="68331"/>
    <x v="0"/>
    <s v="ANTIOQUIA"/>
    <s v="MEDELLÍN"/>
    <s v="MINIMERCADO LA GRAN ESQUINA DE JULIAN"/>
    <s v="WOMPI"/>
    <s v="FO-25-1723775"/>
    <d v="2025-10-23T12:11:00"/>
    <d v="2025-10-27T12:59:00"/>
    <x v="0"/>
    <s v="ROLLOS"/>
    <s v="EJECUTADO_EXITOSO"/>
    <s v="EJECUTADO EXITOSO"/>
    <s v="23/10/2025 SE ESCALA AL COORDINADOR DE ZONA PARA ENTREGA DE ROLLOS EN SITIO | 27/10/2025 SE REALIZA ENTREGA DE 32 ROLLOS POR EL OPERADOR LOGISTICO VELOCES CON LA GUIA V4001715529"/>
    <s v="VISITA_TÉCNICA"/>
    <n v="32"/>
    <s v="PRINCIPAL"/>
    <s v="TERRESTRE"/>
    <s v="BETANCUR AGUIRRE EDGAR AUGUSTO"/>
    <n v="1"/>
    <n v="31419"/>
    <n v="31419"/>
  </r>
  <r>
    <s v="MEDELLIN"/>
    <s v="0036-0005"/>
    <x v="3"/>
    <n v="5001"/>
    <n v="2925465"/>
    <n v="40591"/>
    <x v="0"/>
    <s v="ANTIOQUIA"/>
    <s v="MEDELLÍN"/>
    <s v="DROGUERIA FARMAPILOTO MANRIQUE"/>
    <s v="WOMPI"/>
    <s v="FO-25-1723700"/>
    <d v="2025-10-23T11:24:00"/>
    <d v="2025-10-27T12:59:00"/>
    <x v="0"/>
    <s v="ROLLOS"/>
    <s v="EJECUTADO_EXITOSO"/>
    <s v="EJECUTADO EXITOSO"/>
    <s v="23/10/2025 SE ESCALA AL COORDINADOR DE ZONA PARA ENTREGA DE ROLLOS EN SITIO | 27/10/2025 SE REALIZA ENTREGA DE 32 ROLLOS POR EL OPERADOR LOGISTICO VELOCES CON LA GUIA V4001715528"/>
    <s v="VISITA_TÉCNICA"/>
    <n v="32"/>
    <s v="PRINCIPAL"/>
    <s v="TERRESTRE"/>
    <s v="BETANCUR AGUIRRE EDGAR AUGUSTO"/>
    <n v="1"/>
    <n v="31419"/>
    <n v="31419"/>
  </r>
  <r>
    <s v="MEDELLIN"/>
    <s v="0036-0005"/>
    <x v="3"/>
    <n v="5088"/>
    <n v="2928636"/>
    <n v="14471"/>
    <x v="0"/>
    <s v="ANTIOQUIA"/>
    <s v="BELLO"/>
    <s v="BARRIO NIQUIA TERRANOVA BELLO"/>
    <s v="WOMPI"/>
    <s v="FO-25-1728394"/>
    <d v="2025-10-24T08:00:00"/>
    <d v="2025-10-27T13:00:00"/>
    <x v="0"/>
    <s v="ROLLOS"/>
    <s v="EJECUTADO_EXITOSO"/>
    <s v="EJECUTADO EXITOSO"/>
    <s v="24/10/2025 SE ESCALA AL COORDINADOR DE ZONA PARA ENTREGA DE ROLLOS EN SITIO | 27/10/2025 SE REALIZA ENTREGA DE 24 ROLLOS POR EL OPERADOR LOGISTICO VELOCES CON LA GUIA V4001719094"/>
    <s v="VISITA_TÉCNICA"/>
    <n v="24"/>
    <s v="PRINCIPAL"/>
    <s v="TERRESTRE"/>
    <s v="BETANCUR AGUIRRE EDGAR AUGUSTO"/>
    <n v="1"/>
    <n v="31419"/>
    <n v="31419"/>
  </r>
  <r>
    <s v="MEDELLIN"/>
    <s v="0036-0005"/>
    <x v="3"/>
    <n v="5088"/>
    <n v="2926838"/>
    <n v="37463"/>
    <x v="0"/>
    <s v="ANTIOQUIA"/>
    <s v="BELLO"/>
    <s v="FERCILEY GUTIÉRREZ SUAREZ"/>
    <s v="WOMPI"/>
    <s v="FO-25-1726802"/>
    <d v="2025-10-23T14:31:00"/>
    <d v="2025-10-27T13:00:00"/>
    <x v="0"/>
    <s v="ROLLOS"/>
    <s v="EJECUTADO_EXITOSO"/>
    <s v="EJECUTADO EXITOSO"/>
    <s v="23/10/2025 SE ESCALA AL COORDINADOR DE ZONA PARA ENTREGA DE ROLLOS EN SITIO | 27/10/2025 SE REALIZA ENTREGA DE 32 ROLLOS POR EL OPERADOR LOGISTICO VELOCES CON LA GUIA V4001719093"/>
    <s v="VISITA_TÉCNICA"/>
    <n v="32"/>
    <s v="PRINCIPAL"/>
    <s v="TERRESTRE"/>
    <s v="BETANCUR AGUIRRE EDGAR AUGUSTO"/>
    <n v="1"/>
    <n v="31419"/>
    <n v="31419"/>
  </r>
  <r>
    <s v="MEDELLIN"/>
    <s v="0036-0005"/>
    <x v="3"/>
    <n v="5001"/>
    <n v="2926254"/>
    <n v="19647"/>
    <x v="0"/>
    <s v="ANTIOQUIA"/>
    <s v="MEDELLIN"/>
    <s v="FOTO VIDEO Y MARQUETERIA IMPACTO DIGITAL"/>
    <s v="WOMPI"/>
    <s v="FO-25-1729441"/>
    <d v="2025-10-23T12:56:00"/>
    <d v="2025-10-27T13:00:00"/>
    <x v="0"/>
    <s v="ROLLOS"/>
    <s v="EJECUTADO_EXITOSO"/>
    <s v="EJECUTADO EXITOSO"/>
    <s v="23/10/2025 SE ESCALA AL COORDINADOR DE ZONA PARA ENTREGA DE ROLLOS EN SITIO | 27/10/2025 SE REALIZA ENTREGA DE 48 ROLLOS POR EL OPERADOR LOGISTICO VELOCES CON LA GUIA V4001715530"/>
    <s v="VISITA_TÉCNICA"/>
    <n v="48"/>
    <s v="PRINCIPAL"/>
    <s v="TERRESTRE"/>
    <s v="BETANCUR AGUIRRE EDGAR AUGUSTO"/>
    <n v="1"/>
    <n v="31419"/>
    <n v="31419"/>
  </r>
  <r>
    <s v="MEDELLIN"/>
    <s v="0036-0005"/>
    <x v="3"/>
    <n v="5001"/>
    <n v="2931600"/>
    <n v="28951"/>
    <x v="0"/>
    <s v="ANTIOQUIA"/>
    <s v="MEDELLÍN"/>
    <s v="RIKO FRUVER GUAYABAL S.A.S"/>
    <s v="WOMPI"/>
    <s v="FO-25-1730031"/>
    <d v="2025-10-24T12:29:00"/>
    <d v="2025-10-27T13:02:00"/>
    <x v="0"/>
    <s v="ROLLOS"/>
    <s v="EJECUTADO_EXITOSO"/>
    <s v="EJECUTADO EXITOSO"/>
    <s v="24/10/2025 SE ESCALA AL COORDINADOR DE ZONA PARA ENTREGA DE ROLLOS EN SITIO | 27/10/2025 SE REALIZA ENTREGA DE 8 ROLLOS POR EL OPERADOR LOGISTICO VELOCES CON LA GUIA V4001719097"/>
    <s v="VISITA_TÉCNICA"/>
    <n v="8"/>
    <s v="PRINCIPAL"/>
    <s v="TERRESTRE"/>
    <s v="Javier"/>
    <n v="1"/>
    <n v="31419"/>
    <n v="31419"/>
  </r>
  <r>
    <s v="MEDELLIN"/>
    <s v="0036-0005"/>
    <x v="3"/>
    <n v="5088"/>
    <n v="2930188"/>
    <n v="44103"/>
    <x v="0"/>
    <s v="ANTIOQUIA"/>
    <s v="BELLO"/>
    <s v="AUTOSERVICIO EL BOSQUE JM"/>
    <s v="WOMPI"/>
    <s v="FO-25-1729148"/>
    <d v="2025-10-24T09:43:00"/>
    <d v="2025-10-27T13:02:00"/>
    <x v="0"/>
    <s v="ROLLOS"/>
    <s v="EJECUTADO_EXITOSO"/>
    <s v="EJECUTADO EXITOSO"/>
    <s v="27/10/2025 SE REALIZA ENTREGA DE 64 ROLLOS POR EL OPERADOR LOGISTICO VELOCES CON LA GUIA V4001719096"/>
    <s v="VISITA_TÉCNICA"/>
    <n v="64"/>
    <s v="PRINCIPAL"/>
    <s v="TERRESTRE"/>
    <s v="BETANCUR AGUIRRE EDGAR AUGUSTO"/>
    <n v="1"/>
    <n v="31419"/>
    <n v="31419"/>
  </r>
  <r>
    <s v="MEDELLIN"/>
    <s v="0036-0005"/>
    <x v="3"/>
    <n v="5001"/>
    <n v="2930277"/>
    <n v="67254"/>
    <x v="0"/>
    <s v="ANTIOQUIA"/>
    <s v="MEDELLIN"/>
    <s v="BARRIO CALAZANS MEDELLIN 7"/>
    <s v="WOMPI"/>
    <s v="FO-25-1729152"/>
    <d v="2025-10-24T09:42:00"/>
    <d v="2025-10-27T13:02:00"/>
    <x v="0"/>
    <s v="ROLLOS"/>
    <s v="EJECUTADO_EXITOSO"/>
    <s v="EJECUTADO EXITOSO"/>
    <s v="27/10/2025 SE REALIZA ENTREGA DE 24 ROLLOS POR EL OPERADOR LOGISTICO VELOCES CON LA GUIA V4001719095"/>
    <s v="VISITA_TÉCNICA"/>
    <n v="24"/>
    <s v="PRINCIPAL"/>
    <s v="TERRESTRE"/>
    <s v="BETANCUR AGUIRRE EDGAR AUGUSTO"/>
    <n v="1"/>
    <n v="31419"/>
    <n v="31419"/>
  </r>
  <r>
    <s v="BOGOTA"/>
    <s v="0036-0004"/>
    <x v="5"/>
    <n v="25430"/>
    <n v="2910489"/>
    <n v="14883"/>
    <x v="0"/>
    <s v="CUNDINAMARCA"/>
    <s v="MADRID"/>
    <s v="BARRIO SECTOR PUENTE PIEDRA EL ROSAL MADRID"/>
    <s v="WOMPI"/>
    <s v="FO-25-1723003"/>
    <d v="2025-10-21T08:06:00"/>
    <d v="2025-10-27T13:10:00"/>
    <x v="0"/>
    <s v="ROLLOS"/>
    <s v="EJECUTADO_EXITOSO"/>
    <s v="EJECUTADO EXITOSO"/>
    <s v="23/10/2025 SE REALIZA ENVIO DE ROLLOS CON OPERADOR LOGISTICO | 25/10/2025 ENVÍO DE 32 ROLLOS CON GUIA"/>
    <s v="ENVÍO"/>
    <n v="32"/>
    <s v="INTERMEDIA"/>
    <s v="TERRESTRE"/>
    <s v="BETANCUR AGUIRRE EDGAR AUGUSTO"/>
    <n v="1"/>
    <n v="36351"/>
    <n v="36351"/>
  </r>
  <r>
    <s v="TUNJA"/>
    <s v="0036-0007"/>
    <x v="1"/>
    <n v="15806"/>
    <n v="2922421"/>
    <n v="32585"/>
    <x v="0"/>
    <s v="BOYACA"/>
    <s v="TIBASOSA"/>
    <s v="BARRIO CENTRO TIBASOSA 1"/>
    <s v="WOMPI"/>
    <s v="FO-25-1726399"/>
    <d v="2025-10-23T08:00:00"/>
    <d v="2025-10-27T13:25:00"/>
    <x v="0"/>
    <s v="ROLLOS"/>
    <s v="EJECUTADO_EXITOSO"/>
    <s v="EJECUTADO EXITOSO"/>
    <s v="23/10/2025 SE CONFIRMAN DATOS, SE REALIZA ENVIO POR OPERADOR LOGISTICO | 24/10/2025 SE REALIZA ENVÍO DE PAPELERÍA WOMPI POR TRASPORTADORA INTERAPIDISIMO"/>
    <s v="ENVÍO"/>
    <n v="32"/>
    <s v="INTERMEDIA"/>
    <s v="TERRESTRE"/>
    <s v="HERNANDEZ NARANJO OSCAR EDUARDO"/>
    <n v="1"/>
    <n v="36351"/>
    <n v="36351"/>
  </r>
  <r>
    <s v="BOGOTA"/>
    <s v="0036-0004"/>
    <x v="5"/>
    <n v="11001"/>
    <n v="2933426"/>
    <n v="56878"/>
    <x v="0"/>
    <s v="CUNDINAMARCA"/>
    <s v="BOGOTÁ"/>
    <s v="PAPELERIA METRO"/>
    <s v="WOMPI"/>
    <s v="FO-25-1731956"/>
    <d v="2025-10-27T08:00:00"/>
    <d v="2025-10-27T14:08:00"/>
    <x v="0"/>
    <s v="ROLLOS"/>
    <s v="EJECUTADO_EXITOSO"/>
    <s v="EJECUTADO EXITOSO"/>
    <s v="24/10/2025 SE ESCALA AL COORDINADOR DE ZONA PARA ENTREGA DE ROLLOS EN SITIO | 27/10/2025 ENTREGA DE 48 ROLLOS NO SE MANIPULAN EQUIPOS"/>
    <s v="VISITA_TÉCNICA"/>
    <n v="48"/>
    <s v="PRINCIPAL"/>
    <s v="TERRESTRE"/>
    <s v="RODRIGUEZ MURCIA YERSON IVAN"/>
    <n v="1"/>
    <n v="31419"/>
    <n v="31419"/>
  </r>
  <r>
    <s v="MEDELLIN"/>
    <s v="0036-0005"/>
    <x v="3"/>
    <n v="5212"/>
    <n v="2932211"/>
    <n v="69533"/>
    <x v="0"/>
    <s v="ANTIOQUIA"/>
    <s v="COPACABANA"/>
    <s v="BARRIO MARIA COPACABANA 2"/>
    <s v="WOMPI"/>
    <s v="FO-25-1731284"/>
    <d v="2025-10-24T14:42:00"/>
    <d v="2025-10-27T14:08:00"/>
    <x v="0"/>
    <s v="ROLLOS"/>
    <s v="EJECUTADO_EXITOSO"/>
    <s v="EJECUTADO EXITOSO"/>
    <s v="15/10/2025 SE ESCALA AL COORDINADOR DE ZONA PARA ENTREGA DE ROLLOS EN SITIO | 27/10/2025 SE REALIZA ENTREGA EFECTIVA DE 56 ROLLOS"/>
    <s v="VISITA_TÉCNICA"/>
    <n v="56"/>
    <s v="PRINCIPAL"/>
    <s v="TERRESTRE"/>
    <s v="HERNANDEZ NARANJO OSCAR EDUARDO"/>
    <n v="1"/>
    <n v="31419"/>
    <n v="31419"/>
  </r>
  <r>
    <s v="TUNJA"/>
    <s v="0036-0007"/>
    <x v="1"/>
    <n v="15001"/>
    <n v="2935687"/>
    <n v="79150"/>
    <x v="0"/>
    <s v="BOYACA"/>
    <s v="TUNJA"/>
    <s v="BARRIO LIBERTADOR TUNJA 2"/>
    <s v="WOMPI"/>
    <s v="FO-25-1735808"/>
    <d v="2025-10-27T08:00:00"/>
    <d v="2025-10-27T14:10:00"/>
    <x v="0"/>
    <s v="ROLLOS"/>
    <s v="EJECUTADO_EXITOSO"/>
    <s v="EJECUTADO EXITOSO"/>
    <s v="26/10/2025 SE ESCALA AL COORDINADOR DE ZONA PARA ENTREGA DE ROLLOS EN SITIO | 27/10/2025 SE REALIZA ENTREGA DE 16 ROLLOS CON VISITA"/>
    <s v="VISITA_TÉCNICA"/>
    <n v="16"/>
    <s v="PRINCIPAL"/>
    <s v="TERRESTRE"/>
    <s v="MARIN PIEDRAHITA JIMMY ALEXIS"/>
    <n v="1"/>
    <n v="31419"/>
    <n v="31419"/>
  </r>
  <r>
    <s v="BOGOTA"/>
    <s v="0036-0004"/>
    <x v="5"/>
    <n v="11001"/>
    <n v="2931252"/>
    <n v="37521"/>
    <x v="0"/>
    <s v="CUNDINAMARCA"/>
    <s v="BOGOTÁ"/>
    <s v="CENTRO COMPUTO COPIADO LUCAS"/>
    <s v="WOMPI"/>
    <s v="FO-25-1729905"/>
    <d v="2025-10-24T11:47:00"/>
    <d v="2025-10-27T14:44:00"/>
    <x v="0"/>
    <s v="ROLLOS"/>
    <s v="EJECUTADO_EXITOSO"/>
    <s v="EJECUTADO EXITOSO"/>
    <s v="24/10/2025 SE ESCALA AL COORDINADOR DE ZONA PARA ENTREGA DE ROLLOS EN SITIO | 27/10/2025 SE ENTREGAN  ROLLOS SIN MANIPULACIÓN DEL DATAFONO SIN NOVEDAD"/>
    <s v="VISITA_TÉCNICA"/>
    <n v="8"/>
    <s v="PRINCIPAL"/>
    <s v="TERRESTRE"/>
    <s v="RODRIGUEZ MURCIA YERSON IVAN"/>
    <n v="1"/>
    <n v="31419"/>
    <n v="31419"/>
  </r>
  <r>
    <s v="MANIZALES"/>
    <s v="0036-0002"/>
    <x v="6"/>
    <n v="17001"/>
    <n v="2919694"/>
    <n v="76096"/>
    <x v="0"/>
    <s v="CALDAS"/>
    <s v="MANIZALES"/>
    <s v="BARRIO ARGENTINA MANIZALES 2"/>
    <s v="WOMPI"/>
    <s v="FO-25-1718276"/>
    <d v="2025-10-22T12:05:00"/>
    <d v="2025-10-27T14:47:00"/>
    <x v="0"/>
    <s v="ROLLOS"/>
    <s v="EJECUTADO_EXITOSO"/>
    <s v="EJECUTADO EXITOSO"/>
    <s v="22/10/2025 SE ESCALA AL COORDINADOR DE ZONA PARA ENTREGA DE ROLLOS EN SITIO | 27/10/2025 SE VISITA COMERCIO SE REALIZA ENTREGA DE 16 ROLLOS DE PAPEL PARA DATÁFONO WOMPI"/>
    <s v="VISITA_TÉCNICA"/>
    <n v="16"/>
    <s v="PRINCIPAL"/>
    <s v="TERRESTRE"/>
    <s v="ARIAS QUILINDO JULIAN"/>
    <n v="1"/>
    <n v="31419"/>
    <n v="31419"/>
  </r>
  <r>
    <s v="MEDELLIN"/>
    <s v="0036-0005"/>
    <x v="3"/>
    <n v="5129"/>
    <n v="2934474"/>
    <n v="71375"/>
    <x v="0"/>
    <s v="ANTIOQUIA"/>
    <s v="CALDAS"/>
    <s v="CAFÉ AMOR DE COLIBRÍ"/>
    <s v="WOMPI"/>
    <s v="FO-25-1733234"/>
    <d v="2025-10-27T08:00:00"/>
    <d v="2025-10-27T15:06:00"/>
    <x v="0"/>
    <s v="ROLLOS"/>
    <s v="EJECUTADO_EXITOSO"/>
    <s v="EJECUTADO EXITOSO"/>
    <s v="25/10/2025 SE ESCALA AL COORDINADOR DE ZONA PARA ENTREGA DE ROLLOS EN SITIO | 27/10/2025 SE ENTREGARON 32 ROLLOS"/>
    <s v="VISITA_TÉCNICA"/>
    <n v="32"/>
    <s v="PRINCIPAL"/>
    <s v="TERRESTRE"/>
    <s v="LOAIZA LOPEZ JHON FREDDY"/>
    <n v="1"/>
    <n v="31419"/>
    <n v="31419"/>
  </r>
  <r>
    <s v="BOGOTA"/>
    <s v="0036-0004"/>
    <x v="5"/>
    <n v="11001"/>
    <n v="2928056"/>
    <n v="34827"/>
    <x v="0"/>
    <s v="CUNDINAMARCA"/>
    <s v="BOGOTÁ"/>
    <s v="POLISERVICIOS CIUDAD BOLIVAR"/>
    <s v="WOMPI"/>
    <s v="FO-25-1726772 | FO-25-1734055"/>
    <d v="2025-10-23T16:28:00"/>
    <d v="2025-10-27T15:09:00"/>
    <x v="0"/>
    <s v="ROLLOS"/>
    <s v="EJECUTADO_EXITOSO"/>
    <s v="EJECUTADO EXITOSO"/>
    <s v="27/10/2025 SE ENTREGAN  ROLLOS SIN MANIPULACIÓN DEL DATAFONO SIN NOVEDAD"/>
    <s v="VISITA_TÉCNICA"/>
    <n v="24"/>
    <s v="PRINCIPAL"/>
    <s v="TERRESTRE"/>
    <s v="CASTAÑEDA PALACIO CARLOS FELIPE"/>
    <n v="2"/>
    <n v="31419"/>
    <n v="62838"/>
  </r>
  <r>
    <s v="CALI"/>
    <s v="0036-0003"/>
    <x v="4"/>
    <n v="76892"/>
    <n v="2930025"/>
    <n v="59534"/>
    <x v="0"/>
    <s v="VALLE DEL CAUCA"/>
    <s v="YUMBO"/>
    <s v="BARRIO LLERAS YUMBO 1"/>
    <s v="WOMPI"/>
    <s v="FO-25-1729160"/>
    <d v="2025-10-24T08:58:00"/>
    <d v="2025-10-27T15:13:00"/>
    <x v="0"/>
    <s v="ROLLOS"/>
    <s v="EJECUTADO_EXITOSO"/>
    <s v="EJECUTADO EXITOSO"/>
    <s v="27/10/2025 SE ENTREGAN 64 ROLLOS EN BUEN ESTADO"/>
    <s v="VISITA_TÉCNICA"/>
    <n v="64"/>
    <s v="PRINCIPAL"/>
    <s v="TERRESTRE"/>
    <s v="ARIAS QUILINDO JULIAN | ORTIZ MARTINEZ STIVEN"/>
    <n v="1"/>
    <n v="31419"/>
    <n v="31419"/>
  </r>
  <r>
    <s v="CUCUTA"/>
    <s v="0036-0007"/>
    <x v="1"/>
    <n v="54001"/>
    <n v="2934741"/>
    <n v="49790"/>
    <x v="0"/>
    <s v="NORTE DE SANTANDER"/>
    <s v="CUCUTA"/>
    <s v="BODEGA LA EXITOSA"/>
    <s v="WOMPI"/>
    <s v="FO-25-1733845"/>
    <d v="2025-10-27T08:00:00"/>
    <d v="2025-10-27T15:27:00"/>
    <x v="0"/>
    <s v="ROLLOS"/>
    <s v="EJECUTADO_EXITOSO"/>
    <s v="EJECUTADO EXITOSO"/>
    <s v="25/10/2025 SE ESCALA AL COORDINADOR DE ZONA PARA ENTREGA DE ROLLOS EN SITIO | 27/10/2025 SE VISITA COMERCIO, SE  REALIZA ENTREGA DE 32 ROLLOS EN DIRECCION INDICADA POR EL CLIENTE"/>
    <s v="VISITA_TÉCNICA"/>
    <n v="32"/>
    <s v="PRINCIPAL"/>
    <s v="TERRESTRE"/>
    <s v="ESCOBAR LENIS JUAN SEBASTIAN"/>
    <n v="1"/>
    <n v="31419"/>
    <n v="31419"/>
  </r>
  <r>
    <s v="CALI"/>
    <s v="0036-0003"/>
    <x v="4"/>
    <n v="76892"/>
    <n v="2863979"/>
    <n v="79443"/>
    <x v="0"/>
    <s v="VALLE DEL CAUCA"/>
    <s v="YUMBO"/>
    <s v="BARRIO GAITAN YUMBO"/>
    <s v="WOMPI"/>
    <s v="FO-25-1662627"/>
    <d v="2025-10-09T13:41:00"/>
    <d v="2025-10-27T15:30:00"/>
    <x v="0"/>
    <s v="ROLLOS"/>
    <s v="EJECUTADO_EXITOSO"/>
    <s v="EJECUTADO EXITOSO"/>
    <s v="09/10/2025 SE ESCALA AL COORDINADOR DE ZONA PARA ENTREGA DE ROLLOS EN SITIO | 27/10/2025 SE ENTREGAN 32 ROLLOS EN BUEN ESTADO"/>
    <s v="VISITA_TÉCNICA"/>
    <n v="32"/>
    <s v="PRINCIPAL"/>
    <s v="TERRESTRE"/>
    <s v="NARANJO AFANADOR RUBEN JESUS"/>
    <n v="1"/>
    <n v="31419"/>
    <n v="31419"/>
  </r>
  <r>
    <s v="MANIZALES"/>
    <s v="0036-0002"/>
    <x v="6"/>
    <n v="17001"/>
    <n v="2925283"/>
    <n v="51033"/>
    <x v="0"/>
    <s v="CALDAS"/>
    <s v="MANIZALES"/>
    <s v="BARRIO LA CAMELIA MANIZALES"/>
    <s v="WOMPI"/>
    <s v="FO-25-1723704"/>
    <d v="2025-10-23T11:07:00"/>
    <d v="2025-10-27T15:42:00"/>
    <x v="0"/>
    <s v="ROLLOS"/>
    <s v="EJECUTADO_EXITOSO"/>
    <s v="EJECUTADO EXITOSO"/>
    <s v="23/10/2025 SE ESCALA AL COORDINADOR DE ZONA PARA ENTREGA DE ROLLOS EN SITIO | 27/10/2025 SE VISITA COMERCIO SE REALIZA ENTREGA DE 32 ROLLOS DE PAPEL PARA DATÁFONO WOMPI"/>
    <s v="VISITA_TÉCNICA"/>
    <n v="32"/>
    <s v="PRINCIPAL"/>
    <s v="TERRESTRE"/>
    <s v="TORO CARDONA ELIZABETH"/>
    <n v="1"/>
    <n v="31419"/>
    <n v="31419"/>
  </r>
  <r>
    <s v="CALI"/>
    <s v="0036-0003"/>
    <x v="4"/>
    <n v="76892"/>
    <n v="2933606"/>
    <n v="78583"/>
    <x v="0"/>
    <s v="VALLE DEL CAUCA"/>
    <s v="YUMBO"/>
    <s v="BARRIO URIBE YUMBO 1"/>
    <s v="WOMPI"/>
    <s v="FO-25-1732562"/>
    <d v="2025-10-27T08:00:00"/>
    <d v="2025-10-27T15:44:00"/>
    <x v="0"/>
    <s v="ROLLOS"/>
    <s v="EJECUTADO_EXITOSO"/>
    <s v="EJECUTADO EXITOSO"/>
    <s v="25/10/2025 SE ESCALA AL COORDINADOR DE ZONA PARA ENTREGA DE ROLLOS EN SITIO | 27/10/2025 SE ENTREGAN 56 ROLLOS EN BUEN ESTADO"/>
    <s v="VISITA_TÉCNICA"/>
    <n v="56"/>
    <s v="PRINCIPAL"/>
    <s v="TERRESTRE"/>
    <s v="LOAIZA LOPEZ JHON FREDDY"/>
    <n v="1"/>
    <n v="31419"/>
    <n v="31419"/>
  </r>
  <r>
    <s v="BARRANQUILLA"/>
    <s v="0036-0001"/>
    <x v="0"/>
    <n v="8638"/>
    <n v="2928318"/>
    <n v="62257"/>
    <x v="0"/>
    <s v="ATLANTICO"/>
    <s v="SABANALARGA"/>
    <s v="BARRIO CENTRO SABANALARGA 14"/>
    <s v="WOMPI"/>
    <s v="FO-25-1731003"/>
    <d v="2025-10-23T16:50:00"/>
    <d v="2025-10-27T16:01:00"/>
    <x v="0"/>
    <s v="ROLLOS"/>
    <s v="EJECUTADO_EXITOSO"/>
    <s v="EJECUTADO EXITOSO"/>
    <s v="24/10/2025 SE CONFIRMAN DATOS, SE REALIZA ENVIO POR OPERADOR LOGISTICO | 27/10/2025 SE REALIZA ENVIO DE 48 ROLLOS, CON LA GUIA 2205447282 SERVIENTREGA SE CONFIRMA ENTREGA EXITOSA POR PARTE DE LA TRANSPORTADORA"/>
    <s v="ENVÍO"/>
    <n v="48"/>
    <s v="INTERMEDIA"/>
    <s v="TERRESTRE"/>
    <s v="ESCOBAR LENIS JUAN SEBASTIAN"/>
    <n v="1"/>
    <n v="36351"/>
    <n v="36351"/>
  </r>
  <r>
    <s v="BUCARAMANGA"/>
    <s v="0036-0007"/>
    <x v="1"/>
    <n v="68432"/>
    <n v="2928200"/>
    <n v="16929"/>
    <x v="0"/>
    <s v="SANTANDER"/>
    <s v="MALAGA"/>
    <s v="CENTRO MALAGA SANTANDER"/>
    <s v="WOMPI"/>
    <s v="FO-25-1730217"/>
    <d v="2025-10-23T16:44:00"/>
    <d v="2025-10-27T16:02:00"/>
    <x v="0"/>
    <s v="ROLLOS"/>
    <s v="EJECUTADO_EXITOSO"/>
    <s v="EJECUTADO EXITOSO"/>
    <s v="24/10/2025 SE CONFIRMAN DATOS, SE REALIZA ENVIO POR OPERADOR LOGISTICO | 27/10/2025 SE REALIZA ENVIO DE 64 ROLLOS, CON LA GUIA 2187690839 SERVIENTREGA SE CONFIRMA ENTREGA EXITOSA POR PARTE DE LA TRANSPORTADORA"/>
    <s v="ENVÍO"/>
    <n v="64"/>
    <s v="LEJANA"/>
    <s v="TERRESTRE"/>
    <s v="AYALA ROMERO MAYKOL DANILO"/>
    <n v="1"/>
    <n v="40250"/>
    <n v="40250"/>
  </r>
  <r>
    <s v="BOGOTA"/>
    <s v="0036-0004"/>
    <x v="5"/>
    <n v="25797"/>
    <n v="2930582"/>
    <n v="75580"/>
    <x v="0"/>
    <s v="CUNDINAMARCA"/>
    <s v="TENA"/>
    <s v="BARRIO CENTRO TENA 1"/>
    <s v="WOMPI"/>
    <s v="FO-25-1729893"/>
    <d v="2025-10-24T10:37:00"/>
    <d v="2025-10-27T16:03:00"/>
    <x v="0"/>
    <s v="ROLLOS"/>
    <s v="EJECUTADO_EXITOSO"/>
    <s v="EJECUTADO EXITOSO"/>
    <s v="24/10/2025 SE CONFIRMAN DATOS, SE REALIZA ENVIO POR OPERADOR LOGISTICO | 27/10/2025 SE REALIZA ENVIO DE 16 ROLLOS, CON LA GUIA 2235596356 SERVIENTREGA SE CONFIRMA ENTREGA EXITOSA POR PARTE DE LA TRANSPORTADORA"/>
    <s v="ENVÍO"/>
    <n v="16"/>
    <s v="INTERMEDIA"/>
    <s v="TERRESTRE"/>
    <s v="AYALA ROMERO MAYKOL DANILO"/>
    <n v="1"/>
    <n v="36351"/>
    <n v="36351"/>
  </r>
  <r>
    <s v="BOGOTA"/>
    <s v="0036-0004"/>
    <x v="5"/>
    <n v="25286"/>
    <n v="2909010"/>
    <n v="76311"/>
    <x v="0"/>
    <s v="CUNDINAMARCA"/>
    <s v="FUNZA"/>
    <s v="BARRIO CENTRO FUNZA 8"/>
    <s v="WOMPI"/>
    <s v="FO-25-1726667"/>
    <d v="2025-10-20T16:27:00"/>
    <d v="2025-10-27T16:04:00"/>
    <x v="0"/>
    <s v="ROLLOS"/>
    <s v="EJECUTADO_EXITOSO"/>
    <s v="EJECUTADO EXITOSO"/>
    <s v="23/10/2025 SE REALIZA ENVIO DE ROLLOS CON OPERADOR LOGISTICO | 27/10/2025 SE REALIZA ENVIO DE 16 ROLLOS, CON LA GUIA 2235596352 SERVIENTREGA SE CONFIRMA ENTREGA EXITOSA POR PARTE DE LA TRANSPORTADORA"/>
    <s v="ENVÍO"/>
    <n v="16"/>
    <s v="INTERMEDIA"/>
    <s v="TERRESTRE"/>
    <s v="CONTRERAS ROSSI LITZY YULIETH"/>
    <n v="1"/>
    <n v="36351"/>
    <n v="36351"/>
  </r>
  <r>
    <s v="BOGOTA"/>
    <s v="0036-0004"/>
    <x v="5"/>
    <n v="25279"/>
    <n v="2921206"/>
    <n v="37495"/>
    <x v="0"/>
    <s v="CUNDINAMARCA"/>
    <s v="FOMEQUE"/>
    <s v="BARRIO CENTRO FOMEQUE"/>
    <s v="WOMPI"/>
    <s v="FO-25-1726410"/>
    <d v="2025-10-22T15:13:00"/>
    <d v="2025-10-27T16:05:00"/>
    <x v="0"/>
    <s v="ROLLOS"/>
    <s v="EJECUTADO_EXITOSO"/>
    <s v="EJECUTADO EXITOSO"/>
    <s v="23/10/2025 SE CONFIRMAN DATOS, SE REALIZA ENVIO POR OPERADOR LOGISTICO | 27/10/2025 SE REALIZA ENVIO DE 24 ROLLOS, CON LA GUIA 2235596330 SERVIENTREGA SE CONFIRMA ENTREGA EXITOSA POR PARTE DE LA TRANSPORTADORA"/>
    <s v="ENVÍO"/>
    <n v="24"/>
    <s v="INTERMEDIA"/>
    <s v="TERRESTRE"/>
    <s v="ATEHORTUA VASQUEZ ANA SOFIA"/>
    <n v="1"/>
    <n v="36351"/>
    <n v="36351"/>
  </r>
  <r>
    <s v="BOGOTA"/>
    <s v="0036-0004"/>
    <x v="5"/>
    <n v="25053"/>
    <n v="2916746"/>
    <n v="48873"/>
    <x v="0"/>
    <s v="CUNDINAMARCA"/>
    <s v="ARBELAEZ"/>
    <s v="BARRIO CENTRO ARBELAEZ"/>
    <s v="WOMPI"/>
    <s v="FO-25-1726413"/>
    <d v="2025-10-22T08:00:00"/>
    <d v="2025-10-27T16:05:00"/>
    <x v="0"/>
    <s v="ROLLOS"/>
    <s v="EJECUTADO_EXITOSO"/>
    <s v="EJECUTADO EXITOSO"/>
    <s v="23/10/2025 SE CONFIRMAN DATOS, SE REALIZA ENVIO POR OPERADOR LOGISTICO | 27/10/2025 SE REALIZA ENVIO DE 64 ROLLOS, CON LA GUIA 2235596334 SERVIENTREGA SE CONFIRMA ENTREGA EXITOSA POR PARTE DE LA TRANSPORTADORA"/>
    <s v="ENVÍO"/>
    <n v="64"/>
    <s v="INTERMEDIA"/>
    <s v="TERRESTRE"/>
    <s v="AYALA ROMERO MAYKOL DANILO"/>
    <n v="1"/>
    <n v="36351"/>
    <n v="36351"/>
  </r>
  <r>
    <s v="NEIVA"/>
    <s v="0036-0006"/>
    <x v="2"/>
    <n v="18205"/>
    <n v="2921828"/>
    <n v="72572"/>
    <x v="0"/>
    <s v="CAQUETA"/>
    <s v="CURILLO"/>
    <s v="CURILLO EL JARDIN"/>
    <s v="WOMPI"/>
    <s v="FO-25-1725059"/>
    <d v="2025-10-22T16:21:00"/>
    <d v="2025-10-27T16:07:00"/>
    <x v="0"/>
    <s v="ROLLOS"/>
    <s v="EJECUTADO_EXITOSO"/>
    <s v="EJECUTADO EXITOSO"/>
    <s v="23/10/2025 SE CONFIRMAN DATOS, SE REALIZA ENVIO POR OPERADOR LOGISTICO | 27/10/2025 SE REALIZA ENVIO DE 40 ROLLOS, CON LA GUIA 2235596323 SERVIENTREGA SE CONFIRMA ENTREGA EXITOSA POR PARTE DE LA TRANSPORTADORA"/>
    <s v="ENVÍO"/>
    <n v="40"/>
    <s v="LEJANA"/>
    <s v="TERRESTRE"/>
    <s v="AYALA ROMERO MAYKOL DANILO"/>
    <n v="1"/>
    <n v="40250"/>
    <n v="40250"/>
  </r>
  <r>
    <s v="CALI"/>
    <s v="0036-0003"/>
    <x v="4"/>
    <n v="19698"/>
    <n v="2918163"/>
    <n v="16808"/>
    <x v="0"/>
    <s v="CAUCA"/>
    <s v="SANTANDER DE QUILICHAO"/>
    <s v="BARRIO ALFONOSO LOPEZ SANTANDER DE QUILICHAO"/>
    <s v="WOMPI"/>
    <s v="FO-25-1720361"/>
    <d v="2025-10-22T09:41:00"/>
    <d v="2025-10-27T16:08:00"/>
    <x v="0"/>
    <s v="ROLLOS"/>
    <s v="EJECUTADO_EXITOSO"/>
    <s v="EJECUTADO EXITOSO"/>
    <s v="22/10/2025 SE CONFIRMAN DATOS, SE REALIZA ENVIO POR OPERADOR LOGISTICO | 27/10/2025 SE REALIZA ENVIO DE 16 ROLLOS, CON LA GUIA 2215219723 SERVIENTREGA SE CONFIRMA ENTREGA EXITOSA POR PARTE DE LA TRANSPORTADORA"/>
    <s v="ENVÍO"/>
    <n v="16"/>
    <s v="INTERMEDIA"/>
    <s v="TERRESTRE"/>
    <s v="AYALA ROMERO MAYKOL DANILO"/>
    <n v="1"/>
    <n v="36351"/>
    <n v="36351"/>
  </r>
  <r>
    <s v="BOGOTA"/>
    <s v="0036-0004"/>
    <x v="5"/>
    <n v="25269"/>
    <n v="2912996"/>
    <n v="40078"/>
    <x v="0"/>
    <s v="CUNDINAMARCA"/>
    <s v="FACATATIVA"/>
    <s v="BARRIO CHAPINERO FACATATIVA"/>
    <s v="WOMPI"/>
    <s v="FO-25-1724042"/>
    <d v="2025-10-21T11:23:00"/>
    <d v="2025-10-27T16:08:00"/>
    <x v="0"/>
    <s v="ROLLOS"/>
    <s v="EJECUTADO_EXITOSO"/>
    <s v="EJECUTADO EXITOSO"/>
    <s v="23/10/2025 SE CONFIRMAN DATOS, SE REALIZA ENVIO POR OPERADOR LOGISTICO | 27/10/2025 SE REALIZA ENVIO DE 48 ROLLOS, CON LA GUIA 2235596331 SERVIENTREGA SE CONFIRMA ENTREGA EXITOSA POR PARTE DE LA TRANSPORTADORA"/>
    <s v="ENVÍO"/>
    <n v="48"/>
    <s v="INTERMEDIA"/>
    <s v="TERRESTRE"/>
    <s v="CONTRERAS ROSSI LITZY YULIETH"/>
    <n v="1"/>
    <n v="36351"/>
    <n v="36351"/>
  </r>
  <r>
    <s v="NEIVA"/>
    <s v="0036-0006"/>
    <x v="2"/>
    <n v="41016"/>
    <n v="2913968"/>
    <n v="57053"/>
    <x v="0"/>
    <s v="HUILA"/>
    <s v="AIPE"/>
    <s v="BARRIO CENTRO AIPE 4"/>
    <s v="WOMPI"/>
    <s v="FO-25-1716894"/>
    <d v="2025-10-21T12:54:00"/>
    <d v="2025-10-27T16:13:00"/>
    <x v="0"/>
    <s v="ROLLOS"/>
    <s v="EJECUTADO_EXITOSO"/>
    <s v="EJECUTADO EXITOSO"/>
    <s v="22/10/2025 SE CONFIRMAN DATOS, SE REALIZA ENVIO POR OPERADOR LOGISTICO | 27/10/2025 SE ENTREGA 56 ROLLOS SIN NOVEDAD"/>
    <s v="VISITA_TÉCNICA"/>
    <n v="56"/>
    <s v="INTERMEDIA"/>
    <s v="TERRESTRE"/>
    <s v="TORO CARDONA ELIZABETH"/>
    <n v="1"/>
    <n v="36351"/>
    <n v="36351"/>
  </r>
  <r>
    <s v="IBAGUE"/>
    <s v="0036-0006"/>
    <x v="2"/>
    <n v="73124"/>
    <n v="2900283"/>
    <n v="46248"/>
    <x v="0"/>
    <s v="TOLIMA"/>
    <s v="CAJAMARCA"/>
    <s v="BARRIO LAS FERIAS CAJAMARCA 1"/>
    <s v="WOMPI"/>
    <s v="FO-25-1726677"/>
    <d v="2025-10-20T08:00:00"/>
    <d v="2025-10-27T23:27:00"/>
    <x v="0"/>
    <s v="ROLLOS"/>
    <s v="EJECUTADO_EXITOSO"/>
    <s v="EJECUTADO EXITOSO"/>
    <s v="23/10/2025 SE REALIZA ENVIO DE ROLLOS CON OPERADOR LOGISTICO | 24/10/2025 SE REALIZA ENVÍO DE 40 ROLLOS WOMPI POR SOLICITUD DEL CLIENTE, ALA DIRECCIÓN ASIGNADA."/>
    <s v="ENVÍO"/>
    <n v="40"/>
    <s v="INTERMEDIA"/>
    <s v="TERRESTRE"/>
    <s v="AYALA ROMERO MAYKOL DANILO"/>
    <n v="1"/>
    <n v="36351"/>
    <n v="36351"/>
  </r>
  <r>
    <s v="BARRANQUILLA"/>
    <s v="0036-0001"/>
    <x v="0"/>
    <n v="8675"/>
    <n v="2900958"/>
    <n v="36666"/>
    <x v="0"/>
    <s v="ATLANTICO"/>
    <s v="SANTA LUCIA"/>
    <s v="BARRIO CENTRO SANTA LUCIA"/>
    <s v="WOMPI"/>
    <s v="FO-25-1708264"/>
    <d v="2025-10-20T08:00:00"/>
    <d v="2025-10-27T23:29:00"/>
    <x v="0"/>
    <s v="ROLLOS"/>
    <s v="EJECUTADO_EXITOSO"/>
    <s v="EJECUTADO EXITOSO"/>
    <s v="20/10/2025 SE CONFIRMA DATOS. SE REALIZA ENVIO DE ROLLOS CON OPERADOR LOGISTICO | 24/10/2025 SE ENVIÓ 24 ROLLOS POR INTERRAPIDISIMO"/>
    <s v="ENVÍO"/>
    <n v="24"/>
    <s v="INTERMEDIA"/>
    <s v="TERRESTRE"/>
    <s v="BARRAGAN TAFUR EDWIN ESTEBAN"/>
    <n v="1"/>
    <n v="36351"/>
    <n v="36351"/>
  </r>
  <r>
    <s v="BOGOTA"/>
    <s v="0036-0004"/>
    <x v="5"/>
    <n v="25899"/>
    <n v="2900508"/>
    <n v="35982"/>
    <x v="0"/>
    <s v="CUNDINAMARCA"/>
    <s v="ZIPAQUIRA"/>
    <s v="BARRIO CENTRO ZIPAQUIRA 1"/>
    <s v="WOMPI"/>
    <s v="FO-25-1726676"/>
    <d v="2025-10-20T08:00:00"/>
    <d v="2025-10-28T08:59:00"/>
    <x v="0"/>
    <s v="ROLLOS"/>
    <s v="EJECUTADO_EXITOSO"/>
    <s v="EJECUTADO EXITOSO"/>
    <s v="23/10/2025 SE REALIZA ENVIO DE ROLLOS CON OPERADOR LOGISTICO | 28/10/2025 SE REALIZA ENVIO DE 64 ROLLOS, CON LA GUIA 2235596341 SERVIENTREGA SE CONFIRMA ENTREGA EXITOSA POR PARTE DE LA TRANSPORTADORA"/>
    <s v="ENVÍO"/>
    <n v="64"/>
    <s v="INTERMEDIA"/>
    <s v="TERRESTRE"/>
    <s v="VILLACOB VILLACOB ELKIN EDUARDO"/>
    <n v="1"/>
    <n v="36351"/>
    <n v="36351"/>
  </r>
  <r>
    <s v="TUNJA"/>
    <s v="0036-0007"/>
    <x v="1"/>
    <n v="15763"/>
    <n v="2900280"/>
    <n v="41102"/>
    <x v="0"/>
    <s v="BOYACA"/>
    <s v="SOTAQUIRA"/>
    <s v="BARRIO SEC SIDERURGICA SOTAQUIRA"/>
    <s v="WOMPI"/>
    <s v="FO-25-1726680"/>
    <d v="2025-10-20T08:00:00"/>
    <d v="2025-10-28T09:01:00"/>
    <x v="0"/>
    <s v="ROLLOS"/>
    <s v="EJECUTADO_EXITOSO"/>
    <s v="EJECUTADO EXITOSO"/>
    <s v="23/10/2025 SE REALIZA ENVIO DE ROLLOS CON OPERADOR LOGISTICO | 28/10/2025 SE REALIZA ENVIO DE 32 ROLLOS, CON LA GUIA 2235596340 SERVIENTREGA SE CONFIRMA ENTREGA EXITOSA POR PARTE DE LA TRANSPORTADORA"/>
    <s v="ENVÍO"/>
    <n v="32"/>
    <s v="INTERMEDIA"/>
    <s v="TERRESTRE"/>
    <s v="ATEHORTUA VASQUEZ ANA SOFIA"/>
    <n v="1"/>
    <n v="36351"/>
    <n v="36351"/>
  </r>
  <r>
    <s v="MEDELLIN"/>
    <s v="0036-0005"/>
    <x v="3"/>
    <n v="5145"/>
    <n v="2897966"/>
    <n v="68714"/>
    <x v="0"/>
    <s v="ANTIOQUIA"/>
    <s v="CARAMANTA"/>
    <s v="PARQUE PRINCIPAL"/>
    <s v="WOMPI"/>
    <s v="FO-25-1720636"/>
    <d v="2025-10-17T15:11:00"/>
    <d v="2025-10-28T09:01:00"/>
    <x v="0"/>
    <s v="ROLLOS"/>
    <s v="EJECUTADO_EXITOSO"/>
    <s v="EJECUTADO EXITOSO"/>
    <s v="22/10/2025 SE CONFIRMAN DATOS, SE REALIZA ENVIO POR OPERADOR LOGISTICO | 25/10/2025 SE INFORMA GUIA, PARA RECOLECCION DE PAPELERIA EN OFICINA DE TRANSPORTADORA | 28/10/2025 SE CONFIRMA ENTREGA EXITOSA DE 24 ROLLOS POR PARTE DE LA TRANSPORTADORA INTERRAPIDISIMO CON GUIA: 700172892501 | 24/10/2025 SE REALIZA ENVIO POR INTERRAPIDISIMO DE 24 ROLLOS WOMPI"/>
    <s v="ENVÍO"/>
    <n v="24"/>
    <s v="LEJANA"/>
    <s v="TERRESTRE"/>
    <s v="ATEHORTUA VASQUEZ ANA SOFIA"/>
    <n v="1"/>
    <n v="40250"/>
    <n v="40250"/>
  </r>
  <r>
    <s v="PASTO"/>
    <s v="0036-0003"/>
    <x v="4"/>
    <n v="52678"/>
    <n v="2895117"/>
    <n v="54692"/>
    <x v="0"/>
    <s v="NARIÑO"/>
    <s v="SAMANIEGO"/>
    <s v="BARRIO CHUMAGER SAMANIEGO"/>
    <s v="WOMPI"/>
    <s v="FO-25-1700103"/>
    <d v="2025-10-17T08:56:00"/>
    <d v="2025-10-28T09:03:00"/>
    <x v="0"/>
    <s v="ROLLOS"/>
    <s v="EJECUTADO_EXITOSO"/>
    <s v="EJECUTADO EXITOSO"/>
    <s v="17/10/2025 SE CONFIRMAN DATOS. SE REALIZA ENVIO DE ROLLOS CON OPERADOR LOGISTICO | 24/10/2025 SE LE INFORMA NUMERO DE GUIA A USER, PENDIENTE CONFIRMACION | 28/10/2025 SE REALIZA ENVIO DE 48 ROLLOS, CON LA GUIA 2215219707 SERVIENTREGA SE CONFIRMA ENTREGA EXITOSA POR PARTE DE LA TRANSPORTADORA"/>
    <s v="ENVÍO"/>
    <n v="48"/>
    <s v="LEJANA"/>
    <s v="TERRESTRE"/>
    <s v="MONTOYA VELEZ ANDRES FELIPE"/>
    <n v="1"/>
    <n v="40250"/>
    <n v="40250"/>
  </r>
  <r>
    <s v="CALI"/>
    <s v="0036-0003"/>
    <x v="4"/>
    <n v="19473"/>
    <n v="2900927"/>
    <n v="30617"/>
    <x v="0"/>
    <s v="CAUCA"/>
    <s v="MORALES"/>
    <s v="BARRIO CENTRO 3"/>
    <s v="WOMPI"/>
    <s v="FO-25-1726674"/>
    <d v="2025-10-20T08:00:00"/>
    <d v="2025-10-28T09:06:00"/>
    <x v="0"/>
    <s v="ROLLOS"/>
    <s v="EJECUTADO_EXITOSO"/>
    <s v="EJECUTADO EXITOSO"/>
    <s v="23/10/2025 SE REALIZA ENVIO DE ROLLOS CON OPERADOR LOGISTICO | 28/10/2025 SE CONFIRMA ENTREGA EXITOSA DE 32 ROLLOS POR PARTE DE LA TRANSPORTADORA INTERRAPIDISIMO CON GUIA: 700172910758 | 24/10/2025 SE ENVÍA POR INTERRAPIDISIMO 32 ROLLOS"/>
    <s v="ENVÍO"/>
    <n v="32"/>
    <s v="LEJANA"/>
    <s v="TERRESTRE"/>
    <s v="CONTRERAS ROSSI LITZY YULIETH"/>
    <n v="1"/>
    <n v="40250"/>
    <n v="40250"/>
  </r>
  <r>
    <s v="BOGOTA"/>
    <s v="0036-0004"/>
    <x v="5"/>
    <n v="25386"/>
    <n v="2900798"/>
    <n v="79640"/>
    <x v="0"/>
    <s v="CUNDINAMARCA"/>
    <s v="LA MESA"/>
    <s v="BARRIO BARRIO EL RECREO LA MESA"/>
    <s v="WOMPI"/>
    <s v="FO-25-1724050"/>
    <d v="2025-10-20T08:00:00"/>
    <d v="2025-10-28T09:10:00"/>
    <x v="0"/>
    <s v="ROLLOS"/>
    <s v="EJECUTADO_EXITOSO"/>
    <s v="EJECUTADO EXITOSO"/>
    <s v="28/10/2025 SE CONFIRMA ENTREGA EXITOSA DE 16 ROLLOS POR PARTE DE LA TRANSPORTADORA INTERRAPIDISIMO CON GUIA: 700172977895 | 25/10/2025 SE REALIZA EL ENVÍO DE 16 ROLLOS POR INTER RAPIDÍSIMO A CLIENTE,  A DIRECCIÓN  SUMINISTRADA EN ORDEN DE TRABAJO"/>
    <s v="ENVÍO"/>
    <n v="16"/>
    <s v="INTERMEDIA"/>
    <s v="TERRESTRE"/>
    <s v="BOLAÑOS TABORDA JORGE ENRIQUE"/>
    <n v="1"/>
    <n v="36351"/>
    <n v="36351"/>
  </r>
  <r>
    <s v="MEDELLIN"/>
    <s v="0036-0005"/>
    <x v="3"/>
    <n v="5318"/>
    <n v="2926527"/>
    <n v="55398"/>
    <x v="0"/>
    <s v="ANTIOQUIA"/>
    <s v="GUARNE"/>
    <s v="BARRIO COMFAMA GUARNE 1"/>
    <s v="WOMPI"/>
    <s v="FO-25-1730592"/>
    <d v="2025-10-23T13:53:00"/>
    <d v="2025-10-28T09:13:00"/>
    <x v="0"/>
    <s v="ROLLOS"/>
    <s v="EJECUTADO_EXITOSO"/>
    <s v="EJECUTADO EXITOSO"/>
    <s v="24/10/2025 SE REALIZA ENVIO DE ROLLOS CON OPERADOR LOGISTICO | 28/10/2025 SE REALIZA ENVIO DE 32 ROLLOS, CON LA GUIA 284607489 SERVIENTREGA SE CONFIRMA ENTREGA EXITOSA POR PARTE DE LA TRANSPORTADORA"/>
    <s v="ENVÍO"/>
    <n v="32"/>
    <s v="INTERMEDIA"/>
    <s v="TERRESTRE"/>
    <s v="ORTIZ MARTINEZ STIVEN"/>
    <n v="1"/>
    <n v="36351"/>
    <n v="36351"/>
  </r>
  <r>
    <s v="BUCARAMANGA"/>
    <s v="0036-0007"/>
    <x v="1"/>
    <n v="68432"/>
    <n v="2929821"/>
    <n v="59869"/>
    <x v="0"/>
    <s v="SANTANDER"/>
    <s v="MALAGA"/>
    <s v="BARRIO EL CEDRAL MALAGA"/>
    <s v="WOMPI"/>
    <s v="FO-25-1729837"/>
    <d v="2025-10-24T08:14:00"/>
    <d v="2025-10-28T09:14:00"/>
    <x v="0"/>
    <s v="ROLLOS"/>
    <s v="EJECUTADO_EXITOSO"/>
    <s v="EJECUTADO EXITOSO"/>
    <s v="24/10/2025 SE CONFIRMAN DATOS, SE REALIZA ENVIO POR OPERADOR LOGISTICO | 28/10/2025 SE REALIZA ENVIO DE 16 ROLLOS, CON LA GUIA 2187690840 SERVIENTREGA SE CONFIRMA ENTREGA EXITOSA POR PARTE DE LA TRANSPORTADORA"/>
    <s v="ENVÍO"/>
    <n v="16"/>
    <s v="LEJANA"/>
    <s v="TERRESTRE"/>
    <s v="BETANCUR AGUIRRE EDGAR AUGUSTO"/>
    <n v="1"/>
    <n v="40250"/>
    <n v="40250"/>
  </r>
  <r>
    <s v="VILLAVICENCIO"/>
    <s v="0036-0006"/>
    <x v="2"/>
    <n v="50006"/>
    <n v="2925868"/>
    <n v="62181"/>
    <x v="0"/>
    <s v="META"/>
    <s v="ACACIAS"/>
    <s v="BARRIO GUARATARA I ACACIAS"/>
    <s v="WOMPI"/>
    <s v="FO-25-1729287"/>
    <d v="2025-10-23T12:03:00"/>
    <d v="2025-10-28T09:15:00"/>
    <x v="0"/>
    <s v="ROLLOS"/>
    <s v="EJECUTADO_EXITOSO"/>
    <s v="EJECUTADO EXITOSO"/>
    <s v="24/10/2025 SE REALIZA ENVIO DE ROLLOS CON OPERADOR LOGISTICO | 28/10/2025 SE REALIZA ENVIO DE 32 ROLLOS, CON LA GUIA 2235596338 SERVIENTREGA SE CONFIRMA ENTREGA EXITOSA POR PARTE DE LA TRANSPORTADORA"/>
    <s v="ENVÍO"/>
    <n v="32"/>
    <s v="INTERMEDIA"/>
    <s v="TERRESTRE"/>
    <s v="TORO CARDONA ELIZABETH"/>
    <n v="1"/>
    <n v="36351"/>
    <n v="36351"/>
  </r>
  <r>
    <s v="TUNJA"/>
    <s v="0036-0007"/>
    <x v="1"/>
    <n v="15516"/>
    <n v="2913395"/>
    <n v="81413"/>
    <x v="0"/>
    <s v="BOYACA"/>
    <s v="PAIPA"/>
    <s v="PAPELERÍA ESMERALDA 02"/>
    <s v="WOMPI"/>
    <s v="FO-25-1726385"/>
    <d v="2025-10-21T11:52:00"/>
    <d v="2025-10-28T09:16:00"/>
    <x v="0"/>
    <s v="ROLLOS"/>
    <s v="EJECUTADO_EXITOSO"/>
    <s v="EJECUTADO EXITOSO"/>
    <s v="23/10/2025 SE CONFIRMAN DATOS, SE REALIZA ENVIO POR OPERADOR LOGISTICO | 28/10/2025 SE REALIZA ENVIO DE 16 ROLLOS, CON LA GUIA 2235596346 SERVIENTREGA SE CONFIRMA ENTREGA EXITOSA POR PARTE DE LA TRANSPORTADORA"/>
    <s v="ENVÍO"/>
    <n v="16"/>
    <s v="INTERMEDIA"/>
    <s v="TERRESTRE"/>
    <s v="ATEHORTUA VASQUEZ ANA SOFIA"/>
    <n v="1"/>
    <n v="36351"/>
    <n v="36351"/>
  </r>
  <r>
    <s v="PASTO"/>
    <s v="0036-0003"/>
    <x v="4"/>
    <n v="52356"/>
    <n v="2912610"/>
    <n v="58340"/>
    <x v="0"/>
    <s v="NARIÑO"/>
    <s v="IPIALES"/>
    <s v="BARRIO LAS ORQUIDEAS IPILAES"/>
    <s v="WOMPI"/>
    <s v="FO-25-1724046"/>
    <d v="2025-10-21T10:32:00"/>
    <d v="2025-10-28T09:16:00"/>
    <x v="0"/>
    <s v="ROLLOS"/>
    <s v="EJECUTADO_EXITOSO"/>
    <s v="EJECUTADO EXITOSO"/>
    <s v="23/10/2025 SE CONFIRMAN DATOS, SE REALIZA ENVIO POR OPERADOR LOGISTICO | 28/10/2025 SE REALIZA ENVIO DE 24 ROLLOS, CON LA GUIA 2215219725 SERVIENTREGA SE CONFIRMA ENTREGA EXITOSA POR PARTE DE LA TRANSPORTADORA"/>
    <s v="ENVÍO"/>
    <n v="24"/>
    <s v="INTERMEDIA"/>
    <s v="TERRESTRE"/>
    <s v="TORO CARDONA ELIZABETH"/>
    <n v="1"/>
    <n v="36351"/>
    <n v="36351"/>
  </r>
  <r>
    <s v="BOGOTA"/>
    <s v="0036-0004"/>
    <x v="5"/>
    <n v="25290"/>
    <n v="2908399"/>
    <n v="29973"/>
    <x v="0"/>
    <s v="CUNDINAMARCA"/>
    <s v="FUSAGASUGA"/>
    <s v="BARRIO POTOSI II - FUSAGASUGÁ"/>
    <s v="WOMPI"/>
    <s v="FO-25-1729297"/>
    <d v="2025-10-20T16:05:00"/>
    <d v="2025-10-28T09:17:00"/>
    <x v="0"/>
    <s v="ROLLOS"/>
    <s v="EJECUTADO_EXITOSO"/>
    <s v="EJECUTADO EXITOSO"/>
    <s v="24/10/2025 SE REALIZA ENVIO DE ROLLOS CON OPERADOR LOGISTICO | 28/10/2025 SE CONFIRMA ENTREGA EXITOSA DE 64 ROLLOS POR PARTE DE LA TRANSPORTADORA INTERRAPIDISIMO CON GUIA: 700172978185 | 25/10/2025 SE REALIZA EL ENVÍO DE 64 ROLLOS POR INTER RAPIDÍSIMO A CLIENTE  DIRECCIÓN A DIRECCIÓN SUMINISTRADA EN ORDEN DE TRABAJO"/>
    <s v="ENVÍO"/>
    <n v="64"/>
    <s v="INTERMEDIA"/>
    <s v="TERRESTRE"/>
    <s v="TORO CARDONA ELIZABETH"/>
    <n v="1"/>
    <n v="36351"/>
    <n v="36351"/>
  </r>
  <r>
    <s v="NEIVA"/>
    <s v="0036-0006"/>
    <x v="2"/>
    <n v="18205"/>
    <n v="2913654"/>
    <n v="13341"/>
    <x v="0"/>
    <s v="CAQUETA"/>
    <s v="CURILLO"/>
    <s v="CURILLO CENTRO"/>
    <s v="WOMPI"/>
    <s v="FO-25-1722997"/>
    <d v="2025-10-21T12:05:00"/>
    <d v="2025-10-28T09:20:00"/>
    <x v="0"/>
    <s v="ROLLOS"/>
    <s v="EJECUTADO_EXITOSO"/>
    <s v="EJECUTADO EXITOSO"/>
    <s v="23/10/2025 SE REALIZA ENVIO DE ROLLOS CON OPERADOR LOGISTICO | 28/10/2025 SE CONFIRMA ENTREGA EXITOSA DE 24 ROLLOS POR PARTE DE LA TRANSPORTADORA INTERRAPIDISIMO CON GUIA: 700172878570 | 24/10/2025 SE REALIZA ENVÍ DE 24 ROLLOS WOMPI POR INTERRAPIDISIMO, ENVÍO EXITOSO"/>
    <s v="ENVÍO"/>
    <n v="24"/>
    <s v="LEJANA"/>
    <s v="TERRESTRE"/>
    <s v="ORTIZ MARTINEZ STIVEN"/>
    <n v="1"/>
    <n v="40250"/>
    <n v="40250"/>
  </r>
  <r>
    <s v="BOGOTA"/>
    <s v="0036-0004"/>
    <x v="5"/>
    <n v="25899"/>
    <n v="2917575"/>
    <n v="26279"/>
    <x v="0"/>
    <s v="CUNDINAMARCA"/>
    <s v="ZIPAQUIRA"/>
    <s v="BARRIO SAN RAFAEL ZIPAQUIRA"/>
    <s v="WOMPI"/>
    <s v="FO-25-1723442"/>
    <d v="2025-10-22T08:46:00"/>
    <d v="2025-10-28T09:25:00"/>
    <x v="0"/>
    <s v="ROLLOS"/>
    <s v="EJECUTADO_EXITOSO"/>
    <s v="EJECUTADO EXITOSO"/>
    <s v="23/10/2025 SE CONFIRMAN DATOS, SE REALIZA ENVIO POR OPERADOR LOGISTICO | 28/10/2025 SE CONFIRMA ENTREGA EXITOSA DE 64 ROLLOS POR PARTE DE LA TRANSPORTADORA INTERRAPIDISIMO CON GUIA: 700172986308 | 25/10/2025 SE REALIZA ENVÍO DE 64 ROLLOS"/>
    <s v="ENVÍO"/>
    <n v="64"/>
    <s v="INTERMEDIA"/>
    <s v="TERRESTRE"/>
    <s v="BERMUDEZ SANCHEZ JOSE NEYBER"/>
    <n v="1"/>
    <n v="36351"/>
    <n v="36351"/>
  </r>
  <r>
    <s v="MEDELLIN"/>
    <s v="0036-0005"/>
    <x v="3"/>
    <n v="5134"/>
    <n v="2925477"/>
    <n v="53634"/>
    <x v="0"/>
    <s v="ANTIOQUIA"/>
    <s v="CAMPAMENTO"/>
    <s v="BARRIO CENTRO CAMPAMENTO"/>
    <s v="WOMPI"/>
    <s v="FO-25-1729291"/>
    <d v="2025-10-23T11:27:00"/>
    <d v="2025-10-28T09:29:00"/>
    <x v="0"/>
    <s v="ROLLOS"/>
    <s v="EJECUTADO_EXITOSO"/>
    <s v="EJECUTADO EXITOSO"/>
    <s v="24/10/2025 SE REALIZA ENVIO DE ROLLOS CON OPERADOR LOGISTICO | 28/10/2025 SE CONFIRMA ENTREGA EXITOSA DE 32 ROLLOS POR PARTE DE LA TRANSPORTADORA INTERRAPIDISIMO CON GUIA: 700172975678 | 25/10/2025 SE REALIZA ENVÍO DE 32 ROLLOS WOMPI"/>
    <s v="ENVÍO"/>
    <n v="32"/>
    <s v="LEJANA"/>
    <s v="TERRESTRE"/>
    <s v="MICHELI LOPEZ MIGUEL ANGEL"/>
    <n v="1"/>
    <n v="40250"/>
    <n v="40250"/>
  </r>
  <r>
    <s v="TUNJA"/>
    <s v="0036-0007"/>
    <x v="1"/>
    <n v="15001"/>
    <n v="2941187"/>
    <n v="41542"/>
    <x v="0"/>
    <s v="BOYACA"/>
    <s v="TUNJA"/>
    <s v="FARMACIA DROGUERIA DEL NORTE"/>
    <s v="WOMPI"/>
    <s v="FO-25-1741193"/>
    <d v="2025-10-27T14:57:00"/>
    <d v="2025-10-28T09:30:00"/>
    <x v="0"/>
    <s v="ROLLOS"/>
    <s v="EJECUTADO_EXITOSO"/>
    <s v="EJECUTADO EXITOSO"/>
    <s v="27/10/2025 SE ESCALA AL COORDINADOR DE ZONA PARA ENTREGA DE ROLLOS EN SITIO | 28/10/2025 SE REALIZA ENTREGA DE 32 ROLLOS WOMPI RECIBE PAPELERIA CARLOS BOLAÑOS"/>
    <s v="VISITA_TÉCNICA"/>
    <n v="32"/>
    <s v="PRINCIPAL"/>
    <s v="TERRESTRE"/>
    <s v="HERNANDEZ CHAVARRIA JUAN CAMILO"/>
    <n v="1"/>
    <n v="31419"/>
    <n v="31419"/>
  </r>
  <r>
    <s v="MEDELLIN"/>
    <s v="0036-0005"/>
    <x v="3"/>
    <n v="5686"/>
    <n v="2925877"/>
    <n v="56741"/>
    <x v="0"/>
    <s v="ANTIOQUIA"/>
    <s v="SANTA ROSA DE OSOS"/>
    <s v="BARRIO LA 33 SANTA ROSA DE OSOS"/>
    <s v="WOMPI"/>
    <s v="FO-25-1729284"/>
    <d v="2025-10-23T12:04:00"/>
    <d v="2025-10-28T09:31:00"/>
    <x v="0"/>
    <s v="ROLLOS"/>
    <s v="EJECUTADO_EXITOSO"/>
    <s v="EJECUTADO EXITOSO"/>
    <s v="24/10/2025 SE REALIZA ENVIO DE ROLLOS CON OPERADOR LOGISTICO | 28/10/2025 SE CONFIRMA ENTREGA EXITOSA DE 64 ROLLOS POR PARTE DE LA TRANSPORTADORA INTERRAPIDISIMO CON GUIA: 700172973472 | 25/10/2025 SE REALIZA ENVÍO DE 64 ROLLOS WOMPI"/>
    <s v="ENVÍO"/>
    <n v="64"/>
    <s v="INTERMEDIA"/>
    <s v="TERRESTRE"/>
    <s v="ALVARADO MORENO CRISTHIAN"/>
    <n v="1"/>
    <n v="36351"/>
    <n v="36351"/>
  </r>
  <r>
    <s v="BUCARAMANGA"/>
    <s v="0036-0007"/>
    <x v="1"/>
    <n v="68679"/>
    <n v="2926066"/>
    <n v="61282"/>
    <x v="0"/>
    <s v="SANTANDER"/>
    <s v="SAN GIL"/>
    <s v="BARRIO VILLAS DE ALKALA SAN GIL"/>
    <s v="WOMPI"/>
    <s v="FO-25-1731465"/>
    <d v="2025-10-23T12:39:00"/>
    <d v="2025-10-28T09:33:00"/>
    <x v="0"/>
    <s v="ROLLOS"/>
    <s v="EJECUTADO_EXITOSO"/>
    <s v="EJECUTADO EXITOSO"/>
    <s v="15/10/2025 SE REALIZA ENVIO DE ROLLOS CON OPERADOR LOGISTICO | 28/10/2025 SE CONFIRMA ENTREGA EXITOSA DE 48 ROLLOS POR PARTE DE LA TRANSPORTADORA INTERRAPIDISIMO CON GUIA: 700172976812 | 25/10/2025 EN COMUNICACIÓN CON EL SEÑOR IVÁN DARÍO TORRES ZAMBRANO AL NÚMERO 3045522133 SE REALIZA ENVIO DE 48 ROLLOS WOMPI A LA DIRECCIÓN INDICADA TRANSPORTADORA INTERRAPIDISIMO"/>
    <s v="ENVÍO"/>
    <n v="48"/>
    <s v="INTERMEDIA"/>
    <s v="TERRESTRE"/>
    <s v="HERNANDEZ CHAVARRIA JUAN CAMILO"/>
    <n v="1"/>
    <n v="36351"/>
    <n v="36351"/>
  </r>
  <r>
    <s v="PASTO"/>
    <s v="0036-0003"/>
    <x v="4"/>
    <n v="52207"/>
    <n v="2930054"/>
    <n v="24709"/>
    <x v="0"/>
    <s v="NARIÑO"/>
    <s v="CONSACA"/>
    <s v="LOS HEROES CONSACÁ - NARIÑO"/>
    <s v="WOMPI"/>
    <s v="FO-25-1729833"/>
    <d v="2025-10-24T09:05:00"/>
    <d v="2025-10-28T09:34:00"/>
    <x v="0"/>
    <s v="ROLLOS"/>
    <s v="EJECUTADO_EXITOSO"/>
    <s v="EJECUTADO EXITOSO"/>
    <s v="24/10/2025 SE ESCALA AL COORDINADOR DE ZONA PARA ENTREGA DE ROLLOS EN SITIO | 28/10/2025 SE CONFIRMA ENTREGA EXITOSA DE 32 ROLLOS POR PARTE DE LA TRANSPORTADORA INTERRAPIDISIMO CON GUIA: 700172988997 | 25/10/2025 SE REALIZA ENVIO DE 32 ROLLOS WOMPI SE LE INFORMA A CLIENTE NÚMERO DE GUÍA PARA RECLAMAR"/>
    <s v="ENVÍO"/>
    <n v="32"/>
    <s v="INTERMEDIA"/>
    <s v="TERRESTRE"/>
    <s v="MARIÑO PABON JORGE ENRIQUE"/>
    <n v="1"/>
    <n v="36351"/>
    <n v="36351"/>
  </r>
  <r>
    <s v="CALI"/>
    <s v="0036-0003"/>
    <x v="4"/>
    <n v="76001"/>
    <n v="2941622"/>
    <n v="57312"/>
    <x v="0"/>
    <s v="VALLE DEL CAUCA"/>
    <s v="CALI"/>
    <s v="VARIEDADES VIDALI"/>
    <s v="WOMPI"/>
    <s v="FO-25-1741221"/>
    <d v="2025-10-27T15:16:00"/>
    <d v="2025-10-28T09:59:00"/>
    <x v="0"/>
    <s v="ROLLOS"/>
    <s v="EJECUTADO_EXITOSO"/>
    <s v="EJECUTADO EXITOSO"/>
    <s v="27/10/2025 SE ESCALA AL COORDINADOR DE ZONA PARA ENTREGA DE ROLLOS EN SITIO | 28/10/2025 SE ENTREGAN 48 ROLLOS DE WOMPI A LA SEÑORITA LEIDY VIVIANA URRUTIA"/>
    <s v="VISITA_TÉCNICA"/>
    <n v="48"/>
    <s v="PRINCIPAL"/>
    <s v="TERRESTRE"/>
    <s v="BRAVO MADROÑERO OSCAR ESTEBAN"/>
    <n v="1"/>
    <n v="31419"/>
    <n v="31419"/>
  </r>
  <r>
    <s v="CUCUTA"/>
    <s v="0036-0007"/>
    <x v="1"/>
    <n v="54001"/>
    <n v="2940199"/>
    <n v="77662"/>
    <x v="0"/>
    <s v="NORTE DE SANTANDER"/>
    <s v="CUCUTA"/>
    <s v="BARRIO COMUNEROS CUCUTA 13"/>
    <s v="WOMPI"/>
    <s v="FO-25-1741222"/>
    <d v="2025-10-27T12:59:00"/>
    <d v="2025-10-28T10:30:00"/>
    <x v="0"/>
    <s v="ROLLOS"/>
    <s v="EJECUTADO_EXITOSO"/>
    <s v="EJECUTADO EXITOSO"/>
    <s v="27/10/2025 SE ESCALA AL COORDINADOR DE ZONA PARA ENTREGA DE ROLLOS EN SITIO | 28/10/2025 SE REALIZA ENTREGA DE 32 ROLLOS WOMPI OK"/>
    <s v="VISITA_TÉCNICA"/>
    <n v="32"/>
    <s v="PRINCIPAL"/>
    <s v="TERRESTRE"/>
    <s v="VALENCIA GONZALEZ JOSE DANIEL"/>
    <n v="1"/>
    <n v="31419"/>
    <n v="31419"/>
  </r>
  <r>
    <s v="CALI"/>
    <s v="0036-0003"/>
    <x v="4"/>
    <n v="76001"/>
    <n v="2941735"/>
    <n v="10986"/>
    <x v="0"/>
    <s v="VALLE DEL CAUCA"/>
    <s v="CALI"/>
    <s v="MISCELANIA GUADALAJARA"/>
    <s v="WOMPI"/>
    <s v="FO-25-1741661"/>
    <d v="2025-10-27T15:27:00"/>
    <d v="2025-10-28T10:35:00"/>
    <x v="0"/>
    <s v="ROLLOS"/>
    <s v="EJECUTADO_EXITOSO"/>
    <s v="EJECUTADO EXITOSO"/>
    <s v="28/10/2025 SE ENTREGAN 64 ROLLOS A WILMER ANDRÉS GÓMEZ HIGUITA"/>
    <s v="VISITA_TÉCNICA"/>
    <n v="64"/>
    <s v="PRINCIPAL"/>
    <s v="TERRESTRE"/>
    <s v="DURAN ACOSTA FRANK YONNY"/>
    <n v="1"/>
    <n v="31419"/>
    <n v="31419"/>
  </r>
  <r>
    <s v="MEDELLIN"/>
    <s v="0036-0005"/>
    <x v="3"/>
    <n v="5001"/>
    <n v="2917380"/>
    <n v="75950"/>
    <x v="0"/>
    <s v="ANTIOQUIA"/>
    <s v="MEDELLIN"/>
    <s v="BARRIO SANTA TERESITA MEDELLIN"/>
    <s v="WOMPI"/>
    <s v="FO-25-1716368"/>
    <d v="2025-10-22T08:26:00"/>
    <d v="2025-10-28T10:36:00"/>
    <x v="0"/>
    <s v="ROLLOS"/>
    <s v="EJECUTADO_EXITOSO"/>
    <s v="EJECUTADO EXITOSO"/>
    <s v="22/10/2025 SE ESCALA AL COORDINADOR DE ZONA PARA ENTREGA DE ROLLOS EN SITIO | 28/10/2025 SE REALIZA ENTREGA DE 24 ROLLOS POR EL OPERADOR LOGISTICO ENLACES LOGISTICO CON LA GUIA CRE023425"/>
    <s v="VISITA_TÉCNICA"/>
    <n v="24"/>
    <s v="PRINCIPAL"/>
    <s v="TERRESTRE"/>
    <s v="CUERO RUIZ JHONNY"/>
    <n v="1"/>
    <n v="31419"/>
    <n v="31419"/>
  </r>
  <r>
    <s v="MEDELLIN"/>
    <s v="0036-0005"/>
    <x v="3"/>
    <n v="5360"/>
    <n v="2916840"/>
    <n v="14762"/>
    <x v="0"/>
    <s v="ANTIOQUIA"/>
    <s v="ITAGÜI"/>
    <s v="LOS YARUMALEÑOS SUPERMIO"/>
    <s v="WOMPI"/>
    <s v="FO-25-1716371"/>
    <d v="2025-10-22T08:00:00"/>
    <d v="2025-10-28T10:36:00"/>
    <x v="0"/>
    <s v="ROLLOS"/>
    <s v="EJECUTADO_EXITOSO"/>
    <s v="EJECUTADO EXITOSO"/>
    <s v="22/10/2025 SE ESCALA AL COORDINADOR DE ZONA PARA ENTREGA DE ROLLOS EN SITIO | 28/10/2025 SE REALIZA ENTREGA DE 56 ROLLOS POR EL OPERADOR LOGISTICO ENLACES LOGISTICO CON LA GUIA CRE023428"/>
    <s v="VISITA_TÉCNICA"/>
    <n v="56"/>
    <s v="PRINCIPAL"/>
    <s v="TERRESTRE"/>
    <s v="BETANCUR AGUIRRE EDGAR AUGUSTO"/>
    <n v="1"/>
    <n v="31419"/>
    <n v="31419"/>
  </r>
  <r>
    <s v="MEDELLIN"/>
    <s v="0036-0005"/>
    <x v="3"/>
    <n v="5360"/>
    <n v="2920558"/>
    <n v="65736"/>
    <x v="0"/>
    <s v="ANTIOQUIA"/>
    <s v="ITAGÜÍ"/>
    <s v="CELULARES PUPIS"/>
    <s v="WOMPI"/>
    <s v="FO-25-1719053"/>
    <d v="2025-10-22T14:27:00"/>
    <d v="2025-10-28T10:37:00"/>
    <x v="0"/>
    <s v="ROLLOS"/>
    <s v="EJECUTADO_EXITOSO"/>
    <s v="EJECUTADO EXITOSO"/>
    <s v="22/10/2025 SE ESCALA AL COORDINADOR DE ZONA PARA ENTREGA DE ROLLOS EN SITIO | 28/10/2025 SE REALIZA ENTREGA DE 56 ROLLOS POR EL OPERADOR LOGISTICO ENLACES LOGISTICO CON LA GUIA CRE023429"/>
    <s v="VISITA_TÉCNICA"/>
    <n v="56"/>
    <s v="PRINCIPAL"/>
    <s v="TERRESTRE"/>
    <s v="BETANCUR AGUIRRE EDGAR AUGUSTO"/>
    <n v="1"/>
    <n v="31419"/>
    <n v="31419"/>
  </r>
  <r>
    <s v="MEDELLIN"/>
    <s v="0036-0005"/>
    <x v="3"/>
    <n v="5360"/>
    <n v="2919423"/>
    <n v="77798"/>
    <x v="0"/>
    <s v="ANTIOQUIA"/>
    <s v="ITAGÜÍ"/>
    <s v="PIÑATAS Y REGALOS LA MAYORISTA"/>
    <s v="WOMPI"/>
    <s v="FO-25-1717710"/>
    <d v="2025-10-22T11:15:00"/>
    <d v="2025-10-28T10:37:00"/>
    <x v="0"/>
    <s v="ROLLOS"/>
    <s v="EJECUTADO_EXITOSO"/>
    <s v="EJECUTADO EXITOSO"/>
    <s v="22/10/2025 SE ESCALA AL COORDINADOR DE ZONA PARA ENTREGA DE ROLLOS EN SITIO | 28/10/2025 SE REALIZA ENTREGA DE 8 ROLLOS POR EL OPERADOR LOGISTICO ENLACES LOGISTICO CON LA GUIA CRE023427"/>
    <s v="VISITA_TÉCNICA"/>
    <n v="8"/>
    <s v="PRINCIPAL"/>
    <s v="TERRESTRE"/>
    <s v="BETANCUR AGUIRRE EDGAR AUGUSTO"/>
    <n v="1"/>
    <n v="31419"/>
    <n v="31419"/>
  </r>
  <r>
    <s v="MEDELLIN"/>
    <s v="0036-0005"/>
    <x v="3"/>
    <n v="5360"/>
    <n v="2922704"/>
    <n v="45975"/>
    <x v="0"/>
    <s v="ANTIOQUIA"/>
    <s v="ITAGUI"/>
    <s v="BARRIO LA INDEPENDENCIA ITAGUI"/>
    <s v="WOMPI"/>
    <s v="FO-25-1723200"/>
    <d v="2025-10-23T08:00:00"/>
    <d v="2025-10-28T10:40:00"/>
    <x v="0"/>
    <s v="ROLLOS"/>
    <s v="EJECUTADO_EXITOSO"/>
    <s v="EJECUTADO EXITOSO"/>
    <s v="23/10/2025 SE ESCALA AL COORDINADOR DE ZONA PARA ENTREGA DE ROLLOS EN SITIO | 28/10/2025 SE REALIZA ENTREGA DE 32 ROLLOS POR EL OPERADOR LOGISTICO ENLACES LOGISTICO CON LA GUIA CRE023449"/>
    <s v="VISITA_TÉCNICA"/>
    <n v="32"/>
    <s v="PRINCIPAL"/>
    <s v="TERRESTRE"/>
    <s v="BETANCUR AGUIRRE EDGAR AUGUSTO"/>
    <n v="1"/>
    <n v="31419"/>
    <n v="31419"/>
  </r>
  <r>
    <s v="MEDELLIN"/>
    <s v="0036-0005"/>
    <x v="3"/>
    <n v="5266"/>
    <n v="2921384"/>
    <n v="16215"/>
    <x v="0"/>
    <s v="ANTIOQUIA"/>
    <s v="ENVIGADO"/>
    <s v="AUTOSERVICIO MERKJUANES ENVIGADO"/>
    <s v="WOMPI"/>
    <s v="FO-25-1720513"/>
    <d v="2025-10-22T15:48:00"/>
    <d v="2025-10-28T10:40:00"/>
    <x v="0"/>
    <s v="ROLLOS"/>
    <s v="EJECUTADO_EXITOSO"/>
    <s v="EJECUTADO EXITOSO"/>
    <s v="22/10/2025 SE ESCALA AL COORDINADOR DE ZONA PARA ENTREGA DE ROLLOS EN SITIO | 28/10/2025 SE REALIZA ENTREGA DE 64 ROLLOS POR EL OPERADOR LOGISTICO ENLACES LOGISTICO CON LA GUIA CRE023445"/>
    <s v="VISITA_TÉCNICA"/>
    <n v="64"/>
    <s v="PRINCIPAL"/>
    <s v="TERRESTRE"/>
    <s v="BETANCUR AGUIRRE EDGAR AUGUSTO"/>
    <n v="1"/>
    <n v="31419"/>
    <n v="31419"/>
  </r>
  <r>
    <s v="MEDELLIN"/>
    <s v="0036-0005"/>
    <x v="3"/>
    <n v="5360"/>
    <n v="2919987"/>
    <n v="18485"/>
    <x v="0"/>
    <s v="ANTIOQUIA"/>
    <s v="ITAGÜI"/>
    <s v="BARRIO YARUMITO ITAGUI"/>
    <s v="WOMPI"/>
    <s v="FO-25-1720532"/>
    <d v="2025-10-22T12:49:00"/>
    <d v="2025-10-28T10:40:00"/>
    <x v="0"/>
    <s v="ROLLOS"/>
    <s v="EJECUTADO_EXITOSO"/>
    <s v="EJECUTADO EXITOSO"/>
    <s v="22/10/2025 SE ESCALA AL COORDINADOR DE ZONA PARA ENTREGA DE ROLLOS EN SITIO | 28/10/2025 SE REALIZA ENTREGA DE 48 ROLLOS POR EL OPERADOR LOGISTICO ENLACES LOGISTICO CON LA GUIA CRE023448"/>
    <s v="VISITA_TÉCNICA"/>
    <n v="48"/>
    <s v="PRINCIPAL"/>
    <s v="TERRESTRE"/>
    <s v="BETANCUR AGUIRRE EDGAR AUGUSTO"/>
    <n v="1"/>
    <n v="31419"/>
    <n v="31419"/>
  </r>
  <r>
    <s v="MEDELLIN"/>
    <s v="0036-0005"/>
    <x v="3"/>
    <n v="5360"/>
    <n v="2926411"/>
    <n v="13351"/>
    <x v="0"/>
    <s v="ANTIOQUIA"/>
    <s v="ITAGÜI"/>
    <s v="DISTRIBUIDORA PRICIPE PIO"/>
    <s v="WOMPI"/>
    <s v="FO-25-1729432"/>
    <d v="2025-10-23T13:49:00"/>
    <d v="2025-10-28T10:41:00"/>
    <x v="0"/>
    <s v="ROLLOS"/>
    <s v="EJECUTADO_EXITOSO"/>
    <s v="EJECUTADO EXITOSO"/>
    <s v="23/10/2025 SE ESCALA AL COORDINADOR DE ZONA PARA ENTREGA DE ROLLOS EN SITIO | 28/10/2025 SE REALIZA ENTREGA DE 64 ROLLOS POR EL OPERADOR LOGISTICO ENLACES LOGISTICO CON LA GUIA CRE023450"/>
    <s v="VISITA_TÉCNICA"/>
    <n v="64"/>
    <s v="PRINCIPAL"/>
    <s v="TERRESTRE"/>
    <s v="BETANCUR AGUIRRE EDGAR AUGUSTO"/>
    <n v="1"/>
    <n v="31419"/>
    <n v="31419"/>
  </r>
  <r>
    <s v="MEDELLIN"/>
    <s v="0036-0005"/>
    <x v="3"/>
    <n v="5360"/>
    <n v="2925915"/>
    <n v="12305"/>
    <x v="0"/>
    <s v="ANTIOQUIA"/>
    <s v="ITAGÜI"/>
    <s v="FRANCO POLO"/>
    <s v="WOMPI"/>
    <s v="FO-25-1723666"/>
    <d v="2025-10-23T11:53:00"/>
    <d v="2025-10-28T10:42:00"/>
    <x v="0"/>
    <s v="ROLLOS"/>
    <s v="EJECUTADO_EXITOSO"/>
    <s v="EJECUTADO EXITOSO"/>
    <s v="23/10/2025 SE ESCALA AL COORDINADOR DE ZONA PARA ENTREGA DE ROLLOS EN SITIO | 28/10/2025 SE REALIZA ENTREGA DE 24 ROLLOS POR EL OPERADOR LOGISTICO ENLACES LOGISTICO CON LA GUIA CRE023451"/>
    <s v="VISITA_TÉCNICA"/>
    <n v="24"/>
    <s v="PRINCIPAL"/>
    <s v="TERRESTRE"/>
    <s v="Javier"/>
    <n v="1"/>
    <n v="31419"/>
    <n v="31419"/>
  </r>
  <r>
    <s v="CALI"/>
    <s v="0036-0003"/>
    <x v="4"/>
    <n v="76001"/>
    <n v="2940971"/>
    <n v="75472"/>
    <x v="0"/>
    <s v="VALLE DEL CAUCA"/>
    <s v="CALI"/>
    <s v="RAPITIENDA LA PALMA"/>
    <s v="WOMPI"/>
    <s v="FO-25-1741275"/>
    <d v="2025-10-27T14:33:00"/>
    <d v="2025-10-28T11:21:00"/>
    <x v="0"/>
    <s v="ROLLOS"/>
    <s v="EJECUTADO_EXITOSO"/>
    <s v="EJECUTADO EXITOSO"/>
    <s v="27/10/2025 SE ESCALA AL COORDINADOR DE ZONA PARA ENTREGA DE ROLLOS EN SITIO | 28/10/2025 SE ENTREGAN 46 ROLLOS EN BUEN ESTADO"/>
    <s v="VISITA_TÉCNICA"/>
    <n v="46"/>
    <s v="PRINCIPAL"/>
    <s v="TERRESTRE"/>
    <s v="BETANCUR AGUIRRE EDGAR AUGUSTO"/>
    <n v="1"/>
    <n v="31419"/>
    <n v="31419"/>
  </r>
  <r>
    <s v="SINCELEJO"/>
    <s v="0036-0001"/>
    <x v="0"/>
    <n v="70820"/>
    <n v="2913405"/>
    <n v="41902"/>
    <x v="0"/>
    <s v="SUCRE"/>
    <s v="SANTIAGO DE TOLU"/>
    <s v="BARRIO EL CANGREJO SANTIAGO DE TOLU"/>
    <s v="WOMPI"/>
    <s v="FO-25-1724040"/>
    <d v="2025-10-21T11:30:00"/>
    <d v="2025-10-28T11:24:00"/>
    <x v="0"/>
    <s v="ROLLOS"/>
    <s v="EJECUTADO_EXITOSO"/>
    <s v="EJECUTADO EXITOSO"/>
    <s v="23/10/2025 SE CONFIRMAN DATOS, SE REALIZA ENVIO POR OPERADOR LOGISTICO | 28/10/2025 SE REALIZA ENVIO DE 40 ROLLOS, CON LA GUIA 2265100421 SERVIENTREGA SE CONFIRMA ENTREGA EXITOSA POR PARTE DE LA TRANSPORTADORA"/>
    <s v="ENVÍO"/>
    <n v="40"/>
    <s v="INTERMEDIA"/>
    <s v="TERRESTRE"/>
    <s v="ESCOBAR LENIS JUAN SEBASTIAN"/>
    <n v="1"/>
    <n v="36351"/>
    <n v="36351"/>
  </r>
  <r>
    <s v="CUCUTA"/>
    <s v="0036-0007"/>
    <x v="1"/>
    <n v="54001"/>
    <n v="2938582"/>
    <n v="79068"/>
    <x v="0"/>
    <s v="NORTE DE SANTANDER"/>
    <s v="CUCUTA"/>
    <s v="DROGUERIA Y PERFUMERIA MOTILONES MINIMARKET"/>
    <s v="WOMPI"/>
    <s v="FO-25-1739108"/>
    <d v="2025-10-27T10:32:00"/>
    <d v="2025-10-28T11:28:00"/>
    <x v="0"/>
    <s v="ROLLOS"/>
    <s v="EJECUTADO_EXITOSO"/>
    <s v="EJECUTADO EXITOSO"/>
    <s v="27/10/2025 SE ESCALA AL COORDINADOR DE ZONA PARA ENTREGA DE ROLLOS EN SITIO | 28/10/2025 SE REALIZA ENTREGA DE 8 ROLLOS WOMPI"/>
    <s v="VISITA_TÉCNICA"/>
    <n v="8"/>
    <s v="PRINCIPAL"/>
    <s v="TERRESTRE"/>
    <s v="TORO CARDONA ELIZABETH"/>
    <n v="1"/>
    <n v="31419"/>
    <n v="31419"/>
  </r>
  <r>
    <s v="BOGOTA"/>
    <s v="0036-0004"/>
    <x v="5"/>
    <n v="11001"/>
    <n v="2916259"/>
    <n v="59896"/>
    <x v="0"/>
    <s v="CUNDINAMARCA"/>
    <s v="BOGOTA"/>
    <s v="BARRIO CANTALEJO BOGOTA 2"/>
    <s v="WOMPI"/>
    <s v="FO-25-1714639"/>
    <d v="2025-10-22T08:00:00"/>
    <d v="2025-10-28T11:30:00"/>
    <x v="0"/>
    <s v="ROLLOS"/>
    <s v="EJECUTADO_EXITOSO"/>
    <s v="EJECUTADO EXITOSO"/>
    <s v="21/10/2025 SE ESCALA AL COORDINADOR DE ZONA PARA ENTREGA DE ROLLOS EN SITIO | 28/10/2025 SE ENTREGAN  ROLLOS SIN MANIPULACIÓN DEL DATAFONO SIN NOVEDAD"/>
    <s v="VISITA_TÉCNICA"/>
    <n v="64"/>
    <s v="PRINCIPAL"/>
    <s v="TERRESTRE"/>
    <s v="DURAN ACOSTA FRANK YONNY"/>
    <n v="1"/>
    <n v="31419"/>
    <n v="31419"/>
  </r>
  <r>
    <s v="MONTERIA"/>
    <s v="0036-0001"/>
    <x v="0"/>
    <n v="23555"/>
    <n v="2912464"/>
    <n v="78560"/>
    <x v="0"/>
    <s v="CORDOBA"/>
    <s v="PLANETA RICA"/>
    <s v="BARRIO LA CANDELARIA PLANETA RICA"/>
    <s v="WOMPI"/>
    <s v="FO-25-1724044"/>
    <d v="2025-10-21T10:44:00"/>
    <d v="2025-10-28T11:32:00"/>
    <x v="0"/>
    <s v="ROLLOS"/>
    <s v="EJECUTADO_EXITOSO"/>
    <s v="EJECUTADO EXITOSO"/>
    <s v="23/10/2025 SE CONFIRMAN DATOS, SE REALIZA ENVIO POR OPERADOR LOGISTICO | 28/10/2025 SE REALIZA ENVIO DE 40 ROLLOS, CON LA GUIA 2265100422 SERVIENTREGA SE CONFIRMA ENTREGA EXITOSA POR PARTE DE LA TRANSPORTADORA"/>
    <s v="ENVÍO"/>
    <n v="40"/>
    <s v="INTERMEDIA"/>
    <s v="TERRESTRE"/>
    <s v="ARIAS QUILINDO JULIAN"/>
    <n v="1"/>
    <n v="36351"/>
    <n v="36351"/>
  </r>
  <r>
    <s v="BUCARAMANGA"/>
    <s v="0036-0007"/>
    <x v="1"/>
    <n v="68679"/>
    <n v="2914736"/>
    <n v="78438"/>
    <x v="0"/>
    <s v="SANTANDER"/>
    <s v="SAN GIL"/>
    <s v="BARRIO SAN GIL SAN GIL"/>
    <s v="WOMPI"/>
    <s v="FO-25-1724038"/>
    <d v="2025-10-21T14:41:00"/>
    <d v="2025-10-28T11:54:00"/>
    <x v="0"/>
    <s v="ROLLOS"/>
    <s v="EJECUTADO_EXITOSO"/>
    <s v="EJECUTADO EXITOSO"/>
    <s v="23/10/2025 SE CONFIRMAN DATOS, SE REALIZA ENVIO POR OPERADOR LOGISTICO | 28/10/2025 SE REALIZA ENVIO DE 24 ROLLOS, CON LA GUIA 2187690817 SERVIENTREGA SE CONFIRMA ENTREGA EXITOSA POR PARTE DE LA TRANSPORTADORA"/>
    <s v="ENVÍO"/>
    <n v="24"/>
    <s v="INTERMEDIA"/>
    <s v="TERRESTRE"/>
    <s v="TORO CARDONA ELIZABETH"/>
    <n v="1"/>
    <n v="36351"/>
    <n v="36351"/>
  </r>
  <r>
    <s v="BOGOTA"/>
    <s v="0036-0004"/>
    <x v="5"/>
    <n v="11001"/>
    <n v="2932952"/>
    <n v="58587"/>
    <x v="0"/>
    <s v="CUNDINAMARCA"/>
    <s v="BOGOTA"/>
    <s v="BARRIO COLINA BOGOTA 4"/>
    <s v="WOMPI"/>
    <s v="FO-25-1731970"/>
    <d v="2025-10-24T16:33:00"/>
    <d v="2025-10-28T11:58:00"/>
    <x v="0"/>
    <s v="ROLLOS"/>
    <s v="EJECUTADO_EXITOSO"/>
    <s v="EJECUTADO EXITOSO"/>
    <s v="24/10/2025 SE ESCALA AL COORDINADOR DE ZONA PARA ENTREGA DE ROLLOS EN SITIO | 28/10/2025 SE ENTREGAN  ROLLOS SIN MANIPULACIÓN DEL DATAFONO SIN NOVEDAD"/>
    <s v="VISITA_TÉCNICA"/>
    <n v="32"/>
    <s v="PRINCIPAL"/>
    <s v="TERRESTRE"/>
    <s v="TORO CARDONA ELIZABETH"/>
    <n v="1"/>
    <n v="31419"/>
    <n v="31419"/>
  </r>
  <r>
    <s v="BARRANQUILLA"/>
    <s v="0036-0001"/>
    <x v="0"/>
    <n v="8758"/>
    <n v="2934187"/>
    <n v="32067"/>
    <x v="0"/>
    <s v="ATLANTICO"/>
    <s v="SOLEDAD"/>
    <s v="BARRIO CIUDADELA METROPOLITANA 4  SOLEDAD"/>
    <s v="WOMPI"/>
    <s v="FO-25-1732552"/>
    <d v="2025-10-27T08:00:00"/>
    <d v="2025-10-28T11:59:00"/>
    <x v="0"/>
    <s v="ROLLOS"/>
    <s v="EJECUTADO_EXITOSO"/>
    <s v="EJECUTADO EXITOSO"/>
    <s v="25/10/2025 SE ESCALA AL COORDINADOR DE ZONA PARA ENTREGA DE ROLLOS EN SITIO | 28/10/2025 SE HACE ENTREGA DE 56 ROLLOS WOMPI"/>
    <s v="VISITA_TÉCNICA"/>
    <n v="56"/>
    <s v="PRINCIPAL"/>
    <s v="TERRESTRE"/>
    <s v="ARIAS QUILINDO JULIAN"/>
    <n v="1"/>
    <n v="31419"/>
    <n v="31419"/>
  </r>
  <r>
    <s v="CALI"/>
    <s v="0036-0003"/>
    <x v="4"/>
    <n v="76001"/>
    <n v="2938545"/>
    <n v="74059"/>
    <x v="0"/>
    <s v="VALLE DEL CAUCA"/>
    <s v="CALI"/>
    <s v="AUTOSERVICIO LA CONSTANCIA MÁRQUEZ S.A.S"/>
    <s v="WOMPI"/>
    <s v="FO-25-1739123"/>
    <d v="2025-10-27T10:20:00"/>
    <d v="2025-10-28T12:01:00"/>
    <x v="0"/>
    <s v="ROLLOS"/>
    <s v="EJECUTADO_EXITOSO"/>
    <s v="EJECUTADO EXITOSO"/>
    <s v="27/10/2025 SE ESCALA AL COORDINADOR DE ZONA PARA ENTREGA DE ROLLOS EN SITIO | 28/10/2025 SE ENTREGAN 32 ROLLOS DE WOMPI A LA SEÑORITA FAISURY BRAVO"/>
    <s v="VISITA_TÉCNICA"/>
    <n v="32"/>
    <s v="PRINCIPAL"/>
    <s v="TERRESTRE"/>
    <s v="ORTEGA TORRES JUAN SEBASTIAN"/>
    <n v="1"/>
    <n v="31419"/>
    <n v="31419"/>
  </r>
  <r>
    <s v="PASTO"/>
    <s v="0036-0003"/>
    <x v="4"/>
    <n v="52317"/>
    <n v="2940479"/>
    <n v="49967"/>
    <x v="0"/>
    <s v="NARIÑO"/>
    <s v="GUACHUCAL"/>
    <s v="BARRIO CITARA GUACHUCAL"/>
    <s v="WOMPI"/>
    <s v="FO-25-1741496"/>
    <d v="2025-10-27T13:46:00"/>
    <d v="2025-10-28T12:05:00"/>
    <x v="0"/>
    <s v="ROLLOS"/>
    <s v="EJECUTADO_EXITOSO"/>
    <s v="EJECUTADO EXITOSO"/>
    <s v="27/10/2025 SE CONFIRMAN DATOS, SE REALIZA ENVIO POR OPERADOR LOGISTICO | 28/10/2025 SE REALIZA ENTREGA DE 16 ROLLOS WOMPI NO SE MANIPULA DATAFONO"/>
    <s v="VISITA_TÉCNICA"/>
    <n v="16"/>
    <s v="INTERMEDIA"/>
    <s v="TERRESTRE"/>
    <s v="VALENCIA GONZALEZ JOSE DANIEL"/>
    <n v="1"/>
    <n v="36351"/>
    <n v="36351"/>
  </r>
  <r>
    <s v="BOGOTA"/>
    <s v="0036-0004"/>
    <x v="5"/>
    <n v="25040"/>
    <n v="2931983"/>
    <n v="59691"/>
    <x v="0"/>
    <s v="CUNDINAMARCA"/>
    <s v="ANOLAIMA"/>
    <s v="BARRIO CENTRO ANOLAIMA 1"/>
    <s v="WOMPI"/>
    <s v="FO-25-1745230"/>
    <d v="2025-10-24T14:27:00"/>
    <d v="2025-10-28T12:21:00"/>
    <x v="0"/>
    <s v="ROLLOS"/>
    <s v="GESTIÓN_TELEFONICA"/>
    <s v="CANCELADO POR LA RED-SOPORTE TELEFONICO"/>
    <s v="28/10/2025 SE PROCEDE A CERRAR ESTE CASO YA QUE NO HAY RESPUESTA DE USUARIO"/>
    <s v="SOPORTE_TELEFÓNICO"/>
    <m/>
    <s v="INTERMEDIA"/>
    <s v="TERRESTRE"/>
    <s v="BRAVO MADROÑERO OSCAR ESTEBAN"/>
    <n v="0"/>
    <n v="22000"/>
    <n v="22000"/>
  </r>
  <r>
    <s v="VALLEDUPAR"/>
    <s v="0036-0001"/>
    <x v="0"/>
    <n v="20614"/>
    <n v="2900190"/>
    <n v="52004"/>
    <x v="0"/>
    <s v="CESAR"/>
    <s v="RIO DE ORO"/>
    <s v="BARRIO SAN MIGUEL RIO DE ORO"/>
    <s v="WOMPI"/>
    <s v="FO-25-1724054"/>
    <d v="2025-10-20T08:00:00"/>
    <d v="2025-10-28T12:24:00"/>
    <x v="0"/>
    <s v="ROLLOS"/>
    <s v="EJECUTADO_EXITOSO"/>
    <s v="EJECUTADO EXITOSO"/>
    <s v="23/10/2025 SE CONFIRMAN DATOS, SE REALIZA ENVIO POR OPERADOR LOGISTICO | 28/10/2025 SE REALIZA ENVIO DE 24 ROLLOS, CON LA GUIA 2205447275 SERVIENTREGA SE CONFIRMA ENTREGA EXITOSA POR PARTE DE LA TRANSPORTADORA"/>
    <s v="ENVÍO"/>
    <n v="24"/>
    <s v="LEJANA"/>
    <s v="TERRESTRE"/>
    <s v="ALVAREZ LOPEZ MARIANA"/>
    <n v="1"/>
    <n v="40250"/>
    <n v="40250"/>
  </r>
  <r>
    <s v="BUCARAMANGA"/>
    <s v="0036-0007"/>
    <x v="1"/>
    <n v="68655"/>
    <n v="2897698"/>
    <n v="30397"/>
    <x v="0"/>
    <s v="SANTANDER"/>
    <s v="SABANA DE TORRES"/>
    <s v="BARRIO CARVAJAL  I"/>
    <s v="WOMPI"/>
    <s v="FO-25-1720637"/>
    <d v="2025-10-17T14:51:00"/>
    <d v="2025-10-28T12:25:00"/>
    <x v="0"/>
    <s v="ROLLOS"/>
    <s v="EJECUTADO_EXITOSO"/>
    <s v="EJECUTADO EXITOSO"/>
    <s v="22/10/2025 SE CONFIRMAN DATOS, SE REALIZA ENVIO POR OPERADOR LOGISTICO | 24/10/2025 SE LE INFORMA NUMERO DE GUIA A USER, PENDIENTE CONFIRMACION | 28/10/2025 SE REALIZA ENVIO DE 64 ROLLOS, CON LA GUIA 2187690816 SERVIENTREGA SE CONFIRMA ENTREGA EXITOSA POR PARTE DE LA TRANSPORTADORA"/>
    <s v="ENVÍO"/>
    <n v="64"/>
    <s v="LEJANA"/>
    <s v="TERRESTRE"/>
    <s v="TORO CARDONA ELIZABETH"/>
    <n v="1"/>
    <n v="40250"/>
    <n v="40250"/>
  </r>
  <r>
    <s v="BOGOTA"/>
    <s v="0036-0004"/>
    <x v="5"/>
    <n v="25785"/>
    <n v="2900983"/>
    <n v="68561"/>
    <x v="0"/>
    <s v="CUNDINAMARCA"/>
    <s v="TABIO"/>
    <s v="BARRIO TERMALES TABIO"/>
    <s v="WOMPI"/>
    <s v="FO-25-1724047"/>
    <d v="2025-10-20T08:00:00"/>
    <d v="2025-10-28T12:25:00"/>
    <x v="0"/>
    <s v="ROLLOS"/>
    <s v="EJECUTADO_EXITOSO"/>
    <s v="EJECUTADO EXITOSO"/>
    <s v="23/10/2025 SE CONFIRMAN DATOS, SE REALIZA ENVIO POR OPERADOR LOGISTICO | 28/10/2025 SE REALIZA ENVIO DE 32 ROLLOS, CON LA GUIA 2235596335 SERVIENTREGA SE CONFIRMA ENTREGA EXITOSA POR PARTE DE LA TRANSPORTADORA"/>
    <s v="ENVÍO"/>
    <n v="32"/>
    <s v="INTERMEDIA"/>
    <s v="TERRESTRE"/>
    <s v="TORO CARDONA ELIZABETH"/>
    <n v="1"/>
    <n v="36351"/>
    <n v="36351"/>
  </r>
  <r>
    <s v="BOGOTA"/>
    <s v="0036-0004"/>
    <x v="5"/>
    <n v="25486"/>
    <n v="2931028"/>
    <n v="73765"/>
    <x v="0"/>
    <s v="CUNDINAMARCA"/>
    <s v="NEMOCON"/>
    <s v="BARRIO CENTRO NEMOCON  9"/>
    <s v="WOMPI"/>
    <s v="FO-25-1745232"/>
    <d v="2025-10-24T11:14:00"/>
    <d v="2025-10-28T12:31:00"/>
    <x v="0"/>
    <s v="ROLLOS"/>
    <s v="GESTIÓN_TELEFONICA"/>
    <s v="CANCELADO POR LA RED-SOPORTE TELEFONICO"/>
    <s v=""/>
    <s v="SOPORTE_TELEFÓNICO"/>
    <m/>
    <s v="INTERMEDIA"/>
    <s v="TERRESTRE"/>
    <s v="TORO CARDONA ELIZABETH"/>
    <n v="0"/>
    <n v="22000"/>
    <n v="22000"/>
  </r>
  <r>
    <s v="NEIVA"/>
    <s v="0036-0006"/>
    <x v="2"/>
    <n v="18610"/>
    <n v="2914225"/>
    <n v="76068"/>
    <x v="0"/>
    <s v="CAQUETA"/>
    <s v="SAN JOSE DEL FRAGUA"/>
    <s v="BARRIO CENTRO INP YURAYACO SAN JOSE DEL FRAGUA"/>
    <s v="WOMPI"/>
    <s v="FO-25-1719201"/>
    <d v="2025-10-21T13:38:00"/>
    <d v="2025-10-28T12:35:00"/>
    <x v="0"/>
    <s v="ROLLOS"/>
    <s v="EJECUTADO_EXITOSO"/>
    <s v="EJECUTADO EXITOSO"/>
    <s v="22/10/2025 SE CONFIRMAN DATOS, SE REALIZA ENVIO POR OPERADOR LOGISTICO | 28/10/2025 SE REALIZA ENVIO DE 16 ROLLOS, CON LA GUIA 2235596300 SERVIENTREGA SE CONFIRMA ENTREGA EXITOSA POR PARTE DE LA TRANSPORTADORA"/>
    <s v="ENVÍO"/>
    <n v="16"/>
    <s v="LEJANA"/>
    <s v="TERRESTRE"/>
    <s v="ALVAREZ LOPEZ MARIANA"/>
    <n v="1"/>
    <n v="40250"/>
    <n v="40250"/>
  </r>
  <r>
    <s v="PEREIRA"/>
    <s v="0036-0002"/>
    <x v="6"/>
    <n v="66001"/>
    <n v="2943025"/>
    <n v="63378"/>
    <x v="0"/>
    <s v="RISARALDA"/>
    <s v="PEREIRA"/>
    <s v="BARRIO PARQUE INDUSTRIAL PEREIRA 4"/>
    <s v="WOMPI"/>
    <s v="FO-25-1742221"/>
    <d v="2025-10-28T08:00:00"/>
    <d v="2025-10-28T14:10:00"/>
    <x v="0"/>
    <s v="ROLLOS"/>
    <s v="EJECUTADO_EXITOSO"/>
    <s v="EJECUTADO EXITOSO"/>
    <s v="29/10/2025 SE ESCALA AL COORDINADOR DE ZONA PARA ENTREGA DE ROLLOS EN SITIO | 28/10/2025 SE VISITA COMERCIO SE ENCUENTRA CERRADO CLIENTE AUTORIZA A LA SEÑORA MARTHA PARA RECIBIRLO SE REALIZA ENTREGA DE 48 ROLLOS DE PAPEL PARA DATÁFONO WOMPI"/>
    <s v="VISITA_TÉCNICA"/>
    <n v="48"/>
    <s v="PRINCIPAL"/>
    <s v="TERRESTRE"/>
    <s v="TORO CARDONA ELIZABETH"/>
    <n v="1"/>
    <n v="31419"/>
    <n v="31419"/>
  </r>
  <r>
    <s v="MONTERIA"/>
    <s v="0036-0001"/>
    <x v="0"/>
    <n v="23001"/>
    <n v="2938330"/>
    <n v="69311"/>
    <x v="0"/>
    <s v="CORDOBA"/>
    <s v="MONTERIA"/>
    <s v="BARRIO EL CENTRO MONTERIA 1"/>
    <s v="WOMPI"/>
    <s v="FO-25-1739137"/>
    <d v="2025-10-27T10:00:00"/>
    <d v="2025-10-28T14:32:00"/>
    <x v="0"/>
    <s v="ROLLOS"/>
    <s v="EJECUTADO_EXITOSO"/>
    <s v="EJECUTADO EXITOSO"/>
    <s v="27/10/2025 SE ESCALA AL COORDINADOR DE ZONA PARA ENTREGA DE ROLLOS EN SITIO | 28/10/2025 SE REALIZA ENTREGA DE 24 ROLLOS A CORRESPONSAL WOMPI"/>
    <s v="VISITA_TÉCNICA"/>
    <n v="24"/>
    <s v="PRINCIPAL"/>
    <s v="TERRESTRE"/>
    <s v="LOAIZA LOPEZ JHON FREDDY"/>
    <n v="1"/>
    <n v="31419"/>
    <n v="31419"/>
  </r>
  <r>
    <s v="YOPAL"/>
    <s v="0036-0006"/>
    <x v="2"/>
    <n v="85325"/>
    <n v="2914971"/>
    <n v="78197"/>
    <x v="0"/>
    <s v="CASANARE"/>
    <s v="SAN LUIS DE PALENQUE"/>
    <s v="BARRIO LOS ESTEROS SAN LUIS DE PALENQUE"/>
    <s v="WOMPI"/>
    <s v="FO-25-1724037"/>
    <d v="2025-10-21T15:13:00"/>
    <d v="2025-10-28T14:42:00"/>
    <x v="0"/>
    <s v="ROLLOS"/>
    <s v="EJECUTADO_EXITOSO"/>
    <s v="EJECUTADO EXITOSO"/>
    <s v="23/10/2025 SE CONFIRMAN DATOS, SE REALIZA ENVIO POR OPERADOR LOGISTICO | 28/10/2025 SE LE INFORMA NUMERO DE GUIA A USER, PENDIENTE CONFIRMACION | 28/10/2025 SE REALIZA ENVIO DE 16 ROLLOS, CON LA GUIA 2235596329 SERVIENTREGA SE CONFIRMA ENTREGA EXITOSA POR PARTE DE LA TRANSPORTADORA"/>
    <s v="ENVÍO"/>
    <n v="16"/>
    <s v="INTERMEDIA"/>
    <s v="TERRESTRE"/>
    <s v="MARQUEZ HOYOS JEYSON DANIEL"/>
    <n v="1"/>
    <n v="36351"/>
    <n v="36351"/>
  </r>
  <r>
    <s v="MONTERIA"/>
    <s v="0036-0001"/>
    <x v="0"/>
    <n v="23555"/>
    <n v="2932176"/>
    <n v="80390"/>
    <x v="0"/>
    <s v="CORDOBA"/>
    <s v="PLANETA RICA"/>
    <s v="BARRIO PRADO PLANETA RICA"/>
    <s v="WOMPI"/>
    <s v="FO-25-1731603"/>
    <d v="2025-10-24T14:56:00"/>
    <d v="2025-10-28T14:51:00"/>
    <x v="0"/>
    <s v="ROLLOS"/>
    <s v="EJECUTADO_EXITOSO"/>
    <s v="EJECUTADO EXITOSO"/>
    <s v="28/10/2025 SE REALIZA ENVIO DE 24 ROLLOS, CON LA GUIA 2265100435 SERVIENTREGA SE CONFIRMA ENTREGA EXITOSA POR PARTE DE LA TRANSPORTADORA"/>
    <s v="ENVÍO"/>
    <n v="24"/>
    <s v="INTERMEDIA"/>
    <s v="TERRESTRE"/>
    <s v="TORO CARDONA ELIZABETH"/>
    <n v="1"/>
    <n v="36351"/>
    <n v="36351"/>
  </r>
  <r>
    <s v="TUNJA"/>
    <s v="0036-0007"/>
    <x v="1"/>
    <n v="15176"/>
    <n v="2926230"/>
    <n v="79366"/>
    <x v="0"/>
    <s v="BOYACA"/>
    <s v="CHIQUINQUIRA"/>
    <s v="BARRIO BOYACA ALTO CHIQUINQUIRA 1"/>
    <s v="WOMPI"/>
    <s v="FO-25-1731464"/>
    <d v="2025-10-23T12:40:00"/>
    <d v="2025-10-28T14:51:00"/>
    <x v="0"/>
    <s v="ROLLOS"/>
    <s v="EJECUTADO_EXITOSO"/>
    <s v="EJECUTADO EXITOSO"/>
    <s v="15/10/2025 SE REALIZA ENVIO DE ROLLOS CON OPERADOR LOGISTICO | 28/10/2025 SE REALIZA ENVIO DE 24 ROLLOS, CON LA GUIA 2235596363 SERVIENTREGA SE CONFIRMA ENTREGA EXITOSA POR PARTE DE LA TRANSPORTADORA"/>
    <s v="ENVÍO"/>
    <n v="24"/>
    <s v="LEJANA"/>
    <s v="TERRESTRE"/>
    <s v="TORO CARDONA ELIZABETH"/>
    <n v="1"/>
    <n v="40250"/>
    <n v="40250"/>
  </r>
  <r>
    <s v="MONTERIA"/>
    <s v="0036-0001"/>
    <x v="0"/>
    <n v="23586"/>
    <n v="2923458"/>
    <n v="41657"/>
    <x v="0"/>
    <s v="CORDOBA"/>
    <s v="PURISIMA"/>
    <s v="BARRIO CENTRO PURISIMA DE LA CONCEPCION 1"/>
    <s v="WOMPI"/>
    <s v="FO-25-1729857"/>
    <d v="2025-10-23T08:36:00"/>
    <d v="2025-10-28T14:52:00"/>
    <x v="0"/>
    <s v="ROLLOS"/>
    <s v="EJECUTADO_EXITOSO"/>
    <s v="EJECUTADO EXITOSO"/>
    <s v="24/10/2025 SE CONFIRMAN DATOS, SE REALIZA ENVIO POR OPERADOR LOGISTICO | 28/10/2025 SE REALIZA ENVIO DE 48 ROLLOS, CON LA GUIA 2265100432 SERVIENTREGA SE CONFIRMA ENTREGA EXITOSA POR PARTE DE LA TRANSPORTADORA"/>
    <s v="ENVÍO"/>
    <n v="48"/>
    <s v="INTERMEDIA"/>
    <s v="TERRESTRE"/>
    <s v="ATEHORTUA VASQUEZ ANA SOFIA"/>
    <n v="1"/>
    <n v="36351"/>
    <n v="36351"/>
  </r>
  <r>
    <s v="MONTERIA"/>
    <s v="0036-0001"/>
    <x v="0"/>
    <n v="5154"/>
    <n v="2921523"/>
    <n v="79761"/>
    <x v="0"/>
    <s v="ANTIOQUIA"/>
    <s v="CAUCASIA"/>
    <s v="BARRIO AV EL PAJONA - PALACIO MUN CAUCASIA"/>
    <s v="WOMPI"/>
    <s v="FO-25-1726409"/>
    <d v="2025-10-22T15:50:00"/>
    <d v="2025-10-28T14:53:00"/>
    <x v="0"/>
    <s v="ROLLOS"/>
    <s v="EJECUTADO_EXITOSO"/>
    <s v="EJECUTADO EXITOSO"/>
    <s v="23/10/2025 SE CONFIRMAN DATOS, SE REALIZA ENVIO POR OPERADOR LOGISTICO | 28/10/2025 SE REALIZA ENVIO DE 16 ROLLOS, CON LA GUIA 2265100424 SERVIENTREGA SE CONFIRMA ENTREGA EXITOSA POR PARTE DE LA TRANSPORTADORA"/>
    <s v="ENVÍO"/>
    <n v="16"/>
    <s v="INTERMEDIA"/>
    <s v="TERRESTRE"/>
    <s v="TORO CARDONA ELIZABETH"/>
    <n v="1"/>
    <n v="36351"/>
    <n v="36351"/>
  </r>
  <r>
    <s v="MONTERIA"/>
    <s v="0036-0001"/>
    <x v="0"/>
    <n v="23464"/>
    <n v="2915620"/>
    <n v="10894"/>
    <x v="0"/>
    <s v="CORDOBA"/>
    <s v="MOMIL"/>
    <s v="MOMIL - CORDOBA"/>
    <s v="WOMPI"/>
    <s v="FO-25-1724034"/>
    <d v="2025-10-21T15:54:00"/>
    <d v="2025-10-28T14:54:00"/>
    <x v="0"/>
    <s v="ROLLOS"/>
    <s v="EJECUTADO_EXITOSO"/>
    <s v="EJECUTADO EXITOSO"/>
    <s v="23/10/2025 SE CONFIRMAN DATOS, SE REALIZA ENVIO POR OPERADOR LOGISTICO | 28/10/2025 SE REALIZA ENVIO DE 16 ROLLOS, CON LA GUIA 2265100420 SERVIENTREGA SE CONFIRMA ENTREGA EXITOSA POR PARTE DE LA TRANSPORTADORA"/>
    <s v="ENVÍO"/>
    <n v="16"/>
    <s v="INTERMEDIA"/>
    <s v="TERRESTRE"/>
    <s v="AYALA ROMERO MAYKOL DANILO"/>
    <n v="1"/>
    <n v="36351"/>
    <n v="36351"/>
  </r>
  <r>
    <s v="MONTERIA"/>
    <s v="0036-0001"/>
    <x v="0"/>
    <n v="23586"/>
    <n v="2920079"/>
    <n v="75899"/>
    <x v="0"/>
    <s v="CORDOBA"/>
    <s v="PURISIMA"/>
    <s v="BARRIO JUAN XIII PURISIMA DE LA CONCEPCION"/>
    <s v="WOMPI"/>
    <s v="FO-25-1723771"/>
    <d v="2025-10-22T12:44:00"/>
    <d v="2025-10-28T14:55:00"/>
    <x v="0"/>
    <s v="ROLLOS"/>
    <s v="EJECUTADO_EXITOSO"/>
    <s v="EJECUTADO EXITOSO"/>
    <s v="23/10/2025 SE CONFIRMAN DATOS, SE REALIZA ENVIO POR OPERADOR LOGISTICO | 28/10/2025 SE REALIZA ENVIO DE 48 ROLLOS, CON LA GUIA 2265100419 SERVIENTREGA SE CONFIRMA ENTREGA EXITOSA POR PARTE DE LA TRANSPORTADORA"/>
    <s v="ENVÍO"/>
    <n v="48"/>
    <s v="INTERMEDIA"/>
    <s v="TERRESTRE"/>
    <s v="TORO CARDONA ELIZABETH"/>
    <n v="1"/>
    <n v="36351"/>
    <n v="36351"/>
  </r>
  <r>
    <s v="BARRANQUILLA"/>
    <s v="0036-0001"/>
    <x v="0"/>
    <n v="8849"/>
    <n v="2920168"/>
    <n v="11052"/>
    <x v="0"/>
    <s v="ATLANTICO"/>
    <s v="USIACURI"/>
    <s v="USIACURI - ATLANTICO"/>
    <s v="WOMPI"/>
    <s v="FO-25-1723739"/>
    <d v="2025-10-22T13:32:00"/>
    <d v="2025-10-28T14:56:00"/>
    <x v="0"/>
    <s v="ROLLOS"/>
    <s v="EJECUTADO_EXITOSO"/>
    <s v="EJECUTADO EXITOSO"/>
    <s v="22/10/2025 SE CONFIRMAN DATOS, SE REALIZA ENVIO POR OPERADOR LOGISTICO | 28/10/2025 SE REALIZA ENVIO DE 64 ROLLOS, CON LA GUIA 2205447274 SERVIENTREGA SE CONFIRMA ENTREGA EXITOSA POR PARTE DE LA TRANSPORTADORA"/>
    <s v="ENVÍO"/>
    <n v="64"/>
    <s v="INTERMEDIA"/>
    <s v="TERRESTRE"/>
    <s v="AYALA ROMERO MAYKOL DANILO"/>
    <n v="1"/>
    <n v="36351"/>
    <n v="36351"/>
  </r>
  <r>
    <s v="CALI"/>
    <s v="0036-0003"/>
    <x v="4"/>
    <n v="76248"/>
    <n v="2918745"/>
    <n v="27592"/>
    <x v="0"/>
    <s v="VALLE DEL CAUCA"/>
    <s v="EL CERRITO"/>
    <s v="BARRIO EL PLACER - EL CERRITO"/>
    <s v="WOMPI"/>
    <s v="FO-25-1719802"/>
    <d v="2025-10-22T10:22:00"/>
    <d v="2025-10-28T14:57:00"/>
    <x v="0"/>
    <s v="ROLLOS"/>
    <s v="EJECUTADO_EXITOSO"/>
    <s v="EJECUTADO EXITOSO"/>
    <s v="28/10/2025 SE REALIZA ENVIO DE 48 ROLLOS, CON LA GUIA 2215219721 SERVIENTREGA SE CONFIRMA ENTREGA EXITOSA POR PARTE DE LA TRANSPORTADORA"/>
    <s v="ENVÍO"/>
    <n v="48"/>
    <s v="INTERMEDIA"/>
    <s v="TERRESTRE"/>
    <s v="CONTRERAS ROSSI LITZY YULIETH"/>
    <n v="1"/>
    <n v="36351"/>
    <n v="36351"/>
  </r>
  <r>
    <s v="CALI"/>
    <s v="0036-0003"/>
    <x v="4"/>
    <n v="76233"/>
    <n v="2909609"/>
    <n v="63103"/>
    <x v="0"/>
    <s v="VALLE DEL CAUCA"/>
    <s v="DAGUA"/>
    <s v="BARRIO EL CARMEN DAGUA"/>
    <s v="WOMPI"/>
    <s v="FO-25-1729294"/>
    <d v="2025-10-21T08:00:00"/>
    <d v="2025-10-28T14:58:00"/>
    <x v="0"/>
    <s v="ROLLOS"/>
    <s v="EJECUTADO_EXITOSO"/>
    <s v="EJECUTADO EXITOSO"/>
    <s v="24/10/2025 SE REALIZA ENVIO DE ROLLOS CON OPERADOR LOGISTICO | 28/10/2025 SE REALIZA ENVIO DE 40 ROLLOS, CON LA GUIA 2215219735 SERVIENTREGA SE CONFIRMA ENTREGA EXITOSA POR PARTE DE LA TRANSPORTADORA"/>
    <s v="ENVÍO"/>
    <n v="40"/>
    <s v="INTERMEDIA"/>
    <s v="TERRESTRE"/>
    <s v="TORO CARDONA ELIZABETH"/>
    <n v="1"/>
    <n v="36351"/>
    <n v="36351"/>
  </r>
  <r>
    <s v="CALI"/>
    <s v="0036-0003"/>
    <x v="4"/>
    <n v="19845"/>
    <n v="2898042"/>
    <n v="77824"/>
    <x v="0"/>
    <s v="CAUCA"/>
    <s v="VILLA RICA"/>
    <s v="BARRIO CENTRO VILLA RICA 4"/>
    <s v="WOMPI"/>
    <s v="FO-25-1714469"/>
    <d v="2025-10-17T15:08:00"/>
    <d v="2025-10-28T15:00:00"/>
    <x v="0"/>
    <s v="ROLLOS"/>
    <s v="EJECUTADO_EXITOSO"/>
    <s v="EJECUTADO EXITOSO"/>
    <s v="24/10/2025 SE LE INFORMA NUMERO DE GUIA A USER, PENDIENTE CONFIRMACION | 28/10/2025 SE REALIZA ENVIO DE 16 ROLLOS, CON LA GUIA 2215219715 SERVIENTREGA SE CONFIRMA ENTREGA EXITOSA POR PARTE DE LA TRANSPORTADORA"/>
    <s v="ENVÍO"/>
    <n v="16"/>
    <s v="LEJANA"/>
    <s v="TERRESTRE"/>
    <s v="ATEHORTUA VASQUEZ ANA SOFIA"/>
    <n v="1"/>
    <n v="40250"/>
    <n v="40250"/>
  </r>
  <r>
    <s v="MONTERIA"/>
    <s v="0036-0001"/>
    <x v="0"/>
    <n v="23464"/>
    <n v="2909749"/>
    <n v="80896"/>
    <x v="0"/>
    <s v="CORDOBA"/>
    <s v="MOMIL"/>
    <s v="BARRIO SANTA LUCIA MOMIL 1"/>
    <s v="WOMPI"/>
    <s v="FO-25-1726664"/>
    <d v="2025-10-21T08:00:00"/>
    <d v="2025-10-28T15:00:00"/>
    <x v="0"/>
    <s v="ROLLOS"/>
    <s v="EJECUTADO_EXITOSO"/>
    <s v="EJECUTADO EXITOSO"/>
    <s v="23/10/2025 SE REALIZA ENVIO DE ROLLOS CON OPERADOR LOGISTICO | 28/10/2025 SE REALIZA ENVIO DE 24 ROLLOS, CON LA GUIA 2265100426 SERVIENTREGA SE CONFIRMA ENTREGA EXITOSA POR PARTE DE LA TRANSPORTADORA"/>
    <s v="ENVÍO"/>
    <n v="24"/>
    <s v="INTERMEDIA"/>
    <s v="TERRESTRE"/>
    <s v="TORO CARDONA ELIZABETH"/>
    <n v="1"/>
    <n v="36351"/>
    <n v="36351"/>
  </r>
  <r>
    <s v="IBAGUE"/>
    <s v="0036-0006"/>
    <x v="2"/>
    <n v="73861"/>
    <n v="2886783"/>
    <n v="66448"/>
    <x v="0"/>
    <s v="TOLIMA"/>
    <s v="VENADILLO"/>
    <s v="BARRIO SANTA BARBARA VENADILLO 4"/>
    <s v="WOMPI"/>
    <s v="FO-25-1691477"/>
    <d v="2025-10-15T15:29:00"/>
    <d v="2025-10-28T15:04:00"/>
    <x v="0"/>
    <s v="ROLLOS"/>
    <s v="EJECUTADO_EXITOSO"/>
    <s v="EJECUTADO EXITOSO"/>
    <s v="16/10/2025 SE CONFIRMAN DATOS, SE REALIZA ENVIO DE ROLLOS CON GUIA | 22/10/2025 SE LE INFORMA NUMERO DE GUIA A USER, PENDIENTE CONFIRMACION. INFORMA QUE AUN NO RECIBE | 28/10/2025 SE REALIZA ENVIO DE 48 ROLLOS, CON LA GUIA 2235596247 SERVIENTREGA SE CONFIRMA ENTREGA EXITOSA POR PARTE DE LA TRANSPORTADORA"/>
    <s v="ENVÍO"/>
    <n v="48"/>
    <s v="INTERMEDIA"/>
    <s v="TERRESTRE"/>
    <s v="ATEHORTUA VASQUEZ ANA SOFIA"/>
    <n v="1"/>
    <n v="36351"/>
    <n v="36351"/>
  </r>
  <r>
    <s v="IBAGUE"/>
    <s v="0036-0006"/>
    <x v="2"/>
    <n v="73861"/>
    <n v="2885565"/>
    <n v="76983"/>
    <x v="0"/>
    <s v="TOLIMA"/>
    <s v="VENADILLO"/>
    <s v="BARRIO SANTA BARBARA VENADILLO  5"/>
    <s v="WOMPI"/>
    <s v="FO-25-1688990"/>
    <d v="2025-10-15T12:58:00"/>
    <d v="2025-10-28T15:05:00"/>
    <x v="0"/>
    <s v="ROLLOS"/>
    <s v="EJECUTADO_EXITOSO"/>
    <s v="EJECUTADO EXITOSO"/>
    <s v="15/10/2025 SE ESCALA AL COORDINADOR DE ZONA PARA ENTREGA DE ROLLOS EN SITIO | 22/10/2025 SE COMUNICA CON EL USUARIO AL NUMERO 3105577281 DONDE INFORMA QUE AUN NO RECIBE LOS ROLLOS | 28/10/2025 SE REALIZA ENVIO DE 48 ROLLOS, CON LA GUIA 2235596242 SERVIENTREGA SE CONFIRMA ENTREGA EXITOSA POR PARTE DE LA TRANSPORTADORA"/>
    <s v="ENVÍO"/>
    <n v="48"/>
    <s v="INTERMEDIA"/>
    <s v="TERRESTRE"/>
    <s v="CONTRERAS ROSSI LITZY YULIETH"/>
    <n v="1"/>
    <n v="36351"/>
    <n v="36351"/>
  </r>
  <r>
    <s v="PEREIRA"/>
    <s v="0036-0002"/>
    <x v="6"/>
    <n v="66001"/>
    <n v="2935746"/>
    <n v="16412"/>
    <x v="0"/>
    <s v="RISARALDA"/>
    <s v="PEREIRA"/>
    <s v="TIENDA DE CALICHE"/>
    <s v="WOMPI"/>
    <s v="FO-25-1735807"/>
    <d v="2025-10-27T08:00:00"/>
    <d v="2025-10-28T15:26:00"/>
    <x v="0"/>
    <s v="ROLLOS"/>
    <s v="EJECUTADO_EXITOSO"/>
    <s v="EJECUTADO EXITOSO"/>
    <s v="26/10/2025 SE ESCALA AL COORDINADOR DE ZONA PARA ENTREGA DE ROLLOS EN SITIO | 28/10/2025 SE VISITA COMERCIO SE REALIZA ENTREGA DE 64 ROLLOS DE PAPEL PARA DATÁFONO WOMPI"/>
    <s v="VISITA_TÉCNICA"/>
    <n v="64"/>
    <s v="PRINCIPAL"/>
    <s v="TERRESTRE"/>
    <s v="TORO CARDONA ELIZABETH"/>
    <n v="1"/>
    <n v="31419"/>
    <n v="31419"/>
  </r>
  <r>
    <s v="MEDELLIN"/>
    <s v="0036-0005"/>
    <x v="3"/>
    <n v="5679"/>
    <n v="2900411"/>
    <n v="46021"/>
    <x v="0"/>
    <s v="ANTIOQUIA"/>
    <s v="SANTA BARBARA"/>
    <s v="BARRIO EL GUAYABO SANTA BARBARA"/>
    <s v="WOMPI"/>
    <s v="FO-25-1731511"/>
    <d v="2025-10-20T08:00:00"/>
    <d v="2025-10-28T15:41:00"/>
    <x v="0"/>
    <s v="ROLLOS"/>
    <s v="EJECUTADO_EXITOSO"/>
    <s v="EJECUTADO EXITOSO"/>
    <s v="24/10/2025 SE CONFIRMAN DATOS, SE REALIZA ENVIO POR OPERADOR LOGISTICO | 27/10/2025 ENVÍO DE 24 ROLLOS A CB OK"/>
    <s v="ENVÍO"/>
    <n v="24"/>
    <s v="INTERMEDIA"/>
    <s v="TERRESTRE"/>
    <s v="LOAIZA LOPEZ JHON FREDDY"/>
    <n v="1"/>
    <n v="36351"/>
    <n v="36351"/>
  </r>
  <r>
    <s v="BOGOTA"/>
    <s v="0036-0004"/>
    <x v="5"/>
    <n v="25740"/>
    <n v="2909715"/>
    <n v="67532"/>
    <x v="0"/>
    <s v="CUNDINAMARCA"/>
    <s v="SIBATE"/>
    <s v="BARRIO SAN JUAN SIBATE 1"/>
    <s v="WOMPI"/>
    <s v="FO-25-1729293"/>
    <d v="2025-10-21T08:00:00"/>
    <d v="2025-10-28T15:43:00"/>
    <x v="0"/>
    <s v="ROLLOS"/>
    <s v="EJECUTADO_EXITOSO"/>
    <s v="EJECUTADO EXITOSO"/>
    <s v="24/10/2025 SE REALIZA ENVIO DE ROLLOS CON OPERADOR LOGISTICO | 27/10/2025 SE REALIZA ENVIO DE ROLLOS PARA DATÁFONO, CON LOS DATOS SUMISTRARO POR CORRESPONSAL SIN NOVEDAD EN EL ENVIO, DATOS DE GUÍA FUE INFORMADO AL COMERCIO"/>
    <s v="ENVÍO"/>
    <n v="64"/>
    <s v="INTERMEDIA"/>
    <s v="TERRESTRE"/>
    <s v="PAREJA ECHAVARRIA JHON DAVID"/>
    <n v="1"/>
    <n v="36351"/>
    <n v="36351"/>
  </r>
  <r>
    <s v="MEDELLIN"/>
    <s v="0036-0005"/>
    <x v="3"/>
    <n v="5190"/>
    <n v="2921869"/>
    <n v="38390"/>
    <x v="0"/>
    <s v="ANTIOQUIA"/>
    <s v="CISNEROS"/>
    <s v="BARRIO AV FERROCARRIL CISNEROS"/>
    <s v="WOMPI"/>
    <s v="FO-25-1727924"/>
    <d v="2025-10-22T16:36:00"/>
    <d v="2025-10-28T15:45:00"/>
    <x v="0"/>
    <s v="ROLLOS"/>
    <s v="EJECUTADO_EXITOSO"/>
    <s v="EJECUTADO EXITOSO"/>
    <s v="24/10/2025 SE CONFIRMAN DATOS, SE REALIZA ENVIO POR OPERADOR LOGISTICO | 28/10/2025 SE REALIZA ENVIO DE 48 ROLLOS, CON LA GUIA 6345301373728 MANDAR Y SERVIR SE CONFIRMA ENTREGA EXITOSA POR PARTE DE LA TRANSPORTADORA"/>
    <s v="ENVÍO"/>
    <n v="48"/>
    <s v="INTERMEDIA"/>
    <s v="TERRESTRE"/>
    <s v="GALEANO SORIANO JUAN DAVID"/>
    <n v="1"/>
    <n v="36351"/>
    <n v="36351"/>
  </r>
  <r>
    <s v="CALI"/>
    <s v="0036-0003"/>
    <x v="4"/>
    <n v="19392"/>
    <n v="2917383"/>
    <n v="76459"/>
    <x v="0"/>
    <s v="CAUCA"/>
    <s v="LA SIERRA"/>
    <s v="BARRIO LA SIERRA LA SIERRA"/>
    <s v="WOMPI"/>
    <s v="FO-25-1722692"/>
    <d v="2025-10-22T08:28:00"/>
    <d v="2025-10-28T15:45:00"/>
    <x v="0"/>
    <s v="ROLLOS"/>
    <s v="EJECUTADO_EXITOSO"/>
    <s v="EJECUTADO EXITOSO"/>
    <s v="24/10/2025 SE REALIZA ENVÍO DE 40 ROLLOS"/>
    <s v="ENVÍO"/>
    <n v="40"/>
    <s v="LEJANA"/>
    <s v="TERRESTRE"/>
    <s v="BETANCUR AGUIRRE EDGAR AUGUSTO"/>
    <n v="1"/>
    <n v="40250"/>
    <n v="40250"/>
  </r>
  <r>
    <s v="MEDELLIN"/>
    <s v="0036-0005"/>
    <x v="3"/>
    <n v="5686"/>
    <n v="2917668"/>
    <n v="79187"/>
    <x v="0"/>
    <s v="ANTIOQUIA"/>
    <s v="SANTA ROSA DE OSOS"/>
    <s v="BARRIO CENTRO SANTA ROSA DE OSOS 4"/>
    <s v="WOMPI"/>
    <s v="FO-25-1722691"/>
    <d v="2025-10-22T08:54:00"/>
    <d v="2025-10-28T15:46:00"/>
    <x v="0"/>
    <s v="ROLLOS"/>
    <s v="EJECUTADO_EXITOSO"/>
    <s v="EJECUTADO EXITOSO"/>
    <s v="28/10/2025 SE REALIZA ENVIO DE 16 ROLLOS, CON LA GUIA 6345301372528 MANDAR Y SERVIR SE CONFIRMA ENTREGA EXITOSA POR PARTE DE LA TRANSPORTADORA"/>
    <s v="ENVÍO"/>
    <n v="16"/>
    <s v="INTERMEDIA"/>
    <s v="TERRESTRE"/>
    <s v="BOLAÑOS TABORDA JORGE ENRIQUE"/>
    <n v="1"/>
    <n v="36351"/>
    <n v="36351"/>
  </r>
  <r>
    <s v="MEDELLIN"/>
    <s v="0036-0005"/>
    <x v="3"/>
    <n v="5615"/>
    <n v="2919839"/>
    <n v="36442"/>
    <x v="0"/>
    <s v="ANTIOQUIA"/>
    <s v="RIONEGRO"/>
    <s v="BARRIO SANTA TERESITA RIONEGRO"/>
    <s v="WOMPI"/>
    <s v="FO-25-1719786"/>
    <d v="2025-10-22T12:02:00"/>
    <d v="2025-10-28T15:47:00"/>
    <x v="0"/>
    <s v="ROLLOS"/>
    <s v="EJECUTADO_EXITOSO"/>
    <s v="EJECUTADO EXITOSO"/>
    <s v="28/10/2025 SE REALIZA ENVIO DE 64 ROLLOS, CON LA GUIA 6345301372368 MANDAR Y SERVIR SE CONFIRMA ENTREGA EXITOSA POR PARTE DE LA TRANSPORTADORA"/>
    <s v="ENVÍO"/>
    <n v="64"/>
    <s v="INTERMEDIA"/>
    <s v="TERRESTRE"/>
    <s v="BETANCUR AGUIRRE EDGAR AUGUSTO"/>
    <n v="1"/>
    <n v="36351"/>
    <n v="36351"/>
  </r>
  <r>
    <s v="TUNJA"/>
    <s v="0036-0007"/>
    <x v="1"/>
    <n v="15001"/>
    <n v="2942175"/>
    <n v="74452"/>
    <x v="0"/>
    <s v="BOYACA"/>
    <s v="TUNJA"/>
    <s v="LA AREPA CUADRADA TUNJA"/>
    <s v="WOMPI"/>
    <s v="FO-25-1741656"/>
    <d v="2025-10-27T16:01:00"/>
    <d v="2025-10-28T15:50:00"/>
    <x v="0"/>
    <s v="ROLLOS"/>
    <s v="EJECUTADO_EXITOSO"/>
    <s v="EJECUTADO EXITOSO"/>
    <s v="28/10/2025 SE REALIZA ENTREGA DE 16 ROLLOS CON VISITA ."/>
    <s v="VISITA_TÉCNICA"/>
    <n v="16"/>
    <s v="PRINCIPAL"/>
    <s v="TERRESTRE"/>
    <s v="BETANCUR AGUIRRE EDGAR AUGUSTO"/>
    <n v="1"/>
    <n v="31419"/>
    <n v="31419"/>
  </r>
  <r>
    <s v="BOGOTA"/>
    <s v="0036-0004"/>
    <x v="5"/>
    <n v="25307"/>
    <n v="2928546"/>
    <n v="49662"/>
    <x v="0"/>
    <s v="CUNDINAMARCA"/>
    <s v="GIRARDOT"/>
    <s v="BARRIO ALTO DE LA CRUZ GIRARDOT"/>
    <s v="WOMPI"/>
    <s v="FO-25-1730904"/>
    <d v="2025-10-24T08:00:00"/>
    <d v="2025-10-28T15:54:00"/>
    <x v="0"/>
    <s v="ROLLOS"/>
    <s v="EJECUTADO_EXITOSO"/>
    <s v="EJECUTADO EXITOSO"/>
    <s v="24/10/2025 SE CONFIRMAN DATOS, SE REALIZA ENVIO POR OPERADOR LOGISTICO | 27/10/2025 SE REALIZA ENVIO DE ROLLOS PARA DATÁFONO, CON LOS DATOS SUMISTRARO POR CORRESPONSAL SIN NOVEDAD EN EL ENVIO, DATOS DE GUÍA FUE INFORMADO AL COMERCIO"/>
    <s v="ENVÍO"/>
    <n v="40"/>
    <s v="LEJANA"/>
    <s v="TERRESTRE"/>
    <s v="SOLER HOYOS CRISTIAN LEONARDO"/>
    <n v="1"/>
    <n v="40250"/>
    <n v="40250"/>
  </r>
  <r>
    <s v="MONTERIA"/>
    <s v="0036-0001"/>
    <x v="0"/>
    <n v="23580"/>
    <n v="2932092"/>
    <n v="76156"/>
    <x v="0"/>
    <s v="CORDOBA"/>
    <s v="PUERTO LIBERTADOR"/>
    <s v="BARRIO GGT RIO VERDE  PUERTO LIBERTADOR"/>
    <s v="WOMPI"/>
    <s v="FO-25-1731495"/>
    <d v="2025-10-24T14:43:00"/>
    <d v="2025-10-28T15:56:00"/>
    <x v="0"/>
    <s v="ROLLOS"/>
    <s v="EJECUTADO_EXITOSO"/>
    <s v="EJECUTADO EXITOSO"/>
    <s v="15/10/2025 SE CONFIRMAN DATOS, SE REALIZA ENVIO POR OPERADOR LOGISTICO | 25/10/2025 SE REALIZA ENVÍO DE 24 ROLLOS A CORRESPONSAL WOMPI, CLIENTE CONFIRMA RECOGER EN OFICINA PRINCIPAL DE PUERTO LIBERTADOR."/>
    <s v="ENVÍO"/>
    <n v="24"/>
    <s v="LEJANA"/>
    <s v="TERRESTRE"/>
    <s v="GALEANO SORIANO JUAN DAVID"/>
    <n v="1"/>
    <n v="40250"/>
    <n v="40250"/>
  </r>
  <r>
    <s v="MONTERIA"/>
    <s v="0036-0001"/>
    <x v="0"/>
    <n v="23001"/>
    <n v="2936384"/>
    <n v="53421"/>
    <x v="0"/>
    <s v="CORDOBA"/>
    <s v="MONTERIA"/>
    <s v="BARRIO CENTRO MONTERIA 30"/>
    <s v="WOMPI"/>
    <s v="FO-25-1737184"/>
    <d v="2025-10-27T08:00:00"/>
    <d v="2025-10-28T15:58:00"/>
    <x v="0"/>
    <s v="ROLLOS"/>
    <s v="EJECUTADO_EXITOSO"/>
    <s v="EJECUTADO EXITOSO"/>
    <s v="27/10/2025 SE ESCALA AL COORDINADOR DE ZONA PARA ENTREGA DE ROLLOS EN SITIO | 28/10/2025 SE RELIZAR ENTREGA DE 32 ROLLOS A CORRESPONSAL WOMPI"/>
    <s v="VISITA_TÉCNICA"/>
    <n v="32"/>
    <s v="PRINCIPAL"/>
    <s v="TERRESTRE"/>
    <s v="MARQUEZ HOYOS JEYSON DANIEL"/>
    <n v="1"/>
    <n v="31419"/>
    <n v="31419"/>
  </r>
  <r>
    <s v="VILLAVICENCIO"/>
    <s v="0036-0006"/>
    <x v="2"/>
    <n v="50150"/>
    <n v="2934597"/>
    <n v="48732"/>
    <x v="0"/>
    <s v="META"/>
    <s v="CASTILLA LA NUEVA"/>
    <s v="BARRIO RURAL CASTILLA LA NUEVA"/>
    <s v="WOMPI"/>
    <s v="FO-25-1734195"/>
    <d v="2025-10-27T08:00:00"/>
    <d v="2025-10-28T15:58:00"/>
    <x v="0"/>
    <s v="ROLLOS"/>
    <s v="EJECUTADO_EXITOSO"/>
    <s v="EJECUTADO EXITOSO"/>
    <s v="27/10/2025 SE REALIZA ENVIO DE 32 ROLLOS DE PAPEL TERMICO PARA DATÁFONO WOMPI POR MEDIO DE TRANSPORTADORA INTER RAPIDÍSIMO GUIA NO 700173049630"/>
    <s v="ENVÍO"/>
    <n v="32"/>
    <s v="INTERMEDIA"/>
    <s v="TERRESTRE"/>
    <s v="MARQUEZ HOYOS JEYSON DANIEL"/>
    <n v="1"/>
    <n v="36351"/>
    <n v="36351"/>
  </r>
  <r>
    <s v="CUCUTA"/>
    <s v="0036-0007"/>
    <x v="1"/>
    <n v="54001"/>
    <n v="2942292"/>
    <n v="22935"/>
    <x v="0"/>
    <s v="NORTE DE SANTANDER"/>
    <s v="CUCUTA"/>
    <s v="DROGAS EL KIOSCO"/>
    <s v="WOMPI"/>
    <s v="FO-25-1741783"/>
    <d v="2025-10-27T16:25:00"/>
    <d v="2025-10-28T16:01:00"/>
    <x v="0"/>
    <s v="ROLLOS"/>
    <s v="EJECUTADO_EXITOSO"/>
    <s v="EJECUTADO EXITOSO"/>
    <s v="28/10/2025 SE ENTREGAN 64 ROLLOS WOMPI"/>
    <s v="VISITA_TÉCNICA"/>
    <n v="64"/>
    <s v="PRINCIPAL"/>
    <s v="TERRESTRE"/>
    <s v="GARZON RUIZ LUIS MIGUEL"/>
    <n v="1"/>
    <n v="31419"/>
    <n v="31419"/>
  </r>
  <r>
    <s v="TUNJA"/>
    <s v="0036-0007"/>
    <x v="1"/>
    <n v="15407"/>
    <n v="2924084"/>
    <n v="71186"/>
    <x v="0"/>
    <s v="BOYACA"/>
    <s v="VILLA DE LEYVA"/>
    <s v="BARRIO VEREDA SABANA ALTA VILLA DE LEYVA"/>
    <s v="WOMPI"/>
    <s v="FO-25-1730314"/>
    <d v="2025-10-23T09:41:00"/>
    <d v="2025-10-28T16:04:00"/>
    <x v="0"/>
    <s v="ROLLOS"/>
    <s v="EJECUTADO_EXITOSO"/>
    <s v="EJECUTADO EXITOSO"/>
    <s v="24/10/2025 SE REALIZA ENVIO DE ROLLOS CON OPERADOR LOGISTICO | 28/10/2025 SE VISITA CB ENTREGA 16 ROLLOS"/>
    <s v="VISITA_TÉCNICA"/>
    <n v="16"/>
    <s v="INTERMEDIA"/>
    <s v="TERRESTRE"/>
    <s v="NARANJO AFANADOR RUBEN JESUS"/>
    <n v="1"/>
    <n v="36351"/>
    <n v="36351"/>
  </r>
  <r>
    <s v="PEREIRA"/>
    <s v="0036-0002"/>
    <x v="6"/>
    <n v="63130"/>
    <n v="2939762"/>
    <n v="50393"/>
    <x v="0"/>
    <s v="QUINDIO"/>
    <s v="CALARCA"/>
    <s v="BARRIO VERACRUZ CALARCA 1"/>
    <s v="WOMPI"/>
    <s v="FO-25-1741501"/>
    <d v="2025-10-27T11:55:00"/>
    <d v="2025-10-28T16:07:00"/>
    <x v="0"/>
    <s v="ROLLOS"/>
    <s v="EJECUTADO_EXITOSO"/>
    <s v="EJECUTADO EXITOSO"/>
    <s v="27/10/2025 SE CONFIRMAN DATOS, SE REALIZA ENVIO POR OPERADOR LOGISTICO | 28/10/2025 SE VISITA COMERCIO SE REALIZÓ ENTREGA DE 40 ROLLOS WOMPI"/>
    <s v="VISITA_TÉCNICA"/>
    <n v="40"/>
    <s v="INTERMEDIA"/>
    <s v="TERRESTRE"/>
    <s v="GONZALEZ GONZALEZ MARIO ALBERTO"/>
    <n v="1"/>
    <n v="36351"/>
    <n v="36351"/>
  </r>
  <r>
    <s v="BOGOTA"/>
    <s v="0036-0004"/>
    <x v="5"/>
    <n v="25754"/>
    <n v="2938306"/>
    <n v="77823"/>
    <x v="0"/>
    <s v="CUNDINAMARCA"/>
    <s v="SOACHA"/>
    <s v="BARRIO NUEVO COLON SOACHA 1"/>
    <s v="WOMPI"/>
    <s v="FO-25-1739138"/>
    <d v="2025-10-27T09:56:00"/>
    <d v="2025-10-28T21:40:00"/>
    <x v="0"/>
    <s v="ROLLOS"/>
    <s v="EJECUTADO_EXITOSO"/>
    <s v="EJECUTADO EXITOSO"/>
    <s v="27/10/2025 SE ESCALA AL COORDINADOR DE ZONA PARA ENTREGA DE ROLLOS EN SITIO | 28/10/2025 SE DEJAN 32 ROLLOS"/>
    <s v="VISITA_TÉCNICA"/>
    <n v="32"/>
    <s v="PRINCIPAL"/>
    <s v="TERRESTRE"/>
    <s v="SANCHEZ SOLORZANO JUAN SEBASTIAN"/>
    <n v="1"/>
    <n v="31419"/>
    <n v="31419"/>
  </r>
  <r>
    <s v="MONTERIA"/>
    <s v="0036-0001"/>
    <x v="0"/>
    <n v="23001"/>
    <n v="2940883"/>
    <n v="59839"/>
    <x v="0"/>
    <s v="CORDOBA"/>
    <s v="MONTERIA"/>
    <s v="BARRIO MANDALA MONTERIA"/>
    <s v="WOMPI"/>
    <s v="FO-25-1741312"/>
    <d v="2025-10-27T14:40:00"/>
    <d v="2025-10-29T07:12:00"/>
    <x v="0"/>
    <s v="ROLLOS"/>
    <s v="EJECUTADO_EXITOSO"/>
    <s v="EJECUTADO EXITOSO"/>
    <s v="27/10/2025 SE ESCALA AL COORDINADOR DE ZONA PARA ENTREGA DE ROLLOS EN SITIO | 28/10/2025 SE REALIZA ENTREGA DE 64 ROLLOS A CORRESPONSAL WOMPI"/>
    <s v="VISITA_TÉCNICA"/>
    <n v="64"/>
    <s v="PRINCIPAL"/>
    <s v="TERRESTRE"/>
    <s v="INFANTE SIERRA MANUEL FERNANDO"/>
    <n v="1"/>
    <n v="31419"/>
    <n v="31419"/>
  </r>
  <r>
    <s v="CALI"/>
    <s v="0036-0003"/>
    <x v="4"/>
    <n v="76520"/>
    <n v="2941022"/>
    <n v="38171"/>
    <x v="0"/>
    <s v="VALLE DEL CAUCA"/>
    <s v="PALMIRA"/>
    <s v="BARRIO COLOMBINA PALMIRA 1"/>
    <s v="WOMPI"/>
    <s v="FO-25-1741343"/>
    <d v="2025-10-27T14:26:00"/>
    <d v="2025-10-29T07:13:00"/>
    <x v="0"/>
    <s v="ROLLOS"/>
    <s v="EJECUTADO_EXITOSO"/>
    <s v="EJECUTADO EXITOSO"/>
    <s v="27/10/2025 SE ESCALA AL COORDINADOR DE ZONA PARA ENTREGA DE ROLLOS EN SITIO | 28/10/2025 EN LA VISITA TÉCNICA SE REALIZÓ LA ENTREGA DE 32 ROLLOS DE WOMPI PARA EL CB,SE DEJAN CON LA VECINA, PERSONA AUTORIZADA POR LA USUARIA YA QUE SALIÓ CON URGENCIA"/>
    <s v="VISITA_TÉCNICA"/>
    <n v="32"/>
    <s v="PRINCIPAL"/>
    <s v="TERRESTRE"/>
    <s v="MARQUEZ HOYOS JEYSON DANIEL"/>
    <n v="1"/>
    <n v="31419"/>
    <n v="31419"/>
  </r>
  <r>
    <s v="VILLAVICENCIO"/>
    <s v="0036-0006"/>
    <x v="2"/>
    <n v="50001"/>
    <n v="2939876"/>
    <n v="76778"/>
    <x v="0"/>
    <s v="META"/>
    <s v="VILLAVICENCIO"/>
    <s v="MEGA - TIENDA LEO"/>
    <s v="WOMPI"/>
    <s v="FO-25-1741265"/>
    <d v="2025-10-27T11:55:00"/>
    <d v="2025-10-29T07:15:00"/>
    <x v="0"/>
    <s v="ROLLOS"/>
    <s v="EJECUTADO_EXITOSO"/>
    <s v="EJECUTADO EXITOSO"/>
    <s v="27/10/2025 SE ESCALA AL COORDINADOR DE ZONA PARA ENTREGA DE ROLLOS EN SITIO | 28/10/2025 SE VISITA CB Y SE REALIZA ENTREGA DE 24 ROLLOS DE PAPEL TERMICO PARA DATÁFONO WOMPI"/>
    <s v="VISITA_TÉCNICA"/>
    <n v="24"/>
    <s v="PRINCIPAL"/>
    <s v="TERRESTRE"/>
    <s v="SANCHEZ URREGO ROBINSON DAVID"/>
    <n v="1"/>
    <n v="31419"/>
    <n v="31419"/>
  </r>
  <r>
    <s v="SINCELEJO"/>
    <s v="0036-0001"/>
    <x v="0"/>
    <n v="70001"/>
    <n v="2925984"/>
    <n v="78617"/>
    <x v="0"/>
    <s v="SUCRE"/>
    <s v="SINCELEJO"/>
    <s v="SUMINISTROS DONDE YUDI"/>
    <s v="WOMPI"/>
    <s v="FO-25-1729527"/>
    <d v="2025-10-23T12:21:00"/>
    <d v="2025-10-29T07:19:00"/>
    <x v="0"/>
    <s v="ROLLOS"/>
    <s v="EJECUTADO_EXITOSO"/>
    <s v="EJECUTADO EXITOSO"/>
    <s v="23/10/2025 SE ESCALA AL COORDINADOR DE ZONA PARA ENTREGA DE ROLLOS EN SITIO | 29/10/2025 SE VISITA COMERCIO Y SE HACE ENTREGA DE 16 ROLLOS AL SEÑOR HAROLD FLOREZ."/>
    <s v="VISITA_TÉCNICA"/>
    <n v="16"/>
    <s v="PRINCIPAL"/>
    <s v="TERRESTRE"/>
    <s v="GARZON RUIZ LUIS MIGUEL"/>
    <n v="1"/>
    <n v="31419"/>
    <n v="31419"/>
  </r>
  <r>
    <s v="CALI"/>
    <s v="0036-0003"/>
    <x v="4"/>
    <n v="19001"/>
    <n v="2916841"/>
    <n v="38611"/>
    <x v="0"/>
    <s v="CAUCA"/>
    <s v="POPAYAN"/>
    <s v="MEGALINE PLATINUM1 POPAYAN"/>
    <s v="WOMPI"/>
    <s v="FO-25-1722979"/>
    <d v="2025-10-22T08:00:00"/>
    <d v="2025-10-29T07:47:00"/>
    <x v="0"/>
    <s v="ROLLOS"/>
    <s v="EJECUTADO_EXITOSO"/>
    <s v="EJECUTADO EXITOSO"/>
    <s v="23/10/2025 SE REALIZA ENVIO DE ROLLOS CON OPERADOR LOGISTICO | 29/10/2025 SE ENTREGA ROLLOS AL CLIENTE 64"/>
    <s v="VISITA_TÉCNICA"/>
    <n v="64"/>
    <s v="LEJANA"/>
    <s v="TERRESTRE"/>
    <s v="CACERES HERNANDEZ ANDRES"/>
    <n v="1"/>
    <n v="40250"/>
    <n v="40250"/>
  </r>
  <r>
    <s v="CARTAGENA"/>
    <s v="0036-0001"/>
    <x v="0"/>
    <n v="13001"/>
    <n v="2917910"/>
    <n v="47372"/>
    <x v="0"/>
    <s v="BOLIVAR"/>
    <s v="CARTAGENA"/>
    <s v="BARRIO 20 DE JULIO CARTAGENA DE INDIAS"/>
    <s v="WOMPI"/>
    <s v="FO-25-1716357"/>
    <d v="2025-10-22T09:02:00"/>
    <d v="2025-10-29T08:43:00"/>
    <x v="0"/>
    <s v="ROLLOS"/>
    <s v="EJECUTADO_EXITOSO"/>
    <s v="EJECUTADO EXITOSO"/>
    <s v="22/10/2025 SE ESCALA AL COORDINADOR DE ZONA PARA ENTREGA DE ROLLOS EN SITIO | 29/10/2025 SE ENTREGAN 64 ROLLOS"/>
    <s v="VISITA_TÉCNICA"/>
    <n v="64"/>
    <s v="PRINCIPAL"/>
    <s v="TERRESTRE"/>
    <s v="LOPEZ CALDONO CESAR FERNANDO"/>
    <n v="1"/>
    <n v="31419"/>
    <n v="31419"/>
  </r>
  <r>
    <s v="BOGOTA"/>
    <s v="0036-0004"/>
    <x v="5"/>
    <n v="25743"/>
    <n v="2921964"/>
    <n v="56840"/>
    <x v="0"/>
    <s v="CUNDINAMARCA"/>
    <s v="SILVANIA"/>
    <s v="ARRIO CENTRO SILVANIA 5"/>
    <s v="WOMPI"/>
    <s v="FO-25-1727746"/>
    <d v="2025-10-22T16:41:00"/>
    <d v="2025-10-29T08:56:00"/>
    <x v="0"/>
    <s v="ROLLOS"/>
    <s v="EJECUTADO_EXITOSO"/>
    <s v="EJECUTADO EXITOSO"/>
    <s v="24/10/2025 SE CONFIRMAN DATOS, SE REALIZA ENVIO POR OPERADOR LOGISTICO | 29/10/2025 SE CONFIRMA ENTREGA EXITOSA DE 64 ROLLOS POR LA TRANSPORTADORA INTERRAPIDISIMO CON LA GUIA: 700173010701 | 25/10/2025 SE REALIZA ENVÍO DE 64 ROLLOS WOMPI POR TRANSPORTADORA INTERAPIDISIMO"/>
    <s v="ENVÍO"/>
    <n v="64"/>
    <s v="INTERMEDIA"/>
    <s v="TERRESTRE"/>
    <s v="CANEDO HERRERA ALEXANDER"/>
    <n v="1"/>
    <n v="36351"/>
    <n v="36351"/>
  </r>
  <r>
    <s v="BOGOTA"/>
    <s v="0036-0004"/>
    <x v="5"/>
    <n v="25269"/>
    <n v="2923238"/>
    <n v="69881"/>
    <x v="0"/>
    <s v="CUNDINAMARCA"/>
    <s v="FACATATIVA"/>
    <s v="BARRIO CRUCE EL ROSAL FACATATIVA"/>
    <s v="WOMPI"/>
    <s v="FO-25-1733552"/>
    <d v="2025-10-23T08:00:00"/>
    <d v="2025-10-29T09:00:00"/>
    <x v="0"/>
    <s v="ROLLOS"/>
    <s v="EJECUTADO_EXITOSO"/>
    <s v="EJECUTADO EXITOSO"/>
    <s v="25/10/2025 SE REALIZA ENVIO DE ROLLOS CON OPERADOR LOGISTICO | 29/10/2025 SE CONFIRMA ENTREGA EXITOSA DE 32 ROLLOS POR LA TRANSPORTADORA INTERRAPIDISIMO CON LA GUIA: 700173073592 | 27/10/2025 SE ENVÍA POR INTERRAPIDISIMO 32 ROLLOS WOMPI"/>
    <s v="ENVÍO"/>
    <n v="32"/>
    <s v="INTERMEDIA"/>
    <s v="TERRESTRE"/>
    <s v="BUSTOS MORA DIEGO MANUEL"/>
    <n v="1"/>
    <n v="36351"/>
    <n v="36351"/>
  </r>
  <r>
    <s v="BOGOTA"/>
    <s v="0036-0004"/>
    <x v="5"/>
    <n v="25175"/>
    <n v="2926322"/>
    <n v="69981"/>
    <x v="0"/>
    <s v="CUNDINAMARCA"/>
    <s v="CHIA"/>
    <s v="BARRIO SECTOR LA IGLESIA CHIA"/>
    <s v="WOMPI"/>
    <s v="FO-25-1731461"/>
    <d v="2025-10-23T13:19:00"/>
    <d v="2025-10-29T09:01:00"/>
    <x v="0"/>
    <s v="ROLLOS"/>
    <s v="EJECUTADO_EXITOSO"/>
    <s v="EJECUTADO EXITOSO"/>
    <s v="15/10/2025 SE REALIZA ENVIO DE ROLLOS CON OPERADOR LOGISTICO | 29/10/2025 SE CONFIRMA ENTREGA EXITOSA DE 24 ROLLOS POR LA TRANSPORTADORA INTERRAPIDISIMO CON LA GUIA: 700173008647 | 25/10/2025 SE ENVÍAN ROLLOS DE PAPELERÍA SOLICITADOS PARA EL DATAFONO WOMPI, SE ADJUNTA GUIA"/>
    <s v="VISITA_TÉCNICA"/>
    <n v="24"/>
    <s v="INTERMEDIA"/>
    <s v="TERRESTRE"/>
    <s v="INFANTE SIERRA MANUEL FERNANDO"/>
    <n v="1"/>
    <n v="36351"/>
    <n v="36351"/>
  </r>
  <r>
    <s v="BOGOTA"/>
    <s v="0036-0004"/>
    <x v="5"/>
    <n v="25001"/>
    <n v="2927035"/>
    <n v="10055"/>
    <x v="0"/>
    <s v="CUNDINAMARCA"/>
    <s v="AGUA DE DIOS"/>
    <s v="AGUA DE DIOS - CUNDINAMARCA"/>
    <s v="WOMPI"/>
    <s v="FO-25-1730299"/>
    <d v="2025-10-23T14:58:00"/>
    <d v="2025-10-29T09:03:00"/>
    <x v="0"/>
    <s v="ROLLOS"/>
    <s v="EJECUTADO_EXITOSO"/>
    <s v="EJECUTADO EXITOSO"/>
    <s v="24/10/2025 SE REALIZA ENVIO DE ROLLOS CON OPERADOR LOGISTICO | 29/10/2025 SE CONFIRMA ENTREGA EXITOSA DE 64 ROLLOS POR LA TRANSPORTADORA INTERRAPIDISIMO CON LA GUIA: 700172996062 | 25/10/2025 SE ENVÍAN 64 ROLLOS WOMPI POR INTERRAPIDISIMO"/>
    <s v="VISITA_TÉCNICA"/>
    <n v="64"/>
    <s v="LEJANA"/>
    <s v="TERRESTRE"/>
    <s v="VEGA MANRIQUE JONATAN MAURICIO"/>
    <n v="1"/>
    <n v="40250"/>
    <n v="40250"/>
  </r>
  <r>
    <s v="BOGOTA"/>
    <s v="0036-0004"/>
    <x v="5"/>
    <n v="25001"/>
    <n v="2927202"/>
    <n v="11022"/>
    <x v="0"/>
    <s v="CUNDINAMARCA"/>
    <s v="AGUA DE DIOS"/>
    <s v="AGUA DE DIOS II - CUNDINAMARCA"/>
    <s v="WOMPI"/>
    <s v="FO-25-1734205"/>
    <d v="2025-10-23T15:11:00"/>
    <d v="2025-10-29T09:05:00"/>
    <x v="0"/>
    <s v="ROLLOS"/>
    <s v="EJECUTADO_EXITOSO"/>
    <s v="EJECUTADO EXITOSO"/>
    <s v="29/10/2025 SE CONFIRMA ENTREGA EXITOSA DE 64 ROLLOS POR LA TRANSPORTADORA INTERRAPIDISIMO CON LA GUIA: 700173075012 | 27/10/2025 SE ENVÍA PAPELERÍA SOLICITADA PARA EL DATAFONO WOMPI POR CORREO CERTIFICADO (INTERRAPIDISIMO) A LA DIRECCIÓN SUMINISTRADA POR EL CLIENTE."/>
    <s v="ENVÍO"/>
    <n v="64"/>
    <s v="LEJANA"/>
    <s v="TERRESTRE"/>
    <s v="INFANTE SIERRA MANUEL FERNANDO"/>
    <n v="1"/>
    <n v="40250"/>
    <n v="40250"/>
  </r>
  <r>
    <s v="BARRANQUILLA"/>
    <s v="0036-0001"/>
    <x v="0"/>
    <n v="8436"/>
    <n v="2927719"/>
    <n v="56917"/>
    <x v="0"/>
    <s v="ATLANTICO"/>
    <s v="MANATI"/>
    <s v="BARRIO CENTRO MANATI"/>
    <s v="WOMPI"/>
    <s v="FO-25-1730584"/>
    <d v="2025-10-23T15:53:00"/>
    <d v="2025-10-29T09:08:00"/>
    <x v="0"/>
    <s v="ROLLOS"/>
    <s v="EJECUTADO_EXITOSO"/>
    <s v="EJECUTADO EXITOSO"/>
    <s v="24/10/2025 SE REALIZA ENVIO DE ROLLOS CON OPERADOR LOGISTICO | 29/10/2025 SE CONFIRMA ENTREGA EXITOSA DE 32 ROLLOS POR LA TRANSPORTADORA INTERRAPIDISIMO CON LA GUIA: 700173135365 | 27/10/2025 SE REALIZA ENVÍO DE 32 ROLLOS POR INTERRAPIDISIMO"/>
    <s v="ENVÍO"/>
    <n v="32"/>
    <s v="INTERMEDIA"/>
    <s v="TERRESTRE"/>
    <s v="VEGA MANRIQUE JONATAN MAURICIO"/>
    <n v="1"/>
    <n v="36351"/>
    <n v="36351"/>
  </r>
  <r>
    <s v="CALI"/>
    <s v="0036-0003"/>
    <x v="4"/>
    <n v="19573"/>
    <n v="2932078"/>
    <n v="63982"/>
    <x v="0"/>
    <s v="CAUCA"/>
    <s v="PUERTO TEJADA"/>
    <s v="BARRIO ANTONIO NARIÑO PUERTO TEJADA"/>
    <s v="WOMPI"/>
    <s v="FO-25-1734204"/>
    <d v="2025-10-24T14:38:00"/>
    <d v="2025-10-29T09:34:00"/>
    <x v="0"/>
    <s v="ROLLOS"/>
    <s v="EJECUTADO_EXITOSO"/>
    <s v="EJECUTADO EXITOSO"/>
    <s v="29/10/2025 SE CONFIRMA ENTREGA EXITOSA DE 64 ROLLOS POR LA TRANSPORTADORA INTERRAPIDISIMO CON LA GUIA: 700173110456 | 27/10/2025 SE REALIZA ENVIO DE 64 ROLLOS TÉRMICOS WOMPI SIN NOVEDAD, SE LE INFORMA A LA SEÑORA FABIOLA VIDAL MENA._x000a_INFORMA QUE NO MANEJA CORREO."/>
    <s v="ENVÍO"/>
    <n v="64"/>
    <s v="INTERMEDIA"/>
    <s v="TERRESTRE"/>
    <s v="VILLACOB VILLACOB ELKIN EDUARDO"/>
    <n v="1"/>
    <n v="36351"/>
    <n v="36351"/>
  </r>
  <r>
    <s v="MEDELLIN"/>
    <s v="0036-0005"/>
    <x v="3"/>
    <n v="5001"/>
    <n v="2920143"/>
    <n v="13666"/>
    <x v="0"/>
    <s v="ANTIOQUIA"/>
    <s v="MEDELLIN"/>
    <s v="DISVERONA S.A.S"/>
    <s v="WOMPI"/>
    <s v="FO-25-1720523"/>
    <d v="2025-10-22T13:10:00"/>
    <d v="2025-10-29T09:48:00"/>
    <x v="0"/>
    <s v="ROLLOS"/>
    <s v="EJECUTADO_EXITOSO"/>
    <s v="EJECUTADO EXITOSO"/>
    <s v="22/10/2025 SE ESCALA AL COORDINADOR DE ZONA PARA ENTREGA DE ROLLOS EN SITIO | 29/10/2025 SE REALIZA ENTREGA DE 40 ROLLOS POR EL OPERADOR LOGISTICO VELOCES CON LA GUIA V4001715524"/>
    <s v="VISITA_TÉCNICA"/>
    <n v="40"/>
    <s v="PRINCIPAL"/>
    <s v="TERRESTRE"/>
    <s v="TORRES GARCIA JENDRY JOSE"/>
    <n v="1"/>
    <n v="31419"/>
    <n v="31419"/>
  </r>
  <r>
    <s v="MEDELLIN"/>
    <s v="0036-0005"/>
    <x v="3"/>
    <n v="5088"/>
    <n v="2922395"/>
    <n v="30295"/>
    <x v="0"/>
    <s v="ANTIOQUIA"/>
    <s v="BELLO"/>
    <s v="MIMASKOTA"/>
    <s v="WOMPI"/>
    <s v="FO-25-1723223"/>
    <d v="2025-10-23T08:00:00"/>
    <d v="2025-10-29T09:49:00"/>
    <x v="0"/>
    <s v="ROLLOS"/>
    <s v="EJECUTADO_EXITOSO"/>
    <s v="EJECUTADO EXITOSO"/>
    <s v="23/10/2025 SE ESCALA AL COORDINADOR DE ZONA PARA ENTREGA DE ROLLOS EN SITIO | 29/10/2025 SE REALIZA ENTREGA DE 64 ROLLOS POR EL OPERADOR LOGISTICO VELOCES CON LA GUIA V4001715527"/>
    <s v="VISITA_TÉCNICA"/>
    <n v="64"/>
    <s v="PRINCIPAL"/>
    <s v="TERRESTRE"/>
    <s v="BETANCUR AGUIRRE EDGAR AUGUSTO"/>
    <n v="1"/>
    <n v="31419"/>
    <n v="31419"/>
  </r>
  <r>
    <s v="MEDELLIN"/>
    <s v="0036-0005"/>
    <x v="3"/>
    <n v="5001"/>
    <n v="2933529"/>
    <n v="79162"/>
    <x v="0"/>
    <s v="ANTIOQUIA"/>
    <s v="MEDELLÍN"/>
    <s v="JANY"/>
    <s v="WOMPI"/>
    <s v="FO-25-1732558"/>
    <d v="2025-10-27T08:00:00"/>
    <d v="2025-10-29T09:50:00"/>
    <x v="0"/>
    <s v="ROLLOS"/>
    <s v="EJECUTADO_EXITOSO"/>
    <s v="EJECUTADO EXITOSO"/>
    <s v="25/10/2025 SE ESCALA AL COORDINADOR DE ZONA PARA ENTREGA DE ROLLOS EN SITIO | 29/10/2025 SE REALIZA ENTREGA DE 32 ROLLOS POR EL OPERADOR LOGISTICO VELOCES CON LA GUIA V4001724581"/>
    <s v="VISITA_TÉCNICA"/>
    <n v="32"/>
    <s v="PRINCIPAL"/>
    <s v="TERRESTRE"/>
    <s v="BETANCUR AGUIRRE EDGAR AUGUSTO"/>
    <n v="1"/>
    <n v="31419"/>
    <n v="31419"/>
  </r>
  <r>
    <s v="MEDELLIN"/>
    <s v="0036-0005"/>
    <x v="3"/>
    <n v="5001"/>
    <n v="2935111"/>
    <n v="73717"/>
    <x v="0"/>
    <s v="ANTIOQUIA"/>
    <s v="MEDELLIN"/>
    <s v="BARRIO ROBLEDO PAJARITO MEDELLIN"/>
    <s v="WOMPI"/>
    <s v="FO-25-1735521"/>
    <d v="2025-10-27T08:00:00"/>
    <d v="2025-10-29T09:51:00"/>
    <x v="0"/>
    <s v="ROLLOS"/>
    <s v="EJECUTADO_EXITOSO"/>
    <s v="EJECUTADO EXITOSO"/>
    <s v="26/10/2025 SE ESCALA AL COORDINADOR DE ZONA PARA ENTREGA DE ROLLOS EN SITIO | 29/10/2025 SE REALIZA ENTREGA DE 56 ROLLOS POR EL OPERADOR LOGISTICO VELOCES CON LA GUIA V4001724598"/>
    <s v="VISITA_TÉCNICA"/>
    <n v="56"/>
    <s v="PRINCIPAL"/>
    <s v="TERRESTRE"/>
    <s v="BETANCUR AGUIRRE EDGAR AUGUSTO"/>
    <n v="1"/>
    <n v="31419"/>
    <n v="31419"/>
  </r>
  <r>
    <s v="MEDELLIN"/>
    <s v="0036-0005"/>
    <x v="3"/>
    <n v="5360"/>
    <n v="2933458"/>
    <n v="49192"/>
    <x v="0"/>
    <s v="ANTIOQUIA"/>
    <s v="ITAGUI"/>
    <s v="MERCADOS MONTOYA ESTRADA"/>
    <s v="WOMPI"/>
    <s v="FO-25-1732569"/>
    <d v="2025-10-27T08:00:00"/>
    <d v="2025-10-29T09:51:00"/>
    <x v="0"/>
    <s v="ROLLOS"/>
    <s v="EJECUTADO_EXITOSO"/>
    <s v="EJECUTADO EXITOSO"/>
    <s v="25/10/2025 SE ESCALA AL COORDINADOR DE ZONA PARA ENTREGA DE ROLLOS EN SITIO | 29/10/2025 SE REALIZA ENTREGA DE 64 ROLLOS POR EL OPERADOR LOGISTICO VELOCES CON LA GUIA V4001724582"/>
    <s v="VISITA_TÉCNICA"/>
    <n v="64"/>
    <s v="PRINCIPAL"/>
    <s v="TERRESTRE"/>
    <s v="BETANCUR AGUIRRE EDGAR AUGUSTO"/>
    <n v="1"/>
    <n v="31419"/>
    <n v="31419"/>
  </r>
  <r>
    <s v="MEDELLIN"/>
    <s v="0036-0005"/>
    <x v="3"/>
    <n v="5001"/>
    <n v="2934990"/>
    <n v="74179"/>
    <x v="0"/>
    <s v="ANTIOQUIA"/>
    <s v="MEDELLIN"/>
    <s v="BARRIO BOSTON MEDELLI 5"/>
    <s v="WOMPI"/>
    <s v="FO-25-1735517"/>
    <d v="2025-10-27T08:00:00"/>
    <d v="2025-10-29T09:52:00"/>
    <x v="0"/>
    <s v="ROLLOS"/>
    <s v="EJECUTADO_EXITOSO"/>
    <s v="EJECUTADO EXITOSO"/>
    <s v="26/10/2025 SE ESCALA AL COORDINADOR DE ZONA PARA ENTREGA DE ROLLOS EN SITIO | 29/10/2025 SE REALIZA ENTREGA DE 64 ROLLOS POR EL OPERADOR LOGISTICO VELOCES CON LA GUIA V4001724599"/>
    <s v="VISITA_TÉCNICA"/>
    <n v="64"/>
    <s v="PRINCIPAL"/>
    <s v="TERRESTRE"/>
    <s v="BETANCUR AGUIRRE EDGAR AUGUSTO"/>
    <n v="1"/>
    <n v="31419"/>
    <n v="31419"/>
  </r>
  <r>
    <s v="BOGOTA"/>
    <s v="0036-0004"/>
    <x v="5"/>
    <n v="25758"/>
    <n v="2932469"/>
    <n v="38155"/>
    <x v="0"/>
    <s v="CUNDINAMARCA"/>
    <s v="SOPO"/>
    <s v="BARRIO TERMINAL SOPO"/>
    <s v="WOMPI"/>
    <s v="FO-25-1731600"/>
    <d v="2025-10-24T15:39:00"/>
    <d v="2025-10-29T09:52:00"/>
    <x v="0"/>
    <s v="ROLLOS"/>
    <s v="EJECUTADO_EXITOSO"/>
    <s v="EJECUTADO EXITOSO"/>
    <s v="24/10/2025 SE CONFIRMAN DATOS, SE REALIZA ENVIO POR OPERADOR LOGISTICO | 29/10/2025 SE CONFIRMA ENTREGA EXITOSA DE 32 ROLLOS POR LA TRANSPORTADORA INTERRAPIDISIMO CON LA GUIA: 700173011275 | 25/10/2025 SE REALIZA ENVÍO DE 32 ROLLOS WOMPI PARA DATAFONO POR OPERATIVO LOGÍSTICO INTERAPIDISIMO"/>
    <s v="ENVÍO"/>
    <n v="32"/>
    <s v="INTERMEDIA"/>
    <s v="TERRESTRE"/>
    <s v="BETANCUR AGUIRRE EDGAR AUGUSTO"/>
    <n v="1"/>
    <n v="36351"/>
    <n v="36351"/>
  </r>
  <r>
    <s v="MEDELLIN"/>
    <s v="0036-0005"/>
    <x v="3"/>
    <n v="5001"/>
    <n v="2935064"/>
    <n v="48745"/>
    <x v="0"/>
    <s v="ANTIOQUIA"/>
    <s v="MEDELLÍN"/>
    <s v="EL QUE FALTABA"/>
    <s v="WOMPI"/>
    <s v="FO-25-1735514"/>
    <d v="2025-10-27T08:00:00"/>
    <d v="2025-10-29T09:53:00"/>
    <x v="0"/>
    <s v="ROLLOS"/>
    <s v="EJECUTADO_EXITOSO"/>
    <s v="EJECUTADO EXITOSO"/>
    <s v="26/10/2025 SE ESCALA AL COORDINADOR DE ZONA PARA ENTREGA DE ROLLOS EN SITIO | 29/10/2025 SE REALIZA ENTREGA DE 64 ROLLOS POR EL OPERADOR LOGISTICO VELOCES CON LA GUIA V4001724600"/>
    <s v="VISITA_TÉCNICA"/>
    <n v="64"/>
    <s v="PRINCIPAL"/>
    <s v="TERRESTRE"/>
    <s v="BUSTOS MORA DIEGO MANUEL"/>
    <n v="1"/>
    <n v="31419"/>
    <n v="31419"/>
  </r>
  <r>
    <s v="MEDELLIN"/>
    <s v="0036-0005"/>
    <x v="3"/>
    <n v="5001"/>
    <n v="2939317"/>
    <n v="77428"/>
    <x v="0"/>
    <s v="ANTIOQUIA"/>
    <s v="MEDELLIN"/>
    <s v="DROGUERIA FUNDADORES"/>
    <s v="WOMPI"/>
    <s v="FO-25-1739095"/>
    <d v="2025-10-27T11:16:00"/>
    <d v="2025-10-29T09:54:00"/>
    <x v="0"/>
    <s v="ROLLOS"/>
    <s v="EJECUTADO_EXITOSO"/>
    <s v="EJECUTADO EXITOSO"/>
    <s v="27/10/2025 SE ESCALA AL COORDINADOR DE ZONA PARA ENTREGA DE ROLLOS EN SITIO | 29/10/2025 SE REALIZA ENTREGA DE 64 ROLLOS POR EL OPERADOR LOGISTICO VELOCES CON LA GUIA V4001731830"/>
    <s v="VISITA_TÉCNICA"/>
    <n v="64"/>
    <s v="PRINCIPAL"/>
    <s v="TERRESTRE"/>
    <s v="BETANCUR AGUIRRE EDGAR AUGUSTO"/>
    <n v="1"/>
    <n v="31419"/>
    <n v="31419"/>
  </r>
  <r>
    <s v="MEDELLIN"/>
    <s v="0036-0005"/>
    <x v="3"/>
    <n v="5001"/>
    <n v="2934878"/>
    <n v="53402"/>
    <x v="0"/>
    <s v="ANTIOQUIA"/>
    <s v="MEDELLÍN"/>
    <s v="LA MISCE DE ANDRE"/>
    <s v="WOMPI"/>
    <s v="FO-25-1734641"/>
    <d v="2025-10-27T08:00:00"/>
    <d v="2025-10-29T09:54:00"/>
    <x v="0"/>
    <s v="ROLLOS"/>
    <s v="EJECUTADO_EXITOSO"/>
    <s v="EJECUTADO EXITOSO"/>
    <s v="25/10/2025 SE ESCALA AL COORDINADOR DE ZONA PARA ENTREGA DE ROLLOS EN SITIO | 29/10/2025 SE REALIZA ENTREGA DE 16 ROLLOS POR EL OPERADOR LOGISTICO VELOCES CON LA GUIA V4001724601"/>
    <s v="VISITA_TÉCNICA"/>
    <n v="16"/>
    <s v="PRINCIPAL"/>
    <s v="TERRESTRE"/>
    <s v="BETANCUR AGUIRRE EDGAR AUGUSTO"/>
    <n v="1"/>
    <n v="31419"/>
    <n v="31419"/>
  </r>
  <r>
    <s v="BOGOTA"/>
    <s v="0036-0004"/>
    <x v="5"/>
    <n v="25758"/>
    <n v="2934185"/>
    <n v="29007"/>
    <x v="0"/>
    <s v="CUNDINAMARCA"/>
    <s v="SOPO"/>
    <s v="BARRIO BRICEÑO 6 SOPÓ"/>
    <s v="WOMPI"/>
    <s v="FO-25-1734200"/>
    <d v="2025-10-27T08:00:00"/>
    <d v="2025-10-29T09:57:00"/>
    <x v="0"/>
    <s v="ROLLOS"/>
    <s v="EJECUTADO_EXITOSO"/>
    <s v="EJECUTADO EXITOSO"/>
    <s v="29/10/2025 SE CONFIRMA ENTREGA EXITOSA DE 56 ROLLOS POR LA TRANSPORTADORA INTERRAPIDISIMO CON LA GUIA: 700173102560 | 29/10/2025 SE REALIZA EL ENVÍO DE 56 ROLLOS POR TRANSPORTADORA INTER RAPIDÍSIMO"/>
    <s v="ENVÍO"/>
    <n v="56"/>
    <s v="INTERMEDIA"/>
    <s v="TERRESTRE"/>
    <s v="BETANCUR AGUIRRE EDGAR AUGUSTO"/>
    <n v="1"/>
    <n v="36351"/>
    <n v="36351"/>
  </r>
  <r>
    <s v="MANIZALES"/>
    <s v="0036-0002"/>
    <x v="6"/>
    <n v="17873"/>
    <n v="2920540"/>
    <n v="31361"/>
    <x v="0"/>
    <s v="CALDAS"/>
    <s v="VILLAMARIA"/>
    <s v="BARRIO LA FLORIDA"/>
    <s v="WOMPI"/>
    <s v="FO-25-1719057"/>
    <d v="2025-10-22T14:22:00"/>
    <d v="2025-10-29T10:18:00"/>
    <x v="0"/>
    <s v="ROLLOS"/>
    <s v="EJECUTADO_EXITOSO"/>
    <s v="EJECUTADO EXITOSO"/>
    <s v="22/10/2025 SE ESCALA AL COORDINADOR DE ZONA PARA ENTREGA DE ROLLOS EN SITIO | 29/10/2025 SE ENTREGAN 32 ROLLOS EN EL COMERCIO NO SE MANIPULAN EQUIPOS"/>
    <s v="VISITA_TÉCNICA"/>
    <n v="32"/>
    <s v="PRINCIPAL"/>
    <s v="TERRESTRE"/>
    <s v="ORTIZ MARTINEZ STIVEN"/>
    <n v="1"/>
    <n v="31419"/>
    <n v="31419"/>
  </r>
  <r>
    <s v="PEREIRA"/>
    <s v="0036-0002"/>
    <x v="6"/>
    <n v="63470"/>
    <n v="2900524"/>
    <n v="71630"/>
    <x v="0"/>
    <s v="QUINDIO"/>
    <s v="MONTENEGRO"/>
    <s v="MONTENEGRO CENTRO"/>
    <s v="WOMPI"/>
    <s v="FO-25-1731609"/>
    <d v="2025-10-20T08:00:00"/>
    <d v="2025-10-29T10:19:00"/>
    <x v="0"/>
    <s v="ROLLOS"/>
    <s v="EJECUTADO_EXITOSO"/>
    <s v="EJECUTADO EXITOSO"/>
    <s v="29/10/2025 SE VISITA COMERCIO SE REALIZÓ ENTREGA DE 24 ROLLOS WOMPI, NO SE SUBE TRILLA YA QUE EL COMERCIO ESTA CERRADO  A LA DIRECCIÓN LLEGA EL PADRE DE LA DUEÑA DEL COMERCIO INDICANDO QUE NO TIENE LLAVES PARA ABRIR PERO EL RECIBE LOS ROLLOS ."/>
    <s v="VISITA_TÉCNICA"/>
    <n v="24"/>
    <s v="INTERMEDIA"/>
    <s v="TERRESTRE"/>
    <s v="AGUIRRE HENAO RAUL EDUARDO"/>
    <n v="1"/>
    <n v="36351"/>
    <n v="36351"/>
  </r>
  <r>
    <s v="BOGOTA"/>
    <s v="0036-0004"/>
    <x v="5"/>
    <n v="25286"/>
    <n v="2933607"/>
    <n v="63772"/>
    <x v="0"/>
    <s v="CUNDINAMARCA"/>
    <s v="FUNZA"/>
    <s v="BARRIO PORVENIR FUNZA 3"/>
    <s v="WOMPI"/>
    <s v="FO-25-1734202"/>
    <d v="2025-10-27T08:00:00"/>
    <d v="2025-10-29T10:22:00"/>
    <x v="0"/>
    <s v="ROLLOS"/>
    <s v="EJECUTADO_EXITOSO"/>
    <s v="EJECUTADO EXITOSO"/>
    <s v="29/10/2025 SE REALIZA ENVIO DE 32 ROLLOS, CON LA GUIA 2235596370 SERVIENTREGA SE CONFIRMA ENTREGA EXITOSA POR PARTE DE LA TRANSPORTADORA"/>
    <s v="ENVÍO"/>
    <n v="32"/>
    <s v="INTERMEDIA"/>
    <s v="TERRESTRE"/>
    <s v="SANCHEZ SOLORZANO JUAN SEBASTIAN"/>
    <n v="1"/>
    <n v="36351"/>
    <n v="36351"/>
  </r>
  <r>
    <s v="MEDELLIN"/>
    <s v="0036-0005"/>
    <x v="3"/>
    <n v="5686"/>
    <n v="2932656"/>
    <n v="38757"/>
    <x v="0"/>
    <s v="ANTIOQUIA"/>
    <s v="SANTA ROSA DE OSOS"/>
    <s v="BARRIO CENTRO SANTA ROSA DE OSOS 1"/>
    <s v="WOMPI"/>
    <s v="FO-25-1733340"/>
    <d v="2025-10-24T15:54:00"/>
    <d v="2025-10-29T10:22:00"/>
    <x v="0"/>
    <s v="ROLLOS"/>
    <s v="EJECUTADO_EXITOSO"/>
    <s v="EJECUTADO EXITOSO"/>
    <s v="25/10/2025 SE REALIZA ENVIO DE ROLLOS CON OPERADOR LOGISTICO | 29/10/2025 SE REALIZA ENVIO DE 48 ROLLOS, CON LA GUIA 284607493 SERVIENTREGA SE CONFIRMA ENTREGA EXITOSA POR PARTE DE LA TRANSPORTADORA"/>
    <s v="ENVÍO"/>
    <n v="48"/>
    <s v="INTERMEDIA"/>
    <s v="TERRESTRE"/>
    <s v="ATEHORTUA VASQUEZ ANA SOFIA"/>
    <n v="1"/>
    <n v="36351"/>
    <n v="36351"/>
  </r>
  <r>
    <s v="PEREIRA"/>
    <s v="0036-0002"/>
    <x v="6"/>
    <n v="66001"/>
    <n v="2945145"/>
    <n v="45906"/>
    <x v="0"/>
    <s v="RISARALDA"/>
    <s v="PEREIRA"/>
    <s v="BARRIO CUBA PEREIRA 4"/>
    <s v="WOMPI"/>
    <s v="FO-25-1744834"/>
    <d v="2025-10-28T10:00:00"/>
    <d v="2025-10-29T10:23:00"/>
    <x v="0"/>
    <s v="ROLLOS"/>
    <s v="EJECUTADO_EXITOSO"/>
    <s v="EJECUTADO EXITOSO"/>
    <s v="29/10/2025 SE ESCALA AL COORDINADOR DE ZONA PARA ENTREGA DE ROLLOS EN SITIO | 29/10/2025 SE ENTREGAN 40 ROLLOS."/>
    <s v="VISITA_TÉCNICA"/>
    <n v="40"/>
    <s v="PRINCIPAL"/>
    <s v="TERRESTRE"/>
    <s v="BETANCUR AGUIRRE EDGAR AUGUSTO"/>
    <n v="1"/>
    <n v="31419"/>
    <n v="31419"/>
  </r>
  <r>
    <s v="BARRANQUILLA"/>
    <s v="0036-0001"/>
    <x v="0"/>
    <n v="8078"/>
    <n v="2919953"/>
    <n v="60051"/>
    <x v="0"/>
    <s v="ATLANTICO"/>
    <s v="BARANOA"/>
    <s v="BARRIO EL CARMEN BARANOA"/>
    <s v="WOMPI"/>
    <s v="FO-25-1724883"/>
    <d v="2025-10-22T12:25:00"/>
    <d v="2025-10-29T10:24:00"/>
    <x v="0"/>
    <s v="ROLLOS"/>
    <s v="EJECUTADO_EXITOSO"/>
    <s v="EJECUTADO EXITOSO"/>
    <s v="23/10/2025 SE CONFIRMAN DATOS, SE REALIZA ENVIO POR OPERADOR LOGISTICO | 29/10/2025 SE LE INFORMA NUMERO DE GUIA A USER, PENDIENTE CONFIRMACION | 29/10/2025 SE REALIZA ENVIO DE 56 ROLLOS, CON LA GUIA 2205447276 SERVIENTREGA SE CONFIRMA ENTREGA EXITOSA POR PARTE DE LA TRANSPORTADORA"/>
    <s v="ENVÍO"/>
    <n v="56"/>
    <s v="INTERMEDIA"/>
    <s v="TERRESTRE"/>
    <s v="FRANCO CAÑAVERAL YAMID RAUL"/>
    <n v="1"/>
    <n v="36351"/>
    <n v="36351"/>
  </r>
  <r>
    <s v="IBAGUE"/>
    <s v="0036-0006"/>
    <x v="2"/>
    <n v="73001"/>
    <n v="2946055"/>
    <n v="68004"/>
    <x v="0"/>
    <s v="TOLIMA"/>
    <s v="IBAGUE"/>
    <s v="INTERREPADISIMO DE LA 29"/>
    <s v="WOMPI"/>
    <s v="FO-25-1745466"/>
    <d v="2025-10-28T11:05:00"/>
    <d v="2025-10-29T10:25:00"/>
    <x v="0"/>
    <s v="ROLLOS"/>
    <s v="EJECUTADO_EXITOSO"/>
    <s v="EJECUTADO EXITOSO"/>
    <s v="28/10/2025 SE ESCALA AL COORDINADOR DE ZONA PARA ENTREGA DE ROLLOS EN SITIO | 29/10/2025 SE ENTREGA 16 ROLLOS CON VISITA"/>
    <s v="VISITA_TÉCNICA"/>
    <n v="16"/>
    <s v="PRINCIPAL"/>
    <s v="TERRESTRE"/>
    <s v="CONTRERAS ROSSI LITZY YULIETH"/>
    <n v="1"/>
    <n v="31419"/>
    <n v="31419"/>
  </r>
  <r>
    <s v="CALI"/>
    <s v="0036-0003"/>
    <x v="4"/>
    <n v="76001"/>
    <n v="2938490"/>
    <n v="69744"/>
    <x v="0"/>
    <s v="VALLE DEL CAUCA"/>
    <s v="CALI"/>
    <s v="DROGUERIA Y ALGO MAS"/>
    <s v="WOMPI"/>
    <s v="FO-25-1739115"/>
    <d v="2025-10-27T10:26:00"/>
    <d v="2025-10-29T10:29:00"/>
    <x v="0"/>
    <s v="ROLLOS"/>
    <s v="EJECUTADO_EXITOSO"/>
    <s v="EJECUTADO EXITOSO"/>
    <s v="27/10/2025 SE ESCALA AL COORDINADOR DE ZONA PARA ENTREGA DE ROLLOS EN SITIO | 29/10/2025 SE REALIZA ENTREGA DE 64 ROLLOS WOMPI"/>
    <s v="VISITA_TÉCNICA"/>
    <n v="64"/>
    <s v="PRINCIPAL"/>
    <s v="TERRESTRE"/>
    <s v="VARGAS HERRERA JHON JAIRO"/>
    <n v="1"/>
    <n v="31419"/>
    <n v="31419"/>
  </r>
  <r>
    <s v="CALI"/>
    <s v="0036-0003"/>
    <x v="4"/>
    <n v="76248"/>
    <n v="2927225"/>
    <n v="76343"/>
    <x v="0"/>
    <s v="VALLE DEL CAUCA"/>
    <s v="EL CERRITO"/>
    <s v="BARRIO EL PORVENIR EL CERRITO"/>
    <s v="WOMPI"/>
    <s v="FO-25-1731460"/>
    <d v="2025-10-23T15:18:00"/>
    <d v="2025-10-29T10:30:00"/>
    <x v="0"/>
    <s v="ROLLOS"/>
    <s v="EJECUTADO_EXITOSO"/>
    <s v="EJECUTADO EXITOSO"/>
    <s v="15/10/2025 SE REALIZA ENVIO DE ROLLOS CON OPERADOR LOGISTICO | 29/10/2025 SE REALIZA ENTREGA DE 32 ROLLOS WOMPI CON VISITA, NO SE INTERVIENE EQUIPOS"/>
    <s v="VISITA_TÉCNICA"/>
    <n v="32"/>
    <s v="INTERMEDIA"/>
    <s v="TERRESTRE"/>
    <s v="PAREDES CASTILLO DIEGO"/>
    <n v="1"/>
    <n v="36351"/>
    <n v="36351"/>
  </r>
  <r>
    <s v="CALI"/>
    <s v="0036-0003"/>
    <x v="4"/>
    <n v="76001"/>
    <n v="2946606"/>
    <n v="33042"/>
    <x v="0"/>
    <s v="VALLE DEL CAUCA"/>
    <s v="CALI"/>
    <s v="BARRIO HOLGUINES CALI 1"/>
    <s v="WOMPI"/>
    <s v="FO-25-1745452"/>
    <d v="2025-10-28T11:45:00"/>
    <d v="2025-10-29T10:33:00"/>
    <x v="0"/>
    <s v="ROLLOS"/>
    <s v="EJECUTADO_EXITOSO"/>
    <s v="EJECUTADO EXITOSO"/>
    <s v="28/10/2025 SE ESCALA AL COORDINADOR DE ZONA PARA ENTREGA DE ROLLOS EN SITIO | 29/10/2025 SE ENTREGAN 64 ROLLOS DE WOMPI AL SEÑOR EDWIN ALBERTO BOTERO GÓMEZ"/>
    <s v="VISITA_TÉCNICA"/>
    <n v="64"/>
    <s v="PRINCIPAL"/>
    <s v="TERRESTRE"/>
    <s v="HERRERA MONAR GEOVANNY"/>
    <n v="1"/>
    <n v="31419"/>
    <n v="31419"/>
  </r>
  <r>
    <s v="IBAGUE"/>
    <s v="0036-0006"/>
    <x v="2"/>
    <n v="73001"/>
    <n v="2946236"/>
    <n v="66441"/>
    <x v="0"/>
    <s v="TOLIMA"/>
    <s v="IBAGUE"/>
    <s v="FERRE NORTH"/>
    <s v="WOMPI"/>
    <s v="FO-25-1745461"/>
    <d v="2025-10-28T11:23:00"/>
    <d v="2025-10-29T10:34:00"/>
    <x v="0"/>
    <s v="ROLLOS"/>
    <s v="EJECUTADO_EXITOSO"/>
    <s v="EJECUTADO EXITOSO"/>
    <s v="28/10/2025 SE ESCALA AL COORDINADOR DE ZONA PARA ENTREGA DE ROLLOS EN SITIO | 29/10/2025 SE ENTREGA 32 ROLLOS CON VISITA"/>
    <s v="VISITA_TÉCNICA"/>
    <n v="32"/>
    <s v="PRINCIPAL"/>
    <s v="TERRESTRE"/>
    <s v="VALENCIA GONZALEZ JOSE DANIEL"/>
    <n v="1"/>
    <n v="31419"/>
    <n v="31419"/>
  </r>
  <r>
    <s v="MONTERIA"/>
    <s v="0036-0001"/>
    <x v="0"/>
    <n v="23660"/>
    <n v="2927148"/>
    <n v="57695"/>
    <x v="0"/>
    <s v="CORDOBA"/>
    <s v="SAHAGUN"/>
    <s v="BARRIO CORREGIMIENTO COLOMBOY SAHAGUN"/>
    <s v="WOMPI"/>
    <s v="FO-25-1730587"/>
    <d v="2025-10-23T15:01:00"/>
    <d v="2025-10-29T10:34:00"/>
    <x v="0"/>
    <s v="ROLLOS"/>
    <s v="EJECUTADO_EXITOSO"/>
    <s v="EJECUTADO EXITOSO"/>
    <s v="24/10/2025 SE REALIZA ENVIO DE ROLLOS CON OPERADOR LOGISTICO | 25/10/2025 INTERRAPIDISIMO CONFIRMA NO LLEGAR HASTA EL CORREGIMIENTO, SE LE INFORMA A CLIENTE QUIEN INDICA REALIZAR ENTREGA PARA EL DÍA LUNES EN OTRA DIRECCIÓN EN MONTERIA. | 29/10/2025 SE REALIZA ENTREGA DE 32 ROLLOS A CORRESPONSAL WOMPI EN LA DIRECCIÓN INDICADA POR EL CLIENTE EN MONTERÍA ES EN LA CALLE 48 B # 14 F1 - 72, TORRE VENECIA, SE DEJAN ROLLOS EN PORTERÍA COMO LO INDICO EL CLIENTE."/>
    <s v="VISITA_TÉCNICA"/>
    <n v="32"/>
    <s v="INTERMEDIA"/>
    <s v="TERRESTRE"/>
    <s v="VARGAS HERRERA JHON JAIRO"/>
    <n v="1"/>
    <n v="36351"/>
    <n v="36351"/>
  </r>
  <r>
    <s v="SANTA MARTA"/>
    <s v="0036-0001"/>
    <x v="0"/>
    <n v="47001"/>
    <n v="2919585"/>
    <n v="77483"/>
    <x v="0"/>
    <s v="MAGDALENA"/>
    <s v="SANTA MARTA"/>
    <s v="BARRIO RODADERO SANTA MARTA 8"/>
    <s v="WOMPI"/>
    <s v="FO-25-1718291"/>
    <d v="2025-10-22T11:44:00"/>
    <d v="2025-10-29T10:36:00"/>
    <x v="0"/>
    <s v="ROLLOS"/>
    <s v="EJECUTADO_EXITOSO"/>
    <s v="EJECUTADO EXITOSO"/>
    <s v="22/10/2025 SE ESCALA AL COORDINADOR DE ZONA PARA ENTREGA DE ROLLOS EN SITIO | 29/10/2025 SE REALIZA ENTREGA DE 16 ROLLOS PARA DATÁFONO A SATISFACCIÓN DEL CLIENTE"/>
    <s v="VISITA_TÉCNICA"/>
    <n v="16"/>
    <s v="PRINCIPAL"/>
    <s v="TERRESTRE"/>
    <s v="MARQUEZ HOYOS JEYSON DANIEL"/>
    <n v="1"/>
    <n v="31419"/>
    <n v="31419"/>
  </r>
  <r>
    <s v="CALI"/>
    <s v="0036-0003"/>
    <x v="4"/>
    <n v="19548"/>
    <n v="2943217"/>
    <n v="64074"/>
    <x v="0"/>
    <s v="CAUCA"/>
    <s v="PIENDAMO"/>
    <s v="BARRIO CENTRO PIENDAMO 3"/>
    <s v="WOMPI"/>
    <s v="FO-25-1750319"/>
    <d v="2025-10-28T08:00:00"/>
    <d v="2025-10-29T10:38: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LEJANA"/>
    <s v="TERRESTRE"/>
    <s v="THOMAS  CAMPO SIGIFREDO SEGUNDO"/>
    <n v="0"/>
    <n v="22000"/>
    <n v="22000"/>
  </r>
  <r>
    <s v="MANIZALES"/>
    <s v="0036-0002"/>
    <x v="6"/>
    <n v="17001"/>
    <n v="2928737"/>
    <n v="80163"/>
    <x v="0"/>
    <s v="CALDAS"/>
    <s v="MANIZALES"/>
    <s v="SUPERMERCADO IDEAL"/>
    <s v="WOMPI"/>
    <s v="FO-25-1728396"/>
    <d v="2025-10-24T08:00:00"/>
    <d v="2025-10-29T10:41:00"/>
    <x v="0"/>
    <s v="ROLLOS"/>
    <s v="EJECUTADO_EXITOSO"/>
    <s v="EJECUTADO EXITOSO"/>
    <s v="24/10/2025 SE ESCALA AL COORDINADOR DE ZONA PARA ENTREGA DE ROLLOS EN SITIO | 29/10/2025 SE ENTREGAN 32 ROLLOS EN EL COMERCIO NO SE MANIPULAN EQUIPOS"/>
    <s v="VISITA_TÉCNICA"/>
    <n v="32"/>
    <s v="PRINCIPAL"/>
    <s v="TERRESTRE"/>
    <s v="ATEHORTUA VASQUEZ ANA SOFIA"/>
    <n v="1"/>
    <n v="31419"/>
    <n v="31419"/>
  </r>
  <r>
    <s v="MEDELLIN"/>
    <s v="0036-0005"/>
    <x v="3"/>
    <n v="5212"/>
    <n v="2934938"/>
    <n v="23624"/>
    <x v="0"/>
    <s v="ANTIOQUIA"/>
    <s v="COPACABANA"/>
    <s v="TIENDA MIXTA EL VIEJO TIBE"/>
    <s v="WOMPI"/>
    <s v="FO-25-1734248"/>
    <d v="2025-10-27T08:00:00"/>
    <d v="2025-10-29T10:43:00"/>
    <x v="0"/>
    <s v="ROLLOS"/>
    <s v="EJECUTADO_EXITOSO"/>
    <s v="EJECUTADO EXITOSO"/>
    <s v="25/10/2025 SE ESCALA AL COORDINADOR DE ZONA PARA ENTREGA DE ROLLOS EN SITIO | 29/10/2025 SE REALIZA ENTREGA DE 48 ROLLOS WOMPI OK"/>
    <s v="VISITA_TÉCNICA"/>
    <n v="48"/>
    <s v="PRINCIPAL"/>
    <s v="TERRESTRE"/>
    <s v="AGUIRRE HENAO RAUL EDUARDO"/>
    <n v="1"/>
    <n v="31419"/>
    <n v="31419"/>
  </r>
  <r>
    <s v="TUNJA"/>
    <s v="0036-0007"/>
    <x v="1"/>
    <n v="15776"/>
    <n v="2932727"/>
    <n v="80686"/>
    <x v="0"/>
    <s v="BOYACA"/>
    <s v="SUTAMARCHAN"/>
    <s v="BARRIO CENTRO SUTAMARCHAN 3"/>
    <s v="WOMPI"/>
    <s v="FO-25-1731769"/>
    <d v="2025-10-24T15:51:00"/>
    <d v="2025-10-29T10:43:00"/>
    <x v="0"/>
    <s v="ROLLOS"/>
    <s v="EJECUTADO_EXITOSO"/>
    <s v="EJECUTADO EXITOSO"/>
    <s v="24/10/2025 SE CONFIRMAN DATOS, SE REALIZA ENVIO POR OPERADOR LOGISTICO | 29/10/2025 SE REALIZA ENVIO DE 40 ROLLOS, CON LA GUIA 2235596367 SERVIENTREGA SE CONFIRMA ENTREGA EXITOSA POR PARTE DE LA TRANSPORTADORA"/>
    <s v="ENVÍO"/>
    <n v="40"/>
    <s v="INTERMEDIA"/>
    <s v="TERRESTRE"/>
    <s v="ZAPATA LOPEZ EDWARD ASDRUBAL"/>
    <n v="1"/>
    <n v="36351"/>
    <n v="36351"/>
  </r>
  <r>
    <s v="MEDELLIN"/>
    <s v="0036-0005"/>
    <x v="3"/>
    <n v="5212"/>
    <n v="2932311"/>
    <n v="77925"/>
    <x v="0"/>
    <s v="ANTIOQUIA"/>
    <s v="COPACABANA"/>
    <s v="SPA CANINO Y FELINO 4 PATIKAS COPACABANA"/>
    <s v="WOMPI"/>
    <s v="FO-25-1731282"/>
    <d v="2025-10-24T14:52:00"/>
    <d v="2025-10-29T10:44:00"/>
    <x v="0"/>
    <s v="ROLLOS"/>
    <s v="EJECUTADO_EXITOSO"/>
    <s v="EJECUTADO EXITOSO"/>
    <s v="15/10/2025 SE ESCALA AL COORDINADOR DE ZONA PARA ENTREGA DE ROLLOS EN SITIO | 29/10/2025 SE REALIZA ENTREGA DE 48 ROLLOS OK"/>
    <s v="VISITA_TÉCNICA"/>
    <n v="48"/>
    <s v="PRINCIPAL"/>
    <s v="TERRESTRE"/>
    <s v="CABARCAS BENJUMEA MILENA MARIA"/>
    <n v="1"/>
    <n v="31419"/>
    <n v="31419"/>
  </r>
  <r>
    <s v="BUCARAMANGA"/>
    <s v="0036-0007"/>
    <x v="1"/>
    <n v="68432"/>
    <n v="2943208"/>
    <n v="71943"/>
    <x v="0"/>
    <s v="SANTANDER"/>
    <s v="MALAGA"/>
    <s v="MALAGA CENTRO"/>
    <s v="WOMPI"/>
    <s v="FO-25-1750320"/>
    <d v="2025-10-28T08:00:00"/>
    <d v="2025-10-29T10:45: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LEJANA"/>
    <s v="TERRESTRE"/>
    <s v="ZAPATA LOPEZ EDWARD ASDRUBAL"/>
    <n v="0"/>
    <n v="22000"/>
    <n v="22000"/>
  </r>
  <r>
    <s v="TUNJA"/>
    <s v="0036-0007"/>
    <x v="1"/>
    <n v="15599"/>
    <n v="2932575"/>
    <n v="29396"/>
    <x v="0"/>
    <s v="BOYACA"/>
    <s v="RAMIRIQUI"/>
    <s v="BARRIO EL LIBERTADOR RAMIRIQUÍ"/>
    <s v="WOMPI"/>
    <s v="FO-25-1731770"/>
    <d v="2025-10-24T15:45:00"/>
    <d v="2025-10-29T10:45:00"/>
    <x v="0"/>
    <s v="ROLLOS"/>
    <s v="EJECUTADO_EXITOSO"/>
    <s v="EJECUTADO EXITOSO"/>
    <s v="24/10/2025 SE CONFIRMAN DATOS, SE REALIZA ENVIO POR OPERADOR LOGISTICO | 29/10/2025 SE REALIZA ENVIO DE 24 ROLLOS, CON LA GUIA 2235596368 SERVIENTREGA SE CONFIRMA ENTREGA EXITOSA POR PARTE DE LA TRANSPORTADORA"/>
    <s v="ENVÍO"/>
    <n v="24"/>
    <s v="INTERMEDIA"/>
    <s v="TERRESTRE"/>
    <s v="ATEHORTUA VASQUEZ ANA SOFIA"/>
    <n v="1"/>
    <n v="36351"/>
    <n v="36351"/>
  </r>
  <r>
    <s v="IBAGUE"/>
    <s v="0036-0006"/>
    <x v="2"/>
    <n v="73411"/>
    <n v="2926862"/>
    <n v="55532"/>
    <x v="0"/>
    <s v="TOLIMA"/>
    <s v="LIBANO"/>
    <s v="BARRIO CENTRO LIBANO 3"/>
    <s v="WOMPI"/>
    <s v="FO-25-1731606"/>
    <d v="2025-10-23T14:37:00"/>
    <d v="2025-10-29T10:45:00"/>
    <x v="0"/>
    <s v="ROLLOS"/>
    <s v="EJECUTADO_EXITOSO"/>
    <s v="EJECUTADO EXITOSO"/>
    <s v="29/10/2025 SE REALIZA ENVIO DE 40 ROLLOS, CON LA GUIA 2235596365 SERVIENTREGA SE CONFIRMA ENTREGA EXITOSA POR PARTE DE LA TRANSPORTADORA"/>
    <s v="ENVÍO"/>
    <n v="40"/>
    <s v="LEJANA"/>
    <s v="TERRESTRE"/>
    <s v="CABARCAS BENJUMEA MILENA MARIA"/>
    <n v="1"/>
    <n v="40250"/>
    <n v="40250"/>
  </r>
  <r>
    <s v="MONTERIA"/>
    <s v="0036-0001"/>
    <x v="0"/>
    <n v="23807"/>
    <n v="2920458"/>
    <n v="76981"/>
    <x v="0"/>
    <s v="CORDOBA"/>
    <s v="TIERRALTA"/>
    <s v="BARRIO 19 DE MARZO TIERRALTA 2"/>
    <s v="WOMPI"/>
    <s v="FO-25-1731077"/>
    <d v="2025-10-22T14:13:00"/>
    <d v="2025-10-29T10:46:00"/>
    <x v="0"/>
    <s v="ROLLOS"/>
    <s v="EJECUTADO_EXITOSO"/>
    <s v="EJECUTADO EXITOSO"/>
    <s v="24/10/2025 SE CONFIRMAN DATOS, SE REALIZA ENVIO POR OPERADOR LOGISTICO | 29/10/2025 SE REALIZA ENVIO DE 32 ROLLOS, CON LA GUIA 2265100434 SERVIENTREGA SE CONFIRMA ENTREGA EXITOSA POR PARTE DE LA TRANSPORTADORA"/>
    <s v="ENVÍO"/>
    <n v="32"/>
    <s v="LEJANA"/>
    <s v="TERRESTRE"/>
    <s v="CABARCAS BENJUMEA MILENA MARIA"/>
    <n v="1"/>
    <n v="40250"/>
    <n v="40250"/>
  </r>
  <r>
    <s v="CUCUTA"/>
    <s v="0036-0007"/>
    <x v="1"/>
    <n v="54001"/>
    <n v="2939784"/>
    <n v="59643"/>
    <x v="0"/>
    <s v="NORTE DE SANTANDER"/>
    <s v="CUCUTA"/>
    <s v="BARRIO VEREDA BELLAVISTA CUCUTA"/>
    <s v="WOMPI"/>
    <s v="FO-25-1741304"/>
    <d v="2025-10-27T12:01:00"/>
    <d v="2025-10-29T10:47:00"/>
    <x v="0"/>
    <s v="ROLLOS"/>
    <s v="EJECUTADO_EXITOSO"/>
    <s v="EJECUTADO EXITOSO"/>
    <s v="27/10/2025 SE ESCALA AL COORDINADOR DE ZONA PARA ENTREGA DE ROLLOS EN SITIO | 29/10/2025 SE ENTREGAN 40 ROLLOS WOMPI"/>
    <s v="VISITA_TÉCNICA"/>
    <n v="40"/>
    <s v="PRINCIPAL"/>
    <s v="TERRESTRE"/>
    <s v="TORO CARDONA ELIZABETH"/>
    <n v="1"/>
    <n v="31419"/>
    <n v="31419"/>
  </r>
  <r>
    <s v="BOGOTA"/>
    <s v="0036-0004"/>
    <x v="5"/>
    <n v="25386"/>
    <n v="2926678"/>
    <n v="78318"/>
    <x v="0"/>
    <s v="CUNDINAMARCA"/>
    <s v="LA MESA"/>
    <s v="BARRIO EL RECREO LA MESA  LA MESA"/>
    <s v="WOMPI"/>
    <s v="FO-25-1730301"/>
    <d v="2025-10-23T14:25:00"/>
    <d v="2025-10-29T10:47:00"/>
    <x v="0"/>
    <s v="ROLLOS"/>
    <s v="EJECUTADO_EXITOSO"/>
    <s v="EJECUTADO EXITOSO"/>
    <s v="24/10/2025 SE REALIZA ENVIO DE ROLLOS CON OPERADOR LOGISTICO | 29/10/2025 SE REALIZA ENVIO DE 32 ROLLOS, CON LA GUIA 2235596362 SERVIENTREGA SE CONFIRMA ENTREGA EXITOSA POR PARTE DE LA TRANSPORTADORA"/>
    <s v="ENVÍO"/>
    <n v="32"/>
    <s v="INTERMEDIA"/>
    <s v="TERRESTRE"/>
    <s v="NARANJO AFANADOR RUBEN JESUS"/>
    <n v="1"/>
    <n v="36351"/>
    <n v="36351"/>
  </r>
  <r>
    <s v="TUNJA"/>
    <s v="0036-0007"/>
    <x v="1"/>
    <n v="15238"/>
    <n v="2931079"/>
    <n v="65127"/>
    <x v="0"/>
    <s v="BOYACA"/>
    <s v="DUITAMA"/>
    <s v="BARRIO EL CARMEN DUITAMA"/>
    <s v="WOMPI"/>
    <s v="FO-25-1730215"/>
    <d v="2025-10-24T11:35:00"/>
    <d v="2025-10-29T10:48:00"/>
    <x v="0"/>
    <s v="ROLLOS"/>
    <s v="EJECUTADO_EXITOSO"/>
    <s v="EJECUTADO EXITOSO"/>
    <s v="24/10/2025 SE CONFIRMAN DATOS, SE REALIZA ENVIO POR OPERADOR LOGISTICO | 29/10/2025 SE REALIZA ENVIO DE 48 ROLLOS, CON LA GUIA 2235596361 SERVIENTREGA SE CONFIRMA ENTREGA EXITOSA POR PARTE DE LA TRANSPORTADORA"/>
    <s v="ENVÍO"/>
    <n v="48"/>
    <s v="INTERMEDIA"/>
    <s v="TERRESTRE"/>
    <s v="CABARCAS BENJUMEA MILENA MARIA"/>
    <n v="1"/>
    <n v="36351"/>
    <n v="36351"/>
  </r>
  <r>
    <s v="BOGOTA"/>
    <s v="0036-0004"/>
    <x v="5"/>
    <n v="25295"/>
    <n v="2927981"/>
    <n v="60563"/>
    <x v="0"/>
    <s v="CUNDINAMARCA"/>
    <s v="GACHANCIPA"/>
    <s v="BARRIO EL BELEN GACHANCIPA"/>
    <s v="WOMPI"/>
    <s v="FO-25-1729636"/>
    <d v="2025-10-23T16:39:00"/>
    <d v="2025-10-29T10:50:00"/>
    <x v="0"/>
    <s v="ROLLOS"/>
    <s v="EJECUTADO_EXITOSO"/>
    <s v="EJECUTADO EXITOSO"/>
    <s v="24/10/2025 SE CONFIRMAN DATOS, SE REALIZA ENVIO POR OPERADOR LOGISTICO | 29/10/2025 SE REALIZA ENVIO DE 48 ROLLOS, CON LA GUIA 2235596347 SERVIENTREGA SE CONFIRMA ENTREGA EXITOSA POR PARTE DE LA TRANSPORTADORA"/>
    <s v="ENVÍO"/>
    <n v="48"/>
    <s v="INTERMEDIA"/>
    <s v="TERRESTRE"/>
    <s v="CABARCAS BENJUMEA MILENA MARIA"/>
    <n v="1"/>
    <n v="36351"/>
    <n v="36351"/>
  </r>
  <r>
    <s v="MONTERIA"/>
    <s v="0036-0001"/>
    <x v="0"/>
    <n v="23182"/>
    <n v="2922135"/>
    <n v="78422"/>
    <x v="0"/>
    <s v="CORDOBA"/>
    <s v="CHINU"/>
    <s v="BARRIO SAN JOSE CHINU  3"/>
    <s v="WOMPI"/>
    <s v="FO-25-1730218"/>
    <d v="2025-10-23T08:00:00"/>
    <d v="2025-10-29T10:50:00"/>
    <x v="0"/>
    <s v="ROLLOS"/>
    <s v="EJECUTADO_EXITOSO"/>
    <s v="EJECUTADO EXITOSO"/>
    <s v="24/10/2025 SE CONFIRMAN DATOS, SE REALIZA ENVIO POR OPERADOR LOGISTICO | 29/10/2025 SE REALIZA ENVIO DE 48 ROLLOS, CON LA GUIA 2265100433 SERVIENTREGA SE CONFIRMA ENTREGA EXITOSA POR PARTE DE LA TRANSPORTADORA"/>
    <s v="ENVÍO"/>
    <n v="48"/>
    <s v="INTERMEDIA"/>
    <s v="TERRESTRE"/>
    <s v="AYALA ROMERO MAYKOL DANILO"/>
    <n v="1"/>
    <n v="36351"/>
    <n v="36351"/>
  </r>
  <r>
    <s v="MONTERIA"/>
    <s v="0036-0001"/>
    <x v="0"/>
    <n v="23182"/>
    <n v="2927946"/>
    <n v="52383"/>
    <x v="0"/>
    <s v="CORDOBA"/>
    <s v="CHINU"/>
    <s v="BARRIO CENTRO CHINU 3"/>
    <s v="WOMPI"/>
    <s v="FO-25-1729639"/>
    <d v="2025-10-23T16:29:00"/>
    <d v="2025-10-29T10:51:00"/>
    <x v="0"/>
    <s v="ROLLOS"/>
    <s v="EJECUTADO_EXITOSO"/>
    <s v="EJECUTADO EXITOSO"/>
    <s v="24/10/2025 SE CONFIRMAN DATOS, SE REALIZA ENVIO POR OPERADOR LOGISTICO | 29/10/2025 SE REALIZA ENVIO DE 40 ROLLOS, CON LA GUIA 2265100430 SERVIENTREGA SE CONFIRMA ENTREGA EXITOSA POR PARTE DE LA TRANSPORTADORA"/>
    <s v="ENVÍO"/>
    <n v="40"/>
    <s v="INTERMEDIA"/>
    <s v="TERRESTRE"/>
    <s v="AYALA ROMERO MAYKOL DANILO"/>
    <n v="1"/>
    <n v="36351"/>
    <n v="36351"/>
  </r>
  <r>
    <s v="BOGOTA"/>
    <s v="0036-0004"/>
    <x v="5"/>
    <n v="25386"/>
    <n v="2935582"/>
    <n v="74049"/>
    <x v="0"/>
    <s v="CUNDINAMARCA"/>
    <s v="LA MESA"/>
    <s v="BARRIO CENTRO LA MESA 6"/>
    <s v="WOMPI"/>
    <s v="FO-25-1750321"/>
    <d v="2025-10-27T08:00:00"/>
    <d v="2025-10-29T10:52: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INTERMEDIA"/>
    <s v="TERRESTRE"/>
    <s v="AYALA ROMERO MAYKOL DANILO"/>
    <n v="0"/>
    <n v="22000"/>
    <n v="22000"/>
  </r>
  <r>
    <s v="MANIZALES"/>
    <s v="0036-0002"/>
    <x v="6"/>
    <n v="17001"/>
    <n v="2926588"/>
    <n v="73809"/>
    <x v="0"/>
    <s v="CALDAS"/>
    <s v="MANIZALES"/>
    <s v="VARIEDADES JULY MANIZALES"/>
    <s v="WOMPI"/>
    <s v="FO-25-1729427"/>
    <d v="2025-10-23T14:14:00"/>
    <d v="2025-10-29T10:52:00"/>
    <x v="0"/>
    <s v="ROLLOS"/>
    <s v="EJECUTADO_EXITOSO"/>
    <s v="EJECUTADO EXITOSO"/>
    <s v="23/10/2025 SE ESCALA AL COORDINADOR DE ZONA PARA ENTREGA DE ROLLOS EN SITIO | 29/10/2025 SE ENTREGAN 64 ROLLOS EN EL COMERCIO NO SE MANIPULAN EQUIPOS"/>
    <s v="VISITA_TÉCNICA"/>
    <n v="64"/>
    <s v="PRINCIPAL"/>
    <s v="TERRESTRE"/>
    <s v="ATEHORTUA VASQUEZ ANA SOFIA"/>
    <n v="1"/>
    <n v="31419"/>
    <n v="31419"/>
  </r>
  <r>
    <s v="BOGOTA"/>
    <s v="0036-0004"/>
    <x v="5"/>
    <n v="25040"/>
    <n v="2920830"/>
    <n v="25026"/>
    <x v="0"/>
    <s v="CUNDINAMARCA"/>
    <s v="ANOLAIMA"/>
    <s v="BARRIO LA FLORIDA - ANOLAIMA"/>
    <s v="WOMPI"/>
    <s v="FO-25-1726412"/>
    <d v="2025-10-22T14:44:00"/>
    <d v="2025-10-29T10:52:00"/>
    <x v="0"/>
    <s v="ROLLOS"/>
    <s v="EJECUTADO_EXITOSO"/>
    <s v="EJECUTADO EXITOSO"/>
    <s v="23/10/2025 SE CONFIRMAN DATOS, SE REALIZA ENVIO POR OPERADOR LOGISTICO | 29/10/2025 SE REALIZA ENVIO DE 48 ROLLOS, CON LA GUIA 2235596332 SERVIENTREGA SE CONFIRMA ENTREGA EXITOSA POR PARTE DE LA TRANSPORTADORA"/>
    <s v="ENVÍO"/>
    <n v="48"/>
    <s v="INTERMEDIA"/>
    <s v="TERRESTRE"/>
    <s v="Javier"/>
    <n v="1"/>
    <n v="36351"/>
    <n v="36351"/>
  </r>
  <r>
    <s v="PASTO"/>
    <s v="0036-0003"/>
    <x v="4"/>
    <n v="52001"/>
    <n v="2940503"/>
    <n v="51426"/>
    <x v="0"/>
    <s v="NARIÑO"/>
    <s v="PASTO"/>
    <s v="COMUNICACIONES STIVEN"/>
    <s v="WOMPI"/>
    <s v="FO-25-1741262"/>
    <d v="2025-10-27T13:33:00"/>
    <d v="2025-10-29T10:53:00"/>
    <x v="0"/>
    <s v="ROLLOS"/>
    <s v="EJECUTADO_EXITOSO"/>
    <s v="EJECUTADO EXITOSO"/>
    <s v="27/10/2025 SE ESCALA AL COORDINADOR DE ZONA PARA ENTREGA DE ROLLOS EN SITIO | 29/10/2025 SE VISITA EL CB PARA ENTREGAR 48 ROLLOS, ENTREGA OK"/>
    <s v="VISITA_TÉCNICA"/>
    <n v="48"/>
    <s v="PRINCIPAL"/>
    <s v="TERRESTRE"/>
    <s v="AYALA ROMERO MAYKOL DANILO"/>
    <n v="1"/>
    <n v="31419"/>
    <n v="31419"/>
  </r>
  <r>
    <s v="MEDELLIN"/>
    <s v="0036-0005"/>
    <x v="3"/>
    <n v="5679"/>
    <n v="2923828"/>
    <n v="37908"/>
    <x v="0"/>
    <s v="ANTIOQUIA"/>
    <s v="SANTA BARBARA"/>
    <s v="BARRIO GALERIA SANTA BARBARA"/>
    <s v="WOMPI"/>
    <s v="FO-25-1726396"/>
    <d v="2025-10-23T09:00:00"/>
    <d v="2025-10-29T10:53:00"/>
    <x v="0"/>
    <s v="ROLLOS"/>
    <s v="EJECUTADO_EXITOSO"/>
    <s v="EJECUTADO EXITOSO"/>
    <s v="23/10/2025 SE CONFIRMAN DATOS, SE REALIZA ENVIO POR OPERADOR LOGISTICO | 29/10/2025 SE REALIZA ENVIO DE 64 ROLLOS, CON LA GUIA 284607483 SERVIENTREGA SE CONFIRMA ENTREGA EXITOSA POR PARTE DE LA TRANSPORTADORA"/>
    <s v="ENVÍO"/>
    <n v="64"/>
    <s v="INTERMEDIA"/>
    <s v="TERRESTRE"/>
    <s v="GUERRERO RAMIREZ OSCAR DARIO"/>
    <n v="1"/>
    <n v="36351"/>
    <n v="36351"/>
  </r>
  <r>
    <s v="CALI"/>
    <s v="0036-0003"/>
    <x v="4"/>
    <n v="19548"/>
    <n v="2920868"/>
    <n v="79824"/>
    <x v="0"/>
    <s v="CAUCA"/>
    <s v="PIENDAMO"/>
    <s v="BARRIO GALAN PIENDAMO 1"/>
    <s v="WOMPI"/>
    <s v="FO-25-1720722"/>
    <d v="2025-10-22T14:52:00"/>
    <d v="2025-10-29T10:53:00"/>
    <x v="0"/>
    <s v="ROLLOS"/>
    <s v="EJECUTADO_EXITOSO"/>
    <s v="EJECUTADO EXITOSO"/>
    <s v="22/10/2025 SE CONFIRMAN DATOS, SE REALIZA ENVIO POR OPERADOR LOGISTICO | 29/10/2025 SE REALIZA ENVIO DE 24 ROLLOS, CON LA GUIA 2215219724 SERVIENTREGA SE CONFIRMA ENTREGA EXITOSA POR PARTE DE LA TRANSPORTADORA"/>
    <s v="ENVÍO"/>
    <n v="24"/>
    <s v="LEJANA"/>
    <s v="TERRESTRE"/>
    <s v="BETANCUR AGUIRRE EDGAR AUGUSTO"/>
    <n v="1"/>
    <n v="40250"/>
    <n v="40250"/>
  </r>
  <r>
    <s v="NEIVA"/>
    <s v="0036-0006"/>
    <x v="2"/>
    <n v="41001"/>
    <n v="2947088"/>
    <n v="21164"/>
    <x v="0"/>
    <s v="HUILA"/>
    <s v="NEIVA"/>
    <s v="BARRIO 11 DE NOVIEMBRE - NEIVA"/>
    <s v="WOMPI"/>
    <s v="FO-25-1746788"/>
    <d v="2025-10-28T13:21:00"/>
    <d v="2025-10-29T11:04:00"/>
    <x v="0"/>
    <s v="ROLLOS"/>
    <s v="EJECUTADO_EXITOSO"/>
    <s v="EJECUTADO EXITOSO"/>
    <s v="28/10/2025 SE ESCALA AL COORDINADOR DE ZONA PARA ENTREGA DE ROLLOS EN SITIO | 29/10/2025 SE REALIZA VISITA AL PUNTO SE ENTREGAN 48 ROLLOS PAPEL RBM CLIENTE RCIBE A SATISFACCIÓN"/>
    <s v="VISITA_TÉCNICA"/>
    <n v="48"/>
    <s v="PRINCIPAL"/>
    <s v="TERRESTRE"/>
    <s v="TORO CARDONA ELIZABETH"/>
    <n v="1"/>
    <n v="31419"/>
    <n v="31419"/>
  </r>
  <r>
    <s v="CALI"/>
    <s v="0036-0003"/>
    <x v="4"/>
    <n v="76001"/>
    <n v="2943695"/>
    <n v="17629"/>
    <x v="0"/>
    <s v="VALLE DEL CAUCA"/>
    <s v="CALI"/>
    <s v="MISCELÁNEA EL GRAN MIRADOR"/>
    <s v="WOMPI"/>
    <s v="FO-25-1743046"/>
    <d v="2025-10-28T08:00:00"/>
    <d v="2025-10-29T11:20:00"/>
    <x v="0"/>
    <s v="ROLLOS"/>
    <s v="EJECUTADO_EXITOSO"/>
    <s v="EJECUTADO EXITOSO"/>
    <s v="28/10/2025 SE ESCALA AL COORDINADOR DE ZONA PARA ENTREGA DE ROLLOS EN SITIO | 29/10/2025 SE ENTREGAN 64 ROLLOS DE WOMPI A LA SEÑORA CLAUDIA LORENA GONZÁLEZ HERNÁNDEZ"/>
    <s v="VISITA_TÉCNICA"/>
    <n v="64"/>
    <s v="PRINCIPAL"/>
    <s v="TERRESTRE"/>
    <s v="DEVIA REINOSO JUAN CARLOS"/>
    <n v="1"/>
    <n v="31419"/>
    <n v="31419"/>
  </r>
  <r>
    <s v="BARRANQUILLA"/>
    <s v="0036-0001"/>
    <x v="0"/>
    <n v="8001"/>
    <n v="2942334"/>
    <n v="74725"/>
    <x v="0"/>
    <s v="ATLANTICO"/>
    <s v="BARRANQUILLA"/>
    <s v="BARRIO RECREO BARRANQUILLA 8"/>
    <s v="WOMPI"/>
    <s v="FO-25-1741646"/>
    <d v="2025-10-27T16:07:00"/>
    <d v="2025-10-29T11:40:00"/>
    <x v="0"/>
    <s v="ROLLOS"/>
    <s v="EJECUTADO_EXITOSO"/>
    <s v="EJECUTADO EXITOSO"/>
    <s v="29/10/2025 SE HACE ENTREGA DE 24 ROLLOS WOMPI DE MANERA EXITOSA"/>
    <s v="VISITA_TÉCNICA"/>
    <n v="24"/>
    <s v="PRINCIPAL"/>
    <s v="TERRESTRE"/>
    <s v="VALENCIA GONZALEZ JOSE DANIEL"/>
    <n v="1"/>
    <n v="31419"/>
    <n v="31419"/>
  </r>
  <r>
    <s v="MONTERIA"/>
    <s v="0036-0001"/>
    <x v="0"/>
    <n v="23675"/>
    <n v="2900518"/>
    <n v="79652"/>
    <x v="0"/>
    <s v="CORDOBA"/>
    <s v="SAN BERNARDO DEL VIENTO"/>
    <s v="BARRIO GUAYABAL SAN BERNARDO DEL VIENTO"/>
    <s v="WOMPI"/>
    <s v="FO-25-1729309"/>
    <d v="2025-10-20T08:00:00"/>
    <d v="2025-10-29T11:54:00"/>
    <x v="0"/>
    <s v="ROLLOS"/>
    <s v="EJECUTADO_EXITOSO"/>
    <s v="EJECUTADO EXITOSO"/>
    <s v="24/10/2025 SE REALIZA ENVIO DE ROLLOS CON OPERADOR LOGISTICO | 29/10/2025 SE REALIZA ENVIO DE 40 ROLLOS, CON LA GUIA 2265100428 SERVIENTREGA SE CONFIRMA ENTREGA EXITOSA POR PARTE DE LA TRANSPORTADORA"/>
    <s v="ENVÍO"/>
    <n v="40"/>
    <s v="INTERMEDIA"/>
    <s v="TERRESTRE"/>
    <s v="ORTEGA TORRES JUAN SEBASTIAN"/>
    <n v="1"/>
    <n v="36351"/>
    <n v="36351"/>
  </r>
  <r>
    <s v="PEREIRA"/>
    <s v="0036-0002"/>
    <x v="6"/>
    <n v="66001"/>
    <n v="2940727"/>
    <n v="72066"/>
    <x v="0"/>
    <s v="RISARALDA"/>
    <s v="PEREIRA"/>
    <s v="EDUMAX DROGUERÍAS"/>
    <s v="WOMPI"/>
    <s v="FO-25-1741195"/>
    <d v="2025-10-27T14:08:00"/>
    <d v="2025-10-29T11:56:00"/>
    <x v="0"/>
    <s v="ROLLOS"/>
    <s v="EJECUTADO_EXITOSO"/>
    <s v="EJECUTADO EXITOSO"/>
    <s v="27/10/2025 SE ESCALA AL COORDINADOR DE ZONA PARA ENTREGA DE ROLLOS EN SITIO | 29/10/2025 SE VISITA COMERCIO SE REALIZA ENTREGA DE 56 ROLLOS DE PAPEL PARA DATÁFONO WOMPI"/>
    <s v="VISITA_TÉCNICA"/>
    <n v="56"/>
    <s v="PRINCIPAL"/>
    <s v="TERRESTRE"/>
    <s v="ATEHORTUA VASQUEZ ANA SOFIA"/>
    <n v="1"/>
    <n v="31419"/>
    <n v="31419"/>
  </r>
  <r>
    <s v="MONTERIA"/>
    <s v="0036-0001"/>
    <x v="0"/>
    <n v="5154"/>
    <n v="2900275"/>
    <n v="63543"/>
    <x v="0"/>
    <s v="ANTIOQUIA"/>
    <s v="CAUCASIA"/>
    <s v="BARRIO EL CAMELLO CAUCASIA"/>
    <s v="WOMPI"/>
    <s v="FO-25-1726681"/>
    <d v="2025-10-20T08:00:00"/>
    <d v="2025-10-29T11:58:00"/>
    <x v="0"/>
    <s v="ROLLOS"/>
    <s v="EJECUTADO_EXITOSO"/>
    <s v="EJECUTADO EXITOSO"/>
    <s v="23/10/2025 SE REALIZA ENVIO DE ROLLOS CON OPERADOR LOGISTICO | 29/10/2025 SE REALIZA ENVIO DE 56 ROLLOS, CON LA GUIA 2265100427 SERVIENTREGA SE CONFIRMA ENTREGA EXITOSA POR PARTE DE LA TRANSPORTADORA"/>
    <s v="ENVÍO"/>
    <n v="56"/>
    <s v="INTERMEDIA"/>
    <s v="TERRESTRE"/>
    <s v="LOAIZA LOPEZ JHON FREDDY"/>
    <n v="1"/>
    <n v="36351"/>
    <n v="36351"/>
  </r>
  <r>
    <s v="MONTERIA"/>
    <s v="0036-0001"/>
    <x v="0"/>
    <n v="23670"/>
    <n v="2899150"/>
    <n v="62689"/>
    <x v="0"/>
    <s v="CORDOBA"/>
    <s v="SAN ANDRES SOTAVENTO"/>
    <s v="ARRIO PUERTO SECO SAN ANDRES DE SOTAVENTO"/>
    <s v="WOMPI"/>
    <s v="FO-25-1713959"/>
    <d v="2025-10-20T08:00:00"/>
    <d v="2025-10-29T11:58:00"/>
    <x v="0"/>
    <s v="ROLLOS"/>
    <s v="EJECUTADO_EXITOSO"/>
    <s v="EJECUTADO EXITOSO"/>
    <s v="21/10/2025 SE CONFIRMAN DATOS, SE REALIZA ENVIO POR OPERADOR LOGISTICO | 29/10/2025 SE REALIZA ENVIO DE 40 ROLLOS, CON LA GUIA 2265100413 SERVIENTREGA SE CONFIRMA ENTREGA EXITOSA POR PARTE DE LA TRANSPORTADORA"/>
    <s v="ENVÍO"/>
    <n v="40"/>
    <s v="INTERMEDIA"/>
    <s v="TERRESTRE"/>
    <s v="ATEHORTUA VASQUEZ ANA SOFIA"/>
    <n v="1"/>
    <n v="36351"/>
    <n v="36351"/>
  </r>
  <r>
    <s v="CALI"/>
    <s v="0036-0003"/>
    <x v="4"/>
    <n v="76130"/>
    <n v="2894776"/>
    <n v="44027"/>
    <x v="0"/>
    <s v="VALLE DEL CAUCA"/>
    <s v="CANDELARIA"/>
    <s v="BARRIO CENTRO CANDELARIA"/>
    <s v="WOMPI"/>
    <s v="FO-25-1704453"/>
    <d v="2025-10-17T08:30:00"/>
    <d v="2025-10-29T11:59:00"/>
    <x v="0"/>
    <s v="ROLLOS"/>
    <s v="EJECUTADO_EXITOSO"/>
    <s v="EJECUTADO EXITOSO"/>
    <s v="19/10/2025 SE CONFIRMA DATOS. SE REALIZA ENVIO DE ROLLOS CON OPERADOR LOGISTICO | 29/10/2025 SE REALIZA ENVIO DE 64 ROLLOS, CON LA GUIA 2215219709 SERVIENTREGA SE CONFIRMA ENTREGA EXITOSA POR PARTE DE LA TRANSPORTADORA"/>
    <s v="ENVÍO"/>
    <n v="64"/>
    <s v="INTERMEDIA"/>
    <s v="TERRESTRE"/>
    <s v="TORO CARDONA ELIZABETH"/>
    <n v="1"/>
    <n v="36351"/>
    <n v="36351"/>
  </r>
  <r>
    <s v="PASTO"/>
    <s v="0036-0003"/>
    <x v="4"/>
    <n v="52001"/>
    <n v="2945481"/>
    <n v="42388"/>
    <x v="0"/>
    <s v="NARIÑO"/>
    <s v="PASTO"/>
    <s v="SEGUROS Y COMUNICACIONES SYCO SEGUROS"/>
    <s v="WOMPI"/>
    <s v="FO-25-1744832"/>
    <d v="2025-10-28T10:25:00"/>
    <d v="2025-10-29T11:59:00"/>
    <x v="0"/>
    <s v="ROLLOS"/>
    <s v="EJECUTADO_EXITOSO"/>
    <s v="EJECUTADO EXITOSO"/>
    <s v="29/10/2025 SE ESCALA AL COORDINADOR DE ZONA PARA ENTREGA DE ROLLOS EN SITIO | 29/10/2025 SE VISITA EL CB PARA ENTREGAR 48 ROLLOS, ENTREGA OK"/>
    <s v="VISITA_TÉCNICA"/>
    <n v="48"/>
    <s v="PRINCIPAL"/>
    <s v="TERRESTRE"/>
    <s v="TORO CARDONA ELIZABETH"/>
    <n v="1"/>
    <n v="31419"/>
    <n v="31419"/>
  </r>
  <r>
    <s v="PASTO"/>
    <s v="0036-0003"/>
    <x v="4"/>
    <n v="52573"/>
    <n v="2889062"/>
    <n v="58923"/>
    <x v="0"/>
    <s v="NARIÑO"/>
    <s v="PUERRES"/>
    <s v="BARRIO CENTRO PUERRES"/>
    <s v="WOMPI"/>
    <s v="FO-25-1697948"/>
    <d v="2025-10-16T08:29:00"/>
    <d v="2025-10-29T12:00:00"/>
    <x v="0"/>
    <s v="ROLLOS"/>
    <s v="EJECUTADO_EXITOSO"/>
    <s v="EJECUTADO EXITOSO"/>
    <s v="17/10/2025 SE CONFIRMAN DATOS, SE REALIZA ENVIO DE ROLLOS CON GUIA | 29/10/2025 SE REALIZA ENVIO DE 40 ROLLOS, CON LA GUIA 2215219704 SERVIENTREGA SE CONFIRMA ENTREGA EXITOSA POR PARTE DE LA TRANSPORTADORA"/>
    <s v="ENVÍO"/>
    <n v="40"/>
    <s v="INTERMEDIA"/>
    <s v="TERRESTRE"/>
    <s v="GUERRERO RAMIREZ OSCAR DARIO"/>
    <n v="1"/>
    <n v="36351"/>
    <n v="36351"/>
  </r>
  <r>
    <s v="BUCARAMANGA"/>
    <s v="0036-0007"/>
    <x v="1"/>
    <n v="68307"/>
    <n v="2945130"/>
    <n v="58354"/>
    <x v="0"/>
    <s v="SANTANDER"/>
    <s v="GIRON"/>
    <s v="BARRIO CHOCOA GIRON"/>
    <s v="WOMPI"/>
    <s v="FO-25-1744840"/>
    <d v="2025-10-28T09:56:00"/>
    <d v="2025-10-29T12:01:00"/>
    <x v="0"/>
    <s v="ROLLOS"/>
    <s v="EJECUTADO_EXITOSO"/>
    <s v="EJECUTADO EXITOSO"/>
    <s v="29/10/2025 SE ESCALA AL COORDINADOR DE ZONA PARA ENTREGA DE ROLLOS EN SITIO | 29/10/2025 SE REALIZA VISITA A COMERCIO Y SE ENTREGAN 24 ROLLOS CON VISITA NO SE MANIPULA EQUIPOS."/>
    <s v="VISITA_TÉCNICA"/>
    <n v="24"/>
    <s v="PRINCIPAL"/>
    <s v="TERRESTRE"/>
    <s v="CONTRERAS ROSSI LITZY YULIETH"/>
    <n v="1"/>
    <n v="31419"/>
    <n v="31419"/>
  </r>
  <r>
    <s v="CALI"/>
    <s v="0036-0003"/>
    <x v="4"/>
    <n v="76130"/>
    <n v="2872281"/>
    <n v="67681"/>
    <x v="0"/>
    <s v="VALLE DEL CAUCA"/>
    <s v="CANDELARIA"/>
    <s v="BARRIO VILLAGORGONA CANDELARIA"/>
    <s v="WOMPI"/>
    <s v="FO-25-1681543"/>
    <d v="2025-10-14T08:00:00"/>
    <d v="2025-10-29T12:02:00"/>
    <x v="0"/>
    <s v="ROLLOS"/>
    <s v="EJECUTADO_EXITOSO"/>
    <s v="EJECUTADO EXITOSO"/>
    <s v="14/10/2025 SE CONFIRMAN DATOS. SE REALIZA ENVIO DE ROLLOS CON GUIA | 29/10/2025 SE REALIZA ENVIO DE 48 ROLLOS, CON LA GUIA 2215219681 SERVIENTREGA SE CONFIRMA ENTREGA EXITOSA POR PARTE DE LA TRANSPORTADORA"/>
    <s v="ENVÍO"/>
    <n v="48"/>
    <s v="INTERMEDIA"/>
    <s v="TERRESTRE"/>
    <s v="SANTOS GONZALEZ JOHAN FABIAN"/>
    <n v="1"/>
    <n v="36351"/>
    <n v="36351"/>
  </r>
  <r>
    <s v="PEREIRA"/>
    <s v="0036-0002"/>
    <x v="6"/>
    <n v="63272"/>
    <n v="2932881"/>
    <n v="67220"/>
    <x v="0"/>
    <s v="QUINDIO"/>
    <s v="FILANDIA"/>
    <s v="BARRIO CENTRO FILANDIA 8"/>
    <s v="WOMPI"/>
    <s v="FO-25-1731767"/>
    <d v="2025-10-24T16:13:00"/>
    <d v="2025-10-29T12:04:00"/>
    <x v="0"/>
    <s v="ROLLOS"/>
    <s v="EJECUTADO_EXITOSO"/>
    <s v="EJECUTADO EXITOSO"/>
    <s v="24/10/2025 SE CONFIRMAN DATOS, SE REALIZA ENVIO POR OPERADOR LOGISTICO | 29/10/2025 SE REALIZA ENVIO DE 48 ROLLOS, CON LA GUIA 46778000077 COORDINADORA SE CONFIRMA ENTREGA EXITOSA POR PARTE DE LA TRANSPORTADORA"/>
    <s v="ENVÍO"/>
    <n v="48"/>
    <s v="INTERMEDIA"/>
    <s v="TERRESTRE"/>
    <s v="CONTRERAS ROSSI LITZY YULIETH"/>
    <n v="1"/>
    <n v="36351"/>
    <n v="36351"/>
  </r>
  <r>
    <s v="SINCELEJO"/>
    <s v="0036-0001"/>
    <x v="0"/>
    <n v="70670"/>
    <n v="2928396"/>
    <n v="11706"/>
    <x v="0"/>
    <s v="SUCRE"/>
    <s v="SAMPUES"/>
    <s v="SAMPUES - SUCRE"/>
    <s v="WOMPI"/>
    <s v="FO-25-1730216"/>
    <d v="2025-10-24T08:00:00"/>
    <d v="2025-10-29T12:04:00"/>
    <x v="0"/>
    <s v="ROLLOS"/>
    <s v="EJECUTADO_EXITOSO"/>
    <s v="EJECUTADO EXITOSO"/>
    <s v="24/10/2025 SE CONFIRMAN DATOS, SE REALIZA ENVIO POR OPERADOR LOGISTICO | 29/10/2025 SE REALIZA ENVIO DE 64 ROLLOS, CON LA GUIA 46778000073 COORDINADORA SE CONFIRMA ENTREGA EXITOSA POR PARTE DE LA TRANSPORTADORA"/>
    <s v="ENVÍO"/>
    <n v="64"/>
    <s v="INTERMEDIA"/>
    <s v="TERRESTRE"/>
    <s v="AYALA ROMERO MAYKOL DANILO"/>
    <n v="1"/>
    <n v="36351"/>
    <n v="36351"/>
  </r>
  <r>
    <s v="MANIZALES"/>
    <s v="0036-0002"/>
    <x v="6"/>
    <n v="17272"/>
    <n v="2928067"/>
    <n v="14663"/>
    <x v="0"/>
    <s v="CALDAS"/>
    <s v="FILADELFIA"/>
    <s v="FILADELFIA II- CALDAS"/>
    <s v="WOMPI"/>
    <s v="FO-25-1729637"/>
    <d v="2025-10-23T16:32:00"/>
    <d v="2025-10-29T12:04:00"/>
    <x v="0"/>
    <s v="ROLLOS"/>
    <s v="EJECUTADO_EXITOSO"/>
    <s v="EJECUTADO EXITOSO"/>
    <s v="24/10/2025 SE CONFIRMAN DATOS, SE REALIZA ENVIO POR OPERADOR LOGISTICO | 29/10/2025 SE REALIZA ENVIO DE 48 ROLLOS, CON LA GUIA 46778000076 COORDINADORA SE CONFIRMA ENTREGA EXITOSA POR PARTE DE LA TRANSPORTADORA"/>
    <s v="ENVÍO"/>
    <n v="48"/>
    <s v="INTERMEDIA"/>
    <s v="TERRESTRE"/>
    <s v="AYALA ROMERO MAYKOL DANILO"/>
    <n v="1"/>
    <n v="36351"/>
    <n v="36351"/>
  </r>
  <r>
    <s v="PEREIRA"/>
    <s v="0036-0002"/>
    <x v="6"/>
    <n v="63401"/>
    <n v="2921680"/>
    <n v="28176"/>
    <x v="0"/>
    <s v="QUINDIO"/>
    <s v="LA TEBAIDA"/>
    <s v="BARRIO LA TEBAITA ARMENIA QUINDIO"/>
    <s v="WOMPI"/>
    <s v="FO-25-1726408"/>
    <d v="2025-10-22T16:08:00"/>
    <d v="2025-10-29T12:04:00"/>
    <x v="0"/>
    <s v="ROLLOS"/>
    <s v="EJECUTADO_EXITOSO"/>
    <s v="EJECUTADO EXITOSO"/>
    <s v="23/10/2025 SE CONFIRMAN DATOS, SE REALIZA ENVIO POR OPERADOR LOGISTICO | 29/10/2025 SE REALIZA ENVIO DE 24 ROLLOS, CON LA GUIA 46778000075 COORDINADORA SE CONFIRMA ENTREGA EXITOSA POR PARTE DE LA TRANSPORTADORA"/>
    <s v="ENVÍO"/>
    <n v="24"/>
    <s v="INTERMEDIA"/>
    <s v="TERRESTRE"/>
    <s v="AYALA ROMERO MAYKOL DANILO"/>
    <n v="1"/>
    <n v="36351"/>
    <n v="36351"/>
  </r>
  <r>
    <s v="CALI"/>
    <s v="0036-0003"/>
    <x v="4"/>
    <n v="19698"/>
    <n v="2935057"/>
    <n v="12649"/>
    <x v="0"/>
    <s v="CAUCA"/>
    <s v="SANTANDER DE QUILICHAO"/>
    <s v="SANTANDER DE QUILICHAO II"/>
    <s v="WOMPI"/>
    <s v="FO-25-1738931"/>
    <d v="2025-10-27T08:00:00"/>
    <d v="2025-10-29T12:09:00"/>
    <x v="0"/>
    <s v="ROLLOS"/>
    <s v="EJECUTADO_EXITOSO"/>
    <s v="EJECUTADO EXITOSO"/>
    <s v="27/10/2025 SE REALIZA ENVIO DE ROLLOS CON OPERADOR LOGISTICO | 29/10/2025 SE VISITA CORRESPONSAL Y SE REALIZA ENTREGA DE 48 ROLLOS"/>
    <s v="VISITA_TÉCNICA"/>
    <n v="48"/>
    <s v="INTERMEDIA"/>
    <s v="TERRESTRE"/>
    <s v="AYALA ROMERO MAYKOL DANILO"/>
    <n v="1"/>
    <n v="36351"/>
    <n v="36351"/>
  </r>
  <r>
    <s v="MANIZALES"/>
    <s v="0036-0002"/>
    <x v="6"/>
    <n v="17001"/>
    <n v="2934640"/>
    <n v="77548"/>
    <x v="0"/>
    <s v="CALDAS"/>
    <s v="MANIZALES"/>
    <s v="INTERNET STUDIO MANIZALES"/>
    <s v="WOMPI"/>
    <s v="FO-25-1733235"/>
    <d v="2025-10-27T08:00:00"/>
    <d v="2025-10-29T12:27:00"/>
    <x v="0"/>
    <s v="ROLLOS"/>
    <s v="EJECUTADO_EXITOSO"/>
    <s v="EJECUTADO EXITOSO"/>
    <s v="25/10/2025 SE ESCALA AL COORDINADOR DE ZONA PARA ENTREGA DE ROLLOS EN SITIO | 29/10/2025 SE ENTREGAN 40 ROLLOS EN EL COMERCIO NO SE MANIPULAN EQUIPOS"/>
    <s v="VISITA_TÉCNICA"/>
    <n v="40"/>
    <s v="PRINCIPAL"/>
    <s v="TERRESTRE"/>
    <s v="BOLAÑOS TABORDA JORGE ENRIQUE"/>
    <n v="1"/>
    <n v="31419"/>
    <n v="31419"/>
  </r>
  <r>
    <s v="MEDELLIN"/>
    <s v="0036-0005"/>
    <x v="3"/>
    <n v="5887"/>
    <n v="2935809"/>
    <n v="70914"/>
    <x v="0"/>
    <s v="ANTIOQUIA"/>
    <s v="YARUMAL"/>
    <s v="BARRIO EL ALTO YARUMAL"/>
    <s v="WOMPI"/>
    <s v="FO-25-1737962"/>
    <d v="2025-10-27T08:00:00"/>
    <d v="2025-10-29T12:51:00"/>
    <x v="0"/>
    <s v="ROLLOS"/>
    <s v="EJECUTADO_EXITOSO"/>
    <s v="EJECUTADO EXITOSO"/>
    <s v="27/10/2025 SE REALIZA ENVIO DE ROLLOS CON OPERADOR LOGISTICO | 29/10/2025 SE REALIZA ENVIO DE 32 ROLLOS, CON LA GUIA 6345301375178 MANDAR Y SERVIR SE CONFIRMA ENTREGA EXITOSA POR PARTE DE LA TRANSPORTADORA"/>
    <s v="ENVÍO"/>
    <n v="32"/>
    <s v="LEJANA"/>
    <s v="TERRESTRE"/>
    <s v="AGUIRRE HENAO RAUL EDUARDO"/>
    <n v="1"/>
    <n v="40250"/>
    <n v="40250"/>
  </r>
  <r>
    <s v="MEDELLIN"/>
    <s v="0036-0005"/>
    <x v="3"/>
    <n v="5686"/>
    <n v="2931314"/>
    <n v="25120"/>
    <x v="0"/>
    <s v="ANTIOQUIA"/>
    <s v="SANTA ROSA DE OSOS"/>
    <s v="LA VARIANTE I STA ROSA DE OSOS - ANTIOQUIA"/>
    <s v="WOMPI"/>
    <s v="FO-25-1730214"/>
    <d v="2025-10-24T11:48:00"/>
    <d v="2025-10-29T12:51:00"/>
    <x v="0"/>
    <s v="ROLLOS"/>
    <s v="EJECUTADO_EXITOSO"/>
    <s v="EJECUTADO EXITOSO"/>
    <s v="24/10/2025 SE CONFIRMAN DATOS, SE REALIZA ENVIO POR OPERADOR LOGISTICO | 29/10/2025 SE REALIZA ENVIO DE 64 ROLLOS, CON LA GUIA 6345301374249 MANDAR Y SERVIR SE CONFIRMA ENTREGA EXITOSA CON EL USUARIO"/>
    <s v="ENVÍO"/>
    <n v="64"/>
    <s v="INTERMEDIA"/>
    <s v="TERRESTRE"/>
    <s v="BETANCUR AGUIRRE EDGAR AUGUSTO"/>
    <n v="1"/>
    <n v="36351"/>
    <n v="36351"/>
  </r>
  <r>
    <s v="MEDELLIN"/>
    <s v="0036-0005"/>
    <x v="3"/>
    <n v="5664"/>
    <n v="2928097"/>
    <n v="25843"/>
    <x v="0"/>
    <s v="ANTIOQUIA"/>
    <s v="SAN PEDRO DE LOS MILAGROS"/>
    <s v="CRA 50 #46-92 SAN PEDRO DE LOS MILAGROS - ANTIOQUIA"/>
    <s v="WOMPI"/>
    <s v="FO-25-1730723"/>
    <d v="2025-10-23T16:42:00"/>
    <d v="2025-10-29T12:51:00"/>
    <x v="0"/>
    <s v="ROLLOS"/>
    <s v="EJECUTADO_EXITOSO"/>
    <s v="EJECUTADO EXITOSO"/>
    <s v="24/10/2025 SE CONFIRMAN DATOS, SE REALIZA ENVIO POR OPERADOR LOGISTICO | 29/10/2025 SE REALIZA ENVIO DE 48 ROLLOS, CON LA GUIA 6345301374745 MANDAR Y SERVIR SE CONFIRMA ENTREGA EXITOSA CON EL USUARIO"/>
    <s v="ENVÍO"/>
    <n v="48"/>
    <s v="INTERMEDIA"/>
    <s v="TERRESTRE"/>
    <s v="BETANCUR AGUIRRE EDGAR AUGUSTO"/>
    <n v="1"/>
    <n v="36351"/>
    <n v="36351"/>
  </r>
  <r>
    <s v="MEDELLIN"/>
    <s v="0036-0005"/>
    <x v="3"/>
    <n v="5607"/>
    <n v="2920361"/>
    <n v="31280"/>
    <x v="0"/>
    <s v="ANTIOQUIA"/>
    <s v="RETIRO"/>
    <s v="BARRIO EL PINO"/>
    <s v="WOMPI"/>
    <s v="FO-25-1723770"/>
    <d v="2025-10-22T13:48:00"/>
    <d v="2025-10-29T12:51:00"/>
    <x v="0"/>
    <s v="ROLLOS"/>
    <s v="EJECUTADO_EXITOSO"/>
    <s v="EJECUTADO EXITOSO"/>
    <s v="23/10/2025 SE CONFIRMAN DATOS, SE REALIZA ENVIO POR OPERADOR LOGISTICO | 29/10/2025 SE REALIZA ENVIO DE 64 ROLLOS, CON LA GUIA 6345301372740 MANDAR Y SERVIR SE CONFIRMA ENTREGA EXITOSA CON EL USUARIO"/>
    <s v="ENVÍO"/>
    <n v="64"/>
    <s v="INTERMEDIA"/>
    <s v="TERRESTRE"/>
    <s v="BETANCUR AGUIRRE EDGAR AUGUSTO"/>
    <n v="1"/>
    <n v="36351"/>
    <n v="36351"/>
  </r>
  <r>
    <s v="BUCARAMANGA"/>
    <s v="0036-0007"/>
    <x v="1"/>
    <n v="68679"/>
    <n v="2943165"/>
    <n v="66327"/>
    <x v="0"/>
    <s v="SANTANDER"/>
    <s v="SAN GIL"/>
    <s v="BARRIO JOSE ANTONIO GALAN SAN GIL"/>
    <s v="WOMPI"/>
    <s v="FO-25-1744759"/>
    <d v="2025-10-28T08:00:00"/>
    <d v="2025-10-29T13:21:00"/>
    <x v="0"/>
    <s v="ROLLOS"/>
    <s v="EJECUTADO_EXITOSO"/>
    <s v="EJECUTADO EXITOSO"/>
    <s v="29/10/2025 SE REALIZA ENVIO DE ROLLOS CON OPERADOR LOGISTICO | 29/10/2025 SE REALIZA ENVIO DE 40 ROLLOS, CON LA GUIA 2187690853 SERVIENTREGA SE CONFIRMA ENTREGA EXITOSA POR PARTE DE LA TRANSPORTADORA"/>
    <s v="ENVÍO"/>
    <n v="40"/>
    <s v="INTERMEDIA"/>
    <s v="TERRESTRE"/>
    <s v="BETANCUR AGUIRRE EDGAR AUGUSTO"/>
    <n v="1"/>
    <n v="36351"/>
    <n v="36351"/>
  </r>
  <r>
    <s v="BOGOTA"/>
    <s v="0036-0004"/>
    <x v="5"/>
    <n v="25290"/>
    <n v="2942388"/>
    <n v="69257"/>
    <x v="0"/>
    <s v="CUNDINAMARCA"/>
    <s v="FUSAGASUGA"/>
    <s v="SAN JOSE OBRERO FUSAGASUGA"/>
    <s v="WOMPI"/>
    <s v="FO-25-1743280"/>
    <d v="2025-10-27T16:21:00"/>
    <d v="2025-10-29T13:22:00"/>
    <x v="0"/>
    <s v="ROLLOS"/>
    <s v="EJECUTADO_EXITOSO"/>
    <s v="EJECUTADO EXITOSO"/>
    <s v="29/10/2025 SE REALIZA ENVIO DE 24 ROLLOS, CON LA GUIA 2235596388 SERVIENTREGA SE CONFIRMA ENTREGA EXITOSA POR PARTE DE LA TRANSPORTADORA"/>
    <s v="ENVÍO"/>
    <n v="24"/>
    <s v="INTERMEDIA"/>
    <s v="TERRESTRE"/>
    <s v="ATEHORTUA VASQUEZ ANA SOFIA"/>
    <n v="1"/>
    <n v="36351"/>
    <n v="36351"/>
  </r>
  <r>
    <s v="IBAGUE"/>
    <s v="0036-0006"/>
    <x v="2"/>
    <n v="73268"/>
    <n v="2941158"/>
    <n v="50745"/>
    <x v="0"/>
    <s v="TOLIMA"/>
    <s v="ESPINAL"/>
    <s v="BARRIO CENTRO ESPINAL 9"/>
    <s v="WOMPI"/>
    <s v="FO-25-1741979"/>
    <d v="2025-10-27T14:53:00"/>
    <d v="2025-10-29T13:23:00"/>
    <x v="0"/>
    <s v="ROLLOS"/>
    <s v="EJECUTADO_EXITOSO"/>
    <s v="EJECUTADO EXITOSO"/>
    <s v="29/10/2025 SE REALIZA ENVIO DE 40 ROLLOS, CON LA GUIA 2235596386 SERVIENTREGA SE CONFIRMA ENTREGA EXITOSA POR PARTE DE LA TRANSPORTADORA"/>
    <s v="ENVÍO"/>
    <n v="40"/>
    <s v="INTERMEDIA"/>
    <s v="TERRESTRE"/>
    <s v="ATEHORTUA VASQUEZ ANA SOFIA"/>
    <n v="1"/>
    <n v="36351"/>
    <n v="36351"/>
  </r>
  <r>
    <s v="BARRANQUILLA"/>
    <s v="0036-0001"/>
    <x v="0"/>
    <n v="8634"/>
    <n v="2934934"/>
    <n v="80188"/>
    <x v="0"/>
    <s v="ATLANTICO"/>
    <s v="SABANAGRANDE"/>
    <s v="BARRIO CENTRO SABANAGRADE"/>
    <s v="WOMPI"/>
    <s v="FO-25-1740589"/>
    <d v="2025-10-27T08:00:00"/>
    <d v="2025-10-29T13:24:00"/>
    <x v="0"/>
    <s v="ROLLOS"/>
    <s v="EJECUTADO_EXITOSO"/>
    <s v="EJECUTADO EXITOSO"/>
    <s v="27/10/2025 SE CONFIRMAN DATOS, SE REALIZA ENVIO POR OPERADOR LOGISTICO | 29/10/2025 SE REALIZA ENVIO DE 24 ROLLOS, CON LA GUIA 2277307749 SERVIENTREGA SE CONFIRMA ENTREGA EXITOSA POR PARTE DE LA TRANSPORTADORA"/>
    <s v="ENVÍO"/>
    <n v="24"/>
    <s v="INTERMEDIA"/>
    <s v="TERRESTRE"/>
    <s v="ATEHORTUA VASQUEZ ANA SOFIA"/>
    <n v="1"/>
    <n v="36351"/>
    <n v="36351"/>
  </r>
  <r>
    <s v="CALI"/>
    <s v="0036-0003"/>
    <x v="4"/>
    <n v="76364"/>
    <n v="2935005"/>
    <n v="80025"/>
    <x v="0"/>
    <s v="VALLE DEL CAUCA"/>
    <s v="JAMUNDI"/>
    <s v="BARRIO BONANZA JAMUNDI  2"/>
    <s v="WOMPI"/>
    <s v="FO-25-1740353"/>
    <d v="2025-10-27T08:00:00"/>
    <d v="2025-10-29T13:26:00"/>
    <x v="0"/>
    <s v="ROLLOS"/>
    <s v="EJECUTADO_EXITOSO"/>
    <s v="EJECUTADO EXITOSO"/>
    <s v="27/10/2025 SE ESCALA AL COORDINADOR DE ZONA PARA ENTREGA DE ROLLOS EN SITIO | 29/10/2025 SE REALIZA ENVIO DE 16 ROLLOS, CON LA GUIA 2215219763 SERVIENTREGA SE CONFIRMA ENTREGA EXITOSA POR PARTE DE LA TRANSPORTADORA"/>
    <s v="ENVÍO"/>
    <n v="16"/>
    <s v="INTERMEDIA"/>
    <s v="TERRESTRE"/>
    <s v="ALVAREZ LOPEZ MARIANA"/>
    <n v="1"/>
    <n v="36351"/>
    <n v="36351"/>
  </r>
  <r>
    <s v="BOGOTA"/>
    <s v="0036-0004"/>
    <x v="5"/>
    <n v="25430"/>
    <n v="2935120"/>
    <n v="67210"/>
    <x v="0"/>
    <s v="CUNDINAMARCA"/>
    <s v="MADRID"/>
    <s v="BARRIO SOCIEGO MADRID 7"/>
    <s v="WOMPI"/>
    <s v="FO-25-1739760"/>
    <d v="2025-10-27T08:00:00"/>
    <d v="2025-10-29T13:27:00"/>
    <x v="0"/>
    <s v="ROLLOS"/>
    <s v="EJECUTADO_EXITOSO"/>
    <s v="EJECUTADO EXITOSO"/>
    <s v="27/10/2025 SE CONFIRMAN DATOS, SE REALIZA ENVIO POR OPERADOR LOGISTICO | 29/10/2025 SE REALIZA ENVIO DE 16 ROLLOS, CON LA GUIA 2235596383 SERVIENTREGA SE CONFIRMA ENTREGA EXITOSA POR PARTE DE LA TRANSPORTADORA"/>
    <s v="ENVÍO"/>
    <n v="16"/>
    <s v="INTERMEDIA"/>
    <s v="TERRESTRE"/>
    <s v="ALVAREZ LOPEZ MARIANA"/>
    <n v="1"/>
    <n v="36351"/>
    <n v="36351"/>
  </r>
  <r>
    <s v="BOGOTA"/>
    <s v="0036-0004"/>
    <x v="5"/>
    <n v="25758"/>
    <n v="2936778"/>
    <n v="29557"/>
    <x v="0"/>
    <s v="CUNDINAMARCA"/>
    <s v="SOPO"/>
    <s v="BARRIO BRICEÑO 2 SOPÓ"/>
    <s v="WOMPI"/>
    <s v="FO-25-1739627"/>
    <d v="2025-10-27T08:32:00"/>
    <d v="2025-10-29T13:28:00"/>
    <x v="0"/>
    <s v="ROLLOS"/>
    <s v="EJECUTADO_EXITOSO"/>
    <s v="EJECUTADO EXITOSO"/>
    <s v="27/10/2025 SE CONFIRMAN DATOS, SE REALIZA ENVIO POR OPERADOR LOGISTICO | 29/10/2025 SE REALIZA ENVIO DE 32 ROLLOS, CON LA GUIA 2235596382 SERVIENTREGA SE CONFIRMA ENTREGA EXITOSA POR PARTE DE LA TRANSPORTADORA"/>
    <s v="ENVÍO"/>
    <n v="32"/>
    <s v="INTERMEDIA"/>
    <s v="TERRESTRE"/>
    <s v="ALVAREZ LOPEZ MARIANA"/>
    <n v="1"/>
    <n v="36351"/>
    <n v="36351"/>
  </r>
  <r>
    <s v="CUCUTA"/>
    <s v="0036-0007"/>
    <x v="1"/>
    <n v="54001"/>
    <n v="2946278"/>
    <n v="78378"/>
    <x v="0"/>
    <s v="NORTE DE SANTANDER"/>
    <s v="CUCUTA"/>
    <s v="DROGUERÍA FARMAVITAL AYS"/>
    <s v="WOMPI"/>
    <s v="FO-25-1745458"/>
    <d v="2025-10-28T11:33:00"/>
    <d v="2025-10-29T14:11:00"/>
    <x v="0"/>
    <s v="ROLLOS"/>
    <s v="EJECUTADO_EXITOSO"/>
    <s v="EJECUTADO EXITOSO"/>
    <s v="28/10/2025 SE ESCALA AL COORDINADOR DE ZONA PARA ENTREGA DE ROLLOS EN SITIO | 29/10/2025 SE ENTREGAN 16 ROLLOS OK"/>
    <s v="VISITA_TÉCNICA"/>
    <n v="16"/>
    <s v="PRINCIPAL"/>
    <s v="TERRESTRE"/>
    <s v="TORO CARDONA ELIZABETH"/>
    <n v="1"/>
    <n v="31419"/>
    <n v="31419"/>
  </r>
  <r>
    <s v="CALI"/>
    <s v="0036-0003"/>
    <x v="4"/>
    <n v="76001"/>
    <n v="2948507"/>
    <n v="81382"/>
    <x v="0"/>
    <s v="VALLE DEL CAUCA"/>
    <s v="CALI"/>
    <s v="NICO MARKER"/>
    <s v="WOMPI"/>
    <s v="FO-25-1747511"/>
    <d v="2025-10-28T15:34:00"/>
    <d v="2025-10-29T14:13:00"/>
    <x v="0"/>
    <s v="ROLLOS"/>
    <s v="EJECUTADO_EXITOSO"/>
    <s v="EJECUTADO EXITOSO"/>
    <s v="28/10/2025 SE ESCALA AL COORDINADOR DE ZONA PARA ENTREGA DE ROLLOS EN SITIO | 29/10/2025 SE REALIZA ENTREGA DE 16 ROLLOS WOMPI"/>
    <s v="VISITA_TÉCNICA"/>
    <n v="16"/>
    <s v="PRINCIPAL"/>
    <s v="TERRESTRE"/>
    <s v="NARANJO AFANADOR RUBEN JESUS"/>
    <n v="1"/>
    <n v="31419"/>
    <n v="31419"/>
  </r>
  <r>
    <s v="VILLAVICENCIO"/>
    <s v="0036-0006"/>
    <x v="2"/>
    <n v="50001"/>
    <n v="2938401"/>
    <n v="33485"/>
    <x v="0"/>
    <s v="META"/>
    <s v="VILLAVICENCIO"/>
    <s v="DROGUERÍA EDILBER"/>
    <s v="WOMPI"/>
    <s v="FO-25-1739135"/>
    <d v="2025-10-27T10:00:00"/>
    <d v="2025-10-29T14:16:00"/>
    <x v="0"/>
    <s v="ROLLOS"/>
    <s v="EJECUTADO_EXITOSO"/>
    <s v="EJECUTADO EXITOSO"/>
    <s v="27/10/2025 SE ESCALA AL COORDINADOR DE ZONA PARA ENTREGA DE ROLLOS EN SITIO | 29/10/2025 SE VISITA CB Y SE REALIZA ENTREGA DE 64 ROLLOS DE PAPEL TERMICO PARA DATÁFONO WOMPI"/>
    <s v="VISITA_TÉCNICA"/>
    <n v="64"/>
    <s v="PRINCIPAL"/>
    <s v="TERRESTRE"/>
    <s v="PAREDES CASTILLO DIEGO"/>
    <n v="1"/>
    <n v="31419"/>
    <n v="31419"/>
  </r>
  <r>
    <s v="MONTERIA"/>
    <s v="0036-0001"/>
    <x v="0"/>
    <n v="23001"/>
    <n v="2941042"/>
    <n v="67033"/>
    <x v="0"/>
    <s v="CORDOBA"/>
    <s v="MONTERIA"/>
    <s v="JM SPORT MODA Y ESTILO PARA TI"/>
    <s v="WOMPI"/>
    <s v="FO-25-1741333"/>
    <d v="2025-10-27T14:29:00"/>
    <d v="2025-10-29T14:18:00"/>
    <x v="0"/>
    <s v="ROLLOS"/>
    <s v="EJECUTADO_EXITOSO"/>
    <s v="EJECUTADO EXITOSO"/>
    <s v="27/10/2025 SE ESCALA AL COORDINADOR DE ZONA PARA ENTREGA DE ROLLOS EN SITIO | 29/10/2025 SE REALIZA ENTREGA DE 48 ROLLOS WOMPI EN EL PUNTO SIN NOVEDAD, EN LA ENTREGA NO SE INTERVIENE EQUIPO"/>
    <s v="VISITA_TÉCNICA"/>
    <n v="48"/>
    <s v="PRINCIPAL"/>
    <s v="TERRESTRE"/>
    <s v="GARZON RUIZ LUIS MIGUEL"/>
    <n v="1"/>
    <n v="31419"/>
    <n v="31419"/>
  </r>
  <r>
    <s v="MEDELLIN"/>
    <s v="0036-0005"/>
    <x v="3"/>
    <n v="5308"/>
    <n v="2935029"/>
    <n v="48751"/>
    <x v="0"/>
    <s v="ANTIOQUIA"/>
    <s v="GIRARDOTA"/>
    <s v="ENCOMIENDAS Y ENVÍOS SAN DIEGO"/>
    <s v="WOMPI"/>
    <s v="FO-25-1734644"/>
    <d v="2025-10-27T08:00:00"/>
    <d v="2025-10-29T14:20:00"/>
    <x v="0"/>
    <s v="ROLLOS"/>
    <s v="EJECUTADO_EXITOSO"/>
    <s v="EJECUTADO EXITOSO"/>
    <s v="25/10/2025 SE ESCALA AL COORDINADOR DE ZONA PARA ENTREGA DE ROLLOS EN SITIO | 29/10/2025 SE REALIZA ENTREGA DE 32 ROLLOS WOMPI OK"/>
    <s v="VISITA_TÉCNICA"/>
    <n v="32"/>
    <s v="PRINCIPAL"/>
    <s v="TERRESTRE"/>
    <s v="GONZALEZ FERRER JESUS ALEXANDER"/>
    <n v="1"/>
    <n v="31419"/>
    <n v="31419"/>
  </r>
  <r>
    <s v="VILLAVICENCIO"/>
    <s v="0036-0006"/>
    <x v="2"/>
    <n v="50001"/>
    <n v="2949245"/>
    <n v="29338"/>
    <x v="0"/>
    <s v="META"/>
    <s v="VILLAVICENCIO"/>
    <s v="DROGUERÍA SANTA ISABEL OSWALDO"/>
    <s v="WOMPI"/>
    <s v="FO-25-1747716"/>
    <d v="2025-10-28T16:45:00"/>
    <d v="2025-10-29T14:23:00"/>
    <x v="0"/>
    <s v="ROLLOS"/>
    <s v="EJECUTADO_EXITOSO"/>
    <s v="EJECUTADO EXITOSO"/>
    <s v="28/10/2025 SE ESCALA AL COORDINADOR DE ZONA PARA ENTREGA DE ROLLOS EN SITIO | 29/10/2025 SE VISITA CB Y SE REALIZA ENTREGA DE 64 ROLLOS DE PAPEL TERMICO PARA DATÁFONO WOMPI ._x000a_NO ES POSIBLE IMPRIMIR TIRRILLA. DATAFONO NO LES PERMITE INGRESAR AL USUARIO"/>
    <s v="VISITA_TÉCNICA"/>
    <n v="64"/>
    <s v="PRINCIPAL"/>
    <s v="TERRESTRE"/>
    <s v="ZAPATA LOPEZ EDWARD ASDRUBAL"/>
    <n v="1"/>
    <n v="31419"/>
    <n v="31419"/>
  </r>
  <r>
    <s v="CALI"/>
    <s v="0036-0003"/>
    <x v="4"/>
    <n v="76520"/>
    <n v="2945016"/>
    <n v="72735"/>
    <x v="0"/>
    <s v="VALLE DEL CAUCA"/>
    <s v="PALMIRA"/>
    <s v="RIVERA ESCOBAR PALMIRA"/>
    <s v="WOMPI"/>
    <s v="FO-25-1744842"/>
    <d v="2025-10-28T09:39:00"/>
    <d v="2025-10-29T16:19:00"/>
    <x v="0"/>
    <s v="ROLLOS"/>
    <s v="EJECUTADO_EXITOSO"/>
    <s v="EJECUTADO EXITOSO"/>
    <s v="29/10/2025 SE ESCALA AL COORDINADOR DE ZONA PARA ENTREGA DE ROLLOS EN SITIO | 29/10/2025 EN LA VISITA TÉCNICA SE REALIZÓ LA ENTREGA DE 24 ROLLOS DE WOMPI PARA EL CB."/>
    <s v="VISITA_TÉCNICA"/>
    <n v="24"/>
    <s v="PRINCIPAL"/>
    <s v="TERRESTRE"/>
    <s v="GARZON RUIZ LUIS MIGUEL"/>
    <n v="1"/>
    <n v="31419"/>
    <n v="31419"/>
  </r>
  <r>
    <s v="IBAGUE"/>
    <s v="0036-0006"/>
    <x v="2"/>
    <n v="73001"/>
    <n v="2947443"/>
    <n v="55940"/>
    <x v="0"/>
    <s v="TOLIMA"/>
    <s v="IBAGUE"/>
    <s v="IPHONE"/>
    <s v="WOMPI"/>
    <s v="FO-25-1746777"/>
    <d v="2025-10-28T14:12:00"/>
    <d v="2025-10-29T16:22:00"/>
    <x v="0"/>
    <s v="ROLLOS"/>
    <s v="EJECUTADO_EXITOSO"/>
    <s v="EJECUTADO EXITOSO"/>
    <s v="28/10/2025 SE ESCALA AL COORDINADOR DE ZONA PARA ENTREGA DE ROLLOS EN SITIO | 29/10/2025 SE HACE ENTREGA DE 32 ROLLOS EN DIRECCIÓN INDICADA"/>
    <s v="VISITA_TÉCNICA"/>
    <n v="32"/>
    <s v="PRINCIPAL"/>
    <s v="TERRESTRE"/>
    <s v="SANCHEZ URREGO ROBINSON DAVID"/>
    <n v="1"/>
    <n v="31419"/>
    <n v="31419"/>
  </r>
  <r>
    <s v="CALI"/>
    <s v="0036-0003"/>
    <x v="4"/>
    <n v="76364"/>
    <n v="2922293"/>
    <n v="38513"/>
    <x v="0"/>
    <s v="VALLE DEL CAUCA"/>
    <s v="JAMUNDI"/>
    <s v="BARRIO PORVENIR JAMUNDI"/>
    <s v="WOMPI"/>
    <s v="FO-25-1729859"/>
    <d v="2025-10-23T08:00:00"/>
    <d v="2025-10-29T16:32:00"/>
    <x v="0"/>
    <s v="ROLLOS"/>
    <s v="EJECUTADO_EXITOSO"/>
    <s v="EJECUTADO EXITOSO"/>
    <s v="24/10/2025 SE CONFIRMAN DATOS, SE REALIZA ENVIO POR OPERADOR LOGISTICO | 30/10/2025 SE REALIZA ENVIO DE 48 ROLLOS, CON LA GUIA 2215219740 SERVIENTREGA SE CONFIRMA ENTREGA EXITOSA POR PARTE DE LA TRANSPORTADORA"/>
    <s v="ENVÍO"/>
    <n v="48"/>
    <s v="INTERMEDIA"/>
    <s v="TERRESTRE"/>
    <s v="GUTIERREZ  CAMILO ANDRES"/>
    <n v="1"/>
    <n v="36351"/>
    <n v="36351"/>
  </r>
  <r>
    <s v="CALI"/>
    <s v="0036-0003"/>
    <x v="4"/>
    <n v="19473"/>
    <n v="2922172"/>
    <n v="77203"/>
    <x v="0"/>
    <s v="CAUCA"/>
    <s v="MORALES"/>
    <s v="BARRIO MODELO MORALES 1"/>
    <s v="WOMPI"/>
    <s v="FO-25-1728615"/>
    <d v="2025-10-23T08:00:00"/>
    <d v="2025-10-29T16:33:00"/>
    <x v="0"/>
    <s v="ROLLOS"/>
    <s v="EJECUTADO_EXITOSO"/>
    <s v="EJECUTADO EXITOSO"/>
    <s v="24/10/2025 SE CONFIRMAN DATOS, SE REALIZA ENVIO POR OPERADOR LOGISTICO | 30/10/2025 SE REALIZA ENVIO DE 32 ROLLOS, CON LA GUIA 2215219734 SERVIENTREGA SE CONFIRMA ENTREGA EXITOSA POR PARTE DE LA TRANSPORTADORA"/>
    <s v="ENVÍO"/>
    <n v="32"/>
    <s v="LEJANA"/>
    <s v="TERRESTRE"/>
    <s v="TORO CARDONA ELIZABETH"/>
    <n v="1"/>
    <n v="40250"/>
    <n v="40250"/>
  </r>
  <r>
    <s v="PEREIRA"/>
    <s v="0036-0002"/>
    <x v="6"/>
    <n v="63401"/>
    <n v="2922411"/>
    <n v="76314"/>
    <x v="0"/>
    <s v="QUINDIO"/>
    <s v="LA TEBAIDA"/>
    <s v="BARRIO CANTARITO LA TEBAIDA"/>
    <s v="WOMPI"/>
    <s v="FO-25-1727344"/>
    <d v="2025-10-23T08:00:00"/>
    <d v="2025-10-29T16:34:00"/>
    <x v="0"/>
    <s v="ROLLOS"/>
    <s v="EJECUTADO_EXITOSO"/>
    <s v="EJECUTADO EXITOSO"/>
    <s v="24/10/2025 SE CONFIRMAN DATOS, SE REALIZA ENVIO POR OPERADOR LOGISTICO | 30/10/2025 SE REALIZA ENVIO DE 32 ROLLOS, CON LA GUIA 46778000074 COORDINADORA SE CONFIRMA ENTREGA EXITOSA POR PARTE DE LA TRANSPORTADORA"/>
    <s v="ENVÍO"/>
    <n v="32"/>
    <s v="INTERMEDIA"/>
    <s v="TERRESTRE"/>
    <s v="AYALA ROMERO MAYKOL DANILO"/>
    <n v="1"/>
    <n v="36351"/>
    <n v="36351"/>
  </r>
  <r>
    <s v="BARRANQUILLA"/>
    <s v="0036-0001"/>
    <x v="0"/>
    <n v="8001"/>
    <n v="2938953"/>
    <n v="65596"/>
    <x v="0"/>
    <s v="ATLANTICO"/>
    <s v="BARRANQUILLA"/>
    <s v="BARRIO SANTUARIO BARRANQUILLA 1"/>
    <s v="WOMPI"/>
    <s v="FO-25-1739102"/>
    <d v="2025-10-27T10:44:00"/>
    <d v="2025-10-30T08:38:00"/>
    <x v="0"/>
    <s v="ROLLOS"/>
    <s v="EJECUTADO_EXITOSO"/>
    <s v="EJECUTADO EXITOSO"/>
    <s v="27/10/2025 SE ESCALA AL COORDINADOR DE ZONA PARA ENTREGA DE ROLLOS EN SITIO | 29/10/2025 SE HACE ENTREGA DE 64 ROLLOS WOMPI DE MANERA EXITOSA"/>
    <s v="VISITA_TÉCNICA"/>
    <n v="64"/>
    <s v="PRINCIPAL"/>
    <s v="TERRESTRE"/>
    <s v="TORO CARDONA ELIZABETH"/>
    <n v="1"/>
    <n v="31419"/>
    <n v="31419"/>
  </r>
  <r>
    <s v="CALI"/>
    <s v="0036-0003"/>
    <x v="4"/>
    <n v="76520"/>
    <n v="2949302"/>
    <n v="68741"/>
    <x v="0"/>
    <s v="VALLE DEL CAUCA"/>
    <s v="PALMIRA"/>
    <s v="BULEVAR DE LAS MERCEDES"/>
    <s v="WOMPI"/>
    <s v="FO-25-1747766"/>
    <d v="2025-10-28T16:52:00"/>
    <d v="2025-10-30T08:44:00"/>
    <x v="0"/>
    <s v="ROLLOS"/>
    <s v="EJECUTADO_EXITOSO"/>
    <s v="EJECUTADO EXITOSO"/>
    <s v="28/10/2025 SE ESCALA AL COORDINADOR DE ZONA PARA ENTREGA DE ROLLOS EN SITIO | 29/10/2025 EN LA VISITA TÉCNICA SE REALIZÓ LA ENTREGA DE 24 ROLLOS DE WOMPI PARA EL CB."/>
    <s v="VISITA_TÉCNICA"/>
    <n v="24"/>
    <s v="PRINCIPAL"/>
    <s v="TERRESTRE"/>
    <s v="ORTEGA TORRES JUAN SEBASTIAN"/>
    <n v="1"/>
    <n v="31419"/>
    <n v="31419"/>
  </r>
  <r>
    <s v="CALI"/>
    <s v="0036-0003"/>
    <x v="4"/>
    <n v="19001"/>
    <n v="2923699"/>
    <n v="81288"/>
    <x v="0"/>
    <s v="CAUCA"/>
    <s v="POPAYAN"/>
    <s v="SEGUROS EPSA"/>
    <s v="WOMPI"/>
    <s v="FO-25-1724025"/>
    <d v="2025-10-23T09:08:00"/>
    <d v="2025-10-30T08:56:00"/>
    <x v="0"/>
    <s v="ROLLOS"/>
    <s v="EJECUTADO_EXITOSO"/>
    <s v="EJECUTADO EXITOSO"/>
    <s v="30/10/2025 ENTREGA DE 16 ROLLOS"/>
    <s v="VISITA_TÉCNICA"/>
    <n v="16"/>
    <s v="LEJANA"/>
    <s v="TERRESTRE"/>
    <s v="AYALA ROMERO MAYKOL DANILO"/>
    <n v="1"/>
    <n v="40250"/>
    <n v="40250"/>
  </r>
  <r>
    <s v="CARTAGENA"/>
    <s v="0036-0001"/>
    <x v="0"/>
    <n v="13001"/>
    <n v="2923664"/>
    <n v="35070"/>
    <x v="0"/>
    <s v="BOLIVAR"/>
    <s v="CARTAGENA"/>
    <s v="BARRIO OLAYA HERRERA 1 CARTAGENA"/>
    <s v="WOMPI"/>
    <s v="FO-25-1723166"/>
    <d v="2025-10-23T08:58:00"/>
    <d v="2025-10-30T09:12:00"/>
    <x v="0"/>
    <s v="ROLLOS"/>
    <s v="EJECUTADO_EXITOSO"/>
    <s v="EJECUTADO EXITOSO"/>
    <s v="23/10/2025 SE ESCALA AL COORDINADOR DE ZONA PARA ENTREGA DE ROLLOS EN SITIO | 30/10/2025 SE LLAMA AL CLIENTE INFORMA QUE ABRE DESDE DE 9 AM | 30/10/2025 SE ENTREGAN 24 ROLLOS"/>
    <s v="VISITA_TÉCNICA"/>
    <n v="24"/>
    <s v="PRINCIPAL"/>
    <s v="TERRESTRE"/>
    <s v="LOPEZ CALDONO CESAR FERNANDO"/>
    <n v="1"/>
    <n v="31419"/>
    <n v="31419"/>
  </r>
  <r>
    <s v="MEDELLIN"/>
    <s v="0036-0005"/>
    <x v="3"/>
    <n v="5001"/>
    <n v="2936191"/>
    <n v="10290"/>
    <x v="0"/>
    <s v="ANTIOQUIA"/>
    <s v="MEDELLÍN"/>
    <s v="LOCAL DEL CONSTRUCTOR"/>
    <s v="WOMPI"/>
    <s v="FO-25-1736923"/>
    <d v="2025-10-27T08:00:00"/>
    <d v="2025-10-30T09:46:00"/>
    <x v="0"/>
    <s v="ROLLOS"/>
    <s v="EJECUTADO_EXITOSO"/>
    <s v="EJECUTADO EXITOSO"/>
    <s v="27/10/2025 SE ESCALA AL COORDINADOR DE ZONA PARA ENTREGA DE ROLLOS EN SITIO | 30/10/2025 SE REALIZA ENTREGA DE 32 ROLLOS POR EL OPERADOR LOGISTICO VELOCES CON LA GUIA V4001731828"/>
    <s v="VISITA_TÉCNICA"/>
    <n v="32"/>
    <s v="PRINCIPAL"/>
    <s v="TERRESTRE"/>
    <s v="CANEDO HERRERA ALEXANDER"/>
    <n v="1"/>
    <n v="31419"/>
    <n v="31419"/>
  </r>
  <r>
    <s v="MEDELLIN"/>
    <s v="0036-0005"/>
    <x v="3"/>
    <n v="5001"/>
    <n v="2938533"/>
    <n v="38429"/>
    <x v="0"/>
    <s v="ANTIOQUIA"/>
    <s v="MEDELLIN"/>
    <s v="DROGUERÍA EMAUS"/>
    <s v="WOMPI"/>
    <s v="FO-25-1739127"/>
    <d v="2025-10-27T10:19:00"/>
    <d v="2025-10-30T09:47:00"/>
    <x v="0"/>
    <s v="ROLLOS"/>
    <s v="EJECUTADO_EXITOSO"/>
    <s v="EJECUTADO EXITOSO"/>
    <s v="27/10/2025 SE ESCALA AL COORDINADOR DE ZONA PARA ENTREGA DE ROLLOS EN SITIO | 30/10/2025 SE REALIZA ENTREGA DE 56 ROLLOS POR EL OPERADOR LOGISTICO VELOCES CON LA GUIA V4001731829"/>
    <s v="VISITA_TÉCNICA"/>
    <n v="56"/>
    <s v="PRINCIPAL"/>
    <s v="TERRESTRE"/>
    <s v="BETANCUR AGUIRRE EDGAR AUGUSTO"/>
    <n v="1"/>
    <n v="31419"/>
    <n v="31419"/>
  </r>
  <r>
    <s v="MEDELLIN"/>
    <s v="0036-0005"/>
    <x v="3"/>
    <n v="5001"/>
    <n v="2939474"/>
    <n v="49303"/>
    <x v="0"/>
    <s v="ANTIOQUIA"/>
    <s v="MEDELLIN"/>
    <s v="BARRIO MANRIQUE JARDIN MEDELLIN 2"/>
    <s v="WOMPI"/>
    <s v="FO-25-1741269"/>
    <d v="2025-10-27T11:31:00"/>
    <d v="2025-10-30T09:48:00"/>
    <x v="0"/>
    <s v="ROLLOS"/>
    <s v="EJECUTADO_EXITOSO"/>
    <s v="EJECUTADO EXITOSO"/>
    <s v="27/10/2025 SE ESCALA AL COORDINADOR DE ZONA PARA ENTREGA DE ROLLOS EN SITIO | 30/10/2025 SE REALIZA ENTREGA DE 56 ROLLOS POR EL OPERADOR LOGISTICO VELOCES CON LA GUIA V4001731832"/>
    <s v="VISITA_TÉCNICA"/>
    <n v="56"/>
    <s v="PRINCIPAL"/>
    <s v="TERRESTRE"/>
    <s v="BETANCUR AGUIRRE EDGAR AUGUSTO"/>
    <n v="1"/>
    <n v="31419"/>
    <n v="31419"/>
  </r>
  <r>
    <s v="MEDELLIN"/>
    <s v="0036-0005"/>
    <x v="3"/>
    <n v="5001"/>
    <n v="2939537"/>
    <n v="80201"/>
    <x v="0"/>
    <s v="ANTIOQUIA"/>
    <s v="MEDELLÍN"/>
    <s v="TIENDA Y PAPELERIA CADAMA"/>
    <s v="WOMPI"/>
    <s v="FO-25-1740240"/>
    <d v="2025-10-27T11:23:00"/>
    <d v="2025-10-30T09:48:00"/>
    <x v="0"/>
    <s v="ROLLOS"/>
    <s v="EJECUTADO_EXITOSO"/>
    <s v="EJECUTADO EXITOSO"/>
    <s v="27/10/2025 SE ESCALA AL COORDINADOR DE ZONA PARA ENTREGA DE ROLLOS EN SITIO | 30/10/2025 SE REALIZA ENTREGA DE 16 ROLLOS POR EL OPERADOR LOGISTICO VELOCES CON LA GUIA V4001731831"/>
    <s v="VISITA_TÉCNICA"/>
    <n v="16"/>
    <s v="PRINCIPAL"/>
    <s v="TERRESTRE"/>
    <s v="BETANCUR AGUIRRE EDGAR AUGUSTO"/>
    <n v="1"/>
    <n v="31419"/>
    <n v="31419"/>
  </r>
  <r>
    <s v="MEDELLIN"/>
    <s v="0036-0005"/>
    <x v="3"/>
    <n v="5001"/>
    <n v="2940013"/>
    <n v="49745"/>
    <x v="0"/>
    <s v="ANTIOQUIA"/>
    <s v="MEDELLÍN"/>
    <s v="TIENDA LA VISTA DEL MIRADOR"/>
    <s v="WOMPI"/>
    <s v="FO-25-1741237"/>
    <d v="2025-10-27T12:08:00"/>
    <d v="2025-10-30T09:49:00"/>
    <x v="0"/>
    <s v="ROLLOS"/>
    <s v="EJECUTADO_EXITOSO"/>
    <s v="EJECUTADO EXITOSO"/>
    <s v="27/10/2025 SE ESCALA AL COORDINADOR DE ZONA PARA ENTREGA DE ROLLOS EN SITIO | 30/10/2025 SE REALIZA ENTREGA DE 32 ROLLOS POR EL OPERADOR LOGISTICO VELOCES CON LA GUIA V4001731833"/>
    <s v="VISITA_TÉCNICA"/>
    <n v="32"/>
    <s v="PRINCIPAL"/>
    <s v="TERRESTRE"/>
    <s v="BETANCUR AGUIRRE EDGAR AUGUSTO"/>
    <n v="1"/>
    <n v="31419"/>
    <n v="31419"/>
  </r>
  <r>
    <s v="MEDELLIN"/>
    <s v="0036-0005"/>
    <x v="3"/>
    <n v="5001"/>
    <n v="2940426"/>
    <n v="77267"/>
    <x v="0"/>
    <s v="ANTIOQUIA"/>
    <s v="MEDELLÍN"/>
    <s v="SUPERMERCADO L.A"/>
    <s v="WOMPI"/>
    <s v="FO-25-1741241"/>
    <d v="2025-10-27T13:13:00"/>
    <d v="2025-10-30T09:50:00"/>
    <x v="0"/>
    <s v="ROLLOS"/>
    <s v="EJECUTADO_EXITOSO"/>
    <s v="EJECUTADO EXITOSO"/>
    <s v="27/10/2025 SE ESCALA AL COORDINADOR DE ZONA PARA ENTREGA DE ROLLOS EN SITIO | 30/10/2025 SE REALIZA ENTREGA DE 40 ROLLOS POR EL OPERADOR LOGISTICO VELOCES CON LA GUIA V4001731835"/>
    <s v="VISITA_TÉCNICA"/>
    <n v="40"/>
    <s v="PRINCIPAL"/>
    <s v="TERRESTRE"/>
    <s v="BETANCUR AGUIRRE EDGAR AUGUSTO"/>
    <n v="1"/>
    <n v="31419"/>
    <n v="31419"/>
  </r>
  <r>
    <s v="MEDELLIN"/>
    <s v="0036-0005"/>
    <x v="3"/>
    <n v="5088"/>
    <n v="2940293"/>
    <n v="49647"/>
    <x v="0"/>
    <s v="ANTIOQUIA"/>
    <s v="BELLO"/>
    <s v="BARRIO CABAÑAS BELLO 5"/>
    <s v="WOMPI"/>
    <s v="FO-25-1741282"/>
    <d v="2025-10-27T13:19:00"/>
    <d v="2025-10-30T09:51:00"/>
    <x v="0"/>
    <s v="ROLLOS"/>
    <s v="EJECUTADO_EXITOSO"/>
    <s v="EJECUTADO EXITOSO"/>
    <s v="27/10/2025 SE ESCALA AL COORDINADOR DE ZONA PARA ENTREGA DE ROLLOS EN SITIO | 30/10/2025 SE REALIZA ENTREGA DE 48 ROLLOS POR EL OPERADOR LOGISTICO VELOCES CON LA GUIA V4001731836"/>
    <s v="VISITA_TÉCNICA"/>
    <n v="48"/>
    <s v="PRINCIPAL"/>
    <s v="TERRESTRE"/>
    <s v="BETANCUR AGUIRRE EDGAR AUGUSTO"/>
    <n v="1"/>
    <n v="31419"/>
    <n v="31419"/>
  </r>
  <r>
    <s v="MEDELLIN"/>
    <s v="0036-0005"/>
    <x v="3"/>
    <n v="5001"/>
    <n v="2941612"/>
    <n v="37968"/>
    <x v="0"/>
    <s v="ANTIOQUIA"/>
    <s v="MEDELLIN"/>
    <s v="BARRIO BELEN LAS MERCEDES MEDELLIN    1"/>
    <s v="WOMPI"/>
    <s v="FO-25-1741291"/>
    <d v="2025-10-27T15:14:00"/>
    <d v="2025-10-30T09:52:00"/>
    <x v="0"/>
    <s v="ROLLOS"/>
    <s v="EJECUTADO_EXITOSO"/>
    <s v="EJECUTADO EXITOSO"/>
    <s v="27/10/2025 SE ESCALA AL COORDINADOR DE ZONA PARA ENTREGA DE ROLLOS EN SITIO | 30/10/2025 SE REALIZA ENTREGA DE 64 ROLLOS POR EL OPERADOR LOGISTICO VELOCES CON LA GUIA V4001731837"/>
    <s v="VISITA_TÉCNICA"/>
    <n v="64"/>
    <s v="PRINCIPAL"/>
    <s v="TERRESTRE"/>
    <s v="BETANCUR AGUIRRE EDGAR AUGUSTO"/>
    <n v="1"/>
    <n v="31419"/>
    <n v="31419"/>
  </r>
  <r>
    <s v="MEDELLIN"/>
    <s v="0036-0005"/>
    <x v="3"/>
    <n v="5001"/>
    <n v="2942678"/>
    <n v="47524"/>
    <x v="0"/>
    <s v="ANTIOQUIA"/>
    <s v="MEDELLIN"/>
    <s v="BARRIO BELLO ORIENTE MEDELLIN"/>
    <s v="WOMPI"/>
    <s v="FO-25-1741886"/>
    <d v="2025-10-27T16:51:00"/>
    <d v="2025-10-30T09:53:00"/>
    <x v="0"/>
    <s v="ROLLOS"/>
    <s v="EJECUTADO_EXITOSO"/>
    <s v="EJECUTADO EXITOSO"/>
    <s v="27/10/2025 SE REALIZA ENVIO DE ROLLOS CON OPERADOR LOGISTICO | 30/10/2025 SE REALIZA ENTREGA DE 48 ROLLOS POR EL OPERADOR LOGISTICO VELOCES CON LA GUIA V4001731838"/>
    <s v="VISITA_TÉCNICA"/>
    <n v="48"/>
    <s v="PRINCIPAL"/>
    <s v="TERRESTRE"/>
    <s v="BETANCUR AGUIRRE EDGAR AUGUSTO"/>
    <n v="1"/>
    <n v="31419"/>
    <n v="31419"/>
  </r>
  <r>
    <s v="MEDELLIN"/>
    <s v="0036-0005"/>
    <x v="3"/>
    <n v="5001"/>
    <n v="2943139"/>
    <n v="34173"/>
    <x v="0"/>
    <s v="ANTIOQUIA"/>
    <s v="MEDELLIN"/>
    <s v="BARRIO 12 DE OCTUBRE MEDELLIN 4"/>
    <s v="WOMPI"/>
    <s v="FO-25-1742219"/>
    <d v="2025-10-28T08:00:00"/>
    <d v="2025-10-30T09:54:00"/>
    <x v="0"/>
    <s v="ROLLOS"/>
    <s v="EJECUTADO_EXITOSO"/>
    <s v="EJECUTADO EXITOSO"/>
    <s v="29/10/2025 SE ESCALA AL COORDINADOR DE ZONA PARA ENTREGA DE ROLLOS EN SITIO | 30/10/2025 SE REALIZA ENTREGA DE 64 ROLLOS POR EL OPERADOR LOGISTICO VELOCES CON LA GUIA V4001731839"/>
    <s v="VISITA_TÉCNICA"/>
    <n v="64"/>
    <s v="PRINCIPAL"/>
    <s v="TERRESTRE"/>
    <s v="BETANCUR AGUIRRE EDGAR AUGUSTO"/>
    <n v="1"/>
    <n v="31419"/>
    <n v="31419"/>
  </r>
  <r>
    <s v="CALI"/>
    <s v="0036-0003"/>
    <x v="4"/>
    <n v="76001"/>
    <n v="2950018"/>
    <n v="75683"/>
    <x v="0"/>
    <s v="VALLE DEL CAUCA"/>
    <s v="CALI"/>
    <s v="ROMAN BARBERSHOP"/>
    <s v="WOMPI"/>
    <s v="FO-25-1749038"/>
    <d v="2025-10-29T08:00:00"/>
    <d v="2025-10-30T10:00:00"/>
    <x v="0"/>
    <s v="ROLLOS"/>
    <s v="EJECUTADO_EXITOSO"/>
    <s v="EJECUTADO EXITOSO"/>
    <s v="29/10/2025 SE ESCALA AL COORDINADOR DE ZONA PARA ENTREGA DE ROLLOS EN SITIO | 30/10/2025 SE ENTREGAN 64 ROLLOS DE WOMPI A LA SEÑORITA SOHE ROMÁN"/>
    <s v="VISITA_TÉCNICA"/>
    <n v="64"/>
    <s v="PRINCIPAL"/>
    <s v="TERRESTRE"/>
    <s v="BETANCUR AGUIRRE EDGAR AUGUSTO"/>
    <n v="1"/>
    <n v="31419"/>
    <n v="31419"/>
  </r>
  <r>
    <s v="BOGOTA"/>
    <s v="0036-0004"/>
    <x v="5"/>
    <n v="25875"/>
    <n v="2943976"/>
    <n v="77505"/>
    <x v="0"/>
    <s v="CUNDINAMARCA"/>
    <s v="VILLETA"/>
    <s v="BARRIO CENTRO VILLETA 12"/>
    <s v="WOMPI"/>
    <s v="FO-25-1744749"/>
    <d v="2025-10-28T08:27:00"/>
    <d v="2025-10-30T10:08:00"/>
    <x v="0"/>
    <s v="ROLLOS"/>
    <s v="EJECUTADO_EXITOSO"/>
    <s v="EJECUTADO EXITOSO"/>
    <s v="29/10/2025 SE REALIZA ENVIO DE ROLLOS CON OPERADOR LOGISTICO | 30/10/2025 SE REALIZA ENVIO DE 16 ROLLOS, CON LA GUIA 2235596390 SERVIENTREGA SE CONFIRMA ENTREGA EXITOSA POR PARTE DE LA TRANSPORTADORA"/>
    <s v="ENVÍO"/>
    <n v="16"/>
    <s v="INTERMEDIA"/>
    <s v="TERRESTRE"/>
    <s v="VALENCIA GONZALEZ JOSE DANIEL"/>
    <n v="1"/>
    <n v="36351"/>
    <n v="36351"/>
  </r>
  <r>
    <s v="TUNJA"/>
    <s v="0036-0007"/>
    <x v="1"/>
    <n v="15600"/>
    <n v="2942384"/>
    <n v="75051"/>
    <x v="0"/>
    <s v="BOYACA"/>
    <s v="RAQUIRA"/>
    <s v="BARRIO CENTRO RAQUIRA 1"/>
    <s v="WOMPI"/>
    <s v="FO-25-1744769"/>
    <d v="2025-10-27T16:20:00"/>
    <d v="2025-10-30T10:09:00"/>
    <x v="0"/>
    <s v="ROLLOS"/>
    <s v="EJECUTADO_EXITOSO"/>
    <s v="EJECUTADO EXITOSO"/>
    <s v="29/10/2025 SE REALIZA ENVIO DE ROLLOS CON OPERADOR LOGISTICO | 30/10/2025 SE REALIZA ENVIO DE 16 ROLLOS, CON LA GUIA 2235596391 SERVIENTREGA SE CONFIRMA ENTREGA EXITOSA POR PARTE DE LA TRANSPORTADORA"/>
    <s v="ENVÍO"/>
    <n v="16"/>
    <s v="INTERMEDIA"/>
    <s v="TERRESTRE"/>
    <s v="ATEHORTUA VASQUEZ ANA SOFIA"/>
    <n v="1"/>
    <n v="36351"/>
    <n v="36351"/>
  </r>
  <r>
    <s v="IBAGUE"/>
    <s v="0036-0006"/>
    <x v="2"/>
    <n v="73001"/>
    <n v="2950946"/>
    <n v="50198"/>
    <x v="0"/>
    <s v="TOLIMA"/>
    <s v="IBAGUE"/>
    <s v="VARIEDADES AZEMARA"/>
    <s v="WOMPI"/>
    <s v="FO-25-1749490"/>
    <d v="2025-10-29T09:12:00"/>
    <d v="2025-10-30T10:10:00"/>
    <x v="0"/>
    <s v="ROLLOS"/>
    <s v="EJECUTADO_EXITOSO"/>
    <s v="EJECUTADO EXITOSO"/>
    <s v="29/10/2025 SE ESCALA AL COORDINADOR DE ZONA PARA ENTREGA DE ROLLOS EN SITIO | 30/10/2025 SE ENTREGA 32 ROLLOS CON VISITA"/>
    <s v="VISITA_TÉCNICA"/>
    <n v="32"/>
    <s v="PRINCIPAL"/>
    <s v="TERRESTRE"/>
    <s v="ATEHORTUA VASQUEZ ANA SOFIA"/>
    <n v="1"/>
    <n v="31419"/>
    <n v="31419"/>
  </r>
  <r>
    <s v="BOGOTA"/>
    <s v="0036-0004"/>
    <x v="5"/>
    <n v="25758"/>
    <n v="2933402"/>
    <n v="29331"/>
    <x v="0"/>
    <s v="CUNDINAMARCA"/>
    <s v="SOPO"/>
    <s v="BARRIO SOPO CUNDINAMARCA"/>
    <s v="WOMPI"/>
    <s v="FO-25-1740592"/>
    <d v="2025-10-27T08:00:00"/>
    <d v="2025-10-30T10:10:00"/>
    <x v="0"/>
    <s v="ROLLOS"/>
    <s v="EJECUTADO_EXITOSO"/>
    <s v="EJECUTADO EXITOSO"/>
    <s v="27/10/2025 SE CONFIRMAN DATOS, SE REALIZA ENVIO POR OPERADOR LOGISTICO | 30/10/2025 SE REALIZA ENVIO DE 32 ROLLOS, CON LA GUIA 2235596387 SERVIENTREGA SE CONFIRMA ENTREGA EXITOSA POR PARTE DE LA TRANSPORTADORA"/>
    <s v="ENVÍO"/>
    <n v="32"/>
    <s v="INTERMEDIA"/>
    <s v="TERRESTRE"/>
    <s v="VARGAS HERRERA JHON JAIRO"/>
    <n v="1"/>
    <n v="36351"/>
    <n v="36351"/>
  </r>
  <r>
    <s v="CALI"/>
    <s v="0036-0003"/>
    <x v="4"/>
    <n v="76248"/>
    <n v="2940403"/>
    <n v="71416"/>
    <x v="0"/>
    <s v="VALLE DEL CAUCA"/>
    <s v="EL CERRITO"/>
    <s v="EL CERRITO SANTA BARBARA"/>
    <s v="WOMPI"/>
    <s v="FO-25-1740552"/>
    <d v="2025-10-27T12:59:00"/>
    <d v="2025-10-30T10:11:00"/>
    <x v="0"/>
    <s v="ROLLOS"/>
    <s v="EJECUTADO_EXITOSO"/>
    <s v="EJECUTADO EXITOSO"/>
    <s v="27/10/2025 SE REALIZA ENVIO DE ROLLOS CON OPERADOR LOGISTICO | 30/10/2025 SE REALIZA ENVIO DE 64 ROLLOS, CON LA GUIA 2215219764 SERVIENTREGA SE CONFIRMA ENTREGA EXITOSA POR PARTE DE LA TRANSPORTADORA"/>
    <s v="ENVÍO"/>
    <n v="64"/>
    <s v="INTERMEDIA"/>
    <s v="TERRESTRE"/>
    <s v="ALVAREZ LOPEZ MARIANA"/>
    <n v="1"/>
    <n v="36351"/>
    <n v="36351"/>
  </r>
  <r>
    <s v="BOGOTA"/>
    <s v="0036-0004"/>
    <x v="5"/>
    <n v="25899"/>
    <n v="2935695"/>
    <n v="27434"/>
    <x v="0"/>
    <s v="CUNDINAMARCA"/>
    <s v="ZIPAQUIRA"/>
    <s v="BARRIO VILLA MARIA - ZIPAQUIRÁ"/>
    <s v="WOMPI"/>
    <s v="FO-25-1740341"/>
    <d v="2025-10-27T08:00:00"/>
    <d v="2025-10-30T10:12:00"/>
    <x v="0"/>
    <s v="ROLLOS"/>
    <s v="EJECUTADO_EXITOSO"/>
    <s v="EJECUTADO EXITOSO"/>
    <s v="27/10/2025 SE ESCALA AL COORDINADOR DE ZONA PARA ENTREGA DE ROLLOS EN SITIO | 30/10/2025 SE REALIZA ENVIO DE 64 ROLLOS, CON LA GUIA 2235596384 SERVIENTREGA SE CONFIRMA ENTREGA EXITOSA POR PARTE DE LA TRANSPORTADORA"/>
    <s v="ENVÍO"/>
    <n v="64"/>
    <s v="INTERMEDIA"/>
    <s v="TERRESTRE"/>
    <s v="ATEHORTUA VASQUEZ ANA SOFIA"/>
    <n v="1"/>
    <n v="36351"/>
    <n v="36351"/>
  </r>
  <r>
    <s v="BUCARAMANGA"/>
    <s v="0036-0007"/>
    <x v="1"/>
    <n v="68001"/>
    <n v="2954373"/>
    <n v="79878"/>
    <x v="0"/>
    <s v="SANTANDER"/>
    <s v="BUCARAMANGA"/>
    <s v="BARRIO MUTUALIDAD BUCARAMANGA 1"/>
    <s v="WOMPI"/>
    <s v="FO-25-1753548"/>
    <d v="2025-10-29T14:53:00"/>
    <d v="2025-10-30T10:13:00"/>
    <x v="0"/>
    <s v="ROLLOS"/>
    <s v="EJECUTADO_EXITOSO"/>
    <s v="EJECUTADO EXITOSO"/>
    <s v="30/10/2025 SE HACE PRESENCIA EN COMERCIO SE REALIZA ENTREGA DE 8 ROLLOS"/>
    <s v="VISITA_TÉCNICA"/>
    <n v="8"/>
    <s v="PRINCIPAL"/>
    <s v="TERRESTRE"/>
    <s v="ALVAREZ LOPEZ MARIANA"/>
    <n v="1"/>
    <n v="31419"/>
    <n v="31419"/>
  </r>
  <r>
    <s v="BOGOTA"/>
    <s v="0036-0004"/>
    <x v="5"/>
    <n v="25001"/>
    <n v="2935745"/>
    <n v="70738"/>
    <x v="0"/>
    <s v="CUNDINAMARCA"/>
    <s v="AGUA DE DIOS"/>
    <s v="CENTRO AGUA DE DIOS 1"/>
    <s v="WOMPI"/>
    <s v="FO-25-1739759"/>
    <d v="2025-10-27T08:00:00"/>
    <d v="2025-10-30T10:13:00"/>
    <x v="0"/>
    <s v="ROLLOS"/>
    <s v="EJECUTADO_EXITOSO"/>
    <s v="EJECUTADO EXITOSO"/>
    <s v="27/10/2025 SE CONFIRMAN DATOS, SE REALIZA ENVIO POR OPERADOR LOGISTICO | 30/10/2025 SE REALIZA ENVIO DE  ROLLOS, CON LA GUIA 2235596395 SERVIENTREGA SE CONFIRMA ENTREGA EXITOSA POR PARTE DE LA TRANSPORTADORA"/>
    <s v="ENVÍO"/>
    <n v="16"/>
    <s v="LEJANA"/>
    <s v="TERRESTRE"/>
    <s v="BARRERA ORTEGA MARLON STWAR"/>
    <n v="1"/>
    <n v="40250"/>
    <n v="40250"/>
  </r>
  <r>
    <s v="BUCARAMANGA"/>
    <s v="0036-0007"/>
    <x v="1"/>
    <n v="68276"/>
    <n v="2954690"/>
    <n v="40163"/>
    <x v="0"/>
    <s v="SANTANDER"/>
    <s v="FLORIDABLANCA"/>
    <s v="BARRIO CASCO ANTIGUO FLORIDABLANCA"/>
    <s v="WOMPI"/>
    <s v="FO-25-1753542"/>
    <d v="2025-10-29T15:26:00"/>
    <d v="2025-10-30T10:14:00"/>
    <x v="0"/>
    <s v="ROLLOS"/>
    <s v="EJECUTADO_EXITOSO"/>
    <s v="EJECUTADO EXITOSO"/>
    <s v="30/10/2025 ENTREGA DE 64 ROLLOS PARA DATÁFONO"/>
    <s v="VISITA_TÉCNICA"/>
    <n v="64"/>
    <s v="PRINCIPAL"/>
    <s v="TERRESTRE"/>
    <s v="ALVAREZ LOPEZ MARIANA"/>
    <n v="1"/>
    <n v="31419"/>
    <n v="31419"/>
  </r>
  <r>
    <s v="CUCUTA"/>
    <s v="0036-0007"/>
    <x v="1"/>
    <n v="54498"/>
    <n v="2937403"/>
    <n v="71928"/>
    <x v="0"/>
    <s v="NORTE DE SANTANDER"/>
    <s v="OCAÑA"/>
    <s v="OCAÑA  LA GLORIA"/>
    <s v="WOMPI"/>
    <s v="FO-25-1739622"/>
    <d v="2025-10-27T09:06:00"/>
    <d v="2025-10-30T10:14:00"/>
    <x v="0"/>
    <s v="ROLLOS"/>
    <s v="EJECUTADO_EXITOSO"/>
    <s v="EJECUTADO EXITOSO"/>
    <s v="27/10/2025 SE CONFIRMAN DATOS, SE REALIZA ENVIO POR OPERADOR LOGISTICO | 30/10/2025 SE REALIZA ENVIO DE 24 ROLLOS, CON LA GUIA 2187690850 SERVIENTREGA SE CONFIRMA ENTREGA EXITOSA POR PARTE DE LA TRANSPORTADORA"/>
    <s v="ENVÍO"/>
    <n v="24"/>
    <s v="LEJANA"/>
    <s v="TERRESTRE"/>
    <s v="PEÑA DIAZ IVAN YESID"/>
    <n v="1"/>
    <n v="40250"/>
    <n v="40250"/>
  </r>
  <r>
    <s v="TUNJA"/>
    <s v="0036-0007"/>
    <x v="1"/>
    <n v="15407"/>
    <n v="2938176"/>
    <n v="80978"/>
    <x v="0"/>
    <s v="BOYACA"/>
    <s v="VILLA DE LEYVA"/>
    <s v="BARRIO SANTA ANA VILLA DE LEYVA"/>
    <s v="WOMPI"/>
    <s v="FO-25-1739614"/>
    <d v="2025-10-27T09:50:00"/>
    <d v="2025-10-30T10:15:00"/>
    <x v="0"/>
    <s v="ROLLOS"/>
    <s v="EJECUTADO_EXITOSO"/>
    <s v="EJECUTADO EXITOSO"/>
    <s v="27/10/2025 SE CONFIRMAN DATOS, SE REALIZA ENVIO POR OPERADOR LOGISTICO | 30/10/2025 SE REALIZA ENVIO DE 16 ROLLOS, CON LA GUIA 2235596381 SERVIENTREGA SE CONFIRMA ENTREGA EXITOSA POR PARTE DE LA TRANSPORTADORA"/>
    <s v="ENVÍO"/>
    <n v="16"/>
    <s v="INTERMEDIA"/>
    <s v="TERRESTRE"/>
    <s v="TORO CARDONA ELIZABETH"/>
    <n v="1"/>
    <n v="36351"/>
    <n v="36351"/>
  </r>
  <r>
    <s v="VILLAVICENCIO"/>
    <s v="0036-0006"/>
    <x v="2"/>
    <n v="50006"/>
    <n v="2925986"/>
    <n v="66315"/>
    <x v="0"/>
    <s v="META"/>
    <s v="ACACIAS"/>
    <s v="BARRIO COOPERATIVO ACACIAS 10"/>
    <s v="WOMPI"/>
    <s v="FO-25-1737973"/>
    <d v="2025-10-23T12:23:00"/>
    <d v="2025-10-30T10:16:00"/>
    <x v="0"/>
    <s v="ROLLOS"/>
    <s v="EJECUTADO_EXITOSO"/>
    <s v="EJECUTADO EXITOSO"/>
    <s v="27/10/2025 SE REALIZA ENVIO DE ROLLOS CON OPERADOR LOGISTICO | 30/10/2025 SE REALIZA ENVIO DE 40 ROLLOS, CON LA GUIA 2235596380 SERVIENTREGA SE CONFIRMA ENTREGA EXITOSA POR PARTE DE LA TRANSPORTADORA"/>
    <s v="ENVÍO"/>
    <n v="40"/>
    <s v="INTERMEDIA"/>
    <s v="TERRESTRE"/>
    <s v="TORO CARDONA ELIZABETH"/>
    <n v="1"/>
    <n v="36351"/>
    <n v="36351"/>
  </r>
  <r>
    <s v="NEIVA"/>
    <s v="0036-0006"/>
    <x v="2"/>
    <n v="18610"/>
    <n v="2937187"/>
    <n v="34343"/>
    <x v="0"/>
    <s v="CAQUETA"/>
    <s v="SAN JOSE DEL FRAGUA"/>
    <s v="BARRIO CENTRO SAN JOSE DEL FRAGUA"/>
    <s v="WOMPI"/>
    <s v="FO-25-1737733"/>
    <d v="2025-10-27T09:04:00"/>
    <d v="2025-10-30T10:17:00"/>
    <x v="0"/>
    <s v="ROLLOS"/>
    <s v="EJECUTADO_EXITOSO"/>
    <s v="EJECUTADO EXITOSO"/>
    <s v="27/10/2025 SE REALIZA ENVIO DE ROLLOS CON OPERADOR LOGISTICO | 30/10/2025 SE REALIZA ENVIO DE 64 ROLLOS, CON LA GUIA 2235596371 SERVIENTREGA SE CONFIRMA ENTREGA EXITOSA POR PARTE DE LA TRANSPORTADORA"/>
    <s v="ENVÍO"/>
    <n v="64"/>
    <s v="LEJANA"/>
    <s v="TERRESTRE"/>
    <s v="ATEHORTUA VASQUEZ ANA SOFIA"/>
    <n v="1"/>
    <n v="40250"/>
    <n v="40250"/>
  </r>
  <r>
    <s v="NEIVA"/>
    <s v="0036-0006"/>
    <x v="2"/>
    <n v="18592"/>
    <n v="2928353"/>
    <n v="27494"/>
    <x v="0"/>
    <s v="CAQUETA"/>
    <s v="PUERTO RICO"/>
    <s v="CLLE 5 EXTERUIR GALERIA LC 11 Y 12 PUERTO RICO - CAQUETA"/>
    <s v="WOMPI"/>
    <s v="FO-25-1733343"/>
    <d v="2025-10-24T08:00:00"/>
    <d v="2025-10-30T10:18:00"/>
    <x v="0"/>
    <s v="ROLLOS"/>
    <s v="EJECUTADO_EXITOSO"/>
    <s v="EJECUTADO EXITOSO"/>
    <s v="25/10/2025 SE REALIZA ENVIO DE ROLLOS CON OPERADOR LOGISTICO | 30/10/2025 SE REALIZA ENVIO DE 32 ROLLOS, CON LA GUIA 2235596369 SERVIENTREGA SE CONFIRMA ENTREGA EXITOSA POR PARTE DE LA TRANSPORTADORA"/>
    <s v="ENVÍO"/>
    <n v="32"/>
    <s v="LEJANA"/>
    <s v="TERRESTRE"/>
    <s v="ATEHORTUA VASQUEZ ANA SOFIA"/>
    <n v="1"/>
    <n v="40250"/>
    <n v="40250"/>
  </r>
  <r>
    <s v="BARRANQUILLA"/>
    <s v="0036-0001"/>
    <x v="0"/>
    <n v="8137"/>
    <n v="2932374"/>
    <n v="21013"/>
    <x v="0"/>
    <s v="ATLANTICO"/>
    <s v="CAMPO DE LA CRUZ"/>
    <s v="CAMPO DE LA CRUZ I - ATLANTICO"/>
    <s v="WOMPI"/>
    <s v="FO-25-1731878"/>
    <d v="2025-10-24T15:14:00"/>
    <d v="2025-10-30T10:19:00"/>
    <x v="0"/>
    <s v="ROLLOS"/>
    <s v="EJECUTADO_EXITOSO"/>
    <s v="EJECUTADO EXITOSO"/>
    <s v="24/10/2025 SE CONFIRMAN DATOS, SE REALIZA ENVIO POR OPERADOR LOGISTICO | 30/10/2025 SE REALIZA ENVIO DE 32 ROLLOS, CON LA GUIA 2277307748 SERVIENTREGA SE CONFIRMA ENTREGA EXITOSA POR PARTE DE LA TRANSPORTADORA"/>
    <s v="ENVÍO"/>
    <n v="32"/>
    <s v="INTERMEDIA"/>
    <s v="TERRESTRE"/>
    <s v="ATEHORTUA VASQUEZ ANA SOFIA"/>
    <n v="1"/>
    <n v="36351"/>
    <n v="36351"/>
  </r>
  <r>
    <s v="MEDELLIN"/>
    <s v="0036-0005"/>
    <x v="3"/>
    <n v="5318"/>
    <n v="2926107"/>
    <n v="28495"/>
    <x v="0"/>
    <s v="ANTIOQUIA"/>
    <s v="GUARNE"/>
    <s v="BARRIO CHAPARRAL GUARNE"/>
    <s v="WOMPI"/>
    <s v="FO-25-1731361"/>
    <d v="2025-10-23T12:20:00"/>
    <d v="2025-10-30T10:20:00"/>
    <x v="0"/>
    <s v="ROLLOS"/>
    <s v="EJECUTADO_EXITOSO"/>
    <s v="EJECUTADO EXITOSO"/>
    <s v="15/10/2025 SE REALIZA ENVIO DE ROLLOS CON OPERADOR LOGISTICO | 30/10/2025 SE REALIZA ENVIO DE 64 ROLLOS, CON LA GUIA 284607491 SERVIENTREGA SE CONFIRMA ENTREGA EXITOSA POR PARTE DE LA TRANSPORTADORA"/>
    <s v="ENVÍO"/>
    <n v="64"/>
    <s v="INTERMEDIA"/>
    <s v="TERRESTRE"/>
    <s v="AYALA ROMERO MAYKOL DANILO"/>
    <n v="1"/>
    <n v="36351"/>
    <n v="36351"/>
  </r>
  <r>
    <s v="CALI"/>
    <s v="0036-0003"/>
    <x v="4"/>
    <n v="76364"/>
    <n v="2926551"/>
    <n v="27834"/>
    <x v="0"/>
    <s v="VALLE DEL CAUCA"/>
    <s v="JAMUNDI"/>
    <s v="BARRIO PORVENIR 5 - JAMUNDÍ"/>
    <s v="WOMPI"/>
    <s v="FO-25-1730588"/>
    <d v="2025-10-23T13:59:00"/>
    <d v="2025-10-30T10:21:00"/>
    <x v="0"/>
    <s v="ROLLOS"/>
    <s v="EJECUTADO_EXITOSO"/>
    <s v="EJECUTADO EXITOSO"/>
    <s v="24/10/2025 SE REALIZA ENVIO DE ROLLOS CON OPERADOR LOGISTICO | 30/10/2025 SE REALIZA ENVIO DE 24 ROLLOS, CON LA GUIA 2215219742 SERVIENTREGA SE CONFIRMA ENTREGA EXITOSA CON EL USUARIO"/>
    <s v="ENVÍO"/>
    <n v="24"/>
    <s v="INTERMEDIA"/>
    <s v="TERRESTRE"/>
    <s v="BETANCUR AGUIRRE EDGAR AUGUSTO"/>
    <n v="1"/>
    <n v="36351"/>
    <n v="36351"/>
  </r>
  <r>
    <s v="CALI"/>
    <s v="0036-0003"/>
    <x v="4"/>
    <n v="76130"/>
    <n v="2928714"/>
    <n v="69986"/>
    <x v="0"/>
    <s v="VALLE DEL CAUCA"/>
    <s v="CANDELARIA"/>
    <s v="BARRIO URBANIZACION LA ALDEA CANDELARIA"/>
    <s v="WOMPI"/>
    <s v="FO-25-1729852"/>
    <d v="2025-10-24T08:00:00"/>
    <d v="2025-10-30T10:22:00"/>
    <x v="0"/>
    <s v="ROLLOS"/>
    <s v="EJECUTADO_EXITOSO"/>
    <s v="EJECUTADO EXITOSO"/>
    <s v="24/10/2025 SE CONFIRMAN DATOS, SE REALIZA ENVIO POR OPERADOR LOGISTICO | 30/10/2025 SE REALIZA ENVIO DE 64 ROLLOS, CON LA GUIA 2215219739 SERVIENTREGA SE CONFIRMA ENTREGA EXITOSA CON EL USUARIO"/>
    <s v="ENVÍO"/>
    <n v="64"/>
    <s v="INTERMEDIA"/>
    <s v="TERRESTRE"/>
    <s v="ATEHORTUA VASQUEZ ANA SOFIA"/>
    <n v="1"/>
    <n v="36351"/>
    <n v="36351"/>
  </r>
  <r>
    <s v="BOGOTA"/>
    <s v="0036-0004"/>
    <x v="5"/>
    <n v="25793"/>
    <n v="2928137"/>
    <n v="76917"/>
    <x v="0"/>
    <s v="CUNDINAMARCA"/>
    <s v="TAUSA"/>
    <s v="BARRIO CENTRO TAUSA"/>
    <s v="WOMPI"/>
    <s v="FO-25-1729638"/>
    <d v="2025-10-23T16:31:00"/>
    <d v="2025-10-30T10:23:00"/>
    <x v="0"/>
    <s v="ROLLOS"/>
    <s v="EJECUTADO_EXITOSO"/>
    <s v="EJECUTADO EXITOSO"/>
    <s v="24/10/2025 SE CONFIRMAN DATOS, SE REALIZA ENVIO POR OPERADOR LOGISTICO | 30/10/2025 SE REALIZA ENVIO DE 16 ROLLOS, CON LA GUIA 2235596344 SERVIENTREGA SE CONFIRMA ENTREGA EXITOSA CON EL USUARIO"/>
    <s v="ENVÍO"/>
    <n v="16"/>
    <s v="INTERMEDIA"/>
    <s v="TERRESTRE"/>
    <s v="TORO CARDONA ELIZABETH"/>
    <n v="1"/>
    <n v="36351"/>
    <n v="36351"/>
  </r>
  <r>
    <s v="CALI"/>
    <s v="0036-0003"/>
    <x v="4"/>
    <n v="76001"/>
    <n v="2949570"/>
    <n v="73384"/>
    <x v="0"/>
    <s v="VALLE DEL CAUCA"/>
    <s v="CALI"/>
    <s v="VARIEDADES ROSSY CALI"/>
    <s v="WOMPI"/>
    <s v="FO-25-1749076"/>
    <d v="2025-10-29T08:00:00"/>
    <d v="2025-10-30T10:48:00"/>
    <x v="0"/>
    <s v="ROLLOS"/>
    <s v="EJECUTADO_EXITOSO"/>
    <s v="EJECUTADO EXITOSO"/>
    <s v="29/10/2025 SE ESCALA AL COORDINADOR DE ZONA PARA ENTREGA DE ROLLOS EN SITIO | 30/10/2025 SE ENTREGAN 48 ROLLOS A JAIRO GARCÍA"/>
    <s v="VISITA_TÉCNICA"/>
    <n v="48"/>
    <s v="PRINCIPAL"/>
    <s v="TERRESTRE"/>
    <s v="AYALA ROMERO MAYKOL DANILO"/>
    <n v="1"/>
    <n v="31419"/>
    <n v="31419"/>
  </r>
  <r>
    <s v="MONTERIA"/>
    <s v="0036-0001"/>
    <x v="0"/>
    <n v="23807"/>
    <n v="2942091"/>
    <n v="77261"/>
    <x v="0"/>
    <s v="CORDOBA"/>
    <s v="TIERRALTA"/>
    <s v="BARRIO CENTRO TIERRALTA 11"/>
    <s v="WOMPI"/>
    <s v="FO-25-1743285"/>
    <d v="2025-10-27T16:00:00"/>
    <d v="2025-10-30T10:50:00"/>
    <x v="0"/>
    <s v="ROLLOS"/>
    <s v="EJECUTADO_EXITOSO"/>
    <s v="EJECUTADO EXITOSO"/>
    <s v="29/10/2025 SE ESCALA AL COORDINADOR DE ZONA PARA ENTREGA DE ROLLOS EN SITIO | 29/10/2025 SE REALIZA ENVÍO DE ROLLOS WOMPI DESDE MONTERÍA A AL MUNICIPIO DE TIERRALTA OK, SE VÁLIDA CON EL CLIENTE DIRECCIÓN Y SE ENVÍA FOTO DE LA GUÍA AL WASAAP OK"/>
    <s v="ENVÍO"/>
    <n v="32"/>
    <s v="LEJANA"/>
    <s v="TERRESTRE"/>
    <s v="CUERO RUIZ JHONNY"/>
    <n v="1"/>
    <n v="40250"/>
    <n v="40250"/>
  </r>
  <r>
    <s v="CALI"/>
    <s v="0036-0003"/>
    <x v="4"/>
    <n v="76001"/>
    <n v="2953388"/>
    <n v="46351"/>
    <x v="0"/>
    <s v="VALLE DEL CAUCA"/>
    <s v="CALI"/>
    <s v="REPRESENTACIONES MUNDO ESTETICA SAS"/>
    <s v="WOMPI"/>
    <s v="FO-25-1751458"/>
    <d v="2025-10-29T12:41:00"/>
    <d v="2025-10-30T10:52:00"/>
    <x v="0"/>
    <s v="ROLLOS"/>
    <s v="EJECUTADO_EXITOSO"/>
    <s v="EJECUTADO EXITOSO"/>
    <s v="29/10/2025 SE ESCALA AL COORDINADOR DE ZONA PARA ENTREGA DE ROLLOS EN SITIO | 30/10/2025 SE VISITA CORRESPONSAL Y SE ENTREGAN 24 ROLLOS"/>
    <s v="VISITA_TÉCNICA"/>
    <n v="24"/>
    <s v="PRINCIPAL"/>
    <s v="TERRESTRE"/>
    <s v="GONZALEZ FERRER JESUS ALEXANDER"/>
    <n v="1"/>
    <n v="31419"/>
    <n v="31419"/>
  </r>
  <r>
    <s v="MANIZALES"/>
    <s v="0036-0002"/>
    <x v="6"/>
    <n v="17873"/>
    <n v="2941397"/>
    <n v="35311"/>
    <x v="0"/>
    <s v="CALDAS"/>
    <s v="VILLAMARIA"/>
    <s v="BARRIO ALAMEDA VILLAMARIA"/>
    <s v="WOMPI"/>
    <s v="FO-25-1741341"/>
    <d v="2025-10-27T15:10:00"/>
    <d v="2025-10-30T10:55:00"/>
    <x v="0"/>
    <s v="ROLLOS"/>
    <s v="EJECUTADO_EXITOSO"/>
    <s v="EJECUTADO EXITOSO"/>
    <s v="27/10/2025 SE ESCALA AL COORDINADOR DE ZONA PARA ENTREGA DE ROLLOS EN SITIO | 30/10/2025 SE REALIZA ENTREGA DE 32 ROLLOS AL COMERCIO NO SE MANIPULAN EQUIPOS NOS RETIRAMOS SIN CAUSAR DAÑOS NI PEDIDAS EN EL CLIENTE"/>
    <s v="VISITA_TÉCNICA"/>
    <n v="32"/>
    <s v="PRINCIPAL"/>
    <s v="TERRESTRE"/>
    <s v="BOLAÑOS TABORDA JORGE ENRIQUE"/>
    <n v="1"/>
    <n v="31419"/>
    <n v="31419"/>
  </r>
  <r>
    <s v="IBAGUE"/>
    <s v="0036-0006"/>
    <x v="2"/>
    <n v="73001"/>
    <n v="2949577"/>
    <n v="59527"/>
    <x v="0"/>
    <s v="TOLIMA"/>
    <s v="IBAGUE"/>
    <s v="VARIEDADES QUE DETALLAZO"/>
    <s v="WOMPI"/>
    <s v="FO-25-1749075"/>
    <d v="2025-10-29T08:00:00"/>
    <d v="2025-10-30T10:56:00"/>
    <x v="0"/>
    <s v="ROLLOS"/>
    <s v="EJECUTADO_EXITOSO"/>
    <s v="EJECUTADO EXITOSO"/>
    <s v="29/10/2025 SE ESCALA AL COORDINADOR DE ZONA PARA ENTREGA DE ROLLOS EN SITIO | 30/10/2025 SE ENTREGA 48 ROLLOS CON VISITA"/>
    <s v="VISITA_TÉCNICA"/>
    <n v="48"/>
    <s v="PRINCIPAL"/>
    <s v="TERRESTRE"/>
    <s v="JARAMILLO PERALTA JUAN DIEGO"/>
    <n v="1"/>
    <n v="31419"/>
    <n v="31419"/>
  </r>
  <r>
    <s v="MEDELLIN"/>
    <s v="0036-0005"/>
    <x v="3"/>
    <n v="5607"/>
    <n v="2926061"/>
    <n v="36661"/>
    <x v="0"/>
    <s v="ANTIOQUIA"/>
    <s v="RETIRO"/>
    <s v="BARRIO EL RETIRO RETIRO"/>
    <s v="WOMPI"/>
    <s v="FO-25-1739767"/>
    <d v="2025-10-23T12:34:00"/>
    <d v="2025-10-30T11:08:00"/>
    <x v="0"/>
    <s v="ROLLOS"/>
    <s v="EJECUTADO_EXITOSO"/>
    <s v="EJECUTADO EXITOSO"/>
    <s v="27/10/2025 SE CONFIRMAN DATOS, SE REALIZA ENVIO POR OPERADOR LOGISTICO | 30/10/2025 SE LE INFORMA NUMERO DE GUIA A USER, PENDIENTE CONFIRMACION | 30/10/2025 SE REALIZA ENVIO DE 24 ROLLOS, CON LA GUIA 284607495 SERVIENTREGA SE CONFIRMA ENTREGA EXITOSA POR PARTE DE LA TRANSPORTADORA"/>
    <s v="ENVÍO"/>
    <n v="24"/>
    <s v="INTERMEDIA"/>
    <s v="TERRESTRE"/>
    <s v="VARGAS HERRERA JHON JAIRO"/>
    <n v="1"/>
    <n v="36351"/>
    <n v="36351"/>
  </r>
  <r>
    <s v="MEDELLIN"/>
    <s v="0036-0005"/>
    <x v="3"/>
    <n v="5321"/>
    <n v="2925722"/>
    <n v="69736"/>
    <x v="0"/>
    <s v="ANTIOQUIA"/>
    <s v="GUATAPE"/>
    <s v="BARRIO GUATAPE GUATAPE"/>
    <s v="WOMPI"/>
    <s v="FO-25-1731363"/>
    <d v="2025-10-23T11:37:00"/>
    <d v="2025-10-30T11:09:00"/>
    <x v="0"/>
    <s v="ROLLOS"/>
    <s v="EJECUTADO_EXITOSO"/>
    <s v="EJECUTADO EXITOSO"/>
    <s v="15/10/2025 SE REALIZA ENVIO DE ROLLOS CON OPERADOR LOGISTICO | 30/10/2025 ENVÍO DE 32 ROLLOS POR FLOTA CONFIRMADO RECLAMO POR CLIENTE"/>
    <s v="ENVÍO"/>
    <n v="32"/>
    <s v="INTERMEDIA"/>
    <s v="TERRESTRE"/>
    <s v="BETANCUR AGUIRRE EDGAR AUGUSTO"/>
    <n v="1"/>
    <n v="36351"/>
    <n v="36351"/>
  </r>
  <r>
    <s v="CUCUTA"/>
    <s v="0036-0007"/>
    <x v="1"/>
    <n v="54001"/>
    <n v="2952228"/>
    <n v="79066"/>
    <x v="0"/>
    <s v="NORTE DE SANTANDER"/>
    <s v="CUCUTA"/>
    <s v="SERVIMOS FASHION"/>
    <s v="WOMPI"/>
    <s v="FO-25-1751552"/>
    <d v="2025-10-29T10:35:00"/>
    <d v="2025-10-30T11:12:00"/>
    <x v="0"/>
    <s v="ROLLOS"/>
    <s v="EJECUTADO_EXITOSO"/>
    <s v="EJECUTADO EXITOSO"/>
    <s v="29/10/2025 SE ESCALA AL COORDINADOR DE ZONA PARA ENTREGA DE ROLLOS EN SITIO | 30/10/2025 SE REALIZA ENTREGA DE 16 ROLLOS WOMPI OK"/>
    <s v="VISITA_TÉCNICA"/>
    <n v="16"/>
    <s v="PRINCIPAL"/>
    <s v="TERRESTRE"/>
    <s v="PAREJA ECHAVARRIA JHON DAVID"/>
    <n v="1"/>
    <n v="31419"/>
    <n v="31419"/>
  </r>
  <r>
    <s v="IBAGUE"/>
    <s v="0036-0006"/>
    <x v="2"/>
    <n v="73001"/>
    <n v="2954995"/>
    <n v="48408"/>
    <x v="0"/>
    <s v="TOLIMA"/>
    <s v="IBAGUE"/>
    <s v="OFFICE SYA SERVICES"/>
    <s v="WOMPI"/>
    <s v="FO-25-1753778"/>
    <d v="2025-10-29T15:52:00"/>
    <d v="2025-10-30T11:14:00"/>
    <x v="0"/>
    <s v="ROLLOS"/>
    <s v="EJECUTADO_EXITOSO"/>
    <s v="EJECUTADO EXITOSO"/>
    <s v="30/10/2025 SE ENTREGA 64 ROLLOS CON VISITA"/>
    <s v="VISITA_TÉCNICA"/>
    <n v="64"/>
    <s v="PRINCIPAL"/>
    <s v="TERRESTRE"/>
    <s v="DURAN ACOSTA FRANK YONNY"/>
    <n v="1"/>
    <n v="31419"/>
    <n v="31419"/>
  </r>
  <r>
    <s v="CALI"/>
    <s v="0036-0003"/>
    <x v="4"/>
    <n v="76001"/>
    <n v="2952183"/>
    <n v="71390"/>
    <x v="0"/>
    <s v="VALLE DEL CAUCA"/>
    <s v="CALI"/>
    <s v="EL MUNDO Y SUS PAPELES"/>
    <s v="WOMPI"/>
    <s v="FO-25-1751554"/>
    <d v="2025-10-29T10:33:00"/>
    <d v="2025-10-30T11:15:00"/>
    <x v="0"/>
    <s v="ROLLOS"/>
    <s v="EJECUTADO_CANCELADO"/>
    <s v="CB CERRADO - DESOCUPADO"/>
    <s v="29/10/2025 SE ESCALA AL COORDINADOR DE ZONA PARA ENTREGA DE ROLLOS EN SITIO | 30/10/2025 SE LLAMA AL CLIENTE PERO NO CONTESTA SE LLEGA AL COMERCIO Y ESTA CERRADO"/>
    <s v="VISITA_TÉCNICA"/>
    <m/>
    <s v="PRINCIPAL"/>
    <s v="TERRESTRE"/>
    <s v="VARGAS HERRERA JHON JAIRO"/>
    <n v="1"/>
    <n v="31419"/>
    <n v="31419"/>
  </r>
  <r>
    <s v="CALI"/>
    <s v="0036-0003"/>
    <x v="4"/>
    <n v="76001"/>
    <n v="2951235"/>
    <n v="74291"/>
    <x v="0"/>
    <s v="VALLE DEL CAUCA"/>
    <s v="CALI"/>
    <s v="MISCELANEA TEQUENDAMA MD"/>
    <s v="WOMPI"/>
    <s v="FO-25-1749862"/>
    <d v="2025-10-29T09:30:00"/>
    <d v="2025-10-30T11:16:00"/>
    <x v="0"/>
    <s v="ROLLOS"/>
    <s v="EJECUTADO_EXITOSO"/>
    <s v="EJECUTADO EXITOSO"/>
    <s v="29/10/2025 SE ESCALA AL COORDINADOR DE ZONA PARA ENTREGA DE ROLLOS EN SITIO | 30/10/2025 SE VISITA CORRESPONSAL Y SE REALIZA ENTREGA DE 32 ROLLOS"/>
    <s v="VISITA_TÉCNICA"/>
    <n v="32"/>
    <s v="PRINCIPAL"/>
    <s v="TERRESTRE"/>
    <s v="CUERO RUIZ JHONNY"/>
    <n v="1"/>
    <n v="31419"/>
    <n v="31419"/>
  </r>
  <r>
    <s v="CALI"/>
    <s v="0036-0003"/>
    <x v="4"/>
    <n v="76001"/>
    <n v="2954684"/>
    <n v="23119"/>
    <x v="0"/>
    <s v="VALLE DEL CAUCA"/>
    <s v="CALI"/>
    <s v="RAPITIENDA FELIPE MJ"/>
    <s v="WOMPI"/>
    <s v="FO-25-1753543"/>
    <d v="2025-10-29T15:24:00"/>
    <d v="2025-10-30T11:19:00"/>
    <x v="0"/>
    <s v="ROLLOS"/>
    <s v="EJECUTADO_EXITOSO"/>
    <s v="EJECUTADO EXITOSO"/>
    <s v="30/10/2025 SE VISITA CORRESPONSAL Y SE REALIZA ENTREGA DE 56 ROLLOS"/>
    <s v="VISITA_TÉCNICA"/>
    <n v="56"/>
    <s v="PRINCIPAL"/>
    <s v="TERRESTRE"/>
    <s v="BOLAÑOS TABORDA JORGE ENRIQUE"/>
    <n v="1"/>
    <n v="31419"/>
    <n v="31419"/>
  </r>
  <r>
    <s v="PEREIRA"/>
    <s v="0036-0002"/>
    <x v="6"/>
    <n v="63001"/>
    <n v="2952639"/>
    <n v="39924"/>
    <x v="0"/>
    <s v="QUINDIO"/>
    <s v="ARMENIA"/>
    <s v="PLANTAS MEDICINALES LLUVIA DE ORO"/>
    <s v="WOMPI"/>
    <s v="FO-25-1750911"/>
    <d v="2025-10-29T11:07:00"/>
    <d v="2025-10-30T11:21:00"/>
    <x v="0"/>
    <s v="ROLLOS"/>
    <s v="EJECUTADO_EXITOSO"/>
    <s v="EJECUTADO EXITOSO"/>
    <s v="29/10/2025 SE REALIZA ENVIO DE ROLLOS CON OPERADOR LOGISTICO | 30/10/2025 SE VISITA COMERCIO SE REALIZÓ ENTREGA DE 56 ROLLOS WOMPI"/>
    <s v="VISITA_TÉCNICA"/>
    <n v="56"/>
    <s v="INTERMEDIA"/>
    <s v="TERRESTRE"/>
    <s v="BOLAÑOS TABORDA JORGE ENRIQUE"/>
    <n v="1"/>
    <n v="36351"/>
    <n v="36351"/>
  </r>
  <r>
    <s v="BARRANQUILLA"/>
    <s v="0036-0001"/>
    <x v="0"/>
    <n v="8001"/>
    <n v="2955449"/>
    <n v="78785"/>
    <x v="0"/>
    <s v="ATLANTICO"/>
    <s v="BARRANQUILLA"/>
    <s v="BARRIO CENTRO BARRANQUILLA 55"/>
    <s v="WOMPI"/>
    <s v="FO-25-1755089"/>
    <d v="2025-10-29T16:36:00"/>
    <d v="2025-10-30T11:39:00"/>
    <x v="0"/>
    <s v="ROLLOS"/>
    <s v="EJECUTADO_EXITOSO"/>
    <s v="EJECUTADO EXITOSO"/>
    <s v="30/10/2025 SE ESCALA AL COORDINADOR DE ZONA PARA ENTREGA DE ROLLOS EN SITIO | 30/10/2025 SE REALIZA VISITA SE ENTREGA 16 ROLLOS"/>
    <s v="VISITA_TÉCNICA"/>
    <n v="16"/>
    <s v="PRINCIPAL"/>
    <s v="TERRESTRE"/>
    <s v="SANCHEZ SOLORZANO JUAN SEBASTIAN"/>
    <n v="1"/>
    <n v="31419"/>
    <n v="31419"/>
  </r>
  <r>
    <s v="BOGOTA"/>
    <s v="0036-0004"/>
    <x v="5"/>
    <n v="11001"/>
    <n v="2936361"/>
    <n v="75485"/>
    <x v="0"/>
    <s v="CUNDINAMARCA"/>
    <s v="BOGOTÁ"/>
    <s v="MISCELANEA Y PAPELERIA PIKOS"/>
    <s v="WOMPI"/>
    <s v="FO-25-1737228"/>
    <d v="2025-10-27T08:00:00"/>
    <d v="2025-10-30T11:40:00"/>
    <x v="0"/>
    <s v="ROLLOS"/>
    <s v="EJECUTADO_EXITOSO"/>
    <s v="EJECUTADO EXITOSO"/>
    <s v="27/10/2025 SE ESCALA AL COORDINADOR DE ZONA PARA ENTREGA DE ROLLOS EN SITIO | 30/10/2025 SE REALIZA ENTREGA DE 16 ROLLOS"/>
    <s v="VISITA_TÉCNICA"/>
    <n v="16"/>
    <s v="PRINCIPAL"/>
    <s v="TERRESTRE"/>
    <s v="VILLACOB VILLACOB ELKIN EDUARDO"/>
    <n v="1"/>
    <n v="31419"/>
    <n v="31419"/>
  </r>
  <r>
    <s v="MONTERIA"/>
    <s v="0036-0001"/>
    <x v="0"/>
    <n v="23162"/>
    <n v="2946144"/>
    <n v="79762"/>
    <x v="0"/>
    <s v="CORDOBA"/>
    <s v="CERETE"/>
    <s v="BARRIO SAN FRANCISCO CERETE"/>
    <s v="WOMPI"/>
    <s v="FO-25-1745462"/>
    <d v="2025-10-28T11:17:00"/>
    <d v="2025-10-30T11:53:00"/>
    <x v="0"/>
    <s v="ROLLOS"/>
    <s v="EJECUTADO_EXITOSO"/>
    <s v="EJECUTADO EXITOSO"/>
    <s v="28/10/2025 SE ESCALA AL COORDINADOR DE ZONA PARA ENTREGA DE ROLLOS EN SITIO | 30/10/2025 SE ENTREGAN 16 ROLLOS WOMPI OK."/>
    <s v="VISITA_TÉCNICA"/>
    <n v="16"/>
    <s v="PRINCIPAL"/>
    <s v="TERRESTRE"/>
    <s v="MICHELI LOPEZ MIGUEL ANGEL"/>
    <n v="1"/>
    <n v="31419"/>
    <n v="31419"/>
  </r>
  <r>
    <s v="CALI"/>
    <s v="0036-0003"/>
    <x v="4"/>
    <n v="76001"/>
    <n v="2948504"/>
    <n v="67537"/>
    <x v="0"/>
    <s v="VALLE DEL CAUCA"/>
    <s v="CALI"/>
    <s v="DISTRIBUIDORA PANAMERICANO"/>
    <s v="WOMPI"/>
    <s v="FO-25-1747513"/>
    <d v="2025-10-28T15:32:00"/>
    <d v="2025-10-30T12:10:00"/>
    <x v="0"/>
    <s v="ROLLOS"/>
    <s v="EJECUTADO_EXITOSO"/>
    <s v="EJECUTADO EXITOSO"/>
    <s v="28/10/2025 SE ESCALA AL COORDINADOR DE ZONA PARA ENTREGA DE ROLLOS EN SITIO | 30/10/2025 SE VISITA CORRESPONSAL Y SE REALIZA ENTREGA DE 24 ROLLOS"/>
    <s v="VISITA_TÉCNICA"/>
    <n v="24"/>
    <s v="PRINCIPAL"/>
    <s v="TERRESTRE"/>
    <s v="COGOLLO VERTEL EDER LUIS"/>
    <n v="1"/>
    <n v="31419"/>
    <n v="31419"/>
  </r>
  <r>
    <s v="MANIZALES"/>
    <s v="0036-0002"/>
    <x v="6"/>
    <n v="17001"/>
    <n v="2939862"/>
    <n v="49198"/>
    <x v="0"/>
    <s v="CALDAS"/>
    <s v="MANIZALES"/>
    <s v="RAPIMERCADO LA ESCALINATA"/>
    <s v="WOMPI"/>
    <s v="FO-25-1741271"/>
    <d v="2025-10-27T11:53:00"/>
    <d v="2025-10-30T12:12:00"/>
    <x v="0"/>
    <s v="ROLLOS"/>
    <s v="EJECUTADO_EXITOSO"/>
    <s v="EJECUTADO EXITOSO"/>
    <s v="27/10/2025 SE ESCALA AL COORDINADOR DE ZONA PARA ENTREGA DE ROLLOS EN SITIO | 30/10/2025 SE REALIZA ENTREGA DE 32 ROLLOS AL COMERCIO NO SE MANIPULAN EQUIPOS NOS RETIRAMOS SIN CAUSAR DAÑOS NI PEDIDAS EN EL CLIENTE"/>
    <s v="VISITA_TÉCNICA"/>
    <n v="32"/>
    <s v="PRINCIPAL"/>
    <s v="TERRESTRE"/>
    <s v="BOLAÑOS TABORDA JORGE ENRIQUE"/>
    <n v="1"/>
    <n v="31419"/>
    <n v="31419"/>
  </r>
  <r>
    <s v="CALI"/>
    <s v="0036-0003"/>
    <x v="4"/>
    <n v="76001"/>
    <n v="2949474"/>
    <n v="79987"/>
    <x v="0"/>
    <s v="VALLE DEL CAUCA"/>
    <s v="CALI"/>
    <s v="CACHARRERIA Y VARIEDADES BUEN PRECIO"/>
    <s v="WOMPI"/>
    <s v="FO-25-1747909"/>
    <d v="2025-10-29T08:00:00"/>
    <d v="2025-10-30T12:13:00"/>
    <x v="0"/>
    <s v="ROLLOS"/>
    <s v="EJECUTADO_EXITOSO"/>
    <s v="EJECUTADO EXITOSO"/>
    <s v="28/10/2025 SE ESCALA AL COORDINADOR DE ZONA PARA ENTREGA DE ROLLOS EN SITIO | 30/10/2025 SE ENTREGAN 32 ROLLOS DE WOMPI A LA SEÑORITA MARÍA CAMILA SÁNCHEZ"/>
    <s v="VISITA_TÉCNICA"/>
    <n v="32"/>
    <s v="PRINCIPAL"/>
    <s v="TERRESTRE"/>
    <s v="JARAMILLO PERALTA JUAN DIEGO"/>
    <n v="1"/>
    <n v="31419"/>
    <n v="31419"/>
  </r>
  <r>
    <s v="CUCUTA"/>
    <s v="0036-0007"/>
    <x v="1"/>
    <n v="54001"/>
    <n v="2944031"/>
    <n v="74277"/>
    <x v="0"/>
    <s v="NORTE DE SANTANDER"/>
    <s v="CUCUTA"/>
    <s v="MINIABASTOS J C CAÑAS"/>
    <s v="WOMPI"/>
    <s v="FO-25-1743607"/>
    <d v="2025-10-28T08:28:00"/>
    <d v="2025-10-30T12:16:00"/>
    <x v="0"/>
    <s v="ROLLOS"/>
    <s v="EJECUTADO_EXITOSO"/>
    <s v="EJECUTADO EXITOSO"/>
    <s v="29/10/2025 SE ESCALA AL COORDINADOR DE ZONA PARA ENTREGA DE ROLLOS EN SITIO | 30/10/2025 SE VISITA COMERCIO Y SE ENTREGAN 24 ROLLOS OK"/>
    <s v="VISITA_TÉCNICA"/>
    <n v="24"/>
    <s v="PRINCIPAL"/>
    <s v="TERRESTRE"/>
    <s v="VALENCIA GONZALEZ JOSE DANIEL"/>
    <n v="1"/>
    <n v="31419"/>
    <n v="31419"/>
  </r>
  <r>
    <s v="VALLEDUPAR"/>
    <s v="0036-0001"/>
    <x v="0"/>
    <n v="20001"/>
    <n v="2956151"/>
    <n v="81450"/>
    <x v="0"/>
    <s v="CESAR"/>
    <s v="VALLEDUPAR"/>
    <s v="TIENDA VALENTINA VALLEDUPAR"/>
    <s v="WOMPI"/>
    <s v="FO-25-1755022"/>
    <d v="2025-10-30T08:00:00"/>
    <d v="2025-10-30T12:18:00"/>
    <x v="0"/>
    <s v="ROLLOS"/>
    <s v="EJECUTADO_EXITOSO"/>
    <s v="EJECUTADO EXITOSO"/>
    <s v="30/10/2025 SE ESCALA AL COORDINADOR DE ZONA PARA ENTREGA DE ROLLOS EN SITIO | 30/10/2025 SE REALIZA ENTREGA DE 16 ROLLOS WOMPI EN DIRECCIÓN DE CB"/>
    <s v="VISITA_TÉCNICA"/>
    <n v="16"/>
    <s v="PRINCIPAL"/>
    <s v="TERRESTRE"/>
    <s v="TORRES MANTILLA JOSE DANIEL"/>
    <n v="1"/>
    <n v="31419"/>
    <n v="31419"/>
  </r>
  <r>
    <s v="CALI"/>
    <s v="0036-0003"/>
    <x v="4"/>
    <n v="76001"/>
    <n v="2949930"/>
    <n v="67225"/>
    <x v="0"/>
    <s v="VALLE DEL CAUCA"/>
    <s v="CALI"/>
    <s v="TODO COPIAS LAURA"/>
    <s v="WOMPI"/>
    <s v="FO-25-1749042"/>
    <d v="2025-10-29T08:00:00"/>
    <d v="2025-10-30T12:23:00"/>
    <x v="0"/>
    <s v="ROLLOS"/>
    <s v="EJECUTADO_EXITOSO"/>
    <s v="EJECUTADO EXITOSO"/>
    <s v="29/10/2025 SE ESCALA AL COORDINADOR DE ZONA PARA ENTREGA DE ROLLOS EN SITIO | 30/10/2025 SE ENTREGAN 32 ROLLOS DE WOMPI A LA SEÑORITA JESSENIA PIEDRAHITA"/>
    <s v="VISITA_TÉCNICA"/>
    <n v="32"/>
    <s v="PRINCIPAL"/>
    <s v="TERRESTRE"/>
    <s v="MAESTRE MENGUAL EDGAR ENRIQUE"/>
    <n v="1"/>
    <n v="31419"/>
    <n v="31419"/>
  </r>
  <r>
    <s v="BARRANQUILLA"/>
    <s v="0036-0001"/>
    <x v="0"/>
    <n v="8001"/>
    <n v="2946985"/>
    <n v="57042"/>
    <x v="0"/>
    <s v="ATLANTICO"/>
    <s v="BARRANQUILLA"/>
    <s v="BARRIO ABAJO BARRANQUILLA 2"/>
    <s v="WOMPI"/>
    <s v="FO-25-1745860"/>
    <d v="2025-10-28T12:51:00"/>
    <d v="2025-10-30T12:24:00"/>
    <x v="0"/>
    <s v="ROLLOS"/>
    <s v="EJECUTADO_EXITOSO"/>
    <s v="EJECUTADO EXITOSO"/>
    <s v="28/10/2025 SE ESCALA AL COORDINADOR DE ZONA PARA ENTREGA DE ROLLOS EN SITIO | 30/10/2025 SE HACE ENTREGA DE 64 ROLLOS WOMPI DE MANERA EXITOSA"/>
    <s v="VISITA_TÉCNICA"/>
    <n v="64"/>
    <s v="PRINCIPAL"/>
    <s v="TERRESTRE"/>
    <s v="VALENCIA GONZALEZ JOSE DANIEL"/>
    <n v="1"/>
    <n v="31419"/>
    <n v="31419"/>
  </r>
  <r>
    <s v="CARTAGENA"/>
    <s v="0036-0001"/>
    <x v="0"/>
    <n v="13001"/>
    <n v="2926178"/>
    <n v="54818"/>
    <x v="0"/>
    <s v="BOLIVAR"/>
    <s v="CARTAGENA"/>
    <s v="BARRIO VISTA HERMOSA CARTAGENA DE INDIAS"/>
    <s v="WOMPI"/>
    <s v="FO-25-1729434"/>
    <d v="2025-10-23T13:18:00"/>
    <d v="2025-10-30T12:25:00"/>
    <x v="0"/>
    <s v="ROLLOS"/>
    <s v="EJECUTADO_EXITOSO"/>
    <s v="EJECUTADO EXITOSO"/>
    <s v="23/10/2025 SE ESCALA AL COORDINADOR DE ZONA PARA ENTREGA DE ROLLOS EN SITIO | 30/10/2025 SE ENTREGAN 64 ROLLOS"/>
    <s v="VISITA_TÉCNICA"/>
    <n v="64"/>
    <s v="PRINCIPAL"/>
    <s v="TERRESTRE"/>
    <s v="ORTEGA TORRES JUAN SEBASTIAN"/>
    <n v="1"/>
    <n v="31419"/>
    <n v="31419"/>
  </r>
  <r>
    <s v="CARTAGENA"/>
    <s v="0036-0001"/>
    <x v="0"/>
    <n v="13001"/>
    <n v="2926219"/>
    <n v="15122"/>
    <x v="0"/>
    <s v="BOLIVAR"/>
    <s v="CARTAGENA"/>
    <s v="BARRIO ALTOS DEL CAMPESTRE CARTAGENA"/>
    <s v="WOMPI"/>
    <s v="FO-25-1729513"/>
    <d v="2025-10-23T12:32:00"/>
    <d v="2025-10-30T12:26:00"/>
    <x v="0"/>
    <s v="ROLLOS"/>
    <s v="EJECUTADO_EXITOSO"/>
    <s v="EJECUTADO EXITOSO"/>
    <s v="23/10/2025 SE ESCALA AL COORDINADOR DE ZONA PARA ENTREGA DE ROLLOS EN SITIO | 30/10/2025 SE ENTREGAN 64 ROLLOS"/>
    <s v="VISITA_TÉCNICA"/>
    <n v="64"/>
    <s v="PRINCIPAL"/>
    <s v="TERRESTRE"/>
    <s v="CANEDO HERRERA ALEXANDER"/>
    <n v="1"/>
    <n v="31419"/>
    <n v="31419"/>
  </r>
  <r>
    <s v="BOGOTA"/>
    <s v="0036-0004"/>
    <x v="5"/>
    <n v="25123"/>
    <n v="2926278"/>
    <n v="72273"/>
    <x v="0"/>
    <s v="CUNDINAMARCA"/>
    <s v="CACHIPAY"/>
    <s v="CRUZ BAJA CACHIPAY"/>
    <s v="WOMPI"/>
    <s v="FO-25-1731462"/>
    <d v="2025-10-23T13:15:00"/>
    <d v="2025-10-30T12:31:00"/>
    <x v="0"/>
    <s v="ROLLOS"/>
    <s v="EJECUTADO_EXITOSO"/>
    <s v="EJECUTADO EXITOSO"/>
    <s v="15/10/2025 SE REALIZA ENVIO DE ROLLOS CON OPERADOR LOGISTICO | 30/10/2025 SE LE INFORMA NUMERO DE GUIA A USER, PENDIENTE CONFIRMACION | 25/10/2025 SE REALIZA ENVÍO DE 24 ROLLOS WOMPI PARA DATAFONO POR INTERAPIDISIMO SE EMITE FACTURA A CORREO FACTURA ELECTRÓNICA"/>
    <s v="ENVÍO"/>
    <n v="24"/>
    <s v="INTERMEDIA"/>
    <s v="TERRESTRE"/>
    <s v="CANEDO HERRERA ALEXANDER"/>
    <n v="1"/>
    <n v="36351"/>
    <n v="36351"/>
  </r>
  <r>
    <s v="CALI"/>
    <s v="0036-0003"/>
    <x v="4"/>
    <n v="19573"/>
    <n v="2927715"/>
    <n v="48365"/>
    <x v="0"/>
    <s v="CAUCA"/>
    <s v="PUERTO TEJADA"/>
    <s v="BARRIO CENTRO PUERTO TEJADA 5"/>
    <s v="WOMPI"/>
    <s v="FO-25-1730586"/>
    <d v="2025-10-23T15:52:00"/>
    <d v="2025-10-30T12:32:00"/>
    <x v="0"/>
    <s v="ROLLOS"/>
    <s v="EJECUTADO_EXITOSO"/>
    <s v="EJECUTADO EXITOSO"/>
    <s v="24/10/2025 SE REALIZA ENVIO DE ROLLOS CON OPERADOR LOGISTICO | 27/10/2025 SR REALIZA ENVIO DE 24 ROLLOS WOMPI POR INTERRAPIDISIMO._x000a_SE LE INFORMA A LA SEÑORA PAULA ANDREA TORRES"/>
    <s v="ENVÍO"/>
    <n v="24"/>
    <s v="INTERMEDIA"/>
    <s v="TERRESTRE"/>
    <s v="BUSTOS MORA DIEGO MANUEL"/>
    <n v="1"/>
    <n v="36351"/>
    <n v="36351"/>
  </r>
  <r>
    <s v="NEIVA"/>
    <s v="0036-0006"/>
    <x v="2"/>
    <n v="41020"/>
    <n v="2920380"/>
    <n v="29917"/>
    <x v="0"/>
    <s v="HUILA"/>
    <s v="ALGECIRAS"/>
    <s v="BARRIO CENTRO 6 ALGECIRAS"/>
    <s v="WOMPI"/>
    <s v="FO-25-1731608"/>
    <d v="2025-10-22T13:53:00"/>
    <d v="2025-10-30T12:33:00"/>
    <x v="0"/>
    <s v="ROLLOS"/>
    <s v="EJECUTADO_EXITOSO"/>
    <s v="EJECUTADO EXITOSO"/>
    <s v="29/10/2025 SE LE INFORMA NUMERO DE GUIA A USER, PENDIENTE CONFIRMACION | 30/10/2025 SE REALIZA ENVIO DE 64 ROLLOS, CON LA GUIA 2235596366 SERVIENTREGA SE CONFIRMA ENTREGA EXITOSA POR PARTE DE LA TRANSPORTADORA"/>
    <s v="ENVÍO"/>
    <n v="64"/>
    <s v="INTERMEDIA"/>
    <s v="TERRESTRE"/>
    <s v="TORRES GARCIA JENDRY JOSE"/>
    <n v="1"/>
    <n v="36351"/>
    <n v="36351"/>
  </r>
  <r>
    <s v="CALI"/>
    <s v="0036-0003"/>
    <x v="4"/>
    <n v="76130"/>
    <n v="2908616"/>
    <n v="73545"/>
    <x v="0"/>
    <s v="VALLE DEL CAUCA"/>
    <s v="CANDELARIA"/>
    <s v="BARRIO VILLAGORGONA CANDELARIA 1"/>
    <s v="WOMPI"/>
    <s v="FO-25-1726672"/>
    <d v="2025-10-20T16:08:00"/>
    <d v="2025-10-30T12:34:00"/>
    <x v="0"/>
    <s v="ROLLOS"/>
    <s v="EJECUTADO_EXITOSO"/>
    <s v="EJECUTADO EXITOSO"/>
    <s v="23/10/2025 SE REALIZA ENVIO DE ROLLOS CON OPERADOR LOGISTICO | 30/10/2025 SE REALIZA ENVIO DE 24 ROLLOS, CON LA GUIA 2215219731 SERVIENTREGA SE CONFIRMA ENTREGA EXITOSA POR PARTE DE LA TRANSPORTADORA"/>
    <s v="ENVÍO"/>
    <n v="24"/>
    <s v="INTERMEDIA"/>
    <s v="TERRESTRE"/>
    <s v="CABARCAS BENJUMEA MILENA MARIA"/>
    <n v="1"/>
    <n v="36351"/>
    <n v="36351"/>
  </r>
  <r>
    <s v="VILLAVICENCIO"/>
    <s v="0036-0006"/>
    <x v="2"/>
    <n v="50318"/>
    <n v="2909832"/>
    <n v="70178"/>
    <x v="0"/>
    <s v="META"/>
    <s v="GUAMAL"/>
    <s v="BARRIO LOS FUNDADORES GUAMAL"/>
    <s v="WOMPI"/>
    <s v="FO-25-1726662"/>
    <d v="2025-10-21T08:00:00"/>
    <d v="2025-10-30T12:35:00"/>
    <x v="0"/>
    <s v="ROLLOS"/>
    <s v="EJECUTADO_EXITOSO"/>
    <s v="EJECUTADO EXITOSO"/>
    <s v="23/10/2025 SE REALIZA ENVIO DE ROLLOS CON OPERADOR LOGISTICO | 30/10/2025 SE REALIZA ENVIO DE 48 ROLLOS, CON LA GUIA 2235596350 SERVIENTREGA SE CONFIRMA ENTREGA EXITOSA POR PARTE DE LA TRANSPORTADORA"/>
    <s v="ENVÍO"/>
    <n v="48"/>
    <s v="INTERMEDIA"/>
    <s v="TERRESTRE"/>
    <s v="ATEHORTUA VASQUEZ ANA SOFIA"/>
    <n v="1"/>
    <n v="36351"/>
    <n v="36351"/>
  </r>
  <r>
    <s v="BOGOTA"/>
    <s v="0036-0004"/>
    <x v="5"/>
    <n v="25793"/>
    <n v="2921736"/>
    <n v="10846"/>
    <x v="0"/>
    <s v="CUNDINAMARCA"/>
    <s v="TAUSA"/>
    <s v="TAUSA - CUNDINAMARCA"/>
    <s v="WOMPI"/>
    <s v="FO-25-1726407"/>
    <d v="2025-10-22T16:13:00"/>
    <d v="2025-10-30T12:36:00"/>
    <x v="0"/>
    <s v="ROLLOS"/>
    <s v="EJECUTADO_EXITOSO"/>
    <s v="EJECUTADO EXITOSO"/>
    <s v="23/10/2025 SE CONFIRMAN DATOS, SE REALIZA ENVIO POR OPERADOR LOGISTICO | 29/10/2025 SE LE INFORMA NUMERO DE GUIA A USER, PENDIENTE CONFIRMACION | 30/10/2025 SE REALIZA ENVIO DE 64 ROLLOS, CON LA GUIA 2235596328 SERVIENTREGA SE CONFIRMA ENTREGA EXITOSA POR PARTE DE LA TRANSPORTADORA"/>
    <s v="ENVÍO"/>
    <n v="64"/>
    <s v="INTERMEDIA"/>
    <s v="TERRESTRE"/>
    <s v="ATEHORTUA VASQUEZ ANA SOFIA"/>
    <n v="1"/>
    <n v="36351"/>
    <n v="36351"/>
  </r>
  <r>
    <s v="CALI"/>
    <s v="0036-0003"/>
    <x v="4"/>
    <n v="76563"/>
    <n v="2930310"/>
    <n v="57619"/>
    <x v="0"/>
    <s v="VALLE DEL CAUCA"/>
    <s v="PRADERA"/>
    <s v="BARRIO CENTRO PRADERA 6"/>
    <s v="WOMPI"/>
    <s v="FO-25-1729832"/>
    <d v="2025-10-24T09:34:00"/>
    <d v="2025-10-30T12:45:00"/>
    <x v="0"/>
    <s v="ROLLOS"/>
    <s v="EJECUTADO_EXITOSO"/>
    <s v="EJECUTADO EXITOSO"/>
    <s v="24/10/2025 SE ESCALA AL COORDINADOR DE ZONA PARA ENTREGA DE ROLLOS EN SITIO | 28/10/2025 SE ENVIAN 48 ROLLOS POR INTERRAPIDISIMO A ALEJANDRA ARTEAGA"/>
    <s v="ENVÍO"/>
    <n v="48"/>
    <s v="INTERMEDIA"/>
    <s v="TERRESTRE"/>
    <s v="AYALA ROMERO MAYKOL DANILO"/>
    <n v="1"/>
    <n v="36351"/>
    <n v="36351"/>
  </r>
  <r>
    <s v="BOGOTA"/>
    <s v="0036-0004"/>
    <x v="5"/>
    <n v="25875"/>
    <n v="2932124"/>
    <n v="75267"/>
    <x v="0"/>
    <s v="CUNDINAMARCA"/>
    <s v="VILLETA"/>
    <s v="BARRIO CENTRO VILLETA 10"/>
    <s v="WOMPI"/>
    <s v="FO-25-1738936"/>
    <d v="2025-10-24T14:37:00"/>
    <d v="2025-10-30T12:47:00"/>
    <x v="0"/>
    <s v="ROLLOS"/>
    <s v="EJECUTADO_EXITOSO"/>
    <s v="EJECUTADO EXITOSO"/>
    <s v="27/10/2025 SE REALIZA ENVIO DE ROLLOS CON OPERADOR LOGISTICO | 28/10/2025 SE REALIZA ENVÍO DE 48 ROLLOS WOMPI POR OPERADOR LOGÍSTICO INTERAPIDISIMO CON GUIA 700173256792 A NOMBRE DE LA SEÑORA MARISOL POLO"/>
    <s v="ENVÍO"/>
    <n v="48"/>
    <s v="INTERMEDIA"/>
    <s v="TERRESTRE"/>
    <s v="CUERO RUIZ JHONNY"/>
    <n v="1"/>
    <n v="36351"/>
    <n v="36351"/>
  </r>
  <r>
    <s v="MONTERIA"/>
    <s v="0036-0001"/>
    <x v="0"/>
    <n v="23580"/>
    <n v="2934389"/>
    <n v="65790"/>
    <x v="0"/>
    <s v="CORDOBA"/>
    <s v="PUERTO LIBERTADOR"/>
    <s v="ARRIO EL PROGRESO PUERTO LIBERTADOR"/>
    <s v="WOMPI"/>
    <s v="FO-25-1740357"/>
    <d v="2025-10-27T08:00:00"/>
    <d v="2025-10-30T12:50:00"/>
    <x v="0"/>
    <s v="ROLLOS"/>
    <s v="EJECUTADO_EXITOSO"/>
    <s v="EJECUTADO EXITOSO"/>
    <s v="27/10/2025 SE ESCALA AL COORDINADOR DE ZONA PARA ENTREGA DE ROLLOS EN SITIO | 28/10/2025 SE REALIZA ENVÍO DE 48 ROLLOS A CORRESPONSAL WOMPI"/>
    <s v="ENVÍO"/>
    <n v="48"/>
    <s v="LEJANA"/>
    <s v="TERRESTRE"/>
    <s v="BUSTOS MORA DIEGO MANUEL"/>
    <n v="1"/>
    <n v="40250"/>
    <n v="40250"/>
  </r>
  <r>
    <s v="BUCARAMANGA"/>
    <s v="0036-0007"/>
    <x v="1"/>
    <n v="68432"/>
    <n v="2934388"/>
    <n v="67377"/>
    <x v="0"/>
    <s v="SANTANDER"/>
    <s v="MALAGA"/>
    <s v="BARRIO CENTRO MALAGA 4"/>
    <s v="WOMPI"/>
    <s v="FO-25-1739766"/>
    <d v="2025-10-27T08:00:00"/>
    <d v="2025-10-30T12:51:00"/>
    <x v="0"/>
    <s v="ROLLOS"/>
    <s v="EJECUTADO_EXITOSO"/>
    <s v="EJECUTADO EXITOSO"/>
    <s v="27/10/2025 SE 3185468653 DATOS, SE REALIZA ENVIO POR OPERADOR LOGISTICO | 28/10/2025 ENVÍO DE 48 ROLLOS PARA DATÁFONO"/>
    <s v="ENVÍO"/>
    <n v="48"/>
    <s v="LEJANA"/>
    <s v="TERRESTRE"/>
    <s v="MARQUEZ HOYOS JEYSON DANIEL"/>
    <n v="1"/>
    <n v="40250"/>
    <n v="40250"/>
  </r>
  <r>
    <s v="TUNJA"/>
    <s v="0036-0007"/>
    <x v="1"/>
    <n v="15491"/>
    <n v="2934860"/>
    <n v="53165"/>
    <x v="0"/>
    <s v="BOYACA"/>
    <s v="NOBSA"/>
    <s v="BARRIO VEREDAPUNTALARGA NOBSA"/>
    <s v="WOMPI"/>
    <s v="FO-25-1739762"/>
    <d v="2025-10-27T08:00:00"/>
    <d v="2025-10-30T12:53:00"/>
    <x v="0"/>
    <s v="ROLLOS"/>
    <s v="EJECUTADO_EXITOSO"/>
    <s v="EJECUTADO EXITOSO"/>
    <s v="27/10/2025 SE CONFIRMAN DATOS, SE REALIZA ENVIO POR OPERADOR LOGISTICO | 28/10/2025 ENVÍO DE 24 ROLLOS WOMPI POR INTERRAPIDICIMO"/>
    <s v="ENVÍO"/>
    <n v="24"/>
    <s v="INTERMEDIA"/>
    <s v="TERRESTRE"/>
    <s v="PEÑA DIAZ IVAN YESID"/>
    <n v="1"/>
    <n v="36351"/>
    <n v="36351"/>
  </r>
  <r>
    <s v="BOGOTA"/>
    <s v="0036-0004"/>
    <x v="5"/>
    <n v="25899"/>
    <n v="2934961"/>
    <n v="73430"/>
    <x v="0"/>
    <s v="CUNDINAMARCA"/>
    <s v="ZIPAQUIRA"/>
    <s v="BARRIO CENTRO ZIPAQUIRA 10"/>
    <s v="WOMPI"/>
    <s v="FO-25-1739761"/>
    <d v="2025-10-27T08:00:00"/>
    <d v="2025-10-30T12:54:00"/>
    <x v="0"/>
    <s v="ROLLOS"/>
    <s v="EJECUTADO_EXITOSO"/>
    <s v="EJECUTADO EXITOSO"/>
    <s v="27/10/2025 SE CONFIRMAN DATOS, SE REALIZA ENVIO POR OPERADOR LOGISTICO | 28/10/2025 ENVÍO DE ROLLOS POR TRANSPORTADORA INTER RAPIDÍSIMO OK"/>
    <s v="ENVÍO"/>
    <n v="16"/>
    <s v="INTERMEDIA"/>
    <s v="TERRESTRE"/>
    <s v="HERRERA GARZON JEYSON STEVENT"/>
    <n v="1"/>
    <n v="36351"/>
    <n v="36351"/>
  </r>
  <r>
    <s v="CALI"/>
    <s v="0036-0003"/>
    <x v="4"/>
    <n v="19212"/>
    <n v="2934291"/>
    <n v="21460"/>
    <x v="0"/>
    <s v="CAUCA"/>
    <s v="CORINTO"/>
    <s v="BARRIO CENTRO XIII - CORINTO"/>
    <s v="WOMPI"/>
    <s v="FO-25-1738933"/>
    <d v="2025-10-27T08:00:00"/>
    <d v="2025-10-30T12:55:00"/>
    <x v="0"/>
    <s v="ROLLOS"/>
    <s v="EJECUTADO_EXITOSO"/>
    <s v="EJECUTADO EXITOSO"/>
    <s v="27/10/2025 SE REALIZA ENVIO DE ROLLOS CON OPERADOR LOGISTICO | 28/10/2025 SE ENVIAN 48 ROLLOS A LIZETH MUÑOZ"/>
    <s v="ENVÍO"/>
    <n v="48"/>
    <s v="LEJANA"/>
    <s v="TERRESTRE"/>
    <s v="GOMEZ VEGA DAVID SNEYDER"/>
    <n v="1"/>
    <n v="40250"/>
    <n v="40250"/>
  </r>
  <r>
    <s v="NEIVA"/>
    <s v="0036-0006"/>
    <x v="2"/>
    <n v="18753"/>
    <n v="2934999"/>
    <n v="77482"/>
    <x v="0"/>
    <s v="CAQUETA"/>
    <s v="SAN VICENTE DEL CAGUAN"/>
    <s v="BARRIO ZONA ROSA SAN VICENTE DEL CAGUAN 1"/>
    <s v="WOMPI"/>
    <s v="FO-25-1738928"/>
    <d v="2025-10-27T08:00:00"/>
    <d v="2025-10-30T12:57:00"/>
    <x v="0"/>
    <s v="ROLLOS"/>
    <s v="EJECUTADO_EXITOSO"/>
    <s v="EJECUTADO EXITOSO"/>
    <s v="27/10/2025 SE REALIZA ENVIO DE ROLLOS CON OPERADOR LOGISTICO | 30/10/2025 SE LE INFORMA NUMERO DE GUIA A USER, PENDIENTE CONFIRMACION. USER CONFIRMA ENTREGA | 28/10/2025 SE REALIZA ENVÍO DE 64 ROLLOS WOMPI POR INTERRAPIDISIMO, ENVÍO EXITOSO._x000a_GUÍA 700173253285"/>
    <s v="ENVÍO"/>
    <n v="64"/>
    <s v="LEJANA"/>
    <s v="TERRESTRE / AEREO"/>
    <s v="CUERO RUIZ JHONNY"/>
    <n v="1"/>
    <n v="40250"/>
    <n v="40250"/>
  </r>
  <r>
    <s v="BOGOTA"/>
    <s v="0036-0004"/>
    <x v="5"/>
    <n v="25322"/>
    <n v="2935920"/>
    <n v="68888"/>
    <x v="0"/>
    <s v="CUNDINAMARCA"/>
    <s v="GUASCA"/>
    <s v="BARRIO PAR PRINCIPAL GUASCA  GUASCA"/>
    <s v="WOMPI"/>
    <s v="FO-25-1737960"/>
    <d v="2025-10-27T08:00:00"/>
    <d v="2025-10-30T13:03:00"/>
    <x v="0"/>
    <s v="ROLLOS"/>
    <s v="EJECUTADO_EXITOSO"/>
    <s v="EJECUTADO EXITOSO"/>
    <s v="27/10/2025 SE REALIZA ENVIO DE ROLLOS CON OPERADOR LOGISTICO | 28/10/2025 ENVÍO DE 32 ROLLOS POR TRANSPORTADORA INTERRAPIDISIMO"/>
    <s v="ENVÍO"/>
    <n v="32"/>
    <s v="INTERMEDIA"/>
    <s v="TERRESTRE"/>
    <s v="BERMUDEZ SANCHEZ JOSE NEYBER"/>
    <n v="1"/>
    <n v="36351"/>
    <n v="36351"/>
  </r>
  <r>
    <s v="BOGOTA"/>
    <s v="0036-0004"/>
    <x v="5"/>
    <n v="25290"/>
    <n v="2935921"/>
    <n v="70311"/>
    <x v="0"/>
    <s v="CUNDINAMARCA"/>
    <s v="FUSAGASUGA"/>
    <s v="BARRIO BOSQUE FUSAGUSAGA"/>
    <s v="WOMPI"/>
    <s v="FO-25-1737955"/>
    <d v="2025-10-27T08:00:00"/>
    <d v="2025-10-30T13:05:00"/>
    <x v="0"/>
    <s v="ROLLOS"/>
    <s v="EJECUTADO_EXITOSO"/>
    <s v="EJECUTADO EXITOSO"/>
    <s v="27/10/2025 SE REALIZA ENVIO DE ROLLOS CON OPERADOR LOGISTICO | 28/10/2025 SE REALIZA ENVÍO DE ROLLOS POR INTERAPIDISIMO A LA DIRECCIÓN INDICADA, SE ADJUNTA GUÍA Y SE ENVÍA FACTURA A CORREO DE LÍNEA POR INTERAPIDISIMO"/>
    <s v="ENVÍO"/>
    <n v="56"/>
    <s v="INTERMEDIA"/>
    <s v="TERRESTRE"/>
    <s v="HERNANDEZ NARANJO OSCAR EDUARDO"/>
    <n v="1"/>
    <n v="36351"/>
    <n v="36351"/>
  </r>
  <r>
    <s v="BOGOTA"/>
    <s v="0036-0004"/>
    <x v="5"/>
    <n v="25269"/>
    <n v="2939036"/>
    <n v="23939"/>
    <x v="0"/>
    <s v="CUNDINAMARCA"/>
    <s v="FACATATIVA"/>
    <s v="BARRIO SANTA RITA - FACATATIVÁ"/>
    <s v="WOMPI"/>
    <s v="FO-25-1741503"/>
    <d v="2025-10-27T10:58:00"/>
    <d v="2025-10-30T13:06:00"/>
    <x v="0"/>
    <s v="ROLLOS"/>
    <s v="EJECUTADO_EXITOSO"/>
    <s v="EJECUTADO EXITOSO"/>
    <s v="27/10/2025 SE CONFIRMAN DATOS, SE REALIZA ENVIO POR OPERADOR LOGISTICO | 28/10/2025 SE ENVÍAN 24 ROLLOS INTERRAPIDISIMO"/>
    <s v="ENVÍO"/>
    <n v="24"/>
    <s v="INTERMEDIA"/>
    <s v="TERRESTRE"/>
    <s v="GARCIA PASTRANA KEVIN FERNANDO"/>
    <n v="1"/>
    <n v="36351"/>
    <n v="36351"/>
  </r>
  <r>
    <s v="IBAGUE"/>
    <s v="0036-0006"/>
    <x v="2"/>
    <n v="73411"/>
    <n v="2940109"/>
    <n v="29442"/>
    <x v="0"/>
    <s v="TOLIMA"/>
    <s v="LIBANO"/>
    <s v="BARRIO SAN ANTONIO LÍBANO"/>
    <s v="WOMPI"/>
    <s v="FO-25-1741551"/>
    <d v="2025-10-27T12:05:00"/>
    <d v="2025-10-30T13:08:00"/>
    <x v="0"/>
    <s v="ROLLOS"/>
    <s v="EJECUTADO_EXITOSO"/>
    <s v="EJECUTADO EXITOSO"/>
    <s v="27/10/2025 SE CONFIRMAN DATOS, SE REALIZA ENVIO POR OPERADOR LOGISTICO | 28/10/2025 SE REALIZA ENVÍO DE 24 ROLLOS WOMPI POR SOLICITUD DEL CLIENTE, ALA DIRECCIÓN ASIGNADA."/>
    <s v="ENVÍO"/>
    <n v="24"/>
    <s v="LEJANA"/>
    <s v="TERRESTRE"/>
    <s v="INFANTE SIERRA MANUEL FERNANDO"/>
    <n v="1"/>
    <n v="40250"/>
    <n v="40250"/>
  </r>
  <r>
    <s v="TUNJA"/>
    <s v="0036-0007"/>
    <x v="1"/>
    <n v="15632"/>
    <n v="2943215"/>
    <n v="68265"/>
    <x v="0"/>
    <s v="BOYACA"/>
    <s v="SABOYA"/>
    <s v="CENTRO SABOYA BOYACA"/>
    <s v="WOMPI"/>
    <s v="FO-25-1743671"/>
    <d v="2025-10-28T08:00:00"/>
    <d v="2025-10-30T13:16:00"/>
    <x v="0"/>
    <s v="ROLLOS"/>
    <s v="EJECUTADO_EXITOSO"/>
    <s v="EJECUTADO EXITOSO"/>
    <s v="29/10/2025 SE ESCALA AL COORDINADOR DE ZONA PARA ENTREGA DE ROLLOS EN SITIO | 29/10/2025 ENVÍO DE 24 ROLLOS EXITOSA"/>
    <s v="ENVÍO"/>
    <n v="24"/>
    <s v="INTERMEDIA"/>
    <s v="TERRESTRE"/>
    <s v="BARRAGAN TAFUR EDWIN ESTEBAN"/>
    <n v="1"/>
    <n v="36351"/>
    <n v="36351"/>
  </r>
  <r>
    <s v="BUCARAMANGA"/>
    <s v="0036-0007"/>
    <x v="1"/>
    <n v="68780"/>
    <n v="2947098"/>
    <n v="35647"/>
    <x v="0"/>
    <s v="SANTANDER"/>
    <s v="SURATA"/>
    <s v="BARRIO EL CENTRO SURATA"/>
    <s v="WOMPI"/>
    <s v="FO-25-1746944"/>
    <d v="2025-10-28T13:26:00"/>
    <d v="2025-10-30T13:17:00"/>
    <x v="0"/>
    <s v="ROLLOS"/>
    <s v="EJECUTADO_EXITOSO"/>
    <s v="EJECUTADO EXITOSO"/>
    <s v="28/10/2025 SE CONFIRMAN DATOS, SE REALIZA ENVIO POR OPERADOR LOGISTICO | 29/10/2025 SE CONTACTA AL CLIENTE SE REALIZA ENVÍO DE ROLLOS"/>
    <s v="ENVÍO"/>
    <n v="24"/>
    <s v="LEJANA"/>
    <s v="TERRESTRE"/>
    <s v="HERRERA GARZON JEYSON STEVENT"/>
    <n v="1"/>
    <n v="40250"/>
    <n v="40250"/>
  </r>
  <r>
    <s v="BUCARAMANGA"/>
    <s v="0036-0007"/>
    <x v="1"/>
    <n v="68051"/>
    <n v="2947957"/>
    <n v="12045"/>
    <x v="0"/>
    <s v="SANTANDER"/>
    <s v="ARATOCA"/>
    <s v="ARATOCA - SANTANDER"/>
    <s v="WOMPI"/>
    <s v="FO-25-1749815"/>
    <d v="2025-10-28T14:49:00"/>
    <d v="2025-10-30T13:18:00"/>
    <x v="0"/>
    <s v="ROLLOS"/>
    <s v="EJECUTADO_EXITOSO"/>
    <s v="EJECUTADO EXITOSO"/>
    <s v="29/10/2025 SE REALIZA ENVIO DE ROLLOS CON OPERADOR LOGISTICO | 29/10/2025 ENVÍO DE 32 ROLLOS PARA DATÁFONO"/>
    <s v="ENVÍO"/>
    <n v="32"/>
    <s v="INTERMEDIA"/>
    <s v="TERRESTRE"/>
    <s v="HERRERA LUQUE SAUL JAVIER"/>
    <n v="1"/>
    <n v="36351"/>
    <n v="36351"/>
  </r>
  <r>
    <s v="CALI"/>
    <s v="0036-0003"/>
    <x v="4"/>
    <n v="19455"/>
    <n v="2923243"/>
    <n v="63356"/>
    <x v="0"/>
    <s v="CAUCA"/>
    <s v="MIRANDA"/>
    <s v="BARRIO URBANIZACION LA CRISTINA MIRANDA"/>
    <s v="WOMPI"/>
    <s v="FO-25-1727342"/>
    <d v="2025-10-23T08:00:00"/>
    <d v="2025-10-30T13:26:00"/>
    <x v="0"/>
    <s v="ROLLOS"/>
    <s v="EJECUTADO_EXITOSO"/>
    <s v="EJECUTADO EXITOSO"/>
    <s v="24/10/2025 SE CONFIRMAN DATOS, SE REALIZA ENVIO POR OPERADOR LOGISTICO | 30/10/2025 SE REALIZA ENVIO DE 32 ROLLOS, CON LA GUIA 2215219732 SERVIENTREGA SE CONFIRMA ENTREGA EXITOSA POR PARTE DE LA TRANSPORTADORA"/>
    <s v="ENVÍO"/>
    <n v="32"/>
    <s v="LEJANA"/>
    <s v="TERRESTRE"/>
    <s v="PEÑA DIAZ IVAN YESID"/>
    <n v="1"/>
    <n v="40250"/>
    <n v="40250"/>
  </r>
  <r>
    <s v="MEDELLIN"/>
    <s v="0036-0005"/>
    <x v="3"/>
    <n v="5607"/>
    <n v="2926671"/>
    <n v="37131"/>
    <x v="0"/>
    <s v="ANTIOQUIA"/>
    <s v="RETIRO"/>
    <s v="BARRIO BICENTENARIO RETIRO"/>
    <s v="WOMPI"/>
    <s v="FO-25-1730302"/>
    <d v="2025-10-23T14:24:00"/>
    <d v="2025-10-30T13:27:00"/>
    <x v="0"/>
    <s v="ROLLOS"/>
    <s v="EJECUTADO_EXITOSO"/>
    <s v="EJECUTADO EXITOSO"/>
    <s v="24/10/2025 SE REALIZA ENVIO DE ROLLOS CON OPERADOR LOGISTICO | 30/10/2025 SE REALIZA ENVIO DE 32 ROLLOS, CON LA GUIA 284607488 SERVIENTREGA SE CONFIRMA ENTREGA EXITOSA POR PARTE DE LA TRANSPORTADORA"/>
    <s v="ENVÍO"/>
    <n v="32"/>
    <s v="INTERMEDIA"/>
    <s v="TERRESTRE"/>
    <s v="TORO CARDONA ELIZABETH"/>
    <n v="1"/>
    <n v="36351"/>
    <n v="36351"/>
  </r>
  <r>
    <s v="NEIVA"/>
    <s v="0036-0006"/>
    <x v="2"/>
    <n v="18753"/>
    <n v="2932193"/>
    <n v="22270"/>
    <x v="0"/>
    <s v="CAQUETA"/>
    <s v="SAN VICENTE DEL CAGUAN"/>
    <s v="CENTRO SAN VICENTE CAGUAN CAQUETA"/>
    <s v="WOMPI"/>
    <s v="FO-25-1731602"/>
    <d v="2025-10-24T15:01:00"/>
    <d v="2025-10-30T13:29:00"/>
    <x v="0"/>
    <s v="ROLLOS"/>
    <s v="EJECUTADO_EXITOSO"/>
    <s v="EJECUTADO EXITOSO"/>
    <s v="30/10/2025 SE REALIZA ENVIO DE 56 ROLLOS, CON LA GUIA 2235596364 SERVIENTREGA SE CONFIRMA ENTREGA EXITOSA POR PARTE DE LA TRANSPORTADORA"/>
    <s v="ENVÍO"/>
    <n v="56"/>
    <s v="LEJANA"/>
    <s v="TERRESTRE / AEREO"/>
    <s v="BETANCUR AGUIRRE EDGAR AUGUSTO"/>
    <n v="1"/>
    <n v="40250"/>
    <n v="40250"/>
  </r>
  <r>
    <s v="MONTERIA"/>
    <s v="0036-0001"/>
    <x v="0"/>
    <n v="5154"/>
    <n v="2934941"/>
    <n v="58295"/>
    <x v="0"/>
    <s v="ANTIOQUIA"/>
    <s v="CAUCASIA"/>
    <s v="BARRIO EL TRIANGULO CAUCASIA"/>
    <s v="WOMPI"/>
    <s v="FO-25-1740349"/>
    <d v="2025-10-27T08:00:00"/>
    <d v="2025-10-30T13:30:00"/>
    <x v="0"/>
    <s v="ROLLOS"/>
    <s v="EJECUTADO_EXITOSO"/>
    <s v="EJECUTADO EXITOSO"/>
    <s v="27/10/2025 SE ESCALA AL COORDINADOR DE ZONA PARA ENTREGA DE ROLLOS EN SITIO | 30/10/2025 SE REALIZA ENVIO DE 64 ROLLOS, CON LA GUIA 2265100438 SERVIENTREGA SE CONFIRMA ENTREGA EXITOSA POR PARTE DE LA TRANSPORTADORA"/>
    <s v="ENVÍO"/>
    <n v="64"/>
    <s v="INTERMEDIA"/>
    <s v="TERRESTRE"/>
    <s v="CABARCAS BENJUMEA MILENA MARIA"/>
    <n v="1"/>
    <n v="36351"/>
    <n v="36351"/>
  </r>
  <r>
    <s v="YOPAL"/>
    <s v="0036-0006"/>
    <x v="2"/>
    <n v="85250"/>
    <n v="2941231"/>
    <n v="65569"/>
    <x v="0"/>
    <s v="CASANARE"/>
    <s v="PAZ DE ARIPORO"/>
    <s v="BARRIO EL PROGRESO PAZ DE ARIPORO 1"/>
    <s v="WOMPI"/>
    <s v="FO-25-1741492"/>
    <d v="2025-10-27T14:46:00"/>
    <d v="2025-10-30T13:31:00"/>
    <x v="0"/>
    <s v="ROLLOS"/>
    <s v="EJECUTADO_EXITOSO"/>
    <s v="EJECUTADO EXITOSO"/>
    <s v="27/10/2025 SE CONFIRMAN DATOS, SE REALIZA ENVIO POR OPERADOR LOGISTICO | 30/10/2025 SE REALIZA ENVIO DE 48 ROLLOS, CON LA GUIA 2235596385 SERVIENTREGA SE CONFIRMA ENTREGA EXITOSA POR PARTE DE LA TRANSPORTADORA"/>
    <s v="ENVÍO"/>
    <n v="48"/>
    <s v="INTERMEDIA"/>
    <s v="TERRESTRE"/>
    <s v="ALVAREZ LOPEZ MARIANA"/>
    <n v="1"/>
    <n v="36351"/>
    <n v="36351"/>
  </r>
  <r>
    <s v="BUCARAMANGA"/>
    <s v="0036-0007"/>
    <x v="1"/>
    <n v="68001"/>
    <n v="2950419"/>
    <n v="59383"/>
    <x v="0"/>
    <s v="SANTANDER"/>
    <s v="BUCARAMANGA"/>
    <s v="PAPELERÍA Y MISCELÁNEA EL LAPIZ"/>
    <s v="WOMPI"/>
    <s v="FO-25-1749031"/>
    <d v="2025-10-29T08:00:00"/>
    <d v="2025-10-30T13:35:00"/>
    <x v="0"/>
    <s v="ROLLOS"/>
    <s v="EJECUTADO_EXITOSO"/>
    <s v="EJECUTADO EXITOSO"/>
    <s v="29/10/2025 SE ESCALA AL COORDINADOR DE ZONA PARA ENTREGA DE ROLLOS EN SITIO | 30/10/2025 SE ENTREGA ROLLOS EN SITIO"/>
    <s v="VISITA_TÉCNICA"/>
    <n v="24"/>
    <s v="PRINCIPAL"/>
    <s v="TERRESTRE"/>
    <s v="ALVAREZ LOPEZ MARIANA"/>
    <n v="1"/>
    <n v="31419"/>
    <n v="31419"/>
  </r>
  <r>
    <s v="VILLAVICENCIO"/>
    <s v="0036-0006"/>
    <x v="2"/>
    <n v="50001"/>
    <n v="2953511"/>
    <n v="74090"/>
    <x v="0"/>
    <s v="META"/>
    <s v="VILLAVICENCIO"/>
    <s v="XMOBILE2212"/>
    <s v="WOMPI"/>
    <s v="FO-25-1751472"/>
    <d v="2025-10-29T12:26:00"/>
    <d v="2025-10-30T13:37:00"/>
    <x v="0"/>
    <s v="ROLLOS"/>
    <s v="EJECUTADO_EXITOSO"/>
    <s v="EJECUTADO EXITOSO"/>
    <s v="29/10/2025 SE ESCALA AL COORDINADOR DE ZONA PARA ENTREGA DE ROLLOS EN SITIO | 30/10/2025 SE VISITA CB Y SE REALIZA ENTREGA DE 32 ROLLOS DE PAPEL TERMICO PARA DATÁFONO WOMPI"/>
    <s v="VISITA_TÉCNICA"/>
    <n v="32"/>
    <s v="PRINCIPAL"/>
    <s v="TERRESTRE"/>
    <s v="HERRERA LUQUE SAUL JAVIER"/>
    <n v="1"/>
    <n v="31419"/>
    <n v="31419"/>
  </r>
  <r>
    <s v="CALI"/>
    <s v="0036-0003"/>
    <x v="4"/>
    <n v="19001"/>
    <n v="2947252"/>
    <n v="77559"/>
    <x v="0"/>
    <s v="CAUCA"/>
    <s v="POPAYAN"/>
    <s v="BARRIO BOLIVAR POPAYAN 6"/>
    <s v="WOMPI"/>
    <s v="FO-25-1747228"/>
    <d v="2025-10-28T13:25:00"/>
    <d v="2025-10-30T13:39:00"/>
    <x v="0"/>
    <s v="ROLLOS"/>
    <s v="EJECUTADO_EXITOSO"/>
    <s v="EJECUTADO EXITOSO"/>
    <s v="28/10/2025 SE ESCALA AL COORDINADOR DE ZONA PARA ENTREGA DE ROLLOS EN SITIO | 30/10/2025 SE ENTREGA 32 ROLLOS WOMPI"/>
    <s v="VISITA_TÉCNICA"/>
    <n v="32"/>
    <s v="LEJANA"/>
    <s v="TERRESTRE"/>
    <s v="GARZON RUIZ LUIS MIGUEL"/>
    <n v="1"/>
    <n v="40250"/>
    <n v="40250"/>
  </r>
  <r>
    <s v="CALI"/>
    <s v="0036-0003"/>
    <x v="4"/>
    <n v="76892"/>
    <n v="2949933"/>
    <n v="79444"/>
    <x v="0"/>
    <s v="VALLE DEL CAUCA"/>
    <s v="YUMBO"/>
    <s v="BARRIO VDA SAN MARCOS YUMBO"/>
    <s v="WOMPI"/>
    <s v="FO-25-1749037"/>
    <d v="2025-10-29T08:00:00"/>
    <d v="2025-10-30T13:41:00"/>
    <x v="0"/>
    <s v="ROLLOS"/>
    <s v="EJECUTADO_EXITOSO"/>
    <s v="EJECUTADO EXITOSO"/>
    <s v="29/10/2025 SE ESCALA AL COORDINADOR DE ZONA PARA ENTREGA DE ROLLOS EN SITIO | 30/10/2025 SE ENTREGA 24 ROLLOS EN BUEN ESTADO"/>
    <s v="VISITA_TÉCNICA"/>
    <n v="24"/>
    <s v="PRINCIPAL"/>
    <s v="TERRESTRE"/>
    <s v="GIMBUEL LASSO LUIS GERMAN"/>
    <n v="1"/>
    <n v="31419"/>
    <n v="31419"/>
  </r>
  <r>
    <s v="BOGOTA"/>
    <s v="0036-0004"/>
    <x v="5"/>
    <n v="11001"/>
    <n v="2940108"/>
    <n v="65925"/>
    <x v="0"/>
    <s v="CUNDINAMARCA"/>
    <s v="BOGOTÁ"/>
    <s v="MISCELANEA EMILY AR"/>
    <s v="WOMPI"/>
    <s v="FO-25-1741243"/>
    <d v="2025-10-27T12:04:00"/>
    <d v="2025-10-30T13:43:00"/>
    <x v="0"/>
    <s v="ROLLOS"/>
    <s v="EJECUTADO_EXITOSO"/>
    <s v="EJECUTADO EXITOSO"/>
    <s v="27/10/2025 SE ESCALA AL COORDINADOR DE ZONA PARA ENTREGA DE ROLLOS EN SITIO | 30/10/2025 SE DEJAN 24 ROLLOS"/>
    <s v="VISITA_TÉCNICA"/>
    <n v="24"/>
    <s v="PRINCIPAL"/>
    <s v="TERRESTRE"/>
    <s v="ESCOBAR LENIS JUAN SEBASTIAN"/>
    <n v="1"/>
    <n v="31419"/>
    <n v="31419"/>
  </r>
  <r>
    <s v="VILLAVICENCIO"/>
    <s v="0036-0006"/>
    <x v="2"/>
    <n v="50001"/>
    <n v="2951277"/>
    <n v="79430"/>
    <x v="0"/>
    <s v="META"/>
    <s v="VILLAVICENCIO"/>
    <s v="BARRIO PORTALES EL LLANO VILLAVICENCIO"/>
    <s v="WOMPI"/>
    <s v="FO-25-1749853"/>
    <d v="2025-10-29T09:40:00"/>
    <d v="2025-10-30T13:44:00"/>
    <x v="0"/>
    <s v="ROLLOS"/>
    <s v="EJECUTADO_EXITOSO"/>
    <s v="EJECUTADO EXITOSO"/>
    <s v="29/10/2025 SE ESCALA AL COORDINADOR DE ZONA PARA ENTREGA DE ROLLOS EN SITIO | 30/10/2025 SE VISITA CB Y SE REALIZA ENTREGA DE 24 ROLLOS DE PAPEL TERMICO PARA DATÁFONO WOMPI"/>
    <s v="VISITA_TÉCNICA"/>
    <n v="24"/>
    <s v="PRINCIPAL"/>
    <s v="TERRESTRE"/>
    <s v="INFANTE SIERRA MANUEL FERNANDO"/>
    <n v="1"/>
    <n v="31419"/>
    <n v="31419"/>
  </r>
  <r>
    <s v="BOGOTA"/>
    <s v="0036-0004"/>
    <x v="5"/>
    <n v="11001"/>
    <n v="2936188"/>
    <n v="79540"/>
    <x v="0"/>
    <s v="CUNDINAMARCA"/>
    <s v="BOGOTA"/>
    <s v="BARRIO RUBI - ROMA BOGOTA"/>
    <s v="WOMPI"/>
    <s v="FO-25-1736924"/>
    <d v="2025-10-27T08:00:00"/>
    <d v="2025-10-30T13:52:00"/>
    <x v="0"/>
    <s v="ROLLOS"/>
    <s v="EJECUTADO_EXITOSO"/>
    <s v="EJECUTADO EXITOSO"/>
    <s v="27/10/2025 SE ESCALA AL COORDINADOR DE ZONA PARA ENTREGA DE ROLLOS EN SITIO | 30/10/2025 SE DEJAN 16 ROLLOS"/>
    <s v="VISITA_TÉCNICA"/>
    <n v="16"/>
    <s v="PRINCIPAL"/>
    <s v="TERRESTRE"/>
    <s v="GARZON RUIZ LUIS MIGUEL"/>
    <n v="1"/>
    <n v="31419"/>
    <n v="31419"/>
  </r>
  <r>
    <s v="BARRANQUILLA"/>
    <s v="0036-0001"/>
    <x v="0"/>
    <n v="8001"/>
    <n v="2946195"/>
    <n v="77888"/>
    <x v="0"/>
    <s v="ATLANTICO"/>
    <s v="BARRANQUILLA"/>
    <s v="BARRIO ALBORAYA BARRANQUILLA"/>
    <s v="WOMPI"/>
    <s v="FO-25-1745459"/>
    <d v="2025-10-28T11:27:00"/>
    <d v="2025-10-30T13:54:00"/>
    <x v="0"/>
    <s v="ROLLOS"/>
    <s v="EJECUTADO_EXITOSO"/>
    <s v="EJECUTADO EXITOSO"/>
    <s v="28/10/2025 SE ESCALA AL COORDINADOR DE ZONA PARA ENTREGA DE ROLLOS EN SITIO | 30/10/2025 SE HACE ENTREGA DE 24 ROLLOS WOMPI DE MANERA EXITOSA"/>
    <s v="VISITA_TÉCNICA"/>
    <n v="24"/>
    <s v="PRINCIPAL"/>
    <s v="TERRESTRE"/>
    <s v="INFANTE SIERRA MANUEL FERNANDO"/>
    <n v="1"/>
    <n v="31419"/>
    <n v="31419"/>
  </r>
  <r>
    <s v="BOGOTA"/>
    <s v="0036-0004"/>
    <x v="5"/>
    <n v="11001"/>
    <n v="2938681"/>
    <n v="72329"/>
    <x v="0"/>
    <s v="CUNDINAMARCA"/>
    <s v="BOGOTÁ"/>
    <s v="PAPELERIA DANNY 525"/>
    <s v="WOMPI"/>
    <s v="FO-25-1739114"/>
    <d v="2025-10-27T10:28:00"/>
    <d v="2025-10-30T14:00:00"/>
    <x v="0"/>
    <s v="ROLLOS"/>
    <s v="EJECUTADO_EXITOSO"/>
    <s v="EJECUTADO EXITOSO"/>
    <s v="27/10/2025 SE ESCALA AL COORDINADOR DE ZONA PARA ENTREGA DE ROLLOS EN SITIO | 30/10/2025 SE DEJAN 16 ROLLOS"/>
    <s v="VISITA_TÉCNICA"/>
    <n v="16"/>
    <s v="PRINCIPAL"/>
    <s v="TERRESTRE"/>
    <s v="ORTEGA TORRES JUAN SEBASTIAN"/>
    <n v="1"/>
    <n v="31419"/>
    <n v="31419"/>
  </r>
  <r>
    <s v="BOGOTA"/>
    <s v="0036-0004"/>
    <x v="5"/>
    <n v="11001"/>
    <n v="2946476"/>
    <n v="46883"/>
    <x v="0"/>
    <s v="CUNDINAMARCA"/>
    <s v="BOGOTÁ"/>
    <s v="PARRADO RODRÍGUEZ MARTHA RUBIELA"/>
    <s v="WOMPI"/>
    <s v="FO-25-1745453"/>
    <d v="2025-10-28T11:43:00"/>
    <d v="2025-10-30T14:46:00"/>
    <x v="0"/>
    <s v="ROLLOS"/>
    <s v="EJECUTADO_EXITOSO"/>
    <s v="EJECUTADO EXITOSO"/>
    <s v="28/10/2025 SE ESCALA AL COORDINADOR DE ZONA PARA ENTREGA DE ROLLOS EN SITIO | 30/10/2025 ENTREGA DE 32 ROLLOS WOMPI OK NO SE MANIPULAN EQUIPOS"/>
    <s v="VISITA_TÉCNICA"/>
    <n v="32"/>
    <s v="PRINCIPAL"/>
    <s v="TERRESTRE"/>
    <s v="INFANTE SIERRA MANUEL FERNANDO"/>
    <n v="1"/>
    <n v="31419"/>
    <n v="31419"/>
  </r>
  <r>
    <s v="MEDELLIN"/>
    <s v="0036-0005"/>
    <x v="3"/>
    <n v="5789"/>
    <n v="2943366"/>
    <n v="27754"/>
    <x v="0"/>
    <s v="ANTIOQUIA"/>
    <s v="TAMESIS"/>
    <s v="BARRIO PARQUE TAMESIS"/>
    <s v="WOMPI"/>
    <s v="FO-25-1743268"/>
    <d v="2025-10-28T08:00:00"/>
    <d v="2025-10-30T15:03:00"/>
    <x v="0"/>
    <s v="ROLLOS"/>
    <s v="EJECUTADO_EXITOSO"/>
    <s v="EJECUTADO EXITOSO"/>
    <s v="30/10/2025 SE COMUNICA CON EL USUARIO VIA WHATSAPP DONDE INFORMA QUE AUN NO RECIBE LOS ROLLOS | 30/10/2025 SE REALIZA ENVIO DE 56 ROLLOS, CON LA GUIA 6345301376290 MANDAR Y SERVIR SE CONFIRMA ENTREGA CON EL USUARIO"/>
    <s v="ENVÍO"/>
    <n v="56"/>
    <s v="LEJANA"/>
    <s v="TERRESTRE"/>
    <s v="HERNANDEZ NARANJO OSCAR EDUARDO"/>
    <n v="1"/>
    <n v="40250"/>
    <n v="40250"/>
  </r>
  <r>
    <s v="CALI"/>
    <s v="0036-0003"/>
    <x v="4"/>
    <n v="76520"/>
    <n v="2952773"/>
    <n v="79566"/>
    <x v="0"/>
    <s v="VALLE DEL CAUCA"/>
    <s v="PALMIRA"/>
    <s v="BARRIO PARQUES DE LA ITALIA PALMIRA 5"/>
    <s v="WOMPI"/>
    <s v="FO-25-1751520"/>
    <d v="2025-10-29T11:20:00"/>
    <d v="2025-10-30T15:06:00"/>
    <x v="0"/>
    <s v="ROLLOS"/>
    <s v="EJECUTADO_EXITOSO"/>
    <s v="EJECUTADO EXITOSO"/>
    <s v="29/10/2025 SE ESCALA AL COORDINADOR DE ZONA PARA ENTREGA DE ROLLOS EN SITIO | 30/10/2025 SE REALIZA ENTREGA DE 48 ROLLO OK"/>
    <s v="VISITA_TÉCNICA"/>
    <n v="48"/>
    <s v="PRINCIPAL"/>
    <s v="TERRESTRE"/>
    <s v="BETANCUR AGUIRRE EDGAR AUGUSTO"/>
    <n v="1"/>
    <n v="31419"/>
    <n v="31419"/>
  </r>
  <r>
    <s v="BOGOTA"/>
    <s v="0036-0004"/>
    <x v="5"/>
    <n v="11001"/>
    <n v="2949086"/>
    <n v="80577"/>
    <x v="0"/>
    <s v="CUNDINAMARCA"/>
    <s v="BOGOTÁ"/>
    <s v="FERRETODO DEL DOCE"/>
    <s v="WOMPI"/>
    <s v="FO-25-1747767"/>
    <d v="2025-10-28T16:50:00"/>
    <d v="2025-10-30T15:09:00"/>
    <x v="0"/>
    <s v="ROLLOS"/>
    <s v="EJECUTADO_EXITOSO"/>
    <s v="EJECUTADO EXITOSO"/>
    <s v="28/10/2025 SE ESCALA AL COORDINADOR DE ZONA PARA ENTREGA DE ROLLOS EN SITIO | 30/10/2025 ENTREGA DE 56 ROLLOS DE WOMPI NO SE MANIPULAN EQUIPOS"/>
    <s v="VISITA_TÉCNICA"/>
    <n v="56"/>
    <s v="PRINCIPAL"/>
    <s v="TERRESTRE"/>
    <s v="MONTERO MUESES GIAN CARLO"/>
    <n v="1"/>
    <n v="31419"/>
    <n v="31419"/>
  </r>
  <r>
    <s v="VILLAVICENCIO"/>
    <s v="0036-0006"/>
    <x v="2"/>
    <n v="50001"/>
    <n v="2950608"/>
    <n v="61447"/>
    <x v="0"/>
    <s v="META"/>
    <s v="VILLAVICENCIO"/>
    <s v="CACHARRERIA LOS GEMELOS JYD"/>
    <s v="WOMPI"/>
    <s v="FO-25-1749316"/>
    <d v="2025-10-29T08:40:00"/>
    <d v="2025-10-30T15:11:00"/>
    <x v="0"/>
    <s v="ROLLOS"/>
    <s v="EJECUTADO_EXITOSO"/>
    <s v="EJECUTADO EXITOSO"/>
    <s v="29/10/2025 SE ESCALA AL COORDINADOR DE ZONA PARA ENTREGA DE ROLLOS EN SITIO | 30/10/2025 SE VISITA CB Y SE REALIZA ENTREGA DE 40 ROLLOS DE PAPEL TERMICO PARA DATÁFONO WOMPI"/>
    <s v="VISITA_TÉCNICA"/>
    <n v="40"/>
    <s v="PRINCIPAL"/>
    <s v="TERRESTRE"/>
    <s v="HERNANDEZ NARANJO OSCAR EDUARDO"/>
    <n v="1"/>
    <n v="31419"/>
    <n v="31419"/>
  </r>
  <r>
    <s v="CALI"/>
    <s v="0036-0003"/>
    <x v="4"/>
    <n v="19001"/>
    <n v="2950530"/>
    <n v="50350"/>
    <x v="0"/>
    <s v="CAUCA"/>
    <s v="POPAYAN"/>
    <s v="SU DROGUERÍA MINIMARKET ALIANZA NORTE LOS HOYOS"/>
    <s v="WOMPI"/>
    <s v="FO-25-1750983"/>
    <d v="2025-10-29T08:33:00"/>
    <d v="2025-10-30T15:12:00"/>
    <x v="0"/>
    <s v="ROLLOS"/>
    <s v="EJECUTADO_EXITOSO"/>
    <s v="EJECUTADO EXITOSO"/>
    <s v="29/10/2025 SE REALIZA ENVIO DE ROLLOS CON OPERADOR LOGISTICO | 30/10/2025 SE INGRESA SE ENTREGA 24 ROLLOS WOMPI"/>
    <s v="VISITA_TÉCNICA"/>
    <n v="24"/>
    <s v="LEJANA"/>
    <s v="TERRESTRE"/>
    <s v="GARZON RUIZ LUIS MIGUEL"/>
    <n v="1"/>
    <n v="40250"/>
    <n v="40250"/>
  </r>
  <r>
    <s v="BOGOTA"/>
    <s v="0036-0004"/>
    <x v="5"/>
    <n v="11001"/>
    <n v="2940088"/>
    <n v="75689"/>
    <x v="0"/>
    <s v="CUNDINAMARCA"/>
    <s v="BOGOTA"/>
    <s v="BARRIO BOYACA BOGOTA"/>
    <s v="WOMPI"/>
    <s v="FO-25-1741287"/>
    <d v="2025-10-27T12:26:00"/>
    <d v="2025-10-30T15:23:00"/>
    <x v="0"/>
    <s v="ROLLOS"/>
    <s v="EJECUTADO_EXITOSO"/>
    <s v="EJECUTADO EXITOSO"/>
    <s v="27/10/2025 SE ESCALA AL COORDINADOR DE ZONA PARA ENTREGA DE ROLLOS EN SITIO | 30/10/2025 SE DEJAN 32 ROLLOS"/>
    <s v="VISITA_TÉCNICA"/>
    <n v="32"/>
    <s v="PRINCIPAL"/>
    <s v="TERRESTRE"/>
    <s v="GIMBUEL LASSO LUIS GERMAN"/>
    <n v="1"/>
    <n v="31419"/>
    <n v="31419"/>
  </r>
  <r>
    <s v="CUCUTA"/>
    <s v="0036-0007"/>
    <x v="1"/>
    <n v="54001"/>
    <n v="2956612"/>
    <n v="76191"/>
    <x v="0"/>
    <s v="NORTE DE SANTANDER"/>
    <s v="CUCUTA"/>
    <s v="DROGUERÍA EL BOTIQUÍN PLUS DE LA ECONOMIA"/>
    <s v="WOMPI"/>
    <s v="FO-25-1755535"/>
    <d v="2025-10-30T08:24:00"/>
    <d v="2025-10-30T15:30:00"/>
    <x v="0"/>
    <s v="ROLLOS"/>
    <s v="EJECUTADO_EXITOSO"/>
    <s v="EJECUTADO EXITOSO"/>
    <s v="30/10/2025 SE ESCALA AL COORDINADOR DE ZONA PARA ENTREGA DE ROLLOS EN SITIO | 30/10/2025 SE REALIZA ENTREGA DE 24 ROLLOS WOMPI OK"/>
    <s v="VISITA_TÉCNICA"/>
    <n v="24"/>
    <s v="PRINCIPAL"/>
    <s v="TERRESTRE"/>
    <s v="INFANTE SIERRA MANUEL FERNANDO"/>
    <n v="1"/>
    <n v="31419"/>
    <n v="31419"/>
  </r>
  <r>
    <s v="TUNJA"/>
    <s v="0036-0007"/>
    <x v="1"/>
    <n v="15001"/>
    <n v="2949688"/>
    <n v="80703"/>
    <x v="0"/>
    <s v="BOYACA"/>
    <s v="TUNJA"/>
    <s v="AUTOSERVICIO BLUE MARKET"/>
    <s v="WOMPI"/>
    <s v="FO-25-1749047"/>
    <d v="2025-10-29T08:00:00"/>
    <d v="2025-10-30T15:40:00"/>
    <x v="0"/>
    <s v="ROLLOS"/>
    <s v="EJECUTADO_EXITOSO"/>
    <s v="EJECUTADO EXITOSO"/>
    <s v="29/10/2025 SE ESCALA AL COORDINADOR DE ZONA PARA ENTREGA DE ROLLOS EN SITIO | 30/10/2025 SE REALIZA ENTREGA EN SITIO DE 16 ROLLOS WOMPI RECIBE PAPELERIA YINA FLORES"/>
    <s v="VISITA_TÉCNICA"/>
    <n v="16"/>
    <s v="PRINCIPAL"/>
    <s v="TERRESTRE"/>
    <s v="DURAN ACOSTA FRANK YONNY"/>
    <n v="1"/>
    <n v="31419"/>
    <n v="31419"/>
  </r>
  <r>
    <s v="VILLAVICENCIO"/>
    <s v="0036-0006"/>
    <x v="2"/>
    <n v="50680"/>
    <n v="2955793"/>
    <n v="58416"/>
    <x v="0"/>
    <s v="META"/>
    <s v="SAN CARLOS DE GUAROA"/>
    <s v="BARRIO CENTRO SAN CARLOS DE GUAROA 2"/>
    <s v="WOMPI"/>
    <s v="FO-25-1761726"/>
    <d v="2025-10-30T08:00:00"/>
    <d v="2025-10-30T16:17: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LVARADO MORENO CRISTHIAN"/>
    <n v="0"/>
    <n v="22000"/>
    <n v="22000"/>
  </r>
  <r>
    <s v="BUCARAMANGA"/>
    <s v="0036-0007"/>
    <x v="1"/>
    <n v="68418"/>
    <n v="2954145"/>
    <n v="31217"/>
    <x v="0"/>
    <s v="SANTANDER"/>
    <s v="LOS SANTOS"/>
    <s v="BARRIO SECTOR LA FUENTE 2"/>
    <s v="WOMPI"/>
    <s v="FO-25-1761728"/>
    <d v="2025-10-29T14:42:00"/>
    <d v="2025-10-30T16:28: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BOGOTA"/>
    <s v="0036-0004"/>
    <x v="5"/>
    <n v="25486"/>
    <n v="2946319"/>
    <n v="77411"/>
    <x v="0"/>
    <s v="CUNDINAMARCA"/>
    <s v="NEMOCON"/>
    <s v="BARRIO VEREDA PATIO BONITO NEMOCON"/>
    <s v="WOMPI"/>
    <s v="FO-25-1761733"/>
    <d v="2025-10-28T11:19:00"/>
    <d v="2025-10-30T16:39: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CARTAGENA"/>
    <s v="0036-0001"/>
    <x v="0"/>
    <n v="13001"/>
    <n v="2931997"/>
    <n v="77648"/>
    <x v="0"/>
    <s v="BOLIVAR"/>
    <s v="CARTAGENA"/>
    <s v="BARRIO GETSEMANI CARTAGENA DE INDIAS 4"/>
    <s v="WOMPI"/>
    <s v="FO-25-1731285"/>
    <d v="2025-10-24T14:33:00"/>
    <d v="2025-10-31T08:27:00"/>
    <x v="0"/>
    <s v="ROLLOS"/>
    <s v="EJECUTADO_EXITOSO"/>
    <s v="EJECUTADO EXITOSO"/>
    <s v="15/10/2025 SE ESCALA AL COORDINADOR DE ZONA PARA ENTREGA DE ROLLOS EN SITIO | 30/10/2025 SE ENTREGAN 24 ROLLOS"/>
    <s v="VISITA_TÉCNICA"/>
    <n v="24"/>
    <s v="PRINCIPAL"/>
    <s v="TERRESTRE"/>
    <s v="AYALA ROMERO MAYKOL DANILO"/>
    <n v="1"/>
    <n v="31419"/>
    <n v="31419"/>
  </r>
  <r>
    <s v="TUNJA"/>
    <s v="0036-0007"/>
    <x v="1"/>
    <n v="15001"/>
    <n v="2953411"/>
    <n v="37723"/>
    <x v="0"/>
    <s v="BOYACA"/>
    <s v="TUNJA"/>
    <s v="BARRIO CENTRO TUNJA 5"/>
    <s v="WOMPI"/>
    <s v="FO-25-1751492"/>
    <d v="2025-10-29T12:10:00"/>
    <d v="2025-10-31T08:56:00"/>
    <x v="0"/>
    <s v="ROLLOS"/>
    <s v="EJECUTADO_EXITOSO"/>
    <s v="EJECUTADO EXITOSO"/>
    <s v="29/10/2025 SE ESCALA AL COORDINADOR DE ZONA PARA ENTREGA DE ROLLOS EN SITIO | 30/10/2025 SE REALIZA ENTREGA EN SITIO DE 24 ROLLOS WOMPI RECIBE PAPELERIA DAVID GUTIÉRREZ"/>
    <s v="VISITA_TÉCNICA"/>
    <n v="24"/>
    <s v="PRINCIPAL"/>
    <s v="TERRESTRE"/>
    <s v="CANEDO HERRERA ALEXANDER"/>
    <n v="1"/>
    <n v="31419"/>
    <n v="31419"/>
  </r>
  <r>
    <s v="CUCUTA"/>
    <s v="0036-0007"/>
    <x v="1"/>
    <n v="54001"/>
    <n v="2951631"/>
    <n v="43073"/>
    <x v="0"/>
    <s v="NORTE DE SANTANDER"/>
    <s v="CUCUTA"/>
    <s v="PANADERIA YUSEPH"/>
    <s v="WOMPI"/>
    <s v="FO-25-1751578"/>
    <d v="2025-10-29T09:50:00"/>
    <d v="2025-10-31T08:57:00"/>
    <x v="0"/>
    <s v="ROLLOS"/>
    <s v="EJECUTADO_EXITOSO"/>
    <s v="EJECUTADO EXITOSO"/>
    <s v="29/10/2025 SE ESCALA AL COORDINADOR DE ZONA PARA ENTREGA DE ROLLOS EN SITIO | 30/10/2025 SE ENTREGAN 40 ROLLOS"/>
    <s v="VISITA_TÉCNICA"/>
    <n v="40"/>
    <s v="PRINCIPAL"/>
    <s v="TERRESTRE"/>
    <s v="ALVARADO MORENO CRISTHIAN"/>
    <n v="1"/>
    <n v="31419"/>
    <n v="31419"/>
  </r>
  <r>
    <s v="BARRANQUILLA"/>
    <s v="0036-0001"/>
    <x v="0"/>
    <n v="8606"/>
    <n v="2943186"/>
    <n v="76680"/>
    <x v="0"/>
    <s v="ATLANTICO"/>
    <s v="REPELON"/>
    <s v="BARRIO CENTRO REPELON 3"/>
    <s v="WOMPI"/>
    <s v="FO-25-1744754"/>
    <d v="2025-10-28T08:00:00"/>
    <d v="2025-10-31T09:11:00"/>
    <x v="0"/>
    <s v="ROLLOS"/>
    <s v="EJECUTADO_EXITOSO"/>
    <s v="EJECUTADO EXITOSO"/>
    <s v="29/10/2025 SE REALIZA ENVIO DE ROLLOS CON OPERADOR LOGISTICO | 30/10/2025 SE ENTREGAN 32 ROLLOS"/>
    <s v="VISITA_TÉCNICA"/>
    <n v="32"/>
    <s v="INTERMEDIA"/>
    <s v="TERRESTRE"/>
    <s v="NARANJO AFANADOR RUBEN JESUS"/>
    <n v="1"/>
    <n v="36351"/>
    <n v="36351"/>
  </r>
  <r>
    <s v="TUNJA"/>
    <s v="0036-0007"/>
    <x v="1"/>
    <n v="15001"/>
    <n v="2954061"/>
    <n v="53820"/>
    <x v="0"/>
    <s v="BOYACA"/>
    <s v="TUNJA"/>
    <s v="BARRIO CENTRO TUNJA 16"/>
    <s v="WOMPI"/>
    <s v="FO-25-1753561"/>
    <d v="2025-10-29T14:28:00"/>
    <d v="2025-10-31T09:14:00"/>
    <x v="0"/>
    <s v="ROLLOS"/>
    <s v="EJECUTADO_EXITOSO"/>
    <s v="EJECUTADO EXITOSO"/>
    <s v="30/10/2025 SE REALY ENTREGA EN SITIO DE 64 ROLLOS WOMPI RECIBE PAPELERIA NICOL REYES"/>
    <s v="VISITA_TÉCNICA"/>
    <n v="64"/>
    <s v="PRINCIPAL"/>
    <s v="TERRESTRE"/>
    <s v="DE AVILA SIADES ALBERTO ENRIQUE"/>
    <n v="1"/>
    <n v="31419"/>
    <n v="31419"/>
  </r>
  <r>
    <s v="CUCUTA"/>
    <s v="0036-0007"/>
    <x v="1"/>
    <n v="54001"/>
    <n v="2956757"/>
    <n v="26384"/>
    <x v="0"/>
    <s v="NORTE DE SANTANDER"/>
    <s v="CUCUTA"/>
    <s v="DROGUERIA FARMACOMUNEROS"/>
    <s v="WOMPI"/>
    <s v="FO-25-1755666"/>
    <d v="2025-10-30T08:41:00"/>
    <d v="2025-10-31T09:15:00"/>
    <x v="0"/>
    <s v="ROLLOS"/>
    <s v="EJECUTADO_EXITOSO"/>
    <s v="EJECUTADO EXITOSO"/>
    <s v="30/10/2025 SE ESCALA AL COORDINADOR DE ZONA PARA ENTREGA DE ROLLOS EN SITIO | 30/10/2025 SE ENTREGAN 64 ROLLOS EXITOSO"/>
    <s v="VISITA_TÉCNICA"/>
    <n v="64"/>
    <s v="PRINCIPAL"/>
    <s v="TERRESTRE"/>
    <s v="ALVARADO MORENO CRISTHIAN"/>
    <n v="1"/>
    <n v="31419"/>
    <n v="31419"/>
  </r>
  <r>
    <s v="BUCARAMANGA"/>
    <s v="0036-0007"/>
    <x v="1"/>
    <n v="68001"/>
    <n v="2952723"/>
    <n v="70086"/>
    <x v="0"/>
    <s v="SANTANDER"/>
    <s v="BUCARAMANGA"/>
    <s v="BARRIO MEJORAS PUBLICAS BUCARAMANGA 8"/>
    <s v="WOMPI"/>
    <s v="FO-25-1751529"/>
    <d v="2025-10-29T11:05:00"/>
    <d v="2025-10-31T09:17:00"/>
    <x v="0"/>
    <s v="ROLLOS"/>
    <s v="EJECUTADO_EXITOSO"/>
    <s v="EJECUTADO EXITOSO"/>
    <s v="29/10/2025 SE ESCALA AL COORDINADOR DE ZONA PARA ENTREGA DE ROLLOS EN SITIO | 31/10/2025 SE VISITA COMERCIO SE REALIZA LA ENTREGA DE 16 ROLLOS WOMPI CB OPERATIVO"/>
    <s v="VISITA_TÉCNICA"/>
    <n v="16"/>
    <s v="PRINCIPAL"/>
    <s v="TERRESTRE"/>
    <s v="HERNANDEZ ROJAS JOSE MAURICIO"/>
    <n v="1"/>
    <n v="31419"/>
    <n v="31419"/>
  </r>
  <r>
    <s v="CUCUTA"/>
    <s v="0036-0007"/>
    <x v="1"/>
    <n v="54001"/>
    <n v="2955662"/>
    <n v="74276"/>
    <x v="0"/>
    <s v="NORTE DE SANTANDER"/>
    <s v="CUCUTA"/>
    <s v="DROGUERÍA ESPAÑOLA"/>
    <s v="WOMPI"/>
    <s v="FO-25-1755059"/>
    <d v="2025-10-30T08:00:00"/>
    <d v="2025-10-31T09:19:00"/>
    <x v="0"/>
    <s v="ROLLOS"/>
    <s v="EJECUTADO_EXITOSO"/>
    <s v="EJECUTADO EXITOSO"/>
    <s v="30/10/2025 SE ESCALA AL COORDINADOR DE ZONA PARA ENTREGA DE ROLLOS EN SITIO | 30/10/2025 SE REALIZA ENTREGA DE 48 ROLLOS WOMPI OK"/>
    <s v="VISITA_TÉCNICA"/>
    <n v="48"/>
    <s v="PRINCIPAL"/>
    <s v="TERRESTRE"/>
    <s v="BARAJAS BERMUDEZ YAHIR MAURICIO"/>
    <n v="1"/>
    <n v="31419"/>
    <n v="31419"/>
  </r>
  <r>
    <s v="TUNJA"/>
    <s v="0036-0007"/>
    <x v="1"/>
    <n v="15001"/>
    <n v="2955250"/>
    <n v="21302"/>
    <x v="0"/>
    <s v="BOYACA"/>
    <s v="TUNJA"/>
    <s v="BARRIO LOS TRIGALES - TUNJA"/>
    <s v="WOMPI"/>
    <s v="FO-25-1755092"/>
    <d v="2025-10-29T16:08:00"/>
    <d v="2025-10-31T09:21:00"/>
    <x v="0"/>
    <s v="ROLLOS"/>
    <s v="EJECUTADO_EXITOSO"/>
    <s v="EJECUTADO EXITOSO"/>
    <s v="30/10/2025 SE REALIZA ENTREGA EN SITIO DE 32 ROLLOS WOMPI RECIBE PAPELERIA ALEJANDRA CARVAJAL"/>
    <s v="VISITA_TÉCNICA"/>
    <n v="32"/>
    <s v="PRINCIPAL"/>
    <s v="TERRESTRE"/>
    <s v="DURAN ACOSTA FRANK YONNY"/>
    <n v="1"/>
    <n v="31419"/>
    <n v="31419"/>
  </r>
  <r>
    <s v="BOGOTA"/>
    <s v="0036-0004"/>
    <x v="5"/>
    <n v="11001"/>
    <n v="2949285"/>
    <n v="78598"/>
    <x v="0"/>
    <s v="CUNDINAMARCA"/>
    <s v="BOGOTA"/>
    <s v="BARRIO FONTIBON RECODO BOGOTA 2"/>
    <s v="WOMPI"/>
    <s v="FO-25-1747826"/>
    <d v="2025-10-28T16:57:00"/>
    <d v="2025-10-31T09:23:00"/>
    <x v="0"/>
    <s v="ROLLOS"/>
    <s v="EJECUTADO_EXITOSO"/>
    <s v="EJECUTADO EXITOSO"/>
    <s v="28/10/2025 SE ESCALA AL COORDINADOR DE ZONA PARA ENTREGA DE ROLLOS EN SITIO | 31/10/2025 DURANTE LA VISITA TECNICA SE REALIZA ENTREGA DE ROLLOS PARA DATÁFONO NO SE MANIPULAN EQUIPOS SIN NOVEDAD EN ENTREGA"/>
    <s v="VISITA_TÉCNICA"/>
    <n v="24"/>
    <s v="PRINCIPAL"/>
    <s v="TERRESTRE"/>
    <s v="ALVARADO MORENO CRISTHIAN"/>
    <n v="1"/>
    <n v="31419"/>
    <n v="31419"/>
  </r>
  <r>
    <s v="NEIVA"/>
    <s v="0036-0006"/>
    <x v="2"/>
    <n v="41001"/>
    <n v="2954930"/>
    <n v="21321"/>
    <x v="0"/>
    <s v="HUILA"/>
    <s v="NEIVA"/>
    <s v="BARRIO CENTRO LI - NEIVA"/>
    <s v="WOMPI"/>
    <s v="FO-25-1753800"/>
    <d v="2025-10-29T15:38:00"/>
    <d v="2025-10-31T09:37:00"/>
    <x v="0"/>
    <s v="ROLLOS"/>
    <s v="EJECUTADO_EXITOSO"/>
    <s v="EJECUTADO EXITOSO"/>
    <s v="31/10/2025 SE ENTREGA 16 ROLLOS SIN NOVEDAD"/>
    <s v="VISITA_TÉCNICA"/>
    <n v="16"/>
    <s v="PRINCIPAL"/>
    <s v="TERRESTRE"/>
    <s v="LOZADA ROJAS CHRISTIAN ANDRES"/>
    <n v="1"/>
    <n v="31419"/>
    <n v="31419"/>
  </r>
  <r>
    <s v="BUCARAMANGA"/>
    <s v="0036-0007"/>
    <x v="1"/>
    <n v="68001"/>
    <n v="2958231"/>
    <n v="52896"/>
    <x v="0"/>
    <s v="SANTANDER"/>
    <s v="BUCARAMANGA"/>
    <s v="BARRIO SAN ALONSO BUCARAMANGA 6"/>
    <s v="WOMPI"/>
    <s v="FO-25-1756991"/>
    <d v="2025-10-30T10:50:00"/>
    <d v="2025-10-31T09:48:00"/>
    <x v="0"/>
    <s v="ROLLOS"/>
    <s v="EJECUTADO_EXITOSO"/>
    <s v="EJECUTADO EXITOSO"/>
    <s v="30/10/2025 SE ESCALA AL COORDINADOR DE ZONA PARA ENTREGA DE ROLLOS EN SITIO | 31/10/2025 SE ENTREGA ROLLOS EN SITIO"/>
    <s v="VISITA_TÉCNICA"/>
    <n v="16"/>
    <s v="PRINCIPAL"/>
    <s v="TERRESTRE"/>
    <s v="ANDRADE HERNANDEZ JUAN CARLOS"/>
    <n v="1"/>
    <n v="31419"/>
    <n v="31419"/>
  </r>
  <r>
    <s v="NEIVA"/>
    <s v="0036-0006"/>
    <x v="2"/>
    <n v="41001"/>
    <n v="2953358"/>
    <n v="70349"/>
    <x v="0"/>
    <s v="HUILA"/>
    <s v="NEIVA"/>
    <s v="BARRIO LA ARBOLEDA NEIVA 1"/>
    <s v="WOMPI"/>
    <s v="FO-25-1751470"/>
    <d v="2025-10-29T12:27:00"/>
    <d v="2025-10-31T09:54:00"/>
    <x v="0"/>
    <s v="ROLLOS"/>
    <s v="EJECUTADO_EXITOSO"/>
    <s v="EJECUTADO EXITOSO"/>
    <s v="29/10/2025 SE ESCALA AL COORDINADOR DE ZONA PARA ENTREGA DE ROLLOS EN SITIO | 31/10/2025 SE ENTREGA 32 ROLLOS SIN NOVEDAD"/>
    <s v="VISITA_TÉCNICA"/>
    <n v="32"/>
    <s v="PRINCIPAL"/>
    <s v="TERRESTRE"/>
    <s v="HERRERA LUQUE SAUL JAVIER"/>
    <n v="1"/>
    <n v="31419"/>
    <n v="31419"/>
  </r>
  <r>
    <s v="BUCARAMANGA"/>
    <s v="0036-0007"/>
    <x v="1"/>
    <n v="68001"/>
    <n v="2956045"/>
    <n v="80354"/>
    <x v="0"/>
    <s v="SANTANDER"/>
    <s v="BUCARAMANGA"/>
    <s v="BARRIO DIAMANTE 2 BUCARAMANGA 2"/>
    <s v="WOMPI"/>
    <s v="FO-25-1755027"/>
    <d v="2025-10-30T08:00:00"/>
    <d v="2025-10-31T10:49:00"/>
    <x v="0"/>
    <s v="ROLLOS"/>
    <s v="EJECUTADO_EXITOSO"/>
    <s v="EJECUTADO EXITOSO"/>
    <s v="30/10/2025 SE ESCALA AL COORDINADOR DE ZONA PARA ENTREGA DE ROLLOS EN SITIO | 31/10/2025 SE REALIZA VISITA AL COMERCIO SE ENTREGAN 32 ROLLOS DE WOMPI"/>
    <s v="VISITA_TÉCNICA"/>
    <n v="32"/>
    <s v="PRINCIPAL"/>
    <s v="TERRESTRE"/>
    <s v="ANDRADE HERNANDEZ JUAN CARLOS"/>
    <n v="1"/>
    <n v="31419"/>
    <n v="31419"/>
  </r>
  <r>
    <s v="CALI"/>
    <s v="0036-0003"/>
    <x v="4"/>
    <n v="76001"/>
    <n v="2957103"/>
    <n v="31929"/>
    <x v="0"/>
    <s v="VALLE DEL CAUCA"/>
    <s v="CALI"/>
    <s v="TELEVOMUNICACIONES.COM 2"/>
    <s v="WOMPI"/>
    <s v="FO-25-1756079"/>
    <d v="2025-10-30T09:09:00"/>
    <d v="2025-10-31T10:50:00"/>
    <x v="0"/>
    <s v="ROLLOS"/>
    <s v="EJECUTADO_EXITOSO"/>
    <s v="EJECUTADO EXITOSO"/>
    <s v="30/10/2025 SE ESCALA AL COORDINADOR DE ZONA PARA ENTREGA DE ROLLOS EN SITIO | 31/10/2025 SE ENTREGAN 64 ROLLOS TÉRMICOS AL CLIENTE EL CLIENTE RECIBE ROLLOS."/>
    <s v="VISITA_TÉCNICA"/>
    <n v="64"/>
    <s v="PRINCIPAL"/>
    <s v="TERRESTRE"/>
    <s v="MARIÑO PABON JORGE ENRIQUE"/>
    <n v="1"/>
    <n v="31419"/>
    <n v="31419"/>
  </r>
  <r>
    <s v="CALI"/>
    <s v="0036-0003"/>
    <x v="4"/>
    <n v="19001"/>
    <n v="2925896"/>
    <n v="51292"/>
    <x v="0"/>
    <s v="CAUCA"/>
    <s v="POPAYAN"/>
    <s v="BARRIO CENTRO POPAYAN 21"/>
    <s v="WOMPI"/>
    <s v="FO-25-1723983"/>
    <d v="2025-10-23T12:07:00"/>
    <d v="2025-10-31T10:53:00"/>
    <x v="0"/>
    <s v="ROLLOS"/>
    <s v="EJECUTADO_EXITOSO"/>
    <s v="EJECUTADO EXITOSO"/>
    <s v="31/10/2025 NO SE HA PODIDO ATENDER CASO POR CAPACIDAD OPERATIVA | 31/10/2025 ENTREGA DE ROLLOS"/>
    <s v="VISITA_TÉCNICA"/>
    <n v="24"/>
    <s v="LEJANA"/>
    <s v="TERRESTRE"/>
    <s v="BENAVIDES ARANGO RAFAEL JOSE"/>
    <n v="1"/>
    <n v="40250"/>
    <n v="40250"/>
  </r>
  <r>
    <s v="CALI"/>
    <s v="0036-0003"/>
    <x v="4"/>
    <n v="19001"/>
    <n v="2939576"/>
    <n v="70306"/>
    <x v="0"/>
    <s v="CAUCA"/>
    <s v="POPAYAN"/>
    <s v="BARRIO VILLA GARCIA PAPAYAN"/>
    <s v="WOMPI"/>
    <s v="FO-25-1740816"/>
    <d v="2025-10-27T11:32:00"/>
    <d v="2025-10-31T10:55:00"/>
    <x v="0"/>
    <s v="ROLLOS"/>
    <s v="EJECUTADO_EXITOSO"/>
    <s v="EJECUTADO EXITOSO"/>
    <s v="27/10/2025 SE ESCALA AL COORDINADOR DE ZONA PARA ENTREGA DE ROLLOS EN SITIO | 31/10/2025 ENTREGA DE ROLLOS"/>
    <s v="VISITA_TÉCNICA"/>
    <n v="32"/>
    <s v="LEJANA"/>
    <s v="TERRESTRE"/>
    <s v="LOPEZ CALDONO CESAR FERNANDO"/>
    <n v="1"/>
    <n v="40250"/>
    <n v="40250"/>
  </r>
  <r>
    <s v="TUNJA"/>
    <s v="0036-0007"/>
    <x v="1"/>
    <n v="15001"/>
    <n v="2946703"/>
    <n v="21706"/>
    <x v="0"/>
    <s v="BOYACA"/>
    <s v="TUNJA"/>
    <s v="BARRIO CIUDAD JARDÍN - TUNJA"/>
    <s v="WOMPI"/>
    <s v="FO-25-1745451"/>
    <d v="2025-10-28T11:49:00"/>
    <d v="2025-10-31T10:58:00"/>
    <x v="0"/>
    <s v="ROLLOS"/>
    <s v="EJECUTADO_EXITOSO"/>
    <s v="EJECUTADO EXITOSO"/>
    <s v="28/10/2025 SE ESCALA AL COORDINADOR DE ZONA PARA ENTREGA DE ROLLOS EN SITIO | 31/10/2025 SE REALIZA ENTREGA EN SITIO DE 32 ROLLOS WOMPI RECIBE PAPELERIA  KAREN GUTIÉRREZ"/>
    <s v="VISITA_TÉCNICA"/>
    <n v="32"/>
    <s v="PRINCIPAL"/>
    <s v="TERRESTRE"/>
    <s v="LOPEZ CALDONO CESAR FERNANDO"/>
    <n v="1"/>
    <n v="31419"/>
    <n v="31419"/>
  </r>
  <r>
    <s v="CALI"/>
    <s v="0036-0003"/>
    <x v="4"/>
    <n v="19001"/>
    <n v="2932403"/>
    <n v="17382"/>
    <x v="0"/>
    <s v="CAUCA"/>
    <s v="POPAYAN"/>
    <s v="BARRIO CADILLAC II- POPAYAN"/>
    <s v="WOMPI"/>
    <s v="FO-25-1731530"/>
    <d v="2025-10-24T15:07:00"/>
    <d v="2025-10-31T11:00:00"/>
    <x v="0"/>
    <s v="ROLLOS"/>
    <s v="EJECUTADO_EXITOSO"/>
    <s v="EJECUTADO EXITOSO"/>
    <s v="24/10/2025 SE ESCALA AL COORDINADOR DE ZONA PARA ENTREGA DE ROLLOS EN SITIO | 31/10/2025 SIN NOVEDADES | 31/10/2025 ENTREGA DE ROLLOS"/>
    <s v="VISITA_TÉCNICA"/>
    <n v="48"/>
    <s v="LEJANA"/>
    <s v="TERRESTRE"/>
    <s v="ALVARADO MORENO CRISTHIAN"/>
    <n v="1"/>
    <n v="40250"/>
    <n v="40250"/>
  </r>
  <r>
    <s v="CUCUTA"/>
    <s v="0036-0007"/>
    <x v="1"/>
    <n v="54001"/>
    <n v="2954628"/>
    <n v="57276"/>
    <x v="0"/>
    <s v="NORTE DE SANTANDER"/>
    <s v="CUCUTA"/>
    <s v="DROGUERIA CUBEROS NIÑO"/>
    <s v="WOMPI"/>
    <s v="FO-25-1755099"/>
    <d v="2025-10-29T15:13:00"/>
    <d v="2025-10-31T11:01:00"/>
    <x v="0"/>
    <s v="ROLLOS"/>
    <s v="EJECUTADO_EXITOSO"/>
    <s v="EJECUTADO EXITOSO"/>
    <s v="31/10/2025 SE REALIZA VISITA, SE ENTREGAN 64 ROLLOS"/>
    <s v="VISITA_TÉCNICA"/>
    <n v="64"/>
    <s v="PRINCIPAL"/>
    <s v="TERRESTRE"/>
    <s v="LOPEZ CALDONO CESAR FERNANDO"/>
    <n v="1"/>
    <n v="31419"/>
    <n v="31419"/>
  </r>
  <r>
    <s v="CALI"/>
    <s v="0036-0003"/>
    <x v="4"/>
    <n v="76001"/>
    <n v="2957529"/>
    <n v="76341"/>
    <x v="0"/>
    <s v="VALLE DEL CAUCA"/>
    <s v="CALI"/>
    <s v="BARRIO SANTA ROSA CALI 3"/>
    <s v="WOMPI"/>
    <s v="FO-25-1756417"/>
    <d v="2025-10-30T09:48:00"/>
    <d v="2025-10-31T11:02:00"/>
    <x v="0"/>
    <s v="ROLLOS"/>
    <s v="EJECUTADO_EXITOSO"/>
    <s v="EJECUTADO EXITOSO"/>
    <s v="31/10/2025 SE ENTREGAN 48 ROLLOS DE WOMPI A LA SEÑORITA HEIDI LIZETH TASCON"/>
    <s v="VISITA_TÉCNICA"/>
    <n v="48"/>
    <s v="PRINCIPAL"/>
    <s v="TERRESTRE"/>
    <s v="PACHECO BUITRAGO JAVIER ALONSO"/>
    <n v="1"/>
    <n v="31419"/>
    <n v="31419"/>
  </r>
  <r>
    <s v="BARRANQUILLA"/>
    <s v="0036-0001"/>
    <x v="0"/>
    <n v="8001"/>
    <n v="2958566"/>
    <n v="79736"/>
    <x v="0"/>
    <s v="ATLANTICO"/>
    <s v="BARRANQUILLA"/>
    <s v="BARRIO SANTO DOMINGO DE GUZMAN BARRANQUILLA 1"/>
    <s v="WOMPI"/>
    <s v="FO-25-1759024"/>
    <d v="2025-10-30T11:39:00"/>
    <d v="2025-10-31T11:03:00"/>
    <x v="0"/>
    <s v="ROLLOS"/>
    <s v="EJECUTADO_EXITOSO"/>
    <s v="EJECUTADO EXITOSO"/>
    <s v="30/10/2025 SE ESCALA AL COORDINADOR DE ZONA PARA ENTREGA DE ROLLOS EN SITIO"/>
    <s v="VISITA_TÉCNICA"/>
    <m/>
    <s v="PRINCIPAL"/>
    <s v="TERRESTRE"/>
    <s v="VALENCIA GONZALEZ JOSE DANIEL"/>
    <n v="1"/>
    <n v="31419"/>
    <n v="31419"/>
  </r>
  <r>
    <s v="PEREIRA"/>
    <s v="0036-0002"/>
    <x v="6"/>
    <n v="66170"/>
    <n v="2958034"/>
    <n v="76995"/>
    <x v="0"/>
    <s v="RISARALDA"/>
    <s v="DOSQUEBRADAS"/>
    <s v="BARRIO VILLA FANY LA POPA DOSQUEBRADAS"/>
    <s v="WOMPI"/>
    <s v="FO-25-1756995"/>
    <d v="2025-10-30T10:31:00"/>
    <d v="2025-10-31T11:03:00"/>
    <x v="0"/>
    <s v="ROLLOS"/>
    <s v="EJECUTADO_EXITOSO"/>
    <s v="EJECUTADO EXITOSO"/>
    <s v="30/10/2025 SE ESCALA AL COORDINADOR DE ZONA PARA ENTREGA DE ROLLOS EN SITIO | 31/10/2025 SE ENTREGAN 64 ROLLOS."/>
    <s v="VISITA_TÉCNICA"/>
    <n v="64"/>
    <s v="PRINCIPAL"/>
    <s v="TERRESTRE"/>
    <s v="VILLACOB VILLACOB ELKIN EDUARDO"/>
    <n v="1"/>
    <n v="31419"/>
    <n v="31419"/>
  </r>
  <r>
    <s v="CUCUTA"/>
    <s v="0036-0007"/>
    <x v="1"/>
    <n v="54001"/>
    <n v="2946715"/>
    <n v="28544"/>
    <x v="0"/>
    <s v="NORTE DE SANTANDER"/>
    <s v="CUCUTA"/>
    <s v="BARRIO FUERA DEL MUNICIPIO DE CUCUTA"/>
    <s v="WOMPI"/>
    <s v="FO-25-1749079"/>
    <d v="2025-10-28T11:54:00"/>
    <d v="2025-10-31T11:05:00"/>
    <x v="0"/>
    <s v="ROLLOS"/>
    <s v="EJECUTADO_EXITOSO"/>
    <s v="EJECUTADO EXITOSO"/>
    <s v="29/10/2025 SE ESCALA AL COORDINADOR DE ZONA PARA ENTREGA DE ROLLOS EN SITIO | 31/10/2025 SE REALIZA ENTREGA DE 16 ROLLOS WOMPI"/>
    <s v="VISITA_TÉCNICA"/>
    <n v="16"/>
    <s v="PRINCIPAL"/>
    <s v="TERRESTRE"/>
    <s v="FRANCO CAÑAVERAL YAMID RAUL"/>
    <n v="1"/>
    <n v="31419"/>
    <n v="31419"/>
  </r>
  <r>
    <s v="CALI"/>
    <s v="0036-0003"/>
    <x v="4"/>
    <n v="76233"/>
    <n v="2946471"/>
    <n v="79295"/>
    <x v="0"/>
    <s v="VALLE DEL CAUCA"/>
    <s v="DAGUA"/>
    <s v="BARRIO RICAURTE DAGUA VALLE DAGUA"/>
    <s v="WOMPI"/>
    <s v="FO-25-1746868"/>
    <d v="2025-10-28T11:41:00"/>
    <d v="2025-10-31T11:08:00"/>
    <x v="0"/>
    <s v="ROLLOS"/>
    <s v="EJECUTADO_EXITOSO"/>
    <s v="EJECUTADO EXITOSO"/>
    <s v="28/10/2025 SE CONFIRMAN DATOS, SE REALIZA ENVIO POR OPERADOR LOGISTICO | 31/10/2025 SE REALIZA ENVIO DE 24 ROLLOS, CON LA GUIA 2248145304 SERVIENTREGA SE CONFIRMA ENTREGA EXITOSA POR PARTE DE LA TRANSPORTADORA"/>
    <s v="ENVÍO"/>
    <n v="24"/>
    <s v="INTERMEDIA"/>
    <s v="TERRESTRE"/>
    <s v="DURAN ACOSTA FRANK YONNY"/>
    <n v="1"/>
    <n v="36351"/>
    <n v="36351"/>
  </r>
  <r>
    <s v="SINCELEJO"/>
    <s v="0036-0001"/>
    <x v="0"/>
    <n v="70742"/>
    <n v="2946601"/>
    <n v="27088"/>
    <x v="0"/>
    <s v="SUCRE"/>
    <s v="SAN LUIS DE SINCE"/>
    <s v="BARRIO CENTRO SAN LUIS DE SINCE"/>
    <s v="WOMPI"/>
    <s v="FO-25-1746863"/>
    <d v="2025-10-28T11:44:00"/>
    <d v="2025-10-31T11:10:00"/>
    <x v="0"/>
    <s v="ROLLOS"/>
    <s v="EJECUTADO_EXITOSO"/>
    <s v="EJECUTADO EXITOSO"/>
    <s v="28/10/2025 SE CONFIRMAN DATOS, SE REALIZA ENVIO POR OPERADOR LOGISTICO | 31/10/2025 SE REALIZA ENVIO DE 64 ROLLOS, CON LA GUIA 2265100441 SERVIENTREGA SE CONFIRMA ENTREGA EXITOSA POR PARTE DE LA TRANSPORTADORA"/>
    <s v="ENVÍO"/>
    <n v="64"/>
    <s v="INTERMEDIA"/>
    <s v="TERRESTRE"/>
    <s v="TORO CARDONA ELIZABETH"/>
    <n v="1"/>
    <n v="36351"/>
    <n v="36351"/>
  </r>
  <r>
    <s v="NEIVA"/>
    <s v="0036-0006"/>
    <x v="2"/>
    <n v="18247"/>
    <n v="2942827"/>
    <n v="64759"/>
    <x v="0"/>
    <s v="CAQUETA"/>
    <s v="EL DONCELLO"/>
    <s v="BARRIO BELALCAZAR EL DONCELLO"/>
    <s v="WOMPI"/>
    <s v="FO-25-1743678"/>
    <d v="2025-10-28T08:00:00"/>
    <d v="2025-10-31T11:11:00"/>
    <x v="0"/>
    <s v="ROLLOS"/>
    <s v="EJECUTADO_EXITOSO"/>
    <s v="EJECUTADO EXITOSO"/>
    <s v="29/10/2025 SE ESCALA AL COORDINADOR DE ZONA PARA ENTREGA DE ROLLOS EN SITIO | 31/10/2025 SE REALIZA ENVIO DE 48 ROLLOS, CON LA GUIA 2235596389 SERVIENTREGA SE CONFIRMA ENTREGA EXITOSA POR PARTE DE LA TRANSPORTADORA"/>
    <s v="ENVÍO"/>
    <n v="48"/>
    <s v="LEJANA"/>
    <s v="TERRESTRE"/>
    <s v="TORO CARDONA ELIZABETH"/>
    <n v="1"/>
    <n v="40250"/>
    <n v="40250"/>
  </r>
  <r>
    <s v="BARRANQUILLA"/>
    <s v="0036-0001"/>
    <x v="0"/>
    <n v="8421"/>
    <n v="2940432"/>
    <n v="28614"/>
    <x v="0"/>
    <s v="ATLANTICO"/>
    <s v="LURUACO"/>
    <s v="BARRIO LURUACO ATLÁNTICO"/>
    <s v="WOMPI"/>
    <s v="FO-25-1741497"/>
    <d v="2025-10-27T13:18:00"/>
    <d v="2025-10-31T11:11:00"/>
    <x v="0"/>
    <s v="ROLLOS"/>
    <s v="EJECUTADO_EXITOSO"/>
    <s v="EJECUTADO EXITOSO"/>
    <s v="27/10/2025 SE CONFIRMAN DATOS, SE REALIZA ENVIO POR OPERADOR LOGISTICO | 31/10/2025 SE REALIZA ENVIO DE 64 ROLLOS, CON LA GUIA 2277307755 SERVIENTREGA SE CONFIRMA ENTREGA EXITOSA POR PARTE DE LA TRANSPORTADORA"/>
    <s v="ENVÍO"/>
    <n v="64"/>
    <s v="INTERMEDIA"/>
    <s v="TERRESTRE"/>
    <s v="ALVAREZ LOPEZ MARIANA"/>
    <n v="1"/>
    <n v="36351"/>
    <n v="36351"/>
  </r>
  <r>
    <s v="MONTERIA"/>
    <s v="0036-0001"/>
    <x v="0"/>
    <n v="23807"/>
    <n v="2934707"/>
    <n v="80411"/>
    <x v="0"/>
    <s v="CORDOBA"/>
    <s v="TIERRALTA"/>
    <s v="BARRIO EL PRADO TIERRALTA 3"/>
    <s v="WOMPI"/>
    <s v="FO-25-1740356"/>
    <d v="2025-10-27T08:00:00"/>
    <d v="2025-10-31T11:13:00"/>
    <x v="0"/>
    <s v="ROLLOS"/>
    <s v="EJECUTADO_EXITOSO"/>
    <s v="EJECUTADO EXITOSO"/>
    <s v="27/10/2025 SE ESCALA AL COORDINADOR DE ZONA PARA ENTREGA DE ROLLOS EN SITIO | 31/10/2025 SE REALIZA ENVIO DE 16 ROLLOS, CON LA GUIA 2265100439 SERVIENTREGA SE CONFIRMA ENTREGA EXITOSA POR PARTE DE LA TRANSPORTADORA"/>
    <s v="ENVÍO"/>
    <n v="16"/>
    <s v="LEJANA"/>
    <s v="TERRESTRE"/>
    <s v="ALVAREZ LOPEZ MARIANA"/>
    <n v="1"/>
    <n v="40250"/>
    <n v="40250"/>
  </r>
  <r>
    <s v="MONTERIA"/>
    <s v="0036-0001"/>
    <x v="0"/>
    <n v="23660"/>
    <n v="2923301"/>
    <n v="30344"/>
    <x v="0"/>
    <s v="CORDOBA"/>
    <s v="SAHAGUN"/>
    <s v="BARRIO ANILLO VIAL SAHAGUN"/>
    <s v="WOMPI"/>
    <s v="FO-25-1726397"/>
    <d v="2025-10-23T08:00:00"/>
    <d v="2025-10-31T11:14:00"/>
    <x v="0"/>
    <s v="ROLLOS"/>
    <s v="EJECUTADO_EXITOSO"/>
    <s v="EJECUTADO EXITOSO"/>
    <s v="23/10/2025 SE CONFIRMAN DATOS, SE REALIZA ENVIO POR OPERADOR LOGISTICO | 31/10/2025 SE REALIZA ENVIO DE 16 ROLLOS, CON LA GUIA 2265100423 SERVIENTREGA SE CONFIRMA ENTREGA EXITOSA POR PARTE DE LA TRANSPORTADORA"/>
    <s v="ENVÍO"/>
    <n v="16"/>
    <s v="INTERMEDIA"/>
    <s v="TERRESTRE"/>
    <s v="ALVAREZ LOPEZ MARIANA"/>
    <n v="1"/>
    <n v="36351"/>
    <n v="36351"/>
  </r>
  <r>
    <s v="SINCELEJO"/>
    <s v="0036-0001"/>
    <x v="0"/>
    <n v="70400"/>
    <n v="2918894"/>
    <n v="11078"/>
    <x v="0"/>
    <s v="SUCRE"/>
    <s v="LA UNION"/>
    <s v="LA UNION - SUCRE"/>
    <s v="WOMPI"/>
    <s v="FO-25-1720358"/>
    <d v="2025-10-22T10:44:00"/>
    <d v="2025-10-31T11:15:00"/>
    <x v="0"/>
    <s v="ROLLOS"/>
    <s v="EJECUTADO_EXITOSO"/>
    <s v="EJECUTADO EXITOSO"/>
    <s v="22/10/2025 SE CONFIRMAN DATOS, SE REALIZA ENVIO POR OPERADOR LOGISTICO | 29/10/2025 SE LE INFORMA NUMERO DE GUIA A USER, PENDIENTE CONFIRMACION | 31/10/2025 SE REALIZA ENVIO DE 64 ROLLOS, CON LA GUIA 2265100416 SERVIENTREGA SE CONFIRMA ENTREGA EXITOSA POR PARTE DE LA TRANSPORTADORA"/>
    <s v="ENVÍO"/>
    <n v="64"/>
    <s v="INTERMEDIA"/>
    <s v="TERRESTRE"/>
    <s v="TORO CARDONA ELIZABETH"/>
    <n v="1"/>
    <n v="36351"/>
    <n v="36351"/>
  </r>
  <r>
    <s v="BUCARAMANGA"/>
    <s v="0036-0007"/>
    <x v="1"/>
    <n v="68307"/>
    <n v="2952528"/>
    <n v="79088"/>
    <x v="0"/>
    <s v="SANTANDER"/>
    <s v="GIRON"/>
    <s v="BARRIO GIRALUZ GIRON"/>
    <s v="WOMPI"/>
    <s v="FO-25-1751536"/>
    <d v="2025-10-29T11:00:00"/>
    <d v="2025-10-31T11:37:00"/>
    <x v="0"/>
    <s v="ROLLOS"/>
    <s v="EJECUTADO_EXITOSO"/>
    <s v="EJECUTADO EXITOSO"/>
    <s v="29/10/2025 SE ESCALA AL COORDINADOR DE ZONA PARA ENTREGA DE ROLLOS EN SITIO | 31/10/2025 SE REALIZA VISITA A COMERCIO Y SE ENTREGAN 16 ROLLOS"/>
    <s v="VISITA_TÉCNICA"/>
    <n v="16"/>
    <s v="PRINCIPAL"/>
    <s v="TERRESTRE"/>
    <s v="CONTRERAS ROSSI LITZY YULIETH"/>
    <n v="1"/>
    <n v="31419"/>
    <n v="31419"/>
  </r>
  <r>
    <s v="MONTERIA"/>
    <s v="0036-0001"/>
    <x v="0"/>
    <n v="23001"/>
    <n v="2952596"/>
    <n v="74466"/>
    <x v="0"/>
    <s v="CORDOBA"/>
    <s v="MONTERIA"/>
    <s v="TIENDA LUBRICANTES BETEL"/>
    <s v="WOMPI"/>
    <s v="FO-25-1751523"/>
    <d v="2025-10-29T11:18:00"/>
    <d v="2025-10-31T11:39:00"/>
    <x v="0"/>
    <s v="ROLLOS"/>
    <s v="EJECUTADO_EXITOSO"/>
    <s v="EJECUTADO EXITOSO"/>
    <s v="29/10/2025 SE ESCALA AL COORDINADOR DE ZONA PARA ENTREGA DE ROLLOS EN SITIO | 31/10/2025 SE REALIZÓ ENTREGA DE 40 ROLLOS PARA CB BANCOLOMBIA, NO SÉ MANIPULÓ EQUIPOS."/>
    <s v="VISITA_TÉCNICA"/>
    <n v="40"/>
    <s v="PRINCIPAL"/>
    <s v="TERRESTRE"/>
    <s v="SANTOS GONZALEZ JOHAN FABIAN"/>
    <n v="1"/>
    <n v="31419"/>
    <n v="31419"/>
  </r>
  <r>
    <s v="SINCELEJO"/>
    <s v="0036-0001"/>
    <x v="0"/>
    <n v="70001"/>
    <n v="2945475"/>
    <n v="50138"/>
    <x v="0"/>
    <s v="SUCRE"/>
    <s v="SINCELEJO"/>
    <s v="SOCIEDAD DE NEGOCIOS CREDI HOGAR"/>
    <s v="WOMPI"/>
    <s v="FO-25-1744833"/>
    <d v="2025-10-28T10:24:00"/>
    <d v="2025-10-31T11:40:00"/>
    <x v="0"/>
    <s v="ROLLOS"/>
    <s v="EJECUTADO_EXITOSO"/>
    <s v="EJECUTADO EXITOSO"/>
    <s v="29/10/2025 SE ESCALA AL COORDINADOR DE ZONA PARA ENTREGA DE ROLLOS EN SITIO | 31/10/2025 SE VISITA SITIO SE VERIFICA INFORMACIÓN SE REALIZA ENTREGA DE ROLLOS, NO SE MANIPULA EQUIPOS. FIRMA QUIEN RECIBE LOS ROLLOS."/>
    <s v="VISITA_TÉCNICA"/>
    <n v="40"/>
    <s v="PRINCIPAL"/>
    <s v="TERRESTRE"/>
    <s v="CALDERA SALCEDO CARLOS JULIO"/>
    <n v="1"/>
    <n v="31419"/>
    <n v="31419"/>
  </r>
  <r>
    <s v="BOGOTA"/>
    <s v="0036-0004"/>
    <x v="5"/>
    <n v="11001"/>
    <n v="2942435"/>
    <n v="47169"/>
    <x v="0"/>
    <s v="CUNDINAMARCA"/>
    <s v="BOGOTA"/>
    <s v="BARRIO LA SOLEDAD BOGOTA 2"/>
    <s v="WOMPI"/>
    <s v="FO-25-1741644"/>
    <d v="2025-10-27T16:15:00"/>
    <d v="2025-10-31T11:42:00"/>
    <x v="0"/>
    <s v="ROLLOS"/>
    <s v="EJECUTADO_EXITOSO"/>
    <s v="EJECUTADO EXITOSO"/>
    <s v="31/10/2025 SE ENTREGAN  ROLLOS SIN MANIPULACIÓN DEL DATAFONO SIN NOVEDAD"/>
    <s v="VISITA_TÉCNICA"/>
    <n v="32"/>
    <s v="PRINCIPAL"/>
    <s v="TERRESTRE"/>
    <s v="SANTOS GUZMAN CHRISTIAN FELIPE"/>
    <n v="1"/>
    <n v="31419"/>
    <n v="31419"/>
  </r>
  <r>
    <s v="CUCUTA"/>
    <s v="0036-0007"/>
    <x v="1"/>
    <n v="54874"/>
    <n v="2955733"/>
    <n v="77331"/>
    <x v="0"/>
    <s v="NORTE DE SANTANDER"/>
    <s v="VILLA DEL ROSARIO"/>
    <s v="BARRIO EL CENTRO VILLA DEL ROSARIO 10"/>
    <s v="WOMPI"/>
    <s v="FO-25-1755058"/>
    <d v="2025-10-30T08:00:00"/>
    <d v="2025-10-31T11:43:00"/>
    <x v="0"/>
    <s v="ROLLOS"/>
    <s v="EJECUTADO_EXITOSO"/>
    <s v="EJECUTADO EXITOSO"/>
    <s v="30/10/2025 SE ESCALA AL COORDINADOR DE ZONA PARA ENTREGA DE ROLLOS EN SITIO | 31/10/2025 SE VISITA COMERCIO Y SE ENTREGAN 16 ROLLOS OK."/>
    <s v="VISITA_TÉCNICA"/>
    <n v="16"/>
    <s v="PRINCIPAL"/>
    <s v="TERRESTRE"/>
    <s v="ARIAS QUILINDO JULIAN"/>
    <n v="1"/>
    <n v="31419"/>
    <n v="31419"/>
  </r>
  <r>
    <s v="CALI"/>
    <s v="0036-0003"/>
    <x v="4"/>
    <n v="19450"/>
    <n v="2868637"/>
    <n v="69561"/>
    <x v="0"/>
    <s v="CAUCA"/>
    <s v="MERCADERES"/>
    <s v="BARRIO CENTRO MERCADERES"/>
    <s v="WOMPI"/>
    <s v="FO-25-1681504"/>
    <d v="2025-10-10T11:04:00"/>
    <d v="2025-10-31T11:44:00"/>
    <x v="0"/>
    <s v="ROLLOS"/>
    <s v="EJECUTADO_EXITOSO"/>
    <s v="EJECUTADO EXITOSO"/>
    <s v="14/10/2025 SE CONFIRMAN DATOS Y REALIZA ENVIO DE ROLLOS CON GUIA | 29/10/2025 GUIAS SIN MOVIMIENTO, SE CONSULTA CON BODEGA | 31/10/2025 CB CONFIRMA ENTREGA | 31/10/2025 SE REALIZA ENVIO DE 40 ROLLOS, CON LA GUIA 2215219675 SERVIENTREGA SE CONFIRMA ENTREGA EXITOSA POR PARTE DE LA TRANSPORTADORA"/>
    <s v="ENVÍO"/>
    <n v="40"/>
    <s v="LEJANA"/>
    <s v="TERRESTRE"/>
    <s v="TORRES MANTILLA JOSE DANIEL"/>
    <n v="1"/>
    <n v="40250"/>
    <n v="40250"/>
  </r>
  <r>
    <s v="BOGOTA"/>
    <s v="0036-0004"/>
    <x v="5"/>
    <n v="25473"/>
    <n v="2953241"/>
    <n v="52225"/>
    <x v="0"/>
    <s v="CUNDINAMARCA"/>
    <s v="MOSQUERA"/>
    <s v="BARRIO PORVENIR RIO MOSQUERA"/>
    <s v="WOMPI"/>
    <s v="FO-25-1751507"/>
    <d v="2025-10-29T11:56:00"/>
    <d v="2025-10-31T11:47:00"/>
    <x v="0"/>
    <s v="ROLLOS"/>
    <s v="EJECUTADO_EXITOSO"/>
    <s v="EJECUTADO EXITOSO"/>
    <s v="29/10/2025 SE ESCALA AL COORDINADOR DE ZONA PARA ENTREGA DE ROLLOS EN SITIO | 31/10/2025 DURANTE LA VISITA TECNICA SE REALIZA ENTREGA DE ROLLOS PARA DATÁFONO NO SE MANIPULAN EQUIPOS"/>
    <s v="VISITA_TÉCNICA"/>
    <n v="64"/>
    <s v="PRINCIPAL"/>
    <s v="TERRESTRE"/>
    <s v="ARGEL DORIA MIGUEL ALBERTO"/>
    <n v="1"/>
    <n v="31419"/>
    <n v="31419"/>
  </r>
  <r>
    <s v="CALI"/>
    <s v="0036-0003"/>
    <x v="4"/>
    <n v="76001"/>
    <n v="2955196"/>
    <n v="79989"/>
    <x v="0"/>
    <s v="VALLE DEL CAUCA"/>
    <s v="CALI"/>
    <s v="PAPELERIA JANETHT"/>
    <s v="WOMPI"/>
    <s v="FO-25-1755091"/>
    <d v="2025-10-29T16:19:00"/>
    <d v="2025-10-31T11:51:00"/>
    <x v="0"/>
    <s v="ROLLOS"/>
    <s v="EJECUTADO_EXITOSO"/>
    <s v="EJECUTADO EXITOSO"/>
    <s v="31/10/2025 SE ENTREGAN 8 ROLLOS DE WOMPI AL SEÑOR DANIEL LEFA"/>
    <s v="VISITA_TÉCNICA"/>
    <n v="8"/>
    <s v="PRINCIPAL"/>
    <s v="TERRESTRE"/>
    <s v="GALEANO SORIANO JUAN DAVID"/>
    <n v="1"/>
    <n v="31419"/>
    <n v="31419"/>
  </r>
  <r>
    <s v="CALI"/>
    <s v="0036-0003"/>
    <x v="4"/>
    <n v="76001"/>
    <n v="2956895"/>
    <n v="73551"/>
    <x v="0"/>
    <s v="VALLE DEL CAUCA"/>
    <s v="CALI"/>
    <s v="BARRIO EL LIDO CALI 3"/>
    <s v="WOMPI"/>
    <s v="FO-25-1756083"/>
    <d v="2025-10-30T09:06:00"/>
    <d v="2025-10-31T11:57:00"/>
    <x v="0"/>
    <s v="ROLLOS"/>
    <s v="EJECUTADO_EXITOSO"/>
    <s v="EJECUTADO EXITOSO"/>
    <s v="30/10/2025 SE ESCALA AL COORDINADOR DE ZONA PARA ENTREGA DE ROLLOS EN SITIO | 31/10/2025 SE ENTREGA 64 ROLLOS EN BUEN ESTADO"/>
    <s v="VISITA_TÉCNICA"/>
    <n v="64"/>
    <s v="PRINCIPAL"/>
    <s v="TERRESTRE"/>
    <s v="VALENCIA GONZALEZ JOSE DANIEL"/>
    <n v="1"/>
    <n v="31419"/>
    <n v="31419"/>
  </r>
  <r>
    <s v="BUCARAMANGA"/>
    <s v="0036-0007"/>
    <x v="1"/>
    <n v="68276"/>
    <n v="2957293"/>
    <n v="66491"/>
    <x v="0"/>
    <s v="SANTANDER"/>
    <s v="FLORIDABLANCA"/>
    <s v="BARRIO EL DORADO FLORIDABLANCA 2"/>
    <s v="WOMPI"/>
    <s v="FO-25-1756420"/>
    <d v="2025-10-30T09:40:00"/>
    <d v="2025-10-31T12:01:00"/>
    <x v="0"/>
    <s v="ROLLOS"/>
    <s v="EJECUTADO_EXITOSO"/>
    <s v="EJECUTADO EXITOSO"/>
    <s v="31/10/2025 ENTREGA DE 24 ROLLOS PARA DATÁFONO"/>
    <s v="VISITA_TÉCNICA"/>
    <n v="24"/>
    <s v="PRINCIPAL"/>
    <s v="TERRESTRE"/>
    <s v="ESCOBAR LENIS JUAN SEBASTIAN"/>
    <n v="1"/>
    <n v="31419"/>
    <n v="31419"/>
  </r>
  <r>
    <s v="BARRANQUILLA"/>
    <s v="0036-0001"/>
    <x v="0"/>
    <n v="8296"/>
    <n v="2956671"/>
    <n v="61499"/>
    <x v="0"/>
    <s v="ATLANTICO"/>
    <s v="GALAPA"/>
    <s v="BARRIO VILLA OLIMPICA GALAPA 4"/>
    <s v="WOMPI"/>
    <s v="FO-25-1755659"/>
    <d v="2025-10-30T08:42:00"/>
    <d v="2025-10-31T12:04:00"/>
    <x v="0"/>
    <s v="ROLLOS"/>
    <s v="EJECUTADO_EXITOSO"/>
    <s v="EJECUTADO EXITOSO"/>
    <s v="30/10/2025 SE ESCALA AL COORDINADOR DE ZONA PARA ENTREGA DE ROLLOS EN SITIO | 31/10/2025 SE REALIZA VISITA SE ENTREGA 48 ROLLOS"/>
    <s v="VISITA_TÉCNICA"/>
    <n v="48"/>
    <s v="PRINCIPAL"/>
    <s v="TERRESTRE"/>
    <s v="PEÑA DIAZ IVAN YESID"/>
    <n v="1"/>
    <n v="31419"/>
    <n v="31419"/>
  </r>
  <r>
    <s v="BOGOTA"/>
    <s v="0036-0004"/>
    <x v="5"/>
    <n v="11001"/>
    <n v="2950248"/>
    <n v="79346"/>
    <x v="0"/>
    <s v="CUNDINAMARCA"/>
    <s v="BOGOTA"/>
    <s v="BARRIO CHAPINERO BOGOTA 29"/>
    <s v="WOMPI"/>
    <s v="FO-25-1749029"/>
    <d v="2025-10-29T08:00:00"/>
    <d v="2025-10-31T12:06:00"/>
    <x v="0"/>
    <s v="ROLLOS"/>
    <s v="EJECUTADO_EXITOSO"/>
    <s v="EJECUTADO EXITOSO"/>
    <s v="29/10/2025 SE ESCALA AL COORDINADOR DE ZONA PARA ENTREGA DE ROLLOS EN SITIO | 31/10/2025 SE ENTREGAN  ROLLOS SIN MANIPULACIÓN DEL DATAFONO SIN NOVEDAD"/>
    <s v="VISITA_TÉCNICA"/>
    <n v="16"/>
    <s v="PRINCIPAL"/>
    <s v="TERRESTRE"/>
    <s v="VILLACOB VILLACOB ELKIN EDUARDO"/>
    <n v="1"/>
    <n v="31419"/>
    <n v="31419"/>
  </r>
  <r>
    <s v="NEIVA"/>
    <s v="0036-0006"/>
    <x v="2"/>
    <n v="41001"/>
    <n v="2949446"/>
    <n v="18214"/>
    <x v="0"/>
    <s v="HUILA"/>
    <s v="NEIVA"/>
    <s v="BARRIO CENTRO XXXIX - NEIVA"/>
    <s v="WOMPI"/>
    <s v="FO-25-1747914"/>
    <d v="2025-10-29T08:00:00"/>
    <d v="2025-10-31T12:13:00"/>
    <x v="0"/>
    <s v="ROLLOS"/>
    <s v="EJECUTADO_EXITOSO"/>
    <s v="EJECUTADO EXITOSO"/>
    <s v="28/10/2025 SE ESCALA AL COORDINADOR DE ZONA PARA ENTREGA DE ROLLOS EN SITIO | 31/10/2025 SE LLEGA A SITIO, SE ENTREGAN 40 ROLLOS WOMPI"/>
    <s v="VISITA_TÉCNICA"/>
    <n v="40"/>
    <s v="PRINCIPAL"/>
    <s v="TERRESTRE"/>
    <s v="ARIAS QUILINDO JULIAN"/>
    <n v="1"/>
    <n v="31419"/>
    <n v="31419"/>
  </r>
  <r>
    <s v="BOGOTA"/>
    <s v="0036-0004"/>
    <x v="5"/>
    <n v="11001"/>
    <n v="2947440"/>
    <n v="31442"/>
    <x v="0"/>
    <s v="CUNDINAMARCA"/>
    <s v="BOGOTA"/>
    <s v="BARRIO JUAN PABLO LL"/>
    <s v="WOMPI"/>
    <s v="FO-25-1746781"/>
    <d v="2025-10-28T14:11:00"/>
    <d v="2025-10-31T12:15:00"/>
    <x v="0"/>
    <s v="ROLLOS"/>
    <s v="EJECUTADO_EXITOSO"/>
    <s v="EJECUTADO EXITOSO"/>
    <s v="28/10/2025 SE ESCALA AL COORDINADOR DE ZONA PARA ENTREGA DE ROLLOS EN SITIO | 31/10/2025 SE VISITA COMERCIO, SE ENTREGAN 40 ROLLOS WOMPI"/>
    <s v="VISITA_TÉCNICA"/>
    <n v="40"/>
    <s v="PRINCIPAL"/>
    <s v="TERRESTRE"/>
    <s v="AYALA ROMERO MAYKOL DANILO"/>
    <n v="1"/>
    <n v="31419"/>
    <n v="31419"/>
  </r>
  <r>
    <s v="MANIZALES"/>
    <s v="0036-0002"/>
    <x v="6"/>
    <n v="17001"/>
    <n v="2958673"/>
    <n v="81577"/>
    <x v="0"/>
    <s v="CALDAS"/>
    <s v="MANIZALES"/>
    <s v="DISTRIBUIDORA LA GRAN IMAGEN"/>
    <s v="WOMPI"/>
    <s v="FO-25-1759028"/>
    <d v="2025-10-30T11:37:00"/>
    <d v="2025-10-31T12:17:00"/>
    <x v="0"/>
    <s v="ROLLOS"/>
    <s v="EJECUTADO_EXITOSO"/>
    <s v="EJECUTADO EXITOSO"/>
    <s v="30/10/2025 SE ESCALA AL COORDINADOR DE ZONA PARA ENTREGA DE ROLLOS EN SITIO | 31/10/2025 SE REALIZA ENTREGA DE 16 ROLLOS AL COMERCIO NO SE MANIPULAN EQUIPOS NOS RETIRAMOS SIN CAUSAR DAÑOS NI PEDIDAS EN EL CLIENTE"/>
    <s v="VISITA_TÉCNICA"/>
    <n v="16"/>
    <s v="PRINCIPAL"/>
    <s v="TERRESTRE"/>
    <s v="ORTIZ YARA FRANKLYN ISRAEL"/>
    <n v="1"/>
    <n v="31419"/>
    <n v="31419"/>
  </r>
  <r>
    <s v="VILLAVICENCIO"/>
    <s v="0036-0006"/>
    <x v="2"/>
    <n v="50001"/>
    <n v="2955958"/>
    <n v="78306"/>
    <x v="0"/>
    <s v="META"/>
    <s v="VILLAVICENCIO"/>
    <s v="BARRIO ALBORADA VILLAVICENCIO 7"/>
    <s v="WOMPI"/>
    <s v="FO-25-1755034"/>
    <d v="2025-10-30T08:00:00"/>
    <d v="2025-10-31T12:20:00"/>
    <x v="0"/>
    <s v="ROLLOS"/>
    <s v="EJECUTADO_EXITOSO"/>
    <s v="EJECUTADO EXITOSO"/>
    <s v="30/10/2025 SE ESCALA AL COORDINADOR DE ZONA PARA ENTREGA DE ROLLOS EN SITIO | 31/10/2025 SE REALIZA VISITA AL CB POR SOLICITUD DE ROLLOS, SE ENTREGAN SIN NOVEDAD TODO OK"/>
    <s v="VISITA_TÉCNICA"/>
    <n v="32"/>
    <s v="PRINCIPAL"/>
    <s v="TERRESTRE"/>
    <s v="JARAMILLO PERALTA JUAN DIEGO"/>
    <n v="1"/>
    <n v="31419"/>
    <n v="31419"/>
  </r>
  <r>
    <s v="MANIZALES"/>
    <s v="0036-0002"/>
    <x v="6"/>
    <n v="17001"/>
    <n v="2953295"/>
    <n v="74908"/>
    <x v="0"/>
    <s v="CALDAS"/>
    <s v="MANIZALES"/>
    <s v="DROGUERIA LA ARBOLEDA"/>
    <s v="WOMPI"/>
    <s v="FO-25-1751483"/>
    <d v="2025-10-29T12:19:00"/>
    <d v="2025-10-31T12:21:00"/>
    <x v="0"/>
    <s v="ROLLOS"/>
    <s v="EJECUTADO_EXITOSO"/>
    <s v="EJECUTADO EXITOSO"/>
    <s v="29/10/2025 SE ESCALA AL COORDINADOR DE ZONA PARA ENTREGA DE ROLLOS EN SITIO | 31/10/2025 SE REALIZA ENTREGA DE 24 ROLLOS AL COMERCIO NO SE MANIPULAN EQUIPOS NOS RETIRAMOS SIN CAUSAR DAÑOS NI PEDIDAS EN EL CLIENTE"/>
    <s v="VISITA_TÉCNICA"/>
    <n v="24"/>
    <s v="PRINCIPAL"/>
    <s v="TERRESTRE"/>
    <s v="MOLINA CASTRO JAVIER ALBERTO"/>
    <n v="1"/>
    <n v="31419"/>
    <n v="31419"/>
  </r>
  <r>
    <s v="BOGOTA"/>
    <s v="0036-0004"/>
    <x v="5"/>
    <n v="11001"/>
    <n v="2954911"/>
    <n v="44131"/>
    <x v="0"/>
    <s v="CUNDINAMARCA"/>
    <s v="BOGOTA"/>
    <s v="BARRIO FUNZA BOGOTA"/>
    <s v="WOMPI"/>
    <s v="FO-25-1753806"/>
    <d v="2025-10-29T15:34:00"/>
    <d v="2025-10-31T12:24:00"/>
    <x v="0"/>
    <s v="ROLLOS"/>
    <s v="EJECUTADO_EXITOSO"/>
    <s v="EJECUTADO EXITOSO"/>
    <s v="31/10/2025 DURANTE LA VISITA TECNICA SE REALIZA ENTREGA DE ROLLOS PARA DATÁFONO NO SE MANIPULAN EQUIPOS"/>
    <s v="VISITA_TÉCNICA"/>
    <n v="24"/>
    <s v="PRINCIPAL"/>
    <s v="TERRESTRE"/>
    <s v="JARAMILLO PERALTA JUAN DIEGO"/>
    <n v="1"/>
    <n v="31419"/>
    <n v="31419"/>
  </r>
  <r>
    <s v="VILLAVICENCIO"/>
    <s v="0036-0006"/>
    <x v="2"/>
    <n v="50001"/>
    <n v="2956043"/>
    <n v="77610"/>
    <x v="0"/>
    <s v="META"/>
    <s v="VILLAVICENCIO"/>
    <s v="BARRIO ESTERO VILLAVICENCIO 16"/>
    <s v="WOMPI"/>
    <s v="FO-25-1755030"/>
    <d v="2025-10-30T08:00:00"/>
    <d v="2025-10-31T12:26:00"/>
    <x v="0"/>
    <s v="ROLLOS"/>
    <s v="EJECUTADO_EXITOSO"/>
    <s v="EJECUTADO EXITOSO"/>
    <s v="30/10/2025 SE ESCALA AL COORDINADOR DE ZONA PARA ENTREGA DE ROLLOS EN SITIO | 31/10/2025 SE REALIZA VISITA AL CB POR SOLICITUD DE ROLLOS, SE ENTREGAN SIN NOVEDAD TODO OK"/>
    <s v="VISITA_TÉCNICA"/>
    <n v="32"/>
    <s v="PRINCIPAL"/>
    <s v="TERRESTRE"/>
    <s v="GALEANO SORIANO JUAN DAVID"/>
    <n v="1"/>
    <n v="31419"/>
    <n v="31419"/>
  </r>
  <r>
    <s v="VILLAVICENCIO"/>
    <s v="0036-0006"/>
    <x v="2"/>
    <n v="50001"/>
    <n v="2955523"/>
    <n v="27037"/>
    <x v="0"/>
    <s v="META"/>
    <s v="VILLAVICENCIO"/>
    <s v="BARRIO ESTERO VILLAVICENCIO"/>
    <s v="WOMPI"/>
    <s v="FO-25-1755079"/>
    <d v="2025-10-29T16:43:00"/>
    <d v="2025-10-31T12:35:00"/>
    <x v="0"/>
    <s v="ROLLOS"/>
    <s v="EJECUTADO_EXITOSO"/>
    <s v="EJECUTADO EXITOSO"/>
    <s v="30/10/2025 SE ESCALA AL COORDINADOR DE ZONA PARA ENTREGA DE ROLLOS EN SITIO | 31/10/2025 SE REALIZA VISTA AL CB POR SOLICITUD DE ROLLOS, SE ENTREGAN SIN NOVEDAD TODO OK"/>
    <s v="VISITA_TÉCNICA"/>
    <n v="24"/>
    <s v="PRINCIPAL"/>
    <s v="TERRESTRE"/>
    <s v="MOLINA CASTRO JAVIER ALBERTO"/>
    <n v="1"/>
    <n v="31419"/>
    <n v="31419"/>
  </r>
  <r>
    <s v="VILLAVICENCIO"/>
    <s v="0036-0006"/>
    <x v="2"/>
    <n v="50001"/>
    <n v="2960550"/>
    <n v="50501"/>
    <x v="0"/>
    <s v="META"/>
    <s v="VILLAVICENCIO"/>
    <s v="BARRIO BOSQUE VILLAVICENCIO 1"/>
    <s v="WOMPI"/>
    <s v="FO-25-1761940"/>
    <d v="2025-10-30T16:23:00"/>
    <d v="2025-10-31T12:36:00"/>
    <x v="0"/>
    <s v="ROLLOS"/>
    <s v="EJECUTADO_EXITOSO"/>
    <s v="EJECUTADO EXITOSO"/>
    <s v="30/10/2025 SE ESCALA AL COORDINADOR DE ZONA PARA ENTREGA DE ROLLOS EN SITIO | 31/10/2025 SE REALIZA ENTREGA DE 32 ROLLOS WOMPI"/>
    <s v="VISITA_TÉCNICA"/>
    <n v="32"/>
    <s v="PRINCIPAL"/>
    <s v="TERRESTRE"/>
    <s v="MOLINA CASTRO JAVIER ALBERTO"/>
    <n v="1"/>
    <n v="31419"/>
    <n v="31419"/>
  </r>
  <r>
    <s v="SINCELEJO"/>
    <s v="0036-0001"/>
    <x v="0"/>
    <n v="70001"/>
    <n v="2953598"/>
    <n v="78326"/>
    <x v="0"/>
    <s v="SUCRE"/>
    <s v="SINCELEJO"/>
    <s v="STEFYNET"/>
    <s v="WOMPI"/>
    <s v="FO-25-1752602"/>
    <d v="2025-10-29T13:39:00"/>
    <d v="2025-10-31T12:38:00"/>
    <x v="0"/>
    <s v="ROLLOS"/>
    <s v="EJECUTADO_EXITOSO"/>
    <s v="EJECUTADO EXITOSO"/>
    <s v="31/10/2025 SE VISITA SITIO SE VERIFICA INFORMACIÓN SE REALIZA ENTREGA DE ROLLOS, NO SE MANIPULA EQUIPOS. FIRMA QUIEN RECIBE LOS ROLLOS."/>
    <s v="VISITA_TÉCNICA"/>
    <n v="24"/>
    <s v="PRINCIPAL"/>
    <s v="TERRESTRE"/>
    <s v="PEDREROS CONTRERAS MICHAEL STEVENS"/>
    <n v="1"/>
    <n v="31419"/>
    <n v="31419"/>
  </r>
  <r>
    <s v="CUCUTA"/>
    <s v="0036-0007"/>
    <x v="1"/>
    <n v="54099"/>
    <n v="2942180"/>
    <n v="58929"/>
    <x v="0"/>
    <s v="NORTE DE SANTANDER"/>
    <s v="BOCHALEMA"/>
    <s v="BARRIO LAS COLINAS BOCHALEMA"/>
    <s v="WOMPI"/>
    <s v="FO-25-1746683"/>
    <d v="2025-10-27T16:03:00"/>
    <d v="2025-10-31T13:25:00"/>
    <x v="0"/>
    <s v="ROLLOS"/>
    <s v="EJECUTADO_EXITOSO"/>
    <s v="EJECUTADO EXITOSO"/>
    <s v="28/10/2025 SE ESCALA AL COORDINADOR DE ZONA PARA ENTREGA DE ROLLOS EN SITIO | 31/10/2025 SE REALIZA ENVIO DE 32 ROLLOS, CON LA GUIA 2187690855 SERVIENTREGA SE CONFIRMA ENTREGA EXITOSA POR PARTE DE LA TRANSPORTADORA"/>
    <s v="ENVÍO"/>
    <n v="32"/>
    <s v="INTERMEDIA"/>
    <s v="TERRESTRE"/>
    <s v="SANTOS GUZMAN CHRISTIAN FELIPE"/>
    <n v="1"/>
    <n v="36351"/>
    <n v="36351"/>
  </r>
  <r>
    <s v="PASTO"/>
    <s v="0036-0003"/>
    <x v="4"/>
    <n v="52317"/>
    <n v="2926553"/>
    <n v="55735"/>
    <x v="0"/>
    <s v="NARIÑO"/>
    <s v="GUACHUCAL"/>
    <s v="BARRIO 20 DE JULIO GUACHUCAL 1"/>
    <s v="WOMPI"/>
    <s v="FO-25-1730303"/>
    <d v="2025-10-23T14:00:00"/>
    <d v="2025-10-31T13:27:00"/>
    <x v="0"/>
    <s v="ROLLOS"/>
    <s v="EJECUTADO_EXITOSO"/>
    <s v="EJECUTADO EXITOSO"/>
    <s v="24/10/2025 SE REALIZA ENVIO DE ROLLOS CON OPERADOR LOGISTICO | 30/10/2025 SE LE INFORMA NUMERO DE GUIA A USER, PENDIENTE CONFIRMACION | 31/10/2025 SE REALIZA ENVIO DE 24 ROLLOS, CON LA GUIA 2215219741 SERVIENTREGA SE CONFIRMA ENTREGA EXITOSA POR PARTE DE LA TRANSPORTADORA"/>
    <s v="ENVÍO"/>
    <n v="24"/>
    <s v="INTERMEDIA"/>
    <s v="TERRESTRE"/>
    <s v="ALVAREZ LOPEZ MARIANA"/>
    <n v="1"/>
    <n v="36351"/>
    <n v="36351"/>
  </r>
  <r>
    <s v="MONTERIA"/>
    <s v="0036-0001"/>
    <x v="0"/>
    <n v="23417"/>
    <n v="2930320"/>
    <n v="53177"/>
    <x v="0"/>
    <s v="CORDOBA"/>
    <s v="LORICA"/>
    <s v="BARRIO CORREGIMENTO CASTILLERAL LORICA"/>
    <s v="WOMPI"/>
    <s v="FO-25-1729824"/>
    <d v="2025-10-24T09:41:00"/>
    <d v="2025-10-31T13:28:00"/>
    <x v="0"/>
    <s v="ROLLOS"/>
    <s v="EJECUTADO_EXITOSO"/>
    <s v="EJECUTADO EXITOSO"/>
    <s v="24/10/2025 SE CONFIRMAN DATOS, SE REALIZA ENVIO POR OPERADOR LOGISTICO | 31/10/2025 SE LE INFORMA NUMERO DE GUIA A USER, PENDIENTE CONFIRMACION. ENVIO PARA ENTREGA A DOMICILIO, CLIENTE RECLAMA EN OFICINA | 31/10/2025 SE REALIZA ENVIO DE 16 ROLLOS, CON LA GUIA 2265100431 SERVIENTREGA SE CONFIRMA ENTREGA EXITOSA POR PARTE DE LA TRANSPORTADORA"/>
    <s v="ENVÍO"/>
    <n v="16"/>
    <s v="INTERMEDIA"/>
    <s v="TERRESTRE"/>
    <s v="ATEHORTUA VASQUEZ ANA SOFIA"/>
    <n v="1"/>
    <n v="36351"/>
    <n v="36351"/>
  </r>
  <r>
    <s v="CALI"/>
    <s v="0036-0003"/>
    <x v="4"/>
    <n v="19473"/>
    <n v="2900796"/>
    <n v="69075"/>
    <x v="0"/>
    <s v="CAUCA"/>
    <s v="MORALES"/>
    <s v="BARRIO CENTRO MORALES 3"/>
    <s v="WOMPI"/>
    <s v="FO-25-1729305"/>
    <d v="2025-10-20T08:00:00"/>
    <d v="2025-10-31T13:29:00"/>
    <x v="0"/>
    <s v="ROLLOS"/>
    <s v="EJECUTADO_EXITOSO"/>
    <s v="EJECUTADO EXITOSO"/>
    <s v="24/10/2025 SE REALIZA ENVIO DE ROLLOS CON OPERADOR LOGISTICO | 31/10/2025 SE REALIZA ENVIO DE 32 ROLLOS, CON LA GUIA 2215219736 SERVIENTREGA SE CONFIRMA ENTREGA EXITOSA POR PARTE DE LA TRANSPORTADORA"/>
    <s v="ENVÍO"/>
    <n v="32"/>
    <s v="LEJANA"/>
    <s v="TERRESTRE"/>
    <s v="TORO CARDONA ELIZABETH"/>
    <n v="1"/>
    <n v="40250"/>
    <n v="40250"/>
  </r>
  <r>
    <s v="CALI"/>
    <s v="0036-0003"/>
    <x v="4"/>
    <n v="19473"/>
    <n v="2909405"/>
    <n v="72997"/>
    <x v="0"/>
    <s v="CAUCA"/>
    <s v="MORALES"/>
    <s v="BARRIO MORALES MORALES"/>
    <s v="WOMPI"/>
    <s v="FO-25-1726665"/>
    <d v="2025-10-21T08:00:00"/>
    <d v="2025-10-31T13:30:00"/>
    <x v="0"/>
    <s v="ROLLOS"/>
    <s v="EJECUTADO_EXITOSO"/>
    <s v="EJECUTADO EXITOSO"/>
    <s v="23/10/2025 SE REALIZA ENVIO DE ROLLOS CON OPERADOR LOGISTICO | 31/10/2025 SE REALIZA ENVIO DE 32 ROLLOS, CON LA GUIA 2215219730 SERVIENTREGA SE CONFIRMA ENTREGA EXITOSA POR PARTE DE LA TRANSPORTADORA"/>
    <s v="ENVÍO"/>
    <n v="32"/>
    <s v="LEJANA"/>
    <s v="TERRESTRE"/>
    <s v="ATEHORTUA VASQUEZ ANA SOFIA"/>
    <n v="1"/>
    <n v="40250"/>
    <n v="40250"/>
  </r>
  <r>
    <s v="MANIZALES"/>
    <s v="0036-0002"/>
    <x v="6"/>
    <n v="17174"/>
    <n v="2943212"/>
    <n v="18477"/>
    <x v="0"/>
    <s v="CALDAS"/>
    <s v="CHINCHINA"/>
    <s v="BARRIO CENTRO IX CHINCHINA"/>
    <s v="WOMPI"/>
    <s v="FO-25-1743672"/>
    <d v="2025-10-28T08:00:00"/>
    <d v="2025-10-31T13:57:00"/>
    <x v="0"/>
    <s v="ROLLOS"/>
    <s v="EJECUTADO_EXITOSO"/>
    <s v="EJECUTADO EXITOSO"/>
    <s v="29/10/2025 SE ESCALA AL COORDINADOR DE ZONA PARA ENTREGA DE ROLLOS EN SITIO | 31/10/2025 SE REALIZA ENVIO DE 64 ROLLOS, CON LA GUIA 46778000084 COORDINADORA SE CONFIRMA ENTREGA EXITOSA POR PARTE DE LA TRANSPORTADORA"/>
    <s v="ENVÍO"/>
    <n v="64"/>
    <s v="INTERMEDIA"/>
    <s v="TERRESTRE"/>
    <s v="ATEHORTUA VASQUEZ ANA SOFIA"/>
    <n v="1"/>
    <n v="36351"/>
    <n v="36351"/>
  </r>
  <r>
    <s v="PEREIRA"/>
    <s v="0036-0002"/>
    <x v="6"/>
    <n v="63130"/>
    <n v="2942502"/>
    <n v="33639"/>
    <x v="0"/>
    <s v="QUINDIO"/>
    <s v="CALARCA"/>
    <s v="BARRIO CENTRO CALARCA 1"/>
    <s v="WOMPI"/>
    <s v="FO-25-1743279"/>
    <d v="2025-10-27T16:24:00"/>
    <d v="2025-10-31T13:58:00"/>
    <x v="0"/>
    <s v="ROLLOS"/>
    <s v="EJECUTADO_EXITOSO"/>
    <s v="EJECUTADO EXITOSO"/>
    <s v="31/10/2025 SE REALIZA ENVIO DE 48 ROLLOS, CON LA GUIA 46778000083 COORDINADORA SE CONFIRMA ENTREGA EXITOSA POR PARTE DE LA TRANSPORTADORA"/>
    <s v="ENVÍO"/>
    <n v="48"/>
    <s v="INTERMEDIA"/>
    <s v="TERRESTRE"/>
    <s v="ALVAREZ LOPEZ MARIANA"/>
    <n v="1"/>
    <n v="36351"/>
    <n v="36351"/>
  </r>
  <r>
    <s v="MANIZALES"/>
    <s v="0036-0002"/>
    <x v="6"/>
    <n v="17001"/>
    <n v="2957858"/>
    <n v="13260"/>
    <x v="0"/>
    <s v="CALDAS"/>
    <s v="MANIZALES"/>
    <s v="BARRIO CENTRO MANIZALEZ"/>
    <s v="WOMPI"/>
    <s v="FO-25-1757000"/>
    <d v="2025-10-30T10:26:00"/>
    <d v="2025-10-31T14:11:00"/>
    <x v="0"/>
    <s v="ROLLOS"/>
    <s v="EJECUTADO_EXITOSO"/>
    <s v="EJECUTADO EXITOSO"/>
    <s v="30/10/2025 SE ESCALA AL COORDINADOR DE ZONA PARA ENTREGA DE ROLLOS EN SITIO | 31/10/2025 DE REALIZA ENTREGA DE 64 ROLLOS AL COMERCIO NO SE MANIPULAN EQUIPOS NOS RETIRAMOS SIN CAUSAR DAÑOS NI PEDIDAS EN EL CLIENTE"/>
    <s v="VISITA_TÉCNICA"/>
    <n v="64"/>
    <s v="PRINCIPAL"/>
    <s v="TERRESTRE"/>
    <s v="ATEHORTUA VASQUEZ ANA SOFIA"/>
    <n v="1"/>
    <n v="31419"/>
    <n v="31419"/>
  </r>
  <r>
    <s v="VILLAVICENCIO"/>
    <s v="0036-0006"/>
    <x v="2"/>
    <n v="50001"/>
    <n v="2957142"/>
    <n v="63789"/>
    <x v="0"/>
    <s v="META"/>
    <s v="VILLAVICENCIO"/>
    <s v="BARRIO VEREDA BELLA SUIZA"/>
    <s v="WOMPI"/>
    <s v="FO-25-1756075"/>
    <d v="2025-10-30T09:20:00"/>
    <d v="2025-10-31T14:15:00"/>
    <x v="0"/>
    <s v="ROLLOS"/>
    <s v="EJECUTADO_EXITOSO"/>
    <s v="EJECUTADO EXITOSO"/>
    <s v="30/10/2025 SE ESCALA AL COORDINADOR DE ZONA PARA ENTREGA DE ROLLOS EN SITIO | 31/10/2025 SE VISITA CB Y SE REALIZA ENTREGA DE 32 ROLLOS DE PAPEL TERMICO PARA DATÁFONO"/>
    <s v="VISITA_TÉCNICA"/>
    <n v="32"/>
    <s v="PRINCIPAL"/>
    <s v="TERRESTRE"/>
    <s v="JARAMILLO PERALTA JUAN DIEGO"/>
    <n v="1"/>
    <n v="31419"/>
    <n v="31419"/>
  </r>
  <r>
    <s v="MANIZALES"/>
    <s v="0036-0002"/>
    <x v="6"/>
    <n v="17001"/>
    <n v="2935037"/>
    <n v="45650"/>
    <x v="0"/>
    <s v="CALDAS"/>
    <s v="MANIZALES"/>
    <s v="SURTIABASTOS SAN CAYETANO"/>
    <s v="WOMPI"/>
    <s v="FO-25-1734630"/>
    <d v="2025-10-27T08:00:00"/>
    <d v="2025-10-31T14:17:00"/>
    <x v="0"/>
    <s v="ROLLOS"/>
    <s v="EJECUTADO_EXITOSO"/>
    <s v="EJECUTADO EXITOSO"/>
    <s v="25/10/2025 SE ESCALA AL COORDINADOR DE ZONA PARA ENTREGA DE ROLLOS EN SITIO | 31/10/2025 SE VISITA COMERCIO SE REALIZA ENTREGA DE 64 ROLLOS DE PAPEL PARA DATÁFONO WOMPI"/>
    <s v="VISITA_TÉCNICA"/>
    <n v="64"/>
    <s v="PRINCIPAL"/>
    <s v="TERRESTRE"/>
    <s v="GARZON RUIZ LUIS MIGUEL"/>
    <n v="1"/>
    <n v="31419"/>
    <n v="31419"/>
  </r>
  <r>
    <s v="BOGOTA"/>
    <s v="0036-0004"/>
    <x v="5"/>
    <n v="25473"/>
    <n v="2960202"/>
    <n v="59697"/>
    <x v="0"/>
    <s v="CUNDINAMARCA"/>
    <s v="MOSQUERA"/>
    <s v="BARRIO MAIPORE MOSQUERA 1"/>
    <s v="WOMPI"/>
    <s v="FO-25-1761597"/>
    <d v="2025-10-30T15:35:00"/>
    <d v="2025-10-31T14:18:00"/>
    <x v="0"/>
    <s v="ROLLOS"/>
    <s v="EJECUTADO_EXITOSO"/>
    <s v="EJECUTADO EXITOSO"/>
    <s v="30/10/2025 SE ESCALA AL COORDINADOR DE ZONA PARA ENTREGA DE ROLLOS EN SITIO | 31/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LOAIZA LOPEZ JHON FREDDY"/>
    <n v="1"/>
    <n v="31419"/>
    <n v="31419"/>
  </r>
  <r>
    <s v="SINCELEJO"/>
    <s v="0036-0001"/>
    <x v="0"/>
    <n v="70001"/>
    <n v="2950756"/>
    <n v="50683"/>
    <x v="0"/>
    <s v="SUCRE"/>
    <s v="SINCELEJO"/>
    <s v="BARRIO LA CAMPIÑA SINCELEJO"/>
    <s v="WOMPI"/>
    <s v="FO-25-1749315"/>
    <d v="2025-10-29T08:50:00"/>
    <d v="2025-10-31T14:20:00"/>
    <x v="0"/>
    <s v="ROLLOS"/>
    <s v="EJECUTADO_EXITOSO"/>
    <s v="EJECUTADO EXITOSO"/>
    <s v="29/10/2025 SE ESCALA AL COORDINADOR DE ZONA PARA ENTREGA DE ROLLOS EN SITIO | 31/10/2025 SE VISITA SITIO SE VERIFICA INFORMACIÓN SE REALIZA ENTREGA DE ROLLOS, NO SE MANIPULA EQUIPOS. FIRMA QUIEN RECIBE LOS ROLLOS."/>
    <s v="VISITA_TÉCNICA"/>
    <n v="64"/>
    <s v="PRINCIPAL"/>
    <s v="TERRESTRE"/>
    <s v="GALEANO SORIANO JUAN DAVID"/>
    <n v="1"/>
    <n v="31419"/>
    <n v="31419"/>
  </r>
  <r>
    <s v="NEIVA"/>
    <s v="0036-0006"/>
    <x v="2"/>
    <n v="41615"/>
    <n v="2958789"/>
    <n v="50982"/>
    <x v="0"/>
    <s v="HUILA"/>
    <s v="RIVERA"/>
    <s v="BARRIO CENTRO RIVERA 5"/>
    <s v="WOMPI"/>
    <s v="FO-25-1759354"/>
    <d v="2025-10-30T12:12:00"/>
    <d v="2025-10-31T14:22:00"/>
    <x v="0"/>
    <s v="ROLLOS"/>
    <s v="EJECUTADO_EXITOSO"/>
    <s v="EJECUTADO EXITOSO"/>
    <s v="30/10/2025 SE ESCALA AL COORDINADOR DE ZONA PARA ENTREGA DE ROLLOS EN SITIO | 31/10/2025 SE LLEGA A SITIO, SE ENTREGAN 48 ROLLOS WOMPI"/>
    <s v="VISITA_TÉCNICA"/>
    <n v="48"/>
    <s v="PRINCIPAL"/>
    <s v="TERRESTRE"/>
    <s v="SANTOS GUZMAN CHRISTIAN FELIPE"/>
    <n v="1"/>
    <n v="31419"/>
    <n v="31419"/>
  </r>
  <r>
    <s v="MANIZALES"/>
    <s v="0036-0002"/>
    <x v="6"/>
    <n v="17001"/>
    <n v="2940103"/>
    <n v="69021"/>
    <x v="0"/>
    <s v="CALDAS"/>
    <s v="MANIZALES"/>
    <s v="CACHARERIA Y PAPELERIA ML"/>
    <s v="WOMPI"/>
    <s v="FO-25-1741196"/>
    <d v="2025-10-27T12:04:00"/>
    <d v="2025-10-31T14:23:00"/>
    <x v="0"/>
    <s v="ROLLOS"/>
    <s v="EJECUTADO_EXITOSO"/>
    <s v="EJECUTADO EXITOSO"/>
    <s v="27/10/2025 SE ESCALA AL COORDINADOR DE ZONA PARA ENTREGA DE ROLLOS EN SITIO | 31/10/2025 SE VISITA COMERCIO SE REALIZA ENTREGA DE 40 ROLLOS DE PAPEL PARA DATÁFONO WOMPI"/>
    <s v="VISITA_TÉCNICA"/>
    <n v="40"/>
    <s v="PRINCIPAL"/>
    <s v="TERRESTRE"/>
    <s v="DIAZ VARGAS JONATHAN MIGUEL"/>
    <n v="1"/>
    <n v="31419"/>
    <n v="31419"/>
  </r>
  <r>
    <s v="BOGOTA"/>
    <s v="0036-0004"/>
    <x v="5"/>
    <n v="11001"/>
    <n v="2946130"/>
    <n v="75803"/>
    <x v="0"/>
    <s v="CUNDINAMARCA"/>
    <s v="BOGOTA"/>
    <s v="BARRIO BOSA PORVENIR BOGOTA 10"/>
    <s v="WOMPI"/>
    <s v="FO-25-1745465"/>
    <d v="2025-10-28T11:15:00"/>
    <d v="2025-10-31T14:27:00"/>
    <x v="0"/>
    <s v="ROLLOS"/>
    <s v="EJECUTADO_EXITOSO"/>
    <s v="EJECUTADO EXITOSO"/>
    <s v="28/10/2025 SE ESCALA AL COORDINADOR DE ZONA PARA ENTREGA DE ROLLOS EN SITIO | 31/10/2025 SE LLEGA A LA DIRECCIÓN INDICADA Y SE ENTREGAN 24 ROLLOS WOMPI SIN MANIPULAR EQUIPOS"/>
    <s v="VISITA_TÉCNICA"/>
    <n v="24"/>
    <s v="PRINCIPAL"/>
    <s v="TERRESTRE"/>
    <s v="LOAIZA LOPEZ JHON FREDDY"/>
    <n v="1"/>
    <n v="31419"/>
    <n v="31419"/>
  </r>
  <r>
    <s v="BOGOTA"/>
    <s v="0036-0004"/>
    <x v="5"/>
    <n v="25473"/>
    <n v="2953415"/>
    <n v="69578"/>
    <x v="0"/>
    <s v="CUNDINAMARCA"/>
    <s v="MOSQUERA"/>
    <s v="BARRIO CENTRO MOSQUERA 2"/>
    <s v="WOMPI"/>
    <s v="FO-25-1751490"/>
    <d v="2025-10-29T12:11:00"/>
    <d v="2025-10-31T14:33:00"/>
    <x v="0"/>
    <s v="ROLLOS"/>
    <s v="EJECUTADO_EXITOSO"/>
    <s v="EJECUTADO EXITOSO"/>
    <s v="29/10/2025 SE ESCALA AL COORDINADOR DE ZONA PARA ENTREGA DE ROLLOS EN SITIO | 31/10/2025 DURANTE LA VISITA TECNICA SE REALIZA ENTREGA DE ROLLOS PARA DATÁFONO NO SE MANIPULAN EQUIPOS"/>
    <s v="VISITA_TÉCNICA"/>
    <n v="32"/>
    <s v="PRINCIPAL"/>
    <s v="TERRESTRE"/>
    <s v="GARCIA PASTRANA KEVIN FERNANDO"/>
    <n v="1"/>
    <n v="31419"/>
    <n v="31419"/>
  </r>
  <r>
    <s v="NEIVA"/>
    <s v="0036-0006"/>
    <x v="2"/>
    <n v="41001"/>
    <n v="2952582"/>
    <n v="48782"/>
    <x v="0"/>
    <s v="HUILA"/>
    <s v="NEIVA"/>
    <s v="BARRIO CENTRO COMERCIAL LOS COMUNEROS NEIVA"/>
    <s v="WOMPI"/>
    <s v="FO-25-1751525"/>
    <d v="2025-10-29T11:17:00"/>
    <d v="2025-10-31T14:36:00"/>
    <x v="0"/>
    <s v="ROLLOS"/>
    <s v="EJECUTADO_EXITOSO"/>
    <s v="EJECUTADO EXITOSO"/>
    <s v="29/10/2025 SE ESCALA AL COORDINADOR DE ZONA PARA ENTREGA DE ROLLOS EN SITIO | 31/10/2025 SE LLEGA A SITIO, SE REALIZA ENTREGA DE 64 ROLLOS WOMPI"/>
    <s v="VISITA_TÉCNICA"/>
    <n v="64"/>
    <s v="PRINCIPAL"/>
    <s v="TERRESTRE"/>
    <s v="GALEANO SORIANO JUAN DAVID"/>
    <n v="1"/>
    <n v="31419"/>
    <n v="31419"/>
  </r>
  <r>
    <s v="CARTAGENA"/>
    <s v="0036-0001"/>
    <x v="0"/>
    <n v="13001"/>
    <n v="2939768"/>
    <n v="80127"/>
    <x v="0"/>
    <s v="BOLIVAR"/>
    <s v="CARTAGENA"/>
    <s v="BARRIO BICENTENARIO CARTAGENA DE INDIAS 3"/>
    <s v="WOMPI"/>
    <s v="FO-25-1741301"/>
    <d v="2025-10-27T11:56:00"/>
    <d v="2025-10-31T14:38:00"/>
    <x v="0"/>
    <s v="ROLLOS"/>
    <s v="EJECUTADO_EXITOSO"/>
    <s v="EJECUTADO EXITOSO"/>
    <s v="27/10/2025 SE ESCALA AL COORDINADOR DE ZONA PARA ENTREGA DE ROLLOS EN SITIO | 31/10/2025 SE REALIZA ENTREGA DE 24 ROLLOS PARA EL CORRESPONSAL"/>
    <s v="VISITA_TÉCNICA"/>
    <n v="24"/>
    <s v="PRINCIPAL"/>
    <s v="TERRESTRE"/>
    <s v="DIAZ VARGAS JONATHAN MIGUEL"/>
    <n v="1"/>
    <n v="31419"/>
    <n v="31419"/>
  </r>
  <r>
    <s v="MEDELLIN"/>
    <s v="0036-0005"/>
    <x v="3"/>
    <n v="5088"/>
    <n v="2944449"/>
    <n v="21965"/>
    <x v="0"/>
    <s v="ANTIOQUIA"/>
    <s v="BELLO"/>
    <s v="BARRIO NIQUIA V - BELLO"/>
    <s v="WOMPI"/>
    <s v="FO-25-1743604"/>
    <d v="2025-10-28T08:58:00"/>
    <d v="2025-10-31T14:56:00"/>
    <x v="0"/>
    <s v="ROLLOS"/>
    <s v="EJECUTADO_EXITOSO"/>
    <s v="EJECUTADO EXITOSO"/>
    <s v="29/10/2025 SE ESCALA AL COORDINADOR DE ZONA PARA ENTREGA DE ROLLOS EN SITIO | 31/10/2025 SE REALIZA ENTREGA DE 64 ROLLOS POR EL OPERADOR LOGISTICO VELOCES CON LA GUIA V4001736367"/>
    <s v="VISITA_TÉCNICA"/>
    <n v="64"/>
    <s v="PRINCIPAL"/>
    <s v="TERRESTRE"/>
    <s v="MARTINEZ SALGUEDO ANDRES AUGUSTO"/>
    <n v="1"/>
    <n v="31419"/>
    <n v="31419"/>
  </r>
  <r>
    <s v="MEDELLIN"/>
    <s v="0036-0005"/>
    <x v="3"/>
    <n v="5631"/>
    <n v="2945240"/>
    <n v="79446"/>
    <x v="0"/>
    <s v="ANTIOQUIA"/>
    <s v="SABANETA"/>
    <s v="BARRIO SABANETA SABANETA 14"/>
    <s v="WOMPI"/>
    <s v="FO-25-1744836"/>
    <d v="2025-10-28T09:59:00"/>
    <d v="2025-10-31T14:58:00"/>
    <x v="0"/>
    <s v="ROLLOS"/>
    <s v="EJECUTADO_EXITOSO"/>
    <s v="EJECUTADO EXITOSO"/>
    <s v="29/10/2025 SE ESCALA AL COORDINADOR DE ZONA PARA ENTREGA DE ROLLOS EN SITIO | 31/10/2025 SE REALIZA ENTREGA DE 16 ROLLOS POR EL OPERADOR LOGISTICO VELOCES CON LA GUIA V4001736368"/>
    <s v="VISITA_TÉCNICA"/>
    <n v="16"/>
    <s v="PRINCIPAL"/>
    <s v="TERRESTRE"/>
    <s v="BETANCUR AGUIRRE EDGAR AUGUSTO"/>
    <n v="1"/>
    <n v="31419"/>
    <n v="31419"/>
  </r>
  <r>
    <s v="MEDELLIN"/>
    <s v="0036-0005"/>
    <x v="3"/>
    <n v="5266"/>
    <n v="2946383"/>
    <n v="31766"/>
    <x v="0"/>
    <s v="ANTIOQUIA"/>
    <s v="ENVIGADO"/>
    <s v="BARRIO SAN RAFAEL 3 ENVIGADO"/>
    <s v="WOMPI"/>
    <s v="FO-25-1745454"/>
    <d v="2025-10-28T11:37:00"/>
    <d v="2025-10-31T14:59:00"/>
    <x v="0"/>
    <s v="ROLLOS"/>
    <s v="EJECUTADO_EXITOSO"/>
    <s v="EJECUTADO EXITOSO"/>
    <s v="28/10/2025 SE ESCALA AL COORDINADOR DE ZONA PARA ENTREGA DE ROLLOS EN SITIO | 31/10/2025 SE REALIZA ENTREGA DE 48 ROLLOS POR EL OPERADOR LOGISTICO VELOCES CON LA GUIA V4001736370"/>
    <s v="VISITA_TÉCNICA"/>
    <n v="48"/>
    <s v="PRINCIPAL"/>
    <s v="TERRESTRE"/>
    <s v="BETANCUR AGUIRRE EDGAR AUGUSTO"/>
    <n v="1"/>
    <n v="31419"/>
    <n v="31419"/>
  </r>
  <r>
    <s v="MEDELLIN"/>
    <s v="0036-0005"/>
    <x v="3"/>
    <n v="5001"/>
    <n v="2946192"/>
    <n v="78404"/>
    <x v="0"/>
    <s v="ANTIOQUIA"/>
    <s v="MEDELLIN"/>
    <s v="BARRI SAN ANTONIO DE PRADO MEDELLIN"/>
    <s v="WOMPI"/>
    <s v="FO-25-1745460"/>
    <d v="2025-10-28T11:26:00"/>
    <d v="2025-10-31T14:59:00"/>
    <x v="0"/>
    <s v="ROLLOS"/>
    <s v="EJECUTADO_EXITOSO"/>
    <s v="EJECUTADO EXITOSO"/>
    <s v="28/10/2025 SE ESCALA AL COORDINADOR DE ZONA PARA ENTREGA DE ROLLOS EN SITIO | 31/10/2025 SE REALIZA ENTREGA DE 32 ROLLOS POR EL OPERADOR LOGISTICO VELOCES CON LA GUIA V4001736369"/>
    <s v="VISITA_TÉCNICA"/>
    <n v="32"/>
    <s v="PRINCIPAL"/>
    <s v="TERRESTRE"/>
    <s v="BETANCUR AGUIRRE EDGAR AUGUSTO"/>
    <n v="1"/>
    <n v="31419"/>
    <n v="31419"/>
  </r>
  <r>
    <s v="MEDELLIN"/>
    <s v="0036-0005"/>
    <x v="3"/>
    <n v="5631"/>
    <n v="2947106"/>
    <n v="37477"/>
    <x v="0"/>
    <s v="ANTIOQUIA"/>
    <s v="SABANETA"/>
    <s v="BARRIO MAYORCA SABANETA"/>
    <s v="WOMPI"/>
    <s v="FO-25-1745859"/>
    <d v="2025-10-28T12:52:00"/>
    <d v="2025-10-31T15:00:00"/>
    <x v="0"/>
    <s v="ROLLOS"/>
    <s v="EJECUTADO_EXITOSO"/>
    <s v="EJECUTADO EXITOSO"/>
    <s v="28/10/2025 SE ESCALA AL COORDINADOR DE ZONA PARA ENTREGA DE ROLLOS EN SITIO | 31/10/2025 SE REALIZA ENTREGA DE 64 ROLLOS POR EL OPERADOR LOGISTICO VELOCES CON LA GUIA V4001736371"/>
    <s v="VISITA_TÉCNICA"/>
    <n v="64"/>
    <s v="PRINCIPAL"/>
    <s v="TERRESTRE"/>
    <s v="BETANCUR AGUIRRE EDGAR AUGUSTO"/>
    <n v="1"/>
    <n v="31419"/>
    <n v="31419"/>
  </r>
  <r>
    <s v="MEDELLIN"/>
    <s v="0036-0005"/>
    <x v="3"/>
    <n v="5088"/>
    <n v="2948594"/>
    <n v="46209"/>
    <x v="0"/>
    <s v="ANTIOQUIA"/>
    <s v="BELLO"/>
    <s v="BARRIO LA GABRIELA BELLO"/>
    <s v="WOMPI"/>
    <s v="FO-25-1747503"/>
    <d v="2025-10-28T16:00:00"/>
    <d v="2025-10-31T15:01:00"/>
    <x v="0"/>
    <s v="ROLLOS"/>
    <s v="EJECUTADO_EXITOSO"/>
    <s v="EJECUTADO EXITOSO"/>
    <s v="28/10/2025 SE ESCALA AL COORDINADOR DE ZONA PARA ENTREGA DE ROLLOS EN SITIO | 31/10/2025 SE REALIZA ENTREGA DE 64 ROLLOS POR EL OPERADOR LOGISTICO VELOCES CON LA GUIA V4001736373"/>
    <s v="VISITA_TÉCNICA"/>
    <n v="64"/>
    <s v="PRINCIPAL"/>
    <s v="TERRESTRE"/>
    <s v="BETANCUR AGUIRRE EDGAR AUGUSTO"/>
    <n v="1"/>
    <n v="31419"/>
    <n v="31419"/>
  </r>
  <r>
    <s v="MEDELLIN"/>
    <s v="0036-0005"/>
    <x v="3"/>
    <n v="5001"/>
    <n v="2953315"/>
    <n v="76866"/>
    <x v="0"/>
    <s v="ANTIOQUIA"/>
    <s v="MEDELLIN"/>
    <s v="BARRIO BLANQUIZAL MEDELLIN 1"/>
    <s v="WOMPI"/>
    <s v="FO-25-1751497"/>
    <d v="2025-10-29T12:08:00"/>
    <d v="2025-10-31T15:02:00"/>
    <x v="0"/>
    <s v="ROLLOS"/>
    <s v="EJECUTADO_EXITOSO"/>
    <s v="EJECUTADO EXITOSO"/>
    <s v="29/10/2025 SE ESCALA AL COORDINADOR DE ZONA PARA ENTREGA DE ROLLOS EN SITIO | 31/10/2025 SE REALIZA ENTREGA DE 24 ROLLOS POR EL OPERADOR LOGISTICO VELOCES CON LA GUIA V4001741294"/>
    <s v="VISITA_TÉCNICA"/>
    <n v="24"/>
    <s v="PRINCIPAL"/>
    <s v="TERRESTRE"/>
    <s v="BETANCUR AGUIRRE EDGAR AUGUSTO"/>
    <n v="1"/>
    <n v="31419"/>
    <n v="31419"/>
  </r>
  <r>
    <s v="MEDELLIN"/>
    <s v="0036-0005"/>
    <x v="3"/>
    <n v="5360"/>
    <n v="2953527"/>
    <n v="77826"/>
    <x v="0"/>
    <s v="ANTIOQUIA"/>
    <s v="ITAGUI"/>
    <s v="BARRIO ITAGUI ITAGUI 29"/>
    <s v="WOMPI"/>
    <s v="FO-25-1751461"/>
    <d v="2025-10-29T12:36:00"/>
    <d v="2025-10-31T15:03:00"/>
    <x v="0"/>
    <s v="ROLLOS"/>
    <s v="EJECUTADO_EXITOSO"/>
    <s v="EJECUTADO EXITOSO"/>
    <s v="29/10/2025 SE ESCALA AL COORDINADOR DE ZONA PARA ENTREGA DE ROLLOS EN SITIO | 31/10/2025 SE REALIZA ENTREGA DE 48 ROLLOS POR EL OPERADOR LOGISTICO VELOCES CON LA GUIA V4001741296"/>
    <s v="VISITA_TÉCNICA"/>
    <n v="48"/>
    <s v="PRINCIPAL"/>
    <s v="TERRESTRE"/>
    <s v="BETANCUR AGUIRRE EDGAR AUGUSTO"/>
    <n v="1"/>
    <n v="31419"/>
    <n v="31419"/>
  </r>
  <r>
    <s v="MEDELLIN"/>
    <s v="0036-0005"/>
    <x v="3"/>
    <n v="5360"/>
    <n v="2953497"/>
    <n v="26438"/>
    <x v="0"/>
    <s v="ANTIOQUIA"/>
    <s v="ITAGUI"/>
    <s v="BARRIO TERRANOVA ITAGUI"/>
    <s v="WOMPI"/>
    <s v="FO-25-1752613"/>
    <d v="2025-10-29T13:09:00"/>
    <d v="2025-10-31T15:04:00"/>
    <x v="0"/>
    <s v="ROLLOS"/>
    <s v="EJECUTADO_EXITOSO"/>
    <s v="EJECUTADO EXITOSO"/>
    <s v="31/10/2025 SE REALIZA ENTREGA DE 64 ROLLOS POR EL OPERADOR LOGISTICO VELOCES CON LA GUIA V4001741298"/>
    <s v="VISITA_TÉCNICA"/>
    <n v="64"/>
    <s v="PRINCIPAL"/>
    <s v="TERRESTRE"/>
    <s v="BETANCUR AGUIRRE EDGAR AUGUSTO"/>
    <n v="1"/>
    <n v="31419"/>
    <n v="31419"/>
  </r>
  <r>
    <s v="MEDELLIN"/>
    <s v="0036-0005"/>
    <x v="3"/>
    <n v="5001"/>
    <n v="2953655"/>
    <n v="73915"/>
    <x v="0"/>
    <s v="ANTIOQUIA"/>
    <s v="MEDELLIN"/>
    <s v="BARRIO BLANQUIZAL MEDELLÍN"/>
    <s v="WOMPI"/>
    <s v="FO-25-1752600"/>
    <d v="2025-10-29T13:42:00"/>
    <d v="2025-10-31T15:05:00"/>
    <x v="0"/>
    <s v="ROLLOS"/>
    <s v="EJECUTADO_EXITOSO"/>
    <s v="EJECUTADO EXITOSO"/>
    <s v="31/10/2025 SE REALIZA ENTREGA DE 56 ROLLOS POR EL OPERADOR LOGISTICO VELOCES CON LA GUIA V4001741299"/>
    <s v="VISITA_TÉCNICA"/>
    <n v="56"/>
    <s v="PRINCIPAL"/>
    <s v="TERRESTRE"/>
    <s v="BETANCUR AGUIRRE EDGAR AUGUSTO"/>
    <n v="1"/>
    <n v="31419"/>
    <n v="31419"/>
  </r>
  <r>
    <s v="IBAGUE"/>
    <s v="0036-0006"/>
    <x v="2"/>
    <n v="73268"/>
    <n v="2961331"/>
    <n v="58690"/>
    <x v="0"/>
    <s v="TOLIMA"/>
    <s v="ESPINAL"/>
    <s v="BARRIO VILLA PAZ II ESPINAL"/>
    <s v="WOMPI"/>
    <s v="FO-25-1766367"/>
    <d v="2025-10-31T08:00:00"/>
    <d v="2025-10-31T15:08: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BETANCUR AGUIRRE EDGAR AUGUSTO"/>
    <n v="0"/>
    <n v="22000"/>
    <n v="22000"/>
  </r>
  <r>
    <s v="IBAGUE"/>
    <s v="0036-0006"/>
    <x v="2"/>
    <n v="73001"/>
    <n v="2958574"/>
    <n v="80821"/>
    <x v="0"/>
    <s v="TOLIMA"/>
    <s v="IBAGUE"/>
    <s v="BARRIO SAN SIMON PARTE BAJA IBAGUE 4"/>
    <s v="WOMPI"/>
    <s v="FO-25-1759552"/>
    <d v="2025-10-30T11:40:00"/>
    <d v="2025-10-31T15:15:00"/>
    <x v="0"/>
    <s v="ROLLOS"/>
    <s v="EJECUTADO_EXITOSO"/>
    <s v="EJECUTADO EXITOSO"/>
    <s v="30/10/2025 SE ESCALA AL COORDINADOR DE ZONA PARA ENTREGA DE ROLLOS EN SITIO | 31/10/2025 SE REALIZA ENTREGA DE 16 ROLLOS WOMPI POR SOLICITUD DEL CLIENTE."/>
    <s v="VISITA_TÉCNICA"/>
    <n v="16"/>
    <s v="PRINCIPAL"/>
    <s v="TERRESTRE"/>
    <s v="ATEHORTUA VASQUEZ ANA SOFIA"/>
    <n v="1"/>
    <n v="31419"/>
    <n v="31419"/>
  </r>
  <r>
    <s v="TUNJA"/>
    <s v="0036-0007"/>
    <x v="1"/>
    <n v="15759"/>
    <n v="2960941"/>
    <n v="50344"/>
    <x v="0"/>
    <s v="BOYACA"/>
    <s v="SOGAMOSO"/>
    <s v="BARRIO SAN CRISTOBAL SOGAMOSO"/>
    <s v="WOMPI"/>
    <s v="FO-25-1766369"/>
    <d v="2025-10-31T08:00:00"/>
    <d v="2025-10-31T15:17: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BARRAGAN TAFUR EDWIN ESTEBAN"/>
    <n v="0"/>
    <n v="22000"/>
    <n v="22000"/>
  </r>
  <r>
    <s v="TUNJA"/>
    <s v="0036-0007"/>
    <x v="1"/>
    <n v="15322"/>
    <n v="2960367"/>
    <n v="43325"/>
    <x v="0"/>
    <s v="BOYACA"/>
    <s v="GUATEQUE"/>
    <s v="BARRIO CENTRO GUATEQUE 5"/>
    <s v="WOMPI"/>
    <s v="FO-25-1766370"/>
    <d v="2025-10-30T16:07:00"/>
    <d v="2025-10-31T15:21: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BOGOTA"/>
    <s v="0036-0004"/>
    <x v="5"/>
    <n v="25279"/>
    <n v="2960017"/>
    <n v="81209"/>
    <x v="0"/>
    <s v="CUNDINAMARCA"/>
    <s v="FOMEQUE"/>
    <s v="BARRIO CENTRO FOMEQUE FOMEQUE"/>
    <s v="WOMPI"/>
    <s v="FO-25-1766372"/>
    <d v="2025-10-30T15:13:00"/>
    <d v="2025-10-31T15:26: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CUCUTA"/>
    <s v="0036-0007"/>
    <x v="1"/>
    <n v="54001"/>
    <n v="2958127"/>
    <n v="78346"/>
    <x v="0"/>
    <s v="NORTE DE SANTANDER"/>
    <s v="CUCUTA"/>
    <s v="DROGUERIA FARMA TB CLARET"/>
    <s v="WOMPI"/>
    <s v="FO-25-1756992"/>
    <d v="2025-10-30T10:45:00"/>
    <d v="2025-10-31T15:27:00"/>
    <x v="0"/>
    <s v="ROLLOS"/>
    <s v="EJECUTADO_EXITOSO"/>
    <s v="EJECUTADO EXITOSO"/>
    <s v="30/10/2025 SE ESCALA AL COORDINADOR DE ZONA PARA ENTREGA DE ROLLOS EN SITIO | 31/10/2025 SE  REALIZA ENTREGA DE 24 ROLLOS"/>
    <s v="VISITA_TÉCNICA"/>
    <n v="24"/>
    <s v="PRINCIPAL"/>
    <s v="TERRESTRE"/>
    <s v="ATEHORTUA VASQUEZ ANA SOFIA"/>
    <n v="1"/>
    <n v="31419"/>
    <n v="31419"/>
  </r>
  <r>
    <s v="VILLAVICENCIO"/>
    <s v="0036-0006"/>
    <x v="2"/>
    <n v="50001"/>
    <n v="2958465"/>
    <n v="69697"/>
    <x v="0"/>
    <s v="META"/>
    <s v="VILLAVICENCIO"/>
    <s v="BARRIO FIKUS VILLAVICENCIO META"/>
    <s v="WOMPI"/>
    <s v="FO-25-1757680"/>
    <d v="2025-10-30T11:24:00"/>
    <d v="2025-10-31T15:35:00"/>
    <x v="0"/>
    <s v="ROLLOS"/>
    <s v="EJECUTADO_EXITOSO"/>
    <s v="EJECUTADO EXITOSO"/>
    <s v="30/10/2025 SE ESCALA AL COORDINADOR DE ZONA PARA ENTREGA DE ROLLOS EN SITIO | 31/10/2025 SE REALIZA VISITA AL CB POR SOLICITUD DE ROLLOS SE ENTREGAN SIN NOVEDAD"/>
    <s v="VISITA_TÉCNICA"/>
    <n v="32"/>
    <s v="PRINCIPAL"/>
    <s v="TERRESTRE"/>
    <s v="NARANJO AFANADOR RUBEN JESUS"/>
    <n v="1"/>
    <n v="31419"/>
    <n v="31419"/>
  </r>
  <r>
    <s v="PEREIRA"/>
    <s v="0036-0002"/>
    <x v="6"/>
    <n v="76736"/>
    <n v="2959560"/>
    <n v="38317"/>
    <x v="0"/>
    <s v="VALLE DEL CAUCA"/>
    <s v="SEVILLA"/>
    <s v="BARRIO EL CARMEN SEVILLA"/>
    <s v="WOMPI"/>
    <s v="FO-25-1766378"/>
    <d v="2025-10-30T14:27:00"/>
    <d v="2025-10-31T15:40: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MOLINA CASTRO JAVIER ALBERTO"/>
    <n v="0"/>
    <n v="22000"/>
    <n v="22000"/>
  </r>
  <r>
    <s v="CALI"/>
    <s v="0036-0003"/>
    <x v="4"/>
    <n v="76233"/>
    <n v="2940777"/>
    <n v="36842"/>
    <x v="0"/>
    <s v="VALLE DEL CAUCA"/>
    <s v="DAGUA"/>
    <s v="BARRIO CENTRO DAGUA 1"/>
    <s v="WOMPI"/>
    <s v="FO-25-1741778"/>
    <d v="2025-10-27T14:16:00"/>
    <d v="2025-10-31T15:50:00"/>
    <x v="0"/>
    <s v="ROLLOS"/>
    <s v="EJECUTADO_EXITOSO"/>
    <s v="EJECUTADO EXITOSO"/>
    <s v="27/10/2025 SE CONFIRMAN DATOS, SE REALIZA ENVIO POR OPERADOR LOGISTICO | 29/10/2025 SE REALIZA ENVÍO DE 56 ROLLOS POR INTERRAPIDISIMO"/>
    <s v="ENVÍO"/>
    <n v="56"/>
    <s v="INTERMEDIA"/>
    <s v="TERRESTRE"/>
    <s v="ATEHORTUA VASQUEZ ANA SOFIA"/>
    <n v="1"/>
    <n v="36351"/>
    <n v="36351"/>
  </r>
  <r>
    <s v="CALI"/>
    <s v="0036-0003"/>
    <x v="4"/>
    <n v="76233"/>
    <n v="2900326"/>
    <n v="48621"/>
    <x v="0"/>
    <s v="VALLE DEL CAUCA"/>
    <s v="DAGUA"/>
    <s v="BARRIO RICAURTE DAGUA"/>
    <s v="WOMPI"/>
    <s v="FO-25-1729311"/>
    <d v="2025-10-20T08:00:00"/>
    <d v="2025-10-31T15:51:00"/>
    <x v="0"/>
    <s v="ROLLOS"/>
    <s v="EJECUTADO_EXITOSO"/>
    <s v="EJECUTADO EXITOSO"/>
    <s v="24/10/2025 SE REALIZA ENVIO DE ROLLOS CON OPERADOR LOGISTICO | 29/10/2025 SE REALIZA ENVÍO DE 64 ROLLOS POR INTERRAPIDISIMO"/>
    <s v="ENVÍO"/>
    <n v="64"/>
    <s v="INTERMEDIA"/>
    <s v="TERRESTRE"/>
    <s v="BOLAÑOS TABORDA JORGE ENRIQUE"/>
    <n v="1"/>
    <n v="36351"/>
    <n v="36351"/>
  </r>
  <r>
    <s v="CUCUTA"/>
    <s v="0036-0007"/>
    <x v="1"/>
    <n v="54125"/>
    <n v="2940934"/>
    <n v="67135"/>
    <x v="0"/>
    <s v="NORTE DE SANTANDER"/>
    <s v="CACOTA"/>
    <s v="BARRIO CACOTA CACOTA"/>
    <s v="WOMPI"/>
    <s v="FO-25-1741495"/>
    <d v="2025-10-27T14:25:00"/>
    <d v="2025-10-31T15:51:00"/>
    <x v="0"/>
    <s v="ROLLOS"/>
    <s v="EJECUTADO_EXITOSO"/>
    <s v="EJECUTADO EXITOSO"/>
    <s v="27/10/2025 SE CONFIRMAN DATOS, SE REALIZA ENVIO POR OPERADOR LOGISTICO | 28/10/2025 SE REALIZA ENVÍO DE 24 ROLLOS POR INTERRAPIDISIMO"/>
    <s v="ENVÍO"/>
    <n v="24"/>
    <s v="LEJANA"/>
    <s v="TERRESTRE"/>
    <s v="BOLAÑOS TABORDA JORGE ENRIQUE"/>
    <n v="1"/>
    <n v="40250"/>
    <n v="40250"/>
  </r>
  <r>
    <s v="PASTO"/>
    <s v="0036-0003"/>
    <x v="4"/>
    <n v="52356"/>
    <n v="2927733"/>
    <n v="56865"/>
    <x v="0"/>
    <s v="NARIÑO"/>
    <s v="IPIALES"/>
    <s v="BARRIO EL CHARCO IPIALES"/>
    <s v="WOMPI"/>
    <s v="FO-25-1730582"/>
    <d v="2025-10-23T15:56:00"/>
    <d v="2025-10-31T15:54:00"/>
    <x v="0"/>
    <s v="ROLLOS"/>
    <s v="EJECUTADO_EXITOSO"/>
    <s v="EJECUTADO EXITOSO"/>
    <s v="24/10/2025 SE REALIZA ENVIO DE ROLLOS CON OPERADOR LOGISTICO | 30/10/2025 SE LE INFORMA NUMERO DE GUIA A USER, PENDIENTE CONFIRMACION | 25/10/2025 SE REALIZA ENVIO DE 32 ROLLOS WOMPI POR SOLICITUD DE CLIENTE SE LE INFORMA NÚMERO DE GUÍA PARA RECLAMAR"/>
    <s v="ENVÍO"/>
    <n v="32"/>
    <s v="INTERMEDIA"/>
    <s v="TERRESTRE"/>
    <s v="PACHECO BUITRAGO JAVIER ALONSO"/>
    <n v="1"/>
    <n v="36351"/>
    <n v="36351"/>
  </r>
  <r>
    <s v="CALI"/>
    <s v="0036-0003"/>
    <x v="4"/>
    <n v="19548"/>
    <n v="2934717"/>
    <n v="10639"/>
    <x v="0"/>
    <s v="CAUCA"/>
    <s v="PIENDAMO"/>
    <s v="PIENDAMO II - CAUCA"/>
    <s v="WOMPI"/>
    <s v="FO-25-1733903"/>
    <d v="2025-10-27T08:00:00"/>
    <d v="2025-10-31T15:55:00"/>
    <x v="0"/>
    <s v="ROLLOS"/>
    <s v="EJECUTADO_EXITOSO"/>
    <s v="EJECUTADO EXITOSO"/>
    <s v="28/10/2025 SE ENVIA POR INTERRAPIDISIMO 8 ROLLOS WOMPI"/>
    <s v="ENVÍO"/>
    <n v="8"/>
    <s v="LEJANA"/>
    <s v="TERRESTRE"/>
    <s v="BRAVO MADROÑERO OSCAR ESTEBAN"/>
    <n v="1"/>
    <n v="40250"/>
    <n v="40250"/>
  </r>
  <r>
    <s v="MONTERIA"/>
    <s v="0036-0001"/>
    <x v="0"/>
    <n v="23807"/>
    <n v="2943034"/>
    <n v="64437"/>
    <x v="0"/>
    <s v="CORDOBA"/>
    <s v="TIERRALTA"/>
    <s v="BARRIO CENTRO TIERRALTA 5"/>
    <s v="WOMPI"/>
    <s v="FO-25-1743674"/>
    <d v="2025-10-28T08:00:00"/>
    <d v="2025-10-31T15:56:00"/>
    <x v="0"/>
    <s v="ROLLOS"/>
    <s v="EJECUTADO_EXITOSO"/>
    <s v="EJECUTADO EXITOSO"/>
    <s v="29/10/2025 SE ESCALA AL COORDINADOR DE ZONA PARA ENTREGA DE ROLLOS EN SITIO | 29/10/2025 SE REALIZA ENVÍO DE ROLLOS DESDE MONTERÍA AL MUNICIPIO DE TIERRALTA POR EMPRESA INTERRAPIDICIMO OK, SE CONFIRMA CON EL CLIENTE DIRECCIÓN Y SE ENVÍA FOTO DE GUÍA AL WASAAP OK"/>
    <s v="ENVÍO"/>
    <n v="32"/>
    <s v="LEJANA"/>
    <s v="TERRESTRE"/>
    <s v="GIMBUEL LASSO LUIS GERMAN"/>
    <n v="1"/>
    <n v="40250"/>
    <n v="40250"/>
  </r>
  <r>
    <s v="BOGOTA"/>
    <s v="0036-0004"/>
    <x v="5"/>
    <n v="25126"/>
    <n v="2946707"/>
    <n v="57533"/>
    <x v="0"/>
    <s v="CUNDINAMARCA"/>
    <s v="CAJICA"/>
    <s v="BARRIO CENTRO CAJICA 6"/>
    <s v="WOMPI"/>
    <s v="FO-25-1746952"/>
    <d v="2025-10-28T11:51:00"/>
    <d v="2025-10-31T15:58:00"/>
    <x v="0"/>
    <s v="ROLLOS"/>
    <s v="EJECUTADO_EXITOSO"/>
    <s v="EJECUTADO EXITOSO"/>
    <s v="28/10/2025 SE CONFIRMAN DATOS, SE REALIZA ENVIO POR OPERADOR LOGISTICO | 29/10/2025 SE REALIZA ENVÍO DE ROLLOS"/>
    <s v="ENVÍO"/>
    <n v="64"/>
    <s v="INTERMEDIA"/>
    <s v="TERRESTRE"/>
    <s v="GONZALEZ FERRER JESUS ALEXANDER"/>
    <n v="1"/>
    <n v="36351"/>
    <n v="36351"/>
  </r>
  <r>
    <s v="BOGOTA"/>
    <s v="0036-0004"/>
    <x v="5"/>
    <n v="25200"/>
    <n v="2946583"/>
    <n v="68731"/>
    <x v="0"/>
    <s v="CUNDINAMARCA"/>
    <s v="COGUA"/>
    <s v="LA GRANJA 2"/>
    <s v="WOMPI"/>
    <s v="FO-25-1749831"/>
    <d v="2025-10-28T12:04:00"/>
    <d v="2025-10-31T16:00:00"/>
    <x v="0"/>
    <s v="ROLLOS"/>
    <s v="EJECUTADO_EXITOSO"/>
    <s v="EJECUTADO EXITOSO"/>
    <s v="29/10/2025 SE REALIZA ENVIO DE ROLLOS CON OPERADOR LOGISTICO | 30/10/2025 SE REALIZA EL ENVÍO DE 32 ROLLOS WOMPI POR TRANSPORTADORA INTER RAPIDÍSIMO"/>
    <s v="ENVÍO"/>
    <n v="32"/>
    <s v="INTERMEDIA"/>
    <s v="TERRESTRE"/>
    <s v="MICHELI LOPEZ MIGUEL ANGEL"/>
    <n v="1"/>
    <n v="36351"/>
    <n v="36351"/>
  </r>
  <r>
    <s v="BOGOTA"/>
    <s v="0036-0004"/>
    <x v="5"/>
    <n v="25486"/>
    <n v="2948942"/>
    <n v="63013"/>
    <x v="0"/>
    <s v="CUNDINAMARCA"/>
    <s v="NEMOCON"/>
    <s v="BARRIO CENTRO NEMOCON 8"/>
    <s v="WOMPI"/>
    <s v="FO-25-1748570"/>
    <d v="2025-10-28T16:22:00"/>
    <d v="2025-10-31T16:01:00"/>
    <x v="0"/>
    <s v="ROLLOS"/>
    <s v="EJECUTADO_EXITOSO"/>
    <s v="EJECUTADO EXITOSO"/>
    <s v="29/10/2025 SE ESCALA AL COORDINADOR DE ZONA PARA ENTREGA DE ROLLOS EN SITIO | 29/10/2025 SE ENVÍAN ROLLOS WOMPI POR INTERRAPIDISIMO"/>
    <s v="ENVÍO"/>
    <n v="48"/>
    <s v="INTERMEDIA"/>
    <s v="TERRESTRE"/>
    <s v="ORTIZ MARTINEZ STIVEN"/>
    <n v="1"/>
    <n v="36351"/>
    <n v="36351"/>
  </r>
  <r>
    <s v="CUCUTA"/>
    <s v="0036-0007"/>
    <x v="1"/>
    <n v="54001"/>
    <n v="2957638"/>
    <n v="78520"/>
    <x v="0"/>
    <s v="NORTE DE SANTANDER"/>
    <s v="CUCUTA"/>
    <s v="TIENDA MERKA VALERY"/>
    <s v="WOMPI"/>
    <s v="FO-25-1756416"/>
    <d v="2025-10-30T09:50:00"/>
    <d v="2025-10-31T16:08:00"/>
    <x v="0"/>
    <s v="ROLLOS"/>
    <s v="EJECUTADO_EXITOSO"/>
    <s v="EJECUTADO EXITOSO"/>
    <s v="31/10/2025 SE ENTREGAN 16 ROLLOS"/>
    <s v="VISITA_TÉCNICA"/>
    <n v="16"/>
    <s v="PRINCIPAL"/>
    <s v="TERRESTRE"/>
    <s v="INFANTE SIERRA MANUEL FERNANDO"/>
    <n v="1"/>
    <n v="31419"/>
    <n v="31419"/>
  </r>
  <r>
    <m/>
    <m/>
    <x v="7"/>
    <m/>
    <m/>
    <m/>
    <x v="1"/>
    <m/>
    <m/>
    <m/>
    <m/>
    <m/>
    <m/>
    <m/>
    <x v="1"/>
    <m/>
    <m/>
    <m/>
    <m/>
    <m/>
    <m/>
    <m/>
    <m/>
    <m/>
    <m/>
    <m/>
    <n v="78241253"/>
  </r>
  <r>
    <m/>
    <m/>
    <x v="7"/>
    <m/>
    <m/>
    <m/>
    <x v="1"/>
    <m/>
    <m/>
    <m/>
    <m/>
    <m/>
    <m/>
    <m/>
    <x v="1"/>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VILLAVICENCIO"/>
    <s v="0036-0006"/>
    <x v="0"/>
    <n v="50001"/>
    <s v="LC-CS-25-000634"/>
    <n v="57543"/>
    <x v="0"/>
    <s v="META"/>
    <s v="VILLAVICENCIO"/>
    <s v="DROGUERÍA MAXIMEDICAL"/>
    <s v="WOMPI"/>
    <s v="FO-25-1605772"/>
    <d v="2025-09-30T14:31:00"/>
    <d v="2025-10-01T10:25:00"/>
    <x v="0"/>
    <s v="RECUPERACION DE EQUIPOS"/>
    <s v="EJECUTADO_EXITOSO"/>
    <s v="CIERRE EXITOSO"/>
    <s v="01/10/2025 SE REALIZA CIERRE CB WOMPI SE RECUPERA DATÁFONO OK SIN NOVEDADES"/>
    <s v="VISITA_TÉCNICA"/>
    <n v="0"/>
    <s v="PRINCIPAL"/>
    <s v="LEJANA"/>
    <s v="CASTRILLON URREA LONDIER LEANDRO"/>
    <n v="1"/>
    <n v="101766"/>
    <n v="101766"/>
  </r>
  <r>
    <s v="IBAGUE"/>
    <s v="0036-0006"/>
    <x v="0"/>
    <n v="73001"/>
    <s v="LC-CS-25-000633"/>
    <n v="74796"/>
    <x v="0"/>
    <s v="TOLIMA"/>
    <s v="IBAGUE"/>
    <s v="MERCAECONO"/>
    <s v="WOMPI"/>
    <s v="FO-25-1605775"/>
    <d v="2025-09-30T14:31:00"/>
    <d v="2025-10-01T13:58:00"/>
    <x v="0"/>
    <s v="RECUPERACION DE EQUIPOS"/>
    <s v="EJECUTADO_EXITOSO"/>
    <s v="CIERRE EXITOSO"/>
    <s v="01/10/2025 SE RETIRA DATÁFONO Y CARGADOR. CLIENTE HACE DISPOSICIÓN FINAL DE PUBLICIDAD. NO SE TOMA FOTO DE TIRILLA PORQUE EL CLIENTE NO SE ACUERDA DE USUARIO Y CONTRASEÑA."/>
    <s v="VISITA_TÉCNICA"/>
    <n v="0"/>
    <s v="PRINCIPAL"/>
    <s v="LEJANA"/>
    <s v="VARGAS HERRERA JHON JAIRO"/>
    <n v="1"/>
    <n v="101766"/>
    <n v="101766"/>
  </r>
  <r>
    <s v="MEDELLIN"/>
    <s v="0036-0005"/>
    <x v="1"/>
    <n v="5631"/>
    <s v="LC-CS-25-000630"/>
    <n v="70991"/>
    <x v="0"/>
    <s v="ANTIOQUIA"/>
    <s v="SABANETA"/>
    <s v="DROGUERIA ALIADAS"/>
    <s v="WOMPI"/>
    <s v="FO-25-1605004"/>
    <d v="2025-09-30T12:49:00"/>
    <d v="2025-10-01T14:04:00"/>
    <x v="0"/>
    <s v="CIERRE"/>
    <s v="EJECUTADO_EXITOSO"/>
    <s v="CIERRE EXITOSO"/>
    <s v="01/10/2025 CIERRE EXITOSO SIN PUBLICIDAD CB INFORMA QUE LE DIÓ DISPOSICIÓN FINAL NO SE LOGRA SACAR TIRILLA YA QUE CORRESPONSAL NUNCA LO USO Y NO RECUERDA LAS CREDENCIALES"/>
    <s v="VISITA_TÉCNICA"/>
    <n v="0"/>
    <s v="PRINCIPAL"/>
    <s v="PRINCIPAL"/>
    <s v="CASTAÑEDA PALACIO CARLOS FELIPE"/>
    <n v="1"/>
    <n v="101766"/>
    <n v="101766"/>
  </r>
  <r>
    <s v="CUCUTA"/>
    <s v="0036-0007"/>
    <x v="2"/>
    <n v="54405"/>
    <s v="LC-CS-25-000631"/>
    <n v="58424"/>
    <x v="0"/>
    <s v="NORTE DE SANTANDER"/>
    <s v="LOS PATIOS"/>
    <s v="SUPERMARKET SOBRENATURAL"/>
    <s v="WOMPI"/>
    <s v="FO-25-1605766"/>
    <d v="2025-09-30T14:31:00"/>
    <d v="2025-10-01T16:31:00"/>
    <x v="0"/>
    <s v="RECUPERACION DE EQUIPOS"/>
    <s v="EJECUTADO_EXITOSO"/>
    <s v="CIERRE EXITOSO"/>
    <s v="01/10/2025 SE VISITA COMERCIO Y SE RETIRA DATAFONO OK, COMERCIO NO CUENTA CON PUBLICIDAD."/>
    <s v="VISITA_TÉCNICA"/>
    <n v="0"/>
    <s v="PRINCIPAL"/>
    <s v="LEJANA"/>
    <s v="TORRES MANTILLA JOSE DANIEL"/>
    <n v="1"/>
    <n v="101766"/>
    <n v="101766"/>
  </r>
  <r>
    <s v="IBAGUE"/>
    <s v="0036-0006"/>
    <x v="0"/>
    <n v="73001"/>
    <s v="LC-CS-25-000632"/>
    <n v="59987"/>
    <x v="0"/>
    <s v="TOLIMA"/>
    <s v="IBAGUE"/>
    <s v="ALLPAY"/>
    <s v="WOMPI"/>
    <s v="FO-25-1605757"/>
    <d v="2025-09-30T14:31:00"/>
    <d v="2025-10-02T10:20:00"/>
    <x v="0"/>
    <s v="RECUPERACION DE EQUIPOS"/>
    <s v="EJECUTADO_EXITOSO"/>
    <s v="CIERRE EXITOSO"/>
    <s v="01/10/2025 SE REALIZA CIERRE POR SOLICITUD DE LA ENTIDAD, SE RETIRA DATÁFONO WOMPI CON ACCESORIOS; NO SE RETIRA PUBLICIDAD DEBIDO A QUE EL CLIENTE SIGUE OPERANDO CON RED REDEBAN."/>
    <s v="VISITA_TÉCNICA"/>
    <n v="0"/>
    <s v="PRINCIPAL"/>
    <s v="LEJANA"/>
    <s v="BARRAGAN TAFUR EDWIN ESTEBAN"/>
    <n v="1"/>
    <n v="101766"/>
    <n v="101766"/>
  </r>
  <r>
    <s v="CUCUTA"/>
    <s v="0036-0007"/>
    <x v="2"/>
    <n v="54001"/>
    <s v="LC-CS-25-000636"/>
    <n v="63803"/>
    <x v="0"/>
    <s v="NORTE DE SANTANDER"/>
    <s v="CUCUTA"/>
    <s v="DROGUERIA FER PLUS"/>
    <s v="WOMPI"/>
    <s v="FO-25-1619269 | FO-25-1605752"/>
    <d v="2025-09-30T14:31:00"/>
    <d v="2025-10-04T10:24:00"/>
    <x v="0"/>
    <s v="RECUPERACION DE EQUIPOS"/>
    <s v="EJECUTADO_EXITOSO"/>
    <s v="CIERRE EXITOSO"/>
    <s v="01/10/2025 SE INTENTA COMUNICACIÓN A EL NUMERO 3006027714_x000a_ SUENA PERO NO HAY CONTACTO, SE INTENTARÁ NUEVAMENTE | 02/10/2025 SE INTENTA COMUNICACIÓN A EL NUMERO 3006027714_x000a_ SUENA PERO NO HAY CONTACTO, SE INTENTARÁ NUEVAMENTE | 01/10/2025 SE REALIZÓ LLAMADA TELEFÓNICA AL NÚMERO 3006027714 SE HABLÓ CON LA SRA JENNIFER MANIFIESTA QUE SE ENCUENTRA DELICADA DE SALUD QUE PROGRAMEMOS LA VISITA PARA EL DÍA VIERNES 03/10/2025 | 02/10/2025 SE REALIZA VISITA, NO SE UBICA EL COMERCIO, SE CONTACTA TELEFÓNICAMENTE AL CLIENTE, INFORMA QUE YA HABÍA AGENDADO VISITA PARA EL DÍA VIERNES. SE REAGENDA VISITA POR SOLICITUD DEL CLIENTE._x000a_03/10/2025 SE REALIZA VISITA, SE RETIRA DATAFONO WOMPI"/>
    <s v="VISITA_TÉCNICA"/>
    <n v="0"/>
    <s v="PRINCIPAL"/>
    <s v="LEJANA"/>
    <s v="HERNANDEZ GUARIN MIGUEL JULIAN"/>
    <n v="2"/>
    <n v="101766"/>
    <n v="203532"/>
  </r>
  <r>
    <s v="VALLEDUPAR"/>
    <s v="0036-0001"/>
    <x v="3"/>
    <n v="20001"/>
    <s v="LC-CS-25-000488"/>
    <n v="75428"/>
    <x v="0"/>
    <s v="CESAR"/>
    <s v="VALLEDUPAR"/>
    <s v="DROGUERIA SURTIMEDIC JIMFARMA"/>
    <s v="WOMPI"/>
    <s v="FO-25-1609079 | FO-25-1556314"/>
    <d v="2025-10-01T16:03:00"/>
    <d v="2025-10-07T12:09:00"/>
    <x v="0"/>
    <s v="CIERRE"/>
    <s v="EJECUTADO_EXITOSO"/>
    <s v="CIERRE EXITOSO"/>
    <s v="19/09/2025 SE INTENTA COMUNICACIÓN AL NÚMERO 3106026030 SUENA PERO NO HAY CONTACTO, SE INTENTARÁ NUEVAMENTE | 19/09/2025 SE INTENTA COMUNICACIÓN AL NÚMERO 3106026030 SUENA PERO NO HAY CONTACTO, SE INTENTARÁ NUEVAMENTE | 20/09/2025 SE REALIZA VISITA POR CIERRE DE CORRESPONSAL LA CUAL SE LLEGA AL SITIO Y COMERCIO SE ENCUENTRA CERRADO SE REALIZA GESTIÓN TELEFÓNICA Y CLIENTE NO ATIENDE LLAMADA_x000a_07/10/2025 SE REALIZA DESMONTÉ DE CB, SE RETIRA SOLAMENTE EQUIPO EN DIRECCIÓN DE CB"/>
    <s v="VISITA_TÉCNICA"/>
    <n v="0"/>
    <s v="PRINCIPAL"/>
    <s v="LEJANA"/>
    <s v="MAESTRE MENGUAL EDGAR ENRIQUE"/>
    <n v="2"/>
    <n v="101766"/>
    <n v="203532"/>
  </r>
  <r>
    <s v="CALI"/>
    <s v="0036-0003"/>
    <x v="4"/>
    <n v="76001"/>
    <s v="LC-CS-25-000666"/>
    <n v="76886"/>
    <x v="0"/>
    <s v="VALLE DEL CAUCA"/>
    <s v="CALI"/>
    <s v="INTERNET Y PAPELERIA DANYK"/>
    <s v="WOMPI"/>
    <s v="FO-25-1640807"/>
    <d v="2025-10-07T10:52:00"/>
    <d v="2025-10-07T15:59:00"/>
    <x v="0"/>
    <s v="CIERRE"/>
    <s v="EJECUTADO_EXITOSO"/>
    <s v="CIERRE EXITOSO"/>
    <s v="07/10/2025 EN COMUNICACION CON LA SEÑORA LUZ ALBA GUATECHA AL NUMERO 3206180624, CONFIRMA DATOS OK PARA LA RECOLECCION DE EQUIPOS. SE ESCALA PARA VISITA | 07/10/2025 SE DESINSTALA DATAFONO SE DESTRUYE PUBLICIDAD EN SITIO"/>
    <s v="VISITA_TÉCNICA"/>
    <n v="0"/>
    <s v="PRINCIPAL"/>
    <s v="PRINCIPAL"/>
    <s v="CUERO RUIZ JHONNY"/>
    <n v="1"/>
    <n v="101766"/>
    <n v="101766"/>
  </r>
  <r>
    <s v="MEDELLIN"/>
    <s v="0036-0005"/>
    <x v="1"/>
    <n v="5001"/>
    <s v="LC-CS-25-000663"/>
    <n v="67522"/>
    <x v="0"/>
    <s v="ANTIOQUIA"/>
    <s v="MEDELLÍN"/>
    <s v="SANLLY 2"/>
    <s v="WOMPI"/>
    <s v="FO-25-1640815"/>
    <d v="2025-10-07T10:52:00"/>
    <d v="2025-10-09T11:28:00"/>
    <x v="0"/>
    <s v="CIERRE"/>
    <s v="EJECUTADO_EXITOSO"/>
    <s v="CIERRE EXITOSO"/>
    <s v="07/10/2025 EN COMUNICACION CON LA SEÑORA LILLY YANETH HIGUITA CARDONA AL NUMERO 3016409050, CONFIRMA DATOS OK PARA LA RECOLECCION DE EQUIPOS. SE ESCALA PARA VISITA | 09/10/2025 SE RETIRA EQUIPO WOMPI OK, SE DESTRUYE FLANGER"/>
    <s v="VISITA_TÉCNICA"/>
    <n v="0"/>
    <s v="PRINCIPAL"/>
    <s v="PRINCIPAL"/>
    <s v="QUINTERO SANCHEZ JUAN SEBASTIAN"/>
    <n v="1"/>
    <n v="101766"/>
    <n v="101766"/>
  </r>
  <r>
    <s v="MEDELLIN"/>
    <s v="0036-0005"/>
    <x v="1"/>
    <n v="5664"/>
    <s v="LC-CS-25-000667"/>
    <n v="81554"/>
    <x v="0"/>
    <s v="ANTIOQUIA"/>
    <s v="SAN PEDRO DE LOS MILAGROS"/>
    <s v="INVERJOTAEME"/>
    <s v="WOMPI"/>
    <s v="FO-25-1640810"/>
    <d v="2025-10-07T10:52:00"/>
    <d v="2025-10-09T13:11:00"/>
    <x v="0"/>
    <s v="CIERRE"/>
    <s v="EJECUTADO_EXITOSO"/>
    <s v="CIERRE EXITOSO"/>
    <s v="07/10/2025 EN COMUNICACION CON EL SEÑOR JUAN FERNANDO RESTREPO AL NUMERO 3002430349, CONFIRMA DATOS OK PARA LA RECOLECCION DE EQUIPOS. SE ESCALA PARA VISITA | 09/10/2025 SE REALIZA RETIRO DE DATAFONO WOMPI OK SOLO SE RETIRA DISPLAY HORARIO"/>
    <s v="VISITA_TÉCNICA"/>
    <n v="0"/>
    <s v="INTERMEDIA"/>
    <s v="INTERMEDIA"/>
    <s v="PAREJA ECHAVARRIA JHON DAVID"/>
    <n v="1"/>
    <n v="318400"/>
    <n v="318400"/>
  </r>
  <r>
    <s v="MEDELLIN"/>
    <s v="0036-0005"/>
    <x v="1"/>
    <n v="5001"/>
    <s v="LC-CS-25-000665"/>
    <n v="76780"/>
    <x v="0"/>
    <s v="ANTIOQUIA"/>
    <s v="MEDELLÍN"/>
    <s v="VARIEDADES SIEMPRE BELLA"/>
    <s v="WOMPI"/>
    <s v="FO-25-1640824"/>
    <d v="2025-10-07T10:52:00"/>
    <d v="2025-10-09T13:29:00"/>
    <x v="0"/>
    <s v="CIERRE"/>
    <s v="EJECUTADO_EXITOSO"/>
    <s v="CIERRE EXITOSO"/>
    <s v="07/10/2025 EN COMUNICACION CON LA SEÑORA MARTA BERENICE ALZATE GIRALDO AL NUMERO 3206805623, CONFIRMA DATOS OK PARA LA RECOLECCION DE EQUIPOS. SE ESCALA PARA VISITA | 09/10/2025 SE REALIZA RECOGIDA DE EQUIPOS POR CIERRE CB, USUARIO REALIZA DISPOSICIÓN FINAL DE LA PUBLICIDAD"/>
    <s v="VISITA_TÉCNICA"/>
    <n v="0"/>
    <s v="PRINCIPAL"/>
    <s v="PRINCIPAL"/>
    <s v="RAMIREZ TABARES JUAN DIEGO"/>
    <n v="1"/>
    <n v="101766"/>
    <n v="101766"/>
  </r>
  <r>
    <s v="MEDELLIN"/>
    <s v="0036-0005"/>
    <x v="1"/>
    <n v="5360"/>
    <s v="LC-CS-25-000723"/>
    <n v="27931"/>
    <x v="0"/>
    <s v="ANTIOQUIA"/>
    <s v="ITAGUI"/>
    <s v="BARRIO TABLAZO - ITAGÜÍ"/>
    <s v="WOMPI"/>
    <s v="FO-25-1648650"/>
    <d v="2025-10-08T15:50:00"/>
    <d v="2025-10-09T15:10:00"/>
    <x v="0"/>
    <s v="CIERRE"/>
    <s v="EJECUTADO_EXITOSO"/>
    <s v="CIERRE EXITOSO"/>
    <s v="09/10/2025 SE REALIZA CIERRE DE CB"/>
    <s v="VISITA_TÉCNICA"/>
    <n v="0"/>
    <s v="PRINCIPAL"/>
    <s v="PRINCIPAL"/>
    <s v="HERNANDEZ CHAVARRIA JUAN CAMILO"/>
    <n v="1"/>
    <n v="101766"/>
    <n v="101766"/>
  </r>
  <r>
    <s v="MEDELLIN"/>
    <s v="0036-0005"/>
    <x v="1"/>
    <n v="5308"/>
    <s v="LC-CS-25-003899"/>
    <n v="12610"/>
    <x v="0"/>
    <s v="ANTIOQUIA"/>
    <s v="GIRARDOTA"/>
    <s v="DEPOSITO DE MATERIALES N.A"/>
    <s v="WOMPI"/>
    <s v="FO-25-1668398"/>
    <d v="2025-10-10T15:08:00"/>
    <d v="2025-10-11T12:13:00"/>
    <x v="0"/>
    <s v="CIERRE"/>
    <s v="EJECUTADO_EXITOSO"/>
    <s v="CIERRE EXITOSO"/>
    <s v="11/10/2025 SE RETIRA EQUIPO WOMPI A EN BUEN ESTADO, POR CIERRE DEL CORRESPONSAL"/>
    <s v="VISITA_TÉCNICA"/>
    <n v="0"/>
    <s v="PRINCIPAL"/>
    <s v="PRINCIPAL"/>
    <s v="BARRIENTOS HERNANDEZ CRISTIAN HORACIO"/>
    <n v="1"/>
    <n v="101766"/>
    <n v="101766"/>
  </r>
  <r>
    <s v="NEIVA"/>
    <s v="0036-0006"/>
    <x v="0"/>
    <n v="18001"/>
    <s v="LC-CS-25-003900"/>
    <n v="64419"/>
    <x v="0"/>
    <s v="CAQUETA"/>
    <s v="FLORENCIA"/>
    <s v="VARIEDADES MARY FLORENCIA"/>
    <s v="WOMPI"/>
    <s v="FO-25-1668401"/>
    <d v="2025-10-10T15:08:00"/>
    <d v="2025-10-11T12:13:00"/>
    <x v="0"/>
    <s v="CIERRE"/>
    <s v="EJECUTADO_EXITOSO"/>
    <s v="CIERRE EXITOSO"/>
    <s v="11/10/2025 SE REALIZA RETIRO DE DATAFONO Y 47 ROLLOS WOMPI, CLIENTE NO ENTREGA PUBLICIDAD, MANIFIESTA QUE SE LA ROBARON HACE TIEMPOS Y NUNCA SOLICITO PUBLICIDAD, CIERRE EXITOSO"/>
    <s v="VISITA_TÉCNICA"/>
    <n v="0"/>
    <s v="LEJANA"/>
    <s v="LEJANA"/>
    <s v="BERMUDEZ SANCHEZ JOSE NEYBER"/>
    <n v="1"/>
    <n v="707110"/>
    <n v="707110"/>
  </r>
  <r>
    <s v="BUCARAMANGA"/>
    <s v="0036-0007"/>
    <x v="2"/>
    <n v="68547"/>
    <s v="LC-CS-25-000724"/>
    <n v="75873"/>
    <x v="0"/>
    <s v="SANTANDER"/>
    <s v="PIEDECUESTA"/>
    <s v="BARRIO CENTRO PIEDECUESTA PIEDECUESTA"/>
    <s v="WOMPI"/>
    <s v="FO-25-1648647"/>
    <d v="2025-10-08T15:50:00"/>
    <d v="2025-10-11T12:15:00"/>
    <x v="0"/>
    <s v="CIERRE"/>
    <s v="EJECUTADO_EXITOSO"/>
    <s v="CIERRE EXITOSO"/>
    <s v="14/10/2025 SE VISITA COMERCIO Y SE REALIZA EL RETIRO DE EQUIPO DATÁFONO WOMPI , CIERRE EXITOSO"/>
    <s v="VISITA_TÉCNICA"/>
    <n v="0"/>
    <s v="INTERMEDIA"/>
    <s v="INTERMEDIA"/>
    <s v="BARAJAS BERMUDEZ YAHIR MAURICIO"/>
    <n v="1"/>
    <n v="318400"/>
    <n v="318400"/>
  </r>
  <r>
    <s v="MEDELLIN"/>
    <s v="0036-0005"/>
    <x v="1"/>
    <n v="5266"/>
    <s v="LC-CS-25-003858"/>
    <n v="70446"/>
    <x v="0"/>
    <s v="ANTIOQUIA"/>
    <s v="ENVIGADO"/>
    <s v="COLOR'S &amp; PAPER'S OR"/>
    <s v="WOMPI"/>
    <s v="FO-25-1673554 | FO-25-1663384"/>
    <d v="2025-10-09T14:46:00"/>
    <d v="2025-10-14T15:48:00"/>
    <x v="0"/>
    <s v="CIERRE"/>
    <s v="EJECUTADO_EXITOSO"/>
    <s v="CIERRE EXITOSO"/>
    <s v="09/10/2025 EN COMUNICACION CON EL SEÑOR DAVID MAURICIO OLIVEROS RAVE AL NUMERO 3012986372, CONFIRMA DATOS OK PARA LA RECOLECCION DE EQUIPOS. SE ESCALA PARA VISITA | 11/10/2025 SE REALIZA VISITA EL 11 DE OCTUBRE EL LOCAL SE ENCUENTRA CERRADO, SE CONTACTA A USUARIO EL CUAL INFORMA REGRESAR EL DÍA MARTES DE LA OTRA SEMANA | 14/10/2025 SE REALIZA CIERRE DE  CB NO HAY ROLLOS POR RECOGER_x000a_14/10/2025 SE REALIZA CIERRE DE CB"/>
    <s v="VISITA_TÉCNICA"/>
    <n v="0"/>
    <s v="PRINCIPAL"/>
    <s v="PRINCIPAL"/>
    <s v="HERNANDEZ CHAVARRIA JUAN CAMILO"/>
    <n v="2"/>
    <n v="101766"/>
    <n v="203532"/>
  </r>
  <r>
    <s v="MEDELLIN"/>
    <s v="0036-0005"/>
    <x v="1"/>
    <n v="5030"/>
    <s v="LC-CS-25-000664"/>
    <n v="69739"/>
    <x v="0"/>
    <s v="ANTIOQUIA"/>
    <s v="AMAGA"/>
    <s v="BARRIO AMGAGA AMAGA"/>
    <s v="WOMPI"/>
    <s v="FO-25-1673503 | FO-25-1640819"/>
    <d v="2025-10-07T10:52:00"/>
    <d v="2025-10-15T07:52:00"/>
    <x v="0"/>
    <s v="CIERRE"/>
    <s v="EJECUTADO_EXITOSO"/>
    <s v="CIERRE EXITOSO"/>
    <s v="07/10/2025 EN COMUNICACION CON EL SEÑOR ARNULFO ALIRIO CORREA PUERTA AL NUMERO 3104852237, CONFIRMA DATOS OK PARA LA RECOLECCION DE EQUIPOS. SE ESCALA PARA VISITA | 14/10/2025 OPERARIOS INFORMAN QUE PRESENTAN INDECISIÓN PARA SEGUIR OPERANDO EL CB, USUARIO ENCARGADO NO ESTÁ PRESENTE Y NO SE LOGRA TENER COMUNICACIÓN CON EL, LOS OPERARIOS NO TIENE ACCESO A DONDE ESTÁN LOS EQUIPOS_x000a_14/10/2025 CIERRE EXITOSO SIN PUBLICIDAD CB INFORMA QUE LE DIÓ DISPOSICIÓN FINAL TAMBIÉN NOS INFORMA QUE LA CAJA DEL DATÁFONO NO LA ENCONTRÓ"/>
    <s v="VISITA_TÉCNICA"/>
    <n v="0"/>
    <s v="INTERMEDIA"/>
    <s v="INTERMEDIA"/>
    <s v="CASTAÑEDA PALACIO CARLOS FELIPE"/>
    <n v="2"/>
    <n v="318400"/>
    <n v="636800"/>
  </r>
  <r>
    <s v="MEDELLIN"/>
    <s v="0036-0005"/>
    <x v="1"/>
    <n v="5360"/>
    <s v="LC-CS-25-003929"/>
    <n v="79060"/>
    <x v="0"/>
    <s v="ANTIOQUIA"/>
    <s v="ITAGUI"/>
    <s v="BARRIO ITAGUI ITAGUI 30"/>
    <s v="WOMPI"/>
    <s v="FO-25-1686921"/>
    <d v="2025-10-15T12:47:00"/>
    <d v="2025-10-16T10:48:00"/>
    <x v="0"/>
    <s v="CIERRE"/>
    <s v="EJECUTADO_EXITOSO"/>
    <s v="CIERRE EXITOSO"/>
    <s v="15/10/2025 SE ESCALA PARA VISITA. CONFIRMAR DATOS PARA LA RECOLECCION DE EQUIPOS | 16/10/2025 SE REALIZA CIERRE DEL CB"/>
    <s v="VISITA_TÉCNICA"/>
    <n v="0"/>
    <s v="PRINCIPAL"/>
    <s v="PRINCIPAL"/>
    <s v="HERNANDEZ CHAVARRIA JUAN CAMILO"/>
    <n v="1"/>
    <n v="101766"/>
    <n v="101766"/>
  </r>
  <r>
    <s v="MEDELLIN"/>
    <s v="0036-0005"/>
    <x v="1"/>
    <n v="5380"/>
    <s v="LC-CS-25-003934"/>
    <n v="59024"/>
    <x v="0"/>
    <s v="ANTIOQUIA"/>
    <s v="LA ESTRELLA"/>
    <s v="ABARROTES MIXTO LA ESQUINA DEL PUEBLO"/>
    <s v="WOMPI"/>
    <s v="FO-25-1694164"/>
    <d v="2025-10-16T14:44:00"/>
    <d v="2025-10-17T11:57:00"/>
    <x v="0"/>
    <s v="CIERRE"/>
    <s v="EJECUTADO_EXITOSO"/>
    <s v="CIERRE EXITOSO"/>
    <s v="16/10/2025 SE INTENTA COMUNICACION CON LA SEÑORA ALBA LUZ BOTERO GARCES AL NUMERO 3016793555, PERO NO CONTESTA LA LLAMADA. SE ESCALA PARA VISITA | 18/10/2025 SE REALIZA CIERRE DE WOMPI SE RECOGE 1 DATAFONO OK"/>
    <s v="VISITA_TÉCNICA"/>
    <n v="0"/>
    <s v="PRINCIPAL"/>
    <s v="PRINCIPAL"/>
    <s v="MONTOYA VELEZ ANDRES FELIPE"/>
    <n v="1"/>
    <n v="101766"/>
    <n v="101766"/>
  </r>
  <r>
    <s v="PEREIRA"/>
    <s v="0036-0002"/>
    <x v="5"/>
    <n v="66001"/>
    <s v="LC-CS-25-003952"/>
    <n v="76773"/>
    <x v="0"/>
    <s v="RISARALDA"/>
    <s v="PEREIRA"/>
    <s v="BARRIO HERMANDO VELEZ PEREIRA."/>
    <s v="WOMPI"/>
    <s v="FO-25-1700220"/>
    <d v="2025-10-17T17:00:00"/>
    <d v="2025-10-20T11:14:00"/>
    <x v="0"/>
    <s v="CIERRE"/>
    <s v="EJECUTADO_EXITOSO"/>
    <s v="CIERRE EXITOSO"/>
    <s v="17/10/2025 SE ESCALA PARA VISITA. CONFIRMAR DATOS PARA LA RECOLECCION DE EQUIPOS | 18/10/2025 VISITAMOS COMERCIO REALIZAMOS RETIRO DE OCHO ROLLOS, DATÁFONO WOMPI CON CARGADOR, CONECTORES Y EN SU CAJA, DESMONTAMOS AVISO EXTERIOR, FLANGGER Y DISPLAY LEGAL (HORARIO) DESTRUIMOS LA PUBLICIDAD EN EL PUNTO."/>
    <s v="VISITA_TÉCNICA"/>
    <n v="0"/>
    <s v="PRINCIPAL"/>
    <s v="PRINCIPAL"/>
    <s v="ARROYAVE CANO MANUEL GUILLERMO"/>
    <n v="1"/>
    <n v="101766"/>
    <n v="101766"/>
  </r>
  <r>
    <s v="MEDELLIN"/>
    <s v="0036-0005"/>
    <x v="1"/>
    <n v="5360"/>
    <s v="LC-CS-25-003951"/>
    <n v="75876"/>
    <x v="0"/>
    <s v="ANTIOQUIA"/>
    <s v="ITAGÜÍ"/>
    <s v="DROGUERIA PHARMA FULL"/>
    <s v="WOMPI"/>
    <s v="FO-25-1700230"/>
    <d v="2025-10-17T17:00:00"/>
    <d v="2025-10-20T14:44:00"/>
    <x v="0"/>
    <s v="CIERRE"/>
    <s v="EJECUTADO_EXITOSO"/>
    <s v="CIERRE EXITOSO"/>
    <s v="17/10/2025 SE ESCALA PARA VISITA. CONFIRMAR DATOS PARA LA RECOLECCION DE EQUIPOS | 20/10/2025 SE RETIRA DATÁFONO WOMPI Y 29 ROLLOS, OK"/>
    <s v="VISITA_TÉCNICA"/>
    <n v="0"/>
    <s v="PRINCIPAL"/>
    <s v="PRINCIPAL"/>
    <s v="DIAZ NAVARRO NEIDER AMED"/>
    <n v="1"/>
    <n v="101766"/>
    <n v="101766"/>
  </r>
  <r>
    <s v="MEDELLIN"/>
    <s v="0036-0005"/>
    <x v="1"/>
    <n v="5308"/>
    <s v="LC-CS-25-003950"/>
    <n v="38652"/>
    <x v="0"/>
    <s v="ANTIOQUIA"/>
    <s v="GIRARDOTA"/>
    <s v="MINIMERCADO DEL NORTE GIRARDOTA"/>
    <s v="WOMPI"/>
    <s v="FO-25-1700226"/>
    <d v="2025-10-17T17:00:00"/>
    <d v="2025-10-20T14:47:00"/>
    <x v="0"/>
    <s v="CIERRE"/>
    <s v="EJECUTADO_EXITOSO"/>
    <s v="CIERRE EXITOSO"/>
    <s v="17/10/2025 SE ESCALA PARA VISITA. CONFIRMAR DATOS PARA LA RECOLECCION DE EQUIPOS | 20/10/2025 SE RETIRARO EQUIPO WOMPI CIERRE DEL CORRESPONSAL BANCARIO"/>
    <s v="VISITA_TÉCNICA"/>
    <n v="0"/>
    <s v="PRINCIPAL"/>
    <s v="PRINCIPAL"/>
    <s v="ZAPATA LOPEZ EDWARD ASDRUBAL"/>
    <n v="1"/>
    <n v="101766"/>
    <n v="101766"/>
  </r>
  <r>
    <s v="MEDELLIN"/>
    <s v="0036-0005"/>
    <x v="1"/>
    <n v="5360"/>
    <s v="LC-CS-25-003953"/>
    <n v="79372"/>
    <x v="0"/>
    <s v="ANTIOQUIA"/>
    <s v="ITAGUI"/>
    <s v="BARRIO ITAGUI ITAGUI 31"/>
    <s v="WOMPI"/>
    <s v="FO-25-1700228"/>
    <d v="2025-10-17T17:00:00"/>
    <d v="2025-10-20T14:49:00"/>
    <x v="0"/>
    <s v="CIERRE"/>
    <s v="EJECUTADO_EXITOSO"/>
    <s v="CIERRE EXITOSO"/>
    <s v="17/10/2025 SE ESCALA PARA VISITA. CONFIRMAR DATOS PARA LA RECOLECCION DE EQUIPOS | 20/10/2025 RETIRO DE DATÁFONO CON 4 ROLLOS"/>
    <s v="VISITA_TÉCNICA"/>
    <n v="0"/>
    <s v="PRINCIPAL"/>
    <s v="PRINCIPAL"/>
    <s v="DIAZ NAVARRO NEIDER AMED"/>
    <n v="1"/>
    <n v="101766"/>
    <n v="101766"/>
  </r>
  <r>
    <s v="PEREIRA"/>
    <s v="0036-0002"/>
    <x v="5"/>
    <n v="66001"/>
    <s v="LC-CS-25-003948"/>
    <n v="12549"/>
    <x v="0"/>
    <s v="RISARALDA"/>
    <s v="PEREIRA"/>
    <s v="CACHARRERIA PAPELERIA VARIEDADES CENTENARIO"/>
    <s v="WOMPI"/>
    <s v="FO-25-1700223"/>
    <d v="2025-10-17T17:00:00"/>
    <d v="2025-10-21T08:36:00"/>
    <x v="0"/>
    <s v="CIERRE"/>
    <s v="EJECUTADO_EXITOSO"/>
    <s v="CIERRE EXITOSO"/>
    <s v="17/10/2025 SE ESCALA PARA VISITA. CONFIRMAR DATOS PARA LA RECOLECCION DE EQUIPOS | 21/10/2025 EN OBSERVACIONES, COLOCA SE RECOJE DATAFONO Y CARGADOR WOMPI Y SE DESTRUYE A PUBLICIDAD AVISO, FLANGER. SE RETIRAN 8 ROLLOS PARA DATÁFONO"/>
    <s v="VISITA_TÉCNICA"/>
    <n v="0"/>
    <s v="PRINCIPAL"/>
    <s v="PRINCIPAL"/>
    <s v="CAÑAS MENDEZ GUSTAVO ADOLFO"/>
    <n v="1"/>
    <n v="101766"/>
    <n v="101766"/>
  </r>
  <r>
    <s v="VILLAVICENCIO"/>
    <s v="0036-0006"/>
    <x v="0"/>
    <n v="50001"/>
    <s v="LC-CS-25-003959"/>
    <n v="61567"/>
    <x v="0"/>
    <s v="META"/>
    <s v="VILLAVICENCIO"/>
    <s v="FERRETERIA S Y V"/>
    <s v="WOMPI"/>
    <s v="FO-25-1706036"/>
    <d v="2025-10-20T12:35:00"/>
    <d v="2025-10-22T07:18:00"/>
    <x v="0"/>
    <s v="CIERRE"/>
    <s v="EJECUTADO_EXITOSO"/>
    <s v="CIERRE EXITOSO"/>
    <s v="20/10/2025 SE ESCALA PARA VISITA. CONFIRMAR DATOS PARA LA RECOLECCION DE EQUIPOS | 21/10/2025 SE REALIZA RETIRO DE DATAFONO WOMPI, SE RETIRA CARGADOR."/>
    <s v="VISITA_TÉCNICA"/>
    <n v="0"/>
    <s v="PRINCIPAL"/>
    <s v="LEJANA"/>
    <s v="MURCIA HERNANDEZ HARVEY IGNACIO"/>
    <n v="1"/>
    <n v="101766"/>
    <n v="101766"/>
  </r>
  <r>
    <s v="MEDELLIN"/>
    <s v="0036-0005"/>
    <x v="1"/>
    <n v="5264"/>
    <s v="LC-CS-25-003949"/>
    <n v="34526"/>
    <x v="0"/>
    <s v="ANTIOQUIA"/>
    <s v="ENTRERRIOS"/>
    <s v="BARRIO SECTOR LA BOMBA ENTRERRIOS"/>
    <s v="WOMPI"/>
    <s v="FO-25-1700221"/>
    <d v="2025-10-17T17:00:00"/>
    <d v="2025-10-22T07:19:00"/>
    <x v="0"/>
    <s v="CIERRE"/>
    <s v="EJECUTADO_EXITOSO"/>
    <s v="CIERRE EXITOSO"/>
    <s v="17/10/2025 SE ESCALA PARA VISITA. CONFIRMAR DATOS PARA LA RECOLECCION DE EQUIPOS | 21/10/2025 CIERRE DE CB OK"/>
    <s v="VISITA_TÉCNICA"/>
    <n v="0"/>
    <s v="INTERMEDIA"/>
    <s v="INTERMEDIA"/>
    <s v="CARDONA MOLINA BROLIN STIVEN"/>
    <n v="1"/>
    <n v="318400"/>
    <n v="318400"/>
  </r>
  <r>
    <s v="BOGOTA"/>
    <s v="0036-0004"/>
    <x v="6"/>
    <n v="11001"/>
    <s v="LC-CS-25-003857"/>
    <n v="14389"/>
    <x v="0"/>
    <s v="CUNDINAMARCA"/>
    <s v="BOGOTÁ"/>
    <s v="DOG AND CATS PRODUCTS"/>
    <s v="WOMPI"/>
    <s v="FO-25-1678129 | FO-25-1663381 | FO-25-1713985"/>
    <d v="2025-10-09T14:46:00"/>
    <d v="2025-10-22T08:07:00"/>
    <x v="0"/>
    <s v="CIERRE"/>
    <s v="NO_EXITOSO"/>
    <s v="CB NO ENTREGA EQUIPO"/>
    <s v="09/10/2025 EN COMUNICACION CON EL SEÑOR JULIO CESAR RINCON VEGA AL NUMERO 3102573808, CONFIRMA DATOS OK PARA LA RECOLECCION DE EQUIPOS. SE ESCALA PARA VISITA | 17/10/2025 COMERCIO SE ENCUENTRA CERRADO, NO CONTESTAN AL NÚMERO DE CONTACTO_x000a_17/10/2025 SE LLAMA AL # 6017730533, CAE A 3214635174 BUZÓN, DIA 17-10-2025 WOMPI ENVIA # 321 4635174, NO CONTERSTA LLAMADA NORMAL NI POR WHATAPP, SE DEJA MENSAJE, CONTESTA EL HIJO, ALLÍ QUEDA LA CONVERSSACIÓN._x000a_SIENDO LAS 18:25 CONTESTA QUE PARA CUANDO, SE LE INFORMA QUE PARA EL SÁBADO 18-10-2025, ALLÍ MUERE LA CONVERSACIÓN | 20/10/2025 SE INTENTA COMUNICACIÓN CON EL USUARIO VIA WPP PERO NO SE LOGRA RESPUESTA, SE ESCALA CASO A WOMPI PARA VALIDAR COMO PROCEDER | 22/10/2025 SE LLAMA YA QUE EL COMERCIO SE ENCUENTRA CERRADO E INDICAN QUE ABREN HASTA EL LUNES DE LA OTRA SEMANA POR TEMAS DE REMODELACIÓN"/>
    <s v="VISITA_TÉCNICA"/>
    <n v="0"/>
    <s v="PRINCIPAL"/>
    <s v="PRINCIPAL"/>
    <s v="BARRAGAN LAGOS JUAN MANUEL"/>
    <n v="3"/>
    <n v="101766"/>
    <n v="305298"/>
  </r>
  <r>
    <s v="MEDELLIN"/>
    <s v="0036-0005"/>
    <x v="1"/>
    <n v="5266"/>
    <s v="LC-CS-25-003975"/>
    <n v="73497"/>
    <x v="0"/>
    <s v="ANTIOQUIA"/>
    <s v="ENVIGADO"/>
    <s v="ENVICOPIAS"/>
    <s v="WOMPI"/>
    <s v="FO-25-1712474"/>
    <d v="2025-10-21T13:01:00"/>
    <d v="2025-10-22T15:27:00"/>
    <x v="0"/>
    <s v="CIERRE"/>
    <s v="EJECUTADO_EXITOSO"/>
    <s v="CIERRE EXITOSO"/>
    <s v="21/10/2025 SE ESCALA PARA VISITA. CONFIRMAR DATOS PARA LA RECOLECCION DE EQUIPOS | 22/10/2025 SE RETIRA DATÁFONO WOMPI, CON 4 ROLLOS, OK"/>
    <s v="VISITA_TÉCNICA"/>
    <n v="0"/>
    <s v="PRINCIPAL"/>
    <s v="PRINCIPAL"/>
    <s v="HENAO JARAMILLO JUAN JOSE"/>
    <n v="1"/>
    <n v="101766"/>
    <n v="101766"/>
  </r>
  <r>
    <s v="BUCARAMANGA"/>
    <s v="0036-0007"/>
    <x v="2"/>
    <n v="68276"/>
    <s v="LC-CS-25-003972"/>
    <n v="81400"/>
    <x v="0"/>
    <s v="SANTANDER"/>
    <s v="FLORIDABLANCA"/>
    <s v="LOGÍSTICA M Y S"/>
    <s v="WOMPI"/>
    <s v="FO-25-1717850 | FO-25-1710334"/>
    <d v="2025-10-21T12:32:00"/>
    <d v="2025-10-23T07:36:00"/>
    <x v="0"/>
    <s v="CIERRE"/>
    <s v="EJECUTADO_EXITOSO"/>
    <s v="CIERRE EXITOSO"/>
    <s v="21/10/2025 SE ESCALA PARA VISITA. CONFIRMAR DATOS PARA LA RECOLECCION DE EQUIPOS | 22/10/2025 SE REALIZÓ VISITA AL COMERCIO Y SE SOSTUVO CONVERSACIÓN CON EL SR. DORIS SOTO, EL USUARIO CONFIRMA QUE DESCONOCE EL MOTIVO DEL CIERRE. MANIFIESTA QUE SE COMUNICARÁ CON EL ASESOR Y CON EL BANCO PARA REVISAR CONJUNTAMENTE LA SITUACIÓN. EL CLIENTE NO ACEPTA EL RETIRO DEL DATÁFONO SIN ANTES CONSULTAR CON LA ENTIDAD CORRESPONDIENTE BANCOLOMBIA_x000a_22/10/2025 SE RETIRA DATÁFONO WOMPI, SE DESMONTA PUBLICIDAD Y SE DESTRUYE EN SITIO."/>
    <s v="VISITA_TÉCNICA"/>
    <n v="0"/>
    <s v="PRINCIPAL"/>
    <s v="PRINCIPAL"/>
    <s v="MARTINEZ FLOREZ DONIS ALBERTO"/>
    <n v="2"/>
    <n v="101766"/>
    <n v="203532"/>
  </r>
  <r>
    <s v="MEDELLIN"/>
    <s v="0036-0005"/>
    <x v="1"/>
    <n v="5440"/>
    <s v="LC-CS-25-003976"/>
    <n v="35305"/>
    <x v="0"/>
    <s v="ANTIOQUIA"/>
    <s v="MARINILLA"/>
    <s v="BARRIO MARIA AUXILIADORA  1 MARINILLA"/>
    <s v="WOMPI"/>
    <s v="FO-25-1712476"/>
    <d v="2025-10-21T13:01:00"/>
    <d v="2025-10-23T12:58:00"/>
    <x v="0"/>
    <s v="CIERRE"/>
    <s v="EJECUTADO_EXITOSO"/>
    <s v="CIERRE EXITOSO"/>
    <s v="21/10/2025 SE ESCALA PARA VISITA. CONFIRMAR DATOS PARA LA RECOLECCION DE EQUIPOS | 23/10/2025 SE REALIZA CIERRE DE CB WOMPI SE RECOGE 1 DATAFONO Y ACC , USUARIO HACE DISPOSICIÓN FINAL DE LA PUBLICIDAD"/>
    <s v="VISITA_TÉCNICA"/>
    <n v="0"/>
    <s v="INTERMEDIA"/>
    <s v="INTERMEDIA"/>
    <s v="MONTOYA VELEZ ANDRES FELIPE"/>
    <n v="1"/>
    <n v="318400"/>
    <n v="318400"/>
  </r>
  <r>
    <s v="CALI"/>
    <s v="0036-0003"/>
    <x v="4"/>
    <n v="76248"/>
    <s v="LC-CS-25-003990"/>
    <n v="57723"/>
    <x v="0"/>
    <s v="VALLE DEL CAUCA"/>
    <s v="EL CERRITO"/>
    <s v="BARRIO CENTRO EL CERRITO 11"/>
    <s v="WOMPI"/>
    <s v="FO-25-1718982"/>
    <d v="2025-10-22T14:21:00"/>
    <d v="2025-10-23T16:15:00"/>
    <x v="0"/>
    <s v="CIERRE"/>
    <s v="EJECUTADO_EXITOSO"/>
    <s v="CIERRE EXITOSO"/>
    <s v="22/10/2025 SE ESCALA PARA VISITA. CONFIRMAR DATOS PARA LA RECOLECCION DE EQUIPOS | 23/10/2025 EN LA VISITA TÉCNICA, SE REALIZÓ LA RECOLECCIÓN DE DATÁFONO DE WOMPI EN BUEN ESTADO Y SIN NOVEDAD, LA PUBLICIDAD SE DESINSTALO Y SE DESTRUYÓ EN EL SITIO"/>
    <s v="VISITA_TÉCNICA"/>
    <n v="0"/>
    <s v="INTERMEDIA"/>
    <s v="INTERMEDIA"/>
    <s v="SANCHEZ URREGO ROBINSON DAVID"/>
    <n v="1"/>
    <n v="318400"/>
    <n v="318400"/>
  </r>
  <r>
    <s v="NEIVA"/>
    <s v="0036-0006"/>
    <x v="0"/>
    <n v="18001"/>
    <s v="LC-CS-25-004014"/>
    <n v="63265"/>
    <x v="0"/>
    <s v="CAQUETA"/>
    <s v="FLORENCIA"/>
    <s v="CENTRO NATURISTA ESPERANZA DE VIDA"/>
    <s v="WOMPI"/>
    <s v="FO-25-1724414"/>
    <d v="2025-10-23T12:58:00"/>
    <d v="2025-10-25T09:09:00"/>
    <x v="0"/>
    <s v="CIERRE"/>
    <s v="EJECUTADO_EXITOSO"/>
    <s v="CIERRE EXITOSO"/>
    <s v="23/10/2025 SE ESCALA PARA VISITA. CONFIRMAR DATOS PARA LA RECOLECCION DE EQUIPOS | 24/10/2025 SE REALIZA RETIRO DE DATÁFONO, CLIENTE NO CUENTA CON ROLLOS WOMPI, CLIENTE NO CUENTA CON PUBLICIDAD MANIFIESTA QUE SE LA ROBARON HACE TIEMPO"/>
    <s v="VISITA_TÉCNICA"/>
    <n v="0"/>
    <s v="LEJANA"/>
    <s v="LEJANA"/>
    <s v="BERMUDEZ SANCHEZ JOSE NEYBER"/>
    <n v="1"/>
    <n v="707110"/>
    <n v="707110"/>
  </r>
  <r>
    <s v="TUNJA"/>
    <s v="0036-0007"/>
    <x v="2"/>
    <n v="15476"/>
    <s v="LC-CS-25-004061"/>
    <n v="26881"/>
    <x v="0"/>
    <s v="BOYACA"/>
    <s v="MOTAVITA"/>
    <s v="BARRIO CENTRO MOTAVITA"/>
    <s v="WOMPI"/>
    <s v="FO-25-1739829"/>
    <d v="2025-10-27T12:09:00"/>
    <d v="2025-10-29T11:15:00"/>
    <x v="0"/>
    <s v="CIERRE"/>
    <s v="EJECUTADO_EXITOSO"/>
    <s v="CIERRE EXITOSO"/>
    <s v="27/10/2025 SE ESCALA PARA VISITA. CONFIRMAR DATOS PARA LA RECOLECCION DE EQUIPOS | 29/10/2025 CLIENTE CONFIRMA DISPONIBILIDAD PARA LA ENTREGA DE LOS EQUIPOS | 29/10/2025 SE EJECUTA CIERRE CORRESPONSAL BANCOLOMBIA RED WOMPI RETIRANDO LOS EQUIPOS EXISTENTES SE DESTRUYE LA PUBLICIDAD EN EL PUNTO"/>
    <s v="VISITA_TÉCNICA"/>
    <n v="0"/>
    <s v="PRINCIPAL"/>
    <s v="INTERMEDIA"/>
    <s v="RODRIGUEZ MURCIA YERSON IVAN"/>
    <n v="1"/>
    <n v="101766"/>
    <n v="101766"/>
  </r>
  <r>
    <s v="BOGOTA"/>
    <s v="0036-0004"/>
    <x v="6"/>
    <n v="25645"/>
    <s v="LC-CS-25-003989"/>
    <n v="29555"/>
    <x v="0"/>
    <s v="CUNDINAMARCA"/>
    <s v="SAN ANTONIO DEL TEQUENDAMA"/>
    <s v="BARRIO SECTOR TEQUENDAMA CUNDINAMARCA"/>
    <s v="WOMPI"/>
    <s v="FO-25-1723847 | FO-25-1718984"/>
    <d v="2025-10-22T14:21:00"/>
    <d v="2025-10-29T13:33:00"/>
    <x v="0"/>
    <s v="CIERRE"/>
    <s v="EJECUTADO_EXITOSO"/>
    <s v="CIERRE EXITOSO"/>
    <s v="23/10/2025 SE  LLEGA EL COMERCIO SE VALÍA CERRADO SÍ HABLA CON ÉL ENCARGADO DE LAS FLOTAS  DEL SECTOR TEQUENDAMA EL CUAL NOS INFORMA QUE HACE MÁS DE UNA SEMANA NO ABREN ESE COMERCIO SE MARCA EL NÚMERO DE CONTACTO 3208577983 TIMBRE MÚLTIPLES OCASIONES Y NADIE RESPONDE SE DEJA EVIDENCIA FOTOGRÁFICA DEL SITIO_x000a_29/10/2025 CIERRE DE VÍAS POR 40 MINUTOS | 29/10/2025 SE REALIZA EL RETIRO DE EQUIPO DE CB BANCOLOMBIA WOMPI  SIN NOVEDAD"/>
    <s v="VISITA_TÉCNICA"/>
    <n v="0"/>
    <s v="INTERMEDIA"/>
    <s v="INTERMEDIA"/>
    <s v="ORTIZ MARTINEZ STIVEN"/>
    <n v="2"/>
    <n v="318400"/>
    <n v="636800"/>
  </r>
  <r>
    <s v="TUNJA"/>
    <s v="0036-0007"/>
    <x v="2"/>
    <n v="15753"/>
    <s v="LC-CS-25-004082"/>
    <n v="64751"/>
    <x v="0"/>
    <s v="BOYACA"/>
    <s v="SOATA"/>
    <s v="BARRIO CENTRO SOATA 5"/>
    <s v="WOMPI"/>
    <s v="FO-25-1747298"/>
    <d v="2025-10-28T15:12:00"/>
    <d v="2025-10-29T14:46:00"/>
    <x v="0"/>
    <s v="CIERRE"/>
    <s v="EJECUTADO_EXITOSO"/>
    <s v="CIERRE EXITOSO"/>
    <s v="28/10/2025 SE ESCALA PARA VISITA. CONFIRMAR DATOS PARA LA RECOLECCION DE EQUIPOS | 29/10/2025 SE INTENTA COMUNICACIÓN CON EL CLIENTE AL NÚMERO CELULAR 3164724550 SEÑORA DIANA JAIME , NO ES POSIBLE LA COMUNICACIÓN EL NÚMERO SE VA A SISTEMA DE VOZ , SE INTENTA NUEVAMENTE Y DICE DEPUES QUE EL NÚMERO NO SE ENCUENTRA EN USO , SE DEJA MENSAJE VÍA WHATSAPP Y NO HAY RESPUESTA , SE SEGUIRA HACIENDO GESTIÓN DURANTE EL DIA PARA CONFIRMAR VISITA | 29/10/2025 SE REALIZA CIERRE RETIRO CB  WOMPI , RETIRANDO EQUIPO DX4000 Y SUS ACCESORIOS RESPECTIVOS COMO FUENTE DE PODER - PROTECTOR TECLADO  Y ADAPTADORES ADICIONALES DE LA FUENTE DE PODER , ENTREGA LOS EQUIPOS TATIANA MARCELA JAIME"/>
    <s v="VISITA_TÉCNICA"/>
    <n v="0"/>
    <s v="LEJANA"/>
    <s v="LEJANA"/>
    <s v="ALVARADO MORENO CRISTHIAN"/>
    <n v="1"/>
    <n v="707110"/>
    <n v="707110"/>
  </r>
  <r>
    <s v="IBAGUE"/>
    <s v="0036-0006"/>
    <x v="0"/>
    <n v="73001"/>
    <s v="LC-CS-25-004094"/>
    <n v="70007"/>
    <x v="0"/>
    <s v="TOLIMA"/>
    <s v="IBAGUE"/>
    <s v="INSUMOS AFRODITA"/>
    <s v="WOMPI"/>
    <s v="FO-25-1752799"/>
    <d v="2025-10-29T14:27:00"/>
    <d v="2025-10-30T14:28:00"/>
    <x v="0"/>
    <s v="CIERRE"/>
    <s v="EJECUTADO_EXITOSO"/>
    <s v="CIERRE EXITOSO"/>
    <s v="30/10/2025 SE RETIRA: DATÁFONO Y CARGADOR EN CAJA. CB HACE DISPOSICIÓN FINAL DE PUBLICIDAD. NO SE TOMA FOTO DE TIRILLA PORQUE EL CORRESPONSAL ESTA BLOQUEADO DESDE HACE SEMANAS, NO TIENEN UN RECIBO ANTERIOR Y ESTÁ DE AFÁN LA SEÑORA IVONNE OROZCO, POR UNA CITA PERSONAL."/>
    <s v="VISITA_TÉCNICA"/>
    <n v="0"/>
    <s v="PRINCIPAL"/>
    <s v="LEJANA"/>
    <s v="VARGAS HERRERA JHON JAIRO"/>
    <n v="1"/>
    <n v="101766"/>
    <n v="101766"/>
  </r>
  <r>
    <s v="BOGOTA"/>
    <s v="0036-0004"/>
    <x v="6"/>
    <n v="25817"/>
    <s v="LC-CS-25-004060"/>
    <n v="25721"/>
    <x v="0"/>
    <s v="CUNDINAMARCA"/>
    <s v="TOCANCIPA"/>
    <s v="BARRIO EL PORTAL - TOCANCIPA"/>
    <s v="WOMPI"/>
    <s v="FO-25-1739825"/>
    <d v="2025-10-27T12:09:00"/>
    <d v="2025-10-30T14:39:00"/>
    <x v="0"/>
    <s v="CIERRE"/>
    <s v="EJECUTADO_EXITOSO"/>
    <s v="CIERRE EXITOSO"/>
    <s v="27/10/2025 SE ESCALA PARA VISITA. CONFIRMAR DATOS PARA LA RECOLECCION DE EQUIPOS | 30/10/2025 DURANTE LA VISITA TECNICA SE REALIZA RETIRO DE DATAFONO, A SOLICITUD DE CLIENTE,  POR CIERRE DE PUNTO PUBLICIDAD DISPONIBLE FUE RETIRADA Y DESTRUIDA"/>
    <s v="VISITA_TÉCNICA"/>
    <n v="0"/>
    <s v="INTERMEDIA"/>
    <s v="INTERMEDIA"/>
    <s v="GALEANO SORIANO JUAN DAVID"/>
    <n v="1"/>
    <n v="318400"/>
    <n v="318400"/>
  </r>
  <r>
    <s v="PASTO"/>
    <s v="0036-0003"/>
    <x v="4"/>
    <n v="52001"/>
    <s v="LC-CS-25-004121"/>
    <n v="76606"/>
    <x v="0"/>
    <s v="NARIÑO"/>
    <s v="PASTO"/>
    <s v="D &amp; J TIENDA Y VARIEDADES"/>
    <s v="WOMPI"/>
    <s v="FO-25-1756948"/>
    <d v="2025-10-30T10:14:00"/>
    <d v="2025-10-30T17:14:00"/>
    <x v="0"/>
    <s v="CIERRE"/>
    <s v="EJECUTADO_EXITOSO"/>
    <s v="CIERRE EXITOSO"/>
    <s v="30/10/2025 SE ESCALA PARA VISITA. CONFIRMAR DATOS PARA LA RECOLECCION DE EQUIPOS | 30/10/2025 SE REALIZA CIERRE DE CORRESPONSAL BANCARIO"/>
    <s v="VISITA_TÉCNICA"/>
    <n v="0"/>
    <s v="PRINCIPAL"/>
    <s v="LEJANA"/>
    <s v="BRAVO MADROÑERO OSCAR ESTEBAN"/>
    <n v="1"/>
    <n v="101766"/>
    <n v="101766"/>
  </r>
  <r>
    <s v="NEIVA"/>
    <s v="0036-0006"/>
    <x v="0"/>
    <n v="41001"/>
    <s v="LC-CS-25-004015"/>
    <n v="78009"/>
    <x v="0"/>
    <s v="HUILA"/>
    <s v="NEIVA"/>
    <s v="BARRIO ALTICO NEIVA 4"/>
    <s v="WOMPI"/>
    <s v="FO-25-1728803 | FO-25-1724413 | FO-25-1740755"/>
    <d v="2025-10-23T12:58:00"/>
    <d v="2025-10-31T10:51:00"/>
    <x v="0"/>
    <s v="CIERRE"/>
    <s v="NO_EXITOSO"/>
    <s v="CB NO ENTREGA EQUIPO"/>
    <s v="23/10/2025 SE ESCALA PARA VISITA. CONFIRMAR DATOS PARA LA RECOLECCION DE EQUIPOS | 24/10/2025 SE REALIZA VISITA AL PUNTO, PERSONA ENCARGADA INDICA QUE LA TITULAR NO SE ENCUENTRA, SE COMUNICA DIRECTAMENTE CON LA TITULAR Y ELLA NOS INDICA QUE NOS PUEDE RECIBIR A PARTIR DEL LUNES YA QUE NO SE ENCUENTRA EN LA CIUDAD_x000a_31/10/2025 SE REALIZA VISITA NUEVAMENTE AL PUNTO, PERSONA EN ENCARGADA INDICA QUE EL TITULAR TODAVÍA NO SE ENCUENTRA EN LA CIUDAD PIDE Y SE REPROGRAME VISITA NUEVAMENTE."/>
    <s v="VISITA_TÉCNICA"/>
    <n v="0"/>
    <s v="PRINCIPAL"/>
    <s v="LEJANA"/>
    <s v="DEVIA REINOSO JUAN CARLOS"/>
    <n v="3"/>
    <n v="101766"/>
    <n v="305298"/>
  </r>
  <r>
    <s v="BOGOTA"/>
    <s v="0036-0004"/>
    <x v="6"/>
    <n v="11001"/>
    <s v="LC-CS-25-004084"/>
    <n v="14389"/>
    <x v="0"/>
    <s v="CUNDINAMARCA"/>
    <s v="BOGOTA"/>
    <s v="BARRIO AURORA BOGOTA"/>
    <s v="WOMPI"/>
    <s v="FO-25-1747302"/>
    <d v="2025-10-28T15:12:00"/>
    <d v="2025-10-31T12:52:00"/>
    <x v="0"/>
    <s v="RECUPERACION DE EQUIPOS"/>
    <s v="EJECUTADO_EXITOSO"/>
    <s v="CIERRE EXITOSO"/>
    <s v="28/10/2025 SE ESCALA PARA VISITA. CONFIRMAR DATOS PARA LA RECOLECCION DE EQUIPOS | 31/10/2025 SE RETIRA DATÁFONO WOMPI, SOLO SE RECIBE DATÁFONO"/>
    <s v="VISITA_TÉCNICA"/>
    <n v="0"/>
    <s v="PRINCIPAL"/>
    <s v="PRINCIPAL"/>
    <s v="ORTIZ YARA FRANKLYN ISRAEL"/>
    <n v="1"/>
    <n v="101766"/>
    <n v="101766"/>
  </r>
  <r>
    <m/>
    <m/>
    <x v="7"/>
    <m/>
    <m/>
    <m/>
    <x v="1"/>
    <m/>
    <m/>
    <m/>
    <m/>
    <m/>
    <m/>
    <m/>
    <x v="1"/>
    <m/>
    <m/>
    <m/>
    <m/>
    <m/>
    <m/>
    <m/>
    <m/>
    <m/>
    <m/>
    <m/>
    <n v="9070672"/>
  </r>
  <r>
    <m/>
    <m/>
    <x v="7"/>
    <m/>
    <m/>
    <m/>
    <x v="1"/>
    <m/>
    <m/>
    <m/>
    <m/>
    <m/>
    <m/>
    <m/>
    <x v="1"/>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MEDELLIN"/>
    <s v="0036-0005"/>
    <x v="0"/>
    <n v="5440"/>
    <n v="2815744"/>
    <n v="29778"/>
    <x v="0"/>
    <s v="ANTIOQUIA"/>
    <s v="MARINILLA"/>
    <s v="BARRIO MARINILLA ANTIOQUIA"/>
    <s v="WOMPI"/>
    <s v="FO-25-1605228"/>
    <d v="2025-09-30T12:30:00"/>
    <d v="2025-10-01T16:57:00"/>
    <x v="0"/>
    <s v="AVISO EXTERIOR"/>
    <s v="EJECUTADO_EXITOSO"/>
    <s v="EJECUTADO EXITOSO"/>
    <s v="30/09/2025 POR FAVOR, COMUNICARSE CON USUARIO PARA CONFIRMAR UBICACION, SOLICITUD Y PROGRAMAR VISITA TECNICA | 01/10/2025 INSTALACIÓN DE PUBLICIDAD OK"/>
    <s v="VISITA_TÉCNICA"/>
    <n v="0"/>
    <s v="INTERMEDIA"/>
    <s v="TERRESTRE"/>
    <s v="CARDONA MOLINA BROLIN STIVEN"/>
    <n v="1"/>
    <n v="287147"/>
    <n v="287147"/>
  </r>
  <r>
    <s v="IBAGUE"/>
    <s v="0036-0006"/>
    <x v="1"/>
    <n v="73001"/>
    <n v="2815580"/>
    <n v="31221"/>
    <x v="0"/>
    <s v="TOLIMA"/>
    <s v="IBAGUE"/>
    <s v="BARRIO JARDIN 6"/>
    <s v="WOMPI"/>
    <s v="FO-25-1605231"/>
    <d v="2025-09-30T12:13:00"/>
    <d v="2025-10-02T16:22:00"/>
    <x v="0"/>
    <s v="AVISO EXTERIOR"/>
    <s v="EJECUTADO_EXITOSO"/>
    <s v="EJECUTADO EXITOSO"/>
    <s v="30/09/2025 POR FAVOR, COMUNICARSE CON USUARIO PARA CONFIRMAR UBICACION, SOLICITUD Y PROGRAMAR VISITA TECNICA | 02/10/2025 SE REALIZA INSTALACIÓN DE AVISO EXTERIOR POR SOLICITUD DEL CLIENTE."/>
    <s v="VISITA_TÉCNICA"/>
    <n v="0"/>
    <s v="PRINCIPAL"/>
    <s v="TERRESTRE"/>
    <s v="BARRAGAN TAFUR EDWIN ESTEBAN"/>
    <n v="1"/>
    <n v="95829"/>
    <n v="95829"/>
  </r>
  <r>
    <s v="IBAGUE"/>
    <s v="0036-0006"/>
    <x v="1"/>
    <n v="73001"/>
    <n v="2825506"/>
    <n v="74965"/>
    <x v="0"/>
    <s v="TOLIMA"/>
    <s v="IBAGUE"/>
    <s v="SUNNY DAYS"/>
    <s v="WOMPI"/>
    <s v="FO-25-1612751"/>
    <d v="2025-10-01T16:35:00"/>
    <d v="2025-10-03T12:03:00"/>
    <x v="0"/>
    <s v="AVISO EXTERIOR"/>
    <s v="EJECUTADO_EXITOSO"/>
    <s v="EJECUTADO EXITOSO"/>
    <s v="01/10/2025 EN COMUNICACIÓN CON LA SEÑORA  LUZ MIRIAM BARRAGÁN AL NÚMERO 3143813662 CONFIRMA SOLICITUD, DATOS CORRECTOS. SE ESCALA PARA VISITA | 03/10/2025 SE REALIZA LA INSTALACIÓN DE AVISO EXTERIOR YA QUE EL ANTERIOR SE CAYÓ ROMPIÓ FUERTE BORRASCA"/>
    <s v="VISITA_TÉCNICA"/>
    <n v="0"/>
    <s v="PRINCIPAL"/>
    <s v="TERRESTRE"/>
    <s v="GUTIERREZ  CAMILO ANDRES"/>
    <n v="1"/>
    <n v="95829"/>
    <n v="95829"/>
  </r>
  <r>
    <s v="IBAGUE"/>
    <s v="0036-0006"/>
    <x v="1"/>
    <n v="73001"/>
    <n v="2822894"/>
    <n v="74099"/>
    <x v="0"/>
    <s v="TOLIMA"/>
    <s v="IBAGUE"/>
    <s v="OSROCA MENSAJERIA"/>
    <s v="WOMPI"/>
    <s v="FO-25-1611640"/>
    <d v="2025-10-01T12:46:00"/>
    <d v="2025-10-03T16:48:00"/>
    <x v="0"/>
    <s v="AVISO EXTERIOR"/>
    <s v="EJECUTADO_EXITOSO"/>
    <s v="EJECUTADO EXITOSO"/>
    <s v="01/10/2025 POR FAVOR, COMUNICARSE CON USUARIO PARA CONFIRMAR UBICACION, SOLICITUD Y PROGRAMAR VISITA TECNICA, YA QUE SE INTENTÓ COMUNICACIÓN PERO NO HUBO RESPUESTA | 03/10/2025 SE REALIZA INSTALACIÓN DE AVISO EXTERIOR &quot;EL ANTERIOR SE PARTIÓ POR INTENTARLO ROBAR&quot;"/>
    <s v="VISITA_TÉCNICA"/>
    <n v="0"/>
    <s v="PRINCIPAL"/>
    <s v="TERRESTRE"/>
    <s v="GUTIERREZ  CAMILO ANDRES"/>
    <n v="1"/>
    <n v="95829"/>
    <n v="95829"/>
  </r>
  <r>
    <s v="MONTERIA"/>
    <s v="0036-0001"/>
    <x v="2"/>
    <n v="23001"/>
    <n v="2834736"/>
    <n v="75065"/>
    <x v="0"/>
    <s v="CORDOBA"/>
    <s v="MONTERIA"/>
    <s v="BARRIO CENTRO MONTERIA 55"/>
    <s v="WOMPI"/>
    <s v="FO-25-1620429"/>
    <d v="2025-10-03T09:43:00"/>
    <d v="2025-10-06T16:11:00"/>
    <x v="0"/>
    <s v="AVISO EXTERIOR"/>
    <s v="EJECUTADO_EXITOSO"/>
    <s v="EJECUTADO EXITOSO"/>
    <s v="03/10/2025 POR FAVOR, COMUNICARSE CON USUARIO PARA CONFIRMAR UBICACION, SOLICITUD Y PROGRAMAR VISITA TECNICA | 06/10/2025 SE REALIZÓ INSTALACIÓN DE AVISO EXTERIOR SIN NOVEDAD."/>
    <s v="VISITA_TÉCNICA"/>
    <n v="0"/>
    <s v="PRINCIPAL"/>
    <s v="TERRESTRE"/>
    <s v="CALDERA SALCEDO CARLOS JULIO"/>
    <n v="1"/>
    <n v="95829"/>
    <n v="95829"/>
  </r>
  <r>
    <s v="PASTO"/>
    <s v="0036-0003"/>
    <x v="3"/>
    <n v="52001"/>
    <n v="2835032"/>
    <n v="32265"/>
    <x v="0"/>
    <s v="NARIÑO"/>
    <s v="PASTO"/>
    <s v="TIENDA ESCOBAR M"/>
    <s v="WOMPI"/>
    <s v="FO-25-1620422"/>
    <d v="2025-10-03T09:57:00"/>
    <d v="2025-10-06T16:15:00"/>
    <x v="0"/>
    <s v="AVISO EXTERIOR"/>
    <s v="EJECUTADO_EXITOSO"/>
    <s v="EJECUTADO EXITOSO"/>
    <s v="03/10/2025 POR FAVOR, COMUNICARSE CON USUARIO PARA CONFIRMAR UBICACION, SOLICITUD Y PROGRAMAR VISITA TECNICA | 05/10/2025 SE VISITA CB. SE REALIZA INSTALACIÓN DE AVISO EXTERIOR. CLIENTE INFORMA QUE EL CB NO PRESENTA NOVEDADES. INSTALACIÓN EXITOSA"/>
    <s v="VISITA_TÉCNICA"/>
    <n v="0"/>
    <s v="PRINCIPAL"/>
    <s v="TERRESTRE"/>
    <s v="CASTILLO HERRERA ALEX RICARDO"/>
    <n v="1"/>
    <n v="95829"/>
    <n v="95829"/>
  </r>
  <r>
    <s v="VILLAVICENCIO"/>
    <s v="0036-0006"/>
    <x v="1"/>
    <n v="50001"/>
    <n v="2846117"/>
    <n v="76216"/>
    <x v="0"/>
    <s v="META"/>
    <s v="VILLAVICENCIO"/>
    <s v="ZAMUDIO TECHNOLOGY"/>
    <s v="WOMPI"/>
    <s v="FO-25-1636189"/>
    <d v="2025-10-06T14:50:00"/>
    <d v="2025-10-07T13:37:00"/>
    <x v="0"/>
    <s v="AVISO EXTERIOR"/>
    <s v="EJECUTADO_EXITOSO"/>
    <s v="EJECUTADO EXITOSO"/>
    <s v="06/10/2025 POR FAVOR, COMUNICARSE CON USUARIO PARA CONFIRMAR UBICACION, SOLICITUD Y PROGRAMAR VISITA TECNIC | 07/10/2025 SE REALIZA INSTALACIÓN DE AVISO EXTERIOR BANCOLOMBIA"/>
    <s v="VISITA_TÉCNICA"/>
    <n v="0"/>
    <s v="PRINCIPAL"/>
    <s v="TERRESTRE"/>
    <s v="MURCIA HERNANDEZ HARVEY IGNACIO"/>
    <n v="1"/>
    <n v="95829"/>
    <n v="95829"/>
  </r>
  <r>
    <s v="BOGOTA"/>
    <s v="0036-0004"/>
    <x v="4"/>
    <n v="11001"/>
    <n v="2857689"/>
    <n v="50214"/>
    <x v="0"/>
    <s v="CUNDINAMARCA"/>
    <s v="BOGOTA"/>
    <s v="BARRIO SANTA HELENITA BOGOTA 3"/>
    <s v="WOMPI"/>
    <s v="FO-25-1648307"/>
    <d v="2025-10-08T12:28:00"/>
    <d v="2025-10-09T15:49:00"/>
    <x v="0"/>
    <s v="AVISO EXTERIOR"/>
    <s v="EJECUTADO_EXITOSO"/>
    <s v="EJECUTADO EXITOSO"/>
    <s v="08/10/2025 POR FAVOR, COMUNICARSE CON USUARIO PARA CONFIRMAR UBICACION, SOLICITUD Y PROGRAMAR VISITA TECNICA | 09/10/2025 SE VISITA COMERCIO, SE ENTREGA PUBLICIDAD EXTERIOR"/>
    <s v="VISITA_TÉCNICA"/>
    <n v="0"/>
    <s v="PRINCIPAL"/>
    <s v="TERRESTRE"/>
    <s v="ORTIZ YARA FRANKLYN ISRAEL"/>
    <n v="1"/>
    <n v="95829"/>
    <n v="95829"/>
  </r>
  <r>
    <s v="BUCARAMANGA"/>
    <s v="0036-0007"/>
    <x v="5"/>
    <n v="68001"/>
    <n v="2861507"/>
    <n v="79878"/>
    <x v="0"/>
    <s v="SANTANDER"/>
    <s v="BUCARAMANGA"/>
    <s v="BARRIO MUTUALIDAD BUCARAMANGA 1"/>
    <s v="WOMPI"/>
    <s v="FO-25-1651340"/>
    <d v="2025-10-09T08:50:00"/>
    <d v="2025-10-09T15:59:00"/>
    <x v="0"/>
    <s v="AVISO EXTERIOR"/>
    <s v="EJECUTADO_EXITOSO"/>
    <s v="EJECUTADO EXITOSO"/>
    <s v="09/10/2025 POR FAVOR, COMUNICARSE CON USUARIO PARA CONFIRMAR UBICACION, SOLICITUD Y PROGRAMAR VISITA TECNICA | 09/10/2025 SE INSTALA AVISO EXTERIOR OK"/>
    <s v="VISITA_TÉCNICA"/>
    <n v="0"/>
    <s v="PRINCIPAL"/>
    <s v="TERRESTRE"/>
    <s v="GELVEZ MOGOLLON JOSE ELISEO"/>
    <n v="1"/>
    <n v="95829"/>
    <n v="95829"/>
  </r>
  <r>
    <s v="BOGOTA"/>
    <s v="0036-0004"/>
    <x v="4"/>
    <n v="11001"/>
    <n v="2853853"/>
    <n v="76653"/>
    <x v="0"/>
    <s v="CUNDINAMARCA"/>
    <s v="BOGOTÁ"/>
    <s v="PATITAS MARKET - PELUQUERIA"/>
    <s v="WOMPI"/>
    <s v="FO-25-1644629"/>
    <d v="2025-10-07T16:42:00"/>
    <d v="2025-10-14T14:32:00"/>
    <x v="0"/>
    <s v="AVISO EXTERIOR"/>
    <s v="EJECUTADO_EXITOSO"/>
    <s v="EJECUTADO EXITOSO"/>
    <s v="08/10/2025 POR FAVOR, COMUNICARSE CON USUARIO PARA CONFIRMAR UBICACION, SOLICITUD Y PROGRAMAR VISITA TECNICA | 14/10/2025 SE REALIZA VISITA A CB SE INSTALA AVISO EXTERIOR EXITOSO. SE DEJA REGISTRO FOTOGRÁFICO"/>
    <s v="VISITA_TÉCNICA"/>
    <n v="0"/>
    <s v="PRINCIPAL"/>
    <s v="TERRESTRE"/>
    <s v="JAIMES VALERO NELSON RICARDO"/>
    <n v="1"/>
    <n v="95829"/>
    <n v="95829"/>
  </r>
  <r>
    <s v="VILLAVICENCIO"/>
    <s v="0036-0006"/>
    <x v="1"/>
    <n v="50001"/>
    <n v="2865030"/>
    <n v="27260"/>
    <x v="0"/>
    <s v="META"/>
    <s v="VILLAVICENCIO"/>
    <s v="BARRIO ROSA BLANCA 2  VILLAVICENCIO"/>
    <s v="WOMPI"/>
    <s v="FO-25-1663282"/>
    <d v="2025-10-09T15:39:00"/>
    <d v="2025-10-14T16:15:00"/>
    <x v="0"/>
    <s v="AVISO EXTERIOR"/>
    <s v="EJECUTADO_EXITOSO"/>
    <s v="EJECUTADO EXITOSO"/>
    <s v="09/10/2025 POR FAVOR, COMUNICARSE CON USUARIO PARA CONFIRMAR UBICACION, SOLICITUD Y PROGRAMAR VISITA TECNICA | 14/10/2025 SE REALIZA INSTALACIÓN AVISO EXTERIOR OK SIN NOVEDAD"/>
    <s v="VISITA_TÉCNICA"/>
    <n v="0"/>
    <s v="PRINCIPAL"/>
    <s v="TERRESTRE"/>
    <s v="CASTRILLON URREA LONDIER LEANDRO"/>
    <n v="1"/>
    <n v="95829"/>
    <n v="95829"/>
  </r>
  <r>
    <s v="VILLAVICENCIO"/>
    <s v="0036-0006"/>
    <x v="1"/>
    <n v="50001"/>
    <n v="2875839"/>
    <n v="60577"/>
    <x v="0"/>
    <s v="META"/>
    <s v="VILLAVICENCIO"/>
    <s v="PAPELERIA VAJU"/>
    <s v="WOMPI"/>
    <s v="FO-25-1680969"/>
    <d v="2025-10-14T08:52:00"/>
    <d v="2025-10-15T12:46:00"/>
    <x v="0"/>
    <s v="AVISO EXTERIOR"/>
    <s v="EJECUTADO_EXITOSO"/>
    <s v="EJECUTADO EXITOSO"/>
    <s v="14/10/2025 POR FAVOR, COMUNICARSE CON USUARIO PARA CONFIRMAR UBICACION, SOLICITUD Y PROGRAMAR VISITA TECNICA | 15/10/2025 SE INSTALA AVISO EXTERIOR OK SIN NOVEDAD"/>
    <s v="VISITA_TÉCNICA"/>
    <n v="0"/>
    <s v="PRINCIPAL"/>
    <s v="TERRESTRE"/>
    <s v="CASTRILLON URREA LONDIER LEANDRO"/>
    <n v="1"/>
    <n v="95829"/>
    <n v="95829"/>
  </r>
  <r>
    <s v="BOGOTA"/>
    <s v="0036-0004"/>
    <x v="4"/>
    <n v="11001"/>
    <n v="2859344"/>
    <n v="27856"/>
    <x v="0"/>
    <s v="CUNDINAMARCA"/>
    <s v="BOGOTÁ"/>
    <s v="DISTRI ASEO DIAMANTE"/>
    <s v="WOMPI"/>
    <s v="FO-25-1648494"/>
    <d v="2025-10-08T15:51:00"/>
    <d v="2025-10-15T17:08:00"/>
    <x v="0"/>
    <s v="AVISO EXTERIOR"/>
    <s v="EJECUTADO_EXITOSO"/>
    <s v="EJECUTADO EXITOSO"/>
    <s v="08/10/2025 POR FAVOR, COMUNICARSE CON USUARIO PARA CONFIRMAR UBICACION, SOLICITUD Y PROGRAMAR VISITA TECNICA | 15/10/2025 SE REALIZA INSTALACIÓN DE AVISO EXTERIOR EN LUGAR INDICADO POR COMERCIO NO SE MANIPULA EQUIPOS  SIN NOVEDAD EN INSTALACIÓN"/>
    <s v="VISITA_TÉCNICA"/>
    <n v="0"/>
    <s v="PRINCIPAL"/>
    <s v="TERRESTRE"/>
    <s v="GALEANO SORIANO JUAN DAVID"/>
    <n v="1"/>
    <n v="95829"/>
    <n v="95829"/>
  </r>
  <r>
    <s v="MONTERIA"/>
    <s v="0036-0001"/>
    <x v="2"/>
    <n v="23670"/>
    <n v="2860382"/>
    <n v="76858"/>
    <x v="0"/>
    <s v="CORDOBA"/>
    <s v="SAN ANDRES SOTAVENTO"/>
    <s v="BARRIO LA POPA SAN ANDRES DE SOTAVENTO"/>
    <s v="WOMPI"/>
    <s v="FO-25-1650100"/>
    <d v="2025-10-09T08:00:00"/>
    <d v="2025-10-16T21:29:00"/>
    <x v="0"/>
    <s v="AVISO EXTERIOR"/>
    <s v="EJECUTADO_EXITOSO"/>
    <s v="EJECUTADO EXITOSO"/>
    <s v="09/10/2025 POR FAVOR, COMUNICARSE CON USUARIO PARA CONFIRMAR UBICACION, SOLICITUD Y PROGRAMAR VISITA TECNICA | 16/10/2025 SE VISITA COMERCIO Y SE HACE INSTALACIÓN DE AVISÓ EXTERIOR YA QUE SE LO ROBARON."/>
    <s v="VISITA_TÉCNICA"/>
    <n v="0"/>
    <s v="INTERMEDIA"/>
    <s v="TERRESTRE"/>
    <s v="CACERES HERNANDEZ ANDRES"/>
    <n v="1"/>
    <n v="287147"/>
    <n v="287147"/>
  </r>
  <r>
    <s v="MEDELLIN"/>
    <s v="0036-0005"/>
    <x v="0"/>
    <n v="5001"/>
    <n v="2881329"/>
    <n v="44999"/>
    <x v="0"/>
    <s v="ANTIOQUIA"/>
    <s v="MEDELLÍN"/>
    <s v="HIPERMETALICAS S.A.S"/>
    <s v="WOMPI"/>
    <s v="FO-25-1685819"/>
    <d v="2025-10-15T08:00:00"/>
    <d v="2025-10-16T21:57:00"/>
    <x v="0"/>
    <s v="AVISO EXTERIOR"/>
    <s v="EJECUTADO_EXITOSO"/>
    <s v="EJECUTADO EXITOSO"/>
    <s v="15/10/2025 POR FAVOR, COMUNICARSE CON USUARIO PARA CONFIRMAR UBICACION, SOLICITUD Y PROGRAMAR VISITA TECNICA | 16/10/2025 INSTALACIÓN DE AVISO EXTERIOR OK"/>
    <s v="VISITA_TÉCNICA"/>
    <n v="0"/>
    <s v="PRINCIPAL"/>
    <s v="TERRESTRE"/>
    <s v="PAREJA ECHAVARRIA JHON DAVID"/>
    <n v="1"/>
    <n v="95829"/>
    <n v="95829"/>
  </r>
  <r>
    <s v="MEDELLIN"/>
    <s v="0036-0005"/>
    <x v="0"/>
    <n v="5237"/>
    <n v="2892252"/>
    <n v="18129"/>
    <x v="0"/>
    <s v="ANTIOQUIA"/>
    <s v="DON MATIAS"/>
    <s v="ZONA INDUSTRIAL DON MATIAS"/>
    <s v="WOMPI"/>
    <s v="FO-25-1694885"/>
    <d v="2025-10-16T14:44:00"/>
    <d v="2025-10-20T16:10:00"/>
    <x v="0"/>
    <s v="AVISO EXTERIOR"/>
    <s v="EJECUTADO_EXITOSO"/>
    <s v="EJECUTADO EXITOSO"/>
    <s v="16/10/2025 POR FAVOR, COMUNICARSE CON USUARIO PARA CONFIRMAR UBICACION, SOLICITUD Y PROGRAMAR VISITA TECNICA | 20/10/2025 INSTALACIÓN DE AVISO EXTERIOR OK"/>
    <s v="VISITA_TÉCNICA"/>
    <n v="0"/>
    <s v="INTERMEDIA"/>
    <s v="TERRESTRE"/>
    <s v="PAREJA ECHAVARRIA JHON DAVID"/>
    <n v="1"/>
    <n v="287147"/>
    <n v="287147"/>
  </r>
  <r>
    <s v="MONTERIA"/>
    <s v="0036-0001"/>
    <x v="2"/>
    <n v="23807"/>
    <n v="2878895"/>
    <n v="57123"/>
    <x v="0"/>
    <s v="CORDOBA"/>
    <s v="TIERRALTA"/>
    <s v="BARRIO CENTRO TIERRALTA 2"/>
    <s v="WOMPI"/>
    <s v="FO-25-1681887"/>
    <d v="2025-10-14T13:47:00"/>
    <d v="2025-10-20T16:17:00"/>
    <x v="0"/>
    <s v="AVISO EXTERIOR"/>
    <s v="EJECUTADO_EXITOSO"/>
    <s v="EJECUTADO EXITOSO"/>
    <s v="14/10/2025 POR FAVOR, COMUNICARSE CON USUARIO PARA CONFIRMAR UBICACION, SOLICITUD Y PROGRAMAR VISITA TECNICA | 20/10/2025 SE REALIZA INSTALACIÓN DE AVISO EXTERIOR REPORTADO POR HURTO"/>
    <s v="VISITA_TÉCNICA"/>
    <n v="0"/>
    <s v="LEJANA"/>
    <s v="TERRESTRE"/>
    <s v="MARQUEZ HOYOS JEYSON DANIEL"/>
    <n v="1"/>
    <n v="551974"/>
    <n v="551974"/>
  </r>
  <r>
    <s v="PEREIRA"/>
    <s v="0036-0002"/>
    <x v="6"/>
    <n v="63001"/>
    <n v="2880158"/>
    <n v="44891"/>
    <x v="0"/>
    <s v="QUINDIO"/>
    <s v="ARMENIA"/>
    <s v="TECNISOFTWARE S.A.S"/>
    <s v="WOMPI"/>
    <s v="FO-25-1682673"/>
    <d v="2025-10-14T15:27:00"/>
    <d v="2025-10-20T16:21:00"/>
    <x v="0"/>
    <s v="AVISO EXTERIOR"/>
    <s v="EJECUTADO_EXITOSO"/>
    <s v="EJECUTADO EXITOSO"/>
    <s v="14/10/2025 POR FAVOR, COMUNICARSE CON USUARIO PARA CONFIRMAR UBICACION, SOLICITUD Y PROGRAMAR VISITA TECNICA | 20/10/2025 SE VISITA CONERCIO SE VÁLIDA AVISO EXTERIOR DETERIORADO Y ROTO SE REALIZÓ CAMBIO."/>
    <s v="VISITA_TÉCNICA"/>
    <n v="0"/>
    <s v="INTERMEDIA"/>
    <s v="TERRESTRE"/>
    <s v="SANCHEZ SOLORZANO JUAN SEBASTIAN"/>
    <n v="1"/>
    <n v="287147"/>
    <n v="287147"/>
  </r>
  <r>
    <s v="CARTAGENA"/>
    <s v="0036-0001"/>
    <x v="2"/>
    <n v="13001"/>
    <n v="2896608"/>
    <n v="80127"/>
    <x v="0"/>
    <s v="BOLIVAR"/>
    <s v="CARTAGENA"/>
    <s v="BARRIO BICENTENARIO CARTAGENA DE INDIAS 3"/>
    <s v="WOMPI"/>
    <s v="FO-25-1697843"/>
    <d v="2025-10-17T11:12:00"/>
    <d v="2025-10-22T10:37:00"/>
    <x v="0"/>
    <s v="AVISO EXTERIOR"/>
    <s v="EJECUTADO_EXITOSO"/>
    <s v="EJECUTADO EXITOSO"/>
    <s v="17/10/2025 POR FAVOR, COMUNICARSE CON USUARIO PARA CONFIRMAR UBICACION, SOLICITUD Y PROGRAMAR VISITA TECNICA | 22/10/2025 SE INSTALA AVISO EXTERIOR"/>
    <s v="VISITA_TÉCNICA"/>
    <n v="0"/>
    <s v="PRINCIPAL"/>
    <s v="TERRESTRE"/>
    <s v="CANEDO HERRERA ALEXANDER"/>
    <n v="1"/>
    <n v="95829"/>
    <n v="95829"/>
  </r>
  <r>
    <s v="PASTO"/>
    <s v="0036-0003"/>
    <x v="3"/>
    <n v="52001"/>
    <n v="2914125"/>
    <n v="49105"/>
    <x v="0"/>
    <s v="NARIÑO"/>
    <s v="PASTO"/>
    <s v="FHARMACURITA"/>
    <s v="WOMPI"/>
    <s v="FO-25-1712932"/>
    <d v="2025-10-21T13:34:00"/>
    <d v="2025-10-22T16:39:00"/>
    <x v="0"/>
    <s v="AVISO EXTERIOR"/>
    <s v="EJECUTADO_EXITOSO"/>
    <s v="EJECUTADO EXITOSO"/>
    <s v="21/10/2025 POR FAVOR COMUNICARSE CON USUARIO PARA CONFIRMAR UBICACION, SE ESCALA PARA VISITA TECNICA | 22/10/2025 SE REALIZÓ LA INSTALACIÓN DE AVISO EXTERNO POR ROBO SE AJUSTA PARA EVITAR NUEVAMENTE LA NOVEDAD NO SE MANIPULA CB CLIENTE INFORMA QUE SE ENCUENTRA OPERATIVO"/>
    <s v="VISITA_TÉCNICA"/>
    <n v="0"/>
    <s v="PRINCIPAL"/>
    <s v="TERRESTRE"/>
    <s v="REMICIO AMADO JOHN HEBER"/>
    <n v="1"/>
    <n v="95829"/>
    <n v="95829"/>
  </r>
  <r>
    <s v="VILLAVICENCIO"/>
    <s v="0036-0006"/>
    <x v="1"/>
    <n v="50001"/>
    <n v="2921723"/>
    <n v="74156"/>
    <x v="0"/>
    <s v="META"/>
    <s v="VILLAVICENCIO"/>
    <s v="BARRIO URBANIZACION GUATIQUIA VILLAVICENCIO"/>
    <s v="WOMPI"/>
    <s v="FO-25-1720257"/>
    <d v="2025-10-22T16:10:00"/>
    <d v="2025-10-23T12:27:00"/>
    <x v="0"/>
    <s v="AVISO EXTERIOR"/>
    <s v="EJECUTADO_EXITOSO"/>
    <s v="EJECUTADO EXITOSO"/>
    <s v="22/10/2025 POR FAVOR, COMUNICARSE CON USUARIO PARA CONFIRMAR UBICACION, SOLICITUD Y PROGRAMAR VISITA TECNICA | 23/10/2025 SE INSTALA AVISO EXTERIOR"/>
    <s v="VISITA_TÉCNICA"/>
    <n v="0"/>
    <s v="PRINCIPAL"/>
    <s v="TERRESTRE"/>
    <s v="PEDREROS CONTRERAS MICHAEL STEVENS"/>
    <n v="1"/>
    <n v="95829"/>
    <n v="95829"/>
  </r>
  <r>
    <s v="VALLEDUPAR"/>
    <s v="0036-0001"/>
    <x v="2"/>
    <n v="20001"/>
    <n v="2909794"/>
    <n v="81451"/>
    <x v="0"/>
    <s v="CESAR"/>
    <s v="VALLEDUPAR"/>
    <s v="DROGUERIA HELMY SANTORINI"/>
    <s v="WOMPI"/>
    <s v="FO-25-1710720"/>
    <d v="2025-10-21T08:00:00"/>
    <d v="2025-10-23T14:43:00"/>
    <x v="0"/>
    <s v="AVISO EXTERIOR"/>
    <s v="EJECUTADO_EXITOSO"/>
    <s v="EJECUTADO EXITOSO"/>
    <s v="21/10/2025 EN COMUNICACIÓN CON EL SR WILLBER DAVILA AMAYA AL NÚMERO 3015917723 NOS CONFIRMA LA SOLICITUD, DATOS CORRECTOS, SE ESCALA PARA VISITA | 23/10/2025 SE REALIZA INSTALACIÓN DE AVISO EXTERIOR"/>
    <s v="VISITA_TÉCNICA"/>
    <n v="0"/>
    <s v="PRINCIPAL"/>
    <s v="TERRESTRE"/>
    <s v="MAESTRE MENGUAL EDGAR ENRIQUE"/>
    <n v="1"/>
    <n v="95829"/>
    <n v="95829"/>
  </r>
  <r>
    <s v="BUCARAMANGA"/>
    <s v="0036-0007"/>
    <x v="5"/>
    <n v="68001"/>
    <n v="2927917"/>
    <n v="79985"/>
    <x v="0"/>
    <s v="SANTANDER"/>
    <s v="BUCARAMANGA"/>
    <s v="BARRIO SAN FRANCISCO BUCARAMANGA  19"/>
    <s v="WOMPI"/>
    <s v="FO-25-1726472"/>
    <d v="2025-10-23T16:14:00"/>
    <d v="2025-10-24T11:04:00"/>
    <x v="0"/>
    <s v="AVISO EXTERIOR"/>
    <s v="EJECUTADO_EXITOSO"/>
    <s v="EJECUTADO EXITOSO"/>
    <s v="23/10/2025 POR FAVOR, COMUNICARSE CON USUARIO PARA CONFIRMAR UBICACION, SOLICITUD Y PROGRAMAR VISITA TECNICA | 24/10/2025 SE REALIZA VISITA AL COMERCIO CB BANCOLOMBIA WOMPI, SE HACE INSTALACIÓN DE AVISO EXTERIOR, SE DEJA PUESTO DONDE EL CLIENTE LO PIDIO."/>
    <s v="VISITA_TÉCNICA"/>
    <n v="0"/>
    <s v="PRINCIPAL"/>
    <s v="TERRESTRE"/>
    <s v="GONZALEZ ESTUPIÑAN YEISON WALTER ANTONIO"/>
    <n v="1"/>
    <n v="95829"/>
    <n v="95829"/>
  </r>
  <r>
    <s v="CARTAGENA"/>
    <s v="0036-0001"/>
    <x v="2"/>
    <n v="13001"/>
    <n v="2927301"/>
    <n v="24277"/>
    <x v="0"/>
    <s v="BOLIVAR"/>
    <s v="CARTAGENA DE INDIAS"/>
    <s v="BARRIO CC GLOBO CENTRO - CARTAGENA DE INDIAS"/>
    <s v="WOMPI"/>
    <s v="FO-25-1726236"/>
    <d v="2025-10-23T15:14:00"/>
    <d v="2025-10-24T14:35:00"/>
    <x v="0"/>
    <s v="AVISO EXTERIOR"/>
    <s v="GESTIÓN_TELEFONICA"/>
    <s v="CANCELADO POR EL USUARIO"/>
    <s v="23/10/2025 POR FAVOR, COMUNICARSE CON USUARIO PARA CONFIRMAR UBICACION, SOLICITUD Y PROGRAMAR VISITA TECNICA | 24/10/2025 SE REALIZA LLAMADA AL CLIENTE INFORMA QUE LA PUBLICIDAD SE LE QUEMÓ POR MOTIVO DE UN INCENDIO SE LE INFORMA QUE CUANDO YA TENGA EL LOCAL NUEVAMENTE OPERATIVO LLAME NUEVAMENTE PARA LA PUBLICIDAD YA QUE POR EL MOMENTO NO HAY DONDE COLOCAR LA PUBLICIDAD"/>
    <s v="SOPORTE_TELEFÓNICO"/>
    <n v="0"/>
    <s v="PRINCIPAL"/>
    <s v="TERRESTRE"/>
    <s v="CANEDO HERRERA ALEXANDER"/>
    <n v="1"/>
    <n v="22000"/>
    <n v="22000"/>
  </r>
  <r>
    <s v="CALI"/>
    <s v="0036-0003"/>
    <x v="3"/>
    <n v="76001"/>
    <n v="2893820"/>
    <n v="79050"/>
    <x v="0"/>
    <s v="VALLE DEL CAUCA"/>
    <s v="CALI"/>
    <s v="TELEUNIDOS CMC TODO EN TECNOLOGIA"/>
    <s v="WOMPI"/>
    <s v="FO-25-1695507"/>
    <d v="2025-10-17T08:00:00"/>
    <d v="2025-10-29T12:35:00"/>
    <x v="0"/>
    <s v="AVISO EXTERIOR"/>
    <s v="EJECUTADO_EXITOSO"/>
    <s v="EJECUTADO EXITOSO"/>
    <s v="16/10/2025 POR FAVOR, COMUNICARSE CON USUARIO PARA CONFIRMAR UBICACION, SOLICITUD Y PROGRAMAR VISITA TECNICA | 18/10/2025 SE REALIZA LLAMADA TELEFÓNICA PARA ACORDAR VISITA CON EL CLIENTE, PERO EL CLIENTE INDICA QUE NO PUEDE ATENDERNOS EL DÍA DE HOY PORDILIGENCIAS PERSONALES | 20/10/2025 SE REALIZA VISITA TÉCNICA EN DONDE EL COMERCIO ESTÁ ABIERTO Y TIENE DISPONIBILIDAD SÓLO HASTA LAS 4:30 DE LA TARDE. OTRA CUESTIÓN ES QUE EL CABIFY NO ME QUISO COGER EL VIAJE PARA TRAER LA PUBLICIDAD AL COMERCIO SE REALIZARÁ EL DÍA DE MAÑANA EN LA MAÑANA LA PUESTA DE LA PUBLICIDAD YA SE VALIDÓ  UN ACUERDO CON EL CLIENTE | 29/10/2025 SE REALIZA VISITA TÉCNICA EN DONDE SE INSTALA AVISO EXTERIOR EN BUEN ESTADO"/>
    <s v="VISITA_TÉCNICA"/>
    <n v="0"/>
    <s v="PRINCIPAL"/>
    <s v="TERRESTRE"/>
    <s v="ESCOBAR LENIS JUAN SEBASTIAN"/>
    <n v="1"/>
    <n v="95829"/>
    <n v="95829"/>
  </r>
  <r>
    <s v="CALI"/>
    <s v="0036-0003"/>
    <x v="3"/>
    <n v="76520"/>
    <n v="2949517"/>
    <n v="68741"/>
    <x v="0"/>
    <s v="VALLE DEL CAUCA"/>
    <s v="PALMIRA"/>
    <s v="BULEVAR DE LAS MERCEDES"/>
    <s v="WOMPI"/>
    <s v="FO-25-1747868"/>
    <d v="2025-10-29T08:00:00"/>
    <d v="2025-10-30T08:36:00"/>
    <x v="0"/>
    <s v="AVISO EXTERIOR"/>
    <s v="EJECUTADO_EXITOSO"/>
    <s v="EJECUTADO EXITOSO"/>
    <s v="28/10/2025 POR FAVOR, COMUNICARSE CON USUARIO PARA CONFIRMAR UBICACION, SOLICITUD Y PROGRAMAR VISITA TECNICA | 29/10/2025 EN LA VISITA TÉCNICA SE REALIZÓ LA INSTALACIÓN DE LA PUBLICIDAD EXTERIOR YA QUE LA ANTERIOR SE CAYÓ Y SE PARTIÓ."/>
    <s v="VISITA_TÉCNICA"/>
    <n v="0"/>
    <s v="PRINCIPAL"/>
    <s v="TERRESTRE"/>
    <s v="SANCHEZ URREGO ROBINSON DAVID"/>
    <n v="1"/>
    <n v="95829"/>
    <n v="95829"/>
  </r>
  <r>
    <s v="CALI"/>
    <s v="0036-0003"/>
    <x v="3"/>
    <n v="19001"/>
    <n v="2925366"/>
    <n v="62087"/>
    <x v="0"/>
    <s v="CAUCA"/>
    <s v="POPAYAN"/>
    <s v="BARRIO LOS CAMPOS POPAYAN 1"/>
    <s v="WOMPI"/>
    <s v="FO-25-1723365"/>
    <d v="2025-10-23T11:12:00"/>
    <d v="2025-10-30T09:31:00"/>
    <x v="0"/>
    <s v="AVISO EXTERIOR"/>
    <s v="EJECUTADO_EXITOSO"/>
    <s v="EJECUTADO EXITOSO"/>
    <s v="23/10/2025 POR FAVOR, COMUNICARSE CON USUARIO PARA CONFIRMAR UBICACION, SOLICITUD Y PROGRAMAR VISITA TECNICA | 31/10/2025 SE INGRESA SE INSTALA NUEVONAVISO EXTERIOR OK"/>
    <s v="VISITA_TÉCNICA"/>
    <n v="0"/>
    <s v="LEJANA"/>
    <s v="TERRESTRE"/>
    <s v="GIMBUEL LASSO LUIS GERMAN"/>
    <n v="1"/>
    <n v="551974"/>
    <n v="551974"/>
  </r>
  <r>
    <s v="PEREIRA"/>
    <s v="0036-0002"/>
    <x v="6"/>
    <n v="63111"/>
    <n v="2926146"/>
    <n v="68070"/>
    <x v="0"/>
    <s v="QUINDIO"/>
    <s v="BUENAVISTA"/>
    <s v="CENTRO BUENAVISTA 1"/>
    <s v="WOMPI"/>
    <s v="FO-25-1747318"/>
    <d v="2025-10-23T12:38:00"/>
    <d v="2025-10-30T12:33:00"/>
    <x v="0"/>
    <s v="AVISO EXTERIOR"/>
    <s v="EJECUTADO_EXITOSO"/>
    <s v="EJECUTADO EXITOSO"/>
    <s v="30/10/2025 SE REALIZA INSTALACION DE AVISO EXTERIOR SOLICITADO POR EL CLIENTE"/>
    <s v="VISITA_TÉCNICA"/>
    <n v="0"/>
    <s v="INTERMEDIA"/>
    <s v="TERRESTRE"/>
    <s v="SANCHEZ SOLORZANO JUAN SEBASTIAN"/>
    <n v="1"/>
    <n v="287147"/>
    <n v="287147"/>
  </r>
  <r>
    <s v="BOGOTA"/>
    <s v="0036-0004"/>
    <x v="4"/>
    <n v="25322"/>
    <n v="2951365"/>
    <n v="63988"/>
    <x v="0"/>
    <s v="CUNDINAMARCA"/>
    <s v="GUASCA"/>
    <s v="BARRIO CENTRO GUASCA 2"/>
    <s v="WOMPI"/>
    <s v="FO-25-1751109"/>
    <d v="2025-10-29T09:36:00"/>
    <d v="2025-10-30T14:56:00"/>
    <x v="0"/>
    <s v="AVISO EXTERIOR"/>
    <s v="EJECUTADO_EXITOSO"/>
    <s v="EJECUTADO EXITOSO"/>
    <s v="29/10/2025 POR FAVOR, COMUNICARSE CON USUARIO PARA CONFIRMAR UBICACION, SOLICITUD Y PROGRAMAR VISITA TECNICA | 30/10/2025 SE REALIZA INSTALACIÓN DE AVISO EXTERIOR EN LUGAR INDICADO POR COMERCIO NO SE MANIPULA EQUIPOS  SIN NOVEDAD EN INSTALACIÓN"/>
    <s v="VISITA_TÉCNICA"/>
    <n v="0"/>
    <s v="INTERMEDIA"/>
    <s v="TERRESTRE"/>
    <s v="GALEANO SORIANO JUAN DAVID"/>
    <n v="1"/>
    <n v="287147"/>
    <n v="287147"/>
  </r>
  <r>
    <m/>
    <m/>
    <x v="7"/>
    <m/>
    <m/>
    <m/>
    <x v="1"/>
    <m/>
    <m/>
    <m/>
    <m/>
    <m/>
    <m/>
    <m/>
    <x v="1"/>
    <m/>
    <m/>
    <m/>
    <m/>
    <m/>
    <m/>
    <m/>
    <m/>
    <m/>
    <m/>
    <m/>
    <n v="4765410"/>
  </r>
  <r>
    <m/>
    <m/>
    <x v="7"/>
    <m/>
    <m/>
    <m/>
    <x v="1"/>
    <m/>
    <m/>
    <m/>
    <m/>
    <m/>
    <m/>
    <m/>
    <x v="1"/>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MEDELLIN"/>
    <s v="0036-0005"/>
    <x v="0"/>
    <n v="5266"/>
    <n v="14048373"/>
    <n v="51412"/>
    <x v="0"/>
    <s v="ANTIOQUIA"/>
    <s v="ENVIGADO"/>
    <s v="PAPELERIA Y VARIEDADES RIOS"/>
    <s v="WOMPI"/>
    <s v="FO-25-1616398"/>
    <d v="2025-10-01T15:54:00"/>
    <d v="2025-10-04T11:07:00"/>
    <x v="0"/>
    <s v="TRASLADO EXTERNO"/>
    <s v="EJECUTADO_EXITOSO"/>
    <s v="EJECUTADO EXITOSO"/>
    <s v="02/10/2025 EN COMUNICACIÓN CON EL SEÑOR VICTOR MAURICIO RIOS JARABA AL NÚMERO 3173026254 CONFIRMA SOLICITUD, DATOS CORRECTOS. SE ESCALA PARA VISITA | 04/10/2025 SE REALIZA TRASLADO SIN NOVEDAD. SE LLENA REPORTE TRASLADO OK. DIRECCION ES DISTINTA EN TIRILLA SE REPORTA A WOMPI VÍA CORREO CON AYUDA DE JONATAN SALAZAR. SE CONFIRMO ACTUALIZACION AL SIGUIENTE DÍA SIN PROBLEMA."/>
    <s v="VISITA_TÉCNICA"/>
    <n v="0"/>
    <s v="PRINCIPAL"/>
    <s v="TERRESTRE"/>
    <s v="HERNANDEZ CHAVARRIA JUAN CAMILO"/>
    <n v="1"/>
    <n v="59451"/>
    <n v="59451"/>
  </r>
  <r>
    <s v="MEDELLIN"/>
    <s v="0036-0005"/>
    <x v="0"/>
    <n v="5209"/>
    <n v="14129623"/>
    <n v="27118"/>
    <x v="0"/>
    <s v="ANTIOQUIA"/>
    <s v="CONCORDIA"/>
    <s v="PARQUE PRINCIPAL CONCORDIA - ANTIOQUIA"/>
    <s v="WOMPI"/>
    <s v="FO-25-1661480"/>
    <d v="2025-10-09T13:47:00"/>
    <d v="2025-10-09T14:27:00"/>
    <x v="0"/>
    <s v="TRASLADO EXTERNO"/>
    <s v="EJECUTADO_EXITOSO"/>
    <s v="EJECUTADO EXITOSO"/>
    <s v="SOLICITUD DE TRASLADO EXTERNO_x000a__x000a_SE LLEGA A LA NUEVA DIRECCIÓN YA QUE EL CORRESPONSAL YA SE ENCUENTRA AHÍ , SE ACTUALIZA EL EQUIPO YA QUEDA CON LA NUEVA DIRECCIÓN ACTUALIZADA PRUEBAS EXITOSAS SERVICIO OPERATIVO"/>
    <s v="VISITA_TÉCNICA"/>
    <n v="0"/>
    <s v="LEJANA"/>
    <s v="TERRESTRE"/>
    <s v="ZAPATA LOPEZ EDWARD ASDRUBAL"/>
    <n v="1"/>
    <n v="462012"/>
    <n v="462012"/>
  </r>
  <r>
    <s v="MEDELLIN"/>
    <s v="0036-0005"/>
    <x v="0"/>
    <n v="5001"/>
    <n v="14158078"/>
    <n v="44999"/>
    <x v="0"/>
    <s v="ANTIOQUIA"/>
    <s v="MEDELLÍN"/>
    <s v="HIPERMETALICAS S.A.S"/>
    <s v="WOMPI"/>
    <s v="FO-25-1669801"/>
    <d v="2025-10-09T16:12:00"/>
    <d v="2025-10-14T14:18:00"/>
    <x v="0"/>
    <s v="TRASLADO EXTERNO"/>
    <s v="EJECUTADO_EXITOSO"/>
    <s v="EJECUTADO EXITOSO"/>
    <s v="10/10/2025 EN COMUNICACIÓN CON LA SEÑORA DANI OCHOA AL NUMERO 3166195781 CONFIRMS SOLICITUD DE TRASLADO EXTERNO, CONFIRMA DATOS, SE ESCALA PARA VISITA | 14/10/2025 SE VISITA PUNTO YA QUE USUARIO NO CONTESTABA, SE REALIZA TRASLADO EXITOSO. PUBLICIDAD NO TIENE, SE LE INDICA SOLICITAR. TRASLADO EXITOSO. PRUEBA EN RECHAZO POR BLOQUEO DE PUNTO."/>
    <s v="VISITA_TÉCNICA"/>
    <n v="0"/>
    <s v="PRINCIPAL"/>
    <s v="TERRESTRE"/>
    <s v="MONTOYA VELEZ ANDRES FELIPE"/>
    <n v="1"/>
    <n v="59451"/>
    <n v="59451"/>
  </r>
  <r>
    <s v="CALI"/>
    <s v="0036-0003"/>
    <x v="1"/>
    <n v="19001"/>
    <n v="14177032"/>
    <n v="43516"/>
    <x v="0"/>
    <s v="CAUCA"/>
    <s v="POPAYAN"/>
    <s v="PLACAF"/>
    <s v="WOMPI"/>
    <s v="FO-25-1674611"/>
    <d v="2025-10-10T16:28:00"/>
    <d v="2025-10-14T14:48:00"/>
    <x v="0"/>
    <s v="TRASLADO EXTERNO"/>
    <s v="EJECUTADO_EXITOSO"/>
    <s v="EJECUTADO EXITOSO"/>
    <s v="11/10/2025 EN COMUNICACIÓN CON LA SEÑORA LUISA FERNANDA AL NUMERO 3165979355 CONFIRMA SOLICITUD DE TRASLADO EXTERNO, CONFIRMA DATOS, SE ESCALA PARA VISITA_x000a__x000a_14/10/2024 SE LLEGA A SITIO, SE ACTUALIZA EL EQUIPO YA QUEDA CON LA NUEVA DIRECCIÓN ACTUALIZADA PRUEBAS EXITOSAS SERVICIO OPERATIVO"/>
    <s v="VISITA_TÉCNICA"/>
    <n v="0"/>
    <s v="LEJANA"/>
    <s v="TERRESTRE"/>
    <s v="GIMBUEL LASSO LUIS GERMAN"/>
    <n v="1"/>
    <n v="462012"/>
    <n v="462012"/>
  </r>
  <r>
    <s v="PASTO"/>
    <s v="0036-0003"/>
    <x v="1"/>
    <n v="52356"/>
    <n v="14192692"/>
    <n v="13577"/>
    <x v="0"/>
    <s v="NARIÑO"/>
    <s v="IPIALES"/>
    <s v="BARRIO LOS TRIGALES - IPIALES"/>
    <s v="WOMPI"/>
    <s v="FO-25-1674607"/>
    <d v="2025-10-10T16:28:00"/>
    <d v="2025-10-15T17:06:00"/>
    <x v="0"/>
    <s v="TRASLADO EXTERNO"/>
    <s v="EJECUTADO_EXITOSO"/>
    <s v="EJECUTADO EXITOSO"/>
    <s v="11/10/2025 EN COMUNICACIÓN CON EL SEÑOR ALVARO AL NUMERO 315812336 CONFIRMA SOLICITUD DE TRASLADO EXTERNO, CONFIRMA DATOS, SE ESCALA PARA VISITA | 15/10/2025 SE VISITA EL CB EN NUEVA DIRECCIÓN, SE REALIZA VALIDACIÓN DE CAMBIO DE DIRECCIÓN EN VOUCHER Y YA FUE EFECTUADO EL CAMBIO, SE TOMA EVIDENCIA, SE TOMA FOTO DE FACHADA SIN AVISO YA QUE EL CLIENTE NO LO TIENE, SE LE INFORMA QUE DEBE SOLICITARLO. EL CB ESTA OPERATIVO"/>
    <s v="VISITA_TÉCNICA"/>
    <n v="0"/>
    <s v="INTERMEDIA"/>
    <s v="TERRESTRE"/>
    <s v="GUERRERO RAMIREZ OSCAR DARIO"/>
    <n v="1"/>
    <n v="182458"/>
    <n v="182458"/>
  </r>
  <r>
    <s v="BOGOTA"/>
    <s v="0036-0004"/>
    <x v="2"/>
    <n v="11001"/>
    <n v="14124139"/>
    <n v="75483"/>
    <x v="0"/>
    <s v="CUNDINAMARCA"/>
    <s v="BOGOTÁ"/>
    <s v="CLOWN SCREEN"/>
    <s v="WOMPI"/>
    <s v="FO-25-1686682 | FO-25-1669808"/>
    <d v="2025-10-09T16:12:00"/>
    <d v="2025-10-16T16:09:00"/>
    <x v="0"/>
    <s v="TRASLADO EXTERNO"/>
    <s v="EJECUTADO_EXITOSO"/>
    <s v="EJECUTADO EXITOSO"/>
    <s v="10/10/2025 EN COMUNICACIÓN CON LA SEÑORA JOHANA SILVA CAJAMARCA AL NUMERO 313434185 CONFIRMA SOLICITUD DE TRASLADO EXTERNO, CONFIRMA DATOS, SE ESCALA PARA VISITA"/>
    <s v="VISITA_TÉCNICA"/>
    <n v="0"/>
    <s v="PRINCIPAL"/>
    <s v="TERRESTRE"/>
    <s v="GOMEZ VEGA DAVID SNEYDER"/>
    <n v="1"/>
    <n v="59451"/>
    <n v="59451"/>
  </r>
  <r>
    <s v="CUCUTA"/>
    <s v="0036-0007"/>
    <x v="3"/>
    <n v="54001"/>
    <n v="14170520"/>
    <n v="79211"/>
    <x v="0"/>
    <s v="NORTE DE SANTANDER"/>
    <s v="CUCUTA"/>
    <s v="BARRIO QUINTA ORIENTAL CUCUTA 12"/>
    <s v="WOMPI"/>
    <s v="FO-25-1669814"/>
    <d v="2025-10-09T16:12:00"/>
    <d v="2025-10-16T16:12:00"/>
    <x v="0"/>
    <s v="TRASLADO EXTERNO"/>
    <s v="EJECUTADO_EXITOSO"/>
    <s v="EJECUTADO EXITOSO"/>
    <s v="10/10/2025 EN COMUNICACIÓN CON LA SEÑORA LUISANA SEPULVEDA AL NUMERO 3158029544 CONFIRMA SOLICITUD DE TRASLADO EXTERNO, CONFIRMA DATOS, SE ESCALA PARA VISITA"/>
    <s v="VISITA_TÉCNICA"/>
    <n v="0"/>
    <s v="PRINCIPAL"/>
    <s v="TERRESTRE"/>
    <s v="MORA VEGA JEAMPIER"/>
    <n v="1"/>
    <n v="59451"/>
    <n v="59451"/>
  </r>
  <r>
    <s v="VILLAVICENCIO"/>
    <s v="0036-0006"/>
    <x v="4"/>
    <n v="50001"/>
    <n v="14196948"/>
    <n v="60580"/>
    <x v="0"/>
    <s v="META"/>
    <s v="VILLAVICENCIO"/>
    <s v="BARRIO CIUDAD PORFIA VILLAVICENCIO 14"/>
    <s v="WOMPI"/>
    <s v="FO-25-1694903"/>
    <d v="2025-10-16T10:39:00"/>
    <d v="2025-10-17T18:43:00"/>
    <x v="0"/>
    <s v="TRASLADO EXTERNO"/>
    <s v="EJECUTADO_EXITOSO"/>
    <s v="EJECUTADO EXITOSO"/>
    <s v="16/10/2025 EN COMUNICACION CON LA SEÑORA NUBIA NARANJO AL NUMERO 3142371884  CONFIRMA SOLICITUD DE TRASLADO EXTERNO, CONFIRMA DATOS, SE ESCALA PARA VISITA | 17/10/2025 SE REALIZA TRASLADO DE CB A SOLICITUD DE CLIENTE"/>
    <s v="VISITA_TÉCNICA"/>
    <n v="0"/>
    <s v="PRINCIPAL"/>
    <s v="TERRESTRE"/>
    <s v="PEDREROS CONTRERAS MICHAEL STEVENS"/>
    <n v="1"/>
    <n v="59451"/>
    <n v="59451"/>
  </r>
  <r>
    <s v="CUCUTA"/>
    <s v="0036-0007"/>
    <x v="3"/>
    <n v="54001"/>
    <n v="14181807"/>
    <n v="37005"/>
    <x v="0"/>
    <s v="NORTE DE SANTANDER"/>
    <s v="CUCUTA"/>
    <s v="DISTRILONAS"/>
    <s v="WOMPI"/>
    <s v="FO-25-1694899"/>
    <d v="2025-10-16T10:39:00"/>
    <d v="2025-10-17T18:49:00"/>
    <x v="0"/>
    <s v="TRASLADO EXTERNO"/>
    <s v="EJECUTADO_EXITOSO"/>
    <s v="EJECUTADO EXITOSO"/>
    <s v="17/10/2025 EN COMUNICACION CON LA SEÑORA JUDIYH PEÑARALTA AL NUMERO 3173546661 CONFIRMA SOLICITUD DE TRASLADO EXTERNO, CONFIRMA DATOS, SE ESCALA PARA VISITA | 17/10/2025 FALLA O SOLICITUD:TRASLADO EXTERNO //RADICADO:14181807//CODIGO DEL CB:37005//DEPARTAMENTO:NORTE DE SANTANDER//CIUDAD:CUCUTA//DIRECCION:AV 9 # 10 - 78 BRR EL LLANO//TELEFONO:_x000a_JUDITH 37005 SE COMUNICA PARA TRASLADO EXTERNO YA CUENTA CON CAMARA DE COMERCIO Y SALDO .00 | 17/10/2025 SE VISITA COMERCIO Y SE REALIZA TRASLADO EXITOSO, PRUEBAS NO ÉXITOSAS POR BLOQUEO DEL BANCO, SE CONFIRMA POR LA LÍNEA."/>
    <s v="VISITA_TÉCNICA"/>
    <n v="0"/>
    <s v="PRINCIPAL"/>
    <s v="TERRESTRE"/>
    <s v="TORRES MANTILLA JOSE DANIEL"/>
    <n v="1"/>
    <n v="59451"/>
    <n v="59451"/>
  </r>
  <r>
    <s v="CALI"/>
    <s v="0036-0003"/>
    <x v="1"/>
    <n v="19532"/>
    <n v="14198620"/>
    <n v="41283"/>
    <x v="0"/>
    <s v="CAUCA"/>
    <s v="PATIA"/>
    <s v="BARRIO CENTRO PATIA 1"/>
    <s v="WOMPI"/>
    <s v="FO-25-1739161 | FO-25-1674609"/>
    <d v="2025-10-10T16:28:00"/>
    <d v="2025-10-28T09:52:00"/>
    <x v="0"/>
    <s v="TRASLADO EXTERNO"/>
    <s v="EJECUTADO_EXITOSO"/>
    <s v="EJECUTADO EXITOSO"/>
    <s v="11/10/2025 EN COMUNICACIÓN CON LA SEÑORA VIVIANA AL NUMERO 311714828 CONFIRMA SOLICITUD DE TRASLADO EXTERNO, CONFIRMA DATOS, SE ESCALA PARA VISITA | 17/10/2025 EL PASO HACIA EL PATIA SE ENCUENTRA CERRADO POR PROTESTAS INDIGENAS EN LA VIA PANAMERICANA NO HAY TRANSPORTE HACIA LA ZONA Y POR SEGURODAD NO SE PUEDE TRANSITAR_x000a_29/10/2025 SE INGRESA SE ACTUALIZA DIRECCIÓN Y VERSIÓN EN EL DATAFONO PRUEBAS GENERA RECHAZO DEBIDO A BLOQUEO POR LA ENTIDAD"/>
    <s v="VISITA_TÉCNICA"/>
    <n v="0"/>
    <s v="LEJANA"/>
    <s v="TERRESTRE"/>
    <s v="GIMBUEL LASSO LUIS GERMAN"/>
    <n v="1"/>
    <n v="462012"/>
    <n v="462012"/>
  </r>
  <r>
    <s v="CALI"/>
    <s v="0036-0003"/>
    <x v="1"/>
    <n v="19001"/>
    <n v="14256898"/>
    <n v="28623"/>
    <x v="0"/>
    <s v="CAUCA"/>
    <s v="POPAYAN"/>
    <s v="BARRIO MODELO 6 POPAYÁN"/>
    <s v="WOMPI"/>
    <s v="FO-25-1750886"/>
    <d v="2025-10-29T11:31:00"/>
    <d v="2025-10-31T12:13:00"/>
    <x v="0"/>
    <s v="TRASLADO EXTERNO"/>
    <s v="EJECUTADO_EXITOSO"/>
    <s v="EJECUTADO EXITOSO"/>
    <s v="29/10/2025 EN COMUNICACIÓN CON LA SEÑORA DIANA AL NÚMERO 3245208588 CONFIRMA SOLICITUD, DATOS CORRECTOS. SE ESCALA PARA VISITA | 31/10/2025 SE VISITA CB, SE INGRESA, SE ACTUALZIA DIRECCION OK, VERSION ACTUALZIADA, PRUEBAS OK, CB QUEDA OPERATIVO"/>
    <s v="VISITA_TÉCNICA"/>
    <n v="0"/>
    <s v="LEJANA"/>
    <s v="TERRESTRE"/>
    <s v="GIMBUEL LASSO LUIS GERMAN"/>
    <n v="1"/>
    <n v="462012"/>
    <n v="462012"/>
  </r>
  <r>
    <s v="BOGOTA"/>
    <s v="0036-0004"/>
    <x v="2"/>
    <n v="25754"/>
    <n v="14244372"/>
    <n v="71118"/>
    <x v="0"/>
    <s v="CUNDINAMARCA"/>
    <s v="SOACHA"/>
    <s v="SOACHA CAGUA"/>
    <s v="WOMPI"/>
    <s v="FO-25-1742967"/>
    <d v="2025-10-27T16:26:00"/>
    <d v="2025-10-31T14:49:00"/>
    <x v="0"/>
    <s v="TRASLADO EXTERNO"/>
    <s v="EJECUTADO_EXITOSO"/>
    <s v="EJECUTADO EXITOSO"/>
    <s v="28/10/2025 EN COMUNICACIÓN CON EL SEÑOR YEFRI RIAÑO PACHECO AL NÚMERO 3134760329 CONFIRMA SOLICITUD, DATOS CORRECTOS . SE ESCALA PARA VISITA, SOLICITA ATENCIÓN CUANTO ANTES | 31/10/2025 SE REALIZA VISITA PARA REALIZAR EL TRASLADO DEL DATAFONO, SE REALIZA PRUEBAS, SE VALIDA LA DIRECCIÓN Y SE EJECUTA LA ACTIVIDAD EXITOSAMENTE"/>
    <s v="VISITA_TÉCNICA"/>
    <n v="0"/>
    <s v="PRINCIPAL"/>
    <s v="TERRESTRE"/>
    <s v="ALARCON AREVALO JOHAN STIVEN"/>
    <n v="1"/>
    <n v="59451"/>
    <n v="59451"/>
  </r>
  <r>
    <m/>
    <m/>
    <x v="5"/>
    <m/>
    <m/>
    <m/>
    <x v="1"/>
    <m/>
    <m/>
    <m/>
    <m/>
    <m/>
    <m/>
    <m/>
    <x v="1"/>
    <m/>
    <m/>
    <m/>
    <m/>
    <m/>
    <m/>
    <m/>
    <m/>
    <m/>
    <m/>
    <m/>
    <n v="2446663"/>
  </r>
  <r>
    <m/>
    <m/>
    <x v="5"/>
    <m/>
    <m/>
    <m/>
    <x v="1"/>
    <m/>
    <m/>
    <m/>
    <m/>
    <m/>
    <m/>
    <m/>
    <x v="1"/>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n v="14539661"/>
  </r>
  <r>
    <x v="1"/>
    <n v="9031931"/>
  </r>
  <r>
    <x v="2"/>
    <n v="7686309"/>
  </r>
  <r>
    <x v="3"/>
    <n v="5835873"/>
  </r>
  <r>
    <x v="4"/>
    <n v="8678589"/>
  </r>
  <r>
    <x v="5"/>
    <n v="14025509"/>
  </r>
  <r>
    <x v="6"/>
    <n v="15031132"/>
  </r>
  <r>
    <x v="7"/>
    <m/>
  </r>
  <r>
    <x v="7"/>
    <m/>
  </r>
  <r>
    <x v="7"/>
    <m/>
  </r>
  <r>
    <x v="7"/>
    <m/>
  </r>
  <r>
    <x v="7"/>
    <m/>
  </r>
  <r>
    <x v="7"/>
    <m/>
  </r>
  <r>
    <x v="7"/>
    <m/>
  </r>
  <r>
    <x v="0"/>
    <n v="7149102"/>
  </r>
  <r>
    <x v="1"/>
    <n v="6553224"/>
  </r>
  <r>
    <x v="2"/>
    <n v="2103611"/>
  </r>
  <r>
    <x v="3"/>
    <n v="5966201"/>
  </r>
  <r>
    <x v="4"/>
    <n v="5627328"/>
  </r>
  <r>
    <x v="5"/>
    <n v="5997673"/>
  </r>
  <r>
    <x v="6"/>
    <n v="8193714"/>
  </r>
  <r>
    <x v="7"/>
    <m/>
  </r>
  <r>
    <x v="7"/>
    <m/>
  </r>
  <r>
    <x v="7"/>
    <m/>
  </r>
  <r>
    <x v="7"/>
    <m/>
  </r>
  <r>
    <x v="7"/>
    <m/>
  </r>
  <r>
    <x v="7"/>
    <m/>
  </r>
  <r>
    <x v="7"/>
    <m/>
  </r>
  <r>
    <x v="7"/>
    <m/>
  </r>
  <r>
    <x v="0"/>
    <n v="12738595"/>
  </r>
  <r>
    <x v="1"/>
    <n v="10005932"/>
  </r>
  <r>
    <x v="2"/>
    <n v="5184656"/>
  </r>
  <r>
    <x v="3"/>
    <n v="16237033"/>
  </r>
  <r>
    <x v="4"/>
    <n v="9499872"/>
  </r>
  <r>
    <x v="5"/>
    <n v="12610038"/>
  </r>
  <r>
    <x v="6"/>
    <n v="11965127"/>
  </r>
  <r>
    <x v="7"/>
    <m/>
  </r>
  <r>
    <x v="7"/>
    <m/>
  </r>
  <r>
    <x v="7"/>
    <m/>
  </r>
  <r>
    <x v="7"/>
    <m/>
  </r>
  <r>
    <x v="7"/>
    <m/>
  </r>
  <r>
    <x v="7"/>
    <m/>
  </r>
  <r>
    <x v="7"/>
    <m/>
  </r>
  <r>
    <x v="7"/>
    <m/>
  </r>
  <r>
    <x v="0"/>
    <n v="1362264"/>
  </r>
  <r>
    <x v="1"/>
    <n v="203532"/>
  </r>
  <r>
    <x v="3"/>
    <n v="2914958"/>
  </r>
  <r>
    <x v="4"/>
    <n v="2228348"/>
  </r>
  <r>
    <x v="5"/>
    <n v="1636106"/>
  </r>
  <r>
    <x v="6"/>
    <n v="521932"/>
  </r>
  <r>
    <x v="2"/>
    <n v="203532"/>
  </r>
  <r>
    <x v="7"/>
    <m/>
  </r>
  <r>
    <x v="7"/>
    <m/>
  </r>
  <r>
    <x v="7"/>
    <m/>
  </r>
  <r>
    <x v="7"/>
    <m/>
  </r>
  <r>
    <x v="7"/>
    <m/>
  </r>
  <r>
    <x v="7"/>
    <m/>
  </r>
  <r>
    <x v="7"/>
    <m/>
  </r>
  <r>
    <x v="0"/>
    <n v="574634"/>
  </r>
  <r>
    <x v="1"/>
    <n v="1148608"/>
  </r>
  <r>
    <x v="3"/>
    <n v="670123"/>
  </r>
  <r>
    <x v="4"/>
    <n v="670803"/>
  </r>
  <r>
    <x v="5"/>
    <n v="191658"/>
  </r>
  <r>
    <x v="2"/>
    <n v="574294"/>
  </r>
  <r>
    <x v="6"/>
    <n v="935290"/>
  </r>
  <r>
    <x v="7"/>
    <m/>
  </r>
  <r>
    <x v="7"/>
    <m/>
  </r>
  <r>
    <x v="7"/>
    <m/>
  </r>
  <r>
    <x v="7"/>
    <m/>
  </r>
  <r>
    <x v="7"/>
    <m/>
  </r>
  <r>
    <x v="7"/>
    <m/>
  </r>
  <r>
    <x v="7"/>
    <m/>
  </r>
  <r>
    <x v="7"/>
    <m/>
  </r>
  <r>
    <x v="0"/>
    <n v="118902"/>
  </r>
  <r>
    <x v="3"/>
    <n v="580914"/>
  </r>
  <r>
    <x v="4"/>
    <n v="59451"/>
  </r>
  <r>
    <x v="5"/>
    <n v="118902"/>
  </r>
  <r>
    <x v="6"/>
    <n v="1568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C0F12-4C66-4EA3-823E-06259C90C26D}" name="TablaDinámica7" cacheId="242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B82" firstHeaderRow="1" firstDataRow="1" firstDataCol="1" rowPageCount="2" colPageCount="1"/>
  <pivotFields count="27">
    <pivotField compact="0" outline="0" showAll="0"/>
    <pivotField compact="0" outline="0" showAll="0"/>
    <pivotField axis="axisRow" compact="0" outline="0" showAll="0">
      <items count="7">
        <item x="2"/>
        <item x="0"/>
        <item x="4"/>
        <item x="3"/>
        <item x="5"/>
        <item x="1"/>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6">
    <i>
      <x/>
    </i>
    <i>
      <x v="1"/>
    </i>
    <i>
      <x v="2"/>
    </i>
    <i>
      <x v="3"/>
    </i>
    <i>
      <x v="5"/>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C2D83-9C4D-4848-A750-5330F41AA1DE}" name="TablaDinámica3" cacheId="240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2:B40" firstHeaderRow="1" firstDataRow="1" firstDataCol="1" rowPageCount="2" colPageCount="1"/>
  <pivotFields count="27">
    <pivotField compact="0" outline="0" showAll="0"/>
    <pivotField compact="0" outline="0" showAll="0"/>
    <pivotField axis="axisRow" compact="0" outline="0" showAll="0">
      <items count="9">
        <item x="5"/>
        <item x="0"/>
        <item x="6"/>
        <item x="3"/>
        <item x="2"/>
        <item x="1"/>
        <item x="4"/>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2">
    <pageField fld="6" item="0" hier="-1"/>
    <pageField fld="14"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1BAC9-2BA3-429E-B992-2B2F7066A121}" name="TablaDinámica2" cacheId="239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7:B25" firstHeaderRow="1" firstDataRow="1" firstDataCol="1" rowPageCount="1" colPageCount="1"/>
  <pivotFields count="27">
    <pivotField compact="0" outline="0" showAll="0"/>
    <pivotField compact="0" outline="0" showAll="0"/>
    <pivotField axis="axisRow" compact="0" outline="0" showAll="0">
      <items count="9">
        <item x="5"/>
        <item x="6"/>
        <item x="2"/>
        <item x="0"/>
        <item x="4"/>
        <item x="1"/>
        <item x="3"/>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620CA-1FD3-4906-9213-87843A8C0595}" name="TablaDinámica1" cacheId="239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1" firstHeaderRow="1" firstDataRow="1" firstDataCol="1" rowPageCount="1" colPageCount="1"/>
  <pivotFields count="25">
    <pivotField compact="0" outline="0" showAll="0"/>
    <pivotField compact="0" outline="0" showAll="0"/>
    <pivotField axis="axisRow" compact="0" outline="0" showAll="0">
      <items count="9">
        <item x="2"/>
        <item x="3"/>
        <item x="1"/>
        <item x="6"/>
        <item x="4"/>
        <item x="5"/>
        <item x="0"/>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fld="24" baseField="0" baseItem="0"/>
  </dataFields>
  <formats count="1">
    <format dxfId="29">
      <pivotArea outline="0" fieldPosition="0">
        <references count="1">
          <reference field="2" count="7" selected="0">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70A22-F51D-4AF0-951C-E15269C14FC2}" name="TablaDinámica6" cacheId="243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4:I12" firstHeaderRow="1" firstDataRow="1" firstDataCol="1"/>
  <pivotFields count="2">
    <pivotField axis="axisRow" compact="0" outline="0" showAll="0">
      <items count="9">
        <item x="0"/>
        <item x="1"/>
        <item x="2"/>
        <item x="3"/>
        <item x="4"/>
        <item x="5"/>
        <item x="6"/>
        <item h="1" x="7"/>
        <item t="default"/>
      </items>
    </pivotField>
    <pivotField dataField="1" compact="0" outline="0"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3EEBDC-0773-4EE8-8995-9E1702DBAE09}" name="TablaDinámica5" cacheId="241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B69" firstHeaderRow="1" firstDataRow="1" firstDataCol="1" rowPageCount="2" colPageCount="1"/>
  <pivotFields count="27">
    <pivotField compact="0" outline="0" showAll="0"/>
    <pivotField compact="0" outline="0" showAll="0"/>
    <pivotField axis="axisRow" compact="0" outline="0" showAll="0">
      <items count="9">
        <item x="4"/>
        <item x="2"/>
        <item x="0"/>
        <item x="1"/>
        <item x="5"/>
        <item x="7"/>
        <item x="6"/>
        <item x="3"/>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6"/>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58511-A307-4409-A564-9022B186ED1A}" name="TablaDinámica4" cacheId="241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7:B55" firstHeaderRow="1" firstDataRow="1" firstDataCol="1" rowPageCount="2" colPageCount="1"/>
  <pivotFields count="27">
    <pivotField compact="0" outline="0" showAll="0"/>
    <pivotField compact="0" outline="0" showAll="0"/>
    <pivotField axis="axisRow" compact="0" outline="0" showAll="0">
      <items count="9">
        <item x="6"/>
        <item x="3"/>
        <item x="1"/>
        <item x="0"/>
        <item x="2"/>
        <item x="4"/>
        <item x="7"/>
        <item x="5"/>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A191-CD6A-4DBA-A6D4-56BAF7B1D29A}">
  <dimension ref="A1:H14"/>
  <sheetViews>
    <sheetView tabSelected="1" workbookViewId="0">
      <selection activeCell="C12" sqref="C12"/>
    </sheetView>
  </sheetViews>
  <sheetFormatPr defaultColWidth="8.85546875" defaultRowHeight="14.45"/>
  <cols>
    <col min="1" max="1" width="28" customWidth="1"/>
    <col min="2" max="2" width="8.85546875" style="27"/>
    <col min="3" max="3" width="20.7109375" customWidth="1"/>
    <col min="5" max="5" width="29.42578125" customWidth="1"/>
    <col min="6" max="8" width="16.7109375" style="27" customWidth="1"/>
  </cols>
  <sheetData>
    <row r="1" spans="1:8">
      <c r="A1" s="99" t="s">
        <v>0</v>
      </c>
      <c r="B1" s="100"/>
      <c r="C1" s="100"/>
      <c r="E1" s="99" t="s">
        <v>1</v>
      </c>
      <c r="F1" s="100"/>
      <c r="G1" s="100"/>
      <c r="H1" s="100"/>
    </row>
    <row r="2" spans="1:8">
      <c r="A2" s="99" t="s">
        <v>2</v>
      </c>
      <c r="B2" s="100"/>
      <c r="C2" s="100"/>
      <c r="E2" s="99" t="s">
        <v>2</v>
      </c>
      <c r="F2" s="100"/>
      <c r="G2" s="100"/>
      <c r="H2" s="100"/>
    </row>
    <row r="3" spans="1:8">
      <c r="A3" s="17" t="s">
        <v>3</v>
      </c>
      <c r="B3" s="83" t="s">
        <v>3</v>
      </c>
      <c r="C3" s="18" t="s">
        <v>3</v>
      </c>
      <c r="E3" s="17" t="s">
        <v>3</v>
      </c>
      <c r="F3" s="94"/>
      <c r="G3" s="94" t="s">
        <v>3</v>
      </c>
      <c r="H3" s="93" t="s">
        <v>3</v>
      </c>
    </row>
    <row r="4" spans="1:8">
      <c r="A4" s="19" t="s">
        <v>4</v>
      </c>
      <c r="B4" s="84" t="s">
        <v>5</v>
      </c>
      <c r="C4" s="20" t="s">
        <v>6</v>
      </c>
      <c r="E4" s="19" t="s">
        <v>4</v>
      </c>
      <c r="F4" s="95" t="s">
        <v>5</v>
      </c>
      <c r="G4" s="95" t="s">
        <v>7</v>
      </c>
      <c r="H4" s="95" t="s">
        <v>6</v>
      </c>
    </row>
    <row r="5" spans="1:8">
      <c r="A5" s="21" t="s">
        <v>8</v>
      </c>
      <c r="B5" s="85">
        <f>COUNTA(APERTURAS!A:A)-1</f>
        <v>150</v>
      </c>
      <c r="C5" s="22">
        <f>APERTURAS!Y152</f>
        <v>74829004</v>
      </c>
      <c r="E5" s="21" t="s">
        <v>9</v>
      </c>
      <c r="F5" s="87">
        <v>12</v>
      </c>
      <c r="G5" s="96">
        <f>'TARIFAS 2025'!B18</f>
        <v>16235</v>
      </c>
      <c r="H5" s="96">
        <f>F5*G5</f>
        <v>194820</v>
      </c>
    </row>
    <row r="6" spans="1:8">
      <c r="A6" s="21" t="s">
        <v>10</v>
      </c>
      <c r="B6" s="85">
        <f>COUNTA(INCIDENTES!A:A)-1</f>
        <v>567</v>
      </c>
      <c r="C6" s="22">
        <f>INCIDENTES!AA569</f>
        <v>41590853</v>
      </c>
      <c r="E6" s="21"/>
      <c r="F6" s="87"/>
      <c r="G6" s="96"/>
      <c r="H6" s="96"/>
    </row>
    <row r="7" spans="1:8">
      <c r="A7" s="21" t="s">
        <v>11</v>
      </c>
      <c r="B7" s="85">
        <f>COUNTA('OC PAPALERÍA'!A:A)-1</f>
        <v>2330</v>
      </c>
      <c r="C7" s="22">
        <f>'OC PAPALERÍA'!AA2332</f>
        <v>78241253</v>
      </c>
      <c r="E7" s="21"/>
      <c r="F7" s="87"/>
      <c r="G7" s="96"/>
      <c r="H7" s="96"/>
    </row>
    <row r="8" spans="1:8">
      <c r="A8" s="21" t="s">
        <v>12</v>
      </c>
      <c r="B8" s="85">
        <f>COUNTA('OC CIERRES'!A:A)-1</f>
        <v>40</v>
      </c>
      <c r="C8" s="22">
        <f>'OC CIERRES'!AA42</f>
        <v>9070672</v>
      </c>
      <c r="E8" s="21"/>
      <c r="F8" s="87"/>
      <c r="G8" s="96"/>
      <c r="H8" s="96"/>
    </row>
    <row r="9" spans="1:8">
      <c r="A9" s="80" t="s">
        <v>13</v>
      </c>
      <c r="B9" s="86">
        <f>COUNTA('OC PUBLICIDAD'!A:A)-1</f>
        <v>29</v>
      </c>
      <c r="C9" s="81">
        <f>'OC PUBLICIDAD'!AA31</f>
        <v>4765410</v>
      </c>
      <c r="E9" s="80"/>
      <c r="F9" s="87"/>
      <c r="G9" s="96"/>
      <c r="H9" s="96"/>
    </row>
    <row r="10" spans="1:8">
      <c r="A10" s="17" t="s">
        <v>14</v>
      </c>
      <c r="B10" s="87">
        <f>COUNTA('OC TRASLADOS'!A:A)-1</f>
        <v>12</v>
      </c>
      <c r="C10" s="82">
        <f>'OC TRASLADOS'!AA14</f>
        <v>2446663</v>
      </c>
      <c r="E10" s="95"/>
      <c r="F10" s="95"/>
      <c r="G10" s="97"/>
      <c r="H10" s="97">
        <f>SUM(H5:H9)</f>
        <v>194820</v>
      </c>
    </row>
    <row r="11" spans="1:8">
      <c r="A11" s="17" t="s">
        <v>15</v>
      </c>
      <c r="B11" s="87"/>
      <c r="C11" s="98">
        <f>H10</f>
        <v>194820</v>
      </c>
    </row>
    <row r="12" spans="1:8">
      <c r="A12" s="102" t="s">
        <v>16</v>
      </c>
      <c r="B12" s="103"/>
      <c r="C12" s="23">
        <f>SUM(C5:C11)</f>
        <v>211138675</v>
      </c>
    </row>
    <row r="13" spans="1:8">
      <c r="A13" s="104" t="s">
        <v>17</v>
      </c>
      <c r="B13" s="105"/>
      <c r="C13" s="22">
        <f>C12*0.19</f>
        <v>40116348.25</v>
      </c>
    </row>
    <row r="14" spans="1:8">
      <c r="A14" s="106" t="s">
        <v>6</v>
      </c>
      <c r="B14" s="107"/>
      <c r="C14" s="23">
        <f>SUM(C12:C13)</f>
        <v>251255023.25</v>
      </c>
    </row>
  </sheetData>
  <mergeCells count="7">
    <mergeCell ref="A13:B13"/>
    <mergeCell ref="A14:B14"/>
    <mergeCell ref="E1:H1"/>
    <mergeCell ref="E2:H2"/>
    <mergeCell ref="A1:C1"/>
    <mergeCell ref="A2:C2"/>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0419-4DFE-4218-B641-84DBC32D8779}">
  <dimension ref="A1:I83"/>
  <sheetViews>
    <sheetView topLeftCell="A2" workbookViewId="0">
      <selection activeCell="I11" sqref="I11"/>
    </sheetView>
  </sheetViews>
  <sheetFormatPr defaultColWidth="8.85546875" defaultRowHeight="14.45"/>
  <cols>
    <col min="1" max="1" width="35.28515625" bestFit="1" customWidth="1"/>
    <col min="2" max="2" width="24" bestFit="1" customWidth="1"/>
    <col min="3" max="3" width="36.85546875" bestFit="1" customWidth="1"/>
    <col min="4" max="4" width="16.42578125" customWidth="1"/>
    <col min="5" max="7" width="10.42578125" bestFit="1" customWidth="1"/>
    <col min="8" max="8" width="22.42578125" bestFit="1" customWidth="1"/>
    <col min="9" max="9" width="15.5703125" bestFit="1" customWidth="1"/>
  </cols>
  <sheetData>
    <row r="1" spans="1:9">
      <c r="A1" s="32" t="s">
        <v>18</v>
      </c>
      <c r="B1" t="s">
        <v>19</v>
      </c>
    </row>
    <row r="3" spans="1:9">
      <c r="A3" s="32" t="s">
        <v>20</v>
      </c>
      <c r="B3" t="s">
        <v>21</v>
      </c>
      <c r="C3" t="s">
        <v>22</v>
      </c>
      <c r="D3" t="s">
        <v>23</v>
      </c>
    </row>
    <row r="4" spans="1:9">
      <c r="A4" t="s">
        <v>24</v>
      </c>
      <c r="B4" s="33">
        <v>14539661</v>
      </c>
      <c r="C4" t="str">
        <f>A4</f>
        <v>Wompi Centro</v>
      </c>
      <c r="D4" s="33">
        <f>B4</f>
        <v>14539661</v>
      </c>
      <c r="H4" s="32" t="s">
        <v>22</v>
      </c>
      <c r="I4" t="s">
        <v>25</v>
      </c>
    </row>
    <row r="5" spans="1:9">
      <c r="A5" t="s">
        <v>26</v>
      </c>
      <c r="B5" s="33">
        <v>9031931</v>
      </c>
      <c r="C5" t="str">
        <f t="shared" ref="C5:C67" si="0">A5</f>
        <v>Wompi Costa</v>
      </c>
      <c r="D5" s="33">
        <f t="shared" ref="D5:D67" si="1">B5</f>
        <v>9031931</v>
      </c>
      <c r="H5" t="s">
        <v>24</v>
      </c>
      <c r="I5" s="101">
        <v>36483158</v>
      </c>
    </row>
    <row r="6" spans="1:9">
      <c r="A6" t="s">
        <v>27</v>
      </c>
      <c r="B6" s="33">
        <v>7686309</v>
      </c>
      <c r="C6" t="str">
        <f t="shared" si="0"/>
        <v>Wompi Eje Cafetero</v>
      </c>
      <c r="D6" s="33">
        <f t="shared" si="1"/>
        <v>7686309</v>
      </c>
      <c r="H6" t="s">
        <v>26</v>
      </c>
      <c r="I6" s="101">
        <v>26943227</v>
      </c>
    </row>
    <row r="7" spans="1:9">
      <c r="A7" t="s">
        <v>28</v>
      </c>
      <c r="B7" s="33">
        <v>5835873</v>
      </c>
      <c r="C7" t="str">
        <f t="shared" si="0"/>
        <v>Wompi Noroccidente</v>
      </c>
      <c r="D7" s="33">
        <f t="shared" si="1"/>
        <v>5835873</v>
      </c>
      <c r="H7" t="s">
        <v>27</v>
      </c>
      <c r="I7" s="101">
        <v>15752402</v>
      </c>
    </row>
    <row r="8" spans="1:9">
      <c r="A8" t="s">
        <v>29</v>
      </c>
      <c r="B8" s="33">
        <v>8678589</v>
      </c>
      <c r="C8" t="str">
        <f t="shared" si="0"/>
        <v>Wompi Oriente</v>
      </c>
      <c r="D8" s="33">
        <f t="shared" si="1"/>
        <v>8678589</v>
      </c>
      <c r="H8" t="s">
        <v>28</v>
      </c>
      <c r="I8" s="101">
        <v>32205102</v>
      </c>
    </row>
    <row r="9" spans="1:9">
      <c r="A9" t="s">
        <v>30</v>
      </c>
      <c r="B9" s="33">
        <v>14025509</v>
      </c>
      <c r="C9" t="str">
        <f t="shared" si="0"/>
        <v>Wompi Santander</v>
      </c>
      <c r="D9" s="33">
        <f t="shared" si="1"/>
        <v>14025509</v>
      </c>
      <c r="H9" t="s">
        <v>29</v>
      </c>
      <c r="I9" s="101">
        <v>26764391</v>
      </c>
    </row>
    <row r="10" spans="1:9">
      <c r="A10" t="s">
        <v>31</v>
      </c>
      <c r="B10" s="33">
        <v>15031132</v>
      </c>
      <c r="C10" t="str">
        <f t="shared" si="0"/>
        <v>Wompi Suroccidente</v>
      </c>
      <c r="D10" s="33">
        <f t="shared" si="1"/>
        <v>15031132</v>
      </c>
      <c r="H10" t="s">
        <v>30</v>
      </c>
      <c r="I10" s="101">
        <v>34579886</v>
      </c>
    </row>
    <row r="11" spans="1:9">
      <c r="A11" t="s">
        <v>32</v>
      </c>
      <c r="B11" s="101">
        <v>74829004</v>
      </c>
      <c r="D11" s="33"/>
      <c r="H11" t="s">
        <v>31</v>
      </c>
      <c r="I11" s="101">
        <v>38215689</v>
      </c>
    </row>
    <row r="12" spans="1:9">
      <c r="D12" s="33"/>
      <c r="H12" t="s">
        <v>32</v>
      </c>
      <c r="I12" s="101">
        <v>210943855</v>
      </c>
    </row>
    <row r="13" spans="1:9">
      <c r="D13" s="33"/>
    </row>
    <row r="14" spans="1:9">
      <c r="D14" s="33"/>
    </row>
    <row r="15" spans="1:9">
      <c r="A15" s="32" t="s">
        <v>18</v>
      </c>
      <c r="B15" t="s">
        <v>33</v>
      </c>
      <c r="D15" s="33"/>
    </row>
    <row r="16" spans="1:9">
      <c r="D16" s="33"/>
    </row>
    <row r="17" spans="1:4">
      <c r="A17" s="32" t="s">
        <v>20</v>
      </c>
      <c r="B17" t="s">
        <v>34</v>
      </c>
      <c r="D17" s="33"/>
    </row>
    <row r="18" spans="1:4">
      <c r="A18" t="s">
        <v>24</v>
      </c>
      <c r="B18" s="101">
        <v>7149102</v>
      </c>
      <c r="C18" t="str">
        <f t="shared" si="0"/>
        <v>Wompi Centro</v>
      </c>
      <c r="D18" s="33">
        <f t="shared" si="1"/>
        <v>7149102</v>
      </c>
    </row>
    <row r="19" spans="1:4">
      <c r="A19" t="s">
        <v>26</v>
      </c>
      <c r="B19" s="101">
        <v>6553224</v>
      </c>
      <c r="C19" t="str">
        <f t="shared" si="0"/>
        <v>Wompi Costa</v>
      </c>
      <c r="D19" s="33">
        <f t="shared" si="1"/>
        <v>6553224</v>
      </c>
    </row>
    <row r="20" spans="1:4">
      <c r="A20" t="s">
        <v>27</v>
      </c>
      <c r="B20" s="101">
        <v>2103611</v>
      </c>
      <c r="C20" t="str">
        <f t="shared" si="0"/>
        <v>Wompi Eje Cafetero</v>
      </c>
      <c r="D20" s="33">
        <f t="shared" si="1"/>
        <v>2103611</v>
      </c>
    </row>
    <row r="21" spans="1:4">
      <c r="A21" t="s">
        <v>28</v>
      </c>
      <c r="B21" s="101">
        <v>5966201</v>
      </c>
      <c r="C21" t="str">
        <f t="shared" si="0"/>
        <v>Wompi Noroccidente</v>
      </c>
      <c r="D21" s="33">
        <f t="shared" si="1"/>
        <v>5966201</v>
      </c>
    </row>
    <row r="22" spans="1:4">
      <c r="A22" t="s">
        <v>29</v>
      </c>
      <c r="B22" s="101">
        <v>5627328</v>
      </c>
      <c r="C22" t="str">
        <f t="shared" si="0"/>
        <v>Wompi Oriente</v>
      </c>
      <c r="D22" s="33">
        <f t="shared" si="1"/>
        <v>5627328</v>
      </c>
    </row>
    <row r="23" spans="1:4">
      <c r="A23" t="s">
        <v>30</v>
      </c>
      <c r="B23" s="101">
        <v>5997673</v>
      </c>
      <c r="C23" t="str">
        <f t="shared" si="0"/>
        <v>Wompi Santander</v>
      </c>
      <c r="D23" s="33">
        <f t="shared" si="1"/>
        <v>5997673</v>
      </c>
    </row>
    <row r="24" spans="1:4">
      <c r="A24" t="s">
        <v>31</v>
      </c>
      <c r="B24" s="101">
        <v>8193714</v>
      </c>
      <c r="C24" t="str">
        <f t="shared" si="0"/>
        <v>Wompi Suroccidente</v>
      </c>
      <c r="D24" s="33">
        <f t="shared" si="1"/>
        <v>8193714</v>
      </c>
    </row>
    <row r="25" spans="1:4">
      <c r="A25" t="s">
        <v>32</v>
      </c>
      <c r="B25" s="101">
        <v>41590853</v>
      </c>
      <c r="D25" s="33"/>
    </row>
    <row r="26" spans="1:4">
      <c r="D26" s="33"/>
    </row>
    <row r="27" spans="1:4">
      <c r="D27" s="33"/>
    </row>
    <row r="28" spans="1:4">
      <c r="D28" s="33"/>
    </row>
    <row r="29" spans="1:4">
      <c r="A29" s="32" t="s">
        <v>18</v>
      </c>
      <c r="B29" t="s">
        <v>35</v>
      </c>
      <c r="D29" s="33"/>
    </row>
    <row r="30" spans="1:4">
      <c r="A30" s="32" t="s">
        <v>36</v>
      </c>
      <c r="B30" t="s">
        <v>37</v>
      </c>
      <c r="D30" s="33"/>
    </row>
    <row r="31" spans="1:4">
      <c r="D31" s="33"/>
    </row>
    <row r="32" spans="1:4">
      <c r="A32" s="32" t="s">
        <v>20</v>
      </c>
      <c r="B32" t="s">
        <v>34</v>
      </c>
      <c r="D32" s="33"/>
    </row>
    <row r="33" spans="1:4">
      <c r="A33" t="s">
        <v>24</v>
      </c>
      <c r="B33" s="101">
        <v>12738595</v>
      </c>
      <c r="C33" t="str">
        <f t="shared" si="0"/>
        <v>Wompi Centro</v>
      </c>
      <c r="D33" s="33">
        <f t="shared" si="1"/>
        <v>12738595</v>
      </c>
    </row>
    <row r="34" spans="1:4">
      <c r="A34" t="s">
        <v>26</v>
      </c>
      <c r="B34" s="101">
        <v>10005932</v>
      </c>
      <c r="C34" t="str">
        <f t="shared" si="0"/>
        <v>Wompi Costa</v>
      </c>
      <c r="D34" s="33">
        <f t="shared" si="1"/>
        <v>10005932</v>
      </c>
    </row>
    <row r="35" spans="1:4">
      <c r="A35" t="s">
        <v>27</v>
      </c>
      <c r="B35" s="101">
        <v>5184656</v>
      </c>
      <c r="C35" t="str">
        <f t="shared" si="0"/>
        <v>Wompi Eje Cafetero</v>
      </c>
      <c r="D35" s="33">
        <f t="shared" si="1"/>
        <v>5184656</v>
      </c>
    </row>
    <row r="36" spans="1:4">
      <c r="A36" t="s">
        <v>28</v>
      </c>
      <c r="B36" s="101">
        <v>16237033</v>
      </c>
      <c r="C36" t="str">
        <f t="shared" si="0"/>
        <v>Wompi Noroccidente</v>
      </c>
      <c r="D36" s="33">
        <f t="shared" si="1"/>
        <v>16237033</v>
      </c>
    </row>
    <row r="37" spans="1:4">
      <c r="A37" t="s">
        <v>29</v>
      </c>
      <c r="B37" s="101">
        <v>9499872</v>
      </c>
      <c r="C37" t="str">
        <f t="shared" si="0"/>
        <v>Wompi Oriente</v>
      </c>
      <c r="D37" s="33">
        <f t="shared" si="1"/>
        <v>9499872</v>
      </c>
    </row>
    <row r="38" spans="1:4">
      <c r="A38" t="s">
        <v>30</v>
      </c>
      <c r="B38" s="101">
        <v>12610038</v>
      </c>
      <c r="C38" t="str">
        <f t="shared" si="0"/>
        <v>Wompi Santander</v>
      </c>
      <c r="D38" s="33">
        <f t="shared" si="1"/>
        <v>12610038</v>
      </c>
    </row>
    <row r="39" spans="1:4">
      <c r="A39" t="s">
        <v>31</v>
      </c>
      <c r="B39" s="101">
        <v>11965127</v>
      </c>
      <c r="C39" t="str">
        <f t="shared" si="0"/>
        <v>Wompi Suroccidente</v>
      </c>
      <c r="D39" s="33">
        <f t="shared" si="1"/>
        <v>11965127</v>
      </c>
    </row>
    <row r="40" spans="1:4">
      <c r="A40" t="s">
        <v>32</v>
      </c>
      <c r="B40" s="101">
        <v>78241253</v>
      </c>
      <c r="D40" s="33"/>
    </row>
    <row r="41" spans="1:4">
      <c r="D41" s="33"/>
    </row>
    <row r="42" spans="1:4">
      <c r="D42" s="33"/>
    </row>
    <row r="43" spans="1:4">
      <c r="D43" s="33"/>
    </row>
    <row r="44" spans="1:4">
      <c r="A44" s="32" t="s">
        <v>18</v>
      </c>
      <c r="B44" t="s">
        <v>35</v>
      </c>
      <c r="D44" s="33"/>
    </row>
    <row r="45" spans="1:4">
      <c r="A45" s="32" t="s">
        <v>36</v>
      </c>
      <c r="B45" t="s">
        <v>38</v>
      </c>
      <c r="D45" s="33"/>
    </row>
    <row r="46" spans="1:4">
      <c r="D46" s="33"/>
    </row>
    <row r="47" spans="1:4">
      <c r="A47" s="32" t="s">
        <v>20</v>
      </c>
      <c r="B47" t="s">
        <v>34</v>
      </c>
      <c r="D47" s="33"/>
    </row>
    <row r="48" spans="1:4">
      <c r="A48" t="s">
        <v>24</v>
      </c>
      <c r="B48" s="101">
        <v>1362264</v>
      </c>
      <c r="C48" t="str">
        <f t="shared" si="0"/>
        <v>Wompi Centro</v>
      </c>
      <c r="D48" s="33">
        <f t="shared" si="1"/>
        <v>1362264</v>
      </c>
    </row>
    <row r="49" spans="1:4">
      <c r="A49" t="s">
        <v>26</v>
      </c>
      <c r="B49" s="101">
        <v>203532</v>
      </c>
      <c r="C49" t="str">
        <f t="shared" si="0"/>
        <v>Wompi Costa</v>
      </c>
      <c r="D49" s="33">
        <f t="shared" si="1"/>
        <v>203532</v>
      </c>
    </row>
    <row r="50" spans="1:4">
      <c r="A50" t="s">
        <v>28</v>
      </c>
      <c r="B50" s="101">
        <v>2914958</v>
      </c>
      <c r="C50" t="str">
        <f t="shared" si="0"/>
        <v>Wompi Noroccidente</v>
      </c>
      <c r="D50" s="33">
        <f t="shared" si="1"/>
        <v>2914958</v>
      </c>
    </row>
    <row r="51" spans="1:4">
      <c r="A51" t="s">
        <v>29</v>
      </c>
      <c r="B51" s="101">
        <v>2228348</v>
      </c>
      <c r="C51" t="str">
        <f t="shared" si="0"/>
        <v>Wompi Oriente</v>
      </c>
      <c r="D51" s="33">
        <f t="shared" si="1"/>
        <v>2228348</v>
      </c>
    </row>
    <row r="52" spans="1:4">
      <c r="A52" t="s">
        <v>30</v>
      </c>
      <c r="B52" s="101">
        <v>1636106</v>
      </c>
      <c r="C52" t="str">
        <f t="shared" si="0"/>
        <v>Wompi Santander</v>
      </c>
      <c r="D52" s="33">
        <f t="shared" si="1"/>
        <v>1636106</v>
      </c>
    </row>
    <row r="53" spans="1:4">
      <c r="A53" t="s">
        <v>31</v>
      </c>
      <c r="B53" s="101">
        <v>521932</v>
      </c>
      <c r="C53" t="str">
        <f t="shared" si="0"/>
        <v>Wompi Suroccidente</v>
      </c>
      <c r="D53" s="33">
        <f t="shared" si="1"/>
        <v>521932</v>
      </c>
    </row>
    <row r="54" spans="1:4">
      <c r="A54" t="s">
        <v>27</v>
      </c>
      <c r="B54" s="101">
        <v>203532</v>
      </c>
      <c r="C54" t="str">
        <f t="shared" ref="C54" si="2">A54</f>
        <v>Wompi Eje Cafetero</v>
      </c>
      <c r="D54" s="33">
        <f t="shared" ref="D54" si="3">B54</f>
        <v>203532</v>
      </c>
    </row>
    <row r="55" spans="1:4">
      <c r="A55" t="s">
        <v>32</v>
      </c>
      <c r="B55" s="101">
        <v>9070672</v>
      </c>
      <c r="D55" s="33"/>
    </row>
    <row r="56" spans="1:4">
      <c r="D56" s="33"/>
    </row>
    <row r="57" spans="1:4">
      <c r="D57" s="33"/>
    </row>
    <row r="58" spans="1:4">
      <c r="A58" s="32" t="s">
        <v>18</v>
      </c>
      <c r="B58" t="s">
        <v>35</v>
      </c>
      <c r="D58" s="33"/>
    </row>
    <row r="59" spans="1:4">
      <c r="A59" s="32" t="s">
        <v>36</v>
      </c>
      <c r="B59" t="s">
        <v>39</v>
      </c>
      <c r="D59" s="33"/>
    </row>
    <row r="60" spans="1:4">
      <c r="D60" s="33"/>
    </row>
    <row r="61" spans="1:4">
      <c r="A61" s="32" t="s">
        <v>20</v>
      </c>
      <c r="B61" t="s">
        <v>34</v>
      </c>
      <c r="D61" s="33"/>
    </row>
    <row r="62" spans="1:4">
      <c r="A62" t="s">
        <v>24</v>
      </c>
      <c r="B62" s="101">
        <v>574634</v>
      </c>
      <c r="C62" t="str">
        <f t="shared" si="0"/>
        <v>Wompi Centro</v>
      </c>
      <c r="D62" s="33">
        <f t="shared" si="1"/>
        <v>574634</v>
      </c>
    </row>
    <row r="63" spans="1:4">
      <c r="A63" t="s">
        <v>26</v>
      </c>
      <c r="B63" s="101">
        <v>1148608</v>
      </c>
      <c r="C63" t="str">
        <f t="shared" si="0"/>
        <v>Wompi Costa</v>
      </c>
      <c r="D63" s="33">
        <f t="shared" si="1"/>
        <v>1148608</v>
      </c>
    </row>
    <row r="64" spans="1:4">
      <c r="A64" t="s">
        <v>28</v>
      </c>
      <c r="B64" s="101">
        <v>670123</v>
      </c>
      <c r="C64" t="str">
        <f t="shared" si="0"/>
        <v>Wompi Noroccidente</v>
      </c>
      <c r="D64" s="33">
        <f t="shared" si="1"/>
        <v>670123</v>
      </c>
    </row>
    <row r="65" spans="1:4">
      <c r="A65" t="s">
        <v>29</v>
      </c>
      <c r="B65" s="101">
        <v>670803</v>
      </c>
      <c r="C65" t="str">
        <f t="shared" si="0"/>
        <v>Wompi Oriente</v>
      </c>
      <c r="D65" s="33">
        <f t="shared" si="1"/>
        <v>670803</v>
      </c>
    </row>
    <row r="66" spans="1:4">
      <c r="A66" t="s">
        <v>30</v>
      </c>
      <c r="B66" s="101">
        <v>191658</v>
      </c>
      <c r="C66" t="str">
        <f t="shared" si="0"/>
        <v>Wompi Santander</v>
      </c>
      <c r="D66" s="33">
        <f t="shared" si="1"/>
        <v>191658</v>
      </c>
    </row>
    <row r="67" spans="1:4">
      <c r="A67" t="s">
        <v>27</v>
      </c>
      <c r="B67" s="101">
        <v>574294</v>
      </c>
      <c r="C67" t="str">
        <f t="shared" si="0"/>
        <v>Wompi Eje Cafetero</v>
      </c>
      <c r="D67" s="33">
        <f t="shared" si="1"/>
        <v>574294</v>
      </c>
    </row>
    <row r="68" spans="1:4">
      <c r="A68" t="s">
        <v>31</v>
      </c>
      <c r="B68" s="101">
        <v>935290</v>
      </c>
      <c r="C68" t="str">
        <f t="shared" ref="C68" si="4">A68</f>
        <v>Wompi Suroccidente</v>
      </c>
      <c r="D68" s="33">
        <f t="shared" ref="D68" si="5">B68</f>
        <v>935290</v>
      </c>
    </row>
    <row r="69" spans="1:4">
      <c r="A69" t="s">
        <v>32</v>
      </c>
      <c r="B69" s="101">
        <v>4765410</v>
      </c>
    </row>
    <row r="73" spans="1:4">
      <c r="A73" s="32" t="s">
        <v>18</v>
      </c>
      <c r="B73" t="s">
        <v>35</v>
      </c>
      <c r="D73" s="33"/>
    </row>
    <row r="74" spans="1:4">
      <c r="A74" s="32" t="s">
        <v>36</v>
      </c>
      <c r="B74" t="s">
        <v>40</v>
      </c>
      <c r="D74" s="33"/>
    </row>
    <row r="75" spans="1:4">
      <c r="D75" s="33"/>
    </row>
    <row r="76" spans="1:4">
      <c r="A76" s="32" t="s">
        <v>20</v>
      </c>
      <c r="B76" t="s">
        <v>34</v>
      </c>
      <c r="D76" s="33"/>
    </row>
    <row r="77" spans="1:4">
      <c r="A77" t="s">
        <v>24</v>
      </c>
      <c r="B77" s="101">
        <v>118902</v>
      </c>
      <c r="C77" t="str">
        <f t="shared" ref="C77:C84" si="6">A77</f>
        <v>Wompi Centro</v>
      </c>
      <c r="D77" s="33">
        <f t="shared" ref="D77:D84" si="7">B77</f>
        <v>118902</v>
      </c>
    </row>
    <row r="78" spans="1:4">
      <c r="A78" t="s">
        <v>28</v>
      </c>
      <c r="B78" s="101">
        <v>580914</v>
      </c>
      <c r="C78" t="str">
        <f t="shared" si="6"/>
        <v>Wompi Noroccidente</v>
      </c>
      <c r="D78" s="33">
        <f t="shared" si="7"/>
        <v>580914</v>
      </c>
    </row>
    <row r="79" spans="1:4">
      <c r="A79" t="s">
        <v>29</v>
      </c>
      <c r="B79" s="101">
        <v>59451</v>
      </c>
      <c r="C79" t="str">
        <f t="shared" si="6"/>
        <v>Wompi Oriente</v>
      </c>
      <c r="D79" s="33">
        <f t="shared" si="7"/>
        <v>59451</v>
      </c>
    </row>
    <row r="80" spans="1:4">
      <c r="A80" t="s">
        <v>30</v>
      </c>
      <c r="B80" s="101">
        <v>118902</v>
      </c>
      <c r="C80" t="str">
        <f t="shared" si="6"/>
        <v>Wompi Santander</v>
      </c>
      <c r="D80" s="33">
        <f t="shared" si="7"/>
        <v>118902</v>
      </c>
    </row>
    <row r="81" spans="1:4">
      <c r="A81" t="s">
        <v>31</v>
      </c>
      <c r="B81" s="101">
        <v>1568494</v>
      </c>
      <c r="C81" t="str">
        <f t="shared" si="6"/>
        <v>Wompi Suroccidente</v>
      </c>
      <c r="D81" s="33">
        <f t="shared" si="7"/>
        <v>1568494</v>
      </c>
    </row>
    <row r="82" spans="1:4">
      <c r="A82" t="s">
        <v>32</v>
      </c>
      <c r="B82" s="101">
        <v>2446663</v>
      </c>
      <c r="D82" s="33"/>
    </row>
    <row r="83" spans="1:4">
      <c r="D83"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7D1-B61A-4B0F-B7DB-D907BABF445A}">
  <dimension ref="A1:E20"/>
  <sheetViews>
    <sheetView workbookViewId="0">
      <selection activeCell="A18" sqref="A18"/>
    </sheetView>
  </sheetViews>
  <sheetFormatPr defaultColWidth="11.42578125" defaultRowHeight="15" customHeight="1"/>
  <cols>
    <col min="1" max="1" width="56.5703125" customWidth="1"/>
    <col min="2" max="3" width="23.28515625" customWidth="1"/>
    <col min="4" max="4" width="29.28515625" customWidth="1"/>
    <col min="8" max="8" width="44.5703125" customWidth="1"/>
  </cols>
  <sheetData>
    <row r="1" spans="1:4">
      <c r="A1" s="1" t="s">
        <v>41</v>
      </c>
      <c r="B1" s="1" t="s">
        <v>42</v>
      </c>
      <c r="C1" s="1" t="s">
        <v>43</v>
      </c>
      <c r="D1" s="1" t="s">
        <v>44</v>
      </c>
    </row>
    <row r="2" spans="1:4">
      <c r="A2" s="2" t="s">
        <v>45</v>
      </c>
      <c r="B2" s="3">
        <v>39706</v>
      </c>
      <c r="C2" s="3">
        <v>49474</v>
      </c>
      <c r="D2" s="3">
        <v>51412</v>
      </c>
    </row>
    <row r="3" spans="1:4">
      <c r="A3" s="2" t="s">
        <v>46</v>
      </c>
      <c r="B3" s="3">
        <v>59451</v>
      </c>
      <c r="C3" s="3">
        <v>182458</v>
      </c>
      <c r="D3" s="3">
        <v>462012</v>
      </c>
    </row>
    <row r="4" spans="1:4">
      <c r="A4" s="2" t="s">
        <v>47</v>
      </c>
      <c r="B4" s="3">
        <v>130010</v>
      </c>
      <c r="C4" s="3">
        <v>222882</v>
      </c>
      <c r="D4" s="3">
        <v>474719</v>
      </c>
    </row>
    <row r="5" spans="1:4">
      <c r="A5" s="2" t="s">
        <v>48</v>
      </c>
      <c r="B5" s="3">
        <v>367716</v>
      </c>
      <c r="C5" s="3">
        <v>488953</v>
      </c>
      <c r="D5" s="3">
        <v>598334</v>
      </c>
    </row>
    <row r="6" spans="1:4">
      <c r="A6" s="2" t="s">
        <v>49</v>
      </c>
      <c r="B6" s="3">
        <v>49274</v>
      </c>
      <c r="C6" s="3">
        <v>188826</v>
      </c>
      <c r="D6" s="3">
        <v>454487</v>
      </c>
    </row>
    <row r="7" spans="1:4">
      <c r="A7" s="2" t="s">
        <v>50</v>
      </c>
      <c r="B7" s="3">
        <v>95829</v>
      </c>
      <c r="C7" s="3">
        <v>287147</v>
      </c>
      <c r="D7" s="3">
        <v>551974</v>
      </c>
    </row>
    <row r="8" spans="1:4">
      <c r="A8" s="2" t="s">
        <v>51</v>
      </c>
      <c r="B8" s="3">
        <v>51282</v>
      </c>
      <c r="C8" s="3">
        <v>172989</v>
      </c>
      <c r="D8" s="3">
        <v>452148</v>
      </c>
    </row>
    <row r="9" spans="1:4">
      <c r="A9" s="2" t="s">
        <v>52</v>
      </c>
      <c r="B9" s="3">
        <v>71290</v>
      </c>
      <c r="C9" s="3">
        <v>206527</v>
      </c>
      <c r="D9" s="3">
        <v>602411</v>
      </c>
    </row>
    <row r="10" spans="1:4">
      <c r="A10" s="2" t="s">
        <v>53</v>
      </c>
      <c r="B10" s="3">
        <v>101766</v>
      </c>
      <c r="C10" s="3">
        <v>318400</v>
      </c>
      <c r="D10" s="3">
        <v>707110</v>
      </c>
    </row>
    <row r="11" spans="1:4">
      <c r="A11" s="2" t="s">
        <v>54</v>
      </c>
      <c r="B11" s="3">
        <v>31419</v>
      </c>
      <c r="C11" s="3">
        <v>36351</v>
      </c>
      <c r="D11" s="3">
        <v>40250</v>
      </c>
    </row>
    <row r="12" spans="1:4">
      <c r="A12" s="2" t="s">
        <v>55</v>
      </c>
      <c r="B12" s="3">
        <v>95829</v>
      </c>
      <c r="C12" s="3">
        <v>287147</v>
      </c>
      <c r="D12" s="3">
        <v>551974</v>
      </c>
    </row>
    <row r="13" spans="1:4">
      <c r="A13" s="2" t="s">
        <v>56</v>
      </c>
      <c r="B13" s="3">
        <v>59451</v>
      </c>
      <c r="C13" s="3">
        <v>182458</v>
      </c>
      <c r="D13" s="3">
        <v>462012</v>
      </c>
    </row>
    <row r="14" spans="1:4">
      <c r="A14" s="2" t="s">
        <v>57</v>
      </c>
      <c r="B14" s="3">
        <v>22000</v>
      </c>
      <c r="C14" s="3">
        <v>22000</v>
      </c>
      <c r="D14" s="3">
        <v>22000</v>
      </c>
    </row>
    <row r="16" spans="1:4">
      <c r="A16" s="91" t="s">
        <v>58</v>
      </c>
      <c r="B16" s="92" t="s">
        <v>59</v>
      </c>
      <c r="C16" s="92"/>
      <c r="D16" s="92"/>
    </row>
    <row r="17" spans="1:5">
      <c r="A17" s="88" t="s">
        <v>60</v>
      </c>
      <c r="B17" s="89">
        <v>21000</v>
      </c>
      <c r="C17" s="89">
        <v>21000</v>
      </c>
      <c r="D17" s="89">
        <v>21000</v>
      </c>
      <c r="E17" s="90"/>
    </row>
    <row r="18" spans="1:5" ht="15" customHeight="1">
      <c r="A18" s="88" t="s">
        <v>61</v>
      </c>
      <c r="B18" s="89">
        <v>16235</v>
      </c>
      <c r="C18" s="89">
        <v>16235</v>
      </c>
      <c r="D18" s="89">
        <v>16235</v>
      </c>
      <c r="E18" s="90"/>
    </row>
    <row r="19" spans="1:5" ht="15" customHeight="1">
      <c r="A19" s="88" t="s">
        <v>62</v>
      </c>
      <c r="B19" s="89">
        <v>257392</v>
      </c>
      <c r="C19" s="89">
        <v>257392</v>
      </c>
      <c r="D19" s="89">
        <v>257392</v>
      </c>
      <c r="E19" s="90"/>
    </row>
    <row r="20" spans="1:5" ht="15" customHeight="1">
      <c r="A20" s="88" t="s">
        <v>63</v>
      </c>
      <c r="B20" s="89">
        <v>306552</v>
      </c>
      <c r="C20" s="89">
        <v>306552</v>
      </c>
      <c r="D20" s="89">
        <v>306552</v>
      </c>
      <c r="E20" s="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A4D5-B96E-4FC2-8D6F-130BF5735A85}">
  <dimension ref="A1:D23"/>
  <sheetViews>
    <sheetView workbookViewId="0">
      <selection activeCell="B1" sqref="B1:C1"/>
    </sheetView>
  </sheetViews>
  <sheetFormatPr defaultColWidth="8.85546875" defaultRowHeight="14.45"/>
  <cols>
    <col min="1" max="2" width="18.42578125" customWidth="1"/>
    <col min="3" max="3" width="33.85546875" customWidth="1"/>
    <col min="4" max="4" width="36.140625" customWidth="1"/>
  </cols>
  <sheetData>
    <row r="1" spans="1:4">
      <c r="A1" s="4" t="s">
        <v>64</v>
      </c>
      <c r="B1" s="5" t="s">
        <v>65</v>
      </c>
      <c r="C1" s="5" t="s">
        <v>20</v>
      </c>
      <c r="D1" s="5" t="s">
        <v>66</v>
      </c>
    </row>
    <row r="2" spans="1:4">
      <c r="A2" s="6" t="s">
        <v>67</v>
      </c>
      <c r="B2" s="6" t="s">
        <v>68</v>
      </c>
      <c r="C2" s="6" t="s">
        <v>28</v>
      </c>
      <c r="D2" s="7" t="s">
        <v>69</v>
      </c>
    </row>
    <row r="3" spans="1:4">
      <c r="A3" s="6" t="s">
        <v>70</v>
      </c>
      <c r="B3" s="6" t="s">
        <v>71</v>
      </c>
      <c r="C3" s="6" t="s">
        <v>26</v>
      </c>
      <c r="D3" s="7" t="s">
        <v>72</v>
      </c>
    </row>
    <row r="4" spans="1:4">
      <c r="A4" s="6" t="s">
        <v>73</v>
      </c>
      <c r="B4" s="6" t="s">
        <v>74</v>
      </c>
      <c r="C4" s="6" t="s">
        <v>24</v>
      </c>
      <c r="D4" s="7" t="s">
        <v>75</v>
      </c>
    </row>
    <row r="5" spans="1:4">
      <c r="A5" s="6" t="s">
        <v>76</v>
      </c>
      <c r="B5" s="6" t="s">
        <v>77</v>
      </c>
      <c r="C5" s="6" t="s">
        <v>30</v>
      </c>
      <c r="D5" s="7" t="s">
        <v>78</v>
      </c>
    </row>
    <row r="6" spans="1:4">
      <c r="A6" s="6" t="s">
        <v>79</v>
      </c>
      <c r="B6" s="6" t="s">
        <v>80</v>
      </c>
      <c r="C6" s="6" t="s">
        <v>31</v>
      </c>
      <c r="D6" s="7" t="s">
        <v>81</v>
      </c>
    </row>
    <row r="7" spans="1:4">
      <c r="A7" s="6" t="s">
        <v>82</v>
      </c>
      <c r="B7" s="6" t="s">
        <v>71</v>
      </c>
      <c r="C7" s="6" t="s">
        <v>26</v>
      </c>
      <c r="D7" s="7" t="s">
        <v>72</v>
      </c>
    </row>
    <row r="8" spans="1:4">
      <c r="A8" s="6" t="s">
        <v>83</v>
      </c>
      <c r="B8" s="6" t="s">
        <v>77</v>
      </c>
      <c r="C8" s="6" t="s">
        <v>30</v>
      </c>
      <c r="D8" s="7" t="s">
        <v>78</v>
      </c>
    </row>
    <row r="9" spans="1:4">
      <c r="A9" s="6" t="s">
        <v>84</v>
      </c>
      <c r="B9" s="6" t="s">
        <v>85</v>
      </c>
      <c r="C9" s="6" t="s">
        <v>29</v>
      </c>
      <c r="D9" s="7" t="s">
        <v>86</v>
      </c>
    </row>
    <row r="10" spans="1:4">
      <c r="A10" s="6" t="s">
        <v>87</v>
      </c>
      <c r="B10" s="6" t="s">
        <v>85</v>
      </c>
      <c r="C10" s="6" t="s">
        <v>29</v>
      </c>
      <c r="D10" s="7" t="s">
        <v>86</v>
      </c>
    </row>
    <row r="11" spans="1:4">
      <c r="A11" s="6" t="s">
        <v>88</v>
      </c>
      <c r="B11" s="6" t="s">
        <v>89</v>
      </c>
      <c r="C11" s="6" t="s">
        <v>27</v>
      </c>
      <c r="D11" s="7" t="s">
        <v>81</v>
      </c>
    </row>
    <row r="12" spans="1:4">
      <c r="A12" s="6" t="s">
        <v>90</v>
      </c>
      <c r="B12" s="6" t="s">
        <v>68</v>
      </c>
      <c r="C12" s="6" t="s">
        <v>28</v>
      </c>
      <c r="D12" s="7" t="s">
        <v>69</v>
      </c>
    </row>
    <row r="13" spans="1:4">
      <c r="A13" s="6" t="s">
        <v>91</v>
      </c>
      <c r="B13" s="6" t="s">
        <v>71</v>
      </c>
      <c r="C13" s="6" t="s">
        <v>26</v>
      </c>
      <c r="D13" s="7" t="s">
        <v>72</v>
      </c>
    </row>
    <row r="14" spans="1:4">
      <c r="A14" s="6" t="s">
        <v>92</v>
      </c>
      <c r="B14" s="6" t="s">
        <v>85</v>
      </c>
      <c r="C14" s="6" t="s">
        <v>29</v>
      </c>
      <c r="D14" s="7" t="s">
        <v>86</v>
      </c>
    </row>
    <row r="15" spans="1:4">
      <c r="A15" s="6" t="s">
        <v>93</v>
      </c>
      <c r="B15" s="6" t="s">
        <v>80</v>
      </c>
      <c r="C15" s="6" t="s">
        <v>31</v>
      </c>
      <c r="D15" s="7" t="s">
        <v>81</v>
      </c>
    </row>
    <row r="16" spans="1:4">
      <c r="A16" s="6" t="s">
        <v>94</v>
      </c>
      <c r="B16" s="6" t="s">
        <v>89</v>
      </c>
      <c r="C16" s="6" t="s">
        <v>27</v>
      </c>
      <c r="D16" s="7" t="s">
        <v>81</v>
      </c>
    </row>
    <row r="17" spans="1:4">
      <c r="A17" s="6" t="s">
        <v>95</v>
      </c>
      <c r="B17" s="6" t="s">
        <v>80</v>
      </c>
      <c r="C17" s="6" t="s">
        <v>31</v>
      </c>
      <c r="D17" s="7" t="s">
        <v>81</v>
      </c>
    </row>
    <row r="18" spans="1:4">
      <c r="A18" s="6" t="s">
        <v>96</v>
      </c>
      <c r="B18" s="6" t="s">
        <v>71</v>
      </c>
      <c r="C18" s="6" t="s">
        <v>26</v>
      </c>
      <c r="D18" s="7" t="s">
        <v>72</v>
      </c>
    </row>
    <row r="19" spans="1:4">
      <c r="A19" s="6" t="s">
        <v>97</v>
      </c>
      <c r="B19" s="6" t="s">
        <v>71</v>
      </c>
      <c r="C19" s="6" t="s">
        <v>26</v>
      </c>
      <c r="D19" s="7" t="s">
        <v>72</v>
      </c>
    </row>
    <row r="20" spans="1:4">
      <c r="A20" s="6" t="s">
        <v>98</v>
      </c>
      <c r="B20" s="6" t="s">
        <v>77</v>
      </c>
      <c r="C20" s="6" t="s">
        <v>30</v>
      </c>
      <c r="D20" s="7" t="s">
        <v>78</v>
      </c>
    </row>
    <row r="21" spans="1:4">
      <c r="A21" s="6" t="s">
        <v>99</v>
      </c>
      <c r="B21" s="6" t="s">
        <v>71</v>
      </c>
      <c r="C21" s="6" t="s">
        <v>26</v>
      </c>
      <c r="D21" s="7" t="s">
        <v>72</v>
      </c>
    </row>
    <row r="22" spans="1:4">
      <c r="A22" s="6" t="s">
        <v>100</v>
      </c>
      <c r="B22" s="6" t="s">
        <v>85</v>
      </c>
      <c r="C22" s="6" t="s">
        <v>29</v>
      </c>
      <c r="D22" s="7" t="s">
        <v>86</v>
      </c>
    </row>
    <row r="23" spans="1:4">
      <c r="A23" s="6" t="s">
        <v>101</v>
      </c>
      <c r="B23" s="6" t="s">
        <v>85</v>
      </c>
      <c r="C23" s="6" t="s">
        <v>29</v>
      </c>
      <c r="D23" s="7" t="s">
        <v>86</v>
      </c>
    </row>
  </sheetData>
  <autoFilter ref="A1:D23" xr:uid="{D70CA4D5-B96E-4FC2-8D6F-130BF5735A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A39F-4A63-4564-917A-C73EC60C1738}">
  <sheetPr filterMode="1"/>
  <dimension ref="A1:G1124"/>
  <sheetViews>
    <sheetView workbookViewId="0">
      <selection activeCell="A289" sqref="A289"/>
    </sheetView>
  </sheetViews>
  <sheetFormatPr defaultColWidth="8.85546875" defaultRowHeight="14.45"/>
  <cols>
    <col min="2" max="7" width="18.42578125" customWidth="1"/>
  </cols>
  <sheetData>
    <row r="1" spans="1:7" ht="42">
      <c r="A1" s="8" t="s">
        <v>102</v>
      </c>
      <c r="B1" s="9" t="s">
        <v>64</v>
      </c>
      <c r="C1" s="9" t="s">
        <v>103</v>
      </c>
      <c r="D1" s="9" t="s">
        <v>104</v>
      </c>
      <c r="E1" s="9" t="s">
        <v>105</v>
      </c>
      <c r="F1" s="9" t="s">
        <v>106</v>
      </c>
      <c r="G1" s="9" t="s">
        <v>107</v>
      </c>
    </row>
    <row r="2" spans="1:7" hidden="1">
      <c r="A2" s="10">
        <v>91430</v>
      </c>
      <c r="B2" s="11" t="s">
        <v>108</v>
      </c>
      <c r="C2" s="12" t="s">
        <v>109</v>
      </c>
      <c r="D2" s="12" t="s">
        <v>73</v>
      </c>
      <c r="E2" s="13" t="s">
        <v>44</v>
      </c>
      <c r="F2" s="12" t="s">
        <v>110</v>
      </c>
      <c r="G2" s="14" t="s">
        <v>73</v>
      </c>
    </row>
    <row r="3" spans="1:7" hidden="1">
      <c r="A3" s="10">
        <v>91669</v>
      </c>
      <c r="B3" s="11" t="s">
        <v>111</v>
      </c>
      <c r="C3" s="12" t="s">
        <v>109</v>
      </c>
      <c r="D3" s="12" t="s">
        <v>73</v>
      </c>
      <c r="E3" s="13" t="s">
        <v>44</v>
      </c>
      <c r="F3" s="12" t="s">
        <v>110</v>
      </c>
      <c r="G3" s="14" t="s">
        <v>73</v>
      </c>
    </row>
    <row r="4" spans="1:7" hidden="1">
      <c r="A4" s="10">
        <v>91263</v>
      </c>
      <c r="B4" s="12" t="s">
        <v>112</v>
      </c>
      <c r="C4" s="12" t="s">
        <v>109</v>
      </c>
      <c r="D4" s="12" t="s">
        <v>73</v>
      </c>
      <c r="E4" s="13" t="s">
        <v>44</v>
      </c>
      <c r="F4" s="12" t="s">
        <v>110</v>
      </c>
      <c r="G4" s="14" t="s">
        <v>73</v>
      </c>
    </row>
    <row r="5" spans="1:7" hidden="1">
      <c r="A5" s="10">
        <v>91405</v>
      </c>
      <c r="B5" s="12" t="s">
        <v>113</v>
      </c>
      <c r="C5" s="12" t="s">
        <v>109</v>
      </c>
      <c r="D5" s="12" t="s">
        <v>73</v>
      </c>
      <c r="E5" s="13" t="s">
        <v>44</v>
      </c>
      <c r="F5" s="12" t="s">
        <v>110</v>
      </c>
      <c r="G5" s="14" t="s">
        <v>73</v>
      </c>
    </row>
    <row r="6" spans="1:7" hidden="1">
      <c r="A6" s="10">
        <v>91407</v>
      </c>
      <c r="B6" s="12" t="s">
        <v>114</v>
      </c>
      <c r="C6" s="12" t="s">
        <v>109</v>
      </c>
      <c r="D6" s="12" t="s">
        <v>73</v>
      </c>
      <c r="E6" s="13" t="s">
        <v>44</v>
      </c>
      <c r="F6" s="12" t="s">
        <v>110</v>
      </c>
      <c r="G6" s="14" t="s">
        <v>73</v>
      </c>
    </row>
    <row r="7" spans="1:7" hidden="1">
      <c r="A7" s="10">
        <v>91001</v>
      </c>
      <c r="B7" s="12" t="s">
        <v>115</v>
      </c>
      <c r="C7" s="12" t="s">
        <v>109</v>
      </c>
      <c r="D7" s="12" t="s">
        <v>73</v>
      </c>
      <c r="E7" s="13" t="s">
        <v>44</v>
      </c>
      <c r="F7" s="12" t="s">
        <v>110</v>
      </c>
      <c r="G7" s="14" t="s">
        <v>73</v>
      </c>
    </row>
    <row r="8" spans="1:7" hidden="1">
      <c r="A8" s="10">
        <v>91460</v>
      </c>
      <c r="B8" s="12" t="s">
        <v>116</v>
      </c>
      <c r="C8" s="12" t="s">
        <v>109</v>
      </c>
      <c r="D8" s="12" t="s">
        <v>73</v>
      </c>
      <c r="E8" s="13" t="s">
        <v>44</v>
      </c>
      <c r="F8" s="12" t="s">
        <v>110</v>
      </c>
      <c r="G8" s="14" t="s">
        <v>73</v>
      </c>
    </row>
    <row r="9" spans="1:7" hidden="1">
      <c r="A9" s="10">
        <v>91530</v>
      </c>
      <c r="B9" s="12" t="s">
        <v>117</v>
      </c>
      <c r="C9" s="12" t="s">
        <v>109</v>
      </c>
      <c r="D9" s="12" t="s">
        <v>73</v>
      </c>
      <c r="E9" s="13" t="s">
        <v>44</v>
      </c>
      <c r="F9" s="12" t="s">
        <v>110</v>
      </c>
      <c r="G9" s="14" t="s">
        <v>73</v>
      </c>
    </row>
    <row r="10" spans="1:7" hidden="1">
      <c r="A10" s="10">
        <v>91536</v>
      </c>
      <c r="B10" s="12" t="s">
        <v>118</v>
      </c>
      <c r="C10" s="12" t="s">
        <v>109</v>
      </c>
      <c r="D10" s="12" t="s">
        <v>73</v>
      </c>
      <c r="E10" s="13" t="s">
        <v>44</v>
      </c>
      <c r="F10" s="12" t="s">
        <v>110</v>
      </c>
      <c r="G10" s="14" t="s">
        <v>73</v>
      </c>
    </row>
    <row r="11" spans="1:7" hidden="1">
      <c r="A11" s="10">
        <v>91540</v>
      </c>
      <c r="B11" s="12" t="s">
        <v>119</v>
      </c>
      <c r="C11" s="12" t="s">
        <v>109</v>
      </c>
      <c r="D11" s="12" t="s">
        <v>73</v>
      </c>
      <c r="E11" s="13" t="s">
        <v>44</v>
      </c>
      <c r="F11" s="12" t="s">
        <v>110</v>
      </c>
      <c r="G11" s="14" t="s">
        <v>73</v>
      </c>
    </row>
    <row r="12" spans="1:7" hidden="1">
      <c r="A12" s="10">
        <v>91798</v>
      </c>
      <c r="B12" s="12" t="s">
        <v>120</v>
      </c>
      <c r="C12" s="12" t="s">
        <v>109</v>
      </c>
      <c r="D12" s="12" t="s">
        <v>73</v>
      </c>
      <c r="E12" s="13" t="s">
        <v>44</v>
      </c>
      <c r="F12" s="12" t="s">
        <v>110</v>
      </c>
      <c r="G12" s="14" t="s">
        <v>73</v>
      </c>
    </row>
    <row r="13" spans="1:7" hidden="1">
      <c r="A13" s="10">
        <v>5055</v>
      </c>
      <c r="B13" s="11" t="s">
        <v>121</v>
      </c>
      <c r="C13" s="12" t="s">
        <v>122</v>
      </c>
      <c r="D13" s="12" t="s">
        <v>90</v>
      </c>
      <c r="E13" s="13" t="s">
        <v>44</v>
      </c>
      <c r="F13" s="12" t="s">
        <v>123</v>
      </c>
      <c r="G13" s="14" t="s">
        <v>90</v>
      </c>
    </row>
    <row r="14" spans="1:7" hidden="1">
      <c r="A14" s="10">
        <v>5059</v>
      </c>
      <c r="B14" s="11" t="s">
        <v>124</v>
      </c>
      <c r="C14" s="12" t="s">
        <v>122</v>
      </c>
      <c r="D14" s="12" t="s">
        <v>90</v>
      </c>
      <c r="E14" s="13" t="s">
        <v>43</v>
      </c>
      <c r="F14" s="12" t="s">
        <v>123</v>
      </c>
      <c r="G14" s="14" t="s">
        <v>90</v>
      </c>
    </row>
    <row r="15" spans="1:7" hidden="1">
      <c r="A15" s="10">
        <v>5079</v>
      </c>
      <c r="B15" s="11" t="s">
        <v>125</v>
      </c>
      <c r="C15" s="12" t="s">
        <v>122</v>
      </c>
      <c r="D15" s="12" t="s">
        <v>90</v>
      </c>
      <c r="E15" s="13" t="s">
        <v>43</v>
      </c>
      <c r="F15" s="12" t="s">
        <v>123</v>
      </c>
      <c r="G15" s="14" t="s">
        <v>90</v>
      </c>
    </row>
    <row r="16" spans="1:7" hidden="1">
      <c r="A16" s="10">
        <v>5093</v>
      </c>
      <c r="B16" s="11" t="s">
        <v>126</v>
      </c>
      <c r="C16" s="12" t="s">
        <v>122</v>
      </c>
      <c r="D16" s="12" t="s">
        <v>90</v>
      </c>
      <c r="E16" s="13" t="s">
        <v>44</v>
      </c>
      <c r="F16" s="12" t="s">
        <v>123</v>
      </c>
      <c r="G16" s="14" t="s">
        <v>90</v>
      </c>
    </row>
    <row r="17" spans="1:7" hidden="1">
      <c r="A17" s="10">
        <v>5107</v>
      </c>
      <c r="B17" s="11" t="s">
        <v>127</v>
      </c>
      <c r="C17" s="12" t="s">
        <v>122</v>
      </c>
      <c r="D17" s="12" t="s">
        <v>90</v>
      </c>
      <c r="E17" s="13" t="s">
        <v>44</v>
      </c>
      <c r="F17" s="12" t="s">
        <v>123</v>
      </c>
      <c r="G17" s="14" t="s">
        <v>90</v>
      </c>
    </row>
    <row r="18" spans="1:7" hidden="1">
      <c r="A18" s="10">
        <v>5129</v>
      </c>
      <c r="B18" s="11" t="s">
        <v>128</v>
      </c>
      <c r="C18" s="12" t="s">
        <v>122</v>
      </c>
      <c r="D18" s="12" t="s">
        <v>90</v>
      </c>
      <c r="E18" s="13" t="s">
        <v>42</v>
      </c>
      <c r="F18" s="12" t="s">
        <v>123</v>
      </c>
      <c r="G18" s="14" t="s">
        <v>90</v>
      </c>
    </row>
    <row r="19" spans="1:7" hidden="1">
      <c r="A19" s="10">
        <v>5206</v>
      </c>
      <c r="B19" s="11" t="s">
        <v>129</v>
      </c>
      <c r="C19" s="12" t="s">
        <v>122</v>
      </c>
      <c r="D19" s="12" t="s">
        <v>90</v>
      </c>
      <c r="E19" s="13" t="s">
        <v>43</v>
      </c>
      <c r="F19" s="12" t="s">
        <v>123</v>
      </c>
      <c r="G19" s="14" t="s">
        <v>90</v>
      </c>
    </row>
    <row r="20" spans="1:7" hidden="1">
      <c r="A20" s="10">
        <v>5209</v>
      </c>
      <c r="B20" s="11" t="s">
        <v>130</v>
      </c>
      <c r="C20" s="12" t="s">
        <v>122</v>
      </c>
      <c r="D20" s="12" t="s">
        <v>90</v>
      </c>
      <c r="E20" s="13" t="s">
        <v>44</v>
      </c>
      <c r="F20" s="12" t="s">
        <v>123</v>
      </c>
      <c r="G20" s="14" t="s">
        <v>90</v>
      </c>
    </row>
    <row r="21" spans="1:7" hidden="1">
      <c r="A21" s="10">
        <v>5313</v>
      </c>
      <c r="B21" s="11" t="s">
        <v>131</v>
      </c>
      <c r="C21" s="12" t="s">
        <v>122</v>
      </c>
      <c r="D21" s="12" t="s">
        <v>90</v>
      </c>
      <c r="E21" s="13" t="s">
        <v>43</v>
      </c>
      <c r="F21" s="12" t="s">
        <v>123</v>
      </c>
      <c r="G21" s="14" t="s">
        <v>90</v>
      </c>
    </row>
    <row r="22" spans="1:7" hidden="1">
      <c r="A22" s="10">
        <v>5315</v>
      </c>
      <c r="B22" s="11" t="s">
        <v>132</v>
      </c>
      <c r="C22" s="12" t="s">
        <v>122</v>
      </c>
      <c r="D22" s="12" t="s">
        <v>90</v>
      </c>
      <c r="E22" s="13" t="s">
        <v>44</v>
      </c>
      <c r="F22" s="12" t="s">
        <v>123</v>
      </c>
      <c r="G22" s="14" t="s">
        <v>90</v>
      </c>
    </row>
    <row r="23" spans="1:7" hidden="1">
      <c r="A23" s="10">
        <v>5368</v>
      </c>
      <c r="B23" s="11" t="s">
        <v>133</v>
      </c>
      <c r="C23" s="12" t="s">
        <v>122</v>
      </c>
      <c r="D23" s="12" t="s">
        <v>90</v>
      </c>
      <c r="E23" s="13" t="s">
        <v>44</v>
      </c>
      <c r="F23" s="12" t="s">
        <v>123</v>
      </c>
      <c r="G23" s="14" t="s">
        <v>90</v>
      </c>
    </row>
    <row r="24" spans="1:7" hidden="1">
      <c r="A24" s="10">
        <v>5400</v>
      </c>
      <c r="B24" s="11" t="s">
        <v>134</v>
      </c>
      <c r="C24" s="12" t="s">
        <v>122</v>
      </c>
      <c r="D24" s="12" t="s">
        <v>90</v>
      </c>
      <c r="E24" s="13" t="s">
        <v>43</v>
      </c>
      <c r="F24" s="12" t="s">
        <v>123</v>
      </c>
      <c r="G24" s="14" t="s">
        <v>90</v>
      </c>
    </row>
    <row r="25" spans="1:7" hidden="1">
      <c r="A25" s="10">
        <v>5483</v>
      </c>
      <c r="B25" s="11" t="s">
        <v>135</v>
      </c>
      <c r="C25" s="12" t="s">
        <v>122</v>
      </c>
      <c r="D25" s="12" t="s">
        <v>90</v>
      </c>
      <c r="E25" s="13" t="s">
        <v>44</v>
      </c>
      <c r="F25" s="12" t="s">
        <v>123</v>
      </c>
      <c r="G25" s="14" t="s">
        <v>90</v>
      </c>
    </row>
    <row r="26" spans="1:7" hidden="1">
      <c r="A26" s="10">
        <v>5615</v>
      </c>
      <c r="B26" s="11" t="s">
        <v>136</v>
      </c>
      <c r="C26" s="12" t="s">
        <v>122</v>
      </c>
      <c r="D26" s="12" t="s">
        <v>90</v>
      </c>
      <c r="E26" s="13" t="s">
        <v>43</v>
      </c>
      <c r="F26" s="12" t="s">
        <v>123</v>
      </c>
      <c r="G26" s="14" t="s">
        <v>90</v>
      </c>
    </row>
    <row r="27" spans="1:7" hidden="1">
      <c r="A27" s="10">
        <v>5628</v>
      </c>
      <c r="B27" s="11" t="s">
        <v>137</v>
      </c>
      <c r="C27" s="12" t="s">
        <v>122</v>
      </c>
      <c r="D27" s="12" t="s">
        <v>90</v>
      </c>
      <c r="E27" s="13" t="s">
        <v>44</v>
      </c>
      <c r="F27" s="12" t="s">
        <v>123</v>
      </c>
      <c r="G27" s="14" t="s">
        <v>90</v>
      </c>
    </row>
    <row r="28" spans="1:7" hidden="1">
      <c r="A28" s="10">
        <v>5649</v>
      </c>
      <c r="B28" s="11" t="s">
        <v>138</v>
      </c>
      <c r="C28" s="12" t="s">
        <v>122</v>
      </c>
      <c r="D28" s="12" t="s">
        <v>90</v>
      </c>
      <c r="E28" s="13" t="s">
        <v>44</v>
      </c>
      <c r="F28" s="12" t="s">
        <v>123</v>
      </c>
      <c r="G28" s="14" t="s">
        <v>90</v>
      </c>
    </row>
    <row r="29" spans="1:7" hidden="1">
      <c r="A29" s="10">
        <v>5652</v>
      </c>
      <c r="B29" s="11" t="s">
        <v>139</v>
      </c>
      <c r="C29" s="12" t="s">
        <v>122</v>
      </c>
      <c r="D29" s="12" t="s">
        <v>90</v>
      </c>
      <c r="E29" s="13" t="s">
        <v>44</v>
      </c>
      <c r="F29" s="12" t="s">
        <v>123</v>
      </c>
      <c r="G29" s="14" t="s">
        <v>90</v>
      </c>
    </row>
    <row r="30" spans="1:7" hidden="1">
      <c r="A30" s="10">
        <v>5660</v>
      </c>
      <c r="B30" s="11" t="s">
        <v>140</v>
      </c>
      <c r="C30" s="12" t="s">
        <v>122</v>
      </c>
      <c r="D30" s="12" t="s">
        <v>90</v>
      </c>
      <c r="E30" s="13" t="s">
        <v>44</v>
      </c>
      <c r="F30" s="12" t="s">
        <v>123</v>
      </c>
      <c r="G30" s="14" t="s">
        <v>90</v>
      </c>
    </row>
    <row r="31" spans="1:7" hidden="1">
      <c r="A31" s="10">
        <v>5664</v>
      </c>
      <c r="B31" s="11" t="s">
        <v>141</v>
      </c>
      <c r="C31" s="12" t="s">
        <v>122</v>
      </c>
      <c r="D31" s="12" t="s">
        <v>90</v>
      </c>
      <c r="E31" s="13" t="s">
        <v>43</v>
      </c>
      <c r="F31" s="12" t="s">
        <v>123</v>
      </c>
      <c r="G31" s="14" t="s">
        <v>90</v>
      </c>
    </row>
    <row r="32" spans="1:7" hidden="1">
      <c r="A32" s="10">
        <v>5679</v>
      </c>
      <c r="B32" s="11" t="s">
        <v>142</v>
      </c>
      <c r="C32" s="12" t="s">
        <v>122</v>
      </c>
      <c r="D32" s="12" t="s">
        <v>90</v>
      </c>
      <c r="E32" s="13" t="s">
        <v>43</v>
      </c>
      <c r="F32" s="12" t="s">
        <v>123</v>
      </c>
      <c r="G32" s="14" t="s">
        <v>90</v>
      </c>
    </row>
    <row r="33" spans="1:7" hidden="1">
      <c r="A33" s="10">
        <v>5819</v>
      </c>
      <c r="B33" s="11" t="s">
        <v>143</v>
      </c>
      <c r="C33" s="12" t="s">
        <v>122</v>
      </c>
      <c r="D33" s="12" t="s">
        <v>90</v>
      </c>
      <c r="E33" s="13" t="s">
        <v>44</v>
      </c>
      <c r="F33" s="12" t="s">
        <v>123</v>
      </c>
      <c r="G33" s="14" t="s">
        <v>90</v>
      </c>
    </row>
    <row r="34" spans="1:7" hidden="1">
      <c r="A34" s="10">
        <v>5856</v>
      </c>
      <c r="B34" s="11" t="s">
        <v>144</v>
      </c>
      <c r="C34" s="12" t="s">
        <v>122</v>
      </c>
      <c r="D34" s="12" t="s">
        <v>90</v>
      </c>
      <c r="E34" s="13" t="s">
        <v>44</v>
      </c>
      <c r="F34" s="12" t="s">
        <v>123</v>
      </c>
      <c r="G34" s="14" t="s">
        <v>90</v>
      </c>
    </row>
    <row r="35" spans="1:7" hidden="1">
      <c r="A35" s="10">
        <v>5861</v>
      </c>
      <c r="B35" s="11" t="s">
        <v>145</v>
      </c>
      <c r="C35" s="12" t="s">
        <v>122</v>
      </c>
      <c r="D35" s="12" t="s">
        <v>90</v>
      </c>
      <c r="E35" s="13" t="s">
        <v>43</v>
      </c>
      <c r="F35" s="12" t="s">
        <v>123</v>
      </c>
      <c r="G35" s="14" t="s">
        <v>90</v>
      </c>
    </row>
    <row r="36" spans="1:7" hidden="1">
      <c r="A36" s="10">
        <v>5002</v>
      </c>
      <c r="B36" s="12" t="s">
        <v>146</v>
      </c>
      <c r="C36" s="12" t="s">
        <v>122</v>
      </c>
      <c r="D36" s="12" t="s">
        <v>90</v>
      </c>
      <c r="E36" s="13" t="s">
        <v>44</v>
      </c>
      <c r="F36" s="12" t="s">
        <v>123</v>
      </c>
      <c r="G36" s="14" t="s">
        <v>90</v>
      </c>
    </row>
    <row r="37" spans="1:7" hidden="1">
      <c r="A37" s="10">
        <v>5004</v>
      </c>
      <c r="B37" s="12" t="s">
        <v>147</v>
      </c>
      <c r="C37" s="12" t="s">
        <v>122</v>
      </c>
      <c r="D37" s="12" t="s">
        <v>90</v>
      </c>
      <c r="E37" s="13" t="s">
        <v>44</v>
      </c>
      <c r="F37" s="12" t="s">
        <v>123</v>
      </c>
      <c r="G37" s="14" t="s">
        <v>90</v>
      </c>
    </row>
    <row r="38" spans="1:7" hidden="1">
      <c r="A38" s="10">
        <v>5021</v>
      </c>
      <c r="B38" s="12" t="s">
        <v>148</v>
      </c>
      <c r="C38" s="12" t="s">
        <v>122</v>
      </c>
      <c r="D38" s="12" t="s">
        <v>90</v>
      </c>
      <c r="E38" s="13" t="s">
        <v>44</v>
      </c>
      <c r="F38" s="12" t="s">
        <v>123</v>
      </c>
      <c r="G38" s="14" t="s">
        <v>90</v>
      </c>
    </row>
    <row r="39" spans="1:7" hidden="1">
      <c r="A39" s="10">
        <v>5030</v>
      </c>
      <c r="B39" s="12" t="s">
        <v>149</v>
      </c>
      <c r="C39" s="12" t="s">
        <v>122</v>
      </c>
      <c r="D39" s="12" t="s">
        <v>90</v>
      </c>
      <c r="E39" s="13" t="s">
        <v>43</v>
      </c>
      <c r="F39" s="12" t="s">
        <v>123</v>
      </c>
      <c r="G39" s="14" t="s">
        <v>90</v>
      </c>
    </row>
    <row r="40" spans="1:7" hidden="1">
      <c r="A40" s="10">
        <v>5031</v>
      </c>
      <c r="B40" s="12" t="s">
        <v>150</v>
      </c>
      <c r="C40" s="12" t="s">
        <v>122</v>
      </c>
      <c r="D40" s="12" t="s">
        <v>90</v>
      </c>
      <c r="E40" s="13" t="s">
        <v>44</v>
      </c>
      <c r="F40" s="12" t="s">
        <v>123</v>
      </c>
      <c r="G40" s="14" t="s">
        <v>90</v>
      </c>
    </row>
    <row r="41" spans="1:7" hidden="1">
      <c r="A41" s="10">
        <v>5034</v>
      </c>
      <c r="B41" s="12" t="s">
        <v>151</v>
      </c>
      <c r="C41" s="12" t="s">
        <v>122</v>
      </c>
      <c r="D41" s="12" t="s">
        <v>90</v>
      </c>
      <c r="E41" s="13" t="s">
        <v>44</v>
      </c>
      <c r="F41" s="12" t="s">
        <v>123</v>
      </c>
      <c r="G41" s="14" t="s">
        <v>90</v>
      </c>
    </row>
    <row r="42" spans="1:7" hidden="1">
      <c r="A42" s="10">
        <v>5036</v>
      </c>
      <c r="B42" s="12" t="s">
        <v>152</v>
      </c>
      <c r="C42" s="12" t="s">
        <v>122</v>
      </c>
      <c r="D42" s="12" t="s">
        <v>90</v>
      </c>
      <c r="E42" s="13" t="s">
        <v>43</v>
      </c>
      <c r="F42" s="12" t="s">
        <v>123</v>
      </c>
      <c r="G42" s="14" t="s">
        <v>90</v>
      </c>
    </row>
    <row r="43" spans="1:7" hidden="1">
      <c r="A43" s="10">
        <v>5038</v>
      </c>
      <c r="B43" s="12" t="s">
        <v>153</v>
      </c>
      <c r="C43" s="12" t="s">
        <v>122</v>
      </c>
      <c r="D43" s="12" t="s">
        <v>90</v>
      </c>
      <c r="E43" s="13" t="s">
        <v>44</v>
      </c>
      <c r="F43" s="12" t="s">
        <v>123</v>
      </c>
      <c r="G43" s="14" t="s">
        <v>90</v>
      </c>
    </row>
    <row r="44" spans="1:7" hidden="1">
      <c r="A44" s="10">
        <v>5040</v>
      </c>
      <c r="B44" s="12" t="s">
        <v>154</v>
      </c>
      <c r="C44" s="12" t="s">
        <v>122</v>
      </c>
      <c r="D44" s="12" t="s">
        <v>90</v>
      </c>
      <c r="E44" s="13" t="s">
        <v>44</v>
      </c>
      <c r="F44" s="12" t="s">
        <v>123</v>
      </c>
      <c r="G44" s="14" t="s">
        <v>90</v>
      </c>
    </row>
    <row r="45" spans="1:7" hidden="1">
      <c r="A45" s="10">
        <v>5044</v>
      </c>
      <c r="B45" s="12" t="s">
        <v>155</v>
      </c>
      <c r="C45" s="12" t="s">
        <v>122</v>
      </c>
      <c r="D45" s="12" t="s">
        <v>90</v>
      </c>
      <c r="E45" s="13" t="s">
        <v>44</v>
      </c>
      <c r="F45" s="12" t="s">
        <v>123</v>
      </c>
      <c r="G45" s="14" t="s">
        <v>90</v>
      </c>
    </row>
    <row r="46" spans="1:7" hidden="1">
      <c r="A46" s="10">
        <v>5045</v>
      </c>
      <c r="B46" s="12" t="s">
        <v>67</v>
      </c>
      <c r="C46" s="12" t="s">
        <v>122</v>
      </c>
      <c r="D46" s="12" t="s">
        <v>67</v>
      </c>
      <c r="E46" s="13" t="s">
        <v>42</v>
      </c>
      <c r="F46" s="12" t="s">
        <v>123</v>
      </c>
      <c r="G46" s="14" t="s">
        <v>67</v>
      </c>
    </row>
    <row r="47" spans="1:7" hidden="1">
      <c r="A47" s="10">
        <v>5051</v>
      </c>
      <c r="B47" s="12" t="s">
        <v>156</v>
      </c>
      <c r="C47" s="12" t="s">
        <v>122</v>
      </c>
      <c r="D47" s="12" t="s">
        <v>91</v>
      </c>
      <c r="E47" s="13" t="s">
        <v>43</v>
      </c>
      <c r="F47" s="12" t="s">
        <v>123</v>
      </c>
      <c r="G47" s="14" t="s">
        <v>91</v>
      </c>
    </row>
    <row r="48" spans="1:7" hidden="1">
      <c r="A48" s="10">
        <v>5088</v>
      </c>
      <c r="B48" s="12" t="s">
        <v>157</v>
      </c>
      <c r="C48" s="12" t="s">
        <v>122</v>
      </c>
      <c r="D48" s="12" t="s">
        <v>90</v>
      </c>
      <c r="E48" s="13" t="s">
        <v>42</v>
      </c>
      <c r="F48" s="12" t="s">
        <v>123</v>
      </c>
      <c r="G48" s="14" t="s">
        <v>90</v>
      </c>
    </row>
    <row r="49" spans="1:7" hidden="1">
      <c r="A49" s="10">
        <v>5086</v>
      </c>
      <c r="B49" s="12" t="s">
        <v>158</v>
      </c>
      <c r="C49" s="12" t="s">
        <v>122</v>
      </c>
      <c r="D49" s="12" t="s">
        <v>90</v>
      </c>
      <c r="E49" s="13" t="s">
        <v>43</v>
      </c>
      <c r="F49" s="12" t="s">
        <v>123</v>
      </c>
      <c r="G49" s="14" t="s">
        <v>90</v>
      </c>
    </row>
    <row r="50" spans="1:7" hidden="1">
      <c r="A50" s="10">
        <v>5091</v>
      </c>
      <c r="B50" s="12" t="s">
        <v>159</v>
      </c>
      <c r="C50" s="12" t="s">
        <v>122</v>
      </c>
      <c r="D50" s="12" t="s">
        <v>90</v>
      </c>
      <c r="E50" s="13" t="s">
        <v>44</v>
      </c>
      <c r="F50" s="12" t="s">
        <v>123</v>
      </c>
      <c r="G50" s="14" t="s">
        <v>90</v>
      </c>
    </row>
    <row r="51" spans="1:7" hidden="1">
      <c r="A51" s="10">
        <v>5113</v>
      </c>
      <c r="B51" s="12" t="s">
        <v>160</v>
      </c>
      <c r="C51" s="12" t="s">
        <v>122</v>
      </c>
      <c r="D51" s="12" t="s">
        <v>90</v>
      </c>
      <c r="E51" s="13" t="s">
        <v>44</v>
      </c>
      <c r="F51" s="12" t="s">
        <v>123</v>
      </c>
      <c r="G51" s="14" t="s">
        <v>90</v>
      </c>
    </row>
    <row r="52" spans="1:7" hidden="1">
      <c r="A52" s="10">
        <v>5120</v>
      </c>
      <c r="B52" s="12" t="s">
        <v>161</v>
      </c>
      <c r="C52" s="12" t="s">
        <v>122</v>
      </c>
      <c r="D52" s="12" t="s">
        <v>90</v>
      </c>
      <c r="E52" s="13" t="s">
        <v>44</v>
      </c>
      <c r="F52" s="12" t="s">
        <v>123</v>
      </c>
      <c r="G52" s="14" t="s">
        <v>90</v>
      </c>
    </row>
    <row r="53" spans="1:7" hidden="1">
      <c r="A53" s="10">
        <v>5125</v>
      </c>
      <c r="B53" s="12" t="s">
        <v>162</v>
      </c>
      <c r="C53" s="12" t="s">
        <v>122</v>
      </c>
      <c r="D53" s="12" t="s">
        <v>90</v>
      </c>
      <c r="E53" s="13" t="s">
        <v>44</v>
      </c>
      <c r="F53" s="12" t="s">
        <v>123</v>
      </c>
      <c r="G53" s="14" t="s">
        <v>90</v>
      </c>
    </row>
    <row r="54" spans="1:7" hidden="1">
      <c r="A54" s="10">
        <v>5134</v>
      </c>
      <c r="B54" s="12" t="s">
        <v>163</v>
      </c>
      <c r="C54" s="12" t="s">
        <v>122</v>
      </c>
      <c r="D54" s="12" t="s">
        <v>90</v>
      </c>
      <c r="E54" s="13" t="s">
        <v>44</v>
      </c>
      <c r="F54" s="12" t="s">
        <v>123</v>
      </c>
      <c r="G54" s="14" t="s">
        <v>90</v>
      </c>
    </row>
    <row r="55" spans="1:7" hidden="1">
      <c r="A55" s="10">
        <v>5138</v>
      </c>
      <c r="B55" s="12" t="s">
        <v>164</v>
      </c>
      <c r="C55" s="12" t="s">
        <v>122</v>
      </c>
      <c r="D55" s="12" t="s">
        <v>90</v>
      </c>
      <c r="E55" s="13" t="s">
        <v>44</v>
      </c>
      <c r="F55" s="12" t="s">
        <v>123</v>
      </c>
      <c r="G55" s="14" t="s">
        <v>90</v>
      </c>
    </row>
    <row r="56" spans="1:7" hidden="1">
      <c r="A56" s="10">
        <v>5142</v>
      </c>
      <c r="B56" s="12" t="s">
        <v>165</v>
      </c>
      <c r="C56" s="12" t="s">
        <v>122</v>
      </c>
      <c r="D56" s="12" t="s">
        <v>90</v>
      </c>
      <c r="E56" s="13" t="s">
        <v>44</v>
      </c>
      <c r="F56" s="12" t="s">
        <v>123</v>
      </c>
      <c r="G56" s="14" t="s">
        <v>90</v>
      </c>
    </row>
    <row r="57" spans="1:7" hidden="1">
      <c r="A57" s="10">
        <v>5145</v>
      </c>
      <c r="B57" s="12" t="s">
        <v>166</v>
      </c>
      <c r="C57" s="12" t="s">
        <v>122</v>
      </c>
      <c r="D57" s="12" t="s">
        <v>90</v>
      </c>
      <c r="E57" s="13" t="s">
        <v>44</v>
      </c>
      <c r="F57" s="12" t="s">
        <v>123</v>
      </c>
      <c r="G57" s="14" t="s">
        <v>90</v>
      </c>
    </row>
    <row r="58" spans="1:7" hidden="1">
      <c r="A58" s="10">
        <v>5147</v>
      </c>
      <c r="B58" s="12" t="s">
        <v>167</v>
      </c>
      <c r="C58" s="12" t="s">
        <v>122</v>
      </c>
      <c r="D58" s="12" t="s">
        <v>67</v>
      </c>
      <c r="E58" s="13" t="s">
        <v>42</v>
      </c>
      <c r="F58" s="12" t="s">
        <v>123</v>
      </c>
      <c r="G58" s="14" t="s">
        <v>67</v>
      </c>
    </row>
    <row r="59" spans="1:7" hidden="1">
      <c r="A59" s="10">
        <v>5150</v>
      </c>
      <c r="B59" s="12" t="s">
        <v>168</v>
      </c>
      <c r="C59" s="12" t="s">
        <v>122</v>
      </c>
      <c r="D59" s="12" t="s">
        <v>90</v>
      </c>
      <c r="E59" s="13" t="s">
        <v>44</v>
      </c>
      <c r="F59" s="12" t="s">
        <v>123</v>
      </c>
      <c r="G59" s="14" t="s">
        <v>90</v>
      </c>
    </row>
    <row r="60" spans="1:7" hidden="1">
      <c r="A60" s="10">
        <v>5154</v>
      </c>
      <c r="B60" s="12" t="s">
        <v>169</v>
      </c>
      <c r="C60" s="12" t="s">
        <v>122</v>
      </c>
      <c r="D60" s="12" t="s">
        <v>91</v>
      </c>
      <c r="E60" s="13" t="s">
        <v>43</v>
      </c>
      <c r="F60" s="12" t="s">
        <v>123</v>
      </c>
      <c r="G60" s="14" t="s">
        <v>91</v>
      </c>
    </row>
    <row r="61" spans="1:7" hidden="1">
      <c r="A61" s="10">
        <v>5172</v>
      </c>
      <c r="B61" s="12" t="s">
        <v>170</v>
      </c>
      <c r="C61" s="12" t="s">
        <v>122</v>
      </c>
      <c r="D61" s="12" t="s">
        <v>67</v>
      </c>
      <c r="E61" s="13" t="s">
        <v>43</v>
      </c>
      <c r="F61" s="12" t="s">
        <v>123</v>
      </c>
      <c r="G61" s="14" t="s">
        <v>67</v>
      </c>
    </row>
    <row r="62" spans="1:7" hidden="1">
      <c r="A62" s="10">
        <v>5190</v>
      </c>
      <c r="B62" s="12" t="s">
        <v>171</v>
      </c>
      <c r="C62" s="12" t="s">
        <v>122</v>
      </c>
      <c r="D62" s="12" t="s">
        <v>90</v>
      </c>
      <c r="E62" s="13" t="s">
        <v>43</v>
      </c>
      <c r="F62" s="12" t="s">
        <v>123</v>
      </c>
      <c r="G62" s="14" t="s">
        <v>90</v>
      </c>
    </row>
    <row r="63" spans="1:7" hidden="1">
      <c r="A63" s="10">
        <v>5101</v>
      </c>
      <c r="B63" s="12" t="s">
        <v>172</v>
      </c>
      <c r="C63" s="12" t="s">
        <v>122</v>
      </c>
      <c r="D63" s="12" t="s">
        <v>90</v>
      </c>
      <c r="E63" s="13" t="s">
        <v>43</v>
      </c>
      <c r="F63" s="12" t="s">
        <v>123</v>
      </c>
      <c r="G63" s="14" t="s">
        <v>90</v>
      </c>
    </row>
    <row r="64" spans="1:7" hidden="1">
      <c r="A64" s="10">
        <v>5197</v>
      </c>
      <c r="B64" s="12" t="s">
        <v>173</v>
      </c>
      <c r="C64" s="12" t="s">
        <v>122</v>
      </c>
      <c r="D64" s="12" t="s">
        <v>90</v>
      </c>
      <c r="E64" s="13" t="s">
        <v>43</v>
      </c>
      <c r="F64" s="12" t="s">
        <v>123</v>
      </c>
      <c r="G64" s="14" t="s">
        <v>90</v>
      </c>
    </row>
    <row r="65" spans="1:7" hidden="1">
      <c r="A65" s="10">
        <v>5212</v>
      </c>
      <c r="B65" s="12" t="s">
        <v>174</v>
      </c>
      <c r="C65" s="12" t="s">
        <v>122</v>
      </c>
      <c r="D65" s="12" t="s">
        <v>90</v>
      </c>
      <c r="E65" s="13" t="s">
        <v>42</v>
      </c>
      <c r="F65" s="12" t="s">
        <v>123</v>
      </c>
      <c r="G65" s="14" t="s">
        <v>90</v>
      </c>
    </row>
    <row r="66" spans="1:7" hidden="1">
      <c r="A66" s="10">
        <v>5234</v>
      </c>
      <c r="B66" s="12" t="s">
        <v>175</v>
      </c>
      <c r="C66" s="12" t="s">
        <v>122</v>
      </c>
      <c r="D66" s="12" t="s">
        <v>90</v>
      </c>
      <c r="E66" s="13" t="s">
        <v>44</v>
      </c>
      <c r="F66" s="12" t="s">
        <v>123</v>
      </c>
      <c r="G66" s="14" t="s">
        <v>90</v>
      </c>
    </row>
    <row r="67" spans="1:7" hidden="1">
      <c r="A67" s="10">
        <v>5237</v>
      </c>
      <c r="B67" s="12" t="s">
        <v>176</v>
      </c>
      <c r="C67" s="12" t="s">
        <v>122</v>
      </c>
      <c r="D67" s="12" t="s">
        <v>90</v>
      </c>
      <c r="E67" s="13" t="s">
        <v>43</v>
      </c>
      <c r="F67" s="12" t="s">
        <v>123</v>
      </c>
      <c r="G67" s="14" t="s">
        <v>90</v>
      </c>
    </row>
    <row r="68" spans="1:7" hidden="1">
      <c r="A68" s="10">
        <v>5240</v>
      </c>
      <c r="B68" s="12" t="s">
        <v>177</v>
      </c>
      <c r="C68" s="12" t="s">
        <v>122</v>
      </c>
      <c r="D68" s="12" t="s">
        <v>90</v>
      </c>
      <c r="E68" s="13" t="s">
        <v>43</v>
      </c>
      <c r="F68" s="12" t="s">
        <v>123</v>
      </c>
      <c r="G68" s="14" t="s">
        <v>90</v>
      </c>
    </row>
    <row r="69" spans="1:7" hidden="1">
      <c r="A69" s="10">
        <v>5250</v>
      </c>
      <c r="B69" s="12" t="s">
        <v>178</v>
      </c>
      <c r="C69" s="12" t="s">
        <v>122</v>
      </c>
      <c r="D69" s="12" t="s">
        <v>91</v>
      </c>
      <c r="E69" s="13" t="s">
        <v>44</v>
      </c>
      <c r="F69" s="12" t="s">
        <v>123</v>
      </c>
      <c r="G69" s="14" t="s">
        <v>91</v>
      </c>
    </row>
    <row r="70" spans="1:7" hidden="1">
      <c r="A70" s="10">
        <v>5148</v>
      </c>
      <c r="B70" s="12" t="s">
        <v>179</v>
      </c>
      <c r="C70" s="12" t="s">
        <v>122</v>
      </c>
      <c r="D70" s="12" t="s">
        <v>90</v>
      </c>
      <c r="E70" s="13" t="s">
        <v>43</v>
      </c>
      <c r="F70" s="12" t="s">
        <v>123</v>
      </c>
      <c r="G70" s="14" t="s">
        <v>90</v>
      </c>
    </row>
    <row r="71" spans="1:7" hidden="1">
      <c r="A71" s="10">
        <v>5697</v>
      </c>
      <c r="B71" s="12" t="s">
        <v>180</v>
      </c>
      <c r="C71" s="12" t="s">
        <v>122</v>
      </c>
      <c r="D71" s="12" t="s">
        <v>90</v>
      </c>
      <c r="E71" s="13" t="s">
        <v>43</v>
      </c>
      <c r="F71" s="12" t="s">
        <v>123</v>
      </c>
      <c r="G71" s="14" t="s">
        <v>90</v>
      </c>
    </row>
    <row r="72" spans="1:7" hidden="1">
      <c r="A72" s="10">
        <v>5264</v>
      </c>
      <c r="B72" s="12" t="s">
        <v>181</v>
      </c>
      <c r="C72" s="12" t="s">
        <v>122</v>
      </c>
      <c r="D72" s="12" t="s">
        <v>90</v>
      </c>
      <c r="E72" s="13" t="s">
        <v>43</v>
      </c>
      <c r="F72" s="12" t="s">
        <v>123</v>
      </c>
      <c r="G72" s="14" t="s">
        <v>90</v>
      </c>
    </row>
    <row r="73" spans="1:7" hidden="1">
      <c r="A73" s="10">
        <v>5266</v>
      </c>
      <c r="B73" s="12" t="s">
        <v>182</v>
      </c>
      <c r="C73" s="12" t="s">
        <v>122</v>
      </c>
      <c r="D73" s="12" t="s">
        <v>90</v>
      </c>
      <c r="E73" s="13" t="s">
        <v>42</v>
      </c>
      <c r="F73" s="12" t="s">
        <v>123</v>
      </c>
      <c r="G73" s="14" t="s">
        <v>90</v>
      </c>
    </row>
    <row r="74" spans="1:7" hidden="1">
      <c r="A74" s="10">
        <v>5282</v>
      </c>
      <c r="B74" s="12" t="s">
        <v>183</v>
      </c>
      <c r="C74" s="12" t="s">
        <v>122</v>
      </c>
      <c r="D74" s="12" t="s">
        <v>90</v>
      </c>
      <c r="E74" s="13" t="s">
        <v>43</v>
      </c>
      <c r="F74" s="12" t="s">
        <v>123</v>
      </c>
      <c r="G74" s="14" t="s">
        <v>90</v>
      </c>
    </row>
    <row r="75" spans="1:7" hidden="1">
      <c r="A75" s="10">
        <v>5284</v>
      </c>
      <c r="B75" s="12" t="s">
        <v>184</v>
      </c>
      <c r="C75" s="12" t="s">
        <v>122</v>
      </c>
      <c r="D75" s="12" t="s">
        <v>90</v>
      </c>
      <c r="E75" s="13" t="s">
        <v>44</v>
      </c>
      <c r="F75" s="12" t="s">
        <v>123</v>
      </c>
      <c r="G75" s="14" t="s">
        <v>90</v>
      </c>
    </row>
    <row r="76" spans="1:7" hidden="1">
      <c r="A76" s="10">
        <v>5306</v>
      </c>
      <c r="B76" s="12" t="s">
        <v>185</v>
      </c>
      <c r="C76" s="12" t="s">
        <v>122</v>
      </c>
      <c r="D76" s="12" t="s">
        <v>90</v>
      </c>
      <c r="E76" s="13" t="s">
        <v>44</v>
      </c>
      <c r="F76" s="12" t="s">
        <v>123</v>
      </c>
      <c r="G76" s="14" t="s">
        <v>90</v>
      </c>
    </row>
    <row r="77" spans="1:7" hidden="1">
      <c r="A77" s="10">
        <v>5308</v>
      </c>
      <c r="B77" s="12" t="s">
        <v>186</v>
      </c>
      <c r="C77" s="12" t="s">
        <v>122</v>
      </c>
      <c r="D77" s="12" t="s">
        <v>90</v>
      </c>
      <c r="E77" s="13" t="s">
        <v>42</v>
      </c>
      <c r="F77" s="12" t="s">
        <v>123</v>
      </c>
      <c r="G77" s="14" t="s">
        <v>90</v>
      </c>
    </row>
    <row r="78" spans="1:7" hidden="1">
      <c r="A78" s="10">
        <v>5310</v>
      </c>
      <c r="B78" s="12" t="s">
        <v>187</v>
      </c>
      <c r="C78" s="12" t="s">
        <v>122</v>
      </c>
      <c r="D78" s="12" t="s">
        <v>90</v>
      </c>
      <c r="E78" s="13" t="s">
        <v>43</v>
      </c>
      <c r="F78" s="12" t="s">
        <v>123</v>
      </c>
      <c r="G78" s="14" t="s">
        <v>90</v>
      </c>
    </row>
    <row r="79" spans="1:7" hidden="1">
      <c r="A79" s="10">
        <v>5318</v>
      </c>
      <c r="B79" s="12" t="s">
        <v>188</v>
      </c>
      <c r="C79" s="12" t="s">
        <v>122</v>
      </c>
      <c r="D79" s="12" t="s">
        <v>90</v>
      </c>
      <c r="E79" s="13" t="s">
        <v>43</v>
      </c>
      <c r="F79" s="12" t="s">
        <v>123</v>
      </c>
      <c r="G79" s="14" t="s">
        <v>90</v>
      </c>
    </row>
    <row r="80" spans="1:7" hidden="1">
      <c r="A80" s="10">
        <v>5321</v>
      </c>
      <c r="B80" s="12" t="s">
        <v>189</v>
      </c>
      <c r="C80" s="12" t="s">
        <v>122</v>
      </c>
      <c r="D80" s="12" t="s">
        <v>90</v>
      </c>
      <c r="E80" s="13" t="s">
        <v>43</v>
      </c>
      <c r="F80" s="12" t="s">
        <v>123</v>
      </c>
      <c r="G80" s="14" t="s">
        <v>90</v>
      </c>
    </row>
    <row r="81" spans="1:7" hidden="1">
      <c r="A81" s="10">
        <v>5347</v>
      </c>
      <c r="B81" s="12" t="s">
        <v>190</v>
      </c>
      <c r="C81" s="12" t="s">
        <v>122</v>
      </c>
      <c r="D81" s="12" t="s">
        <v>90</v>
      </c>
      <c r="E81" s="13" t="s">
        <v>43</v>
      </c>
      <c r="F81" s="12" t="s">
        <v>123</v>
      </c>
      <c r="G81" s="14" t="s">
        <v>90</v>
      </c>
    </row>
    <row r="82" spans="1:7" hidden="1">
      <c r="A82" s="10">
        <v>5353</v>
      </c>
      <c r="B82" s="12" t="s">
        <v>191</v>
      </c>
      <c r="C82" s="12" t="s">
        <v>122</v>
      </c>
      <c r="D82" s="12" t="s">
        <v>90</v>
      </c>
      <c r="E82" s="13" t="s">
        <v>44</v>
      </c>
      <c r="F82" s="12" t="s">
        <v>123</v>
      </c>
      <c r="G82" s="14" t="s">
        <v>90</v>
      </c>
    </row>
    <row r="83" spans="1:7" hidden="1">
      <c r="A83" s="10">
        <v>5360</v>
      </c>
      <c r="B83" s="12" t="s">
        <v>192</v>
      </c>
      <c r="C83" s="12" t="s">
        <v>122</v>
      </c>
      <c r="D83" s="12" t="s">
        <v>90</v>
      </c>
      <c r="E83" s="13" t="s">
        <v>42</v>
      </c>
      <c r="F83" s="12" t="s">
        <v>123</v>
      </c>
      <c r="G83" s="14" t="s">
        <v>90</v>
      </c>
    </row>
    <row r="84" spans="1:7" hidden="1">
      <c r="A84" s="10">
        <v>5361</v>
      </c>
      <c r="B84" s="12" t="s">
        <v>193</v>
      </c>
      <c r="C84" s="12" t="s">
        <v>122</v>
      </c>
      <c r="D84" s="12" t="s">
        <v>90</v>
      </c>
      <c r="E84" s="13" t="s">
        <v>44</v>
      </c>
      <c r="F84" s="12" t="s">
        <v>123</v>
      </c>
      <c r="G84" s="14" t="s">
        <v>90</v>
      </c>
    </row>
    <row r="85" spans="1:7" hidden="1">
      <c r="A85" s="10">
        <v>5364</v>
      </c>
      <c r="B85" s="12" t="s">
        <v>194</v>
      </c>
      <c r="C85" s="12" t="s">
        <v>122</v>
      </c>
      <c r="D85" s="12" t="s">
        <v>90</v>
      </c>
      <c r="E85" s="13" t="s">
        <v>44</v>
      </c>
      <c r="F85" s="12" t="s">
        <v>123</v>
      </c>
      <c r="G85" s="14" t="s">
        <v>90</v>
      </c>
    </row>
    <row r="86" spans="1:7" hidden="1">
      <c r="A86" s="10">
        <v>5376</v>
      </c>
      <c r="B86" s="12" t="s">
        <v>195</v>
      </c>
      <c r="C86" s="12" t="s">
        <v>122</v>
      </c>
      <c r="D86" s="12" t="s">
        <v>90</v>
      </c>
      <c r="E86" s="13" t="s">
        <v>43</v>
      </c>
      <c r="F86" s="12" t="s">
        <v>123</v>
      </c>
      <c r="G86" s="14" t="s">
        <v>90</v>
      </c>
    </row>
    <row r="87" spans="1:7" hidden="1">
      <c r="A87" s="10">
        <v>5380</v>
      </c>
      <c r="B87" s="12" t="s">
        <v>196</v>
      </c>
      <c r="C87" s="12" t="s">
        <v>122</v>
      </c>
      <c r="D87" s="12" t="s">
        <v>90</v>
      </c>
      <c r="E87" s="13" t="s">
        <v>42</v>
      </c>
      <c r="F87" s="12" t="s">
        <v>123</v>
      </c>
      <c r="G87" s="14" t="s">
        <v>90</v>
      </c>
    </row>
    <row r="88" spans="1:7" hidden="1">
      <c r="A88" s="10">
        <v>5390</v>
      </c>
      <c r="B88" s="12" t="s">
        <v>197</v>
      </c>
      <c r="C88" s="12" t="s">
        <v>122</v>
      </c>
      <c r="D88" s="12" t="s">
        <v>90</v>
      </c>
      <c r="E88" s="13" t="s">
        <v>43</v>
      </c>
      <c r="F88" s="12" t="s">
        <v>123</v>
      </c>
      <c r="G88" s="14" t="s">
        <v>90</v>
      </c>
    </row>
    <row r="89" spans="1:7" hidden="1">
      <c r="A89" s="10">
        <v>5411</v>
      </c>
      <c r="B89" s="12" t="s">
        <v>198</v>
      </c>
      <c r="C89" s="12" t="s">
        <v>122</v>
      </c>
      <c r="D89" s="12" t="s">
        <v>90</v>
      </c>
      <c r="E89" s="13" t="s">
        <v>44</v>
      </c>
      <c r="F89" s="12" t="s">
        <v>123</v>
      </c>
      <c r="G89" s="14" t="s">
        <v>90</v>
      </c>
    </row>
    <row r="90" spans="1:7" hidden="1">
      <c r="A90" s="10">
        <v>5425</v>
      </c>
      <c r="B90" s="12" t="s">
        <v>199</v>
      </c>
      <c r="C90" s="12" t="s">
        <v>122</v>
      </c>
      <c r="D90" s="12" t="s">
        <v>90</v>
      </c>
      <c r="E90" s="13" t="s">
        <v>44</v>
      </c>
      <c r="F90" s="12" t="s">
        <v>123</v>
      </c>
      <c r="G90" s="14" t="s">
        <v>90</v>
      </c>
    </row>
    <row r="91" spans="1:7" hidden="1">
      <c r="A91" s="10">
        <v>5440</v>
      </c>
      <c r="B91" s="12" t="s">
        <v>200</v>
      </c>
      <c r="C91" s="12" t="s">
        <v>122</v>
      </c>
      <c r="D91" s="12" t="s">
        <v>90</v>
      </c>
      <c r="E91" s="13" t="s">
        <v>43</v>
      </c>
      <c r="F91" s="12" t="s">
        <v>123</v>
      </c>
      <c r="G91" s="14" t="s">
        <v>90</v>
      </c>
    </row>
    <row r="92" spans="1:7" hidden="1">
      <c r="A92" s="10">
        <v>5001</v>
      </c>
      <c r="B92" s="12" t="s">
        <v>90</v>
      </c>
      <c r="C92" s="12" t="s">
        <v>122</v>
      </c>
      <c r="D92" s="12" t="s">
        <v>90</v>
      </c>
      <c r="E92" s="13" t="s">
        <v>42</v>
      </c>
      <c r="F92" s="12" t="s">
        <v>123</v>
      </c>
      <c r="G92" s="14" t="s">
        <v>90</v>
      </c>
    </row>
    <row r="93" spans="1:7" hidden="1">
      <c r="A93" s="10">
        <v>5467</v>
      </c>
      <c r="B93" s="12" t="s">
        <v>201</v>
      </c>
      <c r="C93" s="12" t="s">
        <v>122</v>
      </c>
      <c r="D93" s="12" t="s">
        <v>90</v>
      </c>
      <c r="E93" s="13" t="s">
        <v>43</v>
      </c>
      <c r="F93" s="12" t="s">
        <v>123</v>
      </c>
      <c r="G93" s="14" t="s">
        <v>90</v>
      </c>
    </row>
    <row r="94" spans="1:7" hidden="1">
      <c r="A94" s="10">
        <v>5475</v>
      </c>
      <c r="B94" s="12" t="s">
        <v>202</v>
      </c>
      <c r="C94" s="12" t="s">
        <v>122</v>
      </c>
      <c r="D94" s="12" t="s">
        <v>67</v>
      </c>
      <c r="E94" s="13" t="s">
        <v>44</v>
      </c>
      <c r="F94" s="12" t="s">
        <v>203</v>
      </c>
      <c r="G94" s="14" t="s">
        <v>67</v>
      </c>
    </row>
    <row r="95" spans="1:7" hidden="1">
      <c r="A95" s="10">
        <v>5480</v>
      </c>
      <c r="B95" s="12" t="s">
        <v>204</v>
      </c>
      <c r="C95" s="12" t="s">
        <v>122</v>
      </c>
      <c r="D95" s="12" t="s">
        <v>67</v>
      </c>
      <c r="E95" s="13" t="s">
        <v>43</v>
      </c>
      <c r="F95" s="12" t="s">
        <v>123</v>
      </c>
      <c r="G95" s="14" t="s">
        <v>67</v>
      </c>
    </row>
    <row r="96" spans="1:7" hidden="1">
      <c r="A96" s="10">
        <v>5495</v>
      </c>
      <c r="B96" s="12" t="s">
        <v>205</v>
      </c>
      <c r="C96" s="12" t="s">
        <v>122</v>
      </c>
      <c r="D96" s="12" t="s">
        <v>91</v>
      </c>
      <c r="E96" s="13" t="s">
        <v>44</v>
      </c>
      <c r="F96" s="12" t="s">
        <v>123</v>
      </c>
      <c r="G96" s="14" t="s">
        <v>91</v>
      </c>
    </row>
    <row r="97" spans="1:7" hidden="1">
      <c r="A97" s="10">
        <v>5490</v>
      </c>
      <c r="B97" s="12" t="s">
        <v>206</v>
      </c>
      <c r="C97" s="12" t="s">
        <v>122</v>
      </c>
      <c r="D97" s="12" t="s">
        <v>67</v>
      </c>
      <c r="E97" s="13" t="s">
        <v>43</v>
      </c>
      <c r="F97" s="12" t="s">
        <v>123</v>
      </c>
      <c r="G97" s="14" t="s">
        <v>67</v>
      </c>
    </row>
    <row r="98" spans="1:7" hidden="1">
      <c r="A98" s="10">
        <v>5501</v>
      </c>
      <c r="B98" s="12" t="s">
        <v>207</v>
      </c>
      <c r="C98" s="12" t="s">
        <v>122</v>
      </c>
      <c r="D98" s="12" t="s">
        <v>90</v>
      </c>
      <c r="E98" s="13" t="s">
        <v>43</v>
      </c>
      <c r="F98" s="12" t="s">
        <v>123</v>
      </c>
      <c r="G98" s="14" t="s">
        <v>90</v>
      </c>
    </row>
    <row r="99" spans="1:7" hidden="1">
      <c r="A99" s="10">
        <v>5541</v>
      </c>
      <c r="B99" s="12" t="s">
        <v>208</v>
      </c>
      <c r="C99" s="12" t="s">
        <v>122</v>
      </c>
      <c r="D99" s="12" t="s">
        <v>90</v>
      </c>
      <c r="E99" s="13" t="s">
        <v>43</v>
      </c>
      <c r="F99" s="12" t="s">
        <v>123</v>
      </c>
      <c r="G99" s="14" t="s">
        <v>90</v>
      </c>
    </row>
    <row r="100" spans="1:7" hidden="1">
      <c r="A100" s="10">
        <v>5543</v>
      </c>
      <c r="B100" s="12" t="s">
        <v>209</v>
      </c>
      <c r="C100" s="12" t="s">
        <v>122</v>
      </c>
      <c r="D100" s="12" t="s">
        <v>90</v>
      </c>
      <c r="E100" s="13" t="s">
        <v>44</v>
      </c>
      <c r="F100" s="12" t="s">
        <v>123</v>
      </c>
      <c r="G100" s="14" t="s">
        <v>90</v>
      </c>
    </row>
    <row r="101" spans="1:7" hidden="1">
      <c r="A101" s="10">
        <v>5576</v>
      </c>
      <c r="B101" s="12" t="s">
        <v>210</v>
      </c>
      <c r="C101" s="12" t="s">
        <v>122</v>
      </c>
      <c r="D101" s="12" t="s">
        <v>90</v>
      </c>
      <c r="E101" s="13" t="s">
        <v>44</v>
      </c>
      <c r="F101" s="12" t="s">
        <v>123</v>
      </c>
      <c r="G101" s="14" t="s">
        <v>90</v>
      </c>
    </row>
    <row r="102" spans="1:7" hidden="1">
      <c r="A102" s="10">
        <v>5579</v>
      </c>
      <c r="B102" s="12" t="s">
        <v>211</v>
      </c>
      <c r="C102" s="12" t="s">
        <v>122</v>
      </c>
      <c r="D102" s="12" t="s">
        <v>90</v>
      </c>
      <c r="E102" s="13" t="s">
        <v>44</v>
      </c>
      <c r="F102" s="12" t="s">
        <v>123</v>
      </c>
      <c r="G102" s="14" t="s">
        <v>90</v>
      </c>
    </row>
    <row r="103" spans="1:7" hidden="1">
      <c r="A103" s="10">
        <v>5585</v>
      </c>
      <c r="B103" s="12" t="s">
        <v>212</v>
      </c>
      <c r="C103" s="12" t="s">
        <v>122</v>
      </c>
      <c r="D103" s="12" t="s">
        <v>90</v>
      </c>
      <c r="E103" s="13" t="s">
        <v>44</v>
      </c>
      <c r="F103" s="12" t="s">
        <v>123</v>
      </c>
      <c r="G103" s="14" t="s">
        <v>90</v>
      </c>
    </row>
    <row r="104" spans="1:7" hidden="1">
      <c r="A104" s="10">
        <v>5591</v>
      </c>
      <c r="B104" s="12" t="s">
        <v>213</v>
      </c>
      <c r="C104" s="12" t="s">
        <v>122</v>
      </c>
      <c r="D104" s="12" t="s">
        <v>90</v>
      </c>
      <c r="E104" s="13" t="s">
        <v>44</v>
      </c>
      <c r="F104" s="12" t="s">
        <v>123</v>
      </c>
      <c r="G104" s="14" t="s">
        <v>90</v>
      </c>
    </row>
    <row r="105" spans="1:7" hidden="1">
      <c r="A105" s="10">
        <v>5604</v>
      </c>
      <c r="B105" s="12" t="s">
        <v>214</v>
      </c>
      <c r="C105" s="12" t="s">
        <v>122</v>
      </c>
      <c r="D105" s="12" t="s">
        <v>90</v>
      </c>
      <c r="E105" s="13" t="s">
        <v>44</v>
      </c>
      <c r="F105" s="12" t="s">
        <v>123</v>
      </c>
      <c r="G105" s="14" t="s">
        <v>90</v>
      </c>
    </row>
    <row r="106" spans="1:7" hidden="1">
      <c r="A106" s="10">
        <v>5607</v>
      </c>
      <c r="B106" s="12" t="s">
        <v>215</v>
      </c>
      <c r="C106" s="12" t="s">
        <v>122</v>
      </c>
      <c r="D106" s="12" t="s">
        <v>90</v>
      </c>
      <c r="E106" s="13" t="s">
        <v>43</v>
      </c>
      <c r="F106" s="12" t="s">
        <v>123</v>
      </c>
      <c r="G106" s="14" t="s">
        <v>90</v>
      </c>
    </row>
    <row r="107" spans="1:7" hidden="1">
      <c r="A107" s="10">
        <v>5631</v>
      </c>
      <c r="B107" s="12" t="s">
        <v>216</v>
      </c>
      <c r="C107" s="12" t="s">
        <v>122</v>
      </c>
      <c r="D107" s="12" t="s">
        <v>90</v>
      </c>
      <c r="E107" s="13" t="s">
        <v>42</v>
      </c>
      <c r="F107" s="12" t="s">
        <v>123</v>
      </c>
      <c r="G107" s="14" t="s">
        <v>90</v>
      </c>
    </row>
    <row r="108" spans="1:7" hidden="1">
      <c r="A108" s="10">
        <v>5642</v>
      </c>
      <c r="B108" s="12" t="s">
        <v>217</v>
      </c>
      <c r="C108" s="12" t="s">
        <v>122</v>
      </c>
      <c r="D108" s="12" t="s">
        <v>90</v>
      </c>
      <c r="E108" s="13" t="s">
        <v>43</v>
      </c>
      <c r="F108" s="12" t="s">
        <v>123</v>
      </c>
      <c r="G108" s="14" t="s">
        <v>90</v>
      </c>
    </row>
    <row r="109" spans="1:7" hidden="1">
      <c r="A109" s="10">
        <v>5647</v>
      </c>
      <c r="B109" s="12" t="s">
        <v>218</v>
      </c>
      <c r="C109" s="12" t="s">
        <v>122</v>
      </c>
      <c r="D109" s="12" t="s">
        <v>90</v>
      </c>
      <c r="E109" s="13" t="s">
        <v>44</v>
      </c>
      <c r="F109" s="12" t="s">
        <v>123</v>
      </c>
      <c r="G109" s="14" t="s">
        <v>90</v>
      </c>
    </row>
    <row r="110" spans="1:7" hidden="1">
      <c r="A110" s="10">
        <v>5656</v>
      </c>
      <c r="B110" s="12" t="s">
        <v>219</v>
      </c>
      <c r="C110" s="12" t="s">
        <v>122</v>
      </c>
      <c r="D110" s="12" t="s">
        <v>90</v>
      </c>
      <c r="E110" s="13" t="s">
        <v>43</v>
      </c>
      <c r="F110" s="12" t="s">
        <v>123</v>
      </c>
      <c r="G110" s="14" t="s">
        <v>90</v>
      </c>
    </row>
    <row r="111" spans="1:7" hidden="1">
      <c r="A111" s="10">
        <v>5658</v>
      </c>
      <c r="B111" s="12" t="s">
        <v>220</v>
      </c>
      <c r="C111" s="12" t="s">
        <v>122</v>
      </c>
      <c r="D111" s="12" t="s">
        <v>90</v>
      </c>
      <c r="E111" s="13" t="s">
        <v>44</v>
      </c>
      <c r="F111" s="12" t="s">
        <v>123</v>
      </c>
      <c r="G111" s="14" t="s">
        <v>90</v>
      </c>
    </row>
    <row r="112" spans="1:7" hidden="1">
      <c r="A112" s="10">
        <v>5659</v>
      </c>
      <c r="B112" s="12" t="s">
        <v>221</v>
      </c>
      <c r="C112" s="12" t="s">
        <v>122</v>
      </c>
      <c r="D112" s="12" t="s">
        <v>91</v>
      </c>
      <c r="E112" s="13" t="s">
        <v>43</v>
      </c>
      <c r="F112" s="12" t="s">
        <v>123</v>
      </c>
      <c r="G112" s="14" t="s">
        <v>91</v>
      </c>
    </row>
    <row r="113" spans="1:7" hidden="1">
      <c r="A113" s="10">
        <v>5665</v>
      </c>
      <c r="B113" s="12" t="s">
        <v>222</v>
      </c>
      <c r="C113" s="12" t="s">
        <v>122</v>
      </c>
      <c r="D113" s="12" t="s">
        <v>67</v>
      </c>
      <c r="E113" s="13" t="s">
        <v>44</v>
      </c>
      <c r="F113" s="12" t="s">
        <v>123</v>
      </c>
      <c r="G113" s="14" t="s">
        <v>67</v>
      </c>
    </row>
    <row r="114" spans="1:7" hidden="1">
      <c r="A114" s="10">
        <v>5667</v>
      </c>
      <c r="B114" s="12" t="s">
        <v>223</v>
      </c>
      <c r="C114" s="12" t="s">
        <v>122</v>
      </c>
      <c r="D114" s="12" t="s">
        <v>90</v>
      </c>
      <c r="E114" s="13" t="s">
        <v>44</v>
      </c>
      <c r="F114" s="12" t="s">
        <v>123</v>
      </c>
      <c r="G114" s="14" t="s">
        <v>90</v>
      </c>
    </row>
    <row r="115" spans="1:7" hidden="1">
      <c r="A115" s="10">
        <v>5670</v>
      </c>
      <c r="B115" s="12" t="s">
        <v>224</v>
      </c>
      <c r="C115" s="12" t="s">
        <v>122</v>
      </c>
      <c r="D115" s="12" t="s">
        <v>90</v>
      </c>
      <c r="E115" s="13" t="s">
        <v>44</v>
      </c>
      <c r="F115" s="12" t="s">
        <v>123</v>
      </c>
      <c r="G115" s="14" t="s">
        <v>90</v>
      </c>
    </row>
    <row r="116" spans="1:7" hidden="1">
      <c r="A116" s="10">
        <v>5674</v>
      </c>
      <c r="B116" s="12" t="s">
        <v>225</v>
      </c>
      <c r="C116" s="12" t="s">
        <v>122</v>
      </c>
      <c r="D116" s="12" t="s">
        <v>90</v>
      </c>
      <c r="E116" s="13" t="s">
        <v>43</v>
      </c>
      <c r="F116" s="12" t="s">
        <v>123</v>
      </c>
      <c r="G116" s="14" t="s">
        <v>90</v>
      </c>
    </row>
    <row r="117" spans="1:7" hidden="1">
      <c r="A117" s="10">
        <v>5042</v>
      </c>
      <c r="B117" s="12" t="s">
        <v>226</v>
      </c>
      <c r="C117" s="12" t="s">
        <v>122</v>
      </c>
      <c r="D117" s="12" t="s">
        <v>90</v>
      </c>
      <c r="E117" s="13" t="s">
        <v>43</v>
      </c>
      <c r="F117" s="12" t="s">
        <v>123</v>
      </c>
      <c r="G117" s="14" t="s">
        <v>90</v>
      </c>
    </row>
    <row r="118" spans="1:7" hidden="1">
      <c r="A118" s="10">
        <v>5686</v>
      </c>
      <c r="B118" s="12" t="s">
        <v>227</v>
      </c>
      <c r="C118" s="12" t="s">
        <v>122</v>
      </c>
      <c r="D118" s="12" t="s">
        <v>90</v>
      </c>
      <c r="E118" s="13" t="s">
        <v>43</v>
      </c>
      <c r="F118" s="12" t="s">
        <v>123</v>
      </c>
      <c r="G118" s="14" t="s">
        <v>90</v>
      </c>
    </row>
    <row r="119" spans="1:7" hidden="1">
      <c r="A119" s="10">
        <v>5690</v>
      </c>
      <c r="B119" s="12" t="s">
        <v>228</v>
      </c>
      <c r="C119" s="12" t="s">
        <v>122</v>
      </c>
      <c r="D119" s="12" t="s">
        <v>90</v>
      </c>
      <c r="E119" s="13" t="s">
        <v>43</v>
      </c>
      <c r="F119" s="12" t="s">
        <v>123</v>
      </c>
      <c r="G119" s="14" t="s">
        <v>90</v>
      </c>
    </row>
    <row r="120" spans="1:7" hidden="1">
      <c r="A120" s="10">
        <v>5736</v>
      </c>
      <c r="B120" s="12" t="s">
        <v>229</v>
      </c>
      <c r="C120" s="12" t="s">
        <v>122</v>
      </c>
      <c r="D120" s="12" t="s">
        <v>90</v>
      </c>
      <c r="E120" s="13" t="s">
        <v>44</v>
      </c>
      <c r="F120" s="12" t="s">
        <v>123</v>
      </c>
      <c r="G120" s="14" t="s">
        <v>90</v>
      </c>
    </row>
    <row r="121" spans="1:7" hidden="1">
      <c r="A121" s="10">
        <v>5756</v>
      </c>
      <c r="B121" s="12" t="s">
        <v>230</v>
      </c>
      <c r="C121" s="12" t="s">
        <v>122</v>
      </c>
      <c r="D121" s="12" t="s">
        <v>90</v>
      </c>
      <c r="E121" s="13" t="s">
        <v>44</v>
      </c>
      <c r="F121" s="12" t="s">
        <v>123</v>
      </c>
      <c r="G121" s="14" t="s">
        <v>90</v>
      </c>
    </row>
    <row r="122" spans="1:7" hidden="1">
      <c r="A122" s="10">
        <v>5761</v>
      </c>
      <c r="B122" s="12" t="s">
        <v>231</v>
      </c>
      <c r="C122" s="12" t="s">
        <v>122</v>
      </c>
      <c r="D122" s="12" t="s">
        <v>90</v>
      </c>
      <c r="E122" s="13" t="s">
        <v>43</v>
      </c>
      <c r="F122" s="12" t="s">
        <v>123</v>
      </c>
      <c r="G122" s="14" t="s">
        <v>90</v>
      </c>
    </row>
    <row r="123" spans="1:7" hidden="1">
      <c r="A123" s="10">
        <v>5789</v>
      </c>
      <c r="B123" s="12" t="s">
        <v>232</v>
      </c>
      <c r="C123" s="12" t="s">
        <v>122</v>
      </c>
      <c r="D123" s="12" t="s">
        <v>90</v>
      </c>
      <c r="E123" s="13" t="s">
        <v>44</v>
      </c>
      <c r="F123" s="12" t="s">
        <v>123</v>
      </c>
      <c r="G123" s="14" t="s">
        <v>90</v>
      </c>
    </row>
    <row r="124" spans="1:7" hidden="1">
      <c r="A124" s="10">
        <v>5790</v>
      </c>
      <c r="B124" s="12" t="s">
        <v>233</v>
      </c>
      <c r="C124" s="12" t="s">
        <v>122</v>
      </c>
      <c r="D124" s="12" t="s">
        <v>90</v>
      </c>
      <c r="E124" s="13" t="s">
        <v>44</v>
      </c>
      <c r="F124" s="12" t="s">
        <v>123</v>
      </c>
      <c r="G124" s="14" t="s">
        <v>90</v>
      </c>
    </row>
    <row r="125" spans="1:7" hidden="1">
      <c r="A125" s="10">
        <v>5792</v>
      </c>
      <c r="B125" s="12" t="s">
        <v>234</v>
      </c>
      <c r="C125" s="12" t="s">
        <v>122</v>
      </c>
      <c r="D125" s="12" t="s">
        <v>90</v>
      </c>
      <c r="E125" s="13" t="s">
        <v>44</v>
      </c>
      <c r="F125" s="12" t="s">
        <v>123</v>
      </c>
      <c r="G125" s="14" t="s">
        <v>90</v>
      </c>
    </row>
    <row r="126" spans="1:7" hidden="1">
      <c r="A126" s="10">
        <v>5809</v>
      </c>
      <c r="B126" s="12" t="s">
        <v>235</v>
      </c>
      <c r="C126" s="12" t="s">
        <v>122</v>
      </c>
      <c r="D126" s="12" t="s">
        <v>90</v>
      </c>
      <c r="E126" s="13" t="s">
        <v>43</v>
      </c>
      <c r="F126" s="12" t="s">
        <v>123</v>
      </c>
      <c r="G126" s="14" t="s">
        <v>90</v>
      </c>
    </row>
    <row r="127" spans="1:7" hidden="1">
      <c r="A127" s="10">
        <v>5837</v>
      </c>
      <c r="B127" s="12" t="s">
        <v>236</v>
      </c>
      <c r="C127" s="12" t="s">
        <v>122</v>
      </c>
      <c r="D127" s="12" t="s">
        <v>67</v>
      </c>
      <c r="E127" s="13" t="s">
        <v>43</v>
      </c>
      <c r="F127" s="12" t="s">
        <v>123</v>
      </c>
      <c r="G127" s="14" t="s">
        <v>67</v>
      </c>
    </row>
    <row r="128" spans="1:7" hidden="1">
      <c r="A128" s="10">
        <v>5842</v>
      </c>
      <c r="B128" s="12" t="s">
        <v>237</v>
      </c>
      <c r="C128" s="12" t="s">
        <v>122</v>
      </c>
      <c r="D128" s="12" t="s">
        <v>90</v>
      </c>
      <c r="E128" s="13" t="s">
        <v>44</v>
      </c>
      <c r="F128" s="12" t="s">
        <v>123</v>
      </c>
      <c r="G128" s="14" t="s">
        <v>90</v>
      </c>
    </row>
    <row r="129" spans="1:7" hidden="1">
      <c r="A129" s="10">
        <v>5847</v>
      </c>
      <c r="B129" s="12" t="s">
        <v>238</v>
      </c>
      <c r="C129" s="12" t="s">
        <v>122</v>
      </c>
      <c r="D129" s="12" t="s">
        <v>90</v>
      </c>
      <c r="E129" s="13" t="s">
        <v>44</v>
      </c>
      <c r="F129" s="12" t="s">
        <v>123</v>
      </c>
      <c r="G129" s="14" t="s">
        <v>90</v>
      </c>
    </row>
    <row r="130" spans="1:7" hidden="1">
      <c r="A130" s="10">
        <v>5854</v>
      </c>
      <c r="B130" s="12" t="s">
        <v>239</v>
      </c>
      <c r="C130" s="12" t="s">
        <v>122</v>
      </c>
      <c r="D130" s="12" t="s">
        <v>90</v>
      </c>
      <c r="E130" s="13" t="s">
        <v>44</v>
      </c>
      <c r="F130" s="12" t="s">
        <v>123</v>
      </c>
      <c r="G130" s="14" t="s">
        <v>90</v>
      </c>
    </row>
    <row r="131" spans="1:7" hidden="1">
      <c r="A131" s="10">
        <v>5858</v>
      </c>
      <c r="B131" s="12" t="s">
        <v>240</v>
      </c>
      <c r="C131" s="12" t="s">
        <v>122</v>
      </c>
      <c r="D131" s="12" t="s">
        <v>90</v>
      </c>
      <c r="E131" s="13" t="s">
        <v>44</v>
      </c>
      <c r="F131" s="12" t="s">
        <v>123</v>
      </c>
      <c r="G131" s="14" t="s">
        <v>90</v>
      </c>
    </row>
    <row r="132" spans="1:7" hidden="1">
      <c r="A132" s="10">
        <v>5873</v>
      </c>
      <c r="B132" s="12" t="s">
        <v>241</v>
      </c>
      <c r="C132" s="12" t="s">
        <v>122</v>
      </c>
      <c r="D132" s="12" t="s">
        <v>67</v>
      </c>
      <c r="E132" s="13" t="s">
        <v>44</v>
      </c>
      <c r="F132" s="12" t="s">
        <v>110</v>
      </c>
      <c r="G132" s="14" t="s">
        <v>67</v>
      </c>
    </row>
    <row r="133" spans="1:7" hidden="1">
      <c r="A133" s="10">
        <v>5885</v>
      </c>
      <c r="B133" s="12" t="s">
        <v>242</v>
      </c>
      <c r="C133" s="12" t="s">
        <v>122</v>
      </c>
      <c r="D133" s="12" t="s">
        <v>90</v>
      </c>
      <c r="E133" s="13" t="s">
        <v>43</v>
      </c>
      <c r="F133" s="12" t="s">
        <v>123</v>
      </c>
      <c r="G133" s="14" t="s">
        <v>90</v>
      </c>
    </row>
    <row r="134" spans="1:7" hidden="1">
      <c r="A134" s="10">
        <v>5887</v>
      </c>
      <c r="B134" s="12" t="s">
        <v>243</v>
      </c>
      <c r="C134" s="12" t="s">
        <v>122</v>
      </c>
      <c r="D134" s="12" t="s">
        <v>90</v>
      </c>
      <c r="E134" s="13" t="s">
        <v>44</v>
      </c>
      <c r="F134" s="12" t="s">
        <v>123</v>
      </c>
      <c r="G134" s="14" t="s">
        <v>90</v>
      </c>
    </row>
    <row r="135" spans="1:7" hidden="1">
      <c r="A135" s="10">
        <v>5890</v>
      </c>
      <c r="B135" s="12" t="s">
        <v>244</v>
      </c>
      <c r="C135" s="12" t="s">
        <v>122</v>
      </c>
      <c r="D135" s="12" t="s">
        <v>90</v>
      </c>
      <c r="E135" s="13" t="s">
        <v>43</v>
      </c>
      <c r="F135" s="12" t="s">
        <v>123</v>
      </c>
      <c r="G135" s="14" t="s">
        <v>90</v>
      </c>
    </row>
    <row r="136" spans="1:7" hidden="1">
      <c r="A136" s="10">
        <v>5893</v>
      </c>
      <c r="B136" s="12" t="s">
        <v>245</v>
      </c>
      <c r="C136" s="12" t="s">
        <v>122</v>
      </c>
      <c r="D136" s="12" t="s">
        <v>76</v>
      </c>
      <c r="E136" s="13" t="s">
        <v>44</v>
      </c>
      <c r="F136" s="12" t="s">
        <v>123</v>
      </c>
      <c r="G136" s="14" t="s">
        <v>76</v>
      </c>
    </row>
    <row r="137" spans="1:7" hidden="1">
      <c r="A137" s="10">
        <v>5895</v>
      </c>
      <c r="B137" s="12" t="s">
        <v>246</v>
      </c>
      <c r="C137" s="12" t="s">
        <v>122</v>
      </c>
      <c r="D137" s="12" t="s">
        <v>91</v>
      </c>
      <c r="E137" s="13" t="s">
        <v>44</v>
      </c>
      <c r="F137" s="12" t="s">
        <v>123</v>
      </c>
      <c r="G137" s="14" t="s">
        <v>91</v>
      </c>
    </row>
    <row r="138" spans="1:7" hidden="1">
      <c r="A138" s="10">
        <v>81001</v>
      </c>
      <c r="B138" s="12" t="s">
        <v>247</v>
      </c>
      <c r="C138" s="12" t="s">
        <v>247</v>
      </c>
      <c r="D138" s="12" t="s">
        <v>76</v>
      </c>
      <c r="E138" s="13" t="s">
        <v>44</v>
      </c>
      <c r="F138" s="12" t="s">
        <v>110</v>
      </c>
      <c r="G138" s="14" t="s">
        <v>76</v>
      </c>
    </row>
    <row r="139" spans="1:7" hidden="1">
      <c r="A139" s="10">
        <v>81065</v>
      </c>
      <c r="B139" s="12" t="s">
        <v>248</v>
      </c>
      <c r="C139" s="12" t="s">
        <v>247</v>
      </c>
      <c r="D139" s="12" t="s">
        <v>76</v>
      </c>
      <c r="E139" s="13" t="s">
        <v>44</v>
      </c>
      <c r="F139" s="12" t="s">
        <v>110</v>
      </c>
      <c r="G139" s="14" t="s">
        <v>76</v>
      </c>
    </row>
    <row r="140" spans="1:7" hidden="1">
      <c r="A140" s="10">
        <v>81220</v>
      </c>
      <c r="B140" s="12" t="s">
        <v>249</v>
      </c>
      <c r="C140" s="12" t="s">
        <v>247</v>
      </c>
      <c r="D140" s="12" t="s">
        <v>76</v>
      </c>
      <c r="E140" s="13" t="s">
        <v>44</v>
      </c>
      <c r="F140" s="12" t="s">
        <v>110</v>
      </c>
      <c r="G140" s="14" t="s">
        <v>76</v>
      </c>
    </row>
    <row r="141" spans="1:7" hidden="1">
      <c r="A141" s="10">
        <v>81300</v>
      </c>
      <c r="B141" s="12" t="s">
        <v>250</v>
      </c>
      <c r="C141" s="12" t="s">
        <v>247</v>
      </c>
      <c r="D141" s="12" t="s">
        <v>76</v>
      </c>
      <c r="E141" s="13" t="s">
        <v>44</v>
      </c>
      <c r="F141" s="12" t="s">
        <v>110</v>
      </c>
      <c r="G141" s="14" t="s">
        <v>76</v>
      </c>
    </row>
    <row r="142" spans="1:7" hidden="1">
      <c r="A142" s="10">
        <v>81591</v>
      </c>
      <c r="B142" s="12" t="s">
        <v>251</v>
      </c>
      <c r="C142" s="12" t="s">
        <v>247</v>
      </c>
      <c r="D142" s="12" t="s">
        <v>76</v>
      </c>
      <c r="E142" s="13" t="s">
        <v>44</v>
      </c>
      <c r="F142" s="12" t="s">
        <v>110</v>
      </c>
      <c r="G142" s="14" t="s">
        <v>76</v>
      </c>
    </row>
    <row r="143" spans="1:7" hidden="1">
      <c r="A143" s="10">
        <v>81736</v>
      </c>
      <c r="B143" s="12" t="s">
        <v>252</v>
      </c>
      <c r="C143" s="12" t="s">
        <v>247</v>
      </c>
      <c r="D143" s="12" t="s">
        <v>76</v>
      </c>
      <c r="E143" s="13" t="s">
        <v>44</v>
      </c>
      <c r="F143" s="12" t="s">
        <v>110</v>
      </c>
      <c r="G143" s="14" t="s">
        <v>76</v>
      </c>
    </row>
    <row r="144" spans="1:7" hidden="1">
      <c r="A144" s="10">
        <v>81794</v>
      </c>
      <c r="B144" s="12" t="s">
        <v>253</v>
      </c>
      <c r="C144" s="12" t="s">
        <v>247</v>
      </c>
      <c r="D144" s="12" t="s">
        <v>76</v>
      </c>
      <c r="E144" s="13" t="s">
        <v>44</v>
      </c>
      <c r="F144" s="12" t="s">
        <v>110</v>
      </c>
      <c r="G144" s="14" t="s">
        <v>76</v>
      </c>
    </row>
    <row r="145" spans="1:7" hidden="1">
      <c r="A145" s="10">
        <v>8141</v>
      </c>
      <c r="B145" s="11" t="s">
        <v>254</v>
      </c>
      <c r="C145" s="12" t="s">
        <v>255</v>
      </c>
      <c r="D145" s="12" t="s">
        <v>70</v>
      </c>
      <c r="E145" s="13" t="s">
        <v>43</v>
      </c>
      <c r="F145" s="12" t="s">
        <v>123</v>
      </c>
      <c r="G145" s="14" t="s">
        <v>70</v>
      </c>
    </row>
    <row r="146" spans="1:7" hidden="1">
      <c r="A146" s="10">
        <v>8573</v>
      </c>
      <c r="B146" s="11" t="s">
        <v>256</v>
      </c>
      <c r="C146" s="12" t="s">
        <v>255</v>
      </c>
      <c r="D146" s="12" t="s">
        <v>70</v>
      </c>
      <c r="E146" s="13" t="s">
        <v>43</v>
      </c>
      <c r="F146" s="12" t="s">
        <v>123</v>
      </c>
      <c r="G146" s="14" t="s">
        <v>70</v>
      </c>
    </row>
    <row r="147" spans="1:7" hidden="1">
      <c r="A147" s="10">
        <v>8638</v>
      </c>
      <c r="B147" s="11" t="s">
        <v>137</v>
      </c>
      <c r="C147" s="12" t="s">
        <v>255</v>
      </c>
      <c r="D147" s="12" t="s">
        <v>70</v>
      </c>
      <c r="E147" s="13" t="s">
        <v>43</v>
      </c>
      <c r="F147" s="12" t="s">
        <v>123</v>
      </c>
      <c r="G147" s="14" t="s">
        <v>70</v>
      </c>
    </row>
    <row r="148" spans="1:7" hidden="1">
      <c r="A148" s="10">
        <v>8078</v>
      </c>
      <c r="B148" s="12" t="s">
        <v>257</v>
      </c>
      <c r="C148" s="12" t="s">
        <v>255</v>
      </c>
      <c r="D148" s="12" t="s">
        <v>70</v>
      </c>
      <c r="E148" s="13" t="s">
        <v>43</v>
      </c>
      <c r="F148" s="12" t="s">
        <v>123</v>
      </c>
      <c r="G148" s="14" t="s">
        <v>70</v>
      </c>
    </row>
    <row r="149" spans="1:7" hidden="1">
      <c r="A149" s="10">
        <v>8001</v>
      </c>
      <c r="B149" s="12" t="s">
        <v>70</v>
      </c>
      <c r="C149" s="12" t="s">
        <v>255</v>
      </c>
      <c r="D149" s="12" t="s">
        <v>70</v>
      </c>
      <c r="E149" s="13" t="s">
        <v>42</v>
      </c>
      <c r="F149" s="12" t="s">
        <v>123</v>
      </c>
      <c r="G149" s="14" t="s">
        <v>70</v>
      </c>
    </row>
    <row r="150" spans="1:7" hidden="1">
      <c r="A150" s="10">
        <v>8137</v>
      </c>
      <c r="B150" s="12" t="s">
        <v>258</v>
      </c>
      <c r="C150" s="12" t="s">
        <v>255</v>
      </c>
      <c r="D150" s="12" t="s">
        <v>70</v>
      </c>
      <c r="E150" s="13" t="s">
        <v>43</v>
      </c>
      <c r="F150" s="12" t="s">
        <v>123</v>
      </c>
      <c r="G150" s="14" t="s">
        <v>70</v>
      </c>
    </row>
    <row r="151" spans="1:7" hidden="1">
      <c r="A151" s="10">
        <v>8296</v>
      </c>
      <c r="B151" s="12" t="s">
        <v>259</v>
      </c>
      <c r="C151" s="12" t="s">
        <v>255</v>
      </c>
      <c r="D151" s="12" t="s">
        <v>70</v>
      </c>
      <c r="E151" s="13" t="s">
        <v>42</v>
      </c>
      <c r="F151" s="12" t="s">
        <v>123</v>
      </c>
      <c r="G151" s="14" t="s">
        <v>70</v>
      </c>
    </row>
    <row r="152" spans="1:7" hidden="1">
      <c r="A152" s="10">
        <v>8372</v>
      </c>
      <c r="B152" s="12" t="s">
        <v>260</v>
      </c>
      <c r="C152" s="12" t="s">
        <v>255</v>
      </c>
      <c r="D152" s="12" t="s">
        <v>70</v>
      </c>
      <c r="E152" s="13" t="s">
        <v>43</v>
      </c>
      <c r="F152" s="12" t="s">
        <v>123</v>
      </c>
      <c r="G152" s="14" t="s">
        <v>70</v>
      </c>
    </row>
    <row r="153" spans="1:7" hidden="1">
      <c r="A153" s="10">
        <v>8421</v>
      </c>
      <c r="B153" s="12" t="s">
        <v>261</v>
      </c>
      <c r="C153" s="12" t="s">
        <v>255</v>
      </c>
      <c r="D153" s="12" t="s">
        <v>70</v>
      </c>
      <c r="E153" s="13" t="s">
        <v>43</v>
      </c>
      <c r="F153" s="12" t="s">
        <v>123</v>
      </c>
      <c r="G153" s="14" t="s">
        <v>70</v>
      </c>
    </row>
    <row r="154" spans="1:7" hidden="1">
      <c r="A154" s="10">
        <v>8433</v>
      </c>
      <c r="B154" s="12" t="s">
        <v>262</v>
      </c>
      <c r="C154" s="12" t="s">
        <v>255</v>
      </c>
      <c r="D154" s="12" t="s">
        <v>70</v>
      </c>
      <c r="E154" s="13" t="s">
        <v>43</v>
      </c>
      <c r="F154" s="12" t="s">
        <v>123</v>
      </c>
      <c r="G154" s="14" t="s">
        <v>70</v>
      </c>
    </row>
    <row r="155" spans="1:7" hidden="1">
      <c r="A155" s="10">
        <v>8436</v>
      </c>
      <c r="B155" s="12" t="s">
        <v>263</v>
      </c>
      <c r="C155" s="12" t="s">
        <v>255</v>
      </c>
      <c r="D155" s="12" t="s">
        <v>70</v>
      </c>
      <c r="E155" s="13" t="s">
        <v>43</v>
      </c>
      <c r="F155" s="12" t="s">
        <v>123</v>
      </c>
      <c r="G155" s="14" t="s">
        <v>70</v>
      </c>
    </row>
    <row r="156" spans="1:7" hidden="1">
      <c r="A156" s="10">
        <v>8520</v>
      </c>
      <c r="B156" s="12" t="s">
        <v>264</v>
      </c>
      <c r="C156" s="12" t="s">
        <v>255</v>
      </c>
      <c r="D156" s="12" t="s">
        <v>70</v>
      </c>
      <c r="E156" s="13" t="s">
        <v>43</v>
      </c>
      <c r="F156" s="12" t="s">
        <v>123</v>
      </c>
      <c r="G156" s="14" t="s">
        <v>70</v>
      </c>
    </row>
    <row r="157" spans="1:7" hidden="1">
      <c r="A157" s="10">
        <v>8549</v>
      </c>
      <c r="B157" s="12" t="s">
        <v>265</v>
      </c>
      <c r="C157" s="12" t="s">
        <v>255</v>
      </c>
      <c r="D157" s="12" t="s">
        <v>70</v>
      </c>
      <c r="E157" s="13" t="s">
        <v>43</v>
      </c>
      <c r="F157" s="12" t="s">
        <v>123</v>
      </c>
      <c r="G157" s="14" t="s">
        <v>70</v>
      </c>
    </row>
    <row r="158" spans="1:7" hidden="1">
      <c r="A158" s="10">
        <v>8558</v>
      </c>
      <c r="B158" s="12" t="s">
        <v>266</v>
      </c>
      <c r="C158" s="12" t="s">
        <v>255</v>
      </c>
      <c r="D158" s="12" t="s">
        <v>70</v>
      </c>
      <c r="E158" s="13" t="s">
        <v>43</v>
      </c>
      <c r="F158" s="12" t="s">
        <v>123</v>
      </c>
      <c r="G158" s="14" t="s">
        <v>70</v>
      </c>
    </row>
    <row r="159" spans="1:7" hidden="1">
      <c r="A159" s="10">
        <v>8560</v>
      </c>
      <c r="B159" s="12" t="s">
        <v>267</v>
      </c>
      <c r="C159" s="12" t="s">
        <v>255</v>
      </c>
      <c r="D159" s="12" t="s">
        <v>70</v>
      </c>
      <c r="E159" s="13" t="s">
        <v>43</v>
      </c>
      <c r="F159" s="12" t="s">
        <v>123</v>
      </c>
      <c r="G159" s="14" t="s">
        <v>70</v>
      </c>
    </row>
    <row r="160" spans="1:7" hidden="1">
      <c r="A160" s="10">
        <v>8606</v>
      </c>
      <c r="B160" s="12" t="s">
        <v>268</v>
      </c>
      <c r="C160" s="12" t="s">
        <v>255</v>
      </c>
      <c r="D160" s="12" t="s">
        <v>70</v>
      </c>
      <c r="E160" s="13" t="s">
        <v>43</v>
      </c>
      <c r="F160" s="12" t="s">
        <v>123</v>
      </c>
      <c r="G160" s="14" t="s">
        <v>70</v>
      </c>
    </row>
    <row r="161" spans="1:7" hidden="1">
      <c r="A161" s="10">
        <v>8634</v>
      </c>
      <c r="B161" s="12" t="s">
        <v>269</v>
      </c>
      <c r="C161" s="12" t="s">
        <v>255</v>
      </c>
      <c r="D161" s="12" t="s">
        <v>70</v>
      </c>
      <c r="E161" s="13" t="s">
        <v>43</v>
      </c>
      <c r="F161" s="12" t="s">
        <v>123</v>
      </c>
      <c r="G161" s="14" t="s">
        <v>70</v>
      </c>
    </row>
    <row r="162" spans="1:7" hidden="1">
      <c r="A162" s="10">
        <v>8675</v>
      </c>
      <c r="B162" s="12" t="s">
        <v>270</v>
      </c>
      <c r="C162" s="12" t="s">
        <v>255</v>
      </c>
      <c r="D162" s="12" t="s">
        <v>70</v>
      </c>
      <c r="E162" s="13" t="s">
        <v>43</v>
      </c>
      <c r="F162" s="12" t="s">
        <v>123</v>
      </c>
      <c r="G162" s="14" t="s">
        <v>70</v>
      </c>
    </row>
    <row r="163" spans="1:7" hidden="1">
      <c r="A163" s="10">
        <v>8685</v>
      </c>
      <c r="B163" s="12" t="s">
        <v>271</v>
      </c>
      <c r="C163" s="12" t="s">
        <v>255</v>
      </c>
      <c r="D163" s="12" t="s">
        <v>70</v>
      </c>
      <c r="E163" s="13" t="s">
        <v>43</v>
      </c>
      <c r="F163" s="12" t="s">
        <v>123</v>
      </c>
      <c r="G163" s="14" t="s">
        <v>70</v>
      </c>
    </row>
    <row r="164" spans="1:7" hidden="1">
      <c r="A164" s="10">
        <v>8758</v>
      </c>
      <c r="B164" s="12" t="s">
        <v>272</v>
      </c>
      <c r="C164" s="12" t="s">
        <v>255</v>
      </c>
      <c r="D164" s="12" t="s">
        <v>70</v>
      </c>
      <c r="E164" s="13" t="s">
        <v>42</v>
      </c>
      <c r="F164" s="12" t="s">
        <v>123</v>
      </c>
      <c r="G164" s="14" t="s">
        <v>70</v>
      </c>
    </row>
    <row r="165" spans="1:7" hidden="1">
      <c r="A165" s="10">
        <v>8770</v>
      </c>
      <c r="B165" s="12" t="s">
        <v>273</v>
      </c>
      <c r="C165" s="12" t="s">
        <v>255</v>
      </c>
      <c r="D165" s="12" t="s">
        <v>70</v>
      </c>
      <c r="E165" s="13" t="s">
        <v>43</v>
      </c>
      <c r="F165" s="12" t="s">
        <v>123</v>
      </c>
      <c r="G165" s="14" t="s">
        <v>70</v>
      </c>
    </row>
    <row r="166" spans="1:7" hidden="1">
      <c r="A166" s="10">
        <v>8832</v>
      </c>
      <c r="B166" s="12" t="s">
        <v>274</v>
      </c>
      <c r="C166" s="12" t="s">
        <v>255</v>
      </c>
      <c r="D166" s="12" t="s">
        <v>70</v>
      </c>
      <c r="E166" s="13" t="s">
        <v>43</v>
      </c>
      <c r="F166" s="12" t="s">
        <v>123</v>
      </c>
      <c r="G166" s="14" t="s">
        <v>70</v>
      </c>
    </row>
    <row r="167" spans="1:7" hidden="1">
      <c r="A167" s="10">
        <v>8849</v>
      </c>
      <c r="B167" s="12" t="s">
        <v>275</v>
      </c>
      <c r="C167" s="12" t="s">
        <v>255</v>
      </c>
      <c r="D167" s="12" t="s">
        <v>70</v>
      </c>
      <c r="E167" s="13" t="s">
        <v>43</v>
      </c>
      <c r="F167" s="12" t="s">
        <v>123</v>
      </c>
      <c r="G167" s="14" t="s">
        <v>70</v>
      </c>
    </row>
    <row r="168" spans="1:7" hidden="1">
      <c r="A168" s="10">
        <v>13140</v>
      </c>
      <c r="B168" s="11" t="s">
        <v>276</v>
      </c>
      <c r="C168" s="12" t="s">
        <v>277</v>
      </c>
      <c r="D168" s="12" t="s">
        <v>82</v>
      </c>
      <c r="E168" s="13" t="s">
        <v>43</v>
      </c>
      <c r="F168" s="12" t="s">
        <v>123</v>
      </c>
      <c r="G168" s="14" t="s">
        <v>82</v>
      </c>
    </row>
    <row r="169" spans="1:7" hidden="1">
      <c r="A169" s="10">
        <v>13212</v>
      </c>
      <c r="B169" s="11" t="s">
        <v>278</v>
      </c>
      <c r="C169" s="12" t="s">
        <v>277</v>
      </c>
      <c r="D169" s="12" t="s">
        <v>82</v>
      </c>
      <c r="E169" s="13" t="s">
        <v>44</v>
      </c>
      <c r="F169" s="12" t="s">
        <v>123</v>
      </c>
      <c r="G169" s="14" t="s">
        <v>82</v>
      </c>
    </row>
    <row r="170" spans="1:7" hidden="1">
      <c r="A170" s="10">
        <v>13268</v>
      </c>
      <c r="B170" s="11" t="s">
        <v>279</v>
      </c>
      <c r="C170" s="12" t="s">
        <v>277</v>
      </c>
      <c r="D170" s="12" t="s">
        <v>99</v>
      </c>
      <c r="E170" s="13" t="s">
        <v>44</v>
      </c>
      <c r="F170" s="12" t="s">
        <v>123</v>
      </c>
      <c r="G170" s="14" t="s">
        <v>99</v>
      </c>
    </row>
    <row r="171" spans="1:7" hidden="1">
      <c r="A171" s="10">
        <v>13473</v>
      </c>
      <c r="B171" s="11" t="s">
        <v>280</v>
      </c>
      <c r="C171" s="12" t="s">
        <v>277</v>
      </c>
      <c r="D171" s="12" t="s">
        <v>99</v>
      </c>
      <c r="E171" s="13" t="s">
        <v>44</v>
      </c>
      <c r="F171" s="12" t="s">
        <v>123</v>
      </c>
      <c r="G171" s="14" t="s">
        <v>99</v>
      </c>
    </row>
    <row r="172" spans="1:7" hidden="1">
      <c r="A172" s="10">
        <v>13670</v>
      </c>
      <c r="B172" s="11" t="s">
        <v>281</v>
      </c>
      <c r="C172" s="12" t="s">
        <v>277</v>
      </c>
      <c r="D172" s="12" t="s">
        <v>76</v>
      </c>
      <c r="E172" s="13" t="s">
        <v>44</v>
      </c>
      <c r="F172" s="12" t="s">
        <v>282</v>
      </c>
      <c r="G172" s="14" t="s">
        <v>76</v>
      </c>
    </row>
    <row r="173" spans="1:7" hidden="1">
      <c r="A173" s="10">
        <v>13683</v>
      </c>
      <c r="B173" s="11" t="s">
        <v>283</v>
      </c>
      <c r="C173" s="12" t="s">
        <v>277</v>
      </c>
      <c r="D173" s="12" t="s">
        <v>82</v>
      </c>
      <c r="E173" s="13" t="s">
        <v>43</v>
      </c>
      <c r="F173" s="12" t="s">
        <v>123</v>
      </c>
      <c r="G173" s="14" t="s">
        <v>82</v>
      </c>
    </row>
    <row r="174" spans="1:7" hidden="1">
      <c r="A174" s="10">
        <v>13873</v>
      </c>
      <c r="B174" s="11" t="s">
        <v>284</v>
      </c>
      <c r="C174" s="12" t="s">
        <v>277</v>
      </c>
      <c r="D174" s="12" t="s">
        <v>82</v>
      </c>
      <c r="E174" s="13" t="s">
        <v>43</v>
      </c>
      <c r="F174" s="12" t="s">
        <v>123</v>
      </c>
      <c r="G174" s="14" t="s">
        <v>82</v>
      </c>
    </row>
    <row r="175" spans="1:7" hidden="1">
      <c r="A175" s="10">
        <v>13006</v>
      </c>
      <c r="B175" s="12" t="s">
        <v>285</v>
      </c>
      <c r="C175" s="12" t="s">
        <v>277</v>
      </c>
      <c r="D175" s="12" t="s">
        <v>82</v>
      </c>
      <c r="E175" s="13" t="s">
        <v>44</v>
      </c>
      <c r="F175" s="12" t="s">
        <v>123</v>
      </c>
      <c r="G175" s="14" t="s">
        <v>82</v>
      </c>
    </row>
    <row r="176" spans="1:7" hidden="1">
      <c r="A176" s="10">
        <v>13030</v>
      </c>
      <c r="B176" s="12" t="s">
        <v>286</v>
      </c>
      <c r="C176" s="12" t="s">
        <v>277</v>
      </c>
      <c r="D176" s="12" t="s">
        <v>82</v>
      </c>
      <c r="E176" s="13" t="s">
        <v>44</v>
      </c>
      <c r="F176" s="12" t="s">
        <v>123</v>
      </c>
      <c r="G176" s="14" t="s">
        <v>82</v>
      </c>
    </row>
    <row r="177" spans="1:7" hidden="1">
      <c r="A177" s="10">
        <v>13042</v>
      </c>
      <c r="B177" s="12" t="s">
        <v>287</v>
      </c>
      <c r="C177" s="12" t="s">
        <v>277</v>
      </c>
      <c r="D177" s="12" t="s">
        <v>99</v>
      </c>
      <c r="E177" s="13" t="s">
        <v>44</v>
      </c>
      <c r="F177" s="12" t="s">
        <v>123</v>
      </c>
      <c r="G177" s="14" t="s">
        <v>99</v>
      </c>
    </row>
    <row r="178" spans="1:7" hidden="1">
      <c r="A178" s="10">
        <v>13052</v>
      </c>
      <c r="B178" s="12" t="s">
        <v>288</v>
      </c>
      <c r="C178" s="12" t="s">
        <v>277</v>
      </c>
      <c r="D178" s="12" t="s">
        <v>82</v>
      </c>
      <c r="E178" s="13" t="s">
        <v>43</v>
      </c>
      <c r="F178" s="12" t="s">
        <v>123</v>
      </c>
      <c r="G178" s="14" t="s">
        <v>82</v>
      </c>
    </row>
    <row r="179" spans="1:7" hidden="1">
      <c r="A179" s="10">
        <v>13062</v>
      </c>
      <c r="B179" s="12" t="s">
        <v>289</v>
      </c>
      <c r="C179" s="12" t="s">
        <v>277</v>
      </c>
      <c r="D179" s="12" t="s">
        <v>82</v>
      </c>
      <c r="E179" s="13" t="s">
        <v>43</v>
      </c>
      <c r="F179" s="12" t="s">
        <v>123</v>
      </c>
      <c r="G179" s="14" t="s">
        <v>82</v>
      </c>
    </row>
    <row r="180" spans="1:7" hidden="1">
      <c r="A180" s="10">
        <v>13074</v>
      </c>
      <c r="B180" s="12" t="s">
        <v>290</v>
      </c>
      <c r="C180" s="12" t="s">
        <v>277</v>
      </c>
      <c r="D180" s="12" t="s">
        <v>99</v>
      </c>
      <c r="E180" s="13" t="s">
        <v>44</v>
      </c>
      <c r="F180" s="12" t="s">
        <v>123</v>
      </c>
      <c r="G180" s="14" t="s">
        <v>99</v>
      </c>
    </row>
    <row r="181" spans="1:7" hidden="1">
      <c r="A181" s="10">
        <v>13160</v>
      </c>
      <c r="B181" s="12" t="s">
        <v>291</v>
      </c>
      <c r="C181" s="12" t="s">
        <v>277</v>
      </c>
      <c r="D181" s="12" t="s">
        <v>76</v>
      </c>
      <c r="E181" s="13" t="s">
        <v>44</v>
      </c>
      <c r="F181" s="12" t="s">
        <v>282</v>
      </c>
      <c r="G181" s="14" t="s">
        <v>76</v>
      </c>
    </row>
    <row r="182" spans="1:7" hidden="1">
      <c r="A182" s="10">
        <v>13001</v>
      </c>
      <c r="B182" s="12" t="s">
        <v>82</v>
      </c>
      <c r="C182" s="12" t="s">
        <v>277</v>
      </c>
      <c r="D182" s="12" t="s">
        <v>82</v>
      </c>
      <c r="E182" s="13" t="s">
        <v>42</v>
      </c>
      <c r="F182" s="12" t="s">
        <v>123</v>
      </c>
      <c r="G182" s="14" t="s">
        <v>82</v>
      </c>
    </row>
    <row r="183" spans="1:7" hidden="1">
      <c r="A183" s="10">
        <v>13188</v>
      </c>
      <c r="B183" s="12" t="s">
        <v>292</v>
      </c>
      <c r="C183" s="12" t="s">
        <v>277</v>
      </c>
      <c r="D183" s="12" t="s">
        <v>82</v>
      </c>
      <c r="E183" s="13" t="s">
        <v>44</v>
      </c>
      <c r="F183" s="12" t="s">
        <v>123</v>
      </c>
      <c r="G183" s="14" t="s">
        <v>82</v>
      </c>
    </row>
    <row r="184" spans="1:7" hidden="1">
      <c r="A184" s="10">
        <v>13222</v>
      </c>
      <c r="B184" s="12" t="s">
        <v>293</v>
      </c>
      <c r="C184" s="12" t="s">
        <v>277</v>
      </c>
      <c r="D184" s="12" t="s">
        <v>82</v>
      </c>
      <c r="E184" s="13" t="s">
        <v>43</v>
      </c>
      <c r="F184" s="12" t="s">
        <v>123</v>
      </c>
      <c r="G184" s="14" t="s">
        <v>82</v>
      </c>
    </row>
    <row r="185" spans="1:7" hidden="1">
      <c r="A185" s="10">
        <v>13244</v>
      </c>
      <c r="B185" s="12" t="s">
        <v>294</v>
      </c>
      <c r="C185" s="12" t="s">
        <v>277</v>
      </c>
      <c r="D185" s="12" t="s">
        <v>82</v>
      </c>
      <c r="E185" s="13" t="s">
        <v>44</v>
      </c>
      <c r="F185" s="12" t="s">
        <v>123</v>
      </c>
      <c r="G185" s="14" t="s">
        <v>82</v>
      </c>
    </row>
    <row r="186" spans="1:7" hidden="1">
      <c r="A186" s="10">
        <v>13248</v>
      </c>
      <c r="B186" s="12" t="s">
        <v>295</v>
      </c>
      <c r="C186" s="12" t="s">
        <v>277</v>
      </c>
      <c r="D186" s="12" t="s">
        <v>82</v>
      </c>
      <c r="E186" s="13" t="s">
        <v>44</v>
      </c>
      <c r="F186" s="12" t="s">
        <v>123</v>
      </c>
      <c r="G186" s="14" t="s">
        <v>82</v>
      </c>
    </row>
    <row r="187" spans="1:7" hidden="1">
      <c r="A187" s="10">
        <v>13300</v>
      </c>
      <c r="B187" s="12" t="s">
        <v>296</v>
      </c>
      <c r="C187" s="12" t="s">
        <v>277</v>
      </c>
      <c r="D187" s="12" t="s">
        <v>99</v>
      </c>
      <c r="E187" s="13" t="s">
        <v>44</v>
      </c>
      <c r="F187" s="12" t="s">
        <v>123</v>
      </c>
      <c r="G187" s="14" t="s">
        <v>99</v>
      </c>
    </row>
    <row r="188" spans="1:7" hidden="1">
      <c r="A188" s="10">
        <v>13430</v>
      </c>
      <c r="B188" s="12" t="s">
        <v>297</v>
      </c>
      <c r="C188" s="12" t="s">
        <v>277</v>
      </c>
      <c r="D188" s="12" t="s">
        <v>82</v>
      </c>
      <c r="E188" s="13" t="s">
        <v>44</v>
      </c>
      <c r="F188" s="12" t="s">
        <v>123</v>
      </c>
      <c r="G188" s="14" t="s">
        <v>82</v>
      </c>
    </row>
    <row r="189" spans="1:7" hidden="1">
      <c r="A189" s="10">
        <v>13433</v>
      </c>
      <c r="B189" s="12" t="s">
        <v>298</v>
      </c>
      <c r="C189" s="12" t="s">
        <v>277</v>
      </c>
      <c r="D189" s="12" t="s">
        <v>82</v>
      </c>
      <c r="E189" s="13" t="s">
        <v>43</v>
      </c>
      <c r="F189" s="12" t="s">
        <v>123</v>
      </c>
      <c r="G189" s="14" t="s">
        <v>82</v>
      </c>
    </row>
    <row r="190" spans="1:7" hidden="1">
      <c r="A190" s="10">
        <v>13440</v>
      </c>
      <c r="B190" s="12" t="s">
        <v>299</v>
      </c>
      <c r="C190" s="12" t="s">
        <v>277</v>
      </c>
      <c r="D190" s="12" t="s">
        <v>82</v>
      </c>
      <c r="E190" s="13" t="s">
        <v>44</v>
      </c>
      <c r="F190" s="12" t="s">
        <v>123</v>
      </c>
      <c r="G190" s="14" t="s">
        <v>82</v>
      </c>
    </row>
    <row r="191" spans="1:7" hidden="1">
      <c r="A191" s="10">
        <v>13442</v>
      </c>
      <c r="B191" s="12" t="s">
        <v>300</v>
      </c>
      <c r="C191" s="12" t="s">
        <v>277</v>
      </c>
      <c r="D191" s="12" t="s">
        <v>82</v>
      </c>
      <c r="E191" s="13" t="s">
        <v>43</v>
      </c>
      <c r="F191" s="12" t="s">
        <v>123</v>
      </c>
      <c r="G191" s="14" t="s">
        <v>82</v>
      </c>
    </row>
    <row r="192" spans="1:7" hidden="1">
      <c r="A192" s="10">
        <v>13468</v>
      </c>
      <c r="B192" s="12" t="s">
        <v>301</v>
      </c>
      <c r="C192" s="12" t="s">
        <v>277</v>
      </c>
      <c r="D192" s="12" t="s">
        <v>82</v>
      </c>
      <c r="E192" s="13" t="s">
        <v>44</v>
      </c>
      <c r="F192" s="12" t="s">
        <v>123</v>
      </c>
      <c r="G192" s="14" t="s">
        <v>82</v>
      </c>
    </row>
    <row r="193" spans="1:7" hidden="1">
      <c r="A193" s="10">
        <v>13458</v>
      </c>
      <c r="B193" s="12" t="s">
        <v>302</v>
      </c>
      <c r="C193" s="12" t="s">
        <v>277</v>
      </c>
      <c r="D193" s="12" t="s">
        <v>82</v>
      </c>
      <c r="E193" s="13" t="s">
        <v>44</v>
      </c>
      <c r="F193" s="12" t="s">
        <v>282</v>
      </c>
      <c r="G193" s="14" t="s">
        <v>82</v>
      </c>
    </row>
    <row r="194" spans="1:7" hidden="1">
      <c r="A194" s="10">
        <v>13490</v>
      </c>
      <c r="B194" s="12" t="s">
        <v>303</v>
      </c>
      <c r="C194" s="12" t="s">
        <v>277</v>
      </c>
      <c r="D194" s="12" t="s">
        <v>82</v>
      </c>
      <c r="E194" s="13" t="s">
        <v>44</v>
      </c>
      <c r="F194" s="12" t="s">
        <v>123</v>
      </c>
      <c r="G194" s="14" t="s">
        <v>82</v>
      </c>
    </row>
    <row r="195" spans="1:7" hidden="1">
      <c r="A195" s="10">
        <v>13549</v>
      </c>
      <c r="B195" s="12" t="s">
        <v>304</v>
      </c>
      <c r="C195" s="12" t="s">
        <v>277</v>
      </c>
      <c r="D195" s="12" t="s">
        <v>82</v>
      </c>
      <c r="E195" s="13" t="s">
        <v>44</v>
      </c>
      <c r="F195" s="12" t="s">
        <v>123</v>
      </c>
      <c r="G195" s="14" t="s">
        <v>82</v>
      </c>
    </row>
    <row r="196" spans="1:7" hidden="1">
      <c r="A196" s="10">
        <v>13580</v>
      </c>
      <c r="B196" s="12" t="s">
        <v>305</v>
      </c>
      <c r="C196" s="12" t="s">
        <v>277</v>
      </c>
      <c r="D196" s="12" t="s">
        <v>82</v>
      </c>
      <c r="E196" s="13" t="s">
        <v>44</v>
      </c>
      <c r="F196" s="12" t="s">
        <v>123</v>
      </c>
      <c r="G196" s="14" t="s">
        <v>82</v>
      </c>
    </row>
    <row r="197" spans="1:7" hidden="1">
      <c r="A197" s="10">
        <v>13600</v>
      </c>
      <c r="B197" s="12" t="s">
        <v>306</v>
      </c>
      <c r="C197" s="12" t="s">
        <v>277</v>
      </c>
      <c r="D197" s="12" t="s">
        <v>99</v>
      </c>
      <c r="E197" s="13" t="s">
        <v>44</v>
      </c>
      <c r="F197" s="12" t="s">
        <v>123</v>
      </c>
      <c r="G197" s="14" t="s">
        <v>99</v>
      </c>
    </row>
    <row r="198" spans="1:7" hidden="1">
      <c r="A198" s="10">
        <v>13620</v>
      </c>
      <c r="B198" s="12" t="s">
        <v>307</v>
      </c>
      <c r="C198" s="12" t="s">
        <v>277</v>
      </c>
      <c r="D198" s="12" t="s">
        <v>82</v>
      </c>
      <c r="E198" s="13" t="s">
        <v>44</v>
      </c>
      <c r="F198" s="12" t="s">
        <v>123</v>
      </c>
      <c r="G198" s="14" t="s">
        <v>82</v>
      </c>
    </row>
    <row r="199" spans="1:7" hidden="1">
      <c r="A199" s="10">
        <v>13647</v>
      </c>
      <c r="B199" s="12" t="s">
        <v>308</v>
      </c>
      <c r="C199" s="12" t="s">
        <v>277</v>
      </c>
      <c r="D199" s="12" t="s">
        <v>82</v>
      </c>
      <c r="E199" s="13" t="s">
        <v>43</v>
      </c>
      <c r="F199" s="12" t="s">
        <v>123</v>
      </c>
      <c r="G199" s="14" t="s">
        <v>82</v>
      </c>
    </row>
    <row r="200" spans="1:7" hidden="1">
      <c r="A200" s="10">
        <v>13650</v>
      </c>
      <c r="B200" s="12" t="s">
        <v>309</v>
      </c>
      <c r="C200" s="12" t="s">
        <v>277</v>
      </c>
      <c r="D200" s="12" t="s">
        <v>82</v>
      </c>
      <c r="E200" s="13" t="s">
        <v>44</v>
      </c>
      <c r="F200" s="12" t="s">
        <v>123</v>
      </c>
      <c r="G200" s="14" t="s">
        <v>82</v>
      </c>
    </row>
    <row r="201" spans="1:7" hidden="1">
      <c r="A201" s="10">
        <v>13654</v>
      </c>
      <c r="B201" s="12" t="s">
        <v>310</v>
      </c>
      <c r="C201" s="12" t="s">
        <v>277</v>
      </c>
      <c r="D201" s="12" t="s">
        <v>82</v>
      </c>
      <c r="E201" s="13" t="s">
        <v>44</v>
      </c>
      <c r="F201" s="12" t="s">
        <v>123</v>
      </c>
      <c r="G201" s="14" t="s">
        <v>82</v>
      </c>
    </row>
    <row r="202" spans="1:7" hidden="1">
      <c r="A202" s="10">
        <v>13655</v>
      </c>
      <c r="B202" s="12" t="s">
        <v>311</v>
      </c>
      <c r="C202" s="12" t="s">
        <v>277</v>
      </c>
      <c r="D202" s="12" t="s">
        <v>82</v>
      </c>
      <c r="E202" s="13" t="s">
        <v>44</v>
      </c>
      <c r="F202" s="12" t="s">
        <v>123</v>
      </c>
      <c r="G202" s="14" t="s">
        <v>82</v>
      </c>
    </row>
    <row r="203" spans="1:7" hidden="1">
      <c r="A203" s="10">
        <v>13657</v>
      </c>
      <c r="B203" s="12" t="s">
        <v>312</v>
      </c>
      <c r="C203" s="12" t="s">
        <v>277</v>
      </c>
      <c r="D203" s="12" t="s">
        <v>82</v>
      </c>
      <c r="E203" s="13" t="s">
        <v>43</v>
      </c>
      <c r="F203" s="12" t="s">
        <v>123</v>
      </c>
      <c r="G203" s="14" t="s">
        <v>82</v>
      </c>
    </row>
    <row r="204" spans="1:7" hidden="1">
      <c r="A204" s="10">
        <v>13667</v>
      </c>
      <c r="B204" s="12" t="s">
        <v>313</v>
      </c>
      <c r="C204" s="12" t="s">
        <v>277</v>
      </c>
      <c r="D204" s="12" t="s">
        <v>82</v>
      </c>
      <c r="E204" s="13" t="s">
        <v>44</v>
      </c>
      <c r="F204" s="12" t="s">
        <v>123</v>
      </c>
      <c r="G204" s="14" t="s">
        <v>82</v>
      </c>
    </row>
    <row r="205" spans="1:7" hidden="1">
      <c r="A205" s="10">
        <v>13673</v>
      </c>
      <c r="B205" s="12" t="s">
        <v>314</v>
      </c>
      <c r="C205" s="12" t="s">
        <v>277</v>
      </c>
      <c r="D205" s="12" t="s">
        <v>82</v>
      </c>
      <c r="E205" s="13" t="s">
        <v>43</v>
      </c>
      <c r="F205" s="12" t="s">
        <v>123</v>
      </c>
      <c r="G205" s="14" t="s">
        <v>82</v>
      </c>
    </row>
    <row r="206" spans="1:7" hidden="1">
      <c r="A206" s="10">
        <v>13688</v>
      </c>
      <c r="B206" s="12" t="s">
        <v>315</v>
      </c>
      <c r="C206" s="12" t="s">
        <v>277</v>
      </c>
      <c r="D206" s="12" t="s">
        <v>76</v>
      </c>
      <c r="E206" s="13" t="s">
        <v>44</v>
      </c>
      <c r="F206" s="12" t="s">
        <v>282</v>
      </c>
      <c r="G206" s="14" t="s">
        <v>76</v>
      </c>
    </row>
    <row r="207" spans="1:7" hidden="1">
      <c r="A207" s="10">
        <v>13744</v>
      </c>
      <c r="B207" s="12" t="s">
        <v>316</v>
      </c>
      <c r="C207" s="12" t="s">
        <v>277</v>
      </c>
      <c r="D207" s="12" t="s">
        <v>76</v>
      </c>
      <c r="E207" s="13" t="s">
        <v>44</v>
      </c>
      <c r="F207" s="12" t="s">
        <v>282</v>
      </c>
      <c r="G207" s="14" t="s">
        <v>76</v>
      </c>
    </row>
    <row r="208" spans="1:7" hidden="1">
      <c r="A208" s="10">
        <v>13760</v>
      </c>
      <c r="B208" s="12" t="s">
        <v>317</v>
      </c>
      <c r="C208" s="12" t="s">
        <v>277</v>
      </c>
      <c r="D208" s="12" t="s">
        <v>82</v>
      </c>
      <c r="E208" s="13" t="s">
        <v>44</v>
      </c>
      <c r="F208" s="12" t="s">
        <v>123</v>
      </c>
      <c r="G208" s="14" t="s">
        <v>82</v>
      </c>
    </row>
    <row r="209" spans="1:7" hidden="1">
      <c r="A209" s="10">
        <v>13780</v>
      </c>
      <c r="B209" s="12" t="s">
        <v>318</v>
      </c>
      <c r="C209" s="12" t="s">
        <v>277</v>
      </c>
      <c r="D209" s="12" t="s">
        <v>82</v>
      </c>
      <c r="E209" s="13" t="s">
        <v>44</v>
      </c>
      <c r="F209" s="12" t="s">
        <v>123</v>
      </c>
      <c r="G209" s="14" t="s">
        <v>82</v>
      </c>
    </row>
    <row r="210" spans="1:7" hidden="1">
      <c r="A210" s="10">
        <v>13810</v>
      </c>
      <c r="B210" s="12" t="s">
        <v>319</v>
      </c>
      <c r="C210" s="12" t="s">
        <v>277</v>
      </c>
      <c r="D210" s="12" t="s">
        <v>82</v>
      </c>
      <c r="E210" s="13" t="s">
        <v>44</v>
      </c>
      <c r="F210" s="12" t="s">
        <v>123</v>
      </c>
      <c r="G210" s="14" t="s">
        <v>82</v>
      </c>
    </row>
    <row r="211" spans="1:7" hidden="1">
      <c r="A211" s="10">
        <v>13836</v>
      </c>
      <c r="B211" s="12" t="s">
        <v>320</v>
      </c>
      <c r="C211" s="12" t="s">
        <v>277</v>
      </c>
      <c r="D211" s="12" t="s">
        <v>82</v>
      </c>
      <c r="E211" s="13" t="s">
        <v>43</v>
      </c>
      <c r="F211" s="12" t="s">
        <v>123</v>
      </c>
      <c r="G211" s="14" t="s">
        <v>82</v>
      </c>
    </row>
    <row r="212" spans="1:7" hidden="1">
      <c r="A212" s="10">
        <v>13838</v>
      </c>
      <c r="B212" s="12" t="s">
        <v>321</v>
      </c>
      <c r="C212" s="12" t="s">
        <v>277</v>
      </c>
      <c r="D212" s="12" t="s">
        <v>82</v>
      </c>
      <c r="E212" s="13" t="s">
        <v>43</v>
      </c>
      <c r="F212" s="12" t="s">
        <v>123</v>
      </c>
      <c r="G212" s="14" t="s">
        <v>82</v>
      </c>
    </row>
    <row r="213" spans="1:7" hidden="1">
      <c r="A213" s="10">
        <v>13894</v>
      </c>
      <c r="B213" s="12" t="s">
        <v>322</v>
      </c>
      <c r="C213" s="12" t="s">
        <v>277</v>
      </c>
      <c r="D213" s="12" t="s">
        <v>82</v>
      </c>
      <c r="E213" s="13" t="s">
        <v>44</v>
      </c>
      <c r="F213" s="12" t="s">
        <v>123</v>
      </c>
      <c r="G213" s="14" t="s">
        <v>82</v>
      </c>
    </row>
    <row r="214" spans="1:7" hidden="1">
      <c r="A214" s="10">
        <v>15087</v>
      </c>
      <c r="B214" s="11" t="s">
        <v>323</v>
      </c>
      <c r="C214" s="12" t="s">
        <v>324</v>
      </c>
      <c r="D214" s="12" t="s">
        <v>98</v>
      </c>
      <c r="E214" s="13" t="s">
        <v>43</v>
      </c>
      <c r="F214" s="12" t="s">
        <v>123</v>
      </c>
      <c r="G214" s="14" t="s">
        <v>98</v>
      </c>
    </row>
    <row r="215" spans="1:7" hidden="1">
      <c r="A215" s="10">
        <v>15106</v>
      </c>
      <c r="B215" s="11" t="s">
        <v>127</v>
      </c>
      <c r="C215" s="12" t="s">
        <v>324</v>
      </c>
      <c r="D215" s="12" t="s">
        <v>98</v>
      </c>
      <c r="E215" s="13" t="s">
        <v>44</v>
      </c>
      <c r="F215" s="12" t="s">
        <v>123</v>
      </c>
      <c r="G215" s="14" t="s">
        <v>98</v>
      </c>
    </row>
    <row r="216" spans="1:7" hidden="1">
      <c r="A216" s="10">
        <v>15109</v>
      </c>
      <c r="B216" s="11" t="s">
        <v>325</v>
      </c>
      <c r="C216" s="12" t="s">
        <v>324</v>
      </c>
      <c r="D216" s="12" t="s">
        <v>98</v>
      </c>
      <c r="E216" s="13" t="s">
        <v>44</v>
      </c>
      <c r="F216" s="12" t="s">
        <v>123</v>
      </c>
      <c r="G216" s="14" t="s">
        <v>98</v>
      </c>
    </row>
    <row r="217" spans="1:7" hidden="1">
      <c r="A217" s="10">
        <v>15131</v>
      </c>
      <c r="B217" s="11" t="s">
        <v>128</v>
      </c>
      <c r="C217" s="12" t="s">
        <v>324</v>
      </c>
      <c r="D217" s="12" t="s">
        <v>98</v>
      </c>
      <c r="E217" s="13" t="s">
        <v>43</v>
      </c>
      <c r="F217" s="12" t="s">
        <v>123</v>
      </c>
      <c r="G217" s="14" t="s">
        <v>98</v>
      </c>
    </row>
    <row r="218" spans="1:7" hidden="1">
      <c r="A218" s="10">
        <v>15189</v>
      </c>
      <c r="B218" s="11" t="s">
        <v>326</v>
      </c>
      <c r="C218" s="12" t="s">
        <v>324</v>
      </c>
      <c r="D218" s="12" t="s">
        <v>98</v>
      </c>
      <c r="E218" s="13" t="s">
        <v>43</v>
      </c>
      <c r="F218" s="12" t="s">
        <v>123</v>
      </c>
      <c r="G218" s="14" t="s">
        <v>98</v>
      </c>
    </row>
    <row r="219" spans="1:7" hidden="1">
      <c r="A219" s="10">
        <v>15368</v>
      </c>
      <c r="B219" s="11" t="s">
        <v>133</v>
      </c>
      <c r="C219" s="12" t="s">
        <v>324</v>
      </c>
      <c r="D219" s="12" t="s">
        <v>98</v>
      </c>
      <c r="E219" s="13" t="s">
        <v>44</v>
      </c>
      <c r="F219" s="12" t="s">
        <v>123</v>
      </c>
      <c r="G219" s="14" t="s">
        <v>98</v>
      </c>
    </row>
    <row r="220" spans="1:7" hidden="1">
      <c r="A220" s="10">
        <v>15401</v>
      </c>
      <c r="B220" s="11" t="s">
        <v>108</v>
      </c>
      <c r="C220" s="12" t="s">
        <v>324</v>
      </c>
      <c r="D220" s="12" t="s">
        <v>98</v>
      </c>
      <c r="E220" s="13" t="s">
        <v>44</v>
      </c>
      <c r="F220" s="12" t="s">
        <v>123</v>
      </c>
      <c r="G220" s="14" t="s">
        <v>98</v>
      </c>
    </row>
    <row r="221" spans="1:7" hidden="1">
      <c r="A221" s="10">
        <v>15455</v>
      </c>
      <c r="B221" s="11" t="s">
        <v>327</v>
      </c>
      <c r="C221" s="12" t="s">
        <v>324</v>
      </c>
      <c r="D221" s="12" t="s">
        <v>98</v>
      </c>
      <c r="E221" s="13" t="s">
        <v>44</v>
      </c>
      <c r="F221" s="12" t="s">
        <v>123</v>
      </c>
      <c r="G221" s="14" t="s">
        <v>98</v>
      </c>
    </row>
    <row r="222" spans="1:7" hidden="1">
      <c r="A222" s="10">
        <v>15514</v>
      </c>
      <c r="B222" s="11" t="s">
        <v>328</v>
      </c>
      <c r="C222" s="12" t="s">
        <v>324</v>
      </c>
      <c r="D222" s="12" t="s">
        <v>98</v>
      </c>
      <c r="E222" s="13" t="s">
        <v>44</v>
      </c>
      <c r="F222" s="12" t="s">
        <v>123</v>
      </c>
      <c r="G222" s="14" t="s">
        <v>98</v>
      </c>
    </row>
    <row r="223" spans="1:7" hidden="1">
      <c r="A223" s="10">
        <v>15690</v>
      </c>
      <c r="B223" s="11" t="s">
        <v>329</v>
      </c>
      <c r="C223" s="12" t="s">
        <v>324</v>
      </c>
      <c r="D223" s="12" t="s">
        <v>98</v>
      </c>
      <c r="E223" s="13" t="s">
        <v>44</v>
      </c>
      <c r="F223" s="12" t="s">
        <v>123</v>
      </c>
      <c r="G223" s="14" t="s">
        <v>98</v>
      </c>
    </row>
    <row r="224" spans="1:7" hidden="1">
      <c r="A224" s="10">
        <v>15022</v>
      </c>
      <c r="B224" s="12" t="s">
        <v>330</v>
      </c>
      <c r="C224" s="12" t="s">
        <v>324</v>
      </c>
      <c r="D224" s="12" t="s">
        <v>98</v>
      </c>
      <c r="E224" s="13" t="s">
        <v>44</v>
      </c>
      <c r="F224" s="12" t="s">
        <v>123</v>
      </c>
      <c r="G224" s="14" t="s">
        <v>98</v>
      </c>
    </row>
    <row r="225" spans="1:7" hidden="1">
      <c r="A225" s="10">
        <v>15047</v>
      </c>
      <c r="B225" s="12" t="s">
        <v>331</v>
      </c>
      <c r="C225" s="12" t="s">
        <v>324</v>
      </c>
      <c r="D225" s="12" t="s">
        <v>98</v>
      </c>
      <c r="E225" s="13" t="s">
        <v>44</v>
      </c>
      <c r="F225" s="12" t="s">
        <v>123</v>
      </c>
      <c r="G225" s="14" t="s">
        <v>98</v>
      </c>
    </row>
    <row r="226" spans="1:7" hidden="1">
      <c r="A226" s="10">
        <v>15051</v>
      </c>
      <c r="B226" s="12" t="s">
        <v>332</v>
      </c>
      <c r="C226" s="12" t="s">
        <v>324</v>
      </c>
      <c r="D226" s="12" t="s">
        <v>98</v>
      </c>
      <c r="E226" s="13" t="s">
        <v>43</v>
      </c>
      <c r="F226" s="12" t="s">
        <v>123</v>
      </c>
      <c r="G226" s="14" t="s">
        <v>98</v>
      </c>
    </row>
    <row r="227" spans="1:7" hidden="1">
      <c r="A227" s="10">
        <v>15090</v>
      </c>
      <c r="B227" s="12" t="s">
        <v>333</v>
      </c>
      <c r="C227" s="12" t="s">
        <v>324</v>
      </c>
      <c r="D227" s="12" t="s">
        <v>98</v>
      </c>
      <c r="E227" s="13" t="s">
        <v>44</v>
      </c>
      <c r="F227" s="12" t="s">
        <v>123</v>
      </c>
      <c r="G227" s="14" t="s">
        <v>98</v>
      </c>
    </row>
    <row r="228" spans="1:7" hidden="1">
      <c r="A228" s="10">
        <v>15092</v>
      </c>
      <c r="B228" s="12" t="s">
        <v>334</v>
      </c>
      <c r="C228" s="12" t="s">
        <v>324</v>
      </c>
      <c r="D228" s="12" t="s">
        <v>98</v>
      </c>
      <c r="E228" s="13" t="s">
        <v>44</v>
      </c>
      <c r="F228" s="12" t="s">
        <v>123</v>
      </c>
      <c r="G228" s="14" t="s">
        <v>98</v>
      </c>
    </row>
    <row r="229" spans="1:7" hidden="1">
      <c r="A229" s="10">
        <v>15097</v>
      </c>
      <c r="B229" s="12" t="s">
        <v>335</v>
      </c>
      <c r="C229" s="12" t="s">
        <v>324</v>
      </c>
      <c r="D229" s="12" t="s">
        <v>98</v>
      </c>
      <c r="E229" s="13" t="s">
        <v>44</v>
      </c>
      <c r="F229" s="12" t="s">
        <v>123</v>
      </c>
      <c r="G229" s="14" t="s">
        <v>98</v>
      </c>
    </row>
    <row r="230" spans="1:7" hidden="1">
      <c r="A230" s="10">
        <v>15104</v>
      </c>
      <c r="B230" s="12" t="s">
        <v>324</v>
      </c>
      <c r="C230" s="12" t="s">
        <v>324</v>
      </c>
      <c r="D230" s="12" t="s">
        <v>98</v>
      </c>
      <c r="E230" s="13" t="s">
        <v>43</v>
      </c>
      <c r="F230" s="12" t="s">
        <v>123</v>
      </c>
      <c r="G230" s="14" t="s">
        <v>98</v>
      </c>
    </row>
    <row r="231" spans="1:7" hidden="1">
      <c r="A231" s="10">
        <v>15114</v>
      </c>
      <c r="B231" s="12" t="s">
        <v>336</v>
      </c>
      <c r="C231" s="12" t="s">
        <v>324</v>
      </c>
      <c r="D231" s="12" t="s">
        <v>98</v>
      </c>
      <c r="E231" s="13" t="s">
        <v>43</v>
      </c>
      <c r="F231" s="12" t="s">
        <v>123</v>
      </c>
      <c r="G231" s="14" t="s">
        <v>98</v>
      </c>
    </row>
    <row r="232" spans="1:7" hidden="1">
      <c r="A232" s="10">
        <v>15135</v>
      </c>
      <c r="B232" s="12" t="s">
        <v>337</v>
      </c>
      <c r="C232" s="12" t="s">
        <v>324</v>
      </c>
      <c r="D232" s="12" t="s">
        <v>98</v>
      </c>
      <c r="E232" s="13" t="s">
        <v>44</v>
      </c>
      <c r="F232" s="12" t="s">
        <v>123</v>
      </c>
      <c r="G232" s="14" t="s">
        <v>98</v>
      </c>
    </row>
    <row r="233" spans="1:7" hidden="1">
      <c r="A233" s="10">
        <v>15162</v>
      </c>
      <c r="B233" s="12" t="s">
        <v>338</v>
      </c>
      <c r="C233" s="12" t="s">
        <v>324</v>
      </c>
      <c r="D233" s="12" t="s">
        <v>98</v>
      </c>
      <c r="E233" s="13" t="s">
        <v>43</v>
      </c>
      <c r="F233" s="12" t="s">
        <v>123</v>
      </c>
      <c r="G233" s="14" t="s">
        <v>98</v>
      </c>
    </row>
    <row r="234" spans="1:7" hidden="1">
      <c r="A234" s="10">
        <v>15172</v>
      </c>
      <c r="B234" s="12" t="s">
        <v>339</v>
      </c>
      <c r="C234" s="12" t="s">
        <v>324</v>
      </c>
      <c r="D234" s="12" t="s">
        <v>98</v>
      </c>
      <c r="E234" s="13" t="s">
        <v>44</v>
      </c>
      <c r="F234" s="12" t="s">
        <v>123</v>
      </c>
      <c r="G234" s="14" t="s">
        <v>98</v>
      </c>
    </row>
    <row r="235" spans="1:7" hidden="1">
      <c r="A235" s="10">
        <v>15176</v>
      </c>
      <c r="B235" s="12" t="s">
        <v>340</v>
      </c>
      <c r="C235" s="12" t="s">
        <v>324</v>
      </c>
      <c r="D235" s="12" t="s">
        <v>98</v>
      </c>
      <c r="E235" s="13" t="s">
        <v>44</v>
      </c>
      <c r="F235" s="12" t="s">
        <v>123</v>
      </c>
      <c r="G235" s="14" t="s">
        <v>98</v>
      </c>
    </row>
    <row r="236" spans="1:7" hidden="1">
      <c r="A236" s="10">
        <v>15232</v>
      </c>
      <c r="B236" s="12" t="s">
        <v>341</v>
      </c>
      <c r="C236" s="12" t="s">
        <v>324</v>
      </c>
      <c r="D236" s="12" t="s">
        <v>98</v>
      </c>
      <c r="E236" s="13" t="s">
        <v>43</v>
      </c>
      <c r="F236" s="12" t="s">
        <v>123</v>
      </c>
      <c r="G236" s="14" t="s">
        <v>98</v>
      </c>
    </row>
    <row r="237" spans="1:7" hidden="1">
      <c r="A237" s="10">
        <v>15180</v>
      </c>
      <c r="B237" s="12" t="s">
        <v>342</v>
      </c>
      <c r="C237" s="12" t="s">
        <v>324</v>
      </c>
      <c r="D237" s="12" t="s">
        <v>98</v>
      </c>
      <c r="E237" s="13" t="s">
        <v>44</v>
      </c>
      <c r="F237" s="12" t="s">
        <v>123</v>
      </c>
      <c r="G237" s="14" t="s">
        <v>98</v>
      </c>
    </row>
    <row r="238" spans="1:7" hidden="1">
      <c r="A238" s="10">
        <v>15183</v>
      </c>
      <c r="B238" s="12" t="s">
        <v>343</v>
      </c>
      <c r="C238" s="12" t="s">
        <v>324</v>
      </c>
      <c r="D238" s="12" t="s">
        <v>98</v>
      </c>
      <c r="E238" s="13" t="s">
        <v>44</v>
      </c>
      <c r="F238" s="12" t="s">
        <v>123</v>
      </c>
      <c r="G238" s="14" t="s">
        <v>98</v>
      </c>
    </row>
    <row r="239" spans="1:7" hidden="1">
      <c r="A239" s="10">
        <v>15185</v>
      </c>
      <c r="B239" s="12" t="s">
        <v>344</v>
      </c>
      <c r="C239" s="12" t="s">
        <v>324</v>
      </c>
      <c r="D239" s="12" t="s">
        <v>98</v>
      </c>
      <c r="E239" s="13" t="s">
        <v>43</v>
      </c>
      <c r="F239" s="12" t="s">
        <v>123</v>
      </c>
      <c r="G239" s="14" t="s">
        <v>98</v>
      </c>
    </row>
    <row r="240" spans="1:7" hidden="1">
      <c r="A240" s="10">
        <v>15187</v>
      </c>
      <c r="B240" s="12" t="s">
        <v>345</v>
      </c>
      <c r="C240" s="12" t="s">
        <v>324</v>
      </c>
      <c r="D240" s="12" t="s">
        <v>98</v>
      </c>
      <c r="E240" s="13" t="s">
        <v>43</v>
      </c>
      <c r="F240" s="12" t="s">
        <v>123</v>
      </c>
      <c r="G240" s="14" t="s">
        <v>98</v>
      </c>
    </row>
    <row r="241" spans="1:7" hidden="1">
      <c r="A241" s="10">
        <v>15236</v>
      </c>
      <c r="B241" s="12" t="s">
        <v>346</v>
      </c>
      <c r="C241" s="12" t="s">
        <v>324</v>
      </c>
      <c r="D241" s="12" t="s">
        <v>98</v>
      </c>
      <c r="E241" s="13" t="s">
        <v>44</v>
      </c>
      <c r="F241" s="12" t="s">
        <v>123</v>
      </c>
      <c r="G241" s="14" t="s">
        <v>98</v>
      </c>
    </row>
    <row r="242" spans="1:7" hidden="1">
      <c r="A242" s="10">
        <v>15204</v>
      </c>
      <c r="B242" s="12" t="s">
        <v>347</v>
      </c>
      <c r="C242" s="12" t="s">
        <v>324</v>
      </c>
      <c r="D242" s="12" t="s">
        <v>98</v>
      </c>
      <c r="E242" s="13" t="s">
        <v>43</v>
      </c>
      <c r="F242" s="12" t="s">
        <v>123</v>
      </c>
      <c r="G242" s="14" t="s">
        <v>98</v>
      </c>
    </row>
    <row r="243" spans="1:7" hidden="1">
      <c r="A243" s="10">
        <v>15212</v>
      </c>
      <c r="B243" s="12" t="s">
        <v>348</v>
      </c>
      <c r="C243" s="12" t="s">
        <v>324</v>
      </c>
      <c r="D243" s="12" t="s">
        <v>98</v>
      </c>
      <c r="E243" s="13" t="s">
        <v>44</v>
      </c>
      <c r="F243" s="12" t="s">
        <v>123</v>
      </c>
      <c r="G243" s="14" t="s">
        <v>98</v>
      </c>
    </row>
    <row r="244" spans="1:7" hidden="1">
      <c r="A244" s="10">
        <v>15215</v>
      </c>
      <c r="B244" s="12" t="s">
        <v>349</v>
      </c>
      <c r="C244" s="12" t="s">
        <v>324</v>
      </c>
      <c r="D244" s="12" t="s">
        <v>98</v>
      </c>
      <c r="E244" s="13" t="s">
        <v>43</v>
      </c>
      <c r="F244" s="12" t="s">
        <v>123</v>
      </c>
      <c r="G244" s="14" t="s">
        <v>98</v>
      </c>
    </row>
    <row r="245" spans="1:7" hidden="1">
      <c r="A245" s="10">
        <v>15218</v>
      </c>
      <c r="B245" s="12" t="s">
        <v>350</v>
      </c>
      <c r="C245" s="12" t="s">
        <v>324</v>
      </c>
      <c r="D245" s="12" t="s">
        <v>98</v>
      </c>
      <c r="E245" s="13" t="s">
        <v>44</v>
      </c>
      <c r="F245" s="12" t="s">
        <v>123</v>
      </c>
      <c r="G245" s="14" t="s">
        <v>98</v>
      </c>
    </row>
    <row r="246" spans="1:7" hidden="1">
      <c r="A246" s="10">
        <v>15223</v>
      </c>
      <c r="B246" s="12" t="s">
        <v>351</v>
      </c>
      <c r="C246" s="12" t="s">
        <v>324</v>
      </c>
      <c r="D246" s="12" t="s">
        <v>76</v>
      </c>
      <c r="E246" s="13" t="s">
        <v>44</v>
      </c>
      <c r="F246" s="12" t="s">
        <v>110</v>
      </c>
      <c r="G246" s="14" t="s">
        <v>76</v>
      </c>
    </row>
    <row r="247" spans="1:7" hidden="1">
      <c r="A247" s="10">
        <v>15224</v>
      </c>
      <c r="B247" s="12" t="s">
        <v>352</v>
      </c>
      <c r="C247" s="12" t="s">
        <v>324</v>
      </c>
      <c r="D247" s="12" t="s">
        <v>98</v>
      </c>
      <c r="E247" s="13" t="s">
        <v>43</v>
      </c>
      <c r="F247" s="12" t="s">
        <v>123</v>
      </c>
      <c r="G247" s="14" t="s">
        <v>98</v>
      </c>
    </row>
    <row r="248" spans="1:7" hidden="1">
      <c r="A248" s="10">
        <v>15226</v>
      </c>
      <c r="B248" s="12" t="s">
        <v>353</v>
      </c>
      <c r="C248" s="12" t="s">
        <v>324</v>
      </c>
      <c r="D248" s="12" t="s">
        <v>98</v>
      </c>
      <c r="E248" s="13" t="s">
        <v>43</v>
      </c>
      <c r="F248" s="12" t="s">
        <v>123</v>
      </c>
      <c r="G248" s="14" t="s">
        <v>98</v>
      </c>
    </row>
    <row r="249" spans="1:7" hidden="1">
      <c r="A249" s="10">
        <v>15238</v>
      </c>
      <c r="B249" s="12" t="s">
        <v>354</v>
      </c>
      <c r="C249" s="12" t="s">
        <v>324</v>
      </c>
      <c r="D249" s="12" t="s">
        <v>98</v>
      </c>
      <c r="E249" s="13" t="s">
        <v>43</v>
      </c>
      <c r="F249" s="12" t="s">
        <v>123</v>
      </c>
      <c r="G249" s="14" t="s">
        <v>98</v>
      </c>
    </row>
    <row r="250" spans="1:7" hidden="1">
      <c r="A250" s="10">
        <v>15244</v>
      </c>
      <c r="B250" s="12" t="s">
        <v>355</v>
      </c>
      <c r="C250" s="12" t="s">
        <v>324</v>
      </c>
      <c r="D250" s="12" t="s">
        <v>98</v>
      </c>
      <c r="E250" s="13" t="s">
        <v>44</v>
      </c>
      <c r="F250" s="12" t="s">
        <v>123</v>
      </c>
      <c r="G250" s="14" t="s">
        <v>98</v>
      </c>
    </row>
    <row r="251" spans="1:7" hidden="1">
      <c r="A251" s="10">
        <v>15248</v>
      </c>
      <c r="B251" s="12" t="s">
        <v>356</v>
      </c>
      <c r="C251" s="12" t="s">
        <v>324</v>
      </c>
      <c r="D251" s="12" t="s">
        <v>98</v>
      </c>
      <c r="E251" s="13" t="s">
        <v>44</v>
      </c>
      <c r="F251" s="12" t="s">
        <v>123</v>
      </c>
      <c r="G251" s="14" t="s">
        <v>98</v>
      </c>
    </row>
    <row r="252" spans="1:7" hidden="1">
      <c r="A252" s="10">
        <v>15272</v>
      </c>
      <c r="B252" s="12" t="s">
        <v>357</v>
      </c>
      <c r="C252" s="12" t="s">
        <v>324</v>
      </c>
      <c r="D252" s="12" t="s">
        <v>98</v>
      </c>
      <c r="E252" s="13" t="s">
        <v>43</v>
      </c>
      <c r="F252" s="12" t="s">
        <v>123</v>
      </c>
      <c r="G252" s="14" t="s">
        <v>98</v>
      </c>
    </row>
    <row r="253" spans="1:7" hidden="1">
      <c r="A253" s="10">
        <v>15276</v>
      </c>
      <c r="B253" s="12" t="s">
        <v>358</v>
      </c>
      <c r="C253" s="12" t="s">
        <v>324</v>
      </c>
      <c r="D253" s="12" t="s">
        <v>98</v>
      </c>
      <c r="E253" s="13" t="s">
        <v>43</v>
      </c>
      <c r="F253" s="12" t="s">
        <v>123</v>
      </c>
      <c r="G253" s="14" t="s">
        <v>98</v>
      </c>
    </row>
    <row r="254" spans="1:7" hidden="1">
      <c r="A254" s="10">
        <v>15293</v>
      </c>
      <c r="B254" s="12" t="s">
        <v>359</v>
      </c>
      <c r="C254" s="12" t="s">
        <v>324</v>
      </c>
      <c r="D254" s="12" t="s">
        <v>98</v>
      </c>
      <c r="E254" s="13" t="s">
        <v>43</v>
      </c>
      <c r="F254" s="12" t="s">
        <v>123</v>
      </c>
      <c r="G254" s="14" t="s">
        <v>98</v>
      </c>
    </row>
    <row r="255" spans="1:7" hidden="1">
      <c r="A255" s="10">
        <v>15296</v>
      </c>
      <c r="B255" s="12" t="s">
        <v>360</v>
      </c>
      <c r="C255" s="12" t="s">
        <v>324</v>
      </c>
      <c r="D255" s="12" t="s">
        <v>98</v>
      </c>
      <c r="E255" s="13" t="s">
        <v>44</v>
      </c>
      <c r="F255" s="12" t="s">
        <v>123</v>
      </c>
      <c r="G255" s="14" t="s">
        <v>98</v>
      </c>
    </row>
    <row r="256" spans="1:7" hidden="1">
      <c r="A256" s="10">
        <v>15299</v>
      </c>
      <c r="B256" s="12" t="s">
        <v>361</v>
      </c>
      <c r="C256" s="12" t="s">
        <v>324</v>
      </c>
      <c r="D256" s="12" t="s">
        <v>98</v>
      </c>
      <c r="E256" s="13" t="s">
        <v>44</v>
      </c>
      <c r="F256" s="12" t="s">
        <v>123</v>
      </c>
      <c r="G256" s="14" t="s">
        <v>98</v>
      </c>
    </row>
    <row r="257" spans="1:7" hidden="1">
      <c r="A257" s="10">
        <v>15317</v>
      </c>
      <c r="B257" s="12" t="s">
        <v>362</v>
      </c>
      <c r="C257" s="12" t="s">
        <v>324</v>
      </c>
      <c r="D257" s="12" t="s">
        <v>98</v>
      </c>
      <c r="E257" s="13" t="s">
        <v>44</v>
      </c>
      <c r="F257" s="12" t="s">
        <v>123</v>
      </c>
      <c r="G257" s="14" t="s">
        <v>98</v>
      </c>
    </row>
    <row r="258" spans="1:7" hidden="1">
      <c r="A258" s="10">
        <v>15322</v>
      </c>
      <c r="B258" s="12" t="s">
        <v>363</v>
      </c>
      <c r="C258" s="12" t="s">
        <v>324</v>
      </c>
      <c r="D258" s="12" t="s">
        <v>98</v>
      </c>
      <c r="E258" s="13" t="s">
        <v>43</v>
      </c>
      <c r="F258" s="12" t="s">
        <v>123</v>
      </c>
      <c r="G258" s="14" t="s">
        <v>98</v>
      </c>
    </row>
    <row r="259" spans="1:7" hidden="1">
      <c r="A259" s="10">
        <v>15325</v>
      </c>
      <c r="B259" s="12" t="s">
        <v>364</v>
      </c>
      <c r="C259" s="12" t="s">
        <v>324</v>
      </c>
      <c r="D259" s="12" t="s">
        <v>98</v>
      </c>
      <c r="E259" s="13" t="s">
        <v>44</v>
      </c>
      <c r="F259" s="12" t="s">
        <v>123</v>
      </c>
      <c r="G259" s="14" t="s">
        <v>98</v>
      </c>
    </row>
    <row r="260" spans="1:7" hidden="1">
      <c r="A260" s="10">
        <v>15332</v>
      </c>
      <c r="B260" s="12" t="s">
        <v>365</v>
      </c>
      <c r="C260" s="12" t="s">
        <v>324</v>
      </c>
      <c r="D260" s="12" t="s">
        <v>98</v>
      </c>
      <c r="E260" s="13" t="s">
        <v>44</v>
      </c>
      <c r="F260" s="12" t="s">
        <v>123</v>
      </c>
      <c r="G260" s="14" t="s">
        <v>98</v>
      </c>
    </row>
    <row r="261" spans="1:7" hidden="1">
      <c r="A261" s="10">
        <v>15362</v>
      </c>
      <c r="B261" s="12" t="s">
        <v>366</v>
      </c>
      <c r="C261" s="12" t="s">
        <v>324</v>
      </c>
      <c r="D261" s="12" t="s">
        <v>98</v>
      </c>
      <c r="E261" s="13" t="s">
        <v>43</v>
      </c>
      <c r="F261" s="12" t="s">
        <v>123</v>
      </c>
      <c r="G261" s="14" t="s">
        <v>98</v>
      </c>
    </row>
    <row r="262" spans="1:7" hidden="1">
      <c r="A262" s="10">
        <v>15367</v>
      </c>
      <c r="B262" s="12" t="s">
        <v>367</v>
      </c>
      <c r="C262" s="12" t="s">
        <v>324</v>
      </c>
      <c r="D262" s="12" t="s">
        <v>98</v>
      </c>
      <c r="E262" s="13" t="s">
        <v>43</v>
      </c>
      <c r="F262" s="12" t="s">
        <v>123</v>
      </c>
      <c r="G262" s="14" t="s">
        <v>98</v>
      </c>
    </row>
    <row r="263" spans="1:7" hidden="1">
      <c r="A263" s="10">
        <v>15380</v>
      </c>
      <c r="B263" s="12" t="s">
        <v>368</v>
      </c>
      <c r="C263" s="12" t="s">
        <v>324</v>
      </c>
      <c r="D263" s="12" t="s">
        <v>98</v>
      </c>
      <c r="E263" s="13" t="s">
        <v>44</v>
      </c>
      <c r="F263" s="12" t="s">
        <v>123</v>
      </c>
      <c r="G263" s="14" t="s">
        <v>98</v>
      </c>
    </row>
    <row r="264" spans="1:7" hidden="1">
      <c r="A264" s="10">
        <v>15403</v>
      </c>
      <c r="B264" s="12" t="s">
        <v>369</v>
      </c>
      <c r="C264" s="12" t="s">
        <v>324</v>
      </c>
      <c r="D264" s="12" t="s">
        <v>98</v>
      </c>
      <c r="E264" s="13" t="s">
        <v>44</v>
      </c>
      <c r="F264" s="12" t="s">
        <v>123</v>
      </c>
      <c r="G264" s="14" t="s">
        <v>98</v>
      </c>
    </row>
    <row r="265" spans="1:7" hidden="1">
      <c r="A265" s="10">
        <v>15377</v>
      </c>
      <c r="B265" s="12" t="s">
        <v>370</v>
      </c>
      <c r="C265" s="12" t="s">
        <v>324</v>
      </c>
      <c r="D265" s="12" t="s">
        <v>98</v>
      </c>
      <c r="E265" s="13" t="s">
        <v>44</v>
      </c>
      <c r="F265" s="12" t="s">
        <v>123</v>
      </c>
      <c r="G265" s="14" t="s">
        <v>98</v>
      </c>
    </row>
    <row r="266" spans="1:7" hidden="1">
      <c r="A266" s="10">
        <v>15425</v>
      </c>
      <c r="B266" s="12" t="s">
        <v>371</v>
      </c>
      <c r="C266" s="12" t="s">
        <v>324</v>
      </c>
      <c r="D266" s="12" t="s">
        <v>98</v>
      </c>
      <c r="E266" s="13" t="s">
        <v>44</v>
      </c>
      <c r="F266" s="12" t="s">
        <v>123</v>
      </c>
      <c r="G266" s="14" t="s">
        <v>98</v>
      </c>
    </row>
    <row r="267" spans="1:7" hidden="1">
      <c r="A267" s="10">
        <v>15442</v>
      </c>
      <c r="B267" s="12" t="s">
        <v>372</v>
      </c>
      <c r="C267" s="12" t="s">
        <v>324</v>
      </c>
      <c r="D267" s="12" t="s">
        <v>98</v>
      </c>
      <c r="E267" s="13" t="s">
        <v>44</v>
      </c>
      <c r="F267" s="12" t="s">
        <v>123</v>
      </c>
      <c r="G267" s="14" t="s">
        <v>98</v>
      </c>
    </row>
    <row r="268" spans="1:7" hidden="1">
      <c r="A268" s="10">
        <v>15464</v>
      </c>
      <c r="B268" s="12" t="s">
        <v>373</v>
      </c>
      <c r="C268" s="12" t="s">
        <v>324</v>
      </c>
      <c r="D268" s="12" t="s">
        <v>98</v>
      </c>
      <c r="E268" s="13" t="s">
        <v>43</v>
      </c>
      <c r="F268" s="12" t="s">
        <v>123</v>
      </c>
      <c r="G268" s="14" t="s">
        <v>98</v>
      </c>
    </row>
    <row r="269" spans="1:7" hidden="1">
      <c r="A269" s="10">
        <v>15466</v>
      </c>
      <c r="B269" s="12" t="s">
        <v>374</v>
      </c>
      <c r="C269" s="12" t="s">
        <v>324</v>
      </c>
      <c r="D269" s="12" t="s">
        <v>98</v>
      </c>
      <c r="E269" s="13" t="s">
        <v>44</v>
      </c>
      <c r="F269" s="12" t="s">
        <v>123</v>
      </c>
      <c r="G269" s="14" t="s">
        <v>98</v>
      </c>
    </row>
    <row r="270" spans="1:7" hidden="1">
      <c r="A270" s="10">
        <v>15469</v>
      </c>
      <c r="B270" s="12" t="s">
        <v>375</v>
      </c>
      <c r="C270" s="12" t="s">
        <v>324</v>
      </c>
      <c r="D270" s="12" t="s">
        <v>98</v>
      </c>
      <c r="E270" s="13" t="s">
        <v>43</v>
      </c>
      <c r="F270" s="12" t="s">
        <v>123</v>
      </c>
      <c r="G270" s="14" t="s">
        <v>98</v>
      </c>
    </row>
    <row r="271" spans="1:7" hidden="1">
      <c r="A271" s="10">
        <v>15476</v>
      </c>
      <c r="B271" s="12" t="s">
        <v>376</v>
      </c>
      <c r="C271" s="12" t="s">
        <v>324</v>
      </c>
      <c r="D271" s="12" t="s">
        <v>98</v>
      </c>
      <c r="E271" s="13" t="s">
        <v>42</v>
      </c>
      <c r="F271" s="12" t="s">
        <v>123</v>
      </c>
      <c r="G271" s="14" t="s">
        <v>98</v>
      </c>
    </row>
    <row r="272" spans="1:7" hidden="1">
      <c r="A272" s="10">
        <v>15480</v>
      </c>
      <c r="B272" s="12" t="s">
        <v>377</v>
      </c>
      <c r="C272" s="12" t="s">
        <v>324</v>
      </c>
      <c r="D272" s="12" t="s">
        <v>98</v>
      </c>
      <c r="E272" s="13" t="s">
        <v>44</v>
      </c>
      <c r="F272" s="12" t="s">
        <v>123</v>
      </c>
      <c r="G272" s="14" t="s">
        <v>98</v>
      </c>
    </row>
    <row r="273" spans="1:7" hidden="1">
      <c r="A273" s="10">
        <v>15491</v>
      </c>
      <c r="B273" s="12" t="s">
        <v>378</v>
      </c>
      <c r="C273" s="12" t="s">
        <v>324</v>
      </c>
      <c r="D273" s="12" t="s">
        <v>98</v>
      </c>
      <c r="E273" s="13" t="s">
        <v>43</v>
      </c>
      <c r="F273" s="12" t="s">
        <v>123</v>
      </c>
      <c r="G273" s="14" t="s">
        <v>98</v>
      </c>
    </row>
    <row r="274" spans="1:7" hidden="1">
      <c r="A274" s="10">
        <v>15494</v>
      </c>
      <c r="B274" s="12" t="s">
        <v>379</v>
      </c>
      <c r="C274" s="12" t="s">
        <v>324</v>
      </c>
      <c r="D274" s="12" t="s">
        <v>98</v>
      </c>
      <c r="E274" s="13" t="s">
        <v>43</v>
      </c>
      <c r="F274" s="12" t="s">
        <v>123</v>
      </c>
      <c r="G274" s="14" t="s">
        <v>98</v>
      </c>
    </row>
    <row r="275" spans="1:7" hidden="1">
      <c r="A275" s="10">
        <v>15500</v>
      </c>
      <c r="B275" s="12" t="s">
        <v>380</v>
      </c>
      <c r="C275" s="12" t="s">
        <v>324</v>
      </c>
      <c r="D275" s="12" t="s">
        <v>98</v>
      </c>
      <c r="E275" s="13" t="s">
        <v>43</v>
      </c>
      <c r="F275" s="12" t="s">
        <v>123</v>
      </c>
      <c r="G275" s="14" t="s">
        <v>98</v>
      </c>
    </row>
    <row r="276" spans="1:7" hidden="1">
      <c r="A276" s="10">
        <v>15507</v>
      </c>
      <c r="B276" s="12" t="s">
        <v>381</v>
      </c>
      <c r="C276" s="12" t="s">
        <v>324</v>
      </c>
      <c r="D276" s="12" t="s">
        <v>98</v>
      </c>
      <c r="E276" s="13" t="s">
        <v>44</v>
      </c>
      <c r="F276" s="12" t="s">
        <v>123</v>
      </c>
      <c r="G276" s="14" t="s">
        <v>98</v>
      </c>
    </row>
    <row r="277" spans="1:7" hidden="1">
      <c r="A277" s="10">
        <v>15511</v>
      </c>
      <c r="B277" s="12" t="s">
        <v>382</v>
      </c>
      <c r="C277" s="12" t="s">
        <v>324</v>
      </c>
      <c r="D277" s="12" t="s">
        <v>98</v>
      </c>
      <c r="E277" s="13" t="s">
        <v>44</v>
      </c>
      <c r="F277" s="12" t="s">
        <v>123</v>
      </c>
      <c r="G277" s="14" t="s">
        <v>98</v>
      </c>
    </row>
    <row r="278" spans="1:7" hidden="1">
      <c r="A278" s="10">
        <v>15516</v>
      </c>
      <c r="B278" s="12" t="s">
        <v>383</v>
      </c>
      <c r="C278" s="12" t="s">
        <v>324</v>
      </c>
      <c r="D278" s="12" t="s">
        <v>98</v>
      </c>
      <c r="E278" s="13" t="s">
        <v>43</v>
      </c>
      <c r="F278" s="12" t="s">
        <v>123</v>
      </c>
      <c r="G278" s="14" t="s">
        <v>98</v>
      </c>
    </row>
    <row r="279" spans="1:7" hidden="1">
      <c r="A279" s="10">
        <v>15518</v>
      </c>
      <c r="B279" s="12" t="s">
        <v>384</v>
      </c>
      <c r="C279" s="12" t="s">
        <v>324</v>
      </c>
      <c r="D279" s="12" t="s">
        <v>101</v>
      </c>
      <c r="E279" s="13" t="s">
        <v>44</v>
      </c>
      <c r="F279" s="12" t="s">
        <v>123</v>
      </c>
      <c r="G279" s="14" t="s">
        <v>101</v>
      </c>
    </row>
    <row r="280" spans="1:7" hidden="1">
      <c r="A280" s="10">
        <v>15522</v>
      </c>
      <c r="B280" s="12" t="s">
        <v>385</v>
      </c>
      <c r="C280" s="12" t="s">
        <v>324</v>
      </c>
      <c r="D280" s="12" t="s">
        <v>98</v>
      </c>
      <c r="E280" s="13" t="s">
        <v>44</v>
      </c>
      <c r="F280" s="12" t="s">
        <v>123</v>
      </c>
      <c r="G280" s="14" t="s">
        <v>98</v>
      </c>
    </row>
    <row r="281" spans="1:7" hidden="1">
      <c r="A281" s="10">
        <v>15531</v>
      </c>
      <c r="B281" s="12" t="s">
        <v>386</v>
      </c>
      <c r="C281" s="12" t="s">
        <v>324</v>
      </c>
      <c r="D281" s="12" t="s">
        <v>98</v>
      </c>
      <c r="E281" s="13" t="s">
        <v>44</v>
      </c>
      <c r="F281" s="12" t="s">
        <v>123</v>
      </c>
      <c r="G281" s="14" t="s">
        <v>98</v>
      </c>
    </row>
    <row r="282" spans="1:7" hidden="1">
      <c r="A282" s="10">
        <v>15533</v>
      </c>
      <c r="B282" s="12" t="s">
        <v>387</v>
      </c>
      <c r="C282" s="12" t="s">
        <v>324</v>
      </c>
      <c r="D282" s="12" t="s">
        <v>98</v>
      </c>
      <c r="E282" s="13" t="s">
        <v>44</v>
      </c>
      <c r="F282" s="12" t="s">
        <v>123</v>
      </c>
      <c r="G282" s="14" t="s">
        <v>98</v>
      </c>
    </row>
    <row r="283" spans="1:7" hidden="1">
      <c r="A283" s="10">
        <v>15537</v>
      </c>
      <c r="B283" s="12" t="s">
        <v>388</v>
      </c>
      <c r="C283" s="12" t="s">
        <v>324</v>
      </c>
      <c r="D283" s="12" t="s">
        <v>98</v>
      </c>
      <c r="E283" s="13" t="s">
        <v>43</v>
      </c>
      <c r="F283" s="12" t="s">
        <v>123</v>
      </c>
      <c r="G283" s="14" t="s">
        <v>98</v>
      </c>
    </row>
    <row r="284" spans="1:7" hidden="1">
      <c r="A284" s="10">
        <v>15542</v>
      </c>
      <c r="B284" s="12" t="s">
        <v>389</v>
      </c>
      <c r="C284" s="12" t="s">
        <v>324</v>
      </c>
      <c r="D284" s="12" t="s">
        <v>98</v>
      </c>
      <c r="E284" s="13" t="s">
        <v>44</v>
      </c>
      <c r="F284" s="12" t="s">
        <v>123</v>
      </c>
      <c r="G284" s="14" t="s">
        <v>98</v>
      </c>
    </row>
    <row r="285" spans="1:7" hidden="1">
      <c r="A285" s="10">
        <v>15550</v>
      </c>
      <c r="B285" s="12" t="s">
        <v>390</v>
      </c>
      <c r="C285" s="12" t="s">
        <v>324</v>
      </c>
      <c r="D285" s="12" t="s">
        <v>98</v>
      </c>
      <c r="E285" s="13" t="s">
        <v>44</v>
      </c>
      <c r="F285" s="12" t="s">
        <v>123</v>
      </c>
      <c r="G285" s="14" t="s">
        <v>98</v>
      </c>
    </row>
    <row r="286" spans="1:7" hidden="1">
      <c r="A286" s="10">
        <v>15572</v>
      </c>
      <c r="B286" s="12" t="s">
        <v>391</v>
      </c>
      <c r="C286" s="12" t="s">
        <v>324</v>
      </c>
      <c r="D286" s="12" t="s">
        <v>90</v>
      </c>
      <c r="E286" s="13" t="s">
        <v>44</v>
      </c>
      <c r="F286" s="12" t="s">
        <v>123</v>
      </c>
      <c r="G286" s="14" t="s">
        <v>90</v>
      </c>
    </row>
    <row r="287" spans="1:7" hidden="1">
      <c r="A287" s="10">
        <v>15580</v>
      </c>
      <c r="B287" s="12" t="s">
        <v>392</v>
      </c>
      <c r="C287" s="12" t="s">
        <v>324</v>
      </c>
      <c r="D287" s="12" t="s">
        <v>98</v>
      </c>
      <c r="E287" s="13" t="s">
        <v>44</v>
      </c>
      <c r="F287" s="12" t="s">
        <v>123</v>
      </c>
      <c r="G287" s="14" t="s">
        <v>98</v>
      </c>
    </row>
    <row r="288" spans="1:7" hidden="1">
      <c r="A288" s="10">
        <v>15599</v>
      </c>
      <c r="B288" s="12" t="s">
        <v>393</v>
      </c>
      <c r="C288" s="12" t="s">
        <v>324</v>
      </c>
      <c r="D288" s="12" t="s">
        <v>98</v>
      </c>
      <c r="E288" s="13" t="s">
        <v>43</v>
      </c>
      <c r="F288" s="12" t="s">
        <v>123</v>
      </c>
      <c r="G288" s="14" t="s">
        <v>98</v>
      </c>
    </row>
    <row r="289" spans="1:7">
      <c r="A289" s="10">
        <v>15600</v>
      </c>
      <c r="B289" s="12" t="s">
        <v>394</v>
      </c>
      <c r="C289" s="12" t="s">
        <v>324</v>
      </c>
      <c r="D289" s="12" t="s">
        <v>98</v>
      </c>
      <c r="E289" s="13" t="s">
        <v>43</v>
      </c>
      <c r="F289" s="12" t="s">
        <v>123</v>
      </c>
      <c r="G289" s="14" t="s">
        <v>98</v>
      </c>
    </row>
    <row r="290" spans="1:7" hidden="1">
      <c r="A290" s="10">
        <v>15621</v>
      </c>
      <c r="B290" s="12" t="s">
        <v>395</v>
      </c>
      <c r="C290" s="12" t="s">
        <v>324</v>
      </c>
      <c r="D290" s="12" t="s">
        <v>98</v>
      </c>
      <c r="E290" s="13" t="s">
        <v>44</v>
      </c>
      <c r="F290" s="12" t="s">
        <v>123</v>
      </c>
      <c r="G290" s="14" t="s">
        <v>98</v>
      </c>
    </row>
    <row r="291" spans="1:7" hidden="1">
      <c r="A291" s="10">
        <v>15632</v>
      </c>
      <c r="B291" s="12" t="s">
        <v>396</v>
      </c>
      <c r="C291" s="12" t="s">
        <v>324</v>
      </c>
      <c r="D291" s="12" t="s">
        <v>98</v>
      </c>
      <c r="E291" s="13" t="s">
        <v>43</v>
      </c>
      <c r="F291" s="12" t="s">
        <v>123</v>
      </c>
      <c r="G291" s="14" t="s">
        <v>98</v>
      </c>
    </row>
    <row r="292" spans="1:7" hidden="1">
      <c r="A292" s="10">
        <v>15638</v>
      </c>
      <c r="B292" s="12" t="s">
        <v>397</v>
      </c>
      <c r="C292" s="12" t="s">
        <v>324</v>
      </c>
      <c r="D292" s="12" t="s">
        <v>98</v>
      </c>
      <c r="E292" s="13" t="s">
        <v>43</v>
      </c>
      <c r="F292" s="12" t="s">
        <v>123</v>
      </c>
      <c r="G292" s="14" t="s">
        <v>98</v>
      </c>
    </row>
    <row r="293" spans="1:7" hidden="1">
      <c r="A293" s="10">
        <v>15646</v>
      </c>
      <c r="B293" s="12" t="s">
        <v>398</v>
      </c>
      <c r="C293" s="12" t="s">
        <v>324</v>
      </c>
      <c r="D293" s="12" t="s">
        <v>98</v>
      </c>
      <c r="E293" s="13" t="s">
        <v>43</v>
      </c>
      <c r="F293" s="12" t="s">
        <v>123</v>
      </c>
      <c r="G293" s="14" t="s">
        <v>98</v>
      </c>
    </row>
    <row r="294" spans="1:7" hidden="1">
      <c r="A294" s="10">
        <v>15660</v>
      </c>
      <c r="B294" s="12" t="s">
        <v>399</v>
      </c>
      <c r="C294" s="12" t="s">
        <v>324</v>
      </c>
      <c r="D294" s="12" t="s">
        <v>98</v>
      </c>
      <c r="E294" s="13" t="s">
        <v>44</v>
      </c>
      <c r="F294" s="12" t="s">
        <v>123</v>
      </c>
      <c r="G294" s="14" t="s">
        <v>98</v>
      </c>
    </row>
    <row r="295" spans="1:7" hidden="1">
      <c r="A295" s="10">
        <v>15664</v>
      </c>
      <c r="B295" s="12" t="s">
        <v>400</v>
      </c>
      <c r="C295" s="12" t="s">
        <v>324</v>
      </c>
      <c r="D295" s="12" t="s">
        <v>98</v>
      </c>
      <c r="E295" s="13" t="s">
        <v>43</v>
      </c>
      <c r="F295" s="12" t="s">
        <v>123</v>
      </c>
      <c r="G295" s="14" t="s">
        <v>98</v>
      </c>
    </row>
    <row r="296" spans="1:7" hidden="1">
      <c r="A296" s="10">
        <v>15667</v>
      </c>
      <c r="B296" s="12" t="s">
        <v>401</v>
      </c>
      <c r="C296" s="12" t="s">
        <v>324</v>
      </c>
      <c r="D296" s="12" t="s">
        <v>98</v>
      </c>
      <c r="E296" s="13" t="s">
        <v>44</v>
      </c>
      <c r="F296" s="12" t="s">
        <v>123</v>
      </c>
      <c r="G296" s="14" t="s">
        <v>98</v>
      </c>
    </row>
    <row r="297" spans="1:7" hidden="1">
      <c r="A297" s="10">
        <v>15673</v>
      </c>
      <c r="B297" s="12" t="s">
        <v>402</v>
      </c>
      <c r="C297" s="12" t="s">
        <v>324</v>
      </c>
      <c r="D297" s="12" t="s">
        <v>98</v>
      </c>
      <c r="E297" s="13" t="s">
        <v>44</v>
      </c>
      <c r="F297" s="12" t="s">
        <v>123</v>
      </c>
      <c r="G297" s="14" t="s">
        <v>98</v>
      </c>
    </row>
    <row r="298" spans="1:7" hidden="1">
      <c r="A298" s="10">
        <v>15676</v>
      </c>
      <c r="B298" s="12" t="s">
        <v>403</v>
      </c>
      <c r="C298" s="12" t="s">
        <v>324</v>
      </c>
      <c r="D298" s="12" t="s">
        <v>98</v>
      </c>
      <c r="E298" s="13" t="s">
        <v>44</v>
      </c>
      <c r="F298" s="12" t="s">
        <v>123</v>
      </c>
      <c r="G298" s="14" t="s">
        <v>98</v>
      </c>
    </row>
    <row r="299" spans="1:7" hidden="1">
      <c r="A299" s="10">
        <v>15681</v>
      </c>
      <c r="B299" s="12" t="s">
        <v>404</v>
      </c>
      <c r="C299" s="12" t="s">
        <v>324</v>
      </c>
      <c r="D299" s="12" t="s">
        <v>98</v>
      </c>
      <c r="E299" s="13" t="s">
        <v>44</v>
      </c>
      <c r="F299" s="12" t="s">
        <v>123</v>
      </c>
      <c r="G299" s="14" t="s">
        <v>98</v>
      </c>
    </row>
    <row r="300" spans="1:7" hidden="1">
      <c r="A300" s="10">
        <v>15693</v>
      </c>
      <c r="B300" s="12" t="s">
        <v>405</v>
      </c>
      <c r="C300" s="12" t="s">
        <v>324</v>
      </c>
      <c r="D300" s="12" t="s">
        <v>98</v>
      </c>
      <c r="E300" s="13" t="s">
        <v>43</v>
      </c>
      <c r="F300" s="12" t="s">
        <v>123</v>
      </c>
      <c r="G300" s="14" t="s">
        <v>98</v>
      </c>
    </row>
    <row r="301" spans="1:7" hidden="1">
      <c r="A301" s="10">
        <v>15696</v>
      </c>
      <c r="B301" s="12" t="s">
        <v>406</v>
      </c>
      <c r="C301" s="12" t="s">
        <v>324</v>
      </c>
      <c r="D301" s="12" t="s">
        <v>98</v>
      </c>
      <c r="E301" s="13" t="s">
        <v>43</v>
      </c>
      <c r="F301" s="12" t="s">
        <v>123</v>
      </c>
      <c r="G301" s="14" t="s">
        <v>98</v>
      </c>
    </row>
    <row r="302" spans="1:7" hidden="1">
      <c r="A302" s="10">
        <v>15686</v>
      </c>
      <c r="B302" s="12" t="s">
        <v>407</v>
      </c>
      <c r="C302" s="12" t="s">
        <v>324</v>
      </c>
      <c r="D302" s="12" t="s">
        <v>98</v>
      </c>
      <c r="E302" s="13" t="s">
        <v>44</v>
      </c>
      <c r="F302" s="12" t="s">
        <v>123</v>
      </c>
      <c r="G302" s="14" t="s">
        <v>98</v>
      </c>
    </row>
    <row r="303" spans="1:7" hidden="1">
      <c r="A303" s="10">
        <v>15720</v>
      </c>
      <c r="B303" s="12" t="s">
        <v>408</v>
      </c>
      <c r="C303" s="12" t="s">
        <v>324</v>
      </c>
      <c r="D303" s="12" t="s">
        <v>98</v>
      </c>
      <c r="E303" s="13" t="s">
        <v>44</v>
      </c>
      <c r="F303" s="12" t="s">
        <v>123</v>
      </c>
      <c r="G303" s="14" t="s">
        <v>98</v>
      </c>
    </row>
    <row r="304" spans="1:7" hidden="1">
      <c r="A304" s="10">
        <v>15723</v>
      </c>
      <c r="B304" s="12" t="s">
        <v>409</v>
      </c>
      <c r="C304" s="12" t="s">
        <v>324</v>
      </c>
      <c r="D304" s="12" t="s">
        <v>98</v>
      </c>
      <c r="E304" s="13" t="s">
        <v>44</v>
      </c>
      <c r="F304" s="12" t="s">
        <v>123</v>
      </c>
      <c r="G304" s="14" t="s">
        <v>98</v>
      </c>
    </row>
    <row r="305" spans="1:7" hidden="1">
      <c r="A305" s="10">
        <v>15740</v>
      </c>
      <c r="B305" s="12" t="s">
        <v>410</v>
      </c>
      <c r="C305" s="12" t="s">
        <v>324</v>
      </c>
      <c r="D305" s="12" t="s">
        <v>98</v>
      </c>
      <c r="E305" s="13" t="s">
        <v>43</v>
      </c>
      <c r="F305" s="12" t="s">
        <v>123</v>
      </c>
      <c r="G305" s="14" t="s">
        <v>98</v>
      </c>
    </row>
    <row r="306" spans="1:7" hidden="1">
      <c r="A306" s="10">
        <v>15753</v>
      </c>
      <c r="B306" s="12" t="s">
        <v>411</v>
      </c>
      <c r="C306" s="12" t="s">
        <v>324</v>
      </c>
      <c r="D306" s="12" t="s">
        <v>98</v>
      </c>
      <c r="E306" s="13" t="s">
        <v>44</v>
      </c>
      <c r="F306" s="12" t="s">
        <v>123</v>
      </c>
      <c r="G306" s="14" t="s">
        <v>98</v>
      </c>
    </row>
    <row r="307" spans="1:7" hidden="1">
      <c r="A307" s="10">
        <v>15757</v>
      </c>
      <c r="B307" s="12" t="s">
        <v>412</v>
      </c>
      <c r="C307" s="12" t="s">
        <v>324</v>
      </c>
      <c r="D307" s="12" t="s">
        <v>98</v>
      </c>
      <c r="E307" s="13" t="s">
        <v>44</v>
      </c>
      <c r="F307" s="12" t="s">
        <v>123</v>
      </c>
      <c r="G307" s="14" t="s">
        <v>98</v>
      </c>
    </row>
    <row r="308" spans="1:7" hidden="1">
      <c r="A308" s="10">
        <v>15755</v>
      </c>
      <c r="B308" s="12" t="s">
        <v>413</v>
      </c>
      <c r="C308" s="12" t="s">
        <v>324</v>
      </c>
      <c r="D308" s="12" t="s">
        <v>98</v>
      </c>
      <c r="E308" s="13" t="s">
        <v>44</v>
      </c>
      <c r="F308" s="12" t="s">
        <v>123</v>
      </c>
      <c r="G308" s="14" t="s">
        <v>98</v>
      </c>
    </row>
    <row r="309" spans="1:7" hidden="1">
      <c r="A309" s="10">
        <v>15759</v>
      </c>
      <c r="B309" s="12" t="s">
        <v>414</v>
      </c>
      <c r="C309" s="12" t="s">
        <v>324</v>
      </c>
      <c r="D309" s="12" t="s">
        <v>98</v>
      </c>
      <c r="E309" s="13" t="s">
        <v>43</v>
      </c>
      <c r="F309" s="12" t="s">
        <v>123</v>
      </c>
      <c r="G309" s="14" t="s">
        <v>98</v>
      </c>
    </row>
    <row r="310" spans="1:7" hidden="1">
      <c r="A310" s="10">
        <v>15761</v>
      </c>
      <c r="B310" s="12" t="s">
        <v>415</v>
      </c>
      <c r="C310" s="12" t="s">
        <v>324</v>
      </c>
      <c r="D310" s="12" t="s">
        <v>98</v>
      </c>
      <c r="E310" s="13" t="s">
        <v>44</v>
      </c>
      <c r="F310" s="12" t="s">
        <v>123</v>
      </c>
      <c r="G310" s="14" t="s">
        <v>98</v>
      </c>
    </row>
    <row r="311" spans="1:7" hidden="1">
      <c r="A311" s="10">
        <v>15762</v>
      </c>
      <c r="B311" s="12" t="s">
        <v>416</v>
      </c>
      <c r="C311" s="12" t="s">
        <v>324</v>
      </c>
      <c r="D311" s="12" t="s">
        <v>98</v>
      </c>
      <c r="E311" s="13" t="s">
        <v>43</v>
      </c>
      <c r="F311" s="12" t="s">
        <v>123</v>
      </c>
      <c r="G311" s="14" t="s">
        <v>98</v>
      </c>
    </row>
    <row r="312" spans="1:7" hidden="1">
      <c r="A312" s="10">
        <v>15764</v>
      </c>
      <c r="B312" s="12" t="s">
        <v>417</v>
      </c>
      <c r="C312" s="12" t="s">
        <v>324</v>
      </c>
      <c r="D312" s="12" t="s">
        <v>98</v>
      </c>
      <c r="E312" s="13" t="s">
        <v>42</v>
      </c>
      <c r="F312" s="12" t="s">
        <v>123</v>
      </c>
      <c r="G312" s="14" t="s">
        <v>98</v>
      </c>
    </row>
    <row r="313" spans="1:7" hidden="1">
      <c r="A313" s="10">
        <v>15763</v>
      </c>
      <c r="B313" s="12" t="s">
        <v>418</v>
      </c>
      <c r="C313" s="12" t="s">
        <v>324</v>
      </c>
      <c r="D313" s="12" t="s">
        <v>98</v>
      </c>
      <c r="E313" s="13" t="s">
        <v>43</v>
      </c>
      <c r="F313" s="12" t="s">
        <v>123</v>
      </c>
      <c r="G313" s="14" t="s">
        <v>98</v>
      </c>
    </row>
    <row r="314" spans="1:7" hidden="1">
      <c r="A314" s="10">
        <v>15774</v>
      </c>
      <c r="B314" s="12" t="s">
        <v>419</v>
      </c>
      <c r="C314" s="12" t="s">
        <v>324</v>
      </c>
      <c r="D314" s="12" t="s">
        <v>98</v>
      </c>
      <c r="E314" s="13" t="s">
        <v>44</v>
      </c>
      <c r="F314" s="12" t="s">
        <v>123</v>
      </c>
      <c r="G314" s="14" t="s">
        <v>98</v>
      </c>
    </row>
    <row r="315" spans="1:7" hidden="1">
      <c r="A315" s="10">
        <v>15776</v>
      </c>
      <c r="B315" s="12" t="s">
        <v>420</v>
      </c>
      <c r="C315" s="12" t="s">
        <v>324</v>
      </c>
      <c r="D315" s="12" t="s">
        <v>98</v>
      </c>
      <c r="E315" s="13" t="s">
        <v>43</v>
      </c>
      <c r="F315" s="12" t="s">
        <v>123</v>
      </c>
      <c r="G315" s="14" t="s">
        <v>98</v>
      </c>
    </row>
    <row r="316" spans="1:7" hidden="1">
      <c r="A316" s="10">
        <v>15778</v>
      </c>
      <c r="B316" s="12" t="s">
        <v>421</v>
      </c>
      <c r="C316" s="12" t="s">
        <v>324</v>
      </c>
      <c r="D316" s="12" t="s">
        <v>98</v>
      </c>
      <c r="E316" s="13" t="s">
        <v>44</v>
      </c>
      <c r="F316" s="12" t="s">
        <v>123</v>
      </c>
      <c r="G316" s="14" t="s">
        <v>98</v>
      </c>
    </row>
    <row r="317" spans="1:7" hidden="1">
      <c r="A317" s="10">
        <v>15790</v>
      </c>
      <c r="B317" s="12" t="s">
        <v>422</v>
      </c>
      <c r="C317" s="12" t="s">
        <v>324</v>
      </c>
      <c r="D317" s="12" t="s">
        <v>98</v>
      </c>
      <c r="E317" s="13" t="s">
        <v>44</v>
      </c>
      <c r="F317" s="12" t="s">
        <v>123</v>
      </c>
      <c r="G317" s="14" t="s">
        <v>98</v>
      </c>
    </row>
    <row r="318" spans="1:7" hidden="1">
      <c r="A318" s="10">
        <v>15798</v>
      </c>
      <c r="B318" s="12" t="s">
        <v>423</v>
      </c>
      <c r="C318" s="12" t="s">
        <v>324</v>
      </c>
      <c r="D318" s="12" t="s">
        <v>98</v>
      </c>
      <c r="E318" s="13" t="s">
        <v>44</v>
      </c>
      <c r="F318" s="12" t="s">
        <v>123</v>
      </c>
      <c r="G318" s="14" t="s">
        <v>98</v>
      </c>
    </row>
    <row r="319" spans="1:7" hidden="1">
      <c r="A319" s="10">
        <v>15804</v>
      </c>
      <c r="B319" s="12" t="s">
        <v>424</v>
      </c>
      <c r="C319" s="12" t="s">
        <v>324</v>
      </c>
      <c r="D319" s="12" t="s">
        <v>98</v>
      </c>
      <c r="E319" s="13" t="s">
        <v>43</v>
      </c>
      <c r="F319" s="12" t="s">
        <v>123</v>
      </c>
      <c r="G319" s="14" t="s">
        <v>98</v>
      </c>
    </row>
    <row r="320" spans="1:7" hidden="1">
      <c r="A320" s="10">
        <v>15806</v>
      </c>
      <c r="B320" s="12" t="s">
        <v>425</v>
      </c>
      <c r="C320" s="12" t="s">
        <v>324</v>
      </c>
      <c r="D320" s="12" t="s">
        <v>98</v>
      </c>
      <c r="E320" s="13" t="s">
        <v>43</v>
      </c>
      <c r="F320" s="12" t="s">
        <v>123</v>
      </c>
      <c r="G320" s="14" t="s">
        <v>98</v>
      </c>
    </row>
    <row r="321" spans="1:7" hidden="1">
      <c r="A321" s="10">
        <v>15808</v>
      </c>
      <c r="B321" s="12" t="s">
        <v>426</v>
      </c>
      <c r="C321" s="12" t="s">
        <v>324</v>
      </c>
      <c r="D321" s="12" t="s">
        <v>98</v>
      </c>
      <c r="E321" s="13" t="s">
        <v>43</v>
      </c>
      <c r="F321" s="12" t="s">
        <v>123</v>
      </c>
      <c r="G321" s="14" t="s">
        <v>98</v>
      </c>
    </row>
    <row r="322" spans="1:7" hidden="1">
      <c r="A322" s="10">
        <v>15810</v>
      </c>
      <c r="B322" s="12" t="s">
        <v>427</v>
      </c>
      <c r="C322" s="12" t="s">
        <v>324</v>
      </c>
      <c r="D322" s="12" t="s">
        <v>98</v>
      </c>
      <c r="E322" s="13" t="s">
        <v>44</v>
      </c>
      <c r="F322" s="12" t="s">
        <v>123</v>
      </c>
      <c r="G322" s="14" t="s">
        <v>98</v>
      </c>
    </row>
    <row r="323" spans="1:7" hidden="1">
      <c r="A323" s="10">
        <v>15814</v>
      </c>
      <c r="B323" s="12" t="s">
        <v>428</v>
      </c>
      <c r="C323" s="12" t="s">
        <v>324</v>
      </c>
      <c r="D323" s="12" t="s">
        <v>98</v>
      </c>
      <c r="E323" s="13" t="s">
        <v>43</v>
      </c>
      <c r="F323" s="12" t="s">
        <v>123</v>
      </c>
      <c r="G323" s="14" t="s">
        <v>98</v>
      </c>
    </row>
    <row r="324" spans="1:7" hidden="1">
      <c r="A324" s="10">
        <v>15816</v>
      </c>
      <c r="B324" s="12" t="s">
        <v>429</v>
      </c>
      <c r="C324" s="12" t="s">
        <v>324</v>
      </c>
      <c r="D324" s="12" t="s">
        <v>98</v>
      </c>
      <c r="E324" s="13" t="s">
        <v>43</v>
      </c>
      <c r="F324" s="12" t="s">
        <v>123</v>
      </c>
      <c r="G324" s="14" t="s">
        <v>98</v>
      </c>
    </row>
    <row r="325" spans="1:7" hidden="1">
      <c r="A325" s="10">
        <v>15820</v>
      </c>
      <c r="B325" s="12" t="s">
        <v>430</v>
      </c>
      <c r="C325" s="12" t="s">
        <v>324</v>
      </c>
      <c r="D325" s="12" t="s">
        <v>98</v>
      </c>
      <c r="E325" s="13" t="s">
        <v>44</v>
      </c>
      <c r="F325" s="12" t="s">
        <v>123</v>
      </c>
      <c r="G325" s="14" t="s">
        <v>98</v>
      </c>
    </row>
    <row r="326" spans="1:7" hidden="1">
      <c r="A326" s="10">
        <v>15822</v>
      </c>
      <c r="B326" s="12" t="s">
        <v>431</v>
      </c>
      <c r="C326" s="12" t="s">
        <v>324</v>
      </c>
      <c r="D326" s="12" t="s">
        <v>98</v>
      </c>
      <c r="E326" s="13" t="s">
        <v>43</v>
      </c>
      <c r="F326" s="12" t="s">
        <v>123</v>
      </c>
      <c r="G326" s="14" t="s">
        <v>98</v>
      </c>
    </row>
    <row r="327" spans="1:7" hidden="1">
      <c r="A327" s="10">
        <v>15001</v>
      </c>
      <c r="B327" s="12" t="s">
        <v>98</v>
      </c>
      <c r="C327" s="12" t="s">
        <v>324</v>
      </c>
      <c r="D327" s="12" t="s">
        <v>98</v>
      </c>
      <c r="E327" s="13" t="s">
        <v>42</v>
      </c>
      <c r="F327" s="12" t="s">
        <v>123</v>
      </c>
      <c r="G327" s="14" t="s">
        <v>98</v>
      </c>
    </row>
    <row r="328" spans="1:7" hidden="1">
      <c r="A328" s="10">
        <v>15832</v>
      </c>
      <c r="B328" s="12" t="s">
        <v>432</v>
      </c>
      <c r="C328" s="12" t="s">
        <v>324</v>
      </c>
      <c r="D328" s="12" t="s">
        <v>98</v>
      </c>
      <c r="E328" s="13" t="s">
        <v>44</v>
      </c>
      <c r="F328" s="12" t="s">
        <v>123</v>
      </c>
      <c r="G328" s="14" t="s">
        <v>98</v>
      </c>
    </row>
    <row r="329" spans="1:7" hidden="1">
      <c r="A329" s="10">
        <v>15835</v>
      </c>
      <c r="B329" s="12" t="s">
        <v>433</v>
      </c>
      <c r="C329" s="12" t="s">
        <v>324</v>
      </c>
      <c r="D329" s="12" t="s">
        <v>98</v>
      </c>
      <c r="E329" s="13" t="s">
        <v>43</v>
      </c>
      <c r="F329" s="12" t="s">
        <v>123</v>
      </c>
      <c r="G329" s="14" t="s">
        <v>98</v>
      </c>
    </row>
    <row r="330" spans="1:7" hidden="1">
      <c r="A330" s="10">
        <v>15837</v>
      </c>
      <c r="B330" s="12" t="s">
        <v>434</v>
      </c>
      <c r="C330" s="12" t="s">
        <v>324</v>
      </c>
      <c r="D330" s="12" t="s">
        <v>98</v>
      </c>
      <c r="E330" s="13" t="s">
        <v>43</v>
      </c>
      <c r="F330" s="12" t="s">
        <v>123</v>
      </c>
      <c r="G330" s="14" t="s">
        <v>98</v>
      </c>
    </row>
    <row r="331" spans="1:7" hidden="1">
      <c r="A331" s="10">
        <v>15839</v>
      </c>
      <c r="B331" s="12" t="s">
        <v>435</v>
      </c>
      <c r="C331" s="12" t="s">
        <v>324</v>
      </c>
      <c r="D331" s="12" t="s">
        <v>98</v>
      </c>
      <c r="E331" s="13" t="s">
        <v>43</v>
      </c>
      <c r="F331" s="12" t="s">
        <v>123</v>
      </c>
      <c r="G331" s="14" t="s">
        <v>98</v>
      </c>
    </row>
    <row r="332" spans="1:7" hidden="1">
      <c r="A332" s="10">
        <v>15842</v>
      </c>
      <c r="B332" s="12" t="s">
        <v>436</v>
      </c>
      <c r="C332" s="12" t="s">
        <v>324</v>
      </c>
      <c r="D332" s="12" t="s">
        <v>98</v>
      </c>
      <c r="E332" s="13" t="s">
        <v>43</v>
      </c>
      <c r="F332" s="12" t="s">
        <v>123</v>
      </c>
      <c r="G332" s="14" t="s">
        <v>98</v>
      </c>
    </row>
    <row r="333" spans="1:7" hidden="1">
      <c r="A333" s="10">
        <v>15861</v>
      </c>
      <c r="B333" s="12" t="s">
        <v>437</v>
      </c>
      <c r="C333" s="12" t="s">
        <v>324</v>
      </c>
      <c r="D333" s="12" t="s">
        <v>98</v>
      </c>
      <c r="E333" s="13" t="s">
        <v>43</v>
      </c>
      <c r="F333" s="12" t="s">
        <v>123</v>
      </c>
      <c r="G333" s="14" t="s">
        <v>98</v>
      </c>
    </row>
    <row r="334" spans="1:7" hidden="1">
      <c r="A334" s="10">
        <v>15407</v>
      </c>
      <c r="B334" s="12" t="s">
        <v>438</v>
      </c>
      <c r="C334" s="12" t="s">
        <v>324</v>
      </c>
      <c r="D334" s="12" t="s">
        <v>98</v>
      </c>
      <c r="E334" s="13" t="s">
        <v>43</v>
      </c>
      <c r="F334" s="12" t="s">
        <v>123</v>
      </c>
      <c r="G334" s="14" t="s">
        <v>98</v>
      </c>
    </row>
    <row r="335" spans="1:7" hidden="1">
      <c r="A335" s="10">
        <v>15879</v>
      </c>
      <c r="B335" s="12" t="s">
        <v>439</v>
      </c>
      <c r="C335" s="12" t="s">
        <v>324</v>
      </c>
      <c r="D335" s="12" t="s">
        <v>98</v>
      </c>
      <c r="E335" s="13" t="s">
        <v>43</v>
      </c>
      <c r="F335" s="12" t="s">
        <v>123</v>
      </c>
      <c r="G335" s="14" t="s">
        <v>98</v>
      </c>
    </row>
    <row r="336" spans="1:7" hidden="1">
      <c r="A336" s="10">
        <v>15897</v>
      </c>
      <c r="B336" s="12" t="s">
        <v>440</v>
      </c>
      <c r="C336" s="12" t="s">
        <v>324</v>
      </c>
      <c r="D336" s="12" t="s">
        <v>98</v>
      </c>
      <c r="E336" s="13" t="s">
        <v>44</v>
      </c>
      <c r="F336" s="12" t="s">
        <v>123</v>
      </c>
      <c r="G336" s="14" t="s">
        <v>98</v>
      </c>
    </row>
    <row r="337" spans="1:7" hidden="1">
      <c r="A337" s="10">
        <v>17524</v>
      </c>
      <c r="B337" s="11" t="s">
        <v>441</v>
      </c>
      <c r="C337" s="12" t="s">
        <v>128</v>
      </c>
      <c r="D337" s="12" t="s">
        <v>88</v>
      </c>
      <c r="E337" s="13" t="s">
        <v>43</v>
      </c>
      <c r="F337" s="12" t="s">
        <v>123</v>
      </c>
      <c r="G337" s="14" t="s">
        <v>88</v>
      </c>
    </row>
    <row r="338" spans="1:7" hidden="1">
      <c r="A338" s="10">
        <v>17614</v>
      </c>
      <c r="B338" s="11" t="s">
        <v>442</v>
      </c>
      <c r="C338" s="12" t="s">
        <v>128</v>
      </c>
      <c r="D338" s="12" t="s">
        <v>88</v>
      </c>
      <c r="E338" s="13" t="s">
        <v>43</v>
      </c>
      <c r="F338" s="12" t="s">
        <v>123</v>
      </c>
      <c r="G338" s="14" t="s">
        <v>88</v>
      </c>
    </row>
    <row r="339" spans="1:7" hidden="1">
      <c r="A339" s="10">
        <v>17653</v>
      </c>
      <c r="B339" s="11" t="s">
        <v>443</v>
      </c>
      <c r="C339" s="12" t="s">
        <v>128</v>
      </c>
      <c r="D339" s="12" t="s">
        <v>88</v>
      </c>
      <c r="E339" s="13" t="s">
        <v>43</v>
      </c>
      <c r="F339" s="12" t="s">
        <v>123</v>
      </c>
      <c r="G339" s="14" t="s">
        <v>88</v>
      </c>
    </row>
    <row r="340" spans="1:7" hidden="1">
      <c r="A340" s="10">
        <v>17013</v>
      </c>
      <c r="B340" s="12" t="s">
        <v>444</v>
      </c>
      <c r="C340" s="12" t="s">
        <v>128</v>
      </c>
      <c r="D340" s="12" t="s">
        <v>88</v>
      </c>
      <c r="E340" s="13" t="s">
        <v>44</v>
      </c>
      <c r="F340" s="12" t="s">
        <v>123</v>
      </c>
      <c r="G340" s="14" t="s">
        <v>88</v>
      </c>
    </row>
    <row r="341" spans="1:7" hidden="1">
      <c r="A341" s="10">
        <v>17042</v>
      </c>
      <c r="B341" s="12" t="s">
        <v>445</v>
      </c>
      <c r="C341" s="12" t="s">
        <v>128</v>
      </c>
      <c r="D341" s="12" t="s">
        <v>88</v>
      </c>
      <c r="E341" s="13" t="s">
        <v>43</v>
      </c>
      <c r="F341" s="12" t="s">
        <v>123</v>
      </c>
      <c r="G341" s="14" t="s">
        <v>88</v>
      </c>
    </row>
    <row r="342" spans="1:7" hidden="1">
      <c r="A342" s="10">
        <v>17050</v>
      </c>
      <c r="B342" s="12" t="s">
        <v>446</v>
      </c>
      <c r="C342" s="12" t="s">
        <v>128</v>
      </c>
      <c r="D342" s="12" t="s">
        <v>88</v>
      </c>
      <c r="E342" s="13" t="s">
        <v>43</v>
      </c>
      <c r="F342" s="12" t="s">
        <v>123</v>
      </c>
      <c r="G342" s="14" t="s">
        <v>88</v>
      </c>
    </row>
    <row r="343" spans="1:7" hidden="1">
      <c r="A343" s="10">
        <v>17088</v>
      </c>
      <c r="B343" s="12" t="s">
        <v>447</v>
      </c>
      <c r="C343" s="12" t="s">
        <v>128</v>
      </c>
      <c r="D343" s="12" t="s">
        <v>88</v>
      </c>
      <c r="E343" s="13" t="s">
        <v>43</v>
      </c>
      <c r="F343" s="12" t="s">
        <v>123</v>
      </c>
      <c r="G343" s="14" t="s">
        <v>88</v>
      </c>
    </row>
    <row r="344" spans="1:7" hidden="1">
      <c r="A344" s="10">
        <v>17174</v>
      </c>
      <c r="B344" s="12" t="s">
        <v>448</v>
      </c>
      <c r="C344" s="12" t="s">
        <v>128</v>
      </c>
      <c r="D344" s="12" t="s">
        <v>88</v>
      </c>
      <c r="E344" s="13" t="s">
        <v>43</v>
      </c>
      <c r="F344" s="12" t="s">
        <v>123</v>
      </c>
      <c r="G344" s="14" t="s">
        <v>88</v>
      </c>
    </row>
    <row r="345" spans="1:7" hidden="1">
      <c r="A345" s="10">
        <v>17272</v>
      </c>
      <c r="B345" s="12" t="s">
        <v>449</v>
      </c>
      <c r="C345" s="12" t="s">
        <v>128</v>
      </c>
      <c r="D345" s="12" t="s">
        <v>88</v>
      </c>
      <c r="E345" s="13" t="s">
        <v>43</v>
      </c>
      <c r="F345" s="12" t="s">
        <v>123</v>
      </c>
      <c r="G345" s="14" t="s">
        <v>88</v>
      </c>
    </row>
    <row r="346" spans="1:7" hidden="1">
      <c r="A346" s="10">
        <v>17380</v>
      </c>
      <c r="B346" s="12" t="s">
        <v>450</v>
      </c>
      <c r="C346" s="12" t="s">
        <v>128</v>
      </c>
      <c r="D346" s="12" t="s">
        <v>87</v>
      </c>
      <c r="E346" s="13" t="s">
        <v>44</v>
      </c>
      <c r="F346" s="12" t="s">
        <v>123</v>
      </c>
      <c r="G346" s="14" t="s">
        <v>87</v>
      </c>
    </row>
    <row r="347" spans="1:7" hidden="1">
      <c r="A347" s="10">
        <v>17388</v>
      </c>
      <c r="B347" s="12" t="s">
        <v>451</v>
      </c>
      <c r="C347" s="12" t="s">
        <v>128</v>
      </c>
      <c r="D347" s="12" t="s">
        <v>88</v>
      </c>
      <c r="E347" s="13" t="s">
        <v>43</v>
      </c>
      <c r="F347" s="12" t="s">
        <v>123</v>
      </c>
      <c r="G347" s="14" t="s">
        <v>88</v>
      </c>
    </row>
    <row r="348" spans="1:7" hidden="1">
      <c r="A348" s="10">
        <v>17001</v>
      </c>
      <c r="B348" s="12" t="s">
        <v>88</v>
      </c>
      <c r="C348" s="12" t="s">
        <v>128</v>
      </c>
      <c r="D348" s="12" t="s">
        <v>88</v>
      </c>
      <c r="E348" s="13" t="s">
        <v>42</v>
      </c>
      <c r="F348" s="12" t="s">
        <v>123</v>
      </c>
      <c r="G348" s="14" t="s">
        <v>88</v>
      </c>
    </row>
    <row r="349" spans="1:7" hidden="1">
      <c r="A349" s="10">
        <v>17433</v>
      </c>
      <c r="B349" s="12" t="s">
        <v>452</v>
      </c>
      <c r="C349" s="12" t="s">
        <v>128</v>
      </c>
      <c r="D349" s="12" t="s">
        <v>88</v>
      </c>
      <c r="E349" s="13" t="s">
        <v>44</v>
      </c>
      <c r="F349" s="12" t="s">
        <v>123</v>
      </c>
      <c r="G349" s="14" t="s">
        <v>88</v>
      </c>
    </row>
    <row r="350" spans="1:7" hidden="1">
      <c r="A350" s="10">
        <v>17442</v>
      </c>
      <c r="B350" s="12" t="s">
        <v>453</v>
      </c>
      <c r="C350" s="12" t="s">
        <v>128</v>
      </c>
      <c r="D350" s="12" t="s">
        <v>88</v>
      </c>
      <c r="E350" s="13" t="s">
        <v>43</v>
      </c>
      <c r="F350" s="12" t="s">
        <v>123</v>
      </c>
      <c r="G350" s="14" t="s">
        <v>88</v>
      </c>
    </row>
    <row r="351" spans="1:7" hidden="1">
      <c r="A351" s="10">
        <v>17444</v>
      </c>
      <c r="B351" s="12" t="s">
        <v>454</v>
      </c>
      <c r="C351" s="12" t="s">
        <v>128</v>
      </c>
      <c r="D351" s="12" t="s">
        <v>88</v>
      </c>
      <c r="E351" s="13" t="s">
        <v>44</v>
      </c>
      <c r="F351" s="12" t="s">
        <v>123</v>
      </c>
      <c r="G351" s="14" t="s">
        <v>88</v>
      </c>
    </row>
    <row r="352" spans="1:7" hidden="1">
      <c r="A352" s="10">
        <v>17446</v>
      </c>
      <c r="B352" s="12" t="s">
        <v>455</v>
      </c>
      <c r="C352" s="12" t="s">
        <v>128</v>
      </c>
      <c r="D352" s="12" t="s">
        <v>88</v>
      </c>
      <c r="E352" s="13" t="s">
        <v>44</v>
      </c>
      <c r="F352" s="12" t="s">
        <v>123</v>
      </c>
      <c r="G352" s="14" t="s">
        <v>88</v>
      </c>
    </row>
    <row r="353" spans="1:7" hidden="1">
      <c r="A353" s="10">
        <v>17486</v>
      </c>
      <c r="B353" s="12" t="s">
        <v>456</v>
      </c>
      <c r="C353" s="12" t="s">
        <v>128</v>
      </c>
      <c r="D353" s="12" t="s">
        <v>88</v>
      </c>
      <c r="E353" s="13" t="s">
        <v>43</v>
      </c>
      <c r="F353" s="12" t="s">
        <v>123</v>
      </c>
      <c r="G353" s="14" t="s">
        <v>88</v>
      </c>
    </row>
    <row r="354" spans="1:7" hidden="1">
      <c r="A354" s="10">
        <v>17495</v>
      </c>
      <c r="B354" s="12" t="s">
        <v>457</v>
      </c>
      <c r="C354" s="12" t="s">
        <v>128</v>
      </c>
      <c r="D354" s="12" t="s">
        <v>87</v>
      </c>
      <c r="E354" s="13" t="s">
        <v>44</v>
      </c>
      <c r="F354" s="12" t="s">
        <v>123</v>
      </c>
      <c r="G354" s="14" t="s">
        <v>87</v>
      </c>
    </row>
    <row r="355" spans="1:7" hidden="1">
      <c r="A355" s="10">
        <v>17513</v>
      </c>
      <c r="B355" s="12" t="s">
        <v>458</v>
      </c>
      <c r="C355" s="12" t="s">
        <v>128</v>
      </c>
      <c r="D355" s="12" t="s">
        <v>88</v>
      </c>
      <c r="E355" s="13" t="s">
        <v>44</v>
      </c>
      <c r="F355" s="12" t="s">
        <v>123</v>
      </c>
      <c r="G355" s="14" t="s">
        <v>88</v>
      </c>
    </row>
    <row r="356" spans="1:7" hidden="1">
      <c r="A356" s="10">
        <v>17541</v>
      </c>
      <c r="B356" s="12" t="s">
        <v>459</v>
      </c>
      <c r="C356" s="12" t="s">
        <v>128</v>
      </c>
      <c r="D356" s="12" t="s">
        <v>88</v>
      </c>
      <c r="E356" s="13" t="s">
        <v>44</v>
      </c>
      <c r="F356" s="12" t="s">
        <v>123</v>
      </c>
      <c r="G356" s="14" t="s">
        <v>88</v>
      </c>
    </row>
    <row r="357" spans="1:7" hidden="1">
      <c r="A357" s="10">
        <v>17616</v>
      </c>
      <c r="B357" s="12" t="s">
        <v>460</v>
      </c>
      <c r="C357" s="12" t="s">
        <v>128</v>
      </c>
      <c r="D357" s="12" t="s">
        <v>88</v>
      </c>
      <c r="E357" s="13" t="s">
        <v>43</v>
      </c>
      <c r="F357" s="12" t="s">
        <v>123</v>
      </c>
      <c r="G357" s="14" t="s">
        <v>88</v>
      </c>
    </row>
    <row r="358" spans="1:7" hidden="1">
      <c r="A358" s="10">
        <v>17662</v>
      </c>
      <c r="B358" s="12" t="s">
        <v>461</v>
      </c>
      <c r="C358" s="12" t="s">
        <v>128</v>
      </c>
      <c r="D358" s="12" t="s">
        <v>88</v>
      </c>
      <c r="E358" s="13" t="s">
        <v>44</v>
      </c>
      <c r="F358" s="12" t="s">
        <v>123</v>
      </c>
      <c r="G358" s="14" t="s">
        <v>88</v>
      </c>
    </row>
    <row r="359" spans="1:7" hidden="1">
      <c r="A359" s="10">
        <v>17665</v>
      </c>
      <c r="B359" s="12" t="s">
        <v>462</v>
      </c>
      <c r="C359" s="12" t="s">
        <v>128</v>
      </c>
      <c r="D359" s="12" t="s">
        <v>88</v>
      </c>
      <c r="E359" s="13" t="s">
        <v>43</v>
      </c>
      <c r="F359" s="12" t="s">
        <v>123</v>
      </c>
      <c r="G359" s="14" t="s">
        <v>88</v>
      </c>
    </row>
    <row r="360" spans="1:7" hidden="1">
      <c r="A360" s="10">
        <v>17777</v>
      </c>
      <c r="B360" s="12" t="s">
        <v>463</v>
      </c>
      <c r="C360" s="12" t="s">
        <v>128</v>
      </c>
      <c r="D360" s="12" t="s">
        <v>88</v>
      </c>
      <c r="E360" s="13" t="s">
        <v>43</v>
      </c>
      <c r="F360" s="12" t="s">
        <v>123</v>
      </c>
      <c r="G360" s="14" t="s">
        <v>88</v>
      </c>
    </row>
    <row r="361" spans="1:7" hidden="1">
      <c r="A361" s="10">
        <v>17867</v>
      </c>
      <c r="B361" s="12" t="s">
        <v>464</v>
      </c>
      <c r="C361" s="12" t="s">
        <v>128</v>
      </c>
      <c r="D361" s="12" t="s">
        <v>88</v>
      </c>
      <c r="E361" s="13" t="s">
        <v>44</v>
      </c>
      <c r="F361" s="12" t="s">
        <v>123</v>
      </c>
      <c r="G361" s="14" t="s">
        <v>88</v>
      </c>
    </row>
    <row r="362" spans="1:7" hidden="1">
      <c r="A362" s="10">
        <v>17873</v>
      </c>
      <c r="B362" s="12" t="s">
        <v>465</v>
      </c>
      <c r="C362" s="12" t="s">
        <v>128</v>
      </c>
      <c r="D362" s="12" t="s">
        <v>88</v>
      </c>
      <c r="E362" s="13" t="s">
        <v>42</v>
      </c>
      <c r="F362" s="12" t="s">
        <v>123</v>
      </c>
      <c r="G362" s="14" t="s">
        <v>88</v>
      </c>
    </row>
    <row r="363" spans="1:7" hidden="1">
      <c r="A363" s="10">
        <v>17877</v>
      </c>
      <c r="B363" s="12" t="s">
        <v>466</v>
      </c>
      <c r="C363" s="12" t="s">
        <v>128</v>
      </c>
      <c r="D363" s="12" t="s">
        <v>94</v>
      </c>
      <c r="E363" s="13" t="s">
        <v>43</v>
      </c>
      <c r="F363" s="12" t="s">
        <v>123</v>
      </c>
      <c r="G363" s="14" t="s">
        <v>94</v>
      </c>
    </row>
    <row r="364" spans="1:7" hidden="1">
      <c r="A364" s="10">
        <v>18029</v>
      </c>
      <c r="B364" s="11" t="s">
        <v>467</v>
      </c>
      <c r="C364" s="12" t="s">
        <v>468</v>
      </c>
      <c r="D364" s="12" t="s">
        <v>92</v>
      </c>
      <c r="E364" s="13" t="s">
        <v>44</v>
      </c>
      <c r="F364" s="12" t="s">
        <v>123</v>
      </c>
      <c r="G364" s="14" t="s">
        <v>84</v>
      </c>
    </row>
    <row r="365" spans="1:7" hidden="1">
      <c r="A365" s="10">
        <v>18001</v>
      </c>
      <c r="B365" s="11" t="s">
        <v>84</v>
      </c>
      <c r="C365" s="12" t="s">
        <v>468</v>
      </c>
      <c r="D365" s="12" t="s">
        <v>92</v>
      </c>
      <c r="E365" s="13" t="s">
        <v>44</v>
      </c>
      <c r="F365" s="12" t="s">
        <v>123</v>
      </c>
      <c r="G365" s="14" t="s">
        <v>84</v>
      </c>
    </row>
    <row r="366" spans="1:7" hidden="1">
      <c r="A366" s="10">
        <v>18592</v>
      </c>
      <c r="B366" s="11" t="s">
        <v>469</v>
      </c>
      <c r="C366" s="12" t="s">
        <v>468</v>
      </c>
      <c r="D366" s="12" t="s">
        <v>92</v>
      </c>
      <c r="E366" s="13" t="s">
        <v>44</v>
      </c>
      <c r="F366" s="12" t="s">
        <v>123</v>
      </c>
      <c r="G366" s="14" t="s">
        <v>84</v>
      </c>
    </row>
    <row r="367" spans="1:7" hidden="1">
      <c r="A367" s="10">
        <v>18860</v>
      </c>
      <c r="B367" s="11" t="s">
        <v>144</v>
      </c>
      <c r="C367" s="12" t="s">
        <v>468</v>
      </c>
      <c r="D367" s="12" t="s">
        <v>92</v>
      </c>
      <c r="E367" s="13" t="s">
        <v>44</v>
      </c>
      <c r="F367" s="12" t="s">
        <v>123</v>
      </c>
      <c r="G367" s="14" t="s">
        <v>84</v>
      </c>
    </row>
    <row r="368" spans="1:7" hidden="1">
      <c r="A368" s="10">
        <v>18094</v>
      </c>
      <c r="B368" s="12" t="s">
        <v>470</v>
      </c>
      <c r="C368" s="12" t="s">
        <v>468</v>
      </c>
      <c r="D368" s="12" t="s">
        <v>92</v>
      </c>
      <c r="E368" s="13" t="s">
        <v>44</v>
      </c>
      <c r="F368" s="12" t="s">
        <v>123</v>
      </c>
      <c r="G368" s="14" t="s">
        <v>84</v>
      </c>
    </row>
    <row r="369" spans="1:7" hidden="1">
      <c r="A369" s="10">
        <v>18150</v>
      </c>
      <c r="B369" s="12" t="s">
        <v>471</v>
      </c>
      <c r="C369" s="12" t="s">
        <v>468</v>
      </c>
      <c r="D369" s="12" t="s">
        <v>92</v>
      </c>
      <c r="E369" s="13" t="s">
        <v>44</v>
      </c>
      <c r="F369" s="12" t="s">
        <v>123</v>
      </c>
      <c r="G369" s="14" t="s">
        <v>84</v>
      </c>
    </row>
    <row r="370" spans="1:7" hidden="1">
      <c r="A370" s="10">
        <v>18205</v>
      </c>
      <c r="B370" s="12" t="s">
        <v>472</v>
      </c>
      <c r="C370" s="12" t="s">
        <v>468</v>
      </c>
      <c r="D370" s="12" t="s">
        <v>92</v>
      </c>
      <c r="E370" s="13" t="s">
        <v>44</v>
      </c>
      <c r="F370" s="12" t="s">
        <v>123</v>
      </c>
      <c r="G370" s="14" t="s">
        <v>84</v>
      </c>
    </row>
    <row r="371" spans="1:7" hidden="1">
      <c r="A371" s="10">
        <v>18247</v>
      </c>
      <c r="B371" s="12" t="s">
        <v>473</v>
      </c>
      <c r="C371" s="12" t="s">
        <v>468</v>
      </c>
      <c r="D371" s="12" t="s">
        <v>92</v>
      </c>
      <c r="E371" s="13" t="s">
        <v>44</v>
      </c>
      <c r="F371" s="12" t="s">
        <v>123</v>
      </c>
      <c r="G371" s="14" t="s">
        <v>84</v>
      </c>
    </row>
    <row r="372" spans="1:7" hidden="1">
      <c r="A372" s="10">
        <v>18256</v>
      </c>
      <c r="B372" s="12" t="s">
        <v>474</v>
      </c>
      <c r="C372" s="12" t="s">
        <v>468</v>
      </c>
      <c r="D372" s="12" t="s">
        <v>92</v>
      </c>
      <c r="E372" s="13" t="s">
        <v>44</v>
      </c>
      <c r="F372" s="12" t="s">
        <v>123</v>
      </c>
      <c r="G372" s="14" t="s">
        <v>84</v>
      </c>
    </row>
    <row r="373" spans="1:7" hidden="1">
      <c r="A373" s="10">
        <v>18410</v>
      </c>
      <c r="B373" s="12" t="s">
        <v>475</v>
      </c>
      <c r="C373" s="12" t="s">
        <v>468</v>
      </c>
      <c r="D373" s="12" t="s">
        <v>92</v>
      </c>
      <c r="E373" s="13" t="s">
        <v>44</v>
      </c>
      <c r="F373" s="12" t="s">
        <v>123</v>
      </c>
      <c r="G373" s="14" t="s">
        <v>84</v>
      </c>
    </row>
    <row r="374" spans="1:7" hidden="1">
      <c r="A374" s="10">
        <v>18460</v>
      </c>
      <c r="B374" s="12" t="s">
        <v>476</v>
      </c>
      <c r="C374" s="12" t="s">
        <v>468</v>
      </c>
      <c r="D374" s="12" t="s">
        <v>92</v>
      </c>
      <c r="E374" s="13" t="s">
        <v>44</v>
      </c>
      <c r="F374" s="12" t="s">
        <v>123</v>
      </c>
      <c r="G374" s="14" t="s">
        <v>84</v>
      </c>
    </row>
    <row r="375" spans="1:7" hidden="1">
      <c r="A375" s="10">
        <v>18479</v>
      </c>
      <c r="B375" s="12" t="s">
        <v>477</v>
      </c>
      <c r="C375" s="12" t="s">
        <v>468</v>
      </c>
      <c r="D375" s="12" t="s">
        <v>92</v>
      </c>
      <c r="E375" s="13" t="s">
        <v>44</v>
      </c>
      <c r="F375" s="12" t="s">
        <v>123</v>
      </c>
      <c r="G375" s="14" t="s">
        <v>84</v>
      </c>
    </row>
    <row r="376" spans="1:7" hidden="1">
      <c r="A376" s="10">
        <v>18610</v>
      </c>
      <c r="B376" s="12" t="s">
        <v>478</v>
      </c>
      <c r="C376" s="12" t="s">
        <v>468</v>
      </c>
      <c r="D376" s="12" t="s">
        <v>92</v>
      </c>
      <c r="E376" s="13" t="s">
        <v>44</v>
      </c>
      <c r="F376" s="12" t="s">
        <v>123</v>
      </c>
      <c r="G376" s="14" t="s">
        <v>84</v>
      </c>
    </row>
    <row r="377" spans="1:7" hidden="1">
      <c r="A377" s="10">
        <v>18753</v>
      </c>
      <c r="B377" s="12" t="s">
        <v>479</v>
      </c>
      <c r="C377" s="12" t="s">
        <v>468</v>
      </c>
      <c r="D377" s="12" t="s">
        <v>92</v>
      </c>
      <c r="E377" s="13" t="s">
        <v>44</v>
      </c>
      <c r="F377" s="12" t="s">
        <v>480</v>
      </c>
      <c r="G377" s="14" t="s">
        <v>84</v>
      </c>
    </row>
    <row r="378" spans="1:7" hidden="1">
      <c r="A378" s="10">
        <v>18756</v>
      </c>
      <c r="B378" s="12" t="s">
        <v>481</v>
      </c>
      <c r="C378" s="12" t="s">
        <v>468</v>
      </c>
      <c r="D378" s="12" t="s">
        <v>92</v>
      </c>
      <c r="E378" s="13" t="s">
        <v>44</v>
      </c>
      <c r="F378" s="12" t="s">
        <v>282</v>
      </c>
      <c r="G378" s="14" t="s">
        <v>84</v>
      </c>
    </row>
    <row r="379" spans="1:7" hidden="1">
      <c r="A379" s="10">
        <v>18785</v>
      </c>
      <c r="B379" s="12" t="s">
        <v>482</v>
      </c>
      <c r="C379" s="12" t="s">
        <v>468</v>
      </c>
      <c r="D379" s="12" t="s">
        <v>92</v>
      </c>
      <c r="E379" s="13" t="s">
        <v>44</v>
      </c>
      <c r="F379" s="12" t="s">
        <v>123</v>
      </c>
      <c r="G379" s="14" t="s">
        <v>84</v>
      </c>
    </row>
    <row r="380" spans="1:7" hidden="1">
      <c r="A380" s="10">
        <v>85300</v>
      </c>
      <c r="B380" s="11" t="s">
        <v>137</v>
      </c>
      <c r="C380" s="12" t="s">
        <v>483</v>
      </c>
      <c r="D380" s="12" t="s">
        <v>101</v>
      </c>
      <c r="E380" s="13" t="s">
        <v>44</v>
      </c>
      <c r="F380" s="12" t="s">
        <v>123</v>
      </c>
      <c r="G380" s="14" t="s">
        <v>101</v>
      </c>
    </row>
    <row r="381" spans="1:7" hidden="1">
      <c r="A381" s="10">
        <v>85440</v>
      </c>
      <c r="B381" s="11" t="s">
        <v>284</v>
      </c>
      <c r="C381" s="12" t="s">
        <v>483</v>
      </c>
      <c r="D381" s="12" t="s">
        <v>100</v>
      </c>
      <c r="E381" s="13" t="s">
        <v>44</v>
      </c>
      <c r="F381" s="12" t="s">
        <v>123</v>
      </c>
      <c r="G381" s="14" t="s">
        <v>100</v>
      </c>
    </row>
    <row r="382" spans="1:7" hidden="1">
      <c r="A382" s="10">
        <v>85010</v>
      </c>
      <c r="B382" s="12" t="s">
        <v>484</v>
      </c>
      <c r="C382" s="12" t="s">
        <v>483</v>
      </c>
      <c r="D382" s="12" t="s">
        <v>101</v>
      </c>
      <c r="E382" s="13" t="s">
        <v>43</v>
      </c>
      <c r="F382" s="12" t="s">
        <v>123</v>
      </c>
      <c r="G382" s="14" t="s">
        <v>101</v>
      </c>
    </row>
    <row r="383" spans="1:7" hidden="1">
      <c r="A383" s="10">
        <v>85015</v>
      </c>
      <c r="B383" s="12" t="s">
        <v>485</v>
      </c>
      <c r="C383" s="12" t="s">
        <v>483</v>
      </c>
      <c r="D383" s="12" t="s">
        <v>101</v>
      </c>
      <c r="E383" s="13" t="s">
        <v>44</v>
      </c>
      <c r="F383" s="12" t="s">
        <v>123</v>
      </c>
      <c r="G383" s="14" t="s">
        <v>101</v>
      </c>
    </row>
    <row r="384" spans="1:7" hidden="1">
      <c r="A384" s="10">
        <v>85125</v>
      </c>
      <c r="B384" s="12" t="s">
        <v>486</v>
      </c>
      <c r="C384" s="12" t="s">
        <v>483</v>
      </c>
      <c r="D384" s="12" t="s">
        <v>101</v>
      </c>
      <c r="E384" s="13" t="s">
        <v>44</v>
      </c>
      <c r="F384" s="12" t="s">
        <v>123</v>
      </c>
      <c r="G384" s="14" t="s">
        <v>101</v>
      </c>
    </row>
    <row r="385" spans="1:7" hidden="1">
      <c r="A385" s="10">
        <v>85136</v>
      </c>
      <c r="B385" s="12" t="s">
        <v>487</v>
      </c>
      <c r="C385" s="12" t="s">
        <v>483</v>
      </c>
      <c r="D385" s="12" t="s">
        <v>101</v>
      </c>
      <c r="E385" s="13" t="s">
        <v>44</v>
      </c>
      <c r="F385" s="12" t="s">
        <v>123</v>
      </c>
      <c r="G385" s="14" t="s">
        <v>101</v>
      </c>
    </row>
    <row r="386" spans="1:7" hidden="1">
      <c r="A386" s="10">
        <v>85139</v>
      </c>
      <c r="B386" s="12" t="s">
        <v>488</v>
      </c>
      <c r="C386" s="12" t="s">
        <v>483</v>
      </c>
      <c r="D386" s="12" t="s">
        <v>101</v>
      </c>
      <c r="E386" s="13" t="s">
        <v>43</v>
      </c>
      <c r="F386" s="12" t="s">
        <v>123</v>
      </c>
      <c r="G386" s="14" t="s">
        <v>101</v>
      </c>
    </row>
    <row r="387" spans="1:7" hidden="1">
      <c r="A387" s="10">
        <v>85162</v>
      </c>
      <c r="B387" s="12" t="s">
        <v>489</v>
      </c>
      <c r="C387" s="12" t="s">
        <v>483</v>
      </c>
      <c r="D387" s="12" t="s">
        <v>101</v>
      </c>
      <c r="E387" s="13" t="s">
        <v>43</v>
      </c>
      <c r="F387" s="12" t="s">
        <v>123</v>
      </c>
      <c r="G387" s="14" t="s">
        <v>101</v>
      </c>
    </row>
    <row r="388" spans="1:7" hidden="1">
      <c r="A388" s="10">
        <v>85225</v>
      </c>
      <c r="B388" s="12" t="s">
        <v>490</v>
      </c>
      <c r="C388" s="12" t="s">
        <v>483</v>
      </c>
      <c r="D388" s="12" t="s">
        <v>101</v>
      </c>
      <c r="E388" s="13" t="s">
        <v>43</v>
      </c>
      <c r="F388" s="12" t="s">
        <v>123</v>
      </c>
      <c r="G388" s="14" t="s">
        <v>101</v>
      </c>
    </row>
    <row r="389" spans="1:7" hidden="1">
      <c r="A389" s="10">
        <v>85230</v>
      </c>
      <c r="B389" s="12" t="s">
        <v>491</v>
      </c>
      <c r="C389" s="12" t="s">
        <v>483</v>
      </c>
      <c r="D389" s="12" t="s">
        <v>101</v>
      </c>
      <c r="E389" s="13" t="s">
        <v>44</v>
      </c>
      <c r="F389" s="12" t="s">
        <v>282</v>
      </c>
      <c r="G389" s="14" t="s">
        <v>101</v>
      </c>
    </row>
    <row r="390" spans="1:7" hidden="1">
      <c r="A390" s="10">
        <v>85250</v>
      </c>
      <c r="B390" s="12" t="s">
        <v>492</v>
      </c>
      <c r="C390" s="12" t="s">
        <v>483</v>
      </c>
      <c r="D390" s="12" t="s">
        <v>101</v>
      </c>
      <c r="E390" s="13" t="s">
        <v>43</v>
      </c>
      <c r="F390" s="12" t="s">
        <v>123</v>
      </c>
      <c r="G390" s="14" t="s">
        <v>101</v>
      </c>
    </row>
    <row r="391" spans="1:7" hidden="1">
      <c r="A391" s="10">
        <v>85263</v>
      </c>
      <c r="B391" s="12" t="s">
        <v>493</v>
      </c>
      <c r="C391" s="12" t="s">
        <v>483</v>
      </c>
      <c r="D391" s="12" t="s">
        <v>101</v>
      </c>
      <c r="E391" s="13" t="s">
        <v>43</v>
      </c>
      <c r="F391" s="12" t="s">
        <v>123</v>
      </c>
      <c r="G391" s="14" t="s">
        <v>101</v>
      </c>
    </row>
    <row r="392" spans="1:7" hidden="1">
      <c r="A392" s="10">
        <v>85279</v>
      </c>
      <c r="B392" s="12" t="s">
        <v>494</v>
      </c>
      <c r="C392" s="12" t="s">
        <v>483</v>
      </c>
      <c r="D392" s="12" t="s">
        <v>101</v>
      </c>
      <c r="E392" s="13" t="s">
        <v>44</v>
      </c>
      <c r="F392" s="12" t="s">
        <v>123</v>
      </c>
      <c r="G392" s="14" t="s">
        <v>101</v>
      </c>
    </row>
    <row r="393" spans="1:7" hidden="1">
      <c r="A393" s="10">
        <v>85315</v>
      </c>
      <c r="B393" s="12" t="s">
        <v>495</v>
      </c>
      <c r="C393" s="12" t="s">
        <v>483</v>
      </c>
      <c r="D393" s="12" t="s">
        <v>101</v>
      </c>
      <c r="E393" s="13" t="s">
        <v>44</v>
      </c>
      <c r="F393" s="12" t="s">
        <v>123</v>
      </c>
      <c r="G393" s="14" t="s">
        <v>101</v>
      </c>
    </row>
    <row r="394" spans="1:7" hidden="1">
      <c r="A394" s="10">
        <v>85325</v>
      </c>
      <c r="B394" s="12" t="s">
        <v>496</v>
      </c>
      <c r="C394" s="12" t="s">
        <v>483</v>
      </c>
      <c r="D394" s="12" t="s">
        <v>101</v>
      </c>
      <c r="E394" s="13" t="s">
        <v>43</v>
      </c>
      <c r="F394" s="12" t="s">
        <v>123</v>
      </c>
      <c r="G394" s="14" t="s">
        <v>101</v>
      </c>
    </row>
    <row r="395" spans="1:7" hidden="1">
      <c r="A395" s="10">
        <v>85400</v>
      </c>
      <c r="B395" s="12" t="s">
        <v>497</v>
      </c>
      <c r="C395" s="12" t="s">
        <v>483</v>
      </c>
      <c r="D395" s="12" t="s">
        <v>101</v>
      </c>
      <c r="E395" s="13" t="s">
        <v>44</v>
      </c>
      <c r="F395" s="12" t="s">
        <v>123</v>
      </c>
      <c r="G395" s="14" t="s">
        <v>101</v>
      </c>
    </row>
    <row r="396" spans="1:7" hidden="1">
      <c r="A396" s="10">
        <v>85410</v>
      </c>
      <c r="B396" s="12" t="s">
        <v>498</v>
      </c>
      <c r="C396" s="12" t="s">
        <v>483</v>
      </c>
      <c r="D396" s="12" t="s">
        <v>101</v>
      </c>
      <c r="E396" s="13" t="s">
        <v>43</v>
      </c>
      <c r="F396" s="12" t="s">
        <v>123</v>
      </c>
      <c r="G396" s="14" t="s">
        <v>101</v>
      </c>
    </row>
    <row r="397" spans="1:7" hidden="1">
      <c r="A397" s="10">
        <v>85430</v>
      </c>
      <c r="B397" s="12" t="s">
        <v>499</v>
      </c>
      <c r="C397" s="12" t="s">
        <v>483</v>
      </c>
      <c r="D397" s="12" t="s">
        <v>101</v>
      </c>
      <c r="E397" s="13" t="s">
        <v>43</v>
      </c>
      <c r="F397" s="12" t="s">
        <v>123</v>
      </c>
      <c r="G397" s="14" t="s">
        <v>101</v>
      </c>
    </row>
    <row r="398" spans="1:7" hidden="1">
      <c r="A398" s="10">
        <v>85001</v>
      </c>
      <c r="B398" s="12" t="s">
        <v>101</v>
      </c>
      <c r="C398" s="12" t="s">
        <v>483</v>
      </c>
      <c r="D398" s="12" t="s">
        <v>101</v>
      </c>
      <c r="E398" s="13" t="s">
        <v>42</v>
      </c>
      <c r="F398" s="12" t="s">
        <v>123</v>
      </c>
      <c r="G398" s="14" t="s">
        <v>101</v>
      </c>
    </row>
    <row r="399" spans="1:7" hidden="1">
      <c r="A399" s="10">
        <v>19050</v>
      </c>
      <c r="B399" s="11" t="s">
        <v>121</v>
      </c>
      <c r="C399" s="12" t="s">
        <v>500</v>
      </c>
      <c r="D399" s="12" t="s">
        <v>79</v>
      </c>
      <c r="E399" s="13" t="s">
        <v>44</v>
      </c>
      <c r="F399" s="12" t="s">
        <v>123</v>
      </c>
      <c r="G399" s="14" t="s">
        <v>501</v>
      </c>
    </row>
    <row r="400" spans="1:7" hidden="1">
      <c r="A400" s="10">
        <v>19075</v>
      </c>
      <c r="B400" s="11" t="s">
        <v>502</v>
      </c>
      <c r="C400" s="12" t="s">
        <v>500</v>
      </c>
      <c r="D400" s="12" t="s">
        <v>79</v>
      </c>
      <c r="E400" s="13" t="s">
        <v>44</v>
      </c>
      <c r="F400" s="12" t="s">
        <v>123</v>
      </c>
      <c r="G400" s="14" t="s">
        <v>501</v>
      </c>
    </row>
    <row r="401" spans="1:7" hidden="1">
      <c r="A401" s="10">
        <v>19100</v>
      </c>
      <c r="B401" s="11" t="s">
        <v>277</v>
      </c>
      <c r="C401" s="12" t="s">
        <v>500</v>
      </c>
      <c r="D401" s="12" t="s">
        <v>79</v>
      </c>
      <c r="E401" s="13" t="s">
        <v>44</v>
      </c>
      <c r="F401" s="12" t="s">
        <v>123</v>
      </c>
      <c r="G401" s="14" t="s">
        <v>501</v>
      </c>
    </row>
    <row r="402" spans="1:7" hidden="1">
      <c r="A402" s="10">
        <v>19256</v>
      </c>
      <c r="B402" s="11" t="s">
        <v>503</v>
      </c>
      <c r="C402" s="12" t="s">
        <v>500</v>
      </c>
      <c r="D402" s="12" t="s">
        <v>79</v>
      </c>
      <c r="E402" s="13" t="s">
        <v>44</v>
      </c>
      <c r="F402" s="12" t="s">
        <v>123</v>
      </c>
      <c r="G402" s="14" t="s">
        <v>501</v>
      </c>
    </row>
    <row r="403" spans="1:7" hidden="1">
      <c r="A403" s="10">
        <v>19290</v>
      </c>
      <c r="B403" s="11" t="s">
        <v>84</v>
      </c>
      <c r="C403" s="12" t="s">
        <v>500</v>
      </c>
      <c r="D403" s="12" t="s">
        <v>79</v>
      </c>
      <c r="E403" s="13" t="s">
        <v>44</v>
      </c>
      <c r="F403" s="12" t="s">
        <v>123</v>
      </c>
      <c r="G403" s="14" t="s">
        <v>501</v>
      </c>
    </row>
    <row r="404" spans="1:7" hidden="1">
      <c r="A404" s="10">
        <v>19397</v>
      </c>
      <c r="B404" s="11" t="s">
        <v>504</v>
      </c>
      <c r="C404" s="12" t="s">
        <v>500</v>
      </c>
      <c r="D404" s="12" t="s">
        <v>79</v>
      </c>
      <c r="E404" s="13" t="s">
        <v>44</v>
      </c>
      <c r="F404" s="12" t="s">
        <v>123</v>
      </c>
      <c r="G404" s="14" t="s">
        <v>501</v>
      </c>
    </row>
    <row r="405" spans="1:7" hidden="1">
      <c r="A405" s="10">
        <v>19473</v>
      </c>
      <c r="B405" s="11" t="s">
        <v>280</v>
      </c>
      <c r="C405" s="12" t="s">
        <v>500</v>
      </c>
      <c r="D405" s="12" t="s">
        <v>79</v>
      </c>
      <c r="E405" s="13" t="s">
        <v>44</v>
      </c>
      <c r="F405" s="12" t="s">
        <v>123</v>
      </c>
      <c r="G405" s="14" t="s">
        <v>501</v>
      </c>
    </row>
    <row r="406" spans="1:7" hidden="1">
      <c r="A406" s="10">
        <v>19517</v>
      </c>
      <c r="B406" s="11" t="s">
        <v>328</v>
      </c>
      <c r="C406" s="12" t="s">
        <v>500</v>
      </c>
      <c r="D406" s="12" t="s">
        <v>79</v>
      </c>
      <c r="E406" s="13" t="s">
        <v>44</v>
      </c>
      <c r="F406" s="12" t="s">
        <v>123</v>
      </c>
      <c r="G406" s="14" t="s">
        <v>501</v>
      </c>
    </row>
    <row r="407" spans="1:7" hidden="1">
      <c r="A407" s="10">
        <v>19701</v>
      </c>
      <c r="B407" s="11" t="s">
        <v>283</v>
      </c>
      <c r="C407" s="12" t="s">
        <v>500</v>
      </c>
      <c r="D407" s="12" t="s">
        <v>79</v>
      </c>
      <c r="E407" s="13" t="s">
        <v>44</v>
      </c>
      <c r="F407" s="12" t="s">
        <v>123</v>
      </c>
      <c r="G407" s="14" t="s">
        <v>501</v>
      </c>
    </row>
    <row r="408" spans="1:7" hidden="1">
      <c r="A408" s="10">
        <v>19780</v>
      </c>
      <c r="B408" s="11" t="s">
        <v>505</v>
      </c>
      <c r="C408" s="12" t="s">
        <v>500</v>
      </c>
      <c r="D408" s="12" t="s">
        <v>79</v>
      </c>
      <c r="E408" s="13" t="s">
        <v>44</v>
      </c>
      <c r="F408" s="12" t="s">
        <v>123</v>
      </c>
      <c r="G408" s="14" t="s">
        <v>501</v>
      </c>
    </row>
    <row r="409" spans="1:7" hidden="1">
      <c r="A409" s="10">
        <v>19785</v>
      </c>
      <c r="B409" s="11" t="s">
        <v>506</v>
      </c>
      <c r="C409" s="12" t="s">
        <v>500</v>
      </c>
      <c r="D409" s="12" t="s">
        <v>79</v>
      </c>
      <c r="E409" s="13" t="s">
        <v>44</v>
      </c>
      <c r="F409" s="12" t="s">
        <v>123</v>
      </c>
      <c r="G409" s="14" t="s">
        <v>501</v>
      </c>
    </row>
    <row r="410" spans="1:7" hidden="1">
      <c r="A410" s="10">
        <v>19022</v>
      </c>
      <c r="B410" s="12" t="s">
        <v>507</v>
      </c>
      <c r="C410" s="12" t="s">
        <v>500</v>
      </c>
      <c r="D410" s="12" t="s">
        <v>79</v>
      </c>
      <c r="E410" s="13" t="s">
        <v>44</v>
      </c>
      <c r="F410" s="12" t="s">
        <v>123</v>
      </c>
      <c r="G410" s="14" t="s">
        <v>501</v>
      </c>
    </row>
    <row r="411" spans="1:7" hidden="1">
      <c r="A411" s="10">
        <v>19110</v>
      </c>
      <c r="B411" s="12" t="s">
        <v>508</v>
      </c>
      <c r="C411" s="12" t="s">
        <v>500</v>
      </c>
      <c r="D411" s="12" t="s">
        <v>79</v>
      </c>
      <c r="E411" s="13" t="s">
        <v>43</v>
      </c>
      <c r="F411" s="12" t="s">
        <v>123</v>
      </c>
      <c r="G411" s="14" t="s">
        <v>501</v>
      </c>
    </row>
    <row r="412" spans="1:7" hidden="1">
      <c r="A412" s="10">
        <v>19130</v>
      </c>
      <c r="B412" s="12" t="s">
        <v>509</v>
      </c>
      <c r="C412" s="12" t="s">
        <v>500</v>
      </c>
      <c r="D412" s="12" t="s">
        <v>79</v>
      </c>
      <c r="E412" s="13" t="s">
        <v>44</v>
      </c>
      <c r="F412" s="12" t="s">
        <v>123</v>
      </c>
      <c r="G412" s="14" t="s">
        <v>501</v>
      </c>
    </row>
    <row r="413" spans="1:7" hidden="1">
      <c r="A413" s="10">
        <v>19137</v>
      </c>
      <c r="B413" s="12" t="s">
        <v>510</v>
      </c>
      <c r="C413" s="12" t="s">
        <v>500</v>
      </c>
      <c r="D413" s="12" t="s">
        <v>79</v>
      </c>
      <c r="E413" s="13" t="s">
        <v>44</v>
      </c>
      <c r="F413" s="12" t="s">
        <v>123</v>
      </c>
      <c r="G413" s="14" t="s">
        <v>501</v>
      </c>
    </row>
    <row r="414" spans="1:7" hidden="1">
      <c r="A414" s="10">
        <v>19142</v>
      </c>
      <c r="B414" s="12" t="s">
        <v>511</v>
      </c>
      <c r="C414" s="12" t="s">
        <v>500</v>
      </c>
      <c r="D414" s="12" t="s">
        <v>79</v>
      </c>
      <c r="E414" s="13" t="s">
        <v>43</v>
      </c>
      <c r="F414" s="12" t="s">
        <v>123</v>
      </c>
      <c r="G414" s="14" t="s">
        <v>501</v>
      </c>
    </row>
    <row r="415" spans="1:7" hidden="1">
      <c r="A415" s="10">
        <v>19212</v>
      </c>
      <c r="B415" s="12" t="s">
        <v>512</v>
      </c>
      <c r="C415" s="12" t="s">
        <v>500</v>
      </c>
      <c r="D415" s="12" t="s">
        <v>79</v>
      </c>
      <c r="E415" s="13" t="s">
        <v>44</v>
      </c>
      <c r="F415" s="12" t="s">
        <v>123</v>
      </c>
      <c r="G415" s="14" t="s">
        <v>501</v>
      </c>
    </row>
    <row r="416" spans="1:7" hidden="1">
      <c r="A416" s="10">
        <v>19300</v>
      </c>
      <c r="B416" s="12" t="s">
        <v>513</v>
      </c>
      <c r="C416" s="12" t="s">
        <v>500</v>
      </c>
      <c r="D416" s="12" t="s">
        <v>79</v>
      </c>
      <c r="E416" s="13" t="s">
        <v>43</v>
      </c>
      <c r="F416" s="12" t="s">
        <v>123</v>
      </c>
      <c r="G416" s="14" t="s">
        <v>501</v>
      </c>
    </row>
    <row r="417" spans="1:7" hidden="1">
      <c r="A417" s="10">
        <v>19318</v>
      </c>
      <c r="B417" s="12" t="s">
        <v>514</v>
      </c>
      <c r="C417" s="12" t="s">
        <v>500</v>
      </c>
      <c r="D417" s="12" t="s">
        <v>79</v>
      </c>
      <c r="E417" s="13" t="s">
        <v>44</v>
      </c>
      <c r="F417" s="12" t="s">
        <v>110</v>
      </c>
      <c r="G417" s="14" t="s">
        <v>501</v>
      </c>
    </row>
    <row r="418" spans="1:7" hidden="1">
      <c r="A418" s="10">
        <v>19355</v>
      </c>
      <c r="B418" s="12" t="s">
        <v>515</v>
      </c>
      <c r="C418" s="12" t="s">
        <v>500</v>
      </c>
      <c r="D418" s="12" t="s">
        <v>79</v>
      </c>
      <c r="E418" s="13" t="s">
        <v>44</v>
      </c>
      <c r="F418" s="12" t="s">
        <v>123</v>
      </c>
      <c r="G418" s="14" t="s">
        <v>501</v>
      </c>
    </row>
    <row r="419" spans="1:7" hidden="1">
      <c r="A419" s="10">
        <v>19364</v>
      </c>
      <c r="B419" s="12" t="s">
        <v>516</v>
      </c>
      <c r="C419" s="12" t="s">
        <v>500</v>
      </c>
      <c r="D419" s="12" t="s">
        <v>79</v>
      </c>
      <c r="E419" s="13" t="s">
        <v>44</v>
      </c>
      <c r="F419" s="12" t="s">
        <v>123</v>
      </c>
      <c r="G419" s="14" t="s">
        <v>501</v>
      </c>
    </row>
    <row r="420" spans="1:7" hidden="1">
      <c r="A420" s="10">
        <v>19392</v>
      </c>
      <c r="B420" s="12" t="s">
        <v>517</v>
      </c>
      <c r="C420" s="12" t="s">
        <v>500</v>
      </c>
      <c r="D420" s="12" t="s">
        <v>79</v>
      </c>
      <c r="E420" s="13" t="s">
        <v>44</v>
      </c>
      <c r="F420" s="12" t="s">
        <v>123</v>
      </c>
      <c r="G420" s="14" t="s">
        <v>501</v>
      </c>
    </row>
    <row r="421" spans="1:7" hidden="1">
      <c r="A421" s="10">
        <v>19418</v>
      </c>
      <c r="B421" s="12" t="s">
        <v>518</v>
      </c>
      <c r="C421" s="12" t="s">
        <v>500</v>
      </c>
      <c r="D421" s="12" t="s">
        <v>79</v>
      </c>
      <c r="E421" s="13" t="s">
        <v>44</v>
      </c>
      <c r="F421" s="12" t="s">
        <v>123</v>
      </c>
      <c r="G421" s="14" t="s">
        <v>501</v>
      </c>
    </row>
    <row r="422" spans="1:7" hidden="1">
      <c r="A422" s="10">
        <v>19450</v>
      </c>
      <c r="B422" s="12" t="s">
        <v>519</v>
      </c>
      <c r="C422" s="12" t="s">
        <v>500</v>
      </c>
      <c r="D422" s="12" t="s">
        <v>79</v>
      </c>
      <c r="E422" s="13" t="s">
        <v>44</v>
      </c>
      <c r="F422" s="12" t="s">
        <v>123</v>
      </c>
      <c r="G422" s="14" t="s">
        <v>501</v>
      </c>
    </row>
    <row r="423" spans="1:7" hidden="1">
      <c r="A423" s="10">
        <v>19455</v>
      </c>
      <c r="B423" s="12" t="s">
        <v>520</v>
      </c>
      <c r="C423" s="12" t="s">
        <v>500</v>
      </c>
      <c r="D423" s="12" t="s">
        <v>79</v>
      </c>
      <c r="E423" s="13" t="s">
        <v>44</v>
      </c>
      <c r="F423" s="12" t="s">
        <v>123</v>
      </c>
      <c r="G423" s="14" t="s">
        <v>501</v>
      </c>
    </row>
    <row r="424" spans="1:7" hidden="1">
      <c r="A424" s="10">
        <v>19513</v>
      </c>
      <c r="B424" s="12" t="s">
        <v>521</v>
      </c>
      <c r="C424" s="12" t="s">
        <v>500</v>
      </c>
      <c r="D424" s="12" t="s">
        <v>79</v>
      </c>
      <c r="E424" s="13" t="s">
        <v>43</v>
      </c>
      <c r="F424" s="12" t="s">
        <v>123</v>
      </c>
      <c r="G424" s="14" t="s">
        <v>501</v>
      </c>
    </row>
    <row r="425" spans="1:7" hidden="1">
      <c r="A425" s="10">
        <v>19532</v>
      </c>
      <c r="B425" s="12" t="s">
        <v>522</v>
      </c>
      <c r="C425" s="12" t="s">
        <v>500</v>
      </c>
      <c r="D425" s="12" t="s">
        <v>79</v>
      </c>
      <c r="E425" s="13" t="s">
        <v>44</v>
      </c>
      <c r="F425" s="12" t="s">
        <v>123</v>
      </c>
      <c r="G425" s="14" t="s">
        <v>501</v>
      </c>
    </row>
    <row r="426" spans="1:7" hidden="1">
      <c r="A426" s="10">
        <v>19533</v>
      </c>
      <c r="B426" s="12" t="s">
        <v>523</v>
      </c>
      <c r="C426" s="12" t="s">
        <v>500</v>
      </c>
      <c r="D426" s="12" t="s">
        <v>93</v>
      </c>
      <c r="E426" s="13" t="s">
        <v>44</v>
      </c>
      <c r="F426" s="12" t="s">
        <v>282</v>
      </c>
      <c r="G426" s="14" t="s">
        <v>93</v>
      </c>
    </row>
    <row r="427" spans="1:7" hidden="1">
      <c r="A427" s="10">
        <v>19548</v>
      </c>
      <c r="B427" s="12" t="s">
        <v>524</v>
      </c>
      <c r="C427" s="12" t="s">
        <v>500</v>
      </c>
      <c r="D427" s="12" t="s">
        <v>79</v>
      </c>
      <c r="E427" s="13" t="s">
        <v>44</v>
      </c>
      <c r="F427" s="12" t="s">
        <v>123</v>
      </c>
      <c r="G427" s="14" t="s">
        <v>501</v>
      </c>
    </row>
    <row r="428" spans="1:7" hidden="1">
      <c r="A428" s="10">
        <v>19001</v>
      </c>
      <c r="B428" s="12" t="s">
        <v>95</v>
      </c>
      <c r="C428" s="12" t="s">
        <v>500</v>
      </c>
      <c r="D428" s="12" t="s">
        <v>79</v>
      </c>
      <c r="E428" s="13" t="s">
        <v>44</v>
      </c>
      <c r="F428" s="12" t="s">
        <v>123</v>
      </c>
      <c r="G428" s="14" t="s">
        <v>501</v>
      </c>
    </row>
    <row r="429" spans="1:7" hidden="1">
      <c r="A429" s="10">
        <v>19573</v>
      </c>
      <c r="B429" s="12" t="s">
        <v>525</v>
      </c>
      <c r="C429" s="12" t="s">
        <v>500</v>
      </c>
      <c r="D429" s="12" t="s">
        <v>79</v>
      </c>
      <c r="E429" s="13" t="s">
        <v>43</v>
      </c>
      <c r="F429" s="12" t="s">
        <v>123</v>
      </c>
      <c r="G429" s="14" t="s">
        <v>501</v>
      </c>
    </row>
    <row r="430" spans="1:7" hidden="1">
      <c r="A430" s="10">
        <v>19585</v>
      </c>
      <c r="B430" s="12" t="s">
        <v>526</v>
      </c>
      <c r="C430" s="12" t="s">
        <v>500</v>
      </c>
      <c r="D430" s="12" t="s">
        <v>79</v>
      </c>
      <c r="E430" s="13" t="s">
        <v>44</v>
      </c>
      <c r="F430" s="12" t="s">
        <v>123</v>
      </c>
      <c r="G430" s="14" t="s">
        <v>501</v>
      </c>
    </row>
    <row r="431" spans="1:7" hidden="1">
      <c r="A431" s="10">
        <v>19622</v>
      </c>
      <c r="B431" s="12" t="s">
        <v>527</v>
      </c>
      <c r="C431" s="12" t="s">
        <v>500</v>
      </c>
      <c r="D431" s="12" t="s">
        <v>79</v>
      </c>
      <c r="E431" s="13" t="s">
        <v>44</v>
      </c>
      <c r="F431" s="12" t="s">
        <v>123</v>
      </c>
      <c r="G431" s="14" t="s">
        <v>501</v>
      </c>
    </row>
    <row r="432" spans="1:7" hidden="1">
      <c r="A432" s="10">
        <v>19693</v>
      </c>
      <c r="B432" s="12" t="s">
        <v>528</v>
      </c>
      <c r="C432" s="12" t="s">
        <v>500</v>
      </c>
      <c r="D432" s="12" t="s">
        <v>79</v>
      </c>
      <c r="E432" s="13" t="s">
        <v>44</v>
      </c>
      <c r="F432" s="12" t="s">
        <v>123</v>
      </c>
      <c r="G432" s="14" t="s">
        <v>501</v>
      </c>
    </row>
    <row r="433" spans="1:7" hidden="1">
      <c r="A433" s="10">
        <v>19698</v>
      </c>
      <c r="B433" s="12" t="s">
        <v>529</v>
      </c>
      <c r="C433" s="12" t="s">
        <v>500</v>
      </c>
      <c r="D433" s="12" t="s">
        <v>79</v>
      </c>
      <c r="E433" s="13" t="s">
        <v>43</v>
      </c>
      <c r="F433" s="12" t="s">
        <v>123</v>
      </c>
      <c r="G433" s="14" t="s">
        <v>501</v>
      </c>
    </row>
    <row r="434" spans="1:7" hidden="1">
      <c r="A434" s="10">
        <v>19743</v>
      </c>
      <c r="B434" s="12" t="s">
        <v>530</v>
      </c>
      <c r="C434" s="12" t="s">
        <v>500</v>
      </c>
      <c r="D434" s="12" t="s">
        <v>79</v>
      </c>
      <c r="E434" s="13" t="s">
        <v>44</v>
      </c>
      <c r="F434" s="12" t="s">
        <v>123</v>
      </c>
      <c r="G434" s="14" t="s">
        <v>501</v>
      </c>
    </row>
    <row r="435" spans="1:7" hidden="1">
      <c r="A435" s="10">
        <v>19760</v>
      </c>
      <c r="B435" s="12" t="s">
        <v>531</v>
      </c>
      <c r="C435" s="12" t="s">
        <v>500</v>
      </c>
      <c r="D435" s="12" t="s">
        <v>79</v>
      </c>
      <c r="E435" s="13" t="s">
        <v>44</v>
      </c>
      <c r="F435" s="12" t="s">
        <v>123</v>
      </c>
      <c r="G435" s="14" t="s">
        <v>501</v>
      </c>
    </row>
    <row r="436" spans="1:7" hidden="1">
      <c r="A436" s="10">
        <v>19807</v>
      </c>
      <c r="B436" s="12" t="s">
        <v>532</v>
      </c>
      <c r="C436" s="12" t="s">
        <v>500</v>
      </c>
      <c r="D436" s="12" t="s">
        <v>79</v>
      </c>
      <c r="E436" s="13" t="s">
        <v>44</v>
      </c>
      <c r="F436" s="12" t="s">
        <v>123</v>
      </c>
      <c r="G436" s="14" t="s">
        <v>501</v>
      </c>
    </row>
    <row r="437" spans="1:7" hidden="1">
      <c r="A437" s="10">
        <v>19809</v>
      </c>
      <c r="B437" s="12" t="s">
        <v>533</v>
      </c>
      <c r="C437" s="12" t="s">
        <v>500</v>
      </c>
      <c r="D437" s="12" t="s">
        <v>79</v>
      </c>
      <c r="E437" s="13" t="s">
        <v>44</v>
      </c>
      <c r="F437" s="12" t="s">
        <v>110</v>
      </c>
      <c r="G437" s="14" t="s">
        <v>501</v>
      </c>
    </row>
    <row r="438" spans="1:7" hidden="1">
      <c r="A438" s="10">
        <v>19821</v>
      </c>
      <c r="B438" s="12" t="s">
        <v>534</v>
      </c>
      <c r="C438" s="12" t="s">
        <v>500</v>
      </c>
      <c r="D438" s="12" t="s">
        <v>79</v>
      </c>
      <c r="E438" s="13" t="s">
        <v>44</v>
      </c>
      <c r="F438" s="12" t="s">
        <v>123</v>
      </c>
      <c r="G438" s="14" t="s">
        <v>501</v>
      </c>
    </row>
    <row r="439" spans="1:7" hidden="1">
      <c r="A439" s="10">
        <v>19824</v>
      </c>
      <c r="B439" s="12" t="s">
        <v>535</v>
      </c>
      <c r="C439" s="12" t="s">
        <v>500</v>
      </c>
      <c r="D439" s="12" t="s">
        <v>79</v>
      </c>
      <c r="E439" s="13" t="s">
        <v>44</v>
      </c>
      <c r="F439" s="12" t="s">
        <v>123</v>
      </c>
      <c r="G439" s="14" t="s">
        <v>501</v>
      </c>
    </row>
    <row r="440" spans="1:7" hidden="1">
      <c r="A440" s="10">
        <v>19845</v>
      </c>
      <c r="B440" s="12" t="s">
        <v>536</v>
      </c>
      <c r="C440" s="12" t="s">
        <v>500</v>
      </c>
      <c r="D440" s="12" t="s">
        <v>79</v>
      </c>
      <c r="E440" s="13" t="s">
        <v>44</v>
      </c>
      <c r="F440" s="12" t="s">
        <v>123</v>
      </c>
      <c r="G440" s="14" t="s">
        <v>501</v>
      </c>
    </row>
    <row r="441" spans="1:7" hidden="1">
      <c r="A441" s="10">
        <v>20621</v>
      </c>
      <c r="B441" s="11" t="s">
        <v>537</v>
      </c>
      <c r="C441" s="12" t="s">
        <v>538</v>
      </c>
      <c r="D441" s="12" t="s">
        <v>99</v>
      </c>
      <c r="E441" s="13" t="s">
        <v>43</v>
      </c>
      <c r="F441" s="12" t="s">
        <v>123</v>
      </c>
      <c r="G441" s="14" t="s">
        <v>99</v>
      </c>
    </row>
    <row r="442" spans="1:7" hidden="1">
      <c r="A442" s="10">
        <v>20443</v>
      </c>
      <c r="B442" s="11" t="s">
        <v>539</v>
      </c>
      <c r="C442" s="12" t="s">
        <v>538</v>
      </c>
      <c r="D442" s="12" t="s">
        <v>99</v>
      </c>
      <c r="E442" s="13" t="s">
        <v>43</v>
      </c>
      <c r="F442" s="12" t="s">
        <v>123</v>
      </c>
      <c r="G442" s="14" t="s">
        <v>99</v>
      </c>
    </row>
    <row r="443" spans="1:7" hidden="1">
      <c r="A443" s="10">
        <v>20770</v>
      </c>
      <c r="B443" s="15" t="s">
        <v>540</v>
      </c>
      <c r="C443" s="12" t="s">
        <v>538</v>
      </c>
      <c r="D443" s="12" t="s">
        <v>76</v>
      </c>
      <c r="E443" s="13" t="s">
        <v>44</v>
      </c>
      <c r="F443" s="12" t="s">
        <v>123</v>
      </c>
      <c r="G443" s="14" t="s">
        <v>76</v>
      </c>
    </row>
    <row r="444" spans="1:7" hidden="1">
      <c r="A444" s="10">
        <v>20011</v>
      </c>
      <c r="B444" s="11" t="s">
        <v>541</v>
      </c>
      <c r="C444" s="12" t="s">
        <v>538</v>
      </c>
      <c r="D444" s="12" t="s">
        <v>99</v>
      </c>
      <c r="E444" s="13" t="s">
        <v>44</v>
      </c>
      <c r="F444" s="12" t="s">
        <v>123</v>
      </c>
      <c r="G444" s="14" t="s">
        <v>76</v>
      </c>
    </row>
    <row r="445" spans="1:7" hidden="1">
      <c r="A445" s="10">
        <v>20013</v>
      </c>
      <c r="B445" s="12" t="s">
        <v>542</v>
      </c>
      <c r="C445" s="12" t="s">
        <v>538</v>
      </c>
      <c r="D445" s="12" t="s">
        <v>99</v>
      </c>
      <c r="E445" s="13" t="s">
        <v>43</v>
      </c>
      <c r="F445" s="12" t="s">
        <v>123</v>
      </c>
      <c r="G445" s="14" t="s">
        <v>99</v>
      </c>
    </row>
    <row r="446" spans="1:7" hidden="1">
      <c r="A446" s="10">
        <v>20032</v>
      </c>
      <c r="B446" s="12" t="s">
        <v>543</v>
      </c>
      <c r="C446" s="12" t="s">
        <v>538</v>
      </c>
      <c r="D446" s="12" t="s">
        <v>99</v>
      </c>
      <c r="E446" s="13" t="s">
        <v>44</v>
      </c>
      <c r="F446" s="12" t="s">
        <v>123</v>
      </c>
      <c r="G446" s="14" t="s">
        <v>99</v>
      </c>
    </row>
    <row r="447" spans="1:7" hidden="1">
      <c r="A447" s="10">
        <v>20045</v>
      </c>
      <c r="B447" s="12" t="s">
        <v>544</v>
      </c>
      <c r="C447" s="12" t="s">
        <v>538</v>
      </c>
      <c r="D447" s="12" t="s">
        <v>99</v>
      </c>
      <c r="E447" s="13" t="s">
        <v>43</v>
      </c>
      <c r="F447" s="12" t="s">
        <v>123</v>
      </c>
      <c r="G447" s="14" t="s">
        <v>99</v>
      </c>
    </row>
    <row r="448" spans="1:7" hidden="1">
      <c r="A448" s="10">
        <v>20060</v>
      </c>
      <c r="B448" s="12" t="s">
        <v>545</v>
      </c>
      <c r="C448" s="12" t="s">
        <v>538</v>
      </c>
      <c r="D448" s="12" t="s">
        <v>99</v>
      </c>
      <c r="E448" s="13" t="s">
        <v>43</v>
      </c>
      <c r="F448" s="12" t="s">
        <v>123</v>
      </c>
      <c r="G448" s="14" t="s">
        <v>99</v>
      </c>
    </row>
    <row r="449" spans="1:7" hidden="1">
      <c r="A449" s="10">
        <v>20175</v>
      </c>
      <c r="B449" s="12" t="s">
        <v>546</v>
      </c>
      <c r="C449" s="12" t="s">
        <v>538</v>
      </c>
      <c r="D449" s="12" t="s">
        <v>99</v>
      </c>
      <c r="E449" s="13" t="s">
        <v>44</v>
      </c>
      <c r="F449" s="12" t="s">
        <v>123</v>
      </c>
      <c r="G449" s="14" t="s">
        <v>99</v>
      </c>
    </row>
    <row r="450" spans="1:7" hidden="1">
      <c r="A450" s="10">
        <v>20178</v>
      </c>
      <c r="B450" s="12" t="s">
        <v>547</v>
      </c>
      <c r="C450" s="12" t="s">
        <v>538</v>
      </c>
      <c r="D450" s="12" t="s">
        <v>99</v>
      </c>
      <c r="E450" s="13" t="s">
        <v>44</v>
      </c>
      <c r="F450" s="12" t="s">
        <v>123</v>
      </c>
      <c r="G450" s="14" t="s">
        <v>99</v>
      </c>
    </row>
    <row r="451" spans="1:7" hidden="1">
      <c r="A451" s="10">
        <v>20228</v>
      </c>
      <c r="B451" s="12" t="s">
        <v>548</v>
      </c>
      <c r="C451" s="12" t="s">
        <v>538</v>
      </c>
      <c r="D451" s="12" t="s">
        <v>99</v>
      </c>
      <c r="E451" s="13" t="s">
        <v>44</v>
      </c>
      <c r="F451" s="12" t="s">
        <v>123</v>
      </c>
      <c r="G451" s="14" t="s">
        <v>99</v>
      </c>
    </row>
    <row r="452" spans="1:7" hidden="1">
      <c r="A452" s="10">
        <v>20238</v>
      </c>
      <c r="B452" s="12" t="s">
        <v>549</v>
      </c>
      <c r="C452" s="12" t="s">
        <v>538</v>
      </c>
      <c r="D452" s="12" t="s">
        <v>99</v>
      </c>
      <c r="E452" s="13" t="s">
        <v>43</v>
      </c>
      <c r="F452" s="12" t="s">
        <v>123</v>
      </c>
      <c r="G452" s="14" t="s">
        <v>99</v>
      </c>
    </row>
    <row r="453" spans="1:7" hidden="1">
      <c r="A453" s="10">
        <v>20250</v>
      </c>
      <c r="B453" s="12" t="s">
        <v>550</v>
      </c>
      <c r="C453" s="12" t="s">
        <v>538</v>
      </c>
      <c r="D453" s="12" t="s">
        <v>99</v>
      </c>
      <c r="E453" s="13" t="s">
        <v>44</v>
      </c>
      <c r="F453" s="12" t="s">
        <v>123</v>
      </c>
      <c r="G453" s="14" t="s">
        <v>99</v>
      </c>
    </row>
    <row r="454" spans="1:7" hidden="1">
      <c r="A454" s="10">
        <v>20295</v>
      </c>
      <c r="B454" s="12" t="s">
        <v>551</v>
      </c>
      <c r="C454" s="12" t="s">
        <v>538</v>
      </c>
      <c r="D454" s="12" t="s">
        <v>99</v>
      </c>
      <c r="E454" s="13" t="s">
        <v>44</v>
      </c>
      <c r="F454" s="12" t="s">
        <v>123</v>
      </c>
      <c r="G454" s="14" t="s">
        <v>99</v>
      </c>
    </row>
    <row r="455" spans="1:7" hidden="1">
      <c r="A455" s="10">
        <v>20310</v>
      </c>
      <c r="B455" s="12" t="s">
        <v>552</v>
      </c>
      <c r="C455" s="12" t="s">
        <v>538</v>
      </c>
      <c r="D455" s="12" t="s">
        <v>99</v>
      </c>
      <c r="E455" s="13" t="s">
        <v>44</v>
      </c>
      <c r="F455" s="12" t="s">
        <v>123</v>
      </c>
      <c r="G455" s="14" t="s">
        <v>99</v>
      </c>
    </row>
    <row r="456" spans="1:7" hidden="1">
      <c r="A456" s="10">
        <v>20383</v>
      </c>
      <c r="B456" s="12" t="s">
        <v>553</v>
      </c>
      <c r="C456" s="12" t="s">
        <v>538</v>
      </c>
      <c r="D456" s="12" t="s">
        <v>99</v>
      </c>
      <c r="E456" s="13" t="s">
        <v>44</v>
      </c>
      <c r="F456" s="12" t="s">
        <v>123</v>
      </c>
      <c r="G456" s="14" t="s">
        <v>76</v>
      </c>
    </row>
    <row r="457" spans="1:7" hidden="1">
      <c r="A457" s="10">
        <v>20400</v>
      </c>
      <c r="B457" s="12" t="s">
        <v>554</v>
      </c>
      <c r="C457" s="12" t="s">
        <v>538</v>
      </c>
      <c r="D457" s="12" t="s">
        <v>99</v>
      </c>
      <c r="E457" s="13" t="s">
        <v>44</v>
      </c>
      <c r="F457" s="12" t="s">
        <v>123</v>
      </c>
      <c r="G457" s="14" t="s">
        <v>99</v>
      </c>
    </row>
    <row r="458" spans="1:7" hidden="1">
      <c r="A458" s="10">
        <v>20517</v>
      </c>
      <c r="B458" s="12" t="s">
        <v>555</v>
      </c>
      <c r="C458" s="12" t="s">
        <v>538</v>
      </c>
      <c r="D458" s="12" t="s">
        <v>99</v>
      </c>
      <c r="E458" s="13" t="s">
        <v>44</v>
      </c>
      <c r="F458" s="12" t="s">
        <v>123</v>
      </c>
      <c r="G458" s="14" t="s">
        <v>99</v>
      </c>
    </row>
    <row r="459" spans="1:7" hidden="1">
      <c r="A459" s="10">
        <v>20550</v>
      </c>
      <c r="B459" s="12" t="s">
        <v>556</v>
      </c>
      <c r="C459" s="12" t="s">
        <v>538</v>
      </c>
      <c r="D459" s="12" t="s">
        <v>99</v>
      </c>
      <c r="E459" s="13" t="s">
        <v>44</v>
      </c>
      <c r="F459" s="12" t="s">
        <v>123</v>
      </c>
      <c r="G459" s="14" t="s">
        <v>99</v>
      </c>
    </row>
    <row r="460" spans="1:7" hidden="1">
      <c r="A460" s="10">
        <v>20570</v>
      </c>
      <c r="B460" s="12" t="s">
        <v>557</v>
      </c>
      <c r="C460" s="12" t="s">
        <v>538</v>
      </c>
      <c r="D460" s="12" t="s">
        <v>99</v>
      </c>
      <c r="E460" s="13" t="s">
        <v>44</v>
      </c>
      <c r="F460" s="12" t="s">
        <v>123</v>
      </c>
      <c r="G460" s="14" t="s">
        <v>99</v>
      </c>
    </row>
    <row r="461" spans="1:7" hidden="1">
      <c r="A461" s="10">
        <v>20614</v>
      </c>
      <c r="B461" s="12" t="s">
        <v>558</v>
      </c>
      <c r="C461" s="12" t="s">
        <v>538</v>
      </c>
      <c r="D461" s="12" t="s">
        <v>99</v>
      </c>
      <c r="E461" s="13" t="s">
        <v>44</v>
      </c>
      <c r="F461" s="12" t="s">
        <v>123</v>
      </c>
      <c r="G461" s="14" t="s">
        <v>83</v>
      </c>
    </row>
    <row r="462" spans="1:7" hidden="1">
      <c r="A462" s="10">
        <v>20710</v>
      </c>
      <c r="B462" s="15" t="s">
        <v>559</v>
      </c>
      <c r="C462" s="12" t="s">
        <v>538</v>
      </c>
      <c r="D462" s="12" t="s">
        <v>76</v>
      </c>
      <c r="E462" s="13" t="s">
        <v>44</v>
      </c>
      <c r="F462" s="12" t="s">
        <v>123</v>
      </c>
      <c r="G462" s="14" t="s">
        <v>76</v>
      </c>
    </row>
    <row r="463" spans="1:7" hidden="1">
      <c r="A463" s="10">
        <v>20750</v>
      </c>
      <c r="B463" s="12" t="s">
        <v>560</v>
      </c>
      <c r="C463" s="12" t="s">
        <v>538</v>
      </c>
      <c r="D463" s="12" t="s">
        <v>99</v>
      </c>
      <c r="E463" s="13" t="s">
        <v>43</v>
      </c>
      <c r="F463" s="12" t="s">
        <v>123</v>
      </c>
      <c r="G463" s="14" t="s">
        <v>99</v>
      </c>
    </row>
    <row r="464" spans="1:7" hidden="1">
      <c r="A464" s="10">
        <v>20787</v>
      </c>
      <c r="B464" s="12" t="s">
        <v>561</v>
      </c>
      <c r="C464" s="12" t="s">
        <v>538</v>
      </c>
      <c r="D464" s="12" t="s">
        <v>99</v>
      </c>
      <c r="E464" s="13" t="s">
        <v>44</v>
      </c>
      <c r="F464" s="12" t="s">
        <v>123</v>
      </c>
      <c r="G464" s="14" t="s">
        <v>99</v>
      </c>
    </row>
    <row r="465" spans="1:7" hidden="1">
      <c r="A465" s="10">
        <v>20001</v>
      </c>
      <c r="B465" s="12" t="s">
        <v>99</v>
      </c>
      <c r="C465" s="12" t="s">
        <v>538</v>
      </c>
      <c r="D465" s="12" t="s">
        <v>99</v>
      </c>
      <c r="E465" s="13" t="s">
        <v>42</v>
      </c>
      <c r="F465" s="12" t="s">
        <v>123</v>
      </c>
      <c r="G465" s="14" t="s">
        <v>99</v>
      </c>
    </row>
    <row r="466" spans="1:7" hidden="1">
      <c r="A466" s="10">
        <v>27615</v>
      </c>
      <c r="B466" s="11" t="s">
        <v>442</v>
      </c>
      <c r="C466" s="12" t="s">
        <v>562</v>
      </c>
      <c r="D466" s="12" t="s">
        <v>67</v>
      </c>
      <c r="E466" s="13" t="s">
        <v>44</v>
      </c>
      <c r="F466" s="12" t="s">
        <v>282</v>
      </c>
      <c r="G466" s="14" t="s">
        <v>67</v>
      </c>
    </row>
    <row r="467" spans="1:7" hidden="1">
      <c r="A467" s="10">
        <v>27006</v>
      </c>
      <c r="B467" s="12" t="s">
        <v>563</v>
      </c>
      <c r="C467" s="12" t="s">
        <v>562</v>
      </c>
      <c r="D467" s="12" t="s">
        <v>67</v>
      </c>
      <c r="E467" s="13" t="s">
        <v>44</v>
      </c>
      <c r="F467" s="12" t="s">
        <v>110</v>
      </c>
      <c r="G467" s="14" t="s">
        <v>67</v>
      </c>
    </row>
    <row r="468" spans="1:7" hidden="1">
      <c r="A468" s="10">
        <v>27025</v>
      </c>
      <c r="B468" s="12" t="s">
        <v>564</v>
      </c>
      <c r="C468" s="12" t="s">
        <v>562</v>
      </c>
      <c r="D468" s="12" t="s">
        <v>90</v>
      </c>
      <c r="E468" s="13" t="s">
        <v>44</v>
      </c>
      <c r="F468" s="12" t="s">
        <v>110</v>
      </c>
      <c r="G468" s="14" t="s">
        <v>90</v>
      </c>
    </row>
    <row r="469" spans="1:7" hidden="1">
      <c r="A469" s="10">
        <v>27050</v>
      </c>
      <c r="B469" s="12" t="s">
        <v>565</v>
      </c>
      <c r="C469" s="12" t="s">
        <v>562</v>
      </c>
      <c r="D469" s="12" t="s">
        <v>67</v>
      </c>
      <c r="E469" s="13" t="s">
        <v>44</v>
      </c>
      <c r="F469" s="12" t="s">
        <v>480</v>
      </c>
      <c r="G469" s="14" t="s">
        <v>67</v>
      </c>
    </row>
    <row r="470" spans="1:7" hidden="1">
      <c r="A470" s="10">
        <v>27073</v>
      </c>
      <c r="B470" s="12" t="s">
        <v>566</v>
      </c>
      <c r="C470" s="12" t="s">
        <v>562</v>
      </c>
      <c r="D470" s="12" t="s">
        <v>90</v>
      </c>
      <c r="E470" s="13" t="s">
        <v>44</v>
      </c>
      <c r="F470" s="12" t="s">
        <v>110</v>
      </c>
      <c r="G470" s="14" t="s">
        <v>90</v>
      </c>
    </row>
    <row r="471" spans="1:7" hidden="1">
      <c r="A471" s="10">
        <v>27075</v>
      </c>
      <c r="B471" s="12" t="s">
        <v>567</v>
      </c>
      <c r="C471" s="12" t="s">
        <v>562</v>
      </c>
      <c r="D471" s="12" t="s">
        <v>90</v>
      </c>
      <c r="E471" s="13" t="s">
        <v>44</v>
      </c>
      <c r="F471" s="12" t="s">
        <v>110</v>
      </c>
      <c r="G471" s="14" t="s">
        <v>90</v>
      </c>
    </row>
    <row r="472" spans="1:7" hidden="1">
      <c r="A472" s="10">
        <v>27077</v>
      </c>
      <c r="B472" s="12" t="s">
        <v>568</v>
      </c>
      <c r="C472" s="12" t="s">
        <v>562</v>
      </c>
      <c r="D472" s="12" t="s">
        <v>67</v>
      </c>
      <c r="E472" s="13" t="s">
        <v>44</v>
      </c>
      <c r="F472" s="12" t="s">
        <v>110</v>
      </c>
      <c r="G472" s="14" t="s">
        <v>67</v>
      </c>
    </row>
    <row r="473" spans="1:7" hidden="1">
      <c r="A473" s="10">
        <v>27086</v>
      </c>
      <c r="B473" s="12" t="s">
        <v>569</v>
      </c>
      <c r="C473" s="12" t="s">
        <v>562</v>
      </c>
      <c r="D473" s="12" t="s">
        <v>67</v>
      </c>
      <c r="E473" s="13" t="s">
        <v>44</v>
      </c>
      <c r="F473" s="12" t="s">
        <v>123</v>
      </c>
      <c r="G473" s="14" t="s">
        <v>67</v>
      </c>
    </row>
    <row r="474" spans="1:7" hidden="1">
      <c r="A474" s="10">
        <v>27099</v>
      </c>
      <c r="B474" s="12" t="s">
        <v>570</v>
      </c>
      <c r="C474" s="12" t="s">
        <v>562</v>
      </c>
      <c r="D474" s="12" t="s">
        <v>90</v>
      </c>
      <c r="E474" s="13" t="s">
        <v>44</v>
      </c>
      <c r="F474" s="12" t="s">
        <v>110</v>
      </c>
      <c r="G474" s="14" t="s">
        <v>90</v>
      </c>
    </row>
    <row r="475" spans="1:7" hidden="1">
      <c r="A475" s="10">
        <v>27150</v>
      </c>
      <c r="B475" s="12" t="s">
        <v>571</v>
      </c>
      <c r="C475" s="12" t="s">
        <v>562</v>
      </c>
      <c r="D475" s="12" t="s">
        <v>67</v>
      </c>
      <c r="E475" s="13" t="s">
        <v>44</v>
      </c>
      <c r="F475" s="12" t="s">
        <v>123</v>
      </c>
      <c r="G475" s="14" t="s">
        <v>67</v>
      </c>
    </row>
    <row r="476" spans="1:7" hidden="1">
      <c r="A476" s="10">
        <v>27160</v>
      </c>
      <c r="B476" s="12" t="s">
        <v>572</v>
      </c>
      <c r="C476" s="12" t="s">
        <v>562</v>
      </c>
      <c r="D476" s="12" t="s">
        <v>67</v>
      </c>
      <c r="E476" s="13" t="s">
        <v>44</v>
      </c>
      <c r="F476" s="12" t="s">
        <v>123</v>
      </c>
      <c r="G476" s="14" t="s">
        <v>67</v>
      </c>
    </row>
    <row r="477" spans="1:7" hidden="1">
      <c r="A477" s="10">
        <v>27205</v>
      </c>
      <c r="B477" s="12" t="s">
        <v>573</v>
      </c>
      <c r="C477" s="12" t="s">
        <v>562</v>
      </c>
      <c r="D477" s="12" t="s">
        <v>90</v>
      </c>
      <c r="E477" s="13" t="s">
        <v>44</v>
      </c>
      <c r="F477" s="12" t="s">
        <v>110</v>
      </c>
      <c r="G477" s="14" t="s">
        <v>90</v>
      </c>
    </row>
    <row r="478" spans="1:7" hidden="1">
      <c r="A478" s="10">
        <v>27135</v>
      </c>
      <c r="B478" s="12" t="s">
        <v>574</v>
      </c>
      <c r="C478" s="12" t="s">
        <v>562</v>
      </c>
      <c r="D478" s="12" t="s">
        <v>67</v>
      </c>
      <c r="E478" s="13" t="s">
        <v>44</v>
      </c>
      <c r="F478" s="12" t="s">
        <v>123</v>
      </c>
      <c r="G478" s="14" t="s">
        <v>67</v>
      </c>
    </row>
    <row r="479" spans="1:7" hidden="1">
      <c r="A479" s="10">
        <v>27245</v>
      </c>
      <c r="B479" s="12" t="s">
        <v>575</v>
      </c>
      <c r="C479" s="12" t="s">
        <v>562</v>
      </c>
      <c r="D479" s="12" t="s">
        <v>90</v>
      </c>
      <c r="E479" s="13" t="s">
        <v>44</v>
      </c>
      <c r="F479" s="12" t="s">
        <v>123</v>
      </c>
      <c r="G479" s="14" t="s">
        <v>90</v>
      </c>
    </row>
    <row r="480" spans="1:7" hidden="1">
      <c r="A480" s="10">
        <v>27250</v>
      </c>
      <c r="B480" s="12" t="s">
        <v>576</v>
      </c>
      <c r="C480" s="12" t="s">
        <v>562</v>
      </c>
      <c r="D480" s="12" t="s">
        <v>79</v>
      </c>
      <c r="E480" s="13" t="s">
        <v>44</v>
      </c>
      <c r="F480" s="12" t="s">
        <v>577</v>
      </c>
      <c r="G480" s="14" t="s">
        <v>79</v>
      </c>
    </row>
    <row r="481" spans="1:7" hidden="1">
      <c r="A481" s="10">
        <v>27361</v>
      </c>
      <c r="B481" s="12" t="s">
        <v>578</v>
      </c>
      <c r="C481" s="12" t="s">
        <v>562</v>
      </c>
      <c r="D481" s="12" t="s">
        <v>90</v>
      </c>
      <c r="E481" s="13" t="s">
        <v>44</v>
      </c>
      <c r="F481" s="12" t="s">
        <v>110</v>
      </c>
      <c r="G481" s="14" t="s">
        <v>90</v>
      </c>
    </row>
    <row r="482" spans="1:7" hidden="1">
      <c r="A482" s="10">
        <v>27372</v>
      </c>
      <c r="B482" s="12" t="s">
        <v>579</v>
      </c>
      <c r="C482" s="12" t="s">
        <v>562</v>
      </c>
      <c r="D482" s="12" t="s">
        <v>67</v>
      </c>
      <c r="E482" s="13" t="s">
        <v>44</v>
      </c>
      <c r="F482" s="12" t="s">
        <v>203</v>
      </c>
      <c r="G482" s="14" t="s">
        <v>67</v>
      </c>
    </row>
    <row r="483" spans="1:7" hidden="1">
      <c r="A483" s="10">
        <v>27413</v>
      </c>
      <c r="B483" s="12" t="s">
        <v>580</v>
      </c>
      <c r="C483" s="12" t="s">
        <v>562</v>
      </c>
      <c r="D483" s="12" t="s">
        <v>67</v>
      </c>
      <c r="E483" s="13" t="s">
        <v>44</v>
      </c>
      <c r="F483" s="12" t="s">
        <v>123</v>
      </c>
      <c r="G483" s="14" t="s">
        <v>67</v>
      </c>
    </row>
    <row r="484" spans="1:7" hidden="1">
      <c r="A484" s="10">
        <v>27425</v>
      </c>
      <c r="B484" s="12" t="s">
        <v>581</v>
      </c>
      <c r="C484" s="12" t="s">
        <v>562</v>
      </c>
      <c r="D484" s="12" t="s">
        <v>67</v>
      </c>
      <c r="E484" s="13" t="s">
        <v>44</v>
      </c>
      <c r="F484" s="12" t="s">
        <v>123</v>
      </c>
      <c r="G484" s="14" t="s">
        <v>67</v>
      </c>
    </row>
    <row r="485" spans="1:7" hidden="1">
      <c r="A485" s="10">
        <v>27430</v>
      </c>
      <c r="B485" s="12" t="s">
        <v>582</v>
      </c>
      <c r="C485" s="12" t="s">
        <v>562</v>
      </c>
      <c r="D485" s="12" t="s">
        <v>67</v>
      </c>
      <c r="E485" s="13" t="s">
        <v>44</v>
      </c>
      <c r="F485" s="12" t="s">
        <v>123</v>
      </c>
      <c r="G485" s="14" t="s">
        <v>67</v>
      </c>
    </row>
    <row r="486" spans="1:7" hidden="1">
      <c r="A486" s="10">
        <v>27450</v>
      </c>
      <c r="B486" s="12" t="s">
        <v>583</v>
      </c>
      <c r="C486" s="12" t="s">
        <v>562</v>
      </c>
      <c r="D486" s="12" t="s">
        <v>67</v>
      </c>
      <c r="E486" s="13" t="s">
        <v>44</v>
      </c>
      <c r="F486" s="12" t="s">
        <v>123</v>
      </c>
      <c r="G486" s="14" t="s">
        <v>67</v>
      </c>
    </row>
    <row r="487" spans="1:7" hidden="1">
      <c r="A487" s="10">
        <v>27491</v>
      </c>
      <c r="B487" s="12" t="s">
        <v>584</v>
      </c>
      <c r="C487" s="12" t="s">
        <v>562</v>
      </c>
      <c r="D487" s="12" t="s">
        <v>90</v>
      </c>
      <c r="E487" s="13" t="s">
        <v>44</v>
      </c>
      <c r="F487" s="12" t="s">
        <v>110</v>
      </c>
      <c r="G487" s="14" t="s">
        <v>90</v>
      </c>
    </row>
    <row r="488" spans="1:7" hidden="1">
      <c r="A488" s="10">
        <v>27495</v>
      </c>
      <c r="B488" s="12" t="s">
        <v>585</v>
      </c>
      <c r="C488" s="12" t="s">
        <v>562</v>
      </c>
      <c r="D488" s="12" t="s">
        <v>90</v>
      </c>
      <c r="E488" s="13" t="s">
        <v>44</v>
      </c>
      <c r="F488" s="12" t="s">
        <v>110</v>
      </c>
      <c r="G488" s="14" t="s">
        <v>90</v>
      </c>
    </row>
    <row r="489" spans="1:7" hidden="1">
      <c r="A489" s="10">
        <v>27001</v>
      </c>
      <c r="B489" s="12" t="s">
        <v>586</v>
      </c>
      <c r="C489" s="12" t="s">
        <v>562</v>
      </c>
      <c r="D489" s="12" t="s">
        <v>90</v>
      </c>
      <c r="E489" s="13" t="s">
        <v>44</v>
      </c>
      <c r="F489" s="12" t="s">
        <v>110</v>
      </c>
      <c r="G489" s="14" t="s">
        <v>90</v>
      </c>
    </row>
    <row r="490" spans="1:7" hidden="1">
      <c r="A490" s="10">
        <v>27580</v>
      </c>
      <c r="B490" s="12" t="s">
        <v>587</v>
      </c>
      <c r="C490" s="12" t="s">
        <v>562</v>
      </c>
      <c r="D490" s="12" t="s">
        <v>67</v>
      </c>
      <c r="E490" s="13" t="s">
        <v>44</v>
      </c>
      <c r="F490" s="12" t="s">
        <v>123</v>
      </c>
      <c r="G490" s="14" t="s">
        <v>67</v>
      </c>
    </row>
    <row r="491" spans="1:7" hidden="1">
      <c r="A491" s="10">
        <v>27600</v>
      </c>
      <c r="B491" s="12" t="s">
        <v>588</v>
      </c>
      <c r="C491" s="12" t="s">
        <v>562</v>
      </c>
      <c r="D491" s="12" t="s">
        <v>90</v>
      </c>
      <c r="E491" s="13" t="s">
        <v>44</v>
      </c>
      <c r="F491" s="12" t="s">
        <v>110</v>
      </c>
      <c r="G491" s="14" t="s">
        <v>90</v>
      </c>
    </row>
    <row r="492" spans="1:7" hidden="1">
      <c r="A492" s="10">
        <v>27660</v>
      </c>
      <c r="B492" s="12" t="s">
        <v>589</v>
      </c>
      <c r="C492" s="12" t="s">
        <v>562</v>
      </c>
      <c r="D492" s="12" t="s">
        <v>94</v>
      </c>
      <c r="E492" s="13" t="s">
        <v>44</v>
      </c>
      <c r="F492" s="12" t="s">
        <v>123</v>
      </c>
      <c r="G492" s="14" t="s">
        <v>94</v>
      </c>
    </row>
    <row r="493" spans="1:7" hidden="1">
      <c r="A493" s="10">
        <v>27745</v>
      </c>
      <c r="B493" s="12" t="s">
        <v>590</v>
      </c>
      <c r="C493" s="12" t="s">
        <v>562</v>
      </c>
      <c r="D493" s="12" t="s">
        <v>90</v>
      </c>
      <c r="E493" s="13" t="s">
        <v>44</v>
      </c>
      <c r="F493" s="12" t="s">
        <v>110</v>
      </c>
      <c r="G493" s="14" t="s">
        <v>90</v>
      </c>
    </row>
    <row r="494" spans="1:7" hidden="1">
      <c r="A494" s="10">
        <v>27787</v>
      </c>
      <c r="B494" s="12" t="s">
        <v>591</v>
      </c>
      <c r="C494" s="12" t="s">
        <v>562</v>
      </c>
      <c r="D494" s="12" t="s">
        <v>90</v>
      </c>
      <c r="E494" s="13" t="s">
        <v>44</v>
      </c>
      <c r="F494" s="12" t="s">
        <v>110</v>
      </c>
      <c r="G494" s="14" t="s">
        <v>90</v>
      </c>
    </row>
    <row r="495" spans="1:7" hidden="1">
      <c r="A495" s="10">
        <v>27800</v>
      </c>
      <c r="B495" s="12" t="s">
        <v>592</v>
      </c>
      <c r="C495" s="12" t="s">
        <v>562</v>
      </c>
      <c r="D495" s="12" t="s">
        <v>67</v>
      </c>
      <c r="E495" s="13" t="s">
        <v>44</v>
      </c>
      <c r="F495" s="12" t="s">
        <v>203</v>
      </c>
      <c r="G495" s="14" t="s">
        <v>67</v>
      </c>
    </row>
    <row r="496" spans="1:7" hidden="1">
      <c r="A496" s="10">
        <v>27810</v>
      </c>
      <c r="B496" s="12" t="s">
        <v>593</v>
      </c>
      <c r="C496" s="12" t="s">
        <v>562</v>
      </c>
      <c r="D496" s="12" t="s">
        <v>67</v>
      </c>
      <c r="E496" s="13" t="s">
        <v>44</v>
      </c>
      <c r="F496" s="12" t="s">
        <v>123</v>
      </c>
      <c r="G496" s="14" t="s">
        <v>67</v>
      </c>
    </row>
    <row r="497" spans="1:7" hidden="1">
      <c r="A497" s="10">
        <v>23079</v>
      </c>
      <c r="B497" s="11" t="s">
        <v>325</v>
      </c>
      <c r="C497" s="12" t="s">
        <v>278</v>
      </c>
      <c r="D497" s="12" t="s">
        <v>91</v>
      </c>
      <c r="E497" s="13" t="s">
        <v>43</v>
      </c>
      <c r="F497" s="12" t="s">
        <v>123</v>
      </c>
      <c r="G497" s="14" t="s">
        <v>91</v>
      </c>
    </row>
    <row r="498" spans="1:7" hidden="1">
      <c r="A498" s="10">
        <v>23168</v>
      </c>
      <c r="B498" s="11" t="s">
        <v>594</v>
      </c>
      <c r="C498" s="12" t="s">
        <v>278</v>
      </c>
      <c r="D498" s="12" t="s">
        <v>91</v>
      </c>
      <c r="E498" s="13" t="s">
        <v>44</v>
      </c>
      <c r="F498" s="12" t="s">
        <v>123</v>
      </c>
      <c r="G498" s="14" t="s">
        <v>91</v>
      </c>
    </row>
    <row r="499" spans="1:7" hidden="1">
      <c r="A499" s="10">
        <v>23678</v>
      </c>
      <c r="B499" s="11" t="s">
        <v>138</v>
      </c>
      <c r="C499" s="12" t="s">
        <v>278</v>
      </c>
      <c r="D499" s="12" t="s">
        <v>91</v>
      </c>
      <c r="E499" s="13" t="s">
        <v>43</v>
      </c>
      <c r="F499" s="12" t="s">
        <v>123</v>
      </c>
      <c r="G499" s="14" t="s">
        <v>91</v>
      </c>
    </row>
    <row r="500" spans="1:7" hidden="1">
      <c r="A500" s="10">
        <v>23068</v>
      </c>
      <c r="B500" s="12" t="s">
        <v>595</v>
      </c>
      <c r="C500" s="12" t="s">
        <v>278</v>
      </c>
      <c r="D500" s="12" t="s">
        <v>91</v>
      </c>
      <c r="E500" s="13" t="s">
        <v>44</v>
      </c>
      <c r="F500" s="12" t="s">
        <v>123</v>
      </c>
      <c r="G500" s="14" t="s">
        <v>91</v>
      </c>
    </row>
    <row r="501" spans="1:7" hidden="1">
      <c r="A501" s="10">
        <v>23090</v>
      </c>
      <c r="B501" s="12" t="s">
        <v>596</v>
      </c>
      <c r="C501" s="12" t="s">
        <v>278</v>
      </c>
      <c r="D501" s="12" t="s">
        <v>91</v>
      </c>
      <c r="E501" s="13" t="s">
        <v>43</v>
      </c>
      <c r="F501" s="12" t="s">
        <v>123</v>
      </c>
      <c r="G501" s="14" t="s">
        <v>91</v>
      </c>
    </row>
    <row r="502" spans="1:7" hidden="1">
      <c r="A502" s="10">
        <v>23162</v>
      </c>
      <c r="B502" s="12" t="s">
        <v>597</v>
      </c>
      <c r="C502" s="12" t="s">
        <v>278</v>
      </c>
      <c r="D502" s="12" t="s">
        <v>91</v>
      </c>
      <c r="E502" s="13" t="s">
        <v>42</v>
      </c>
      <c r="F502" s="12" t="s">
        <v>123</v>
      </c>
      <c r="G502" s="14" t="s">
        <v>91</v>
      </c>
    </row>
    <row r="503" spans="1:7" hidden="1">
      <c r="A503" s="10">
        <v>23182</v>
      </c>
      <c r="B503" s="12" t="s">
        <v>598</v>
      </c>
      <c r="C503" s="12" t="s">
        <v>278</v>
      </c>
      <c r="D503" s="12" t="s">
        <v>91</v>
      </c>
      <c r="E503" s="13" t="s">
        <v>43</v>
      </c>
      <c r="F503" s="12" t="s">
        <v>123</v>
      </c>
      <c r="G503" s="14" t="s">
        <v>91</v>
      </c>
    </row>
    <row r="504" spans="1:7" hidden="1">
      <c r="A504" s="10">
        <v>23189</v>
      </c>
      <c r="B504" s="12" t="s">
        <v>599</v>
      </c>
      <c r="C504" s="12" t="s">
        <v>278</v>
      </c>
      <c r="D504" s="12" t="s">
        <v>91</v>
      </c>
      <c r="E504" s="13" t="s">
        <v>43</v>
      </c>
      <c r="F504" s="12" t="s">
        <v>123</v>
      </c>
      <c r="G504" s="14" t="s">
        <v>91</v>
      </c>
    </row>
    <row r="505" spans="1:7" hidden="1">
      <c r="A505" s="10">
        <v>23300</v>
      </c>
      <c r="B505" s="12" t="s">
        <v>600</v>
      </c>
      <c r="C505" s="12" t="s">
        <v>278</v>
      </c>
      <c r="D505" s="12" t="s">
        <v>91</v>
      </c>
      <c r="E505" s="13" t="s">
        <v>43</v>
      </c>
      <c r="F505" s="12" t="s">
        <v>123</v>
      </c>
      <c r="G505" s="14" t="s">
        <v>91</v>
      </c>
    </row>
    <row r="506" spans="1:7" hidden="1">
      <c r="A506" s="10">
        <v>23350</v>
      </c>
      <c r="B506" s="12" t="s">
        <v>601</v>
      </c>
      <c r="C506" s="12" t="s">
        <v>278</v>
      </c>
      <c r="D506" s="12" t="s">
        <v>91</v>
      </c>
      <c r="E506" s="13" t="s">
        <v>43</v>
      </c>
      <c r="F506" s="12" t="s">
        <v>123</v>
      </c>
      <c r="G506" s="14" t="s">
        <v>91</v>
      </c>
    </row>
    <row r="507" spans="1:7" hidden="1">
      <c r="A507" s="10">
        <v>23417</v>
      </c>
      <c r="B507" s="12" t="s">
        <v>602</v>
      </c>
      <c r="C507" s="12" t="s">
        <v>278</v>
      </c>
      <c r="D507" s="12" t="s">
        <v>91</v>
      </c>
      <c r="E507" s="13" t="s">
        <v>43</v>
      </c>
      <c r="F507" s="12" t="s">
        <v>123</v>
      </c>
      <c r="G507" s="14" t="s">
        <v>91</v>
      </c>
    </row>
    <row r="508" spans="1:7" hidden="1">
      <c r="A508" s="10">
        <v>23419</v>
      </c>
      <c r="B508" s="12" t="s">
        <v>603</v>
      </c>
      <c r="C508" s="12" t="s">
        <v>278</v>
      </c>
      <c r="D508" s="12" t="s">
        <v>91</v>
      </c>
      <c r="E508" s="13" t="s">
        <v>43</v>
      </c>
      <c r="F508" s="12" t="s">
        <v>123</v>
      </c>
      <c r="G508" s="14" t="s">
        <v>91</v>
      </c>
    </row>
    <row r="509" spans="1:7" hidden="1">
      <c r="A509" s="10">
        <v>23464</v>
      </c>
      <c r="B509" s="12" t="s">
        <v>604</v>
      </c>
      <c r="C509" s="12" t="s">
        <v>278</v>
      </c>
      <c r="D509" s="12" t="s">
        <v>91</v>
      </c>
      <c r="E509" s="13" t="s">
        <v>43</v>
      </c>
      <c r="F509" s="12" t="s">
        <v>123</v>
      </c>
      <c r="G509" s="14" t="s">
        <v>91</v>
      </c>
    </row>
    <row r="510" spans="1:7" hidden="1">
      <c r="A510" s="10">
        <v>23466</v>
      </c>
      <c r="B510" s="12" t="s">
        <v>605</v>
      </c>
      <c r="C510" s="12" t="s">
        <v>278</v>
      </c>
      <c r="D510" s="12" t="s">
        <v>91</v>
      </c>
      <c r="E510" s="13" t="s">
        <v>44</v>
      </c>
      <c r="F510" s="12" t="s">
        <v>123</v>
      </c>
      <c r="G510" s="14" t="s">
        <v>91</v>
      </c>
    </row>
    <row r="511" spans="1:7" hidden="1">
      <c r="A511" s="10">
        <v>23001</v>
      </c>
      <c r="B511" s="12" t="s">
        <v>91</v>
      </c>
      <c r="C511" s="12" t="s">
        <v>278</v>
      </c>
      <c r="D511" s="12" t="s">
        <v>91</v>
      </c>
      <c r="E511" s="13" t="s">
        <v>42</v>
      </c>
      <c r="F511" s="12" t="s">
        <v>123</v>
      </c>
      <c r="G511" s="14" t="s">
        <v>91</v>
      </c>
    </row>
    <row r="512" spans="1:7" hidden="1">
      <c r="A512" s="10">
        <v>23500</v>
      </c>
      <c r="B512" s="12" t="s">
        <v>606</v>
      </c>
      <c r="C512" s="12" t="s">
        <v>278</v>
      </c>
      <c r="D512" s="12" t="s">
        <v>91</v>
      </c>
      <c r="E512" s="13" t="s">
        <v>44</v>
      </c>
      <c r="F512" s="12" t="s">
        <v>123</v>
      </c>
      <c r="G512" s="14" t="s">
        <v>91</v>
      </c>
    </row>
    <row r="513" spans="1:7" hidden="1">
      <c r="A513" s="10">
        <v>23555</v>
      </c>
      <c r="B513" s="12" t="s">
        <v>607</v>
      </c>
      <c r="C513" s="12" t="s">
        <v>278</v>
      </c>
      <c r="D513" s="12" t="s">
        <v>91</v>
      </c>
      <c r="E513" s="13" t="s">
        <v>43</v>
      </c>
      <c r="F513" s="12" t="s">
        <v>123</v>
      </c>
      <c r="G513" s="14" t="s">
        <v>91</v>
      </c>
    </row>
    <row r="514" spans="1:7" hidden="1">
      <c r="A514" s="10">
        <v>23570</v>
      </c>
      <c r="B514" s="12" t="s">
        <v>608</v>
      </c>
      <c r="C514" s="12" t="s">
        <v>278</v>
      </c>
      <c r="D514" s="12" t="s">
        <v>91</v>
      </c>
      <c r="E514" s="13" t="s">
        <v>43</v>
      </c>
      <c r="F514" s="12" t="s">
        <v>123</v>
      </c>
      <c r="G514" s="14" t="s">
        <v>91</v>
      </c>
    </row>
    <row r="515" spans="1:7" hidden="1">
      <c r="A515" s="10">
        <v>23574</v>
      </c>
      <c r="B515" s="12" t="s">
        <v>609</v>
      </c>
      <c r="C515" s="12" t="s">
        <v>278</v>
      </c>
      <c r="D515" s="12" t="s">
        <v>91</v>
      </c>
      <c r="E515" s="13" t="s">
        <v>44</v>
      </c>
      <c r="F515" s="12" t="s">
        <v>123</v>
      </c>
      <c r="G515" s="14" t="s">
        <v>91</v>
      </c>
    </row>
    <row r="516" spans="1:7" hidden="1">
      <c r="A516" s="10">
        <v>23580</v>
      </c>
      <c r="B516" s="12" t="s">
        <v>610</v>
      </c>
      <c r="C516" s="12" t="s">
        <v>278</v>
      </c>
      <c r="D516" s="12" t="s">
        <v>91</v>
      </c>
      <c r="E516" s="13" t="s">
        <v>44</v>
      </c>
      <c r="F516" s="12" t="s">
        <v>123</v>
      </c>
      <c r="G516" s="14" t="s">
        <v>91</v>
      </c>
    </row>
    <row r="517" spans="1:7" hidden="1">
      <c r="A517" s="10">
        <v>23586</v>
      </c>
      <c r="B517" s="12" t="s">
        <v>611</v>
      </c>
      <c r="C517" s="12" t="s">
        <v>278</v>
      </c>
      <c r="D517" s="12" t="s">
        <v>91</v>
      </c>
      <c r="E517" s="13" t="s">
        <v>43</v>
      </c>
      <c r="F517" s="12" t="s">
        <v>123</v>
      </c>
      <c r="G517" s="14" t="s">
        <v>91</v>
      </c>
    </row>
    <row r="518" spans="1:7" hidden="1">
      <c r="A518" s="10">
        <v>23660</v>
      </c>
      <c r="B518" s="12" t="s">
        <v>612</v>
      </c>
      <c r="C518" s="12" t="s">
        <v>278</v>
      </c>
      <c r="D518" s="12" t="s">
        <v>91</v>
      </c>
      <c r="E518" s="13" t="s">
        <v>43</v>
      </c>
      <c r="F518" s="12" t="s">
        <v>123</v>
      </c>
      <c r="G518" s="14" t="s">
        <v>91</v>
      </c>
    </row>
    <row r="519" spans="1:7" hidden="1">
      <c r="A519" s="10">
        <v>23670</v>
      </c>
      <c r="B519" s="12" t="s">
        <v>613</v>
      </c>
      <c r="C519" s="12" t="s">
        <v>278</v>
      </c>
      <c r="D519" s="12" t="s">
        <v>91</v>
      </c>
      <c r="E519" s="13" t="s">
        <v>43</v>
      </c>
      <c r="F519" s="12" t="s">
        <v>123</v>
      </c>
      <c r="G519" s="14" t="s">
        <v>91</v>
      </c>
    </row>
    <row r="520" spans="1:7" hidden="1">
      <c r="A520" s="10">
        <v>23672</v>
      </c>
      <c r="B520" s="12" t="s">
        <v>614</v>
      </c>
      <c r="C520" s="12" t="s">
        <v>278</v>
      </c>
      <c r="D520" s="12" t="s">
        <v>91</v>
      </c>
      <c r="E520" s="13" t="s">
        <v>43</v>
      </c>
      <c r="F520" s="12" t="s">
        <v>123</v>
      </c>
      <c r="G520" s="14" t="s">
        <v>91</v>
      </c>
    </row>
    <row r="521" spans="1:7" hidden="1">
      <c r="A521" s="10">
        <v>23675</v>
      </c>
      <c r="B521" s="12" t="s">
        <v>615</v>
      </c>
      <c r="C521" s="12" t="s">
        <v>278</v>
      </c>
      <c r="D521" s="12" t="s">
        <v>91</v>
      </c>
      <c r="E521" s="13" t="s">
        <v>43</v>
      </c>
      <c r="F521" s="12" t="s">
        <v>123</v>
      </c>
      <c r="G521" s="14" t="s">
        <v>91</v>
      </c>
    </row>
    <row r="522" spans="1:7" hidden="1">
      <c r="A522" s="10">
        <v>23686</v>
      </c>
      <c r="B522" s="12" t="s">
        <v>616</v>
      </c>
      <c r="C522" s="12" t="s">
        <v>278</v>
      </c>
      <c r="D522" s="12" t="s">
        <v>91</v>
      </c>
      <c r="E522" s="13" t="s">
        <v>43</v>
      </c>
      <c r="F522" s="12" t="s">
        <v>123</v>
      </c>
      <c r="G522" s="14" t="s">
        <v>91</v>
      </c>
    </row>
    <row r="523" spans="1:7" hidden="1">
      <c r="A523" s="10">
        <v>23807</v>
      </c>
      <c r="B523" s="12" t="s">
        <v>617</v>
      </c>
      <c r="C523" s="12" t="s">
        <v>278</v>
      </c>
      <c r="D523" s="12" t="s">
        <v>91</v>
      </c>
      <c r="E523" s="13" t="s">
        <v>44</v>
      </c>
      <c r="F523" s="12" t="s">
        <v>123</v>
      </c>
      <c r="G523" s="14" t="s">
        <v>91</v>
      </c>
    </row>
    <row r="524" spans="1:7" hidden="1">
      <c r="A524" s="10">
        <v>23855</v>
      </c>
      <c r="B524" s="12" t="s">
        <v>618</v>
      </c>
      <c r="C524" s="12" t="s">
        <v>278</v>
      </c>
      <c r="D524" s="12" t="s">
        <v>91</v>
      </c>
      <c r="E524" s="13" t="s">
        <v>44</v>
      </c>
      <c r="F524" s="12" t="s">
        <v>123</v>
      </c>
      <c r="G524" s="14" t="s">
        <v>91</v>
      </c>
    </row>
    <row r="525" spans="1:7" hidden="1">
      <c r="A525" s="10">
        <v>25019</v>
      </c>
      <c r="B525" s="11" t="s">
        <v>619</v>
      </c>
      <c r="C525" s="12" t="s">
        <v>620</v>
      </c>
      <c r="D525" s="12" t="s">
        <v>73</v>
      </c>
      <c r="E525" s="13" t="s">
        <v>43</v>
      </c>
      <c r="F525" s="12" t="s">
        <v>123</v>
      </c>
      <c r="G525" s="14" t="s">
        <v>73</v>
      </c>
    </row>
    <row r="526" spans="1:7" hidden="1">
      <c r="A526" s="10">
        <v>25120</v>
      </c>
      <c r="B526" s="11" t="s">
        <v>621</v>
      </c>
      <c r="C526" s="12" t="s">
        <v>620</v>
      </c>
      <c r="D526" s="12" t="s">
        <v>73</v>
      </c>
      <c r="E526" s="13" t="s">
        <v>44</v>
      </c>
      <c r="F526" s="12" t="s">
        <v>123</v>
      </c>
      <c r="G526" s="14" t="s">
        <v>73</v>
      </c>
    </row>
    <row r="527" spans="1:7" hidden="1">
      <c r="A527" s="10">
        <v>25258</v>
      </c>
      <c r="B527" s="11" t="s">
        <v>279</v>
      </c>
      <c r="C527" s="12" t="s">
        <v>620</v>
      </c>
      <c r="D527" s="12" t="s">
        <v>73</v>
      </c>
      <c r="E527" s="13" t="s">
        <v>44</v>
      </c>
      <c r="F527" s="12" t="s">
        <v>123</v>
      </c>
      <c r="G527" s="14" t="s">
        <v>73</v>
      </c>
    </row>
    <row r="528" spans="1:7" hidden="1">
      <c r="A528" s="10">
        <v>25312</v>
      </c>
      <c r="B528" s="11" t="s">
        <v>131</v>
      </c>
      <c r="C528" s="12" t="s">
        <v>620</v>
      </c>
      <c r="D528" s="12" t="s">
        <v>73</v>
      </c>
      <c r="E528" s="13" t="s">
        <v>43</v>
      </c>
      <c r="F528" s="12" t="s">
        <v>123</v>
      </c>
      <c r="G528" s="14" t="s">
        <v>73</v>
      </c>
    </row>
    <row r="529" spans="1:7" hidden="1">
      <c r="A529" s="10">
        <v>25402</v>
      </c>
      <c r="B529" s="11" t="s">
        <v>504</v>
      </c>
      <c r="C529" s="12" t="s">
        <v>620</v>
      </c>
      <c r="D529" s="12" t="s">
        <v>73</v>
      </c>
      <c r="E529" s="13" t="s">
        <v>43</v>
      </c>
      <c r="F529" s="12" t="s">
        <v>123</v>
      </c>
      <c r="G529" s="14" t="s">
        <v>73</v>
      </c>
    </row>
    <row r="530" spans="1:7" hidden="1">
      <c r="A530" s="10">
        <v>25473</v>
      </c>
      <c r="B530" s="11" t="s">
        <v>622</v>
      </c>
      <c r="C530" s="12" t="s">
        <v>620</v>
      </c>
      <c r="D530" s="12" t="s">
        <v>73</v>
      </c>
      <c r="E530" s="13" t="s">
        <v>42</v>
      </c>
      <c r="F530" s="12" t="s">
        <v>123</v>
      </c>
      <c r="G530" s="14" t="s">
        <v>73</v>
      </c>
    </row>
    <row r="531" spans="1:7" hidden="1">
      <c r="A531" s="10">
        <v>25483</v>
      </c>
      <c r="B531" s="11" t="s">
        <v>135</v>
      </c>
      <c r="C531" s="12" t="s">
        <v>620</v>
      </c>
      <c r="D531" s="12" t="s">
        <v>73</v>
      </c>
      <c r="E531" s="13" t="s">
        <v>44</v>
      </c>
      <c r="F531" s="12" t="s">
        <v>123</v>
      </c>
      <c r="G531" s="14" t="s">
        <v>73</v>
      </c>
    </row>
    <row r="532" spans="1:7" hidden="1">
      <c r="A532" s="10">
        <v>25612</v>
      </c>
      <c r="B532" s="11" t="s">
        <v>623</v>
      </c>
      <c r="C532" s="12" t="s">
        <v>620</v>
      </c>
      <c r="D532" s="12" t="s">
        <v>73</v>
      </c>
      <c r="E532" s="13" t="s">
        <v>44</v>
      </c>
      <c r="F532" s="12" t="s">
        <v>123</v>
      </c>
      <c r="G532" s="14" t="s">
        <v>73</v>
      </c>
    </row>
    <row r="533" spans="1:7" hidden="1">
      <c r="A533" s="10">
        <v>25649</v>
      </c>
      <c r="B533" s="11" t="s">
        <v>624</v>
      </c>
      <c r="C533" s="12" t="s">
        <v>620</v>
      </c>
      <c r="D533" s="12" t="s">
        <v>73</v>
      </c>
      <c r="E533" s="13" t="s">
        <v>44</v>
      </c>
      <c r="F533" s="12" t="s">
        <v>123</v>
      </c>
      <c r="G533" s="14" t="s">
        <v>73</v>
      </c>
    </row>
    <row r="534" spans="1:7" hidden="1">
      <c r="A534" s="10">
        <v>25653</v>
      </c>
      <c r="B534" s="11" t="s">
        <v>625</v>
      </c>
      <c r="C534" s="12" t="s">
        <v>620</v>
      </c>
      <c r="D534" s="12" t="s">
        <v>73</v>
      </c>
      <c r="E534" s="13" t="s">
        <v>44</v>
      </c>
      <c r="F534" s="12" t="s">
        <v>123</v>
      </c>
      <c r="G534" s="14" t="s">
        <v>73</v>
      </c>
    </row>
    <row r="535" spans="1:7" hidden="1">
      <c r="A535" s="10">
        <v>25658</v>
      </c>
      <c r="B535" s="11" t="s">
        <v>139</v>
      </c>
      <c r="C535" s="12" t="s">
        <v>620</v>
      </c>
      <c r="D535" s="12" t="s">
        <v>73</v>
      </c>
      <c r="E535" s="13" t="s">
        <v>43</v>
      </c>
      <c r="F535" s="12" t="s">
        <v>123</v>
      </c>
      <c r="G535" s="14" t="s">
        <v>73</v>
      </c>
    </row>
    <row r="536" spans="1:7" hidden="1">
      <c r="A536" s="10">
        <v>25506</v>
      </c>
      <c r="B536" s="11" t="s">
        <v>145</v>
      </c>
      <c r="C536" s="12" t="s">
        <v>620</v>
      </c>
      <c r="D536" s="12" t="s">
        <v>73</v>
      </c>
      <c r="E536" s="13" t="s">
        <v>44</v>
      </c>
      <c r="F536" s="12" t="s">
        <v>123</v>
      </c>
      <c r="G536" s="14" t="s">
        <v>73</v>
      </c>
    </row>
    <row r="537" spans="1:7" hidden="1">
      <c r="A537" s="10">
        <v>25001</v>
      </c>
      <c r="B537" s="12" t="s">
        <v>626</v>
      </c>
      <c r="C537" s="12" t="s">
        <v>620</v>
      </c>
      <c r="D537" s="12" t="s">
        <v>73</v>
      </c>
      <c r="E537" s="13" t="s">
        <v>44</v>
      </c>
      <c r="F537" s="12" t="s">
        <v>123</v>
      </c>
      <c r="G537" s="14" t="s">
        <v>73</v>
      </c>
    </row>
    <row r="538" spans="1:7" hidden="1">
      <c r="A538" s="10">
        <v>25035</v>
      </c>
      <c r="B538" s="12" t="s">
        <v>627</v>
      </c>
      <c r="C538" s="12" t="s">
        <v>620</v>
      </c>
      <c r="D538" s="12" t="s">
        <v>73</v>
      </c>
      <c r="E538" s="13" t="s">
        <v>43</v>
      </c>
      <c r="F538" s="12" t="s">
        <v>123</v>
      </c>
      <c r="G538" s="14" t="s">
        <v>73</v>
      </c>
    </row>
    <row r="539" spans="1:7" hidden="1">
      <c r="A539" s="10">
        <v>25040</v>
      </c>
      <c r="B539" s="12" t="s">
        <v>628</v>
      </c>
      <c r="C539" s="12" t="s">
        <v>620</v>
      </c>
      <c r="D539" s="12" t="s">
        <v>73</v>
      </c>
      <c r="E539" s="13" t="s">
        <v>43</v>
      </c>
      <c r="F539" s="12" t="s">
        <v>123</v>
      </c>
      <c r="G539" s="14" t="s">
        <v>73</v>
      </c>
    </row>
    <row r="540" spans="1:7" hidden="1">
      <c r="A540" s="10">
        <v>25599</v>
      </c>
      <c r="B540" s="12" t="s">
        <v>629</v>
      </c>
      <c r="C540" s="12" t="s">
        <v>620</v>
      </c>
      <c r="D540" s="12" t="s">
        <v>73</v>
      </c>
      <c r="E540" s="13" t="s">
        <v>44</v>
      </c>
      <c r="F540" s="12" t="s">
        <v>123</v>
      </c>
      <c r="G540" s="14" t="s">
        <v>73</v>
      </c>
    </row>
    <row r="541" spans="1:7" hidden="1">
      <c r="A541" s="10">
        <v>25053</v>
      </c>
      <c r="B541" s="12" t="s">
        <v>630</v>
      </c>
      <c r="C541" s="12" t="s">
        <v>620</v>
      </c>
      <c r="D541" s="12" t="s">
        <v>73</v>
      </c>
      <c r="E541" s="13" t="s">
        <v>43</v>
      </c>
      <c r="F541" s="12" t="s">
        <v>123</v>
      </c>
      <c r="G541" s="14" t="s">
        <v>73</v>
      </c>
    </row>
    <row r="542" spans="1:7" hidden="1">
      <c r="A542" s="10">
        <v>25086</v>
      </c>
      <c r="B542" s="12" t="s">
        <v>631</v>
      </c>
      <c r="C542" s="12" t="s">
        <v>620</v>
      </c>
      <c r="D542" s="12" t="s">
        <v>73</v>
      </c>
      <c r="E542" s="13" t="s">
        <v>44</v>
      </c>
      <c r="F542" s="12" t="s">
        <v>123</v>
      </c>
      <c r="G542" s="14" t="s">
        <v>73</v>
      </c>
    </row>
    <row r="543" spans="1:7" hidden="1">
      <c r="A543" s="10">
        <v>25095</v>
      </c>
      <c r="B543" s="12" t="s">
        <v>632</v>
      </c>
      <c r="C543" s="12" t="s">
        <v>620</v>
      </c>
      <c r="D543" s="12" t="s">
        <v>73</v>
      </c>
      <c r="E543" s="13" t="s">
        <v>44</v>
      </c>
      <c r="F543" s="12" t="s">
        <v>123</v>
      </c>
      <c r="G543" s="14" t="s">
        <v>73</v>
      </c>
    </row>
    <row r="544" spans="1:7" hidden="1">
      <c r="A544" s="10">
        <v>11001</v>
      </c>
      <c r="B544" s="12" t="s">
        <v>73</v>
      </c>
      <c r="C544" s="12" t="s">
        <v>620</v>
      </c>
      <c r="D544" s="12" t="s">
        <v>73</v>
      </c>
      <c r="E544" s="13" t="s">
        <v>42</v>
      </c>
      <c r="F544" s="12" t="s">
        <v>123</v>
      </c>
      <c r="G544" s="14" t="s">
        <v>73</v>
      </c>
    </row>
    <row r="545" spans="1:7" hidden="1">
      <c r="A545" s="10">
        <v>25099</v>
      </c>
      <c r="B545" s="12" t="s">
        <v>633</v>
      </c>
      <c r="C545" s="12" t="s">
        <v>620</v>
      </c>
      <c r="D545" s="12" t="s">
        <v>73</v>
      </c>
      <c r="E545" s="13" t="s">
        <v>43</v>
      </c>
      <c r="F545" s="12" t="s">
        <v>123</v>
      </c>
      <c r="G545" s="14" t="s">
        <v>73</v>
      </c>
    </row>
    <row r="546" spans="1:7" hidden="1">
      <c r="A546" s="10">
        <v>25123</v>
      </c>
      <c r="B546" s="12" t="s">
        <v>634</v>
      </c>
      <c r="C546" s="12" t="s">
        <v>620</v>
      </c>
      <c r="D546" s="12" t="s">
        <v>73</v>
      </c>
      <c r="E546" s="13" t="s">
        <v>43</v>
      </c>
      <c r="F546" s="12" t="s">
        <v>123</v>
      </c>
      <c r="G546" s="14" t="s">
        <v>73</v>
      </c>
    </row>
    <row r="547" spans="1:7" hidden="1">
      <c r="A547" s="10">
        <v>25126</v>
      </c>
      <c r="B547" s="12" t="s">
        <v>635</v>
      </c>
      <c r="C547" s="12" t="s">
        <v>620</v>
      </c>
      <c r="D547" s="12" t="s">
        <v>73</v>
      </c>
      <c r="E547" s="13" t="s">
        <v>43</v>
      </c>
      <c r="F547" s="12" t="s">
        <v>123</v>
      </c>
      <c r="G547" s="14" t="s">
        <v>73</v>
      </c>
    </row>
    <row r="548" spans="1:7" hidden="1">
      <c r="A548" s="10">
        <v>25148</v>
      </c>
      <c r="B548" s="12" t="s">
        <v>636</v>
      </c>
      <c r="C548" s="12" t="s">
        <v>620</v>
      </c>
      <c r="D548" s="12" t="s">
        <v>73</v>
      </c>
      <c r="E548" s="13" t="s">
        <v>44</v>
      </c>
      <c r="F548" s="12" t="s">
        <v>123</v>
      </c>
      <c r="G548" s="14" t="s">
        <v>73</v>
      </c>
    </row>
    <row r="549" spans="1:7" hidden="1">
      <c r="A549" s="10">
        <v>25151</v>
      </c>
      <c r="B549" s="12" t="s">
        <v>637</v>
      </c>
      <c r="C549" s="12" t="s">
        <v>620</v>
      </c>
      <c r="D549" s="12" t="s">
        <v>73</v>
      </c>
      <c r="E549" s="13" t="s">
        <v>43</v>
      </c>
      <c r="F549" s="12" t="s">
        <v>123</v>
      </c>
      <c r="G549" s="14" t="s">
        <v>73</v>
      </c>
    </row>
    <row r="550" spans="1:7" hidden="1">
      <c r="A550" s="10">
        <v>25154</v>
      </c>
      <c r="B550" s="12" t="s">
        <v>638</v>
      </c>
      <c r="C550" s="12" t="s">
        <v>620</v>
      </c>
      <c r="D550" s="12" t="s">
        <v>73</v>
      </c>
      <c r="E550" s="13" t="s">
        <v>44</v>
      </c>
      <c r="F550" s="12" t="s">
        <v>123</v>
      </c>
      <c r="G550" s="14" t="s">
        <v>73</v>
      </c>
    </row>
    <row r="551" spans="1:7" hidden="1">
      <c r="A551" s="10">
        <v>25168</v>
      </c>
      <c r="B551" s="12" t="s">
        <v>639</v>
      </c>
      <c r="C551" s="12" t="s">
        <v>620</v>
      </c>
      <c r="D551" s="12" t="s">
        <v>73</v>
      </c>
      <c r="E551" s="13" t="s">
        <v>44</v>
      </c>
      <c r="F551" s="12" t="s">
        <v>123</v>
      </c>
      <c r="G551" s="14" t="s">
        <v>73</v>
      </c>
    </row>
    <row r="552" spans="1:7" hidden="1">
      <c r="A552" s="10">
        <v>25175</v>
      </c>
      <c r="B552" s="12" t="s">
        <v>640</v>
      </c>
      <c r="C552" s="12" t="s">
        <v>620</v>
      </c>
      <c r="D552" s="12" t="s">
        <v>73</v>
      </c>
      <c r="E552" s="13" t="s">
        <v>43</v>
      </c>
      <c r="F552" s="12" t="s">
        <v>123</v>
      </c>
      <c r="G552" s="14" t="s">
        <v>73</v>
      </c>
    </row>
    <row r="553" spans="1:7" hidden="1">
      <c r="A553" s="10">
        <v>25178</v>
      </c>
      <c r="B553" s="12" t="s">
        <v>641</v>
      </c>
      <c r="C553" s="12" t="s">
        <v>620</v>
      </c>
      <c r="D553" s="12" t="s">
        <v>73</v>
      </c>
      <c r="E553" s="13" t="s">
        <v>43</v>
      </c>
      <c r="F553" s="12" t="s">
        <v>123</v>
      </c>
      <c r="G553" s="14" t="s">
        <v>73</v>
      </c>
    </row>
    <row r="554" spans="1:7" hidden="1">
      <c r="A554" s="10">
        <v>25181</v>
      </c>
      <c r="B554" s="12" t="s">
        <v>642</v>
      </c>
      <c r="C554" s="12" t="s">
        <v>620</v>
      </c>
      <c r="D554" s="12" t="s">
        <v>73</v>
      </c>
      <c r="E554" s="13" t="s">
        <v>43</v>
      </c>
      <c r="F554" s="12" t="s">
        <v>123</v>
      </c>
      <c r="G554" s="14" t="s">
        <v>73</v>
      </c>
    </row>
    <row r="555" spans="1:7" hidden="1">
      <c r="A555" s="10">
        <v>25183</v>
      </c>
      <c r="B555" s="12" t="s">
        <v>643</v>
      </c>
      <c r="C555" s="12" t="s">
        <v>620</v>
      </c>
      <c r="D555" s="12" t="s">
        <v>98</v>
      </c>
      <c r="E555" s="13" t="s">
        <v>43</v>
      </c>
      <c r="F555" s="12" t="s">
        <v>123</v>
      </c>
      <c r="G555" s="14" t="s">
        <v>98</v>
      </c>
    </row>
    <row r="556" spans="1:7" hidden="1">
      <c r="A556" s="10">
        <v>25200</v>
      </c>
      <c r="B556" s="12" t="s">
        <v>644</v>
      </c>
      <c r="C556" s="12" t="s">
        <v>620</v>
      </c>
      <c r="D556" s="12" t="s">
        <v>73</v>
      </c>
      <c r="E556" s="13" t="s">
        <v>43</v>
      </c>
      <c r="F556" s="12" t="s">
        <v>123</v>
      </c>
      <c r="G556" s="14" t="s">
        <v>73</v>
      </c>
    </row>
    <row r="557" spans="1:7" hidden="1">
      <c r="A557" s="10">
        <v>25214</v>
      </c>
      <c r="B557" s="12" t="s">
        <v>645</v>
      </c>
      <c r="C557" s="12" t="s">
        <v>620</v>
      </c>
      <c r="D557" s="12" t="s">
        <v>73</v>
      </c>
      <c r="E557" s="13" t="s">
        <v>43</v>
      </c>
      <c r="F557" s="12" t="s">
        <v>123</v>
      </c>
      <c r="G557" s="14" t="s">
        <v>73</v>
      </c>
    </row>
    <row r="558" spans="1:7" hidden="1">
      <c r="A558" s="10">
        <v>25224</v>
      </c>
      <c r="B558" s="12" t="s">
        <v>646</v>
      </c>
      <c r="C558" s="12" t="s">
        <v>620</v>
      </c>
      <c r="D558" s="12" t="s">
        <v>73</v>
      </c>
      <c r="E558" s="13" t="s">
        <v>44</v>
      </c>
      <c r="F558" s="12" t="s">
        <v>123</v>
      </c>
      <c r="G558" s="14" t="s">
        <v>73</v>
      </c>
    </row>
    <row r="559" spans="1:7" hidden="1">
      <c r="A559" s="10">
        <v>25245</v>
      </c>
      <c r="B559" s="12" t="s">
        <v>647</v>
      </c>
      <c r="C559" s="12" t="s">
        <v>620</v>
      </c>
      <c r="D559" s="12" t="s">
        <v>73</v>
      </c>
      <c r="E559" s="13" t="s">
        <v>43</v>
      </c>
      <c r="F559" s="12" t="s">
        <v>123</v>
      </c>
      <c r="G559" s="14" t="s">
        <v>73</v>
      </c>
    </row>
    <row r="560" spans="1:7" hidden="1">
      <c r="A560" s="10">
        <v>25260</v>
      </c>
      <c r="B560" s="12" t="s">
        <v>648</v>
      </c>
      <c r="C560" s="12" t="s">
        <v>620</v>
      </c>
      <c r="D560" s="12" t="s">
        <v>73</v>
      </c>
      <c r="E560" s="13" t="s">
        <v>43</v>
      </c>
      <c r="F560" s="12" t="s">
        <v>123</v>
      </c>
      <c r="G560" s="14" t="s">
        <v>73</v>
      </c>
    </row>
    <row r="561" spans="1:7" hidden="1">
      <c r="A561" s="10">
        <v>25269</v>
      </c>
      <c r="B561" s="12" t="s">
        <v>649</v>
      </c>
      <c r="C561" s="12" t="s">
        <v>620</v>
      </c>
      <c r="D561" s="12" t="s">
        <v>73</v>
      </c>
      <c r="E561" s="13" t="s">
        <v>43</v>
      </c>
      <c r="F561" s="12" t="s">
        <v>123</v>
      </c>
      <c r="G561" s="14" t="s">
        <v>73</v>
      </c>
    </row>
    <row r="562" spans="1:7" hidden="1">
      <c r="A562" s="10">
        <v>25279</v>
      </c>
      <c r="B562" s="12" t="s">
        <v>650</v>
      </c>
      <c r="C562" s="12" t="s">
        <v>620</v>
      </c>
      <c r="D562" s="12" t="s">
        <v>73</v>
      </c>
      <c r="E562" s="13" t="s">
        <v>43</v>
      </c>
      <c r="F562" s="12" t="s">
        <v>123</v>
      </c>
      <c r="G562" s="14" t="s">
        <v>73</v>
      </c>
    </row>
    <row r="563" spans="1:7" hidden="1">
      <c r="A563" s="10">
        <v>25281</v>
      </c>
      <c r="B563" s="12" t="s">
        <v>651</v>
      </c>
      <c r="C563" s="12" t="s">
        <v>620</v>
      </c>
      <c r="D563" s="12" t="s">
        <v>73</v>
      </c>
      <c r="E563" s="13" t="s">
        <v>43</v>
      </c>
      <c r="F563" s="12" t="s">
        <v>123</v>
      </c>
      <c r="G563" s="14" t="s">
        <v>73</v>
      </c>
    </row>
    <row r="564" spans="1:7" hidden="1">
      <c r="A564" s="10">
        <v>25286</v>
      </c>
      <c r="B564" s="12" t="s">
        <v>652</v>
      </c>
      <c r="C564" s="12" t="s">
        <v>620</v>
      </c>
      <c r="D564" s="12" t="s">
        <v>73</v>
      </c>
      <c r="E564" s="13" t="s">
        <v>43</v>
      </c>
      <c r="F564" s="12" t="s">
        <v>123</v>
      </c>
      <c r="G564" s="14" t="s">
        <v>73</v>
      </c>
    </row>
    <row r="565" spans="1:7" hidden="1">
      <c r="A565" s="10">
        <v>25288</v>
      </c>
      <c r="B565" s="12" t="s">
        <v>653</v>
      </c>
      <c r="C565" s="12" t="s">
        <v>620</v>
      </c>
      <c r="D565" s="12" t="s">
        <v>73</v>
      </c>
      <c r="E565" s="13" t="s">
        <v>44</v>
      </c>
      <c r="F565" s="12" t="s">
        <v>123</v>
      </c>
      <c r="G565" s="14" t="s">
        <v>73</v>
      </c>
    </row>
    <row r="566" spans="1:7" hidden="1">
      <c r="A566" s="10">
        <v>25290</v>
      </c>
      <c r="B566" s="12" t="s">
        <v>654</v>
      </c>
      <c r="C566" s="12" t="s">
        <v>620</v>
      </c>
      <c r="D566" s="12" t="s">
        <v>73</v>
      </c>
      <c r="E566" s="13" t="s">
        <v>43</v>
      </c>
      <c r="F566" s="12" t="s">
        <v>123</v>
      </c>
      <c r="G566" s="14" t="s">
        <v>73</v>
      </c>
    </row>
    <row r="567" spans="1:7" hidden="1">
      <c r="A567" s="10">
        <v>25293</v>
      </c>
      <c r="B567" s="12" t="s">
        <v>655</v>
      </c>
      <c r="C567" s="12" t="s">
        <v>620</v>
      </c>
      <c r="D567" s="12" t="s">
        <v>73</v>
      </c>
      <c r="E567" s="13" t="s">
        <v>44</v>
      </c>
      <c r="F567" s="12" t="s">
        <v>123</v>
      </c>
      <c r="G567" s="14" t="s">
        <v>73</v>
      </c>
    </row>
    <row r="568" spans="1:7" hidden="1">
      <c r="A568" s="10">
        <v>25295</v>
      </c>
      <c r="B568" s="12" t="s">
        <v>656</v>
      </c>
      <c r="C568" s="12" t="s">
        <v>620</v>
      </c>
      <c r="D568" s="12" t="s">
        <v>73</v>
      </c>
      <c r="E568" s="13" t="s">
        <v>43</v>
      </c>
      <c r="F568" s="12" t="s">
        <v>123</v>
      </c>
      <c r="G568" s="14" t="s">
        <v>73</v>
      </c>
    </row>
    <row r="569" spans="1:7" hidden="1">
      <c r="A569" s="10">
        <v>25297</v>
      </c>
      <c r="B569" s="12" t="s">
        <v>657</v>
      </c>
      <c r="C569" s="12" t="s">
        <v>620</v>
      </c>
      <c r="D569" s="12" t="s">
        <v>73</v>
      </c>
      <c r="E569" s="13" t="s">
        <v>44</v>
      </c>
      <c r="F569" s="12" t="s">
        <v>123</v>
      </c>
      <c r="G569" s="14" t="s">
        <v>73</v>
      </c>
    </row>
    <row r="570" spans="1:7" hidden="1">
      <c r="A570" s="10">
        <v>25299</v>
      </c>
      <c r="B570" s="12" t="s">
        <v>658</v>
      </c>
      <c r="C570" s="12" t="s">
        <v>620</v>
      </c>
      <c r="D570" s="12" t="s">
        <v>73</v>
      </c>
      <c r="E570" s="13" t="s">
        <v>44</v>
      </c>
      <c r="F570" s="12" t="s">
        <v>123</v>
      </c>
      <c r="G570" s="14" t="s">
        <v>73</v>
      </c>
    </row>
    <row r="571" spans="1:7" hidden="1">
      <c r="A571" s="10">
        <v>25307</v>
      </c>
      <c r="B571" s="12" t="s">
        <v>659</v>
      </c>
      <c r="C571" s="12" t="s">
        <v>620</v>
      </c>
      <c r="D571" s="12" t="s">
        <v>73</v>
      </c>
      <c r="E571" s="13" t="s">
        <v>44</v>
      </c>
      <c r="F571" s="12" t="s">
        <v>123</v>
      </c>
      <c r="G571" s="14" t="s">
        <v>73</v>
      </c>
    </row>
    <row r="572" spans="1:7" hidden="1">
      <c r="A572" s="10">
        <v>25317</v>
      </c>
      <c r="B572" s="12" t="s">
        <v>660</v>
      </c>
      <c r="C572" s="12" t="s">
        <v>620</v>
      </c>
      <c r="D572" s="12" t="s">
        <v>73</v>
      </c>
      <c r="E572" s="13" t="s">
        <v>44</v>
      </c>
      <c r="F572" s="12" t="s">
        <v>123</v>
      </c>
      <c r="G572" s="14" t="s">
        <v>73</v>
      </c>
    </row>
    <row r="573" spans="1:7" hidden="1">
      <c r="A573" s="10">
        <v>25320</v>
      </c>
      <c r="B573" s="12" t="s">
        <v>661</v>
      </c>
      <c r="C573" s="12" t="s">
        <v>620</v>
      </c>
      <c r="D573" s="12" t="s">
        <v>73</v>
      </c>
      <c r="E573" s="13" t="s">
        <v>44</v>
      </c>
      <c r="F573" s="12" t="s">
        <v>123</v>
      </c>
      <c r="G573" s="14" t="s">
        <v>73</v>
      </c>
    </row>
    <row r="574" spans="1:7" hidden="1">
      <c r="A574" s="10">
        <v>25322</v>
      </c>
      <c r="B574" s="12" t="s">
        <v>662</v>
      </c>
      <c r="C574" s="12" t="s">
        <v>620</v>
      </c>
      <c r="D574" s="12" t="s">
        <v>73</v>
      </c>
      <c r="E574" s="13" t="s">
        <v>43</v>
      </c>
      <c r="F574" s="12" t="s">
        <v>123</v>
      </c>
      <c r="G574" s="14" t="s">
        <v>73</v>
      </c>
    </row>
    <row r="575" spans="1:7" hidden="1">
      <c r="A575" s="10">
        <v>25324</v>
      </c>
      <c r="B575" s="12" t="s">
        <v>663</v>
      </c>
      <c r="C575" s="12" t="s">
        <v>620</v>
      </c>
      <c r="D575" s="12" t="s">
        <v>87</v>
      </c>
      <c r="E575" s="13" t="s">
        <v>44</v>
      </c>
      <c r="F575" s="12" t="s">
        <v>123</v>
      </c>
      <c r="G575" s="14" t="s">
        <v>87</v>
      </c>
    </row>
    <row r="576" spans="1:7" hidden="1">
      <c r="A576" s="10">
        <v>25326</v>
      </c>
      <c r="B576" s="12" t="s">
        <v>664</v>
      </c>
      <c r="C576" s="12" t="s">
        <v>620</v>
      </c>
      <c r="D576" s="12" t="s">
        <v>73</v>
      </c>
      <c r="E576" s="13" t="s">
        <v>43</v>
      </c>
      <c r="F576" s="12" t="s">
        <v>123</v>
      </c>
      <c r="G576" s="14" t="s">
        <v>73</v>
      </c>
    </row>
    <row r="577" spans="1:7" hidden="1">
      <c r="A577" s="10">
        <v>25328</v>
      </c>
      <c r="B577" s="12" t="s">
        <v>665</v>
      </c>
      <c r="C577" s="12" t="s">
        <v>620</v>
      </c>
      <c r="D577" s="12" t="s">
        <v>73</v>
      </c>
      <c r="E577" s="13" t="s">
        <v>44</v>
      </c>
      <c r="F577" s="12" t="s">
        <v>123</v>
      </c>
      <c r="G577" s="14" t="s">
        <v>73</v>
      </c>
    </row>
    <row r="578" spans="1:7" hidden="1">
      <c r="A578" s="10">
        <v>25335</v>
      </c>
      <c r="B578" s="12" t="s">
        <v>666</v>
      </c>
      <c r="C578" s="12" t="s">
        <v>620</v>
      </c>
      <c r="D578" s="12" t="s">
        <v>100</v>
      </c>
      <c r="E578" s="13" t="s">
        <v>43</v>
      </c>
      <c r="F578" s="12" t="s">
        <v>123</v>
      </c>
      <c r="G578" s="14" t="s">
        <v>100</v>
      </c>
    </row>
    <row r="579" spans="1:7" hidden="1">
      <c r="A579" s="10">
        <v>25339</v>
      </c>
      <c r="B579" s="12" t="s">
        <v>667</v>
      </c>
      <c r="C579" s="12" t="s">
        <v>620</v>
      </c>
      <c r="D579" s="12" t="s">
        <v>73</v>
      </c>
      <c r="E579" s="13" t="s">
        <v>44</v>
      </c>
      <c r="F579" s="12" t="s">
        <v>123</v>
      </c>
      <c r="G579" s="14" t="s">
        <v>73</v>
      </c>
    </row>
    <row r="580" spans="1:7" hidden="1">
      <c r="A580" s="10">
        <v>25368</v>
      </c>
      <c r="B580" s="12" t="s">
        <v>668</v>
      </c>
      <c r="C580" s="12" t="s">
        <v>620</v>
      </c>
      <c r="D580" s="12" t="s">
        <v>73</v>
      </c>
      <c r="E580" s="13" t="s">
        <v>44</v>
      </c>
      <c r="F580" s="12" t="s">
        <v>123</v>
      </c>
      <c r="G580" s="14" t="s">
        <v>73</v>
      </c>
    </row>
    <row r="581" spans="1:7" hidden="1">
      <c r="A581" s="10">
        <v>25372</v>
      </c>
      <c r="B581" s="12" t="s">
        <v>669</v>
      </c>
      <c r="C581" s="12" t="s">
        <v>620</v>
      </c>
      <c r="D581" s="12" t="s">
        <v>73</v>
      </c>
      <c r="E581" s="13" t="s">
        <v>44</v>
      </c>
      <c r="F581" s="12" t="s">
        <v>123</v>
      </c>
      <c r="G581" s="14" t="s">
        <v>73</v>
      </c>
    </row>
    <row r="582" spans="1:7" hidden="1">
      <c r="A582" s="10">
        <v>25377</v>
      </c>
      <c r="B582" s="12" t="s">
        <v>670</v>
      </c>
      <c r="C582" s="12" t="s">
        <v>620</v>
      </c>
      <c r="D582" s="12" t="s">
        <v>73</v>
      </c>
      <c r="E582" s="13" t="s">
        <v>43</v>
      </c>
      <c r="F582" s="12" t="s">
        <v>123</v>
      </c>
      <c r="G582" s="14" t="s">
        <v>73</v>
      </c>
    </row>
    <row r="583" spans="1:7" hidden="1">
      <c r="A583" s="10">
        <v>25386</v>
      </c>
      <c r="B583" s="12" t="s">
        <v>671</v>
      </c>
      <c r="C583" s="12" t="s">
        <v>620</v>
      </c>
      <c r="D583" s="12" t="s">
        <v>73</v>
      </c>
      <c r="E583" s="13" t="s">
        <v>43</v>
      </c>
      <c r="F583" s="12" t="s">
        <v>123</v>
      </c>
      <c r="G583" s="14" t="s">
        <v>73</v>
      </c>
    </row>
    <row r="584" spans="1:7" hidden="1">
      <c r="A584" s="10">
        <v>25394</v>
      </c>
      <c r="B584" s="12" t="s">
        <v>672</v>
      </c>
      <c r="C584" s="12" t="s">
        <v>620</v>
      </c>
      <c r="D584" s="12" t="s">
        <v>73</v>
      </c>
      <c r="E584" s="13" t="s">
        <v>44</v>
      </c>
      <c r="F584" s="12" t="s">
        <v>123</v>
      </c>
      <c r="G584" s="14" t="s">
        <v>73</v>
      </c>
    </row>
    <row r="585" spans="1:7" hidden="1">
      <c r="A585" s="10">
        <v>25398</v>
      </c>
      <c r="B585" s="12" t="s">
        <v>673</v>
      </c>
      <c r="C585" s="12" t="s">
        <v>620</v>
      </c>
      <c r="D585" s="12" t="s">
        <v>73</v>
      </c>
      <c r="E585" s="13" t="s">
        <v>44</v>
      </c>
      <c r="F585" s="12" t="s">
        <v>123</v>
      </c>
      <c r="G585" s="14" t="s">
        <v>73</v>
      </c>
    </row>
    <row r="586" spans="1:7" hidden="1">
      <c r="A586" s="10">
        <v>25407</v>
      </c>
      <c r="B586" s="12" t="s">
        <v>674</v>
      </c>
      <c r="C586" s="12" t="s">
        <v>620</v>
      </c>
      <c r="D586" s="12" t="s">
        <v>73</v>
      </c>
      <c r="E586" s="13" t="s">
        <v>44</v>
      </c>
      <c r="F586" s="12" t="s">
        <v>123</v>
      </c>
      <c r="G586" s="14" t="s">
        <v>73</v>
      </c>
    </row>
    <row r="587" spans="1:7" hidden="1">
      <c r="A587" s="10">
        <v>25426</v>
      </c>
      <c r="B587" s="12" t="s">
        <v>675</v>
      </c>
      <c r="C587" s="12" t="s">
        <v>620</v>
      </c>
      <c r="D587" s="12" t="s">
        <v>73</v>
      </c>
      <c r="E587" s="13" t="s">
        <v>44</v>
      </c>
      <c r="F587" s="12" t="s">
        <v>123</v>
      </c>
      <c r="G587" s="14" t="s">
        <v>73</v>
      </c>
    </row>
    <row r="588" spans="1:7" hidden="1">
      <c r="A588" s="10">
        <v>25430</v>
      </c>
      <c r="B588" s="12" t="s">
        <v>676</v>
      </c>
      <c r="C588" s="12" t="s">
        <v>620</v>
      </c>
      <c r="D588" s="12" t="s">
        <v>73</v>
      </c>
      <c r="E588" s="13" t="s">
        <v>43</v>
      </c>
      <c r="F588" s="12" t="s">
        <v>123</v>
      </c>
      <c r="G588" s="14" t="s">
        <v>73</v>
      </c>
    </row>
    <row r="589" spans="1:7" hidden="1">
      <c r="A589" s="10">
        <v>25436</v>
      </c>
      <c r="B589" s="12" t="s">
        <v>677</v>
      </c>
      <c r="C589" s="12" t="s">
        <v>620</v>
      </c>
      <c r="D589" s="12" t="s">
        <v>73</v>
      </c>
      <c r="E589" s="13" t="s">
        <v>44</v>
      </c>
      <c r="F589" s="12" t="s">
        <v>123</v>
      </c>
      <c r="G589" s="14" t="s">
        <v>73</v>
      </c>
    </row>
    <row r="590" spans="1:7" hidden="1">
      <c r="A590" s="10">
        <v>25438</v>
      </c>
      <c r="B590" s="12" t="s">
        <v>678</v>
      </c>
      <c r="C590" s="12" t="s">
        <v>620</v>
      </c>
      <c r="D590" s="12" t="s">
        <v>100</v>
      </c>
      <c r="E590" s="13" t="s">
        <v>44</v>
      </c>
      <c r="F590" s="12" t="s">
        <v>123</v>
      </c>
      <c r="G590" s="14" t="s">
        <v>100</v>
      </c>
    </row>
    <row r="591" spans="1:7" hidden="1">
      <c r="A591" s="10">
        <v>25486</v>
      </c>
      <c r="B591" s="12" t="s">
        <v>679</v>
      </c>
      <c r="C591" s="12" t="s">
        <v>620</v>
      </c>
      <c r="D591" s="12" t="s">
        <v>73</v>
      </c>
      <c r="E591" s="13" t="s">
        <v>43</v>
      </c>
      <c r="F591" s="12" t="s">
        <v>123</v>
      </c>
      <c r="G591" s="14" t="s">
        <v>73</v>
      </c>
    </row>
    <row r="592" spans="1:7" hidden="1">
      <c r="A592" s="10">
        <v>25488</v>
      </c>
      <c r="B592" s="12" t="s">
        <v>680</v>
      </c>
      <c r="C592" s="12" t="s">
        <v>620</v>
      </c>
      <c r="D592" s="12" t="s">
        <v>73</v>
      </c>
      <c r="E592" s="13" t="s">
        <v>44</v>
      </c>
      <c r="F592" s="12" t="s">
        <v>123</v>
      </c>
      <c r="G592" s="14" t="s">
        <v>73</v>
      </c>
    </row>
    <row r="593" spans="1:7" hidden="1">
      <c r="A593" s="10">
        <v>25489</v>
      </c>
      <c r="B593" s="12" t="s">
        <v>681</v>
      </c>
      <c r="C593" s="12" t="s">
        <v>620</v>
      </c>
      <c r="D593" s="12" t="s">
        <v>73</v>
      </c>
      <c r="E593" s="13" t="s">
        <v>44</v>
      </c>
      <c r="F593" s="12" t="s">
        <v>123</v>
      </c>
      <c r="G593" s="14" t="s">
        <v>73</v>
      </c>
    </row>
    <row r="594" spans="1:7" hidden="1">
      <c r="A594" s="10">
        <v>25491</v>
      </c>
      <c r="B594" s="12" t="s">
        <v>682</v>
      </c>
      <c r="C594" s="12" t="s">
        <v>620</v>
      </c>
      <c r="D594" s="12" t="s">
        <v>73</v>
      </c>
      <c r="E594" s="13" t="s">
        <v>44</v>
      </c>
      <c r="F594" s="12" t="s">
        <v>123</v>
      </c>
      <c r="G594" s="14" t="s">
        <v>73</v>
      </c>
    </row>
    <row r="595" spans="1:7" hidden="1">
      <c r="A595" s="10">
        <v>25513</v>
      </c>
      <c r="B595" s="12" t="s">
        <v>683</v>
      </c>
      <c r="C595" s="12" t="s">
        <v>620</v>
      </c>
      <c r="D595" s="12" t="s">
        <v>73</v>
      </c>
      <c r="E595" s="13" t="s">
        <v>44</v>
      </c>
      <c r="F595" s="12" t="s">
        <v>123</v>
      </c>
      <c r="G595" s="14" t="s">
        <v>73</v>
      </c>
    </row>
    <row r="596" spans="1:7" hidden="1">
      <c r="A596" s="10">
        <v>25518</v>
      </c>
      <c r="B596" s="12" t="s">
        <v>684</v>
      </c>
      <c r="C596" s="12" t="s">
        <v>620</v>
      </c>
      <c r="D596" s="12" t="s">
        <v>73</v>
      </c>
      <c r="E596" s="13" t="s">
        <v>44</v>
      </c>
      <c r="F596" s="12" t="s">
        <v>123</v>
      </c>
      <c r="G596" s="14" t="s">
        <v>73</v>
      </c>
    </row>
    <row r="597" spans="1:7" hidden="1">
      <c r="A597" s="10">
        <v>25524</v>
      </c>
      <c r="B597" s="12" t="s">
        <v>685</v>
      </c>
      <c r="C597" s="12" t="s">
        <v>620</v>
      </c>
      <c r="D597" s="12" t="s">
        <v>73</v>
      </c>
      <c r="E597" s="13" t="s">
        <v>44</v>
      </c>
      <c r="F597" s="12" t="s">
        <v>123</v>
      </c>
      <c r="G597" s="14" t="s">
        <v>73</v>
      </c>
    </row>
    <row r="598" spans="1:7" hidden="1">
      <c r="A598" s="10">
        <v>25530</v>
      </c>
      <c r="B598" s="12" t="s">
        <v>686</v>
      </c>
      <c r="C598" s="12" t="s">
        <v>620</v>
      </c>
      <c r="D598" s="12" t="s">
        <v>100</v>
      </c>
      <c r="E598" s="13" t="s">
        <v>44</v>
      </c>
      <c r="F598" s="12" t="s">
        <v>123</v>
      </c>
      <c r="G598" s="14" t="s">
        <v>100</v>
      </c>
    </row>
    <row r="599" spans="1:7" hidden="1">
      <c r="A599" s="10">
        <v>25535</v>
      </c>
      <c r="B599" s="12" t="s">
        <v>687</v>
      </c>
      <c r="C599" s="12" t="s">
        <v>620</v>
      </c>
      <c r="D599" s="12" t="s">
        <v>73</v>
      </c>
      <c r="E599" s="13" t="s">
        <v>43</v>
      </c>
      <c r="F599" s="12" t="s">
        <v>123</v>
      </c>
      <c r="G599" s="14" t="s">
        <v>73</v>
      </c>
    </row>
    <row r="600" spans="1:7" hidden="1">
      <c r="A600" s="10">
        <v>25572</v>
      </c>
      <c r="B600" s="12" t="s">
        <v>688</v>
      </c>
      <c r="C600" s="12" t="s">
        <v>620</v>
      </c>
      <c r="D600" s="12" t="s">
        <v>73</v>
      </c>
      <c r="E600" s="13" t="s">
        <v>44</v>
      </c>
      <c r="F600" s="12" t="s">
        <v>123</v>
      </c>
      <c r="G600" s="14" t="s">
        <v>73</v>
      </c>
    </row>
    <row r="601" spans="1:7" hidden="1">
      <c r="A601" s="10">
        <v>25580</v>
      </c>
      <c r="B601" s="12" t="s">
        <v>689</v>
      </c>
      <c r="C601" s="12" t="s">
        <v>620</v>
      </c>
      <c r="D601" s="12" t="s">
        <v>73</v>
      </c>
      <c r="E601" s="13" t="s">
        <v>44</v>
      </c>
      <c r="F601" s="12" t="s">
        <v>123</v>
      </c>
      <c r="G601" s="14" t="s">
        <v>73</v>
      </c>
    </row>
    <row r="602" spans="1:7" hidden="1">
      <c r="A602" s="10">
        <v>25592</v>
      </c>
      <c r="B602" s="12" t="s">
        <v>690</v>
      </c>
      <c r="C602" s="12" t="s">
        <v>620</v>
      </c>
      <c r="D602" s="12" t="s">
        <v>73</v>
      </c>
      <c r="E602" s="13" t="s">
        <v>44</v>
      </c>
      <c r="F602" s="12" t="s">
        <v>123</v>
      </c>
      <c r="G602" s="14" t="s">
        <v>73</v>
      </c>
    </row>
    <row r="603" spans="1:7" hidden="1">
      <c r="A603" s="10">
        <v>25594</v>
      </c>
      <c r="B603" s="12" t="s">
        <v>691</v>
      </c>
      <c r="C603" s="12" t="s">
        <v>620</v>
      </c>
      <c r="D603" s="12" t="s">
        <v>73</v>
      </c>
      <c r="E603" s="13" t="s">
        <v>44</v>
      </c>
      <c r="F603" s="12" t="s">
        <v>123</v>
      </c>
      <c r="G603" s="14" t="s">
        <v>73</v>
      </c>
    </row>
    <row r="604" spans="1:7" hidden="1">
      <c r="A604" s="10">
        <v>25596</v>
      </c>
      <c r="B604" s="12" t="s">
        <v>692</v>
      </c>
      <c r="C604" s="12" t="s">
        <v>620</v>
      </c>
      <c r="D604" s="12" t="s">
        <v>73</v>
      </c>
      <c r="E604" s="13" t="s">
        <v>44</v>
      </c>
      <c r="F604" s="12" t="s">
        <v>123</v>
      </c>
      <c r="G604" s="14" t="s">
        <v>73</v>
      </c>
    </row>
    <row r="605" spans="1:7" hidden="1">
      <c r="A605" s="10">
        <v>25645</v>
      </c>
      <c r="B605" s="12" t="s">
        <v>693</v>
      </c>
      <c r="C605" s="12" t="s">
        <v>620</v>
      </c>
      <c r="D605" s="12" t="s">
        <v>73</v>
      </c>
      <c r="E605" s="13" t="s">
        <v>43</v>
      </c>
      <c r="F605" s="12" t="s">
        <v>123</v>
      </c>
      <c r="G605" s="14" t="s">
        <v>73</v>
      </c>
    </row>
    <row r="606" spans="1:7" hidden="1">
      <c r="A606" s="10">
        <v>25662</v>
      </c>
      <c r="B606" s="12" t="s">
        <v>694</v>
      </c>
      <c r="C606" s="12" t="s">
        <v>620</v>
      </c>
      <c r="D606" s="12" t="s">
        <v>73</v>
      </c>
      <c r="E606" s="13" t="s">
        <v>44</v>
      </c>
      <c r="F606" s="12" t="s">
        <v>123</v>
      </c>
      <c r="G606" s="14" t="s">
        <v>73</v>
      </c>
    </row>
    <row r="607" spans="1:7" hidden="1">
      <c r="A607" s="10">
        <v>25718</v>
      </c>
      <c r="B607" s="12" t="s">
        <v>695</v>
      </c>
      <c r="C607" s="12" t="s">
        <v>620</v>
      </c>
      <c r="D607" s="12" t="s">
        <v>73</v>
      </c>
      <c r="E607" s="13" t="s">
        <v>43</v>
      </c>
      <c r="F607" s="12" t="s">
        <v>123</v>
      </c>
      <c r="G607" s="14" t="s">
        <v>73</v>
      </c>
    </row>
    <row r="608" spans="1:7" hidden="1">
      <c r="A608" s="10">
        <v>25736</v>
      </c>
      <c r="B608" s="12" t="s">
        <v>696</v>
      </c>
      <c r="C608" s="12" t="s">
        <v>620</v>
      </c>
      <c r="D608" s="12" t="s">
        <v>73</v>
      </c>
      <c r="E608" s="13" t="s">
        <v>43</v>
      </c>
      <c r="F608" s="12" t="s">
        <v>123</v>
      </c>
      <c r="G608" s="14" t="s">
        <v>73</v>
      </c>
    </row>
    <row r="609" spans="1:7" hidden="1">
      <c r="A609" s="10">
        <v>25740</v>
      </c>
      <c r="B609" s="12" t="s">
        <v>697</v>
      </c>
      <c r="C609" s="12" t="s">
        <v>620</v>
      </c>
      <c r="D609" s="12" t="s">
        <v>73</v>
      </c>
      <c r="E609" s="13" t="s">
        <v>43</v>
      </c>
      <c r="F609" s="12" t="s">
        <v>123</v>
      </c>
      <c r="G609" s="14" t="s">
        <v>73</v>
      </c>
    </row>
    <row r="610" spans="1:7" hidden="1">
      <c r="A610" s="10">
        <v>25743</v>
      </c>
      <c r="B610" s="12" t="s">
        <v>698</v>
      </c>
      <c r="C610" s="12" t="s">
        <v>620</v>
      </c>
      <c r="D610" s="12" t="s">
        <v>73</v>
      </c>
      <c r="E610" s="13" t="s">
        <v>43</v>
      </c>
      <c r="F610" s="12" t="s">
        <v>123</v>
      </c>
      <c r="G610" s="14" t="s">
        <v>73</v>
      </c>
    </row>
    <row r="611" spans="1:7" hidden="1">
      <c r="A611" s="10">
        <v>25745</v>
      </c>
      <c r="B611" s="12" t="s">
        <v>699</v>
      </c>
      <c r="C611" s="12" t="s">
        <v>620</v>
      </c>
      <c r="D611" s="12" t="s">
        <v>98</v>
      </c>
      <c r="E611" s="13" t="s">
        <v>44</v>
      </c>
      <c r="F611" s="12" t="s">
        <v>123</v>
      </c>
      <c r="G611" s="14" t="s">
        <v>98</v>
      </c>
    </row>
    <row r="612" spans="1:7" hidden="1">
      <c r="A612" s="10">
        <v>25754</v>
      </c>
      <c r="B612" s="12" t="s">
        <v>700</v>
      </c>
      <c r="C612" s="12" t="s">
        <v>620</v>
      </c>
      <c r="D612" s="12" t="s">
        <v>73</v>
      </c>
      <c r="E612" s="13" t="s">
        <v>42</v>
      </c>
      <c r="F612" s="12" t="s">
        <v>123</v>
      </c>
      <c r="G612" s="14" t="s">
        <v>73</v>
      </c>
    </row>
    <row r="613" spans="1:7" hidden="1">
      <c r="A613" s="10">
        <v>25758</v>
      </c>
      <c r="B613" s="12" t="s">
        <v>701</v>
      </c>
      <c r="C613" s="12" t="s">
        <v>620</v>
      </c>
      <c r="D613" s="12" t="s">
        <v>73</v>
      </c>
      <c r="E613" s="13" t="s">
        <v>43</v>
      </c>
      <c r="F613" s="12" t="s">
        <v>123</v>
      </c>
      <c r="G613" s="14" t="s">
        <v>73</v>
      </c>
    </row>
    <row r="614" spans="1:7" hidden="1">
      <c r="A614" s="10">
        <v>25769</v>
      </c>
      <c r="B614" s="12" t="s">
        <v>702</v>
      </c>
      <c r="C614" s="12" t="s">
        <v>620</v>
      </c>
      <c r="D614" s="12" t="s">
        <v>73</v>
      </c>
      <c r="E614" s="13" t="s">
        <v>43</v>
      </c>
      <c r="F614" s="12" t="s">
        <v>123</v>
      </c>
      <c r="G614" s="14" t="s">
        <v>73</v>
      </c>
    </row>
    <row r="615" spans="1:7" hidden="1">
      <c r="A615" s="10">
        <v>25772</v>
      </c>
      <c r="B615" s="12" t="s">
        <v>703</v>
      </c>
      <c r="C615" s="12" t="s">
        <v>620</v>
      </c>
      <c r="D615" s="12" t="s">
        <v>73</v>
      </c>
      <c r="E615" s="13" t="s">
        <v>43</v>
      </c>
      <c r="F615" s="12" t="s">
        <v>123</v>
      </c>
      <c r="G615" s="14" t="s">
        <v>73</v>
      </c>
    </row>
    <row r="616" spans="1:7" hidden="1">
      <c r="A616" s="10">
        <v>25777</v>
      </c>
      <c r="B616" s="12" t="s">
        <v>704</v>
      </c>
      <c r="C616" s="12" t="s">
        <v>620</v>
      </c>
      <c r="D616" s="12" t="s">
        <v>73</v>
      </c>
      <c r="E616" s="13" t="s">
        <v>43</v>
      </c>
      <c r="F616" s="12" t="s">
        <v>123</v>
      </c>
      <c r="G616" s="14" t="s">
        <v>73</v>
      </c>
    </row>
    <row r="617" spans="1:7" hidden="1">
      <c r="A617" s="10">
        <v>25779</v>
      </c>
      <c r="B617" s="12" t="s">
        <v>705</v>
      </c>
      <c r="C617" s="12" t="s">
        <v>620</v>
      </c>
      <c r="D617" s="12" t="s">
        <v>73</v>
      </c>
      <c r="E617" s="13" t="s">
        <v>44</v>
      </c>
      <c r="F617" s="12" t="s">
        <v>123</v>
      </c>
      <c r="G617" s="14" t="s">
        <v>73</v>
      </c>
    </row>
    <row r="618" spans="1:7" hidden="1">
      <c r="A618" s="10">
        <v>25781</v>
      </c>
      <c r="B618" s="12" t="s">
        <v>706</v>
      </c>
      <c r="C618" s="12" t="s">
        <v>620</v>
      </c>
      <c r="D618" s="12" t="s">
        <v>73</v>
      </c>
      <c r="E618" s="13" t="s">
        <v>43</v>
      </c>
      <c r="F618" s="12" t="s">
        <v>123</v>
      </c>
      <c r="G618" s="14" t="s">
        <v>73</v>
      </c>
    </row>
    <row r="619" spans="1:7" hidden="1">
      <c r="A619" s="10">
        <v>25785</v>
      </c>
      <c r="B619" s="12" t="s">
        <v>707</v>
      </c>
      <c r="C619" s="12" t="s">
        <v>620</v>
      </c>
      <c r="D619" s="12" t="s">
        <v>73</v>
      </c>
      <c r="E619" s="13" t="s">
        <v>43</v>
      </c>
      <c r="F619" s="12" t="s">
        <v>123</v>
      </c>
      <c r="G619" s="14" t="s">
        <v>73</v>
      </c>
    </row>
    <row r="620" spans="1:7" hidden="1">
      <c r="A620" s="10">
        <v>25793</v>
      </c>
      <c r="B620" s="12" t="s">
        <v>708</v>
      </c>
      <c r="C620" s="12" t="s">
        <v>620</v>
      </c>
      <c r="D620" s="12" t="s">
        <v>73</v>
      </c>
      <c r="E620" s="13" t="s">
        <v>43</v>
      </c>
      <c r="F620" s="12" t="s">
        <v>123</v>
      </c>
      <c r="G620" s="14" t="s">
        <v>73</v>
      </c>
    </row>
    <row r="621" spans="1:7" hidden="1">
      <c r="A621" s="10">
        <v>25797</v>
      </c>
      <c r="B621" s="12" t="s">
        <v>709</v>
      </c>
      <c r="C621" s="12" t="s">
        <v>620</v>
      </c>
      <c r="D621" s="12" t="s">
        <v>73</v>
      </c>
      <c r="E621" s="13" t="s">
        <v>43</v>
      </c>
      <c r="F621" s="12" t="s">
        <v>123</v>
      </c>
      <c r="G621" s="14" t="s">
        <v>73</v>
      </c>
    </row>
    <row r="622" spans="1:7" hidden="1">
      <c r="A622" s="10">
        <v>25799</v>
      </c>
      <c r="B622" s="12" t="s">
        <v>710</v>
      </c>
      <c r="C622" s="12" t="s">
        <v>620</v>
      </c>
      <c r="D622" s="12" t="s">
        <v>73</v>
      </c>
      <c r="E622" s="13" t="s">
        <v>43</v>
      </c>
      <c r="F622" s="12" t="s">
        <v>123</v>
      </c>
      <c r="G622" s="14" t="s">
        <v>73</v>
      </c>
    </row>
    <row r="623" spans="1:7" hidden="1">
      <c r="A623" s="10">
        <v>25805</v>
      </c>
      <c r="B623" s="12" t="s">
        <v>711</v>
      </c>
      <c r="C623" s="12" t="s">
        <v>620</v>
      </c>
      <c r="D623" s="12" t="s">
        <v>73</v>
      </c>
      <c r="E623" s="13" t="s">
        <v>43</v>
      </c>
      <c r="F623" s="12" t="s">
        <v>123</v>
      </c>
      <c r="G623" s="14" t="s">
        <v>73</v>
      </c>
    </row>
    <row r="624" spans="1:7" hidden="1">
      <c r="A624" s="10">
        <v>25807</v>
      </c>
      <c r="B624" s="12" t="s">
        <v>712</v>
      </c>
      <c r="C624" s="12" t="s">
        <v>620</v>
      </c>
      <c r="D624" s="12" t="s">
        <v>73</v>
      </c>
      <c r="E624" s="13" t="s">
        <v>44</v>
      </c>
      <c r="F624" s="12" t="s">
        <v>123</v>
      </c>
      <c r="G624" s="14" t="s">
        <v>73</v>
      </c>
    </row>
    <row r="625" spans="1:7" hidden="1">
      <c r="A625" s="10">
        <v>25815</v>
      </c>
      <c r="B625" s="12" t="s">
        <v>713</v>
      </c>
      <c r="C625" s="12" t="s">
        <v>620</v>
      </c>
      <c r="D625" s="12" t="s">
        <v>73</v>
      </c>
      <c r="E625" s="13" t="s">
        <v>44</v>
      </c>
      <c r="F625" s="12" t="s">
        <v>123</v>
      </c>
      <c r="G625" s="14" t="s">
        <v>73</v>
      </c>
    </row>
    <row r="626" spans="1:7" hidden="1">
      <c r="A626" s="10">
        <v>25817</v>
      </c>
      <c r="B626" s="12" t="s">
        <v>714</v>
      </c>
      <c r="C626" s="12" t="s">
        <v>620</v>
      </c>
      <c r="D626" s="12" t="s">
        <v>73</v>
      </c>
      <c r="E626" s="13" t="s">
        <v>43</v>
      </c>
      <c r="F626" s="12" t="s">
        <v>123</v>
      </c>
      <c r="G626" s="14" t="s">
        <v>73</v>
      </c>
    </row>
    <row r="627" spans="1:7" hidden="1">
      <c r="A627" s="10">
        <v>25823</v>
      </c>
      <c r="B627" s="12" t="s">
        <v>715</v>
      </c>
      <c r="C627" s="12" t="s">
        <v>620</v>
      </c>
      <c r="D627" s="12" t="s">
        <v>73</v>
      </c>
      <c r="E627" s="13" t="s">
        <v>44</v>
      </c>
      <c r="F627" s="12" t="s">
        <v>123</v>
      </c>
      <c r="G627" s="14" t="s">
        <v>73</v>
      </c>
    </row>
    <row r="628" spans="1:7" hidden="1">
      <c r="A628" s="10">
        <v>25839</v>
      </c>
      <c r="B628" s="12" t="s">
        <v>716</v>
      </c>
      <c r="C628" s="12" t="s">
        <v>620</v>
      </c>
      <c r="D628" s="12" t="s">
        <v>73</v>
      </c>
      <c r="E628" s="13" t="s">
        <v>44</v>
      </c>
      <c r="F628" s="12" t="s">
        <v>123</v>
      </c>
      <c r="G628" s="14" t="s">
        <v>73</v>
      </c>
    </row>
    <row r="629" spans="1:7" hidden="1">
      <c r="A629" s="10">
        <v>25841</v>
      </c>
      <c r="B629" s="12" t="s">
        <v>717</v>
      </c>
      <c r="C629" s="12" t="s">
        <v>620</v>
      </c>
      <c r="D629" s="12" t="s">
        <v>73</v>
      </c>
      <c r="E629" s="13" t="s">
        <v>43</v>
      </c>
      <c r="F629" s="12" t="s">
        <v>123</v>
      </c>
      <c r="G629" s="14" t="s">
        <v>73</v>
      </c>
    </row>
    <row r="630" spans="1:7" hidden="1">
      <c r="A630" s="10">
        <v>25845</v>
      </c>
      <c r="B630" s="12" t="s">
        <v>718</v>
      </c>
      <c r="C630" s="12" t="s">
        <v>620</v>
      </c>
      <c r="D630" s="12" t="s">
        <v>73</v>
      </c>
      <c r="E630" s="13" t="s">
        <v>43</v>
      </c>
      <c r="F630" s="12" t="s">
        <v>123</v>
      </c>
      <c r="G630" s="14" t="s">
        <v>73</v>
      </c>
    </row>
    <row r="631" spans="1:7" hidden="1">
      <c r="A631" s="10">
        <v>25851</v>
      </c>
      <c r="B631" s="12" t="s">
        <v>719</v>
      </c>
      <c r="C631" s="12" t="s">
        <v>620</v>
      </c>
      <c r="D631" s="12" t="s">
        <v>73</v>
      </c>
      <c r="E631" s="13" t="s">
        <v>44</v>
      </c>
      <c r="F631" s="12" t="s">
        <v>123</v>
      </c>
      <c r="G631" s="14" t="s">
        <v>73</v>
      </c>
    </row>
    <row r="632" spans="1:7" hidden="1">
      <c r="A632" s="10">
        <v>25862</v>
      </c>
      <c r="B632" s="12" t="s">
        <v>720</v>
      </c>
      <c r="C632" s="12" t="s">
        <v>620</v>
      </c>
      <c r="D632" s="12" t="s">
        <v>73</v>
      </c>
      <c r="E632" s="13" t="s">
        <v>44</v>
      </c>
      <c r="F632" s="12" t="s">
        <v>123</v>
      </c>
      <c r="G632" s="14" t="s">
        <v>73</v>
      </c>
    </row>
    <row r="633" spans="1:7" hidden="1">
      <c r="A633" s="10">
        <v>25867</v>
      </c>
      <c r="B633" s="12" t="s">
        <v>721</v>
      </c>
      <c r="C633" s="12" t="s">
        <v>620</v>
      </c>
      <c r="D633" s="12" t="s">
        <v>73</v>
      </c>
      <c r="E633" s="13" t="s">
        <v>44</v>
      </c>
      <c r="F633" s="12" t="s">
        <v>123</v>
      </c>
      <c r="G633" s="14" t="s">
        <v>73</v>
      </c>
    </row>
    <row r="634" spans="1:7" hidden="1">
      <c r="A634" s="10">
        <v>25843</v>
      </c>
      <c r="B634" s="12" t="s">
        <v>722</v>
      </c>
      <c r="C634" s="12" t="s">
        <v>620</v>
      </c>
      <c r="D634" s="12" t="s">
        <v>73</v>
      </c>
      <c r="E634" s="13" t="s">
        <v>43</v>
      </c>
      <c r="F634" s="12" t="s">
        <v>123</v>
      </c>
      <c r="G634" s="14" t="s">
        <v>73</v>
      </c>
    </row>
    <row r="635" spans="1:7" hidden="1">
      <c r="A635" s="10">
        <v>25871</v>
      </c>
      <c r="B635" s="12" t="s">
        <v>723</v>
      </c>
      <c r="C635" s="12" t="s">
        <v>620</v>
      </c>
      <c r="D635" s="12" t="s">
        <v>73</v>
      </c>
      <c r="E635" s="13" t="s">
        <v>44</v>
      </c>
      <c r="F635" s="12" t="s">
        <v>123</v>
      </c>
      <c r="G635" s="14" t="s">
        <v>73</v>
      </c>
    </row>
    <row r="636" spans="1:7" hidden="1">
      <c r="A636" s="10">
        <v>25873</v>
      </c>
      <c r="B636" s="12" t="s">
        <v>724</v>
      </c>
      <c r="C636" s="12" t="s">
        <v>620</v>
      </c>
      <c r="D636" s="12" t="s">
        <v>98</v>
      </c>
      <c r="E636" s="13" t="s">
        <v>43</v>
      </c>
      <c r="F636" s="12" t="s">
        <v>123</v>
      </c>
      <c r="G636" s="14" t="s">
        <v>98</v>
      </c>
    </row>
    <row r="637" spans="1:7" hidden="1">
      <c r="A637" s="10">
        <v>25875</v>
      </c>
      <c r="B637" s="12" t="s">
        <v>725</v>
      </c>
      <c r="C637" s="12" t="s">
        <v>620</v>
      </c>
      <c r="D637" s="12" t="s">
        <v>73</v>
      </c>
      <c r="E637" s="13" t="s">
        <v>43</v>
      </c>
      <c r="F637" s="12" t="s">
        <v>123</v>
      </c>
      <c r="G637" s="14" t="s">
        <v>73</v>
      </c>
    </row>
    <row r="638" spans="1:7" hidden="1">
      <c r="A638" s="10">
        <v>25878</v>
      </c>
      <c r="B638" s="12" t="s">
        <v>726</v>
      </c>
      <c r="C638" s="12" t="s">
        <v>620</v>
      </c>
      <c r="D638" s="12" t="s">
        <v>73</v>
      </c>
      <c r="E638" s="13" t="s">
        <v>44</v>
      </c>
      <c r="F638" s="12" t="s">
        <v>123</v>
      </c>
      <c r="G638" s="14" t="s">
        <v>73</v>
      </c>
    </row>
    <row r="639" spans="1:7" hidden="1">
      <c r="A639" s="10">
        <v>25885</v>
      </c>
      <c r="B639" s="12" t="s">
        <v>727</v>
      </c>
      <c r="C639" s="12" t="s">
        <v>620</v>
      </c>
      <c r="D639" s="12" t="s">
        <v>73</v>
      </c>
      <c r="E639" s="13" t="s">
        <v>44</v>
      </c>
      <c r="F639" s="12" t="s">
        <v>123</v>
      </c>
      <c r="G639" s="14" t="s">
        <v>73</v>
      </c>
    </row>
    <row r="640" spans="1:7" hidden="1">
      <c r="A640" s="10">
        <v>25898</v>
      </c>
      <c r="B640" s="12" t="s">
        <v>728</v>
      </c>
      <c r="C640" s="12" t="s">
        <v>620</v>
      </c>
      <c r="D640" s="12" t="s">
        <v>73</v>
      </c>
      <c r="E640" s="13" t="s">
        <v>43</v>
      </c>
      <c r="F640" s="12" t="s">
        <v>123</v>
      </c>
      <c r="G640" s="14" t="s">
        <v>73</v>
      </c>
    </row>
    <row r="641" spans="1:7" hidden="1">
      <c r="A641" s="10">
        <v>25899</v>
      </c>
      <c r="B641" s="12" t="s">
        <v>729</v>
      </c>
      <c r="C641" s="12" t="s">
        <v>620</v>
      </c>
      <c r="D641" s="12" t="s">
        <v>73</v>
      </c>
      <c r="E641" s="13" t="s">
        <v>43</v>
      </c>
      <c r="F641" s="12" t="s">
        <v>123</v>
      </c>
      <c r="G641" s="14" t="s">
        <v>73</v>
      </c>
    </row>
    <row r="642" spans="1:7" hidden="1">
      <c r="A642" s="10">
        <v>94884</v>
      </c>
      <c r="B642" s="11" t="s">
        <v>256</v>
      </c>
      <c r="C642" s="12" t="s">
        <v>730</v>
      </c>
      <c r="D642" s="12" t="s">
        <v>100</v>
      </c>
      <c r="E642" s="13" t="s">
        <v>44</v>
      </c>
      <c r="F642" s="12" t="s">
        <v>110</v>
      </c>
      <c r="G642" s="14" t="s">
        <v>100</v>
      </c>
    </row>
    <row r="643" spans="1:7" hidden="1">
      <c r="A643" s="10">
        <v>94343</v>
      </c>
      <c r="B643" s="12" t="s">
        <v>731</v>
      </c>
      <c r="C643" s="12" t="s">
        <v>730</v>
      </c>
      <c r="D643" s="12" t="s">
        <v>100</v>
      </c>
      <c r="E643" s="13" t="s">
        <v>44</v>
      </c>
      <c r="F643" s="12" t="s">
        <v>110</v>
      </c>
      <c r="G643" s="14" t="s">
        <v>100</v>
      </c>
    </row>
    <row r="644" spans="1:7" hidden="1">
      <c r="A644" s="10">
        <v>94886</v>
      </c>
      <c r="B644" s="12" t="s">
        <v>732</v>
      </c>
      <c r="C644" s="12" t="s">
        <v>730</v>
      </c>
      <c r="D644" s="12" t="s">
        <v>100</v>
      </c>
      <c r="E644" s="13" t="s">
        <v>44</v>
      </c>
      <c r="F644" s="12" t="s">
        <v>110</v>
      </c>
      <c r="G644" s="14" t="s">
        <v>100</v>
      </c>
    </row>
    <row r="645" spans="1:7" hidden="1">
      <c r="A645" s="10">
        <v>94001</v>
      </c>
      <c r="B645" s="12" t="s">
        <v>733</v>
      </c>
      <c r="C645" s="12" t="s">
        <v>730</v>
      </c>
      <c r="D645" s="12" t="s">
        <v>73</v>
      </c>
      <c r="E645" s="13" t="s">
        <v>44</v>
      </c>
      <c r="F645" s="12" t="s">
        <v>110</v>
      </c>
      <c r="G645" s="14" t="s">
        <v>73</v>
      </c>
    </row>
    <row r="646" spans="1:7" hidden="1">
      <c r="A646" s="10">
        <v>94885</v>
      </c>
      <c r="B646" s="12" t="s">
        <v>734</v>
      </c>
      <c r="C646" s="12" t="s">
        <v>730</v>
      </c>
      <c r="D646" s="12" t="s">
        <v>100</v>
      </c>
      <c r="E646" s="13" t="s">
        <v>44</v>
      </c>
      <c r="F646" s="12" t="s">
        <v>110</v>
      </c>
      <c r="G646" s="14" t="s">
        <v>100</v>
      </c>
    </row>
    <row r="647" spans="1:7" hidden="1">
      <c r="A647" s="10">
        <v>94663</v>
      </c>
      <c r="B647" s="12" t="s">
        <v>735</v>
      </c>
      <c r="C647" s="12" t="s">
        <v>730</v>
      </c>
      <c r="D647" s="12" t="s">
        <v>100</v>
      </c>
      <c r="E647" s="13" t="s">
        <v>44</v>
      </c>
      <c r="F647" s="12" t="s">
        <v>110</v>
      </c>
      <c r="G647" s="14" t="s">
        <v>100</v>
      </c>
    </row>
    <row r="648" spans="1:7" hidden="1">
      <c r="A648" s="10">
        <v>94888</v>
      </c>
      <c r="B648" s="12" t="s">
        <v>736</v>
      </c>
      <c r="C648" s="12" t="s">
        <v>730</v>
      </c>
      <c r="D648" s="12" t="s">
        <v>100</v>
      </c>
      <c r="E648" s="13" t="s">
        <v>44</v>
      </c>
      <c r="F648" s="12" t="s">
        <v>110</v>
      </c>
      <c r="G648" s="14" t="s">
        <v>100</v>
      </c>
    </row>
    <row r="649" spans="1:7" hidden="1">
      <c r="A649" s="10">
        <v>94887</v>
      </c>
      <c r="B649" s="12" t="s">
        <v>737</v>
      </c>
      <c r="C649" s="12" t="s">
        <v>730</v>
      </c>
      <c r="D649" s="12" t="s">
        <v>100</v>
      </c>
      <c r="E649" s="13" t="s">
        <v>44</v>
      </c>
      <c r="F649" s="12" t="s">
        <v>110</v>
      </c>
      <c r="G649" s="14" t="s">
        <v>100</v>
      </c>
    </row>
    <row r="650" spans="1:7" hidden="1">
      <c r="A650" s="10">
        <v>94883</v>
      </c>
      <c r="B650" s="12" t="s">
        <v>738</v>
      </c>
      <c r="C650" s="12" t="s">
        <v>730</v>
      </c>
      <c r="D650" s="12" t="s">
        <v>100</v>
      </c>
      <c r="E650" s="13" t="s">
        <v>44</v>
      </c>
      <c r="F650" s="12" t="s">
        <v>110</v>
      </c>
      <c r="G650" s="14" t="s">
        <v>100</v>
      </c>
    </row>
    <row r="651" spans="1:7" hidden="1">
      <c r="A651" s="10">
        <v>95015</v>
      </c>
      <c r="B651" s="11" t="s">
        <v>276</v>
      </c>
      <c r="C651" s="12" t="s">
        <v>739</v>
      </c>
      <c r="D651" s="12" t="s">
        <v>100</v>
      </c>
      <c r="E651" s="13" t="s">
        <v>44</v>
      </c>
      <c r="F651" s="12" t="s">
        <v>110</v>
      </c>
      <c r="G651" s="14" t="s">
        <v>100</v>
      </c>
    </row>
    <row r="652" spans="1:7" hidden="1">
      <c r="A652" s="10">
        <v>95200</v>
      </c>
      <c r="B652" s="11" t="s">
        <v>327</v>
      </c>
      <c r="C652" s="12" t="s">
        <v>739</v>
      </c>
      <c r="D652" s="12" t="s">
        <v>100</v>
      </c>
      <c r="E652" s="13" t="s">
        <v>44</v>
      </c>
      <c r="F652" s="12" t="s">
        <v>110</v>
      </c>
      <c r="G652" s="14" t="s">
        <v>100</v>
      </c>
    </row>
    <row r="653" spans="1:7" hidden="1">
      <c r="A653" s="10">
        <v>95025</v>
      </c>
      <c r="B653" s="12" t="s">
        <v>740</v>
      </c>
      <c r="C653" s="12" t="s">
        <v>739</v>
      </c>
      <c r="D653" s="12" t="s">
        <v>100</v>
      </c>
      <c r="E653" s="13" t="s">
        <v>44</v>
      </c>
      <c r="F653" s="12" t="s">
        <v>123</v>
      </c>
      <c r="G653" s="14" t="s">
        <v>100</v>
      </c>
    </row>
    <row r="654" spans="1:7" hidden="1">
      <c r="A654" s="10">
        <v>95001</v>
      </c>
      <c r="B654" s="12" t="s">
        <v>741</v>
      </c>
      <c r="C654" s="12" t="s">
        <v>739</v>
      </c>
      <c r="D654" s="12" t="s">
        <v>100</v>
      </c>
      <c r="E654" s="13" t="s">
        <v>44</v>
      </c>
      <c r="F654" s="12" t="s">
        <v>123</v>
      </c>
      <c r="G654" s="14" t="s">
        <v>100</v>
      </c>
    </row>
    <row r="655" spans="1:7" hidden="1">
      <c r="A655" s="10">
        <v>41319</v>
      </c>
      <c r="B655" s="11" t="s">
        <v>132</v>
      </c>
      <c r="C655" s="12" t="s">
        <v>742</v>
      </c>
      <c r="D655" s="12" t="s">
        <v>92</v>
      </c>
      <c r="E655" s="13" t="s">
        <v>44</v>
      </c>
      <c r="F655" s="12" t="s">
        <v>123</v>
      </c>
      <c r="G655" s="14" t="s">
        <v>92</v>
      </c>
    </row>
    <row r="656" spans="1:7" hidden="1">
      <c r="A656" s="10">
        <v>41530</v>
      </c>
      <c r="B656" s="11" t="s">
        <v>441</v>
      </c>
      <c r="C656" s="12" t="s">
        <v>742</v>
      </c>
      <c r="D656" s="12" t="s">
        <v>92</v>
      </c>
      <c r="E656" s="13" t="s">
        <v>44</v>
      </c>
      <c r="F656" s="12" t="s">
        <v>123</v>
      </c>
      <c r="G656" s="14" t="s">
        <v>92</v>
      </c>
    </row>
    <row r="657" spans="1:7" hidden="1">
      <c r="A657" s="10">
        <v>41676</v>
      </c>
      <c r="B657" s="11" t="s">
        <v>329</v>
      </c>
      <c r="C657" s="12" t="s">
        <v>742</v>
      </c>
      <c r="D657" s="12" t="s">
        <v>92</v>
      </c>
      <c r="E657" s="13" t="s">
        <v>44</v>
      </c>
      <c r="F657" s="12" t="s">
        <v>123</v>
      </c>
      <c r="G657" s="14" t="s">
        <v>92</v>
      </c>
    </row>
    <row r="658" spans="1:7" hidden="1">
      <c r="A658" s="10">
        <v>41006</v>
      </c>
      <c r="B658" s="12" t="s">
        <v>743</v>
      </c>
      <c r="C658" s="12" t="s">
        <v>742</v>
      </c>
      <c r="D658" s="12" t="s">
        <v>92</v>
      </c>
      <c r="E658" s="13" t="s">
        <v>44</v>
      </c>
      <c r="F658" s="12" t="s">
        <v>123</v>
      </c>
      <c r="G658" s="14" t="s">
        <v>92</v>
      </c>
    </row>
    <row r="659" spans="1:7" hidden="1">
      <c r="A659" s="10">
        <v>41013</v>
      </c>
      <c r="B659" s="12" t="s">
        <v>744</v>
      </c>
      <c r="C659" s="12" t="s">
        <v>742</v>
      </c>
      <c r="D659" s="12" t="s">
        <v>92</v>
      </c>
      <c r="E659" s="13" t="s">
        <v>44</v>
      </c>
      <c r="F659" s="12" t="s">
        <v>123</v>
      </c>
      <c r="G659" s="14" t="s">
        <v>92</v>
      </c>
    </row>
    <row r="660" spans="1:7" hidden="1">
      <c r="A660" s="10">
        <v>41016</v>
      </c>
      <c r="B660" s="12" t="s">
        <v>745</v>
      </c>
      <c r="C660" s="12" t="s">
        <v>742</v>
      </c>
      <c r="D660" s="12" t="s">
        <v>92</v>
      </c>
      <c r="E660" s="13" t="s">
        <v>43</v>
      </c>
      <c r="F660" s="12" t="s">
        <v>123</v>
      </c>
      <c r="G660" s="14" t="s">
        <v>92</v>
      </c>
    </row>
    <row r="661" spans="1:7" hidden="1">
      <c r="A661" s="10">
        <v>41020</v>
      </c>
      <c r="B661" s="12" t="s">
        <v>746</v>
      </c>
      <c r="C661" s="12" t="s">
        <v>742</v>
      </c>
      <c r="D661" s="12" t="s">
        <v>92</v>
      </c>
      <c r="E661" s="13" t="s">
        <v>43</v>
      </c>
      <c r="F661" s="12" t="s">
        <v>123</v>
      </c>
      <c r="G661" s="14" t="s">
        <v>92</v>
      </c>
    </row>
    <row r="662" spans="1:7" hidden="1">
      <c r="A662" s="10">
        <v>41026</v>
      </c>
      <c r="B662" s="12" t="s">
        <v>747</v>
      </c>
      <c r="C662" s="12" t="s">
        <v>742</v>
      </c>
      <c r="D662" s="12" t="s">
        <v>92</v>
      </c>
      <c r="E662" s="13" t="s">
        <v>44</v>
      </c>
      <c r="F662" s="12" t="s">
        <v>123</v>
      </c>
      <c r="G662" s="14" t="s">
        <v>92</v>
      </c>
    </row>
    <row r="663" spans="1:7" hidden="1">
      <c r="A663" s="10">
        <v>41078</v>
      </c>
      <c r="B663" s="12" t="s">
        <v>748</v>
      </c>
      <c r="C663" s="12" t="s">
        <v>742</v>
      </c>
      <c r="D663" s="12" t="s">
        <v>92</v>
      </c>
      <c r="E663" s="13" t="s">
        <v>43</v>
      </c>
      <c r="F663" s="12" t="s">
        <v>123</v>
      </c>
      <c r="G663" s="14" t="s">
        <v>92</v>
      </c>
    </row>
    <row r="664" spans="1:7" hidden="1">
      <c r="A664" s="10">
        <v>41132</v>
      </c>
      <c r="B664" s="12" t="s">
        <v>749</v>
      </c>
      <c r="C664" s="12" t="s">
        <v>742</v>
      </c>
      <c r="D664" s="12" t="s">
        <v>92</v>
      </c>
      <c r="E664" s="13" t="s">
        <v>43</v>
      </c>
      <c r="F664" s="12" t="s">
        <v>123</v>
      </c>
      <c r="G664" s="14" t="s">
        <v>92</v>
      </c>
    </row>
    <row r="665" spans="1:7" hidden="1">
      <c r="A665" s="10">
        <v>41206</v>
      </c>
      <c r="B665" s="12" t="s">
        <v>750</v>
      </c>
      <c r="C665" s="12" t="s">
        <v>742</v>
      </c>
      <c r="D665" s="12" t="s">
        <v>92</v>
      </c>
      <c r="E665" s="13" t="s">
        <v>44</v>
      </c>
      <c r="F665" s="12" t="s">
        <v>123</v>
      </c>
      <c r="G665" s="14" t="s">
        <v>92</v>
      </c>
    </row>
    <row r="666" spans="1:7" hidden="1">
      <c r="A666" s="10">
        <v>41244</v>
      </c>
      <c r="B666" s="12" t="s">
        <v>751</v>
      </c>
      <c r="C666" s="12" t="s">
        <v>742</v>
      </c>
      <c r="D666" s="12" t="s">
        <v>92</v>
      </c>
      <c r="E666" s="13" t="s">
        <v>44</v>
      </c>
      <c r="F666" s="12" t="s">
        <v>123</v>
      </c>
      <c r="G666" s="14" t="s">
        <v>92</v>
      </c>
    </row>
    <row r="667" spans="1:7" hidden="1">
      <c r="A667" s="10">
        <v>41298</v>
      </c>
      <c r="B667" s="12" t="s">
        <v>752</v>
      </c>
      <c r="C667" s="12" t="s">
        <v>742</v>
      </c>
      <c r="D667" s="12" t="s">
        <v>92</v>
      </c>
      <c r="E667" s="13" t="s">
        <v>44</v>
      </c>
      <c r="F667" s="12" t="s">
        <v>123</v>
      </c>
      <c r="G667" s="14" t="s">
        <v>92</v>
      </c>
    </row>
    <row r="668" spans="1:7" hidden="1">
      <c r="A668" s="10">
        <v>41306</v>
      </c>
      <c r="B668" s="12" t="s">
        <v>753</v>
      </c>
      <c r="C668" s="12" t="s">
        <v>742</v>
      </c>
      <c r="D668" s="12" t="s">
        <v>92</v>
      </c>
      <c r="E668" s="13" t="s">
        <v>43</v>
      </c>
      <c r="F668" s="12" t="s">
        <v>123</v>
      </c>
      <c r="G668" s="14" t="s">
        <v>92</v>
      </c>
    </row>
    <row r="669" spans="1:7" hidden="1">
      <c r="A669" s="10">
        <v>41349</v>
      </c>
      <c r="B669" s="12" t="s">
        <v>754</v>
      </c>
      <c r="C669" s="12" t="s">
        <v>742</v>
      </c>
      <c r="D669" s="12" t="s">
        <v>92</v>
      </c>
      <c r="E669" s="13" t="s">
        <v>43</v>
      </c>
      <c r="F669" s="12" t="s">
        <v>123</v>
      </c>
      <c r="G669" s="14" t="s">
        <v>92</v>
      </c>
    </row>
    <row r="670" spans="1:7" hidden="1">
      <c r="A670" s="10">
        <v>41357</v>
      </c>
      <c r="B670" s="12" t="s">
        <v>755</v>
      </c>
      <c r="C670" s="12" t="s">
        <v>742</v>
      </c>
      <c r="D670" s="12" t="s">
        <v>92</v>
      </c>
      <c r="E670" s="13" t="s">
        <v>43</v>
      </c>
      <c r="F670" s="12" t="s">
        <v>123</v>
      </c>
      <c r="G670" s="14" t="s">
        <v>92</v>
      </c>
    </row>
    <row r="671" spans="1:7" hidden="1">
      <c r="A671" s="10">
        <v>41359</v>
      </c>
      <c r="B671" s="12" t="s">
        <v>756</v>
      </c>
      <c r="C671" s="12" t="s">
        <v>742</v>
      </c>
      <c r="D671" s="12" t="s">
        <v>92</v>
      </c>
      <c r="E671" s="13" t="s">
        <v>44</v>
      </c>
      <c r="F671" s="12" t="s">
        <v>123</v>
      </c>
      <c r="G671" s="14" t="s">
        <v>92</v>
      </c>
    </row>
    <row r="672" spans="1:7" hidden="1">
      <c r="A672" s="10">
        <v>41378</v>
      </c>
      <c r="B672" s="12" t="s">
        <v>757</v>
      </c>
      <c r="C672" s="12" t="s">
        <v>742</v>
      </c>
      <c r="D672" s="12" t="s">
        <v>92</v>
      </c>
      <c r="E672" s="13" t="s">
        <v>44</v>
      </c>
      <c r="F672" s="12" t="s">
        <v>123</v>
      </c>
      <c r="G672" s="14" t="s">
        <v>92</v>
      </c>
    </row>
    <row r="673" spans="1:7" hidden="1">
      <c r="A673" s="10">
        <v>41396</v>
      </c>
      <c r="B673" s="12" t="s">
        <v>758</v>
      </c>
      <c r="C673" s="12" t="s">
        <v>742</v>
      </c>
      <c r="D673" s="12" t="s">
        <v>92</v>
      </c>
      <c r="E673" s="13" t="s">
        <v>44</v>
      </c>
      <c r="F673" s="12" t="s">
        <v>123</v>
      </c>
      <c r="G673" s="14" t="s">
        <v>92</v>
      </c>
    </row>
    <row r="674" spans="1:7" hidden="1">
      <c r="A674" s="10">
        <v>41483</v>
      </c>
      <c r="B674" s="12" t="s">
        <v>759</v>
      </c>
      <c r="C674" s="12" t="s">
        <v>742</v>
      </c>
      <c r="D674" s="12" t="s">
        <v>92</v>
      </c>
      <c r="E674" s="13" t="s">
        <v>44</v>
      </c>
      <c r="F674" s="12" t="s">
        <v>123</v>
      </c>
      <c r="G674" s="14" t="s">
        <v>92</v>
      </c>
    </row>
    <row r="675" spans="1:7" hidden="1">
      <c r="A675" s="10">
        <v>41001</v>
      </c>
      <c r="B675" s="12" t="s">
        <v>92</v>
      </c>
      <c r="C675" s="12" t="s">
        <v>742</v>
      </c>
      <c r="D675" s="12" t="s">
        <v>92</v>
      </c>
      <c r="E675" s="13" t="s">
        <v>42</v>
      </c>
      <c r="F675" s="12" t="s">
        <v>123</v>
      </c>
      <c r="G675" s="14" t="s">
        <v>92</v>
      </c>
    </row>
    <row r="676" spans="1:7" hidden="1">
      <c r="A676" s="10">
        <v>41503</v>
      </c>
      <c r="B676" s="12" t="s">
        <v>760</v>
      </c>
      <c r="C676" s="12" t="s">
        <v>742</v>
      </c>
      <c r="D676" s="12" t="s">
        <v>92</v>
      </c>
      <c r="E676" s="13" t="s">
        <v>44</v>
      </c>
      <c r="F676" s="12" t="s">
        <v>123</v>
      </c>
      <c r="G676" s="14" t="s">
        <v>92</v>
      </c>
    </row>
    <row r="677" spans="1:7" hidden="1">
      <c r="A677" s="10">
        <v>41518</v>
      </c>
      <c r="B677" s="12" t="s">
        <v>761</v>
      </c>
      <c r="C677" s="12" t="s">
        <v>742</v>
      </c>
      <c r="D677" s="12" t="s">
        <v>92</v>
      </c>
      <c r="E677" s="13" t="s">
        <v>43</v>
      </c>
      <c r="F677" s="12" t="s">
        <v>123</v>
      </c>
      <c r="G677" s="14" t="s">
        <v>92</v>
      </c>
    </row>
    <row r="678" spans="1:7" hidden="1">
      <c r="A678" s="10">
        <v>41524</v>
      </c>
      <c r="B678" s="12" t="s">
        <v>762</v>
      </c>
      <c r="C678" s="12" t="s">
        <v>742</v>
      </c>
      <c r="D678" s="12" t="s">
        <v>92</v>
      </c>
      <c r="E678" s="13" t="s">
        <v>42</v>
      </c>
      <c r="F678" s="12" t="s">
        <v>123</v>
      </c>
      <c r="G678" s="14" t="s">
        <v>92</v>
      </c>
    </row>
    <row r="679" spans="1:7" hidden="1">
      <c r="A679" s="10">
        <v>41548</v>
      </c>
      <c r="B679" s="12" t="s">
        <v>763</v>
      </c>
      <c r="C679" s="12" t="s">
        <v>742</v>
      </c>
      <c r="D679" s="12" t="s">
        <v>92</v>
      </c>
      <c r="E679" s="13" t="s">
        <v>44</v>
      </c>
      <c r="F679" s="12" t="s">
        <v>123</v>
      </c>
      <c r="G679" s="14" t="s">
        <v>92</v>
      </c>
    </row>
    <row r="680" spans="1:7" hidden="1">
      <c r="A680" s="10">
        <v>41551</v>
      </c>
      <c r="B680" s="12" t="s">
        <v>764</v>
      </c>
      <c r="C680" s="12" t="s">
        <v>742</v>
      </c>
      <c r="D680" s="12" t="s">
        <v>92</v>
      </c>
      <c r="E680" s="13" t="s">
        <v>44</v>
      </c>
      <c r="F680" s="12" t="s">
        <v>123</v>
      </c>
      <c r="G680" s="14" t="s">
        <v>92</v>
      </c>
    </row>
    <row r="681" spans="1:7" hidden="1">
      <c r="A681" s="10">
        <v>41615</v>
      </c>
      <c r="B681" s="12" t="s">
        <v>765</v>
      </c>
      <c r="C681" s="12" t="s">
        <v>742</v>
      </c>
      <c r="D681" s="12" t="s">
        <v>92</v>
      </c>
      <c r="E681" s="13" t="s">
        <v>42</v>
      </c>
      <c r="F681" s="12" t="s">
        <v>123</v>
      </c>
      <c r="G681" s="14" t="s">
        <v>92</v>
      </c>
    </row>
    <row r="682" spans="1:7" hidden="1">
      <c r="A682" s="10">
        <v>41660</v>
      </c>
      <c r="B682" s="12" t="s">
        <v>766</v>
      </c>
      <c r="C682" s="12" t="s">
        <v>742</v>
      </c>
      <c r="D682" s="12" t="s">
        <v>92</v>
      </c>
      <c r="E682" s="13" t="s">
        <v>44</v>
      </c>
      <c r="F682" s="12" t="s">
        <v>123</v>
      </c>
      <c r="G682" s="14" t="s">
        <v>92</v>
      </c>
    </row>
    <row r="683" spans="1:7" hidden="1">
      <c r="A683" s="10">
        <v>41668</v>
      </c>
      <c r="B683" s="12" t="s">
        <v>767</v>
      </c>
      <c r="C683" s="12" t="s">
        <v>742</v>
      </c>
      <c r="D683" s="12" t="s">
        <v>92</v>
      </c>
      <c r="E683" s="13" t="s">
        <v>44</v>
      </c>
      <c r="F683" s="12" t="s">
        <v>123</v>
      </c>
      <c r="G683" s="14" t="s">
        <v>92</v>
      </c>
    </row>
    <row r="684" spans="1:7" hidden="1">
      <c r="A684" s="10">
        <v>41770</v>
      </c>
      <c r="B684" s="12" t="s">
        <v>768</v>
      </c>
      <c r="C684" s="12" t="s">
        <v>742</v>
      </c>
      <c r="D684" s="12" t="s">
        <v>92</v>
      </c>
      <c r="E684" s="13" t="s">
        <v>44</v>
      </c>
      <c r="F684" s="12" t="s">
        <v>123</v>
      </c>
      <c r="G684" s="14" t="s">
        <v>92</v>
      </c>
    </row>
    <row r="685" spans="1:7" hidden="1">
      <c r="A685" s="10">
        <v>41791</v>
      </c>
      <c r="B685" s="12" t="s">
        <v>769</v>
      </c>
      <c r="C685" s="12" t="s">
        <v>742</v>
      </c>
      <c r="D685" s="12" t="s">
        <v>92</v>
      </c>
      <c r="E685" s="13" t="s">
        <v>44</v>
      </c>
      <c r="F685" s="12" t="s">
        <v>123</v>
      </c>
      <c r="G685" s="14" t="s">
        <v>92</v>
      </c>
    </row>
    <row r="686" spans="1:7" hidden="1">
      <c r="A686" s="10">
        <v>41799</v>
      </c>
      <c r="B686" s="12" t="s">
        <v>770</v>
      </c>
      <c r="C686" s="12" t="s">
        <v>742</v>
      </c>
      <c r="D686" s="12" t="s">
        <v>92</v>
      </c>
      <c r="E686" s="13" t="s">
        <v>43</v>
      </c>
      <c r="F686" s="12" t="s">
        <v>123</v>
      </c>
      <c r="G686" s="14" t="s">
        <v>92</v>
      </c>
    </row>
    <row r="687" spans="1:7" hidden="1">
      <c r="A687" s="10">
        <v>41801</v>
      </c>
      <c r="B687" s="12" t="s">
        <v>771</v>
      </c>
      <c r="C687" s="12" t="s">
        <v>742</v>
      </c>
      <c r="D687" s="12" t="s">
        <v>92</v>
      </c>
      <c r="E687" s="13" t="s">
        <v>43</v>
      </c>
      <c r="F687" s="12" t="s">
        <v>123</v>
      </c>
      <c r="G687" s="14" t="s">
        <v>92</v>
      </c>
    </row>
    <row r="688" spans="1:7" hidden="1">
      <c r="A688" s="10">
        <v>41797</v>
      </c>
      <c r="B688" s="12" t="s">
        <v>772</v>
      </c>
      <c r="C688" s="12" t="s">
        <v>742</v>
      </c>
      <c r="D688" s="12" t="s">
        <v>92</v>
      </c>
      <c r="E688" s="13" t="s">
        <v>43</v>
      </c>
      <c r="F688" s="12" t="s">
        <v>123</v>
      </c>
      <c r="G688" s="14" t="s">
        <v>92</v>
      </c>
    </row>
    <row r="689" spans="1:7" hidden="1">
      <c r="A689" s="10">
        <v>41807</v>
      </c>
      <c r="B689" s="12" t="s">
        <v>773</v>
      </c>
      <c r="C689" s="12" t="s">
        <v>742</v>
      </c>
      <c r="D689" s="12" t="s">
        <v>92</v>
      </c>
      <c r="E689" s="13" t="s">
        <v>44</v>
      </c>
      <c r="F689" s="12" t="s">
        <v>123</v>
      </c>
      <c r="G689" s="14" t="s">
        <v>92</v>
      </c>
    </row>
    <row r="690" spans="1:7" hidden="1">
      <c r="A690" s="10">
        <v>41872</v>
      </c>
      <c r="B690" s="12" t="s">
        <v>774</v>
      </c>
      <c r="C690" s="12" t="s">
        <v>742</v>
      </c>
      <c r="D690" s="12" t="s">
        <v>92</v>
      </c>
      <c r="E690" s="13" t="s">
        <v>43</v>
      </c>
      <c r="F690" s="12" t="s">
        <v>123</v>
      </c>
      <c r="G690" s="14" t="s">
        <v>92</v>
      </c>
    </row>
    <row r="691" spans="1:7" hidden="1">
      <c r="A691" s="10">
        <v>41885</v>
      </c>
      <c r="B691" s="12" t="s">
        <v>775</v>
      </c>
      <c r="C691" s="12" t="s">
        <v>742</v>
      </c>
      <c r="D691" s="12" t="s">
        <v>92</v>
      </c>
      <c r="E691" s="13" t="s">
        <v>43</v>
      </c>
      <c r="F691" s="12" t="s">
        <v>123</v>
      </c>
      <c r="G691" s="14" t="s">
        <v>92</v>
      </c>
    </row>
    <row r="692" spans="1:7" hidden="1">
      <c r="A692" s="10">
        <v>44035</v>
      </c>
      <c r="B692" s="11" t="s">
        <v>467</v>
      </c>
      <c r="C692" s="12" t="s">
        <v>776</v>
      </c>
      <c r="D692" s="12" t="s">
        <v>99</v>
      </c>
      <c r="E692" s="13" t="s">
        <v>44</v>
      </c>
      <c r="F692" s="12" t="s">
        <v>123</v>
      </c>
      <c r="G692" s="14" t="s">
        <v>99</v>
      </c>
    </row>
    <row r="693" spans="1:7" hidden="1">
      <c r="A693" s="10">
        <v>44560</v>
      </c>
      <c r="B693" s="11" t="s">
        <v>539</v>
      </c>
      <c r="C693" s="12" t="s">
        <v>776</v>
      </c>
      <c r="D693" s="12" t="s">
        <v>96</v>
      </c>
      <c r="E693" s="13" t="s">
        <v>44</v>
      </c>
      <c r="F693" s="12" t="s">
        <v>123</v>
      </c>
      <c r="G693" s="14" t="s">
        <v>96</v>
      </c>
    </row>
    <row r="694" spans="1:7" hidden="1">
      <c r="A694" s="10">
        <v>44874</v>
      </c>
      <c r="B694" s="11" t="s">
        <v>284</v>
      </c>
      <c r="C694" s="12" t="s">
        <v>776</v>
      </c>
      <c r="D694" s="12" t="s">
        <v>99</v>
      </c>
      <c r="E694" s="13" t="s">
        <v>43</v>
      </c>
      <c r="F694" s="12" t="s">
        <v>123</v>
      </c>
      <c r="G694" s="14" t="s">
        <v>99</v>
      </c>
    </row>
    <row r="695" spans="1:7" hidden="1">
      <c r="A695" s="10">
        <v>44078</v>
      </c>
      <c r="B695" s="12" t="s">
        <v>777</v>
      </c>
      <c r="C695" s="12" t="s">
        <v>776</v>
      </c>
      <c r="D695" s="12" t="s">
        <v>99</v>
      </c>
      <c r="E695" s="13" t="s">
        <v>43</v>
      </c>
      <c r="F695" s="12" t="s">
        <v>123</v>
      </c>
      <c r="G695" s="14" t="s">
        <v>99</v>
      </c>
    </row>
    <row r="696" spans="1:7" hidden="1">
      <c r="A696" s="10">
        <v>44090</v>
      </c>
      <c r="B696" s="12" t="s">
        <v>778</v>
      </c>
      <c r="C696" s="12" t="s">
        <v>776</v>
      </c>
      <c r="D696" s="12" t="s">
        <v>96</v>
      </c>
      <c r="E696" s="13" t="s">
        <v>44</v>
      </c>
      <c r="F696" s="12" t="s">
        <v>123</v>
      </c>
      <c r="G696" s="14" t="s">
        <v>96</v>
      </c>
    </row>
    <row r="697" spans="1:7" hidden="1">
      <c r="A697" s="10">
        <v>44098</v>
      </c>
      <c r="B697" s="12" t="s">
        <v>779</v>
      </c>
      <c r="C697" s="12" t="s">
        <v>776</v>
      </c>
      <c r="D697" s="12" t="s">
        <v>99</v>
      </c>
      <c r="E697" s="13" t="s">
        <v>43</v>
      </c>
      <c r="F697" s="12" t="s">
        <v>123</v>
      </c>
      <c r="G697" s="14" t="s">
        <v>99</v>
      </c>
    </row>
    <row r="698" spans="1:7" hidden="1">
      <c r="A698" s="10">
        <v>44110</v>
      </c>
      <c r="B698" s="12" t="s">
        <v>780</v>
      </c>
      <c r="C698" s="12" t="s">
        <v>776</v>
      </c>
      <c r="D698" s="12" t="s">
        <v>99</v>
      </c>
      <c r="E698" s="13" t="s">
        <v>43</v>
      </c>
      <c r="F698" s="12" t="s">
        <v>123</v>
      </c>
      <c r="G698" s="14" t="s">
        <v>99</v>
      </c>
    </row>
    <row r="699" spans="1:7" hidden="1">
      <c r="A699" s="10">
        <v>44279</v>
      </c>
      <c r="B699" s="12" t="s">
        <v>781</v>
      </c>
      <c r="C699" s="12" t="s">
        <v>776</v>
      </c>
      <c r="D699" s="12" t="s">
        <v>99</v>
      </c>
      <c r="E699" s="13" t="s">
        <v>43</v>
      </c>
      <c r="F699" s="12" t="s">
        <v>123</v>
      </c>
      <c r="G699" s="14" t="s">
        <v>99</v>
      </c>
    </row>
    <row r="700" spans="1:7" hidden="1">
      <c r="A700" s="10">
        <v>44378</v>
      </c>
      <c r="B700" s="12" t="s">
        <v>782</v>
      </c>
      <c r="C700" s="12" t="s">
        <v>776</v>
      </c>
      <c r="D700" s="12" t="s">
        <v>99</v>
      </c>
      <c r="E700" s="13" t="s">
        <v>44</v>
      </c>
      <c r="F700" s="12" t="s">
        <v>123</v>
      </c>
      <c r="G700" s="14" t="s">
        <v>99</v>
      </c>
    </row>
    <row r="701" spans="1:7" hidden="1">
      <c r="A701" s="10">
        <v>44420</v>
      </c>
      <c r="B701" s="12" t="s">
        <v>783</v>
      </c>
      <c r="C701" s="12" t="s">
        <v>776</v>
      </c>
      <c r="D701" s="12" t="s">
        <v>99</v>
      </c>
      <c r="E701" s="13" t="s">
        <v>43</v>
      </c>
      <c r="F701" s="12" t="s">
        <v>123</v>
      </c>
      <c r="G701" s="14" t="s">
        <v>99</v>
      </c>
    </row>
    <row r="702" spans="1:7" hidden="1">
      <c r="A702" s="10">
        <v>44430</v>
      </c>
      <c r="B702" s="12" t="s">
        <v>784</v>
      </c>
      <c r="C702" s="12" t="s">
        <v>776</v>
      </c>
      <c r="D702" s="12" t="s">
        <v>96</v>
      </c>
      <c r="E702" s="13" t="s">
        <v>44</v>
      </c>
      <c r="F702" s="12" t="s">
        <v>123</v>
      </c>
      <c r="G702" s="14" t="s">
        <v>96</v>
      </c>
    </row>
    <row r="703" spans="1:7" hidden="1">
      <c r="A703" s="10">
        <v>44001</v>
      </c>
      <c r="B703" s="12" t="s">
        <v>785</v>
      </c>
      <c r="C703" s="12" t="s">
        <v>776</v>
      </c>
      <c r="D703" s="12" t="s">
        <v>96</v>
      </c>
      <c r="E703" s="13" t="s">
        <v>44</v>
      </c>
      <c r="F703" s="12" t="s">
        <v>123</v>
      </c>
      <c r="G703" s="14" t="s">
        <v>96</v>
      </c>
    </row>
    <row r="704" spans="1:7" hidden="1">
      <c r="A704" s="10">
        <v>44650</v>
      </c>
      <c r="B704" s="12" t="s">
        <v>786</v>
      </c>
      <c r="C704" s="12" t="s">
        <v>776</v>
      </c>
      <c r="D704" s="12" t="s">
        <v>99</v>
      </c>
      <c r="E704" s="13" t="s">
        <v>43</v>
      </c>
      <c r="F704" s="12" t="s">
        <v>123</v>
      </c>
      <c r="G704" s="14" t="s">
        <v>99</v>
      </c>
    </row>
    <row r="705" spans="1:7" hidden="1">
      <c r="A705" s="10">
        <v>44847</v>
      </c>
      <c r="B705" s="12" t="s">
        <v>787</v>
      </c>
      <c r="C705" s="12" t="s">
        <v>776</v>
      </c>
      <c r="D705" s="12" t="s">
        <v>96</v>
      </c>
      <c r="E705" s="13" t="s">
        <v>44</v>
      </c>
      <c r="F705" s="12" t="s">
        <v>123</v>
      </c>
      <c r="G705" s="14" t="s">
        <v>96</v>
      </c>
    </row>
    <row r="706" spans="1:7" hidden="1">
      <c r="A706" s="10">
        <v>44855</v>
      </c>
      <c r="B706" s="12" t="s">
        <v>788</v>
      </c>
      <c r="C706" s="12" t="s">
        <v>776</v>
      </c>
      <c r="D706" s="12" t="s">
        <v>99</v>
      </c>
      <c r="E706" s="13" t="s">
        <v>43</v>
      </c>
      <c r="F706" s="12" t="s">
        <v>123</v>
      </c>
      <c r="G706" s="14" t="s">
        <v>99</v>
      </c>
    </row>
    <row r="707" spans="1:7" hidden="1">
      <c r="A707" s="10">
        <v>47189</v>
      </c>
      <c r="B707" s="11" t="s">
        <v>326</v>
      </c>
      <c r="C707" s="12" t="s">
        <v>789</v>
      </c>
      <c r="D707" s="12" t="s">
        <v>96</v>
      </c>
      <c r="E707" s="13" t="s">
        <v>43</v>
      </c>
      <c r="F707" s="12" t="s">
        <v>123</v>
      </c>
      <c r="G707" s="14" t="s">
        <v>96</v>
      </c>
    </row>
    <row r="708" spans="1:7" hidden="1">
      <c r="A708" s="10">
        <v>47205</v>
      </c>
      <c r="B708" s="11" t="s">
        <v>130</v>
      </c>
      <c r="C708" s="12" t="s">
        <v>789</v>
      </c>
      <c r="D708" s="12" t="s">
        <v>70</v>
      </c>
      <c r="E708" s="13" t="s">
        <v>44</v>
      </c>
      <c r="F708" s="12" t="s">
        <v>123</v>
      </c>
      <c r="G708" s="14" t="s">
        <v>70</v>
      </c>
    </row>
    <row r="709" spans="1:7" hidden="1">
      <c r="A709" s="10">
        <v>47318</v>
      </c>
      <c r="B709" s="11" t="s">
        <v>790</v>
      </c>
      <c r="C709" s="12" t="s">
        <v>789</v>
      </c>
      <c r="D709" s="12" t="s">
        <v>96</v>
      </c>
      <c r="E709" s="13" t="s">
        <v>44</v>
      </c>
      <c r="F709" s="12" t="s">
        <v>123</v>
      </c>
      <c r="G709" s="14" t="s">
        <v>96</v>
      </c>
    </row>
    <row r="710" spans="1:7" hidden="1">
      <c r="A710" s="10">
        <v>47675</v>
      </c>
      <c r="B710" s="11" t="s">
        <v>443</v>
      </c>
      <c r="C710" s="12" t="s">
        <v>789</v>
      </c>
      <c r="D710" s="12" t="s">
        <v>70</v>
      </c>
      <c r="E710" s="13" t="s">
        <v>43</v>
      </c>
      <c r="F710" s="12" t="s">
        <v>123</v>
      </c>
      <c r="G710" s="14" t="s">
        <v>70</v>
      </c>
    </row>
    <row r="711" spans="1:7" hidden="1">
      <c r="A711" s="10">
        <v>47030</v>
      </c>
      <c r="B711" s="12" t="s">
        <v>791</v>
      </c>
      <c r="C711" s="12" t="s">
        <v>789</v>
      </c>
      <c r="D711" s="12" t="s">
        <v>96</v>
      </c>
      <c r="E711" s="13" t="s">
        <v>44</v>
      </c>
      <c r="F711" s="12" t="s">
        <v>123</v>
      </c>
      <c r="G711" s="14" t="s">
        <v>96</v>
      </c>
    </row>
    <row r="712" spans="1:7" hidden="1">
      <c r="A712" s="10">
        <v>47053</v>
      </c>
      <c r="B712" s="12" t="s">
        <v>792</v>
      </c>
      <c r="C712" s="12" t="s">
        <v>789</v>
      </c>
      <c r="D712" s="12" t="s">
        <v>96</v>
      </c>
      <c r="E712" s="13" t="s">
        <v>44</v>
      </c>
      <c r="F712" s="12" t="s">
        <v>123</v>
      </c>
      <c r="G712" s="14" t="s">
        <v>96</v>
      </c>
    </row>
    <row r="713" spans="1:7" hidden="1">
      <c r="A713" s="10">
        <v>47058</v>
      </c>
      <c r="B713" s="12" t="s">
        <v>793</v>
      </c>
      <c r="C713" s="12" t="s">
        <v>789</v>
      </c>
      <c r="D713" s="12" t="s">
        <v>99</v>
      </c>
      <c r="E713" s="13" t="s">
        <v>44</v>
      </c>
      <c r="F713" s="12" t="s">
        <v>123</v>
      </c>
      <c r="G713" s="14" t="s">
        <v>99</v>
      </c>
    </row>
    <row r="714" spans="1:7" hidden="1">
      <c r="A714" s="10">
        <v>47161</v>
      </c>
      <c r="B714" s="12" t="s">
        <v>794</v>
      </c>
      <c r="C714" s="12" t="s">
        <v>789</v>
      </c>
      <c r="D714" s="12" t="s">
        <v>70</v>
      </c>
      <c r="E714" s="13" t="s">
        <v>44</v>
      </c>
      <c r="F714" s="12" t="s">
        <v>123</v>
      </c>
      <c r="G714" s="14" t="s">
        <v>70</v>
      </c>
    </row>
    <row r="715" spans="1:7" hidden="1">
      <c r="A715" s="10">
        <v>47170</v>
      </c>
      <c r="B715" s="12" t="s">
        <v>795</v>
      </c>
      <c r="C715" s="12" t="s">
        <v>789</v>
      </c>
      <c r="D715" s="12" t="s">
        <v>96</v>
      </c>
      <c r="E715" s="13" t="s">
        <v>44</v>
      </c>
      <c r="F715" s="12" t="s">
        <v>123</v>
      </c>
      <c r="G715" s="14" t="s">
        <v>96</v>
      </c>
    </row>
    <row r="716" spans="1:7" hidden="1">
      <c r="A716" s="10">
        <v>47245</v>
      </c>
      <c r="B716" s="12" t="s">
        <v>796</v>
      </c>
      <c r="C716" s="12" t="s">
        <v>789</v>
      </c>
      <c r="D716" s="12" t="s">
        <v>96</v>
      </c>
      <c r="E716" s="13" t="s">
        <v>44</v>
      </c>
      <c r="F716" s="12" t="s">
        <v>123</v>
      </c>
      <c r="G716" s="14" t="s">
        <v>96</v>
      </c>
    </row>
    <row r="717" spans="1:7" hidden="1">
      <c r="A717" s="10">
        <v>47258</v>
      </c>
      <c r="B717" s="12" t="s">
        <v>797</v>
      </c>
      <c r="C717" s="12" t="s">
        <v>789</v>
      </c>
      <c r="D717" s="12" t="s">
        <v>70</v>
      </c>
      <c r="E717" s="13" t="s">
        <v>44</v>
      </c>
      <c r="F717" s="12" t="s">
        <v>123</v>
      </c>
      <c r="G717" s="14" t="s">
        <v>70</v>
      </c>
    </row>
    <row r="718" spans="1:7" hidden="1">
      <c r="A718" s="10">
        <v>47268</v>
      </c>
      <c r="B718" s="12" t="s">
        <v>798</v>
      </c>
      <c r="C718" s="12" t="s">
        <v>789</v>
      </c>
      <c r="D718" s="12" t="s">
        <v>96</v>
      </c>
      <c r="E718" s="13" t="s">
        <v>44</v>
      </c>
      <c r="F718" s="12" t="s">
        <v>123</v>
      </c>
      <c r="G718" s="14" t="s">
        <v>96</v>
      </c>
    </row>
    <row r="719" spans="1:7" hidden="1">
      <c r="A719" s="10">
        <v>47288</v>
      </c>
      <c r="B719" s="12" t="s">
        <v>799</v>
      </c>
      <c r="C719" s="12" t="s">
        <v>789</v>
      </c>
      <c r="D719" s="12" t="s">
        <v>96</v>
      </c>
      <c r="E719" s="13" t="s">
        <v>44</v>
      </c>
      <c r="F719" s="12" t="s">
        <v>123</v>
      </c>
      <c r="G719" s="14" t="s">
        <v>96</v>
      </c>
    </row>
    <row r="720" spans="1:7" hidden="1">
      <c r="A720" s="10">
        <v>47460</v>
      </c>
      <c r="B720" s="12" t="s">
        <v>800</v>
      </c>
      <c r="C720" s="12" t="s">
        <v>789</v>
      </c>
      <c r="D720" s="12" t="s">
        <v>99</v>
      </c>
      <c r="E720" s="13" t="s">
        <v>44</v>
      </c>
      <c r="F720" s="12" t="s">
        <v>123</v>
      </c>
      <c r="G720" s="14" t="s">
        <v>99</v>
      </c>
    </row>
    <row r="721" spans="1:7" hidden="1">
      <c r="A721" s="10">
        <v>47541</v>
      </c>
      <c r="B721" s="12" t="s">
        <v>801</v>
      </c>
      <c r="C721" s="12" t="s">
        <v>789</v>
      </c>
      <c r="D721" s="12" t="s">
        <v>70</v>
      </c>
      <c r="E721" s="13" t="s">
        <v>44</v>
      </c>
      <c r="F721" s="12" t="s">
        <v>123</v>
      </c>
      <c r="G721" s="14" t="s">
        <v>70</v>
      </c>
    </row>
    <row r="722" spans="1:7" hidden="1">
      <c r="A722" s="10">
        <v>47545</v>
      </c>
      <c r="B722" s="12" t="s">
        <v>802</v>
      </c>
      <c r="C722" s="12" t="s">
        <v>789</v>
      </c>
      <c r="D722" s="12" t="s">
        <v>96</v>
      </c>
      <c r="E722" s="13" t="s">
        <v>44</v>
      </c>
      <c r="F722" s="12" t="s">
        <v>123</v>
      </c>
      <c r="G722" s="14" t="s">
        <v>96</v>
      </c>
    </row>
    <row r="723" spans="1:7" hidden="1">
      <c r="A723" s="10">
        <v>47551</v>
      </c>
      <c r="B723" s="12" t="s">
        <v>803</v>
      </c>
      <c r="C723" s="12" t="s">
        <v>789</v>
      </c>
      <c r="D723" s="12" t="s">
        <v>96</v>
      </c>
      <c r="E723" s="13" t="s">
        <v>44</v>
      </c>
      <c r="F723" s="12" t="s">
        <v>123</v>
      </c>
      <c r="G723" s="14" t="s">
        <v>96</v>
      </c>
    </row>
    <row r="724" spans="1:7" hidden="1">
      <c r="A724" s="10">
        <v>47555</v>
      </c>
      <c r="B724" s="12" t="s">
        <v>804</v>
      </c>
      <c r="C724" s="12" t="s">
        <v>789</v>
      </c>
      <c r="D724" s="12" t="s">
        <v>96</v>
      </c>
      <c r="E724" s="13" t="s">
        <v>44</v>
      </c>
      <c r="F724" s="12" t="s">
        <v>123</v>
      </c>
      <c r="G724" s="14" t="s">
        <v>96</v>
      </c>
    </row>
    <row r="725" spans="1:7" hidden="1">
      <c r="A725" s="10">
        <v>47570</v>
      </c>
      <c r="B725" s="12" t="s">
        <v>805</v>
      </c>
      <c r="C725" s="12" t="s">
        <v>789</v>
      </c>
      <c r="D725" s="12" t="s">
        <v>96</v>
      </c>
      <c r="E725" s="13" t="s">
        <v>43</v>
      </c>
      <c r="F725" s="12" t="s">
        <v>123</v>
      </c>
      <c r="G725" s="14" t="s">
        <v>96</v>
      </c>
    </row>
    <row r="726" spans="1:7" hidden="1">
      <c r="A726" s="10">
        <v>47605</v>
      </c>
      <c r="B726" s="12" t="s">
        <v>806</v>
      </c>
      <c r="C726" s="12" t="s">
        <v>789</v>
      </c>
      <c r="D726" s="12" t="s">
        <v>70</v>
      </c>
      <c r="E726" s="13" t="s">
        <v>44</v>
      </c>
      <c r="F726" s="12" t="s">
        <v>123</v>
      </c>
      <c r="G726" s="14" t="s">
        <v>70</v>
      </c>
    </row>
    <row r="727" spans="1:7" hidden="1">
      <c r="A727" s="10">
        <v>47660</v>
      </c>
      <c r="B727" s="12" t="s">
        <v>807</v>
      </c>
      <c r="C727" s="12" t="s">
        <v>789</v>
      </c>
      <c r="D727" s="12" t="s">
        <v>96</v>
      </c>
      <c r="E727" s="13" t="s">
        <v>44</v>
      </c>
      <c r="F727" s="12" t="s">
        <v>123</v>
      </c>
      <c r="G727" s="14" t="s">
        <v>96</v>
      </c>
    </row>
    <row r="728" spans="1:7" hidden="1">
      <c r="A728" s="10">
        <v>47692</v>
      </c>
      <c r="B728" s="12" t="s">
        <v>808</v>
      </c>
      <c r="C728" s="12" t="s">
        <v>789</v>
      </c>
      <c r="D728" s="12" t="s">
        <v>96</v>
      </c>
      <c r="E728" s="13" t="s">
        <v>44</v>
      </c>
      <c r="F728" s="12" t="s">
        <v>123</v>
      </c>
      <c r="G728" s="14" t="s">
        <v>96</v>
      </c>
    </row>
    <row r="729" spans="1:7" hidden="1">
      <c r="A729" s="10">
        <v>47703</v>
      </c>
      <c r="B729" s="12" t="s">
        <v>809</v>
      </c>
      <c r="C729" s="12" t="s">
        <v>789</v>
      </c>
      <c r="D729" s="12" t="s">
        <v>96</v>
      </c>
      <c r="E729" s="13" t="s">
        <v>44</v>
      </c>
      <c r="F729" s="12" t="s">
        <v>123</v>
      </c>
      <c r="G729" s="14" t="s">
        <v>96</v>
      </c>
    </row>
    <row r="730" spans="1:7" hidden="1">
      <c r="A730" s="10">
        <v>47707</v>
      </c>
      <c r="B730" s="12" t="s">
        <v>810</v>
      </c>
      <c r="C730" s="12" t="s">
        <v>789</v>
      </c>
      <c r="D730" s="12" t="s">
        <v>96</v>
      </c>
      <c r="E730" s="13" t="s">
        <v>44</v>
      </c>
      <c r="F730" s="12" t="s">
        <v>123</v>
      </c>
      <c r="G730" s="14" t="s">
        <v>96</v>
      </c>
    </row>
    <row r="731" spans="1:7" hidden="1">
      <c r="A731" s="10">
        <v>47720</v>
      </c>
      <c r="B731" s="12" t="s">
        <v>811</v>
      </c>
      <c r="C731" s="12" t="s">
        <v>789</v>
      </c>
      <c r="D731" s="12" t="s">
        <v>96</v>
      </c>
      <c r="E731" s="13" t="s">
        <v>44</v>
      </c>
      <c r="F731" s="12" t="s">
        <v>123</v>
      </c>
      <c r="G731" s="14" t="s">
        <v>96</v>
      </c>
    </row>
    <row r="732" spans="1:7" hidden="1">
      <c r="A732" s="10">
        <v>47001</v>
      </c>
      <c r="B732" s="12" t="s">
        <v>96</v>
      </c>
      <c r="C732" s="12" t="s">
        <v>789</v>
      </c>
      <c r="D732" s="12" t="s">
        <v>96</v>
      </c>
      <c r="E732" s="13" t="s">
        <v>42</v>
      </c>
      <c r="F732" s="12" t="s">
        <v>123</v>
      </c>
      <c r="G732" s="14" t="s">
        <v>96</v>
      </c>
    </row>
    <row r="733" spans="1:7" hidden="1">
      <c r="A733" s="10">
        <v>47745</v>
      </c>
      <c r="B733" s="12" t="s">
        <v>812</v>
      </c>
      <c r="C733" s="12" t="s">
        <v>789</v>
      </c>
      <c r="D733" s="12" t="s">
        <v>70</v>
      </c>
      <c r="E733" s="13" t="s">
        <v>43</v>
      </c>
      <c r="F733" s="12" t="s">
        <v>123</v>
      </c>
      <c r="G733" s="14" t="s">
        <v>70</v>
      </c>
    </row>
    <row r="734" spans="1:7" hidden="1">
      <c r="A734" s="10">
        <v>47798</v>
      </c>
      <c r="B734" s="12" t="s">
        <v>813</v>
      </c>
      <c r="C734" s="12" t="s">
        <v>789</v>
      </c>
      <c r="D734" s="12" t="s">
        <v>96</v>
      </c>
      <c r="E734" s="13" t="s">
        <v>44</v>
      </c>
      <c r="F734" s="12" t="s">
        <v>123</v>
      </c>
      <c r="G734" s="14" t="s">
        <v>96</v>
      </c>
    </row>
    <row r="735" spans="1:7" hidden="1">
      <c r="A735" s="10">
        <v>47960</v>
      </c>
      <c r="B735" s="12" t="s">
        <v>814</v>
      </c>
      <c r="C735" s="12" t="s">
        <v>789</v>
      </c>
      <c r="D735" s="12" t="s">
        <v>70</v>
      </c>
      <c r="E735" s="13" t="s">
        <v>44</v>
      </c>
      <c r="F735" s="12" t="s">
        <v>203</v>
      </c>
      <c r="G735" s="14" t="s">
        <v>70</v>
      </c>
    </row>
    <row r="736" spans="1:7" hidden="1">
      <c r="A736" s="10">
        <v>47980</v>
      </c>
      <c r="B736" s="12" t="s">
        <v>815</v>
      </c>
      <c r="C736" s="12" t="s">
        <v>789</v>
      </c>
      <c r="D736" s="12" t="s">
        <v>96</v>
      </c>
      <c r="E736" s="13" t="s">
        <v>43</v>
      </c>
      <c r="F736" s="12" t="s">
        <v>123</v>
      </c>
      <c r="G736" s="14" t="s">
        <v>96</v>
      </c>
    </row>
    <row r="737" spans="1:7" hidden="1">
      <c r="A737" s="10">
        <v>50313</v>
      </c>
      <c r="B737" s="11" t="s">
        <v>131</v>
      </c>
      <c r="C737" s="12" t="s">
        <v>816</v>
      </c>
      <c r="D737" s="12" t="s">
        <v>100</v>
      </c>
      <c r="E737" s="13" t="s">
        <v>43</v>
      </c>
      <c r="F737" s="12" t="s">
        <v>123</v>
      </c>
      <c r="G737" s="14" t="s">
        <v>100</v>
      </c>
    </row>
    <row r="738" spans="1:7" hidden="1">
      <c r="A738" s="10">
        <v>50318</v>
      </c>
      <c r="B738" s="11" t="s">
        <v>790</v>
      </c>
      <c r="C738" s="12" t="s">
        <v>816</v>
      </c>
      <c r="D738" s="12" t="s">
        <v>100</v>
      </c>
      <c r="E738" s="13" t="s">
        <v>43</v>
      </c>
      <c r="F738" s="12" t="s">
        <v>123</v>
      </c>
      <c r="G738" s="14" t="s">
        <v>100</v>
      </c>
    </row>
    <row r="739" spans="1:7" hidden="1">
      <c r="A739" s="10">
        <v>50590</v>
      </c>
      <c r="B739" s="11" t="s">
        <v>469</v>
      </c>
      <c r="C739" s="12" t="s">
        <v>816</v>
      </c>
      <c r="D739" s="12" t="s">
        <v>100</v>
      </c>
      <c r="E739" s="13" t="s">
        <v>44</v>
      </c>
      <c r="F739" s="12" t="s">
        <v>123</v>
      </c>
      <c r="G739" s="14" t="s">
        <v>100</v>
      </c>
    </row>
    <row r="740" spans="1:7" hidden="1">
      <c r="A740" s="10">
        <v>50606</v>
      </c>
      <c r="B740" s="11" t="s">
        <v>817</v>
      </c>
      <c r="C740" s="12" t="s">
        <v>816</v>
      </c>
      <c r="D740" s="12" t="s">
        <v>100</v>
      </c>
      <c r="E740" s="13" t="s">
        <v>43</v>
      </c>
      <c r="F740" s="12" t="s">
        <v>123</v>
      </c>
      <c r="G740" s="14" t="s">
        <v>100</v>
      </c>
    </row>
    <row r="741" spans="1:7" hidden="1">
      <c r="A741" s="10">
        <v>50689</v>
      </c>
      <c r="B741" s="11" t="s">
        <v>540</v>
      </c>
      <c r="C741" s="12" t="s">
        <v>816</v>
      </c>
      <c r="D741" s="12" t="s">
        <v>100</v>
      </c>
      <c r="E741" s="13" t="s">
        <v>43</v>
      </c>
      <c r="F741" s="12" t="s">
        <v>123</v>
      </c>
      <c r="G741" s="14" t="s">
        <v>100</v>
      </c>
    </row>
    <row r="742" spans="1:7" hidden="1">
      <c r="A742" s="10">
        <v>50006</v>
      </c>
      <c r="B742" s="12" t="s">
        <v>818</v>
      </c>
      <c r="C742" s="12" t="s">
        <v>816</v>
      </c>
      <c r="D742" s="12" t="s">
        <v>100</v>
      </c>
      <c r="E742" s="13" t="s">
        <v>43</v>
      </c>
      <c r="F742" s="12" t="s">
        <v>123</v>
      </c>
      <c r="G742" s="14" t="s">
        <v>100</v>
      </c>
    </row>
    <row r="743" spans="1:7" hidden="1">
      <c r="A743" s="10">
        <v>50110</v>
      </c>
      <c r="B743" s="12" t="s">
        <v>819</v>
      </c>
      <c r="C743" s="12" t="s">
        <v>816</v>
      </c>
      <c r="D743" s="12" t="s">
        <v>100</v>
      </c>
      <c r="E743" s="13" t="s">
        <v>43</v>
      </c>
      <c r="F743" s="12" t="s">
        <v>123</v>
      </c>
      <c r="G743" s="14" t="s">
        <v>100</v>
      </c>
    </row>
    <row r="744" spans="1:7" hidden="1">
      <c r="A744" s="10">
        <v>50124</v>
      </c>
      <c r="B744" s="12" t="s">
        <v>820</v>
      </c>
      <c r="C744" s="12" t="s">
        <v>816</v>
      </c>
      <c r="D744" s="12" t="s">
        <v>100</v>
      </c>
      <c r="E744" s="13" t="s">
        <v>44</v>
      </c>
      <c r="F744" s="12" t="s">
        <v>123</v>
      </c>
      <c r="G744" s="14" t="s">
        <v>100</v>
      </c>
    </row>
    <row r="745" spans="1:7" hidden="1">
      <c r="A745" s="10">
        <v>50150</v>
      </c>
      <c r="B745" s="12" t="s">
        <v>821</v>
      </c>
      <c r="C745" s="12" t="s">
        <v>816</v>
      </c>
      <c r="D745" s="12" t="s">
        <v>100</v>
      </c>
      <c r="E745" s="13" t="s">
        <v>43</v>
      </c>
      <c r="F745" s="12" t="s">
        <v>123</v>
      </c>
      <c r="G745" s="14" t="s">
        <v>100</v>
      </c>
    </row>
    <row r="746" spans="1:7" hidden="1">
      <c r="A746" s="10">
        <v>50223</v>
      </c>
      <c r="B746" s="12" t="s">
        <v>822</v>
      </c>
      <c r="C746" s="12" t="s">
        <v>816</v>
      </c>
      <c r="D746" s="12" t="s">
        <v>100</v>
      </c>
      <c r="E746" s="13" t="s">
        <v>43</v>
      </c>
      <c r="F746" s="12" t="s">
        <v>123</v>
      </c>
      <c r="G746" s="14" t="s">
        <v>100</v>
      </c>
    </row>
    <row r="747" spans="1:7" hidden="1">
      <c r="A747" s="10">
        <v>50226</v>
      </c>
      <c r="B747" s="12" t="s">
        <v>823</v>
      </c>
      <c r="C747" s="12" t="s">
        <v>816</v>
      </c>
      <c r="D747" s="12" t="s">
        <v>100</v>
      </c>
      <c r="E747" s="13" t="s">
        <v>43</v>
      </c>
      <c r="F747" s="12" t="s">
        <v>123</v>
      </c>
      <c r="G747" s="14" t="s">
        <v>100</v>
      </c>
    </row>
    <row r="748" spans="1:7" hidden="1">
      <c r="A748" s="10">
        <v>50245</v>
      </c>
      <c r="B748" s="12" t="s">
        <v>824</v>
      </c>
      <c r="C748" s="12" t="s">
        <v>816</v>
      </c>
      <c r="D748" s="12" t="s">
        <v>100</v>
      </c>
      <c r="E748" s="13" t="s">
        <v>44</v>
      </c>
      <c r="F748" s="12" t="s">
        <v>123</v>
      </c>
      <c r="G748" s="14" t="s">
        <v>100</v>
      </c>
    </row>
    <row r="749" spans="1:7" hidden="1">
      <c r="A749" s="10">
        <v>50251</v>
      </c>
      <c r="B749" s="12" t="s">
        <v>825</v>
      </c>
      <c r="C749" s="12" t="s">
        <v>816</v>
      </c>
      <c r="D749" s="12" t="s">
        <v>100</v>
      </c>
      <c r="E749" s="13" t="s">
        <v>43</v>
      </c>
      <c r="F749" s="12" t="s">
        <v>123</v>
      </c>
      <c r="G749" s="14" t="s">
        <v>100</v>
      </c>
    </row>
    <row r="750" spans="1:7" hidden="1">
      <c r="A750" s="10">
        <v>50270</v>
      </c>
      <c r="B750" s="12" t="s">
        <v>826</v>
      </c>
      <c r="C750" s="12" t="s">
        <v>816</v>
      </c>
      <c r="D750" s="12" t="s">
        <v>100</v>
      </c>
      <c r="E750" s="13" t="s">
        <v>43</v>
      </c>
      <c r="F750" s="12" t="s">
        <v>123</v>
      </c>
      <c r="G750" s="14" t="s">
        <v>100</v>
      </c>
    </row>
    <row r="751" spans="1:7" hidden="1">
      <c r="A751" s="10">
        <v>50287</v>
      </c>
      <c r="B751" s="12" t="s">
        <v>827</v>
      </c>
      <c r="C751" s="12" t="s">
        <v>816</v>
      </c>
      <c r="D751" s="12" t="s">
        <v>100</v>
      </c>
      <c r="E751" s="13" t="s">
        <v>44</v>
      </c>
      <c r="F751" s="12" t="s">
        <v>123</v>
      </c>
      <c r="G751" s="14" t="s">
        <v>100</v>
      </c>
    </row>
    <row r="752" spans="1:7" hidden="1">
      <c r="A752" s="10">
        <v>50350</v>
      </c>
      <c r="B752" s="12" t="s">
        <v>828</v>
      </c>
      <c r="C752" s="12" t="s">
        <v>816</v>
      </c>
      <c r="D752" s="12" t="s">
        <v>100</v>
      </c>
      <c r="E752" s="13" t="s">
        <v>44</v>
      </c>
      <c r="F752" s="12" t="s">
        <v>110</v>
      </c>
      <c r="G752" s="14" t="s">
        <v>100</v>
      </c>
    </row>
    <row r="753" spans="1:7" hidden="1">
      <c r="A753" s="10">
        <v>50400</v>
      </c>
      <c r="B753" s="12" t="s">
        <v>829</v>
      </c>
      <c r="C753" s="12" t="s">
        <v>816</v>
      </c>
      <c r="D753" s="12" t="s">
        <v>100</v>
      </c>
      <c r="E753" s="13" t="s">
        <v>44</v>
      </c>
      <c r="F753" s="12" t="s">
        <v>123</v>
      </c>
      <c r="G753" s="14" t="s">
        <v>100</v>
      </c>
    </row>
    <row r="754" spans="1:7" hidden="1">
      <c r="A754" s="10">
        <v>50325</v>
      </c>
      <c r="B754" s="12" t="s">
        <v>830</v>
      </c>
      <c r="C754" s="12" t="s">
        <v>816</v>
      </c>
      <c r="D754" s="12" t="s">
        <v>100</v>
      </c>
      <c r="E754" s="13" t="s">
        <v>44</v>
      </c>
      <c r="F754" s="12" t="s">
        <v>110</v>
      </c>
      <c r="G754" s="14" t="s">
        <v>100</v>
      </c>
    </row>
    <row r="755" spans="1:7" hidden="1">
      <c r="A755" s="10">
        <v>50330</v>
      </c>
      <c r="B755" s="12" t="s">
        <v>831</v>
      </c>
      <c r="C755" s="12" t="s">
        <v>816</v>
      </c>
      <c r="D755" s="12" t="s">
        <v>100</v>
      </c>
      <c r="E755" s="13" t="s">
        <v>44</v>
      </c>
      <c r="F755" s="12" t="s">
        <v>123</v>
      </c>
      <c r="G755" s="14" t="s">
        <v>100</v>
      </c>
    </row>
    <row r="756" spans="1:7" hidden="1">
      <c r="A756" s="10">
        <v>50450</v>
      </c>
      <c r="B756" s="12" t="s">
        <v>832</v>
      </c>
      <c r="C756" s="12" t="s">
        <v>816</v>
      </c>
      <c r="D756" s="12" t="s">
        <v>100</v>
      </c>
      <c r="E756" s="13" t="s">
        <v>44</v>
      </c>
      <c r="F756" s="12" t="s">
        <v>123</v>
      </c>
      <c r="G756" s="14" t="s">
        <v>100</v>
      </c>
    </row>
    <row r="757" spans="1:7" hidden="1">
      <c r="A757" s="10">
        <v>50568</v>
      </c>
      <c r="B757" s="12" t="s">
        <v>833</v>
      </c>
      <c r="C757" s="12" t="s">
        <v>816</v>
      </c>
      <c r="D757" s="12" t="s">
        <v>100</v>
      </c>
      <c r="E757" s="13" t="s">
        <v>44</v>
      </c>
      <c r="F757" s="12" t="s">
        <v>123</v>
      </c>
      <c r="G757" s="14" t="s">
        <v>100</v>
      </c>
    </row>
    <row r="758" spans="1:7" hidden="1">
      <c r="A758" s="10">
        <v>50577</v>
      </c>
      <c r="B758" s="12" t="s">
        <v>834</v>
      </c>
      <c r="C758" s="12" t="s">
        <v>816</v>
      </c>
      <c r="D758" s="12" t="s">
        <v>100</v>
      </c>
      <c r="E758" s="13" t="s">
        <v>44</v>
      </c>
      <c r="F758" s="12" t="s">
        <v>123</v>
      </c>
      <c r="G758" s="14" t="s">
        <v>100</v>
      </c>
    </row>
    <row r="759" spans="1:7" hidden="1">
      <c r="A759" s="10">
        <v>50573</v>
      </c>
      <c r="B759" s="12" t="s">
        <v>835</v>
      </c>
      <c r="C759" s="12" t="s">
        <v>816</v>
      </c>
      <c r="D759" s="12" t="s">
        <v>100</v>
      </c>
      <c r="E759" s="13" t="s">
        <v>43</v>
      </c>
      <c r="F759" s="12" t="s">
        <v>123</v>
      </c>
      <c r="G759" s="14" t="s">
        <v>100</v>
      </c>
    </row>
    <row r="760" spans="1:7" hidden="1">
      <c r="A760" s="10">
        <v>50680</v>
      </c>
      <c r="B760" s="12" t="s">
        <v>836</v>
      </c>
      <c r="C760" s="12" t="s">
        <v>816</v>
      </c>
      <c r="D760" s="12" t="s">
        <v>100</v>
      </c>
      <c r="E760" s="13" t="s">
        <v>43</v>
      </c>
      <c r="F760" s="12" t="s">
        <v>123</v>
      </c>
      <c r="G760" s="14" t="s">
        <v>100</v>
      </c>
    </row>
    <row r="761" spans="1:7" hidden="1">
      <c r="A761" s="10">
        <v>50683</v>
      </c>
      <c r="B761" s="12" t="s">
        <v>837</v>
      </c>
      <c r="C761" s="12" t="s">
        <v>816</v>
      </c>
      <c r="D761" s="12" t="s">
        <v>100</v>
      </c>
      <c r="E761" s="13" t="s">
        <v>44</v>
      </c>
      <c r="F761" s="12" t="s">
        <v>123</v>
      </c>
      <c r="G761" s="14" t="s">
        <v>100</v>
      </c>
    </row>
    <row r="762" spans="1:7" hidden="1">
      <c r="A762" s="10">
        <v>50686</v>
      </c>
      <c r="B762" s="12" t="s">
        <v>838</v>
      </c>
      <c r="C762" s="12" t="s">
        <v>816</v>
      </c>
      <c r="D762" s="12" t="s">
        <v>100</v>
      </c>
      <c r="E762" s="13" t="s">
        <v>44</v>
      </c>
      <c r="F762" s="12" t="s">
        <v>123</v>
      </c>
      <c r="G762" s="14" t="s">
        <v>100</v>
      </c>
    </row>
    <row r="763" spans="1:7" hidden="1">
      <c r="A763" s="10">
        <v>50370</v>
      </c>
      <c r="B763" s="12" t="s">
        <v>839</v>
      </c>
      <c r="C763" s="12" t="s">
        <v>816</v>
      </c>
      <c r="D763" s="12" t="s">
        <v>100</v>
      </c>
      <c r="E763" s="13" t="s">
        <v>44</v>
      </c>
      <c r="F763" s="12" t="s">
        <v>110</v>
      </c>
      <c r="G763" s="14" t="s">
        <v>100</v>
      </c>
    </row>
    <row r="764" spans="1:7" hidden="1">
      <c r="A764" s="10">
        <v>50001</v>
      </c>
      <c r="B764" s="12" t="s">
        <v>100</v>
      </c>
      <c r="C764" s="12" t="s">
        <v>816</v>
      </c>
      <c r="D764" s="12" t="s">
        <v>100</v>
      </c>
      <c r="E764" s="13" t="s">
        <v>42</v>
      </c>
      <c r="F764" s="12" t="s">
        <v>123</v>
      </c>
      <c r="G764" s="14" t="s">
        <v>100</v>
      </c>
    </row>
    <row r="765" spans="1:7" hidden="1">
      <c r="A765" s="10">
        <v>50711</v>
      </c>
      <c r="B765" s="12" t="s">
        <v>840</v>
      </c>
      <c r="C765" s="12" t="s">
        <v>816</v>
      </c>
      <c r="D765" s="12" t="s">
        <v>100</v>
      </c>
      <c r="E765" s="13" t="s">
        <v>44</v>
      </c>
      <c r="F765" s="12" t="s">
        <v>123</v>
      </c>
      <c r="G765" s="14" t="s">
        <v>100</v>
      </c>
    </row>
    <row r="766" spans="1:7" hidden="1">
      <c r="A766" s="10">
        <v>52019</v>
      </c>
      <c r="B766" s="11" t="s">
        <v>619</v>
      </c>
      <c r="C766" s="12" t="s">
        <v>135</v>
      </c>
      <c r="D766" s="12" t="s">
        <v>93</v>
      </c>
      <c r="E766" s="13" t="s">
        <v>43</v>
      </c>
      <c r="F766" s="12" t="s">
        <v>123</v>
      </c>
      <c r="G766" s="14" t="s">
        <v>93</v>
      </c>
    </row>
    <row r="767" spans="1:7" hidden="1">
      <c r="A767" s="10">
        <v>52083</v>
      </c>
      <c r="B767" s="11" t="s">
        <v>323</v>
      </c>
      <c r="C767" s="12" t="s">
        <v>135</v>
      </c>
      <c r="D767" s="12" t="s">
        <v>93</v>
      </c>
      <c r="E767" s="13" t="s">
        <v>44</v>
      </c>
      <c r="F767" s="12" t="s">
        <v>123</v>
      </c>
      <c r="G767" s="14" t="s">
        <v>93</v>
      </c>
    </row>
    <row r="768" spans="1:7" hidden="1">
      <c r="A768" s="10">
        <v>52203</v>
      </c>
      <c r="B768" s="11" t="s">
        <v>841</v>
      </c>
      <c r="C768" s="12" t="s">
        <v>135</v>
      </c>
      <c r="D768" s="12" t="s">
        <v>93</v>
      </c>
      <c r="E768" s="13" t="s">
        <v>44</v>
      </c>
      <c r="F768" s="12" t="s">
        <v>123</v>
      </c>
      <c r="G768" s="14" t="s">
        <v>93</v>
      </c>
    </row>
    <row r="769" spans="1:7" hidden="1">
      <c r="A769" s="10">
        <v>52215</v>
      </c>
      <c r="B769" s="11" t="s">
        <v>278</v>
      </c>
      <c r="C769" s="12" t="s">
        <v>135</v>
      </c>
      <c r="D769" s="12" t="s">
        <v>93</v>
      </c>
      <c r="E769" s="13" t="s">
        <v>43</v>
      </c>
      <c r="F769" s="12" t="s">
        <v>123</v>
      </c>
      <c r="G769" s="14" t="s">
        <v>93</v>
      </c>
    </row>
    <row r="770" spans="1:7" hidden="1">
      <c r="A770" s="10">
        <v>52260</v>
      </c>
      <c r="B770" s="11" t="s">
        <v>503</v>
      </c>
      <c r="C770" s="12" t="s">
        <v>135</v>
      </c>
      <c r="D770" s="12" t="s">
        <v>93</v>
      </c>
      <c r="E770" s="13" t="s">
        <v>43</v>
      </c>
      <c r="F770" s="12" t="s">
        <v>123</v>
      </c>
      <c r="G770" s="14" t="s">
        <v>93</v>
      </c>
    </row>
    <row r="771" spans="1:7" hidden="1">
      <c r="A771" s="10">
        <v>52399</v>
      </c>
      <c r="B771" s="11" t="s">
        <v>134</v>
      </c>
      <c r="C771" s="12" t="s">
        <v>135</v>
      </c>
      <c r="D771" s="12" t="s">
        <v>93</v>
      </c>
      <c r="E771" s="13" t="s">
        <v>44</v>
      </c>
      <c r="F771" s="12" t="s">
        <v>123</v>
      </c>
      <c r="G771" s="14" t="s">
        <v>93</v>
      </c>
    </row>
    <row r="772" spans="1:7" hidden="1">
      <c r="A772" s="10">
        <v>52473</v>
      </c>
      <c r="B772" s="11" t="s">
        <v>622</v>
      </c>
      <c r="C772" s="12" t="s">
        <v>135</v>
      </c>
      <c r="D772" s="12" t="s">
        <v>93</v>
      </c>
      <c r="E772" s="13" t="s">
        <v>44</v>
      </c>
      <c r="F772" s="12" t="s">
        <v>123</v>
      </c>
      <c r="G772" s="14" t="s">
        <v>93</v>
      </c>
    </row>
    <row r="773" spans="1:7" hidden="1">
      <c r="A773" s="10">
        <v>52480</v>
      </c>
      <c r="B773" s="11" t="s">
        <v>135</v>
      </c>
      <c r="C773" s="12" t="s">
        <v>135</v>
      </c>
      <c r="D773" s="12" t="s">
        <v>93</v>
      </c>
      <c r="E773" s="13" t="s">
        <v>43</v>
      </c>
      <c r="F773" s="12" t="s">
        <v>123</v>
      </c>
      <c r="G773" s="14" t="s">
        <v>93</v>
      </c>
    </row>
    <row r="774" spans="1:7" hidden="1">
      <c r="A774" s="10">
        <v>52565</v>
      </c>
      <c r="B774" s="11" t="s">
        <v>842</v>
      </c>
      <c r="C774" s="12" t="s">
        <v>135</v>
      </c>
      <c r="D774" s="12" t="s">
        <v>93</v>
      </c>
      <c r="E774" s="13" t="s">
        <v>44</v>
      </c>
      <c r="F774" s="12" t="s">
        <v>123</v>
      </c>
      <c r="G774" s="14" t="s">
        <v>93</v>
      </c>
    </row>
    <row r="775" spans="1:7" hidden="1">
      <c r="A775" s="10">
        <v>52612</v>
      </c>
      <c r="B775" s="11" t="s">
        <v>623</v>
      </c>
      <c r="C775" s="12" t="s">
        <v>135</v>
      </c>
      <c r="D775" s="12" t="s">
        <v>93</v>
      </c>
      <c r="E775" s="13" t="s">
        <v>44</v>
      </c>
      <c r="F775" s="12" t="s">
        <v>123</v>
      </c>
      <c r="G775" s="14" t="s">
        <v>93</v>
      </c>
    </row>
    <row r="776" spans="1:7" hidden="1">
      <c r="A776" s="10">
        <v>52685</v>
      </c>
      <c r="B776" s="11" t="s">
        <v>624</v>
      </c>
      <c r="C776" s="12" t="s">
        <v>135</v>
      </c>
      <c r="D776" s="12" t="s">
        <v>93</v>
      </c>
      <c r="E776" s="13" t="s">
        <v>43</v>
      </c>
      <c r="F776" s="12" t="s">
        <v>123</v>
      </c>
      <c r="G776" s="14" t="s">
        <v>93</v>
      </c>
    </row>
    <row r="777" spans="1:7" hidden="1">
      <c r="A777" s="10">
        <v>52693</v>
      </c>
      <c r="B777" s="11" t="s">
        <v>281</v>
      </c>
      <c r="C777" s="12" t="s">
        <v>135</v>
      </c>
      <c r="D777" s="12" t="s">
        <v>93</v>
      </c>
      <c r="E777" s="13" t="s">
        <v>44</v>
      </c>
      <c r="F777" s="12" t="s">
        <v>123</v>
      </c>
      <c r="G777" s="14" t="s">
        <v>93</v>
      </c>
    </row>
    <row r="778" spans="1:7" hidden="1">
      <c r="A778" s="10">
        <v>52696</v>
      </c>
      <c r="B778" s="11" t="s">
        <v>142</v>
      </c>
      <c r="C778" s="12" t="s">
        <v>135</v>
      </c>
      <c r="D778" s="12" t="s">
        <v>93</v>
      </c>
      <c r="E778" s="13" t="s">
        <v>44</v>
      </c>
      <c r="F778" s="12" t="s">
        <v>282</v>
      </c>
      <c r="G778" s="14" t="s">
        <v>93</v>
      </c>
    </row>
    <row r="779" spans="1:7" hidden="1">
      <c r="A779" s="10">
        <v>52022</v>
      </c>
      <c r="B779" s="12" t="s">
        <v>843</v>
      </c>
      <c r="C779" s="12" t="s">
        <v>135</v>
      </c>
      <c r="D779" s="12" t="s">
        <v>93</v>
      </c>
      <c r="E779" s="13" t="s">
        <v>43</v>
      </c>
      <c r="F779" s="12" t="s">
        <v>123</v>
      </c>
      <c r="G779" s="14" t="s">
        <v>93</v>
      </c>
    </row>
    <row r="780" spans="1:7" hidden="1">
      <c r="A780" s="10">
        <v>52036</v>
      </c>
      <c r="B780" s="12" t="s">
        <v>844</v>
      </c>
      <c r="C780" s="12" t="s">
        <v>135</v>
      </c>
      <c r="D780" s="12" t="s">
        <v>93</v>
      </c>
      <c r="E780" s="13" t="s">
        <v>43</v>
      </c>
      <c r="F780" s="12" t="s">
        <v>123</v>
      </c>
      <c r="G780" s="14" t="s">
        <v>93</v>
      </c>
    </row>
    <row r="781" spans="1:7" hidden="1">
      <c r="A781" s="10">
        <v>52051</v>
      </c>
      <c r="B781" s="12" t="s">
        <v>845</v>
      </c>
      <c r="C781" s="12" t="s">
        <v>135</v>
      </c>
      <c r="D781" s="12" t="s">
        <v>93</v>
      </c>
      <c r="E781" s="13" t="s">
        <v>43</v>
      </c>
      <c r="F781" s="12" t="s">
        <v>123</v>
      </c>
      <c r="G781" s="14" t="s">
        <v>93</v>
      </c>
    </row>
    <row r="782" spans="1:7" hidden="1">
      <c r="A782" s="10">
        <v>52079</v>
      </c>
      <c r="B782" s="12" t="s">
        <v>846</v>
      </c>
      <c r="C782" s="12" t="s">
        <v>135</v>
      </c>
      <c r="D782" s="12" t="s">
        <v>93</v>
      </c>
      <c r="E782" s="13" t="s">
        <v>44</v>
      </c>
      <c r="F782" s="12" t="s">
        <v>123</v>
      </c>
      <c r="G782" s="14" t="s">
        <v>93</v>
      </c>
    </row>
    <row r="783" spans="1:7" hidden="1">
      <c r="A783" s="10">
        <v>52110</v>
      </c>
      <c r="B783" s="12" t="s">
        <v>847</v>
      </c>
      <c r="C783" s="12" t="s">
        <v>135</v>
      </c>
      <c r="D783" s="12" t="s">
        <v>93</v>
      </c>
      <c r="E783" s="13" t="s">
        <v>43</v>
      </c>
      <c r="F783" s="12" t="s">
        <v>123</v>
      </c>
      <c r="G783" s="14" t="s">
        <v>93</v>
      </c>
    </row>
    <row r="784" spans="1:7" hidden="1">
      <c r="A784" s="10">
        <v>52240</v>
      </c>
      <c r="B784" s="12" t="s">
        <v>848</v>
      </c>
      <c r="C784" s="12" t="s">
        <v>135</v>
      </c>
      <c r="D784" s="12" t="s">
        <v>93</v>
      </c>
      <c r="E784" s="13" t="s">
        <v>43</v>
      </c>
      <c r="F784" s="12" t="s">
        <v>123</v>
      </c>
      <c r="G784" s="14" t="s">
        <v>93</v>
      </c>
    </row>
    <row r="785" spans="1:7" hidden="1">
      <c r="A785" s="10">
        <v>52207</v>
      </c>
      <c r="B785" s="12" t="s">
        <v>849</v>
      </c>
      <c r="C785" s="12" t="s">
        <v>135</v>
      </c>
      <c r="D785" s="12" t="s">
        <v>93</v>
      </c>
      <c r="E785" s="13" t="s">
        <v>43</v>
      </c>
      <c r="F785" s="12" t="s">
        <v>123</v>
      </c>
      <c r="G785" s="14" t="s">
        <v>93</v>
      </c>
    </row>
    <row r="786" spans="1:7" hidden="1">
      <c r="A786" s="10">
        <v>52210</v>
      </c>
      <c r="B786" s="12" t="s">
        <v>850</v>
      </c>
      <c r="C786" s="12" t="s">
        <v>135</v>
      </c>
      <c r="D786" s="12" t="s">
        <v>93</v>
      </c>
      <c r="E786" s="13" t="s">
        <v>43</v>
      </c>
      <c r="F786" s="12" t="s">
        <v>123</v>
      </c>
      <c r="G786" s="14" t="s">
        <v>93</v>
      </c>
    </row>
    <row r="787" spans="1:7" hidden="1">
      <c r="A787" s="10">
        <v>52224</v>
      </c>
      <c r="B787" s="12" t="s">
        <v>851</v>
      </c>
      <c r="C787" s="12" t="s">
        <v>135</v>
      </c>
      <c r="D787" s="12" t="s">
        <v>93</v>
      </c>
      <c r="E787" s="13" t="s">
        <v>43</v>
      </c>
      <c r="F787" s="12" t="s">
        <v>123</v>
      </c>
      <c r="G787" s="14" t="s">
        <v>93</v>
      </c>
    </row>
    <row r="788" spans="1:7" hidden="1">
      <c r="A788" s="10">
        <v>52227</v>
      </c>
      <c r="B788" s="12" t="s">
        <v>852</v>
      </c>
      <c r="C788" s="12" t="s">
        <v>135</v>
      </c>
      <c r="D788" s="12" t="s">
        <v>93</v>
      </c>
      <c r="E788" s="13" t="s">
        <v>44</v>
      </c>
      <c r="F788" s="12" t="s">
        <v>123</v>
      </c>
      <c r="G788" s="14" t="s">
        <v>93</v>
      </c>
    </row>
    <row r="789" spans="1:7" hidden="1">
      <c r="A789" s="10">
        <v>52233</v>
      </c>
      <c r="B789" s="12" t="s">
        <v>853</v>
      </c>
      <c r="C789" s="12" t="s">
        <v>135</v>
      </c>
      <c r="D789" s="12" t="s">
        <v>93</v>
      </c>
      <c r="E789" s="13" t="s">
        <v>43</v>
      </c>
      <c r="F789" s="12" t="s">
        <v>123</v>
      </c>
      <c r="G789" s="14" t="s">
        <v>93</v>
      </c>
    </row>
    <row r="790" spans="1:7" hidden="1">
      <c r="A790" s="10">
        <v>52250</v>
      </c>
      <c r="B790" s="12" t="s">
        <v>854</v>
      </c>
      <c r="C790" s="12" t="s">
        <v>135</v>
      </c>
      <c r="D790" s="12" t="s">
        <v>93</v>
      </c>
      <c r="E790" s="13" t="s">
        <v>44</v>
      </c>
      <c r="F790" s="12" t="s">
        <v>203</v>
      </c>
      <c r="G790" s="14" t="s">
        <v>93</v>
      </c>
    </row>
    <row r="791" spans="1:7" hidden="1">
      <c r="A791" s="10">
        <v>52254</v>
      </c>
      <c r="B791" s="12" t="s">
        <v>855</v>
      </c>
      <c r="C791" s="12" t="s">
        <v>135</v>
      </c>
      <c r="D791" s="12" t="s">
        <v>93</v>
      </c>
      <c r="E791" s="13" t="s">
        <v>43</v>
      </c>
      <c r="F791" s="12" t="s">
        <v>123</v>
      </c>
      <c r="G791" s="14" t="s">
        <v>93</v>
      </c>
    </row>
    <row r="792" spans="1:7" hidden="1">
      <c r="A792" s="10">
        <v>52256</v>
      </c>
      <c r="B792" s="12" t="s">
        <v>856</v>
      </c>
      <c r="C792" s="12" t="s">
        <v>135</v>
      </c>
      <c r="D792" s="12" t="s">
        <v>93</v>
      </c>
      <c r="E792" s="13" t="s">
        <v>43</v>
      </c>
      <c r="F792" s="12" t="s">
        <v>123</v>
      </c>
      <c r="G792" s="14" t="s">
        <v>93</v>
      </c>
    </row>
    <row r="793" spans="1:7" hidden="1">
      <c r="A793" s="10">
        <v>52258</v>
      </c>
      <c r="B793" s="12" t="s">
        <v>857</v>
      </c>
      <c r="C793" s="12" t="s">
        <v>135</v>
      </c>
      <c r="D793" s="12" t="s">
        <v>93</v>
      </c>
      <c r="E793" s="13" t="s">
        <v>43</v>
      </c>
      <c r="F793" s="12" t="s">
        <v>123</v>
      </c>
      <c r="G793" s="14" t="s">
        <v>93</v>
      </c>
    </row>
    <row r="794" spans="1:7" hidden="1">
      <c r="A794" s="10">
        <v>52520</v>
      </c>
      <c r="B794" s="12" t="s">
        <v>858</v>
      </c>
      <c r="C794" s="12" t="s">
        <v>135</v>
      </c>
      <c r="D794" s="12" t="s">
        <v>93</v>
      </c>
      <c r="E794" s="13" t="s">
        <v>44</v>
      </c>
      <c r="F794" s="12" t="s">
        <v>203</v>
      </c>
      <c r="G794" s="14" t="s">
        <v>93</v>
      </c>
    </row>
    <row r="795" spans="1:7" hidden="1">
      <c r="A795" s="10">
        <v>52287</v>
      </c>
      <c r="B795" s="12" t="s">
        <v>859</v>
      </c>
      <c r="C795" s="12" t="s">
        <v>135</v>
      </c>
      <c r="D795" s="12" t="s">
        <v>93</v>
      </c>
      <c r="E795" s="13" t="s">
        <v>43</v>
      </c>
      <c r="F795" s="12" t="s">
        <v>123</v>
      </c>
      <c r="G795" s="14" t="s">
        <v>93</v>
      </c>
    </row>
    <row r="796" spans="1:7" hidden="1">
      <c r="A796" s="10">
        <v>52317</v>
      </c>
      <c r="B796" s="12" t="s">
        <v>860</v>
      </c>
      <c r="C796" s="12" t="s">
        <v>135</v>
      </c>
      <c r="D796" s="12" t="s">
        <v>93</v>
      </c>
      <c r="E796" s="13" t="s">
        <v>43</v>
      </c>
      <c r="F796" s="12" t="s">
        <v>123</v>
      </c>
      <c r="G796" s="14" t="s">
        <v>93</v>
      </c>
    </row>
    <row r="797" spans="1:7" hidden="1">
      <c r="A797" s="10">
        <v>52320</v>
      </c>
      <c r="B797" s="12" t="s">
        <v>861</v>
      </c>
      <c r="C797" s="12" t="s">
        <v>135</v>
      </c>
      <c r="D797" s="12" t="s">
        <v>93</v>
      </c>
      <c r="E797" s="13" t="s">
        <v>43</v>
      </c>
      <c r="F797" s="12" t="s">
        <v>123</v>
      </c>
      <c r="G797" s="14" t="s">
        <v>93</v>
      </c>
    </row>
    <row r="798" spans="1:7" hidden="1">
      <c r="A798" s="10">
        <v>52323</v>
      </c>
      <c r="B798" s="12" t="s">
        <v>862</v>
      </c>
      <c r="C798" s="12" t="s">
        <v>135</v>
      </c>
      <c r="D798" s="12" t="s">
        <v>93</v>
      </c>
      <c r="E798" s="13" t="s">
        <v>43</v>
      </c>
      <c r="F798" s="12" t="s">
        <v>123</v>
      </c>
      <c r="G798" s="14" t="s">
        <v>93</v>
      </c>
    </row>
    <row r="799" spans="1:7" hidden="1">
      <c r="A799" s="10">
        <v>52352</v>
      </c>
      <c r="B799" s="12" t="s">
        <v>863</v>
      </c>
      <c r="C799" s="12" t="s">
        <v>135</v>
      </c>
      <c r="D799" s="12" t="s">
        <v>93</v>
      </c>
      <c r="E799" s="13" t="s">
        <v>43</v>
      </c>
      <c r="F799" s="12" t="s">
        <v>123</v>
      </c>
      <c r="G799" s="14" t="s">
        <v>93</v>
      </c>
    </row>
    <row r="800" spans="1:7" hidden="1">
      <c r="A800" s="10">
        <v>52354</v>
      </c>
      <c r="B800" s="12" t="s">
        <v>864</v>
      </c>
      <c r="C800" s="12" t="s">
        <v>135</v>
      </c>
      <c r="D800" s="12" t="s">
        <v>93</v>
      </c>
      <c r="E800" s="13" t="s">
        <v>43</v>
      </c>
      <c r="F800" s="12" t="s">
        <v>123</v>
      </c>
      <c r="G800" s="14" t="s">
        <v>93</v>
      </c>
    </row>
    <row r="801" spans="1:7" hidden="1">
      <c r="A801" s="10">
        <v>52356</v>
      </c>
      <c r="B801" s="12" t="s">
        <v>865</v>
      </c>
      <c r="C801" s="12" t="s">
        <v>135</v>
      </c>
      <c r="D801" s="12" t="s">
        <v>93</v>
      </c>
      <c r="E801" s="13" t="s">
        <v>43</v>
      </c>
      <c r="F801" s="12" t="s">
        <v>123</v>
      </c>
      <c r="G801" s="14" t="s">
        <v>93</v>
      </c>
    </row>
    <row r="802" spans="1:7" hidden="1">
      <c r="A802" s="10">
        <v>52378</v>
      </c>
      <c r="B802" s="12" t="s">
        <v>866</v>
      </c>
      <c r="C802" s="12" t="s">
        <v>135</v>
      </c>
      <c r="D802" s="12" t="s">
        <v>93</v>
      </c>
      <c r="E802" s="13" t="s">
        <v>44</v>
      </c>
      <c r="F802" s="12" t="s">
        <v>123</v>
      </c>
      <c r="G802" s="14" t="s">
        <v>93</v>
      </c>
    </row>
    <row r="803" spans="1:7" hidden="1">
      <c r="A803" s="10">
        <v>52381</v>
      </c>
      <c r="B803" s="12" t="s">
        <v>867</v>
      </c>
      <c r="C803" s="12" t="s">
        <v>135</v>
      </c>
      <c r="D803" s="12" t="s">
        <v>93</v>
      </c>
      <c r="E803" s="13" t="s">
        <v>43</v>
      </c>
      <c r="F803" s="12" t="s">
        <v>123</v>
      </c>
      <c r="G803" s="14" t="s">
        <v>93</v>
      </c>
    </row>
    <row r="804" spans="1:7" hidden="1">
      <c r="A804" s="10">
        <v>52385</v>
      </c>
      <c r="B804" s="12" t="s">
        <v>868</v>
      </c>
      <c r="C804" s="12" t="s">
        <v>135</v>
      </c>
      <c r="D804" s="12" t="s">
        <v>93</v>
      </c>
      <c r="E804" s="13" t="s">
        <v>44</v>
      </c>
      <c r="F804" s="12" t="s">
        <v>123</v>
      </c>
      <c r="G804" s="14" t="s">
        <v>93</v>
      </c>
    </row>
    <row r="805" spans="1:7" hidden="1">
      <c r="A805" s="10">
        <v>52390</v>
      </c>
      <c r="B805" s="12" t="s">
        <v>869</v>
      </c>
      <c r="C805" s="12" t="s">
        <v>135</v>
      </c>
      <c r="D805" s="12" t="s">
        <v>93</v>
      </c>
      <c r="E805" s="13" t="s">
        <v>44</v>
      </c>
      <c r="F805" s="12" t="s">
        <v>203</v>
      </c>
      <c r="G805" s="14" t="s">
        <v>93</v>
      </c>
    </row>
    <row r="806" spans="1:7" hidden="1">
      <c r="A806" s="10">
        <v>52405</v>
      </c>
      <c r="B806" s="12" t="s">
        <v>870</v>
      </c>
      <c r="C806" s="12" t="s">
        <v>135</v>
      </c>
      <c r="D806" s="12" t="s">
        <v>93</v>
      </c>
      <c r="E806" s="13" t="s">
        <v>44</v>
      </c>
      <c r="F806" s="12" t="s">
        <v>123</v>
      </c>
      <c r="G806" s="14" t="s">
        <v>93</v>
      </c>
    </row>
    <row r="807" spans="1:7" hidden="1">
      <c r="A807" s="10">
        <v>52411</v>
      </c>
      <c r="B807" s="12" t="s">
        <v>871</v>
      </c>
      <c r="C807" s="12" t="s">
        <v>135</v>
      </c>
      <c r="D807" s="12" t="s">
        <v>93</v>
      </c>
      <c r="E807" s="13" t="s">
        <v>44</v>
      </c>
      <c r="F807" s="12" t="s">
        <v>123</v>
      </c>
      <c r="G807" s="14" t="s">
        <v>93</v>
      </c>
    </row>
    <row r="808" spans="1:7" hidden="1">
      <c r="A808" s="10">
        <v>52418</v>
      </c>
      <c r="B808" s="12" t="s">
        <v>872</v>
      </c>
      <c r="C808" s="12" t="s">
        <v>135</v>
      </c>
      <c r="D808" s="12" t="s">
        <v>93</v>
      </c>
      <c r="E808" s="13" t="s">
        <v>44</v>
      </c>
      <c r="F808" s="12" t="s">
        <v>123</v>
      </c>
      <c r="G808" s="14" t="s">
        <v>93</v>
      </c>
    </row>
    <row r="809" spans="1:7" hidden="1">
      <c r="A809" s="10">
        <v>52427</v>
      </c>
      <c r="B809" s="12" t="s">
        <v>873</v>
      </c>
      <c r="C809" s="12" t="s">
        <v>135</v>
      </c>
      <c r="D809" s="12" t="s">
        <v>93</v>
      </c>
      <c r="E809" s="13" t="s">
        <v>44</v>
      </c>
      <c r="F809" s="12" t="s">
        <v>203</v>
      </c>
      <c r="G809" s="14" t="s">
        <v>93</v>
      </c>
    </row>
    <row r="810" spans="1:7" hidden="1">
      <c r="A810" s="10">
        <v>52435</v>
      </c>
      <c r="B810" s="12" t="s">
        <v>874</v>
      </c>
      <c r="C810" s="12" t="s">
        <v>135</v>
      </c>
      <c r="D810" s="12" t="s">
        <v>93</v>
      </c>
      <c r="E810" s="13" t="s">
        <v>44</v>
      </c>
      <c r="F810" s="12" t="s">
        <v>123</v>
      </c>
      <c r="G810" s="14" t="s">
        <v>93</v>
      </c>
    </row>
    <row r="811" spans="1:7" hidden="1">
      <c r="A811" s="10">
        <v>52490</v>
      </c>
      <c r="B811" s="12" t="s">
        <v>875</v>
      </c>
      <c r="C811" s="12" t="s">
        <v>135</v>
      </c>
      <c r="D811" s="12" t="s">
        <v>93</v>
      </c>
      <c r="E811" s="13" t="s">
        <v>44</v>
      </c>
      <c r="F811" s="12" t="s">
        <v>203</v>
      </c>
      <c r="G811" s="14" t="s">
        <v>93</v>
      </c>
    </row>
    <row r="812" spans="1:7" hidden="1">
      <c r="A812" s="10">
        <v>52506</v>
      </c>
      <c r="B812" s="12" t="s">
        <v>876</v>
      </c>
      <c r="C812" s="12" t="s">
        <v>135</v>
      </c>
      <c r="D812" s="12" t="s">
        <v>93</v>
      </c>
      <c r="E812" s="13" t="s">
        <v>43</v>
      </c>
      <c r="F812" s="12" t="s">
        <v>123</v>
      </c>
      <c r="G812" s="14" t="s">
        <v>93</v>
      </c>
    </row>
    <row r="813" spans="1:7" hidden="1">
      <c r="A813" s="10">
        <v>52001</v>
      </c>
      <c r="B813" s="12" t="s">
        <v>93</v>
      </c>
      <c r="C813" s="12" t="s">
        <v>135</v>
      </c>
      <c r="D813" s="12" t="s">
        <v>93</v>
      </c>
      <c r="E813" s="13" t="s">
        <v>42</v>
      </c>
      <c r="F813" s="12" t="s">
        <v>123</v>
      </c>
      <c r="G813" s="14" t="s">
        <v>93</v>
      </c>
    </row>
    <row r="814" spans="1:7" hidden="1">
      <c r="A814" s="10">
        <v>52540</v>
      </c>
      <c r="B814" s="12" t="s">
        <v>877</v>
      </c>
      <c r="C814" s="12" t="s">
        <v>135</v>
      </c>
      <c r="D814" s="12" t="s">
        <v>93</v>
      </c>
      <c r="E814" s="13" t="s">
        <v>44</v>
      </c>
      <c r="F814" s="12" t="s">
        <v>123</v>
      </c>
      <c r="G814" s="14" t="s">
        <v>93</v>
      </c>
    </row>
    <row r="815" spans="1:7" hidden="1">
      <c r="A815" s="10">
        <v>52560</v>
      </c>
      <c r="B815" s="12" t="s">
        <v>878</v>
      </c>
      <c r="C815" s="12" t="s">
        <v>135</v>
      </c>
      <c r="D815" s="12" t="s">
        <v>93</v>
      </c>
      <c r="E815" s="13" t="s">
        <v>43</v>
      </c>
      <c r="F815" s="12" t="s">
        <v>123</v>
      </c>
      <c r="G815" s="14" t="s">
        <v>93</v>
      </c>
    </row>
    <row r="816" spans="1:7" hidden="1">
      <c r="A816" s="10">
        <v>52573</v>
      </c>
      <c r="B816" s="12" t="s">
        <v>879</v>
      </c>
      <c r="C816" s="12" t="s">
        <v>135</v>
      </c>
      <c r="D816" s="12" t="s">
        <v>93</v>
      </c>
      <c r="E816" s="13" t="s">
        <v>43</v>
      </c>
      <c r="F816" s="12" t="s">
        <v>123</v>
      </c>
      <c r="G816" s="14" t="s">
        <v>93</v>
      </c>
    </row>
    <row r="817" spans="1:7" hidden="1">
      <c r="A817" s="10">
        <v>52585</v>
      </c>
      <c r="B817" s="12" t="s">
        <v>880</v>
      </c>
      <c r="C817" s="12" t="s">
        <v>135</v>
      </c>
      <c r="D817" s="12" t="s">
        <v>93</v>
      </c>
      <c r="E817" s="13" t="s">
        <v>43</v>
      </c>
      <c r="F817" s="12" t="s">
        <v>123</v>
      </c>
      <c r="G817" s="14" t="s">
        <v>93</v>
      </c>
    </row>
    <row r="818" spans="1:7" hidden="1">
      <c r="A818" s="10">
        <v>52621</v>
      </c>
      <c r="B818" s="12" t="s">
        <v>881</v>
      </c>
      <c r="C818" s="12" t="s">
        <v>135</v>
      </c>
      <c r="D818" s="12" t="s">
        <v>93</v>
      </c>
      <c r="E818" s="13" t="s">
        <v>44</v>
      </c>
      <c r="F818" s="12" t="s">
        <v>203</v>
      </c>
      <c r="G818" s="14" t="s">
        <v>93</v>
      </c>
    </row>
    <row r="819" spans="1:7" hidden="1">
      <c r="A819" s="10">
        <v>52678</v>
      </c>
      <c r="B819" s="12" t="s">
        <v>882</v>
      </c>
      <c r="C819" s="12" t="s">
        <v>135</v>
      </c>
      <c r="D819" s="12" t="s">
        <v>93</v>
      </c>
      <c r="E819" s="13" t="s">
        <v>44</v>
      </c>
      <c r="F819" s="12" t="s">
        <v>123</v>
      </c>
      <c r="G819" s="14" t="s">
        <v>93</v>
      </c>
    </row>
    <row r="820" spans="1:7" hidden="1">
      <c r="A820" s="10">
        <v>52835</v>
      </c>
      <c r="B820" s="12" t="s">
        <v>883</v>
      </c>
      <c r="C820" s="12" t="s">
        <v>135</v>
      </c>
      <c r="D820" s="12" t="s">
        <v>93</v>
      </c>
      <c r="E820" s="13" t="s">
        <v>44</v>
      </c>
      <c r="F820" s="12" t="s">
        <v>123</v>
      </c>
      <c r="G820" s="14" t="s">
        <v>93</v>
      </c>
    </row>
    <row r="821" spans="1:7" hidden="1">
      <c r="A821" s="10">
        <v>52687</v>
      </c>
      <c r="B821" s="12" t="s">
        <v>884</v>
      </c>
      <c r="C821" s="12" t="s">
        <v>135</v>
      </c>
      <c r="D821" s="12" t="s">
        <v>93</v>
      </c>
      <c r="E821" s="13" t="s">
        <v>43</v>
      </c>
      <c r="F821" s="12" t="s">
        <v>123</v>
      </c>
      <c r="G821" s="14" t="s">
        <v>93</v>
      </c>
    </row>
    <row r="822" spans="1:7" hidden="1">
      <c r="A822" s="10">
        <v>52694</v>
      </c>
      <c r="B822" s="12" t="s">
        <v>885</v>
      </c>
      <c r="C822" s="12" t="s">
        <v>135</v>
      </c>
      <c r="D822" s="12" t="s">
        <v>93</v>
      </c>
      <c r="E822" s="13" t="s">
        <v>43</v>
      </c>
      <c r="F822" s="12" t="s">
        <v>123</v>
      </c>
      <c r="G822" s="14" t="s">
        <v>93</v>
      </c>
    </row>
    <row r="823" spans="1:7" hidden="1">
      <c r="A823" s="10">
        <v>52683</v>
      </c>
      <c r="B823" s="12" t="s">
        <v>886</v>
      </c>
      <c r="C823" s="12" t="s">
        <v>135</v>
      </c>
      <c r="D823" s="12" t="s">
        <v>93</v>
      </c>
      <c r="E823" s="13" t="s">
        <v>43</v>
      </c>
      <c r="F823" s="12" t="s">
        <v>123</v>
      </c>
      <c r="G823" s="14" t="s">
        <v>93</v>
      </c>
    </row>
    <row r="824" spans="1:7" hidden="1">
      <c r="A824" s="10">
        <v>52699</v>
      </c>
      <c r="B824" s="12" t="s">
        <v>887</v>
      </c>
      <c r="C824" s="12" t="s">
        <v>135</v>
      </c>
      <c r="D824" s="12" t="s">
        <v>93</v>
      </c>
      <c r="E824" s="13" t="s">
        <v>44</v>
      </c>
      <c r="F824" s="12" t="s">
        <v>123</v>
      </c>
      <c r="G824" s="14" t="s">
        <v>93</v>
      </c>
    </row>
    <row r="825" spans="1:7" hidden="1">
      <c r="A825" s="10">
        <v>52720</v>
      </c>
      <c r="B825" s="12" t="s">
        <v>888</v>
      </c>
      <c r="C825" s="12" t="s">
        <v>135</v>
      </c>
      <c r="D825" s="12" t="s">
        <v>93</v>
      </c>
      <c r="E825" s="13" t="s">
        <v>43</v>
      </c>
      <c r="F825" s="12" t="s">
        <v>123</v>
      </c>
      <c r="G825" s="14" t="s">
        <v>93</v>
      </c>
    </row>
    <row r="826" spans="1:7" hidden="1">
      <c r="A826" s="10">
        <v>52786</v>
      </c>
      <c r="B826" s="12" t="s">
        <v>889</v>
      </c>
      <c r="C826" s="12" t="s">
        <v>135</v>
      </c>
      <c r="D826" s="12" t="s">
        <v>93</v>
      </c>
      <c r="E826" s="13" t="s">
        <v>43</v>
      </c>
      <c r="F826" s="12" t="s">
        <v>123</v>
      </c>
      <c r="G826" s="14" t="s">
        <v>93</v>
      </c>
    </row>
    <row r="827" spans="1:7" hidden="1">
      <c r="A827" s="10">
        <v>52788</v>
      </c>
      <c r="B827" s="12" t="s">
        <v>890</v>
      </c>
      <c r="C827" s="12" t="s">
        <v>135</v>
      </c>
      <c r="D827" s="12" t="s">
        <v>93</v>
      </c>
      <c r="E827" s="13" t="s">
        <v>43</v>
      </c>
      <c r="F827" s="12" t="s">
        <v>123</v>
      </c>
      <c r="G827" s="14" t="s">
        <v>93</v>
      </c>
    </row>
    <row r="828" spans="1:7" hidden="1">
      <c r="A828" s="10">
        <v>52838</v>
      </c>
      <c r="B828" s="12" t="s">
        <v>891</v>
      </c>
      <c r="C828" s="12" t="s">
        <v>135</v>
      </c>
      <c r="D828" s="12" t="s">
        <v>93</v>
      </c>
      <c r="E828" s="13" t="s">
        <v>43</v>
      </c>
      <c r="F828" s="12" t="s">
        <v>123</v>
      </c>
      <c r="G828" s="14" t="s">
        <v>93</v>
      </c>
    </row>
    <row r="829" spans="1:7" hidden="1">
      <c r="A829" s="10">
        <v>52885</v>
      </c>
      <c r="B829" s="12" t="s">
        <v>892</v>
      </c>
      <c r="C829" s="12" t="s">
        <v>135</v>
      </c>
      <c r="D829" s="12" t="s">
        <v>93</v>
      </c>
      <c r="E829" s="13" t="s">
        <v>43</v>
      </c>
      <c r="F829" s="12" t="s">
        <v>123</v>
      </c>
      <c r="G829" s="14" t="s">
        <v>93</v>
      </c>
    </row>
    <row r="830" spans="1:7" hidden="1">
      <c r="A830" s="10">
        <v>54553</v>
      </c>
      <c r="B830" s="11" t="s">
        <v>111</v>
      </c>
      <c r="C830" s="12" t="s">
        <v>893</v>
      </c>
      <c r="D830" s="12" t="s">
        <v>83</v>
      </c>
      <c r="E830" s="13" t="s">
        <v>43</v>
      </c>
      <c r="F830" s="12" t="s">
        <v>123</v>
      </c>
      <c r="G830" s="14" t="s">
        <v>83</v>
      </c>
    </row>
    <row r="831" spans="1:7" hidden="1">
      <c r="A831" s="10">
        <v>54673</v>
      </c>
      <c r="B831" s="11" t="s">
        <v>625</v>
      </c>
      <c r="C831" s="12" t="s">
        <v>893</v>
      </c>
      <c r="D831" s="12" t="s">
        <v>83</v>
      </c>
      <c r="E831" s="13" t="s">
        <v>43</v>
      </c>
      <c r="F831" s="12" t="s">
        <v>123</v>
      </c>
      <c r="G831" s="14" t="s">
        <v>83</v>
      </c>
    </row>
    <row r="832" spans="1:7" hidden="1">
      <c r="A832" s="10">
        <v>54680</v>
      </c>
      <c r="B832" s="11" t="s">
        <v>894</v>
      </c>
      <c r="C832" s="12" t="s">
        <v>893</v>
      </c>
      <c r="D832" s="12" t="s">
        <v>83</v>
      </c>
      <c r="E832" s="13" t="s">
        <v>43</v>
      </c>
      <c r="F832" s="12" t="s">
        <v>123</v>
      </c>
      <c r="G832" s="14" t="s">
        <v>83</v>
      </c>
    </row>
    <row r="833" spans="1:7" hidden="1">
      <c r="A833" s="10">
        <v>54820</v>
      </c>
      <c r="B833" s="11" t="s">
        <v>143</v>
      </c>
      <c r="C833" s="12" t="s">
        <v>893</v>
      </c>
      <c r="D833" s="12" t="s">
        <v>83</v>
      </c>
      <c r="E833" s="13" t="s">
        <v>44</v>
      </c>
      <c r="F833" s="12" t="s">
        <v>123</v>
      </c>
      <c r="G833" s="14" t="s">
        <v>83</v>
      </c>
    </row>
    <row r="834" spans="1:7" hidden="1">
      <c r="A834" s="10">
        <v>54003</v>
      </c>
      <c r="B834" s="12" t="s">
        <v>895</v>
      </c>
      <c r="C834" s="12" t="s">
        <v>893</v>
      </c>
      <c r="D834" s="12" t="s">
        <v>83</v>
      </c>
      <c r="E834" s="13" t="s">
        <v>44</v>
      </c>
      <c r="F834" s="12" t="s">
        <v>123</v>
      </c>
      <c r="G834" s="14" t="s">
        <v>83</v>
      </c>
    </row>
    <row r="835" spans="1:7" hidden="1">
      <c r="A835" s="10">
        <v>54051</v>
      </c>
      <c r="B835" s="12" t="s">
        <v>896</v>
      </c>
      <c r="C835" s="12" t="s">
        <v>893</v>
      </c>
      <c r="D835" s="12" t="s">
        <v>83</v>
      </c>
      <c r="E835" s="13" t="s">
        <v>44</v>
      </c>
      <c r="F835" s="12" t="s">
        <v>123</v>
      </c>
      <c r="G835" s="14" t="s">
        <v>83</v>
      </c>
    </row>
    <row r="836" spans="1:7" hidden="1">
      <c r="A836" s="10">
        <v>54099</v>
      </c>
      <c r="B836" s="12" t="s">
        <v>897</v>
      </c>
      <c r="C836" s="12" t="s">
        <v>893</v>
      </c>
      <c r="D836" s="12" t="s">
        <v>83</v>
      </c>
      <c r="E836" s="13" t="s">
        <v>43</v>
      </c>
      <c r="F836" s="12" t="s">
        <v>123</v>
      </c>
      <c r="G836" s="14" t="s">
        <v>83</v>
      </c>
    </row>
    <row r="837" spans="1:7" hidden="1">
      <c r="A837" s="10">
        <v>54109</v>
      </c>
      <c r="B837" s="12" t="s">
        <v>898</v>
      </c>
      <c r="C837" s="12" t="s">
        <v>893</v>
      </c>
      <c r="D837" s="12" t="s">
        <v>83</v>
      </c>
      <c r="E837" s="13" t="s">
        <v>44</v>
      </c>
      <c r="F837" s="12" t="s">
        <v>123</v>
      </c>
      <c r="G837" s="14" t="s">
        <v>83</v>
      </c>
    </row>
    <row r="838" spans="1:7" hidden="1">
      <c r="A838" s="10">
        <v>54128</v>
      </c>
      <c r="B838" s="12" t="s">
        <v>899</v>
      </c>
      <c r="C838" s="12" t="s">
        <v>893</v>
      </c>
      <c r="D838" s="12" t="s">
        <v>83</v>
      </c>
      <c r="E838" s="13" t="s">
        <v>44</v>
      </c>
      <c r="F838" s="12" t="s">
        <v>123</v>
      </c>
      <c r="G838" s="14" t="s">
        <v>83</v>
      </c>
    </row>
    <row r="839" spans="1:7" hidden="1">
      <c r="A839" s="10">
        <v>54125</v>
      </c>
      <c r="B839" s="12" t="s">
        <v>900</v>
      </c>
      <c r="C839" s="12" t="s">
        <v>893</v>
      </c>
      <c r="D839" s="12" t="s">
        <v>83</v>
      </c>
      <c r="E839" s="13" t="s">
        <v>44</v>
      </c>
      <c r="F839" s="12" t="s">
        <v>123</v>
      </c>
      <c r="G839" s="14" t="s">
        <v>83</v>
      </c>
    </row>
    <row r="840" spans="1:7" hidden="1">
      <c r="A840" s="10">
        <v>54172</v>
      </c>
      <c r="B840" s="12" t="s">
        <v>901</v>
      </c>
      <c r="C840" s="12" t="s">
        <v>893</v>
      </c>
      <c r="D840" s="12" t="s">
        <v>83</v>
      </c>
      <c r="E840" s="13" t="s">
        <v>43</v>
      </c>
      <c r="F840" s="12" t="s">
        <v>123</v>
      </c>
      <c r="G840" s="14" t="s">
        <v>83</v>
      </c>
    </row>
    <row r="841" spans="1:7" hidden="1">
      <c r="A841" s="10">
        <v>54174</v>
      </c>
      <c r="B841" s="12" t="s">
        <v>902</v>
      </c>
      <c r="C841" s="12" t="s">
        <v>893</v>
      </c>
      <c r="D841" s="12" t="s">
        <v>83</v>
      </c>
      <c r="E841" s="13" t="s">
        <v>44</v>
      </c>
      <c r="F841" s="12" t="s">
        <v>123</v>
      </c>
      <c r="G841" s="14" t="s">
        <v>83</v>
      </c>
    </row>
    <row r="842" spans="1:7" hidden="1">
      <c r="A842" s="10">
        <v>54206</v>
      </c>
      <c r="B842" s="12" t="s">
        <v>903</v>
      </c>
      <c r="C842" s="12" t="s">
        <v>893</v>
      </c>
      <c r="D842" s="12" t="s">
        <v>83</v>
      </c>
      <c r="E842" s="13" t="s">
        <v>44</v>
      </c>
      <c r="F842" s="12" t="s">
        <v>123</v>
      </c>
      <c r="G842" s="14" t="s">
        <v>83</v>
      </c>
    </row>
    <row r="843" spans="1:7" hidden="1">
      <c r="A843" s="10">
        <v>54001</v>
      </c>
      <c r="B843" s="12" t="s">
        <v>83</v>
      </c>
      <c r="C843" s="12" t="s">
        <v>893</v>
      </c>
      <c r="D843" s="12" t="s">
        <v>83</v>
      </c>
      <c r="E843" s="13" t="s">
        <v>42</v>
      </c>
      <c r="F843" s="12" t="s">
        <v>123</v>
      </c>
      <c r="G843" s="14" t="s">
        <v>83</v>
      </c>
    </row>
    <row r="844" spans="1:7" hidden="1">
      <c r="A844" s="10">
        <v>54223</v>
      </c>
      <c r="B844" s="12" t="s">
        <v>904</v>
      </c>
      <c r="C844" s="12" t="s">
        <v>893</v>
      </c>
      <c r="D844" s="12" t="s">
        <v>83</v>
      </c>
      <c r="E844" s="13" t="s">
        <v>44</v>
      </c>
      <c r="F844" s="12" t="s">
        <v>123</v>
      </c>
      <c r="G844" s="14" t="s">
        <v>83</v>
      </c>
    </row>
    <row r="845" spans="1:7" hidden="1">
      <c r="A845" s="10">
        <v>54239</v>
      </c>
      <c r="B845" s="12" t="s">
        <v>905</v>
      </c>
      <c r="C845" s="12" t="s">
        <v>893</v>
      </c>
      <c r="D845" s="12" t="s">
        <v>83</v>
      </c>
      <c r="E845" s="13" t="s">
        <v>43</v>
      </c>
      <c r="F845" s="12" t="s">
        <v>123</v>
      </c>
      <c r="G845" s="14" t="s">
        <v>83</v>
      </c>
    </row>
    <row r="846" spans="1:7" hidden="1">
      <c r="A846" s="10">
        <v>54245</v>
      </c>
      <c r="B846" s="12" t="s">
        <v>906</v>
      </c>
      <c r="C846" s="12" t="s">
        <v>893</v>
      </c>
      <c r="D846" s="12" t="s">
        <v>83</v>
      </c>
      <c r="E846" s="13" t="s">
        <v>44</v>
      </c>
      <c r="F846" s="12" t="s">
        <v>123</v>
      </c>
      <c r="G846" s="14" t="s">
        <v>83</v>
      </c>
    </row>
    <row r="847" spans="1:7" hidden="1">
      <c r="A847" s="10">
        <v>54250</v>
      </c>
      <c r="B847" s="12" t="s">
        <v>907</v>
      </c>
      <c r="C847" s="12" t="s">
        <v>893</v>
      </c>
      <c r="D847" s="12" t="s">
        <v>83</v>
      </c>
      <c r="E847" s="13" t="s">
        <v>44</v>
      </c>
      <c r="F847" s="12" t="s">
        <v>123</v>
      </c>
      <c r="G847" s="14" t="s">
        <v>83</v>
      </c>
    </row>
    <row r="848" spans="1:7" hidden="1">
      <c r="A848" s="10">
        <v>54261</v>
      </c>
      <c r="B848" s="12" t="s">
        <v>908</v>
      </c>
      <c r="C848" s="12" t="s">
        <v>893</v>
      </c>
      <c r="D848" s="12" t="s">
        <v>83</v>
      </c>
      <c r="E848" s="13" t="s">
        <v>43</v>
      </c>
      <c r="F848" s="12" t="s">
        <v>123</v>
      </c>
      <c r="G848" s="14" t="s">
        <v>83</v>
      </c>
    </row>
    <row r="849" spans="1:7" hidden="1">
      <c r="A849" s="10">
        <v>54313</v>
      </c>
      <c r="B849" s="12" t="s">
        <v>909</v>
      </c>
      <c r="C849" s="12" t="s">
        <v>893</v>
      </c>
      <c r="D849" s="12" t="s">
        <v>83</v>
      </c>
      <c r="E849" s="13" t="s">
        <v>43</v>
      </c>
      <c r="F849" s="12" t="s">
        <v>123</v>
      </c>
      <c r="G849" s="14" t="s">
        <v>83</v>
      </c>
    </row>
    <row r="850" spans="1:7" hidden="1">
      <c r="A850" s="10">
        <v>54344</v>
      </c>
      <c r="B850" s="12" t="s">
        <v>910</v>
      </c>
      <c r="C850" s="12" t="s">
        <v>893</v>
      </c>
      <c r="D850" s="12" t="s">
        <v>83</v>
      </c>
      <c r="E850" s="13" t="s">
        <v>44</v>
      </c>
      <c r="F850" s="12" t="s">
        <v>123</v>
      </c>
      <c r="G850" s="14" t="s">
        <v>83</v>
      </c>
    </row>
    <row r="851" spans="1:7" hidden="1">
      <c r="A851" s="10">
        <v>54347</v>
      </c>
      <c r="B851" s="12" t="s">
        <v>911</v>
      </c>
      <c r="C851" s="12" t="s">
        <v>893</v>
      </c>
      <c r="D851" s="12" t="s">
        <v>83</v>
      </c>
      <c r="E851" s="13" t="s">
        <v>44</v>
      </c>
      <c r="F851" s="12" t="s">
        <v>123</v>
      </c>
      <c r="G851" s="14" t="s">
        <v>83</v>
      </c>
    </row>
    <row r="852" spans="1:7" hidden="1">
      <c r="A852" s="10">
        <v>54385</v>
      </c>
      <c r="B852" s="12" t="s">
        <v>912</v>
      </c>
      <c r="C852" s="12" t="s">
        <v>893</v>
      </c>
      <c r="D852" s="12" t="s">
        <v>76</v>
      </c>
      <c r="E852" s="13" t="s">
        <v>44</v>
      </c>
      <c r="F852" s="12" t="s">
        <v>123</v>
      </c>
      <c r="G852" s="14" t="s">
        <v>76</v>
      </c>
    </row>
    <row r="853" spans="1:7" hidden="1">
      <c r="A853" s="10">
        <v>54398</v>
      </c>
      <c r="B853" s="12" t="s">
        <v>913</v>
      </c>
      <c r="C853" s="12" t="s">
        <v>893</v>
      </c>
      <c r="D853" s="12" t="s">
        <v>83</v>
      </c>
      <c r="E853" s="13" t="s">
        <v>44</v>
      </c>
      <c r="F853" s="12" t="s">
        <v>123</v>
      </c>
      <c r="G853" s="14" t="s">
        <v>83</v>
      </c>
    </row>
    <row r="854" spans="1:7" hidden="1">
      <c r="A854" s="10">
        <v>54377</v>
      </c>
      <c r="B854" s="12" t="s">
        <v>914</v>
      </c>
      <c r="C854" s="12" t="s">
        <v>893</v>
      </c>
      <c r="D854" s="12" t="s">
        <v>83</v>
      </c>
      <c r="E854" s="13" t="s">
        <v>44</v>
      </c>
      <c r="F854" s="12" t="s">
        <v>123</v>
      </c>
      <c r="G854" s="14" t="s">
        <v>83</v>
      </c>
    </row>
    <row r="855" spans="1:7" hidden="1">
      <c r="A855" s="10">
        <v>54405</v>
      </c>
      <c r="B855" s="12" t="s">
        <v>915</v>
      </c>
      <c r="C855" s="12" t="s">
        <v>893</v>
      </c>
      <c r="D855" s="12" t="s">
        <v>83</v>
      </c>
      <c r="E855" s="13" t="s">
        <v>42</v>
      </c>
      <c r="F855" s="12" t="s">
        <v>123</v>
      </c>
      <c r="G855" s="14" t="s">
        <v>83</v>
      </c>
    </row>
    <row r="856" spans="1:7" hidden="1">
      <c r="A856" s="10">
        <v>54418</v>
      </c>
      <c r="B856" s="12" t="s">
        <v>916</v>
      </c>
      <c r="C856" s="12" t="s">
        <v>893</v>
      </c>
      <c r="D856" s="12" t="s">
        <v>83</v>
      </c>
      <c r="E856" s="13" t="s">
        <v>44</v>
      </c>
      <c r="F856" s="12" t="s">
        <v>123</v>
      </c>
      <c r="G856" s="14" t="s">
        <v>83</v>
      </c>
    </row>
    <row r="857" spans="1:7" hidden="1">
      <c r="A857" s="10">
        <v>54480</v>
      </c>
      <c r="B857" s="12" t="s">
        <v>917</v>
      </c>
      <c r="C857" s="12" t="s">
        <v>893</v>
      </c>
      <c r="D857" s="12" t="s">
        <v>83</v>
      </c>
      <c r="E857" s="13" t="s">
        <v>44</v>
      </c>
      <c r="F857" s="12" t="s">
        <v>123</v>
      </c>
      <c r="G857" s="14" t="s">
        <v>83</v>
      </c>
    </row>
    <row r="858" spans="1:7" hidden="1">
      <c r="A858" s="10">
        <v>54498</v>
      </c>
      <c r="B858" s="12" t="s">
        <v>918</v>
      </c>
      <c r="C858" s="12" t="s">
        <v>893</v>
      </c>
      <c r="D858" s="12" t="s">
        <v>83</v>
      </c>
      <c r="E858" s="13" t="s">
        <v>44</v>
      </c>
      <c r="F858" s="12" t="s">
        <v>123</v>
      </c>
      <c r="G858" s="14" t="s">
        <v>83</v>
      </c>
    </row>
    <row r="859" spans="1:7" hidden="1">
      <c r="A859" s="10">
        <v>54518</v>
      </c>
      <c r="B859" s="12" t="s">
        <v>919</v>
      </c>
      <c r="C859" s="12" t="s">
        <v>893</v>
      </c>
      <c r="D859" s="12" t="s">
        <v>83</v>
      </c>
      <c r="E859" s="13" t="s">
        <v>44</v>
      </c>
      <c r="F859" s="12" t="s">
        <v>123</v>
      </c>
      <c r="G859" s="14" t="s">
        <v>83</v>
      </c>
    </row>
    <row r="860" spans="1:7" hidden="1">
      <c r="A860" s="10">
        <v>54520</v>
      </c>
      <c r="B860" s="12" t="s">
        <v>920</v>
      </c>
      <c r="C860" s="12" t="s">
        <v>893</v>
      </c>
      <c r="D860" s="12" t="s">
        <v>83</v>
      </c>
      <c r="E860" s="13" t="s">
        <v>44</v>
      </c>
      <c r="F860" s="12" t="s">
        <v>123</v>
      </c>
      <c r="G860" s="14" t="s">
        <v>83</v>
      </c>
    </row>
    <row r="861" spans="1:7" hidden="1">
      <c r="A861" s="10">
        <v>54599</v>
      </c>
      <c r="B861" s="12" t="s">
        <v>921</v>
      </c>
      <c r="C861" s="12" t="s">
        <v>893</v>
      </c>
      <c r="D861" s="12" t="s">
        <v>83</v>
      </c>
      <c r="E861" s="13" t="s">
        <v>44</v>
      </c>
      <c r="F861" s="12" t="s">
        <v>123</v>
      </c>
      <c r="G861" s="14" t="s">
        <v>83</v>
      </c>
    </row>
    <row r="862" spans="1:7" hidden="1">
      <c r="A862" s="10">
        <v>54660</v>
      </c>
      <c r="B862" s="12" t="s">
        <v>922</v>
      </c>
      <c r="C862" s="12" t="s">
        <v>893</v>
      </c>
      <c r="D862" s="12" t="s">
        <v>83</v>
      </c>
      <c r="E862" s="13" t="s">
        <v>43</v>
      </c>
      <c r="F862" s="12" t="s">
        <v>123</v>
      </c>
      <c r="G862" s="14" t="s">
        <v>83</v>
      </c>
    </row>
    <row r="863" spans="1:7" hidden="1">
      <c r="A863" s="10">
        <v>54670</v>
      </c>
      <c r="B863" s="12" t="s">
        <v>923</v>
      </c>
      <c r="C863" s="12" t="s">
        <v>893</v>
      </c>
      <c r="D863" s="12" t="s">
        <v>83</v>
      </c>
      <c r="E863" s="13" t="s">
        <v>44</v>
      </c>
      <c r="F863" s="12" t="s">
        <v>123</v>
      </c>
      <c r="G863" s="14" t="s">
        <v>83</v>
      </c>
    </row>
    <row r="864" spans="1:7" hidden="1">
      <c r="A864" s="10">
        <v>54720</v>
      </c>
      <c r="B864" s="12" t="s">
        <v>924</v>
      </c>
      <c r="C864" s="12" t="s">
        <v>893</v>
      </c>
      <c r="D864" s="12" t="s">
        <v>83</v>
      </c>
      <c r="E864" s="13" t="s">
        <v>43</v>
      </c>
      <c r="F864" s="12" t="s">
        <v>123</v>
      </c>
      <c r="G864" s="14" t="s">
        <v>83</v>
      </c>
    </row>
    <row r="865" spans="1:7" hidden="1">
      <c r="A865" s="10">
        <v>54743</v>
      </c>
      <c r="B865" s="12" t="s">
        <v>925</v>
      </c>
      <c r="C865" s="12" t="s">
        <v>893</v>
      </c>
      <c r="D865" s="12" t="s">
        <v>83</v>
      </c>
      <c r="E865" s="13" t="s">
        <v>44</v>
      </c>
      <c r="F865" s="12" t="s">
        <v>123</v>
      </c>
      <c r="G865" s="14" t="s">
        <v>83</v>
      </c>
    </row>
    <row r="866" spans="1:7" hidden="1">
      <c r="A866" s="10">
        <v>54800</v>
      </c>
      <c r="B866" s="12" t="s">
        <v>926</v>
      </c>
      <c r="C866" s="12" t="s">
        <v>893</v>
      </c>
      <c r="D866" s="12" t="s">
        <v>83</v>
      </c>
      <c r="E866" s="13" t="s">
        <v>44</v>
      </c>
      <c r="F866" s="12" t="s">
        <v>123</v>
      </c>
      <c r="G866" s="14" t="s">
        <v>83</v>
      </c>
    </row>
    <row r="867" spans="1:7" hidden="1">
      <c r="A867" s="10">
        <v>54810</v>
      </c>
      <c r="B867" s="12" t="s">
        <v>927</v>
      </c>
      <c r="C867" s="12" t="s">
        <v>893</v>
      </c>
      <c r="D867" s="12" t="s">
        <v>83</v>
      </c>
      <c r="E867" s="13" t="s">
        <v>44</v>
      </c>
      <c r="F867" s="12" t="s">
        <v>123</v>
      </c>
      <c r="G867" s="14" t="s">
        <v>83</v>
      </c>
    </row>
    <row r="868" spans="1:7" hidden="1">
      <c r="A868" s="10">
        <v>54871</v>
      </c>
      <c r="B868" s="12" t="s">
        <v>928</v>
      </c>
      <c r="C868" s="12" t="s">
        <v>893</v>
      </c>
      <c r="D868" s="12" t="s">
        <v>83</v>
      </c>
      <c r="E868" s="13" t="s">
        <v>44</v>
      </c>
      <c r="F868" s="12" t="s">
        <v>123</v>
      </c>
      <c r="G868" s="14" t="s">
        <v>83</v>
      </c>
    </row>
    <row r="869" spans="1:7" hidden="1">
      <c r="A869" s="10">
        <v>54874</v>
      </c>
      <c r="B869" s="12" t="s">
        <v>929</v>
      </c>
      <c r="C869" s="12" t="s">
        <v>893</v>
      </c>
      <c r="D869" s="12" t="s">
        <v>83</v>
      </c>
      <c r="E869" s="13" t="s">
        <v>42</v>
      </c>
      <c r="F869" s="12" t="s">
        <v>123</v>
      </c>
      <c r="G869" s="14" t="s">
        <v>83</v>
      </c>
    </row>
    <row r="870" spans="1:7" hidden="1">
      <c r="A870" s="10">
        <v>86219</v>
      </c>
      <c r="B870" s="11" t="s">
        <v>841</v>
      </c>
      <c r="C870" s="12" t="s">
        <v>930</v>
      </c>
      <c r="D870" s="12" t="s">
        <v>93</v>
      </c>
      <c r="E870" s="13" t="s">
        <v>43</v>
      </c>
      <c r="F870" s="12" t="s">
        <v>123</v>
      </c>
      <c r="G870" s="14" t="s">
        <v>93</v>
      </c>
    </row>
    <row r="871" spans="1:7" hidden="1">
      <c r="A871" s="10">
        <v>86755</v>
      </c>
      <c r="B871" s="11" t="s">
        <v>139</v>
      </c>
      <c r="C871" s="12" t="s">
        <v>930</v>
      </c>
      <c r="D871" s="12" t="s">
        <v>93</v>
      </c>
      <c r="E871" s="13" t="s">
        <v>44</v>
      </c>
      <c r="F871" s="12" t="s">
        <v>123</v>
      </c>
      <c r="G871" s="14" t="s">
        <v>93</v>
      </c>
    </row>
    <row r="872" spans="1:7" hidden="1">
      <c r="A872" s="10">
        <v>86757</v>
      </c>
      <c r="B872" s="11" t="s">
        <v>931</v>
      </c>
      <c r="C872" s="12" t="s">
        <v>930</v>
      </c>
      <c r="D872" s="12" t="s">
        <v>93</v>
      </c>
      <c r="E872" s="13" t="s">
        <v>44</v>
      </c>
      <c r="F872" s="12" t="s">
        <v>123</v>
      </c>
      <c r="G872" s="14" t="s">
        <v>93</v>
      </c>
    </row>
    <row r="873" spans="1:7" hidden="1">
      <c r="A873" s="10">
        <v>86760</v>
      </c>
      <c r="B873" s="11" t="s">
        <v>894</v>
      </c>
      <c r="C873" s="12" t="s">
        <v>930</v>
      </c>
      <c r="D873" s="12" t="s">
        <v>93</v>
      </c>
      <c r="E873" s="13" t="s">
        <v>43</v>
      </c>
      <c r="F873" s="12" t="s">
        <v>123</v>
      </c>
      <c r="G873" s="14" t="s">
        <v>93</v>
      </c>
    </row>
    <row r="874" spans="1:7" hidden="1">
      <c r="A874" s="10">
        <v>86573</v>
      </c>
      <c r="B874" s="12" t="s">
        <v>932</v>
      </c>
      <c r="C874" s="12" t="s">
        <v>930</v>
      </c>
      <c r="D874" s="12" t="s">
        <v>93</v>
      </c>
      <c r="E874" s="13" t="s">
        <v>44</v>
      </c>
      <c r="F874" s="16" t="s">
        <v>110</v>
      </c>
      <c r="G874" s="14" t="s">
        <v>93</v>
      </c>
    </row>
    <row r="875" spans="1:7" hidden="1">
      <c r="A875" s="10">
        <v>86001</v>
      </c>
      <c r="B875" s="12" t="s">
        <v>933</v>
      </c>
      <c r="C875" s="12" t="s">
        <v>930</v>
      </c>
      <c r="D875" s="12" t="s">
        <v>93</v>
      </c>
      <c r="E875" s="13" t="s">
        <v>44</v>
      </c>
      <c r="F875" s="12" t="s">
        <v>123</v>
      </c>
      <c r="G875" s="14" t="s">
        <v>93</v>
      </c>
    </row>
    <row r="876" spans="1:7" hidden="1">
      <c r="A876" s="10">
        <v>86320</v>
      </c>
      <c r="B876" s="12" t="s">
        <v>934</v>
      </c>
      <c r="C876" s="12" t="s">
        <v>930</v>
      </c>
      <c r="D876" s="12" t="s">
        <v>93</v>
      </c>
      <c r="E876" s="13" t="s">
        <v>44</v>
      </c>
      <c r="F876" s="12" t="s">
        <v>123</v>
      </c>
      <c r="G876" s="14" t="s">
        <v>93</v>
      </c>
    </row>
    <row r="877" spans="1:7" hidden="1">
      <c r="A877" s="10">
        <v>86568</v>
      </c>
      <c r="B877" s="12" t="s">
        <v>935</v>
      </c>
      <c r="C877" s="12" t="s">
        <v>930</v>
      </c>
      <c r="D877" s="12" t="s">
        <v>93</v>
      </c>
      <c r="E877" s="13" t="s">
        <v>44</v>
      </c>
      <c r="F877" s="12" t="s">
        <v>123</v>
      </c>
      <c r="G877" s="14" t="s">
        <v>93</v>
      </c>
    </row>
    <row r="878" spans="1:7" hidden="1">
      <c r="A878" s="10">
        <v>86569</v>
      </c>
      <c r="B878" s="12" t="s">
        <v>936</v>
      </c>
      <c r="C878" s="12" t="s">
        <v>930</v>
      </c>
      <c r="D878" s="12" t="s">
        <v>93</v>
      </c>
      <c r="E878" s="13" t="s">
        <v>44</v>
      </c>
      <c r="F878" s="12" t="s">
        <v>123</v>
      </c>
      <c r="G878" s="14" t="s">
        <v>93</v>
      </c>
    </row>
    <row r="879" spans="1:7" hidden="1">
      <c r="A879" s="10">
        <v>86571</v>
      </c>
      <c r="B879" s="12" t="s">
        <v>937</v>
      </c>
      <c r="C879" s="12" t="s">
        <v>930</v>
      </c>
      <c r="D879" s="12" t="s">
        <v>93</v>
      </c>
      <c r="E879" s="13" t="s">
        <v>44</v>
      </c>
      <c r="F879" s="12" t="s">
        <v>123</v>
      </c>
      <c r="G879" s="14" t="s">
        <v>93</v>
      </c>
    </row>
    <row r="880" spans="1:7" hidden="1">
      <c r="A880" s="10">
        <v>86749</v>
      </c>
      <c r="B880" s="12" t="s">
        <v>938</v>
      </c>
      <c r="C880" s="12" t="s">
        <v>930</v>
      </c>
      <c r="D880" s="12" t="s">
        <v>93</v>
      </c>
      <c r="E880" s="13" t="s">
        <v>44</v>
      </c>
      <c r="F880" s="12" t="s">
        <v>123</v>
      </c>
      <c r="G880" s="14" t="s">
        <v>93</v>
      </c>
    </row>
    <row r="881" spans="1:7" hidden="1">
      <c r="A881" s="10">
        <v>86865</v>
      </c>
      <c r="B881" s="12" t="s">
        <v>939</v>
      </c>
      <c r="C881" s="12" t="s">
        <v>930</v>
      </c>
      <c r="D881" s="12" t="s">
        <v>93</v>
      </c>
      <c r="E881" s="13" t="s">
        <v>44</v>
      </c>
      <c r="F881" s="12" t="s">
        <v>123</v>
      </c>
      <c r="G881" s="14" t="s">
        <v>93</v>
      </c>
    </row>
    <row r="882" spans="1:7" hidden="1">
      <c r="A882" s="10">
        <v>86885</v>
      </c>
      <c r="B882" s="12" t="s">
        <v>940</v>
      </c>
      <c r="C882" s="12" t="s">
        <v>930</v>
      </c>
      <c r="D882" s="12" t="s">
        <v>93</v>
      </c>
      <c r="E882" s="13" t="s">
        <v>44</v>
      </c>
      <c r="F882" s="12" t="s">
        <v>123</v>
      </c>
      <c r="G882" s="14" t="s">
        <v>93</v>
      </c>
    </row>
    <row r="883" spans="1:7" hidden="1">
      <c r="A883" s="10">
        <v>63001</v>
      </c>
      <c r="B883" s="11" t="s">
        <v>124</v>
      </c>
      <c r="C883" s="12" t="s">
        <v>941</v>
      </c>
      <c r="D883" s="12" t="s">
        <v>94</v>
      </c>
      <c r="E883" s="13" t="s">
        <v>43</v>
      </c>
      <c r="F883" s="12" t="s">
        <v>123</v>
      </c>
      <c r="G883" s="14" t="s">
        <v>124</v>
      </c>
    </row>
    <row r="884" spans="1:7" hidden="1">
      <c r="A884" s="10">
        <v>63111</v>
      </c>
      <c r="B884" s="11" t="s">
        <v>325</v>
      </c>
      <c r="C884" s="12" t="s">
        <v>941</v>
      </c>
      <c r="D884" s="12" t="s">
        <v>94</v>
      </c>
      <c r="E884" s="13" t="s">
        <v>43</v>
      </c>
      <c r="F884" s="12" t="s">
        <v>123</v>
      </c>
      <c r="G884" s="14" t="s">
        <v>124</v>
      </c>
    </row>
    <row r="885" spans="1:7" hidden="1">
      <c r="A885" s="10">
        <v>63212</v>
      </c>
      <c r="B885" s="11" t="s">
        <v>278</v>
      </c>
      <c r="C885" s="12" t="s">
        <v>941</v>
      </c>
      <c r="D885" s="12" t="s">
        <v>94</v>
      </c>
      <c r="E885" s="13" t="s">
        <v>43</v>
      </c>
      <c r="F885" s="12" t="s">
        <v>123</v>
      </c>
      <c r="G885" s="14" t="s">
        <v>124</v>
      </c>
    </row>
    <row r="886" spans="1:7" hidden="1">
      <c r="A886" s="10">
        <v>63130</v>
      </c>
      <c r="B886" s="12" t="s">
        <v>942</v>
      </c>
      <c r="C886" s="12" t="s">
        <v>941</v>
      </c>
      <c r="D886" s="12" t="s">
        <v>94</v>
      </c>
      <c r="E886" s="13" t="s">
        <v>43</v>
      </c>
      <c r="F886" s="12" t="s">
        <v>123</v>
      </c>
      <c r="G886" s="14" t="s">
        <v>124</v>
      </c>
    </row>
    <row r="887" spans="1:7" hidden="1">
      <c r="A887" s="10">
        <v>63190</v>
      </c>
      <c r="B887" s="12" t="s">
        <v>943</v>
      </c>
      <c r="C887" s="12" t="s">
        <v>941</v>
      </c>
      <c r="D887" s="12" t="s">
        <v>94</v>
      </c>
      <c r="E887" s="13" t="s">
        <v>43</v>
      </c>
      <c r="F887" s="12" t="s">
        <v>123</v>
      </c>
      <c r="G887" s="14" t="s">
        <v>124</v>
      </c>
    </row>
    <row r="888" spans="1:7" hidden="1">
      <c r="A888" s="10">
        <v>63272</v>
      </c>
      <c r="B888" s="12" t="s">
        <v>944</v>
      </c>
      <c r="C888" s="12" t="s">
        <v>941</v>
      </c>
      <c r="D888" s="12" t="s">
        <v>94</v>
      </c>
      <c r="E888" s="13" t="s">
        <v>43</v>
      </c>
      <c r="F888" s="12" t="s">
        <v>123</v>
      </c>
      <c r="G888" s="14" t="s">
        <v>124</v>
      </c>
    </row>
    <row r="889" spans="1:7" hidden="1">
      <c r="A889" s="10">
        <v>63302</v>
      </c>
      <c r="B889" s="12" t="s">
        <v>945</v>
      </c>
      <c r="C889" s="12" t="s">
        <v>941</v>
      </c>
      <c r="D889" s="12" t="s">
        <v>94</v>
      </c>
      <c r="E889" s="13" t="s">
        <v>44</v>
      </c>
      <c r="F889" s="12" t="s">
        <v>123</v>
      </c>
      <c r="G889" s="14" t="s">
        <v>124</v>
      </c>
    </row>
    <row r="890" spans="1:7" hidden="1">
      <c r="A890" s="10">
        <v>63401</v>
      </c>
      <c r="B890" s="12" t="s">
        <v>946</v>
      </c>
      <c r="C890" s="12" t="s">
        <v>941</v>
      </c>
      <c r="D890" s="12" t="s">
        <v>94</v>
      </c>
      <c r="E890" s="13" t="s">
        <v>43</v>
      </c>
      <c r="F890" s="12" t="s">
        <v>123</v>
      </c>
      <c r="G890" s="14" t="s">
        <v>124</v>
      </c>
    </row>
    <row r="891" spans="1:7" hidden="1">
      <c r="A891" s="10">
        <v>63470</v>
      </c>
      <c r="B891" s="12" t="s">
        <v>947</v>
      </c>
      <c r="C891" s="12" t="s">
        <v>941</v>
      </c>
      <c r="D891" s="12" t="s">
        <v>94</v>
      </c>
      <c r="E891" s="13" t="s">
        <v>43</v>
      </c>
      <c r="F891" s="12" t="s">
        <v>123</v>
      </c>
      <c r="G891" s="14" t="s">
        <v>124</v>
      </c>
    </row>
    <row r="892" spans="1:7" hidden="1">
      <c r="A892" s="10">
        <v>63548</v>
      </c>
      <c r="B892" s="12" t="s">
        <v>948</v>
      </c>
      <c r="C892" s="12" t="s">
        <v>941</v>
      </c>
      <c r="D892" s="12" t="s">
        <v>94</v>
      </c>
      <c r="E892" s="13" t="s">
        <v>44</v>
      </c>
      <c r="F892" s="12" t="s">
        <v>123</v>
      </c>
      <c r="G892" s="14" t="s">
        <v>124</v>
      </c>
    </row>
    <row r="893" spans="1:7" hidden="1">
      <c r="A893" s="10">
        <v>63594</v>
      </c>
      <c r="B893" s="12" t="s">
        <v>949</v>
      </c>
      <c r="C893" s="12" t="s">
        <v>941</v>
      </c>
      <c r="D893" s="12" t="s">
        <v>94</v>
      </c>
      <c r="E893" s="13" t="s">
        <v>43</v>
      </c>
      <c r="F893" s="12" t="s">
        <v>123</v>
      </c>
      <c r="G893" s="14" t="s">
        <v>124</v>
      </c>
    </row>
    <row r="894" spans="1:7" hidden="1">
      <c r="A894" s="10">
        <v>63690</v>
      </c>
      <c r="B894" s="12" t="s">
        <v>950</v>
      </c>
      <c r="C894" s="12" t="s">
        <v>941</v>
      </c>
      <c r="D894" s="12" t="s">
        <v>94</v>
      </c>
      <c r="E894" s="13" t="s">
        <v>43</v>
      </c>
      <c r="F894" s="12" t="s">
        <v>123</v>
      </c>
      <c r="G894" s="14" t="s">
        <v>124</v>
      </c>
    </row>
    <row r="895" spans="1:7" hidden="1">
      <c r="A895" s="10">
        <v>66075</v>
      </c>
      <c r="B895" s="11" t="s">
        <v>502</v>
      </c>
      <c r="C895" s="12" t="s">
        <v>460</v>
      </c>
      <c r="D895" s="12" t="s">
        <v>94</v>
      </c>
      <c r="E895" s="13" t="s">
        <v>43</v>
      </c>
      <c r="F895" s="12" t="s">
        <v>123</v>
      </c>
      <c r="G895" s="14" t="s">
        <v>94</v>
      </c>
    </row>
    <row r="896" spans="1:7" hidden="1">
      <c r="A896" s="10">
        <v>66045</v>
      </c>
      <c r="B896" s="12" t="s">
        <v>951</v>
      </c>
      <c r="C896" s="12" t="s">
        <v>460</v>
      </c>
      <c r="D896" s="12" t="s">
        <v>94</v>
      </c>
      <c r="E896" s="13" t="s">
        <v>43</v>
      </c>
      <c r="F896" s="12" t="s">
        <v>123</v>
      </c>
      <c r="G896" s="14" t="s">
        <v>94</v>
      </c>
    </row>
    <row r="897" spans="1:7" hidden="1">
      <c r="A897" s="10">
        <v>66088</v>
      </c>
      <c r="B897" s="12" t="s">
        <v>952</v>
      </c>
      <c r="C897" s="12" t="s">
        <v>460</v>
      </c>
      <c r="D897" s="12" t="s">
        <v>94</v>
      </c>
      <c r="E897" s="13" t="s">
        <v>43</v>
      </c>
      <c r="F897" s="12" t="s">
        <v>123</v>
      </c>
      <c r="G897" s="14" t="s">
        <v>94</v>
      </c>
    </row>
    <row r="898" spans="1:7" hidden="1">
      <c r="A898" s="10">
        <v>66170</v>
      </c>
      <c r="B898" s="12" t="s">
        <v>953</v>
      </c>
      <c r="C898" s="12" t="s">
        <v>460</v>
      </c>
      <c r="D898" s="12" t="s">
        <v>94</v>
      </c>
      <c r="E898" s="13" t="s">
        <v>42</v>
      </c>
      <c r="F898" s="12" t="s">
        <v>123</v>
      </c>
      <c r="G898" s="14" t="s">
        <v>94</v>
      </c>
    </row>
    <row r="899" spans="1:7" hidden="1">
      <c r="A899" s="10">
        <v>66318</v>
      </c>
      <c r="B899" s="12" t="s">
        <v>954</v>
      </c>
      <c r="C899" s="12" t="s">
        <v>460</v>
      </c>
      <c r="D899" s="12" t="s">
        <v>94</v>
      </c>
      <c r="E899" s="13" t="s">
        <v>43</v>
      </c>
      <c r="F899" s="12" t="s">
        <v>123</v>
      </c>
      <c r="G899" s="14" t="s">
        <v>94</v>
      </c>
    </row>
    <row r="900" spans="1:7" hidden="1">
      <c r="A900" s="10">
        <v>66383</v>
      </c>
      <c r="B900" s="12" t="s">
        <v>955</v>
      </c>
      <c r="C900" s="12" t="s">
        <v>460</v>
      </c>
      <c r="D900" s="12" t="s">
        <v>94</v>
      </c>
      <c r="E900" s="13" t="s">
        <v>43</v>
      </c>
      <c r="F900" s="12" t="s">
        <v>123</v>
      </c>
      <c r="G900" s="14" t="s">
        <v>94</v>
      </c>
    </row>
    <row r="901" spans="1:7" hidden="1">
      <c r="A901" s="10">
        <v>66400</v>
      </c>
      <c r="B901" s="12" t="s">
        <v>956</v>
      </c>
      <c r="C901" s="12" t="s">
        <v>460</v>
      </c>
      <c r="D901" s="12" t="s">
        <v>94</v>
      </c>
      <c r="E901" s="13" t="s">
        <v>42</v>
      </c>
      <c r="F901" s="12" t="s">
        <v>123</v>
      </c>
      <c r="G901" s="14" t="s">
        <v>94</v>
      </c>
    </row>
    <row r="902" spans="1:7" hidden="1">
      <c r="A902" s="10">
        <v>66440</v>
      </c>
      <c r="B902" s="12" t="s">
        <v>957</v>
      </c>
      <c r="C902" s="12" t="s">
        <v>460</v>
      </c>
      <c r="D902" s="12" t="s">
        <v>94</v>
      </c>
      <c r="E902" s="13" t="s">
        <v>43</v>
      </c>
      <c r="F902" s="12" t="s">
        <v>123</v>
      </c>
      <c r="G902" s="14" t="s">
        <v>94</v>
      </c>
    </row>
    <row r="903" spans="1:7" hidden="1">
      <c r="A903" s="10">
        <v>66456</v>
      </c>
      <c r="B903" s="12" t="s">
        <v>958</v>
      </c>
      <c r="C903" s="12" t="s">
        <v>460</v>
      </c>
      <c r="D903" s="12" t="s">
        <v>94</v>
      </c>
      <c r="E903" s="13" t="s">
        <v>43</v>
      </c>
      <c r="F903" s="12" t="s">
        <v>123</v>
      </c>
      <c r="G903" s="14" t="s">
        <v>94</v>
      </c>
    </row>
    <row r="904" spans="1:7" hidden="1">
      <c r="A904" s="10">
        <v>66001</v>
      </c>
      <c r="B904" s="12" t="s">
        <v>94</v>
      </c>
      <c r="C904" s="12" t="s">
        <v>460</v>
      </c>
      <c r="D904" s="12" t="s">
        <v>94</v>
      </c>
      <c r="E904" s="13" t="s">
        <v>42</v>
      </c>
      <c r="F904" s="12" t="s">
        <v>123</v>
      </c>
      <c r="G904" s="14" t="s">
        <v>94</v>
      </c>
    </row>
    <row r="905" spans="1:7" hidden="1">
      <c r="A905" s="10">
        <v>66572</v>
      </c>
      <c r="B905" s="12" t="s">
        <v>959</v>
      </c>
      <c r="C905" s="12" t="s">
        <v>460</v>
      </c>
      <c r="D905" s="12" t="s">
        <v>94</v>
      </c>
      <c r="E905" s="13" t="s">
        <v>43</v>
      </c>
      <c r="F905" s="12" t="s">
        <v>123</v>
      </c>
      <c r="G905" s="14" t="s">
        <v>94</v>
      </c>
    </row>
    <row r="906" spans="1:7" hidden="1">
      <c r="A906" s="10">
        <v>66594</v>
      </c>
      <c r="B906" s="12" t="s">
        <v>960</v>
      </c>
      <c r="C906" s="12" t="s">
        <v>460</v>
      </c>
      <c r="D906" s="12" t="s">
        <v>94</v>
      </c>
      <c r="E906" s="13" t="s">
        <v>43</v>
      </c>
      <c r="F906" s="12" t="s">
        <v>123</v>
      </c>
      <c r="G906" s="14" t="s">
        <v>94</v>
      </c>
    </row>
    <row r="907" spans="1:7" hidden="1">
      <c r="A907" s="10">
        <v>66682</v>
      </c>
      <c r="B907" s="12" t="s">
        <v>961</v>
      </c>
      <c r="C907" s="12" t="s">
        <v>460</v>
      </c>
      <c r="D907" s="12" t="s">
        <v>94</v>
      </c>
      <c r="E907" s="13" t="s">
        <v>42</v>
      </c>
      <c r="F907" s="12" t="s">
        <v>123</v>
      </c>
      <c r="G907" s="14" t="s">
        <v>94</v>
      </c>
    </row>
    <row r="908" spans="1:7" hidden="1">
      <c r="A908" s="10">
        <v>66687</v>
      </c>
      <c r="B908" s="12" t="s">
        <v>962</v>
      </c>
      <c r="C908" s="12" t="s">
        <v>460</v>
      </c>
      <c r="D908" s="12" t="s">
        <v>94</v>
      </c>
      <c r="E908" s="13" t="s">
        <v>43</v>
      </c>
      <c r="F908" s="12" t="s">
        <v>123</v>
      </c>
      <c r="G908" s="14" t="s">
        <v>94</v>
      </c>
    </row>
    <row r="909" spans="1:7" hidden="1">
      <c r="A909" s="10">
        <v>88564</v>
      </c>
      <c r="B909" s="11" t="s">
        <v>842</v>
      </c>
      <c r="C909" s="12" t="s">
        <v>963</v>
      </c>
      <c r="D909" s="12" t="s">
        <v>70</v>
      </c>
      <c r="E909" s="13" t="s">
        <v>44</v>
      </c>
      <c r="F909" s="12" t="s">
        <v>110</v>
      </c>
      <c r="G909" s="14" t="s">
        <v>70</v>
      </c>
    </row>
    <row r="910" spans="1:7" hidden="1">
      <c r="A910" s="10">
        <v>88001</v>
      </c>
      <c r="B910" s="11" t="s">
        <v>964</v>
      </c>
      <c r="C910" s="12" t="s">
        <v>963</v>
      </c>
      <c r="D910" s="12" t="s">
        <v>70</v>
      </c>
      <c r="E910" s="13" t="s">
        <v>44</v>
      </c>
      <c r="F910" s="12" t="s">
        <v>110</v>
      </c>
      <c r="G910" s="14" t="s">
        <v>70</v>
      </c>
    </row>
    <row r="911" spans="1:7" hidden="1">
      <c r="A911" s="10">
        <v>68020</v>
      </c>
      <c r="B911" s="11" t="s">
        <v>467</v>
      </c>
      <c r="C911" s="12" t="s">
        <v>965</v>
      </c>
      <c r="D911" s="12" t="s">
        <v>98</v>
      </c>
      <c r="E911" s="13" t="s">
        <v>44</v>
      </c>
      <c r="F911" s="12" t="s">
        <v>123</v>
      </c>
      <c r="G911" s="14" t="s">
        <v>98</v>
      </c>
    </row>
    <row r="912" spans="1:7" hidden="1">
      <c r="A912" s="10">
        <v>68077</v>
      </c>
      <c r="B912" s="11" t="s">
        <v>125</v>
      </c>
      <c r="C912" s="12" t="s">
        <v>965</v>
      </c>
      <c r="D912" s="12" t="s">
        <v>98</v>
      </c>
      <c r="E912" s="13" t="s">
        <v>43</v>
      </c>
      <c r="F912" s="12" t="s">
        <v>123</v>
      </c>
      <c r="G912" s="14" t="s">
        <v>98</v>
      </c>
    </row>
    <row r="913" spans="1:7" hidden="1">
      <c r="A913" s="10">
        <v>68092</v>
      </c>
      <c r="B913" s="11" t="s">
        <v>126</v>
      </c>
      <c r="C913" s="12" t="s">
        <v>965</v>
      </c>
      <c r="D913" s="12" t="s">
        <v>76</v>
      </c>
      <c r="E913" s="13" t="s">
        <v>44</v>
      </c>
      <c r="F913" s="12" t="s">
        <v>123</v>
      </c>
      <c r="G913" s="14" t="s">
        <v>76</v>
      </c>
    </row>
    <row r="914" spans="1:7" hidden="1">
      <c r="A914" s="10">
        <v>68101</v>
      </c>
      <c r="B914" s="11" t="s">
        <v>277</v>
      </c>
      <c r="C914" s="12" t="s">
        <v>965</v>
      </c>
      <c r="D914" s="12" t="s">
        <v>98</v>
      </c>
      <c r="E914" s="13" t="s">
        <v>44</v>
      </c>
      <c r="F914" s="12" t="s">
        <v>123</v>
      </c>
      <c r="G914" s="14" t="s">
        <v>98</v>
      </c>
    </row>
    <row r="915" spans="1:7" hidden="1">
      <c r="A915" s="10">
        <v>68121</v>
      </c>
      <c r="B915" s="11" t="s">
        <v>621</v>
      </c>
      <c r="C915" s="12" t="s">
        <v>965</v>
      </c>
      <c r="D915" s="12" t="s">
        <v>76</v>
      </c>
      <c r="E915" s="13" t="s">
        <v>44</v>
      </c>
      <c r="F915" s="12" t="s">
        <v>123</v>
      </c>
      <c r="G915" s="14" t="s">
        <v>76</v>
      </c>
    </row>
    <row r="916" spans="1:7" hidden="1">
      <c r="A916" s="10">
        <v>68176</v>
      </c>
      <c r="B916" s="11" t="s">
        <v>594</v>
      </c>
      <c r="C916" s="12" t="s">
        <v>965</v>
      </c>
      <c r="D916" s="12" t="s">
        <v>76</v>
      </c>
      <c r="E916" s="13" t="s">
        <v>44</v>
      </c>
      <c r="F916" s="12" t="s">
        <v>123</v>
      </c>
      <c r="G916" s="14" t="s">
        <v>76</v>
      </c>
    </row>
    <row r="917" spans="1:7" hidden="1">
      <c r="A917" s="10">
        <v>68207</v>
      </c>
      <c r="B917" s="11" t="s">
        <v>129</v>
      </c>
      <c r="C917" s="12" t="s">
        <v>965</v>
      </c>
      <c r="D917" s="12" t="s">
        <v>76</v>
      </c>
      <c r="E917" s="13" t="s">
        <v>44</v>
      </c>
      <c r="F917" s="12" t="s">
        <v>123</v>
      </c>
      <c r="G917" s="14" t="s">
        <v>76</v>
      </c>
    </row>
    <row r="918" spans="1:7" hidden="1">
      <c r="A918" s="10">
        <v>68250</v>
      </c>
      <c r="B918" s="11" t="s">
        <v>279</v>
      </c>
      <c r="C918" s="12" t="s">
        <v>965</v>
      </c>
      <c r="D918" s="12" t="s">
        <v>76</v>
      </c>
      <c r="E918" s="13" t="s">
        <v>44</v>
      </c>
      <c r="F918" s="12" t="s">
        <v>123</v>
      </c>
      <c r="G918" s="14" t="s">
        <v>76</v>
      </c>
    </row>
    <row r="919" spans="1:7" hidden="1">
      <c r="A919" s="10">
        <v>68320</v>
      </c>
      <c r="B919" s="11" t="s">
        <v>132</v>
      </c>
      <c r="C919" s="12" t="s">
        <v>965</v>
      </c>
      <c r="D919" s="12" t="s">
        <v>76</v>
      </c>
      <c r="E919" s="13" t="s">
        <v>44</v>
      </c>
      <c r="F919" s="12" t="s">
        <v>123</v>
      </c>
      <c r="G919" s="14" t="s">
        <v>76</v>
      </c>
    </row>
    <row r="920" spans="1:7" hidden="1">
      <c r="A920" s="10">
        <v>68397</v>
      </c>
      <c r="B920" s="11" t="s">
        <v>537</v>
      </c>
      <c r="C920" s="12" t="s">
        <v>965</v>
      </c>
      <c r="D920" s="12" t="s">
        <v>76</v>
      </c>
      <c r="E920" s="13" t="s">
        <v>44</v>
      </c>
      <c r="F920" s="12" t="s">
        <v>123</v>
      </c>
      <c r="G920" s="14" t="s">
        <v>76</v>
      </c>
    </row>
    <row r="921" spans="1:7" hidden="1">
      <c r="A921" s="10">
        <v>68615</v>
      </c>
      <c r="B921" s="11" t="s">
        <v>136</v>
      </c>
      <c r="C921" s="12" t="s">
        <v>965</v>
      </c>
      <c r="D921" s="12" t="s">
        <v>76</v>
      </c>
      <c r="E921" s="13" t="s">
        <v>43</v>
      </c>
      <c r="F921" s="12" t="s">
        <v>123</v>
      </c>
      <c r="G921" s="14" t="s">
        <v>76</v>
      </c>
    </row>
    <row r="922" spans="1:7" hidden="1">
      <c r="A922" s="10">
        <v>68669</v>
      </c>
      <c r="B922" s="11" t="s">
        <v>964</v>
      </c>
      <c r="C922" s="12" t="s">
        <v>965</v>
      </c>
      <c r="D922" s="12" t="s">
        <v>76</v>
      </c>
      <c r="E922" s="13" t="s">
        <v>44</v>
      </c>
      <c r="F922" s="12" t="s">
        <v>123</v>
      </c>
      <c r="G922" s="14" t="s">
        <v>76</v>
      </c>
    </row>
    <row r="923" spans="1:7" hidden="1">
      <c r="A923" s="10">
        <v>68686</v>
      </c>
      <c r="B923" s="11" t="s">
        <v>931</v>
      </c>
      <c r="C923" s="12" t="s">
        <v>965</v>
      </c>
      <c r="D923" s="12" t="s">
        <v>98</v>
      </c>
      <c r="E923" s="13" t="s">
        <v>44</v>
      </c>
      <c r="F923" s="12" t="s">
        <v>123</v>
      </c>
      <c r="G923" s="14" t="s">
        <v>98</v>
      </c>
    </row>
    <row r="924" spans="1:7" hidden="1">
      <c r="A924" s="10">
        <v>68705</v>
      </c>
      <c r="B924" s="11" t="s">
        <v>142</v>
      </c>
      <c r="C924" s="12" t="s">
        <v>965</v>
      </c>
      <c r="D924" s="12" t="s">
        <v>76</v>
      </c>
      <c r="E924" s="13" t="s">
        <v>43</v>
      </c>
      <c r="F924" s="12" t="s">
        <v>123</v>
      </c>
      <c r="G924" s="14" t="s">
        <v>76</v>
      </c>
    </row>
    <row r="925" spans="1:7" hidden="1">
      <c r="A925" s="10">
        <v>68773</v>
      </c>
      <c r="B925" s="11" t="s">
        <v>506</v>
      </c>
      <c r="C925" s="12" t="s">
        <v>965</v>
      </c>
      <c r="D925" s="12" t="s">
        <v>98</v>
      </c>
      <c r="E925" s="13" t="s">
        <v>44</v>
      </c>
      <c r="F925" s="12" t="s">
        <v>123</v>
      </c>
      <c r="G925" s="14" t="s">
        <v>98</v>
      </c>
    </row>
    <row r="926" spans="1:7" hidden="1">
      <c r="A926" s="10">
        <v>68872</v>
      </c>
      <c r="B926" s="11" t="s">
        <v>284</v>
      </c>
      <c r="C926" s="12" t="s">
        <v>965</v>
      </c>
      <c r="D926" s="12" t="s">
        <v>76</v>
      </c>
      <c r="E926" s="13" t="s">
        <v>44</v>
      </c>
      <c r="F926" s="12" t="s">
        <v>123</v>
      </c>
      <c r="G926" s="14" t="s">
        <v>76</v>
      </c>
    </row>
    <row r="927" spans="1:7" hidden="1">
      <c r="A927" s="10">
        <v>68013</v>
      </c>
      <c r="B927" s="12" t="s">
        <v>966</v>
      </c>
      <c r="C927" s="12" t="s">
        <v>965</v>
      </c>
      <c r="D927" s="12" t="s">
        <v>76</v>
      </c>
      <c r="E927" s="13" t="s">
        <v>44</v>
      </c>
      <c r="F927" s="12" t="s">
        <v>123</v>
      </c>
      <c r="G927" s="14" t="s">
        <v>76</v>
      </c>
    </row>
    <row r="928" spans="1:7" hidden="1">
      <c r="A928" s="10">
        <v>68051</v>
      </c>
      <c r="B928" s="12" t="s">
        <v>967</v>
      </c>
      <c r="C928" s="12" t="s">
        <v>965</v>
      </c>
      <c r="D928" s="12" t="s">
        <v>76</v>
      </c>
      <c r="E928" s="13" t="s">
        <v>43</v>
      </c>
      <c r="F928" s="12" t="s">
        <v>123</v>
      </c>
      <c r="G928" s="14" t="s">
        <v>76</v>
      </c>
    </row>
    <row r="929" spans="1:7" hidden="1">
      <c r="A929" s="10">
        <v>68079</v>
      </c>
      <c r="B929" s="12" t="s">
        <v>968</v>
      </c>
      <c r="C929" s="12" t="s">
        <v>965</v>
      </c>
      <c r="D929" s="12" t="s">
        <v>76</v>
      </c>
      <c r="E929" s="13" t="s">
        <v>44</v>
      </c>
      <c r="F929" s="12" t="s">
        <v>123</v>
      </c>
      <c r="G929" s="14" t="s">
        <v>76</v>
      </c>
    </row>
    <row r="930" spans="1:7" hidden="1">
      <c r="A930" s="10">
        <v>68081</v>
      </c>
      <c r="B930" s="12" t="s">
        <v>969</v>
      </c>
      <c r="C930" s="12" t="s">
        <v>965</v>
      </c>
      <c r="D930" s="12" t="s">
        <v>76</v>
      </c>
      <c r="E930" s="13" t="s">
        <v>44</v>
      </c>
      <c r="F930" s="12" t="s">
        <v>123</v>
      </c>
      <c r="G930" s="14" t="s">
        <v>76</v>
      </c>
    </row>
    <row r="931" spans="1:7" hidden="1">
      <c r="A931" s="10">
        <v>68001</v>
      </c>
      <c r="B931" s="12" t="s">
        <v>76</v>
      </c>
      <c r="C931" s="12" t="s">
        <v>965</v>
      </c>
      <c r="D931" s="12" t="s">
        <v>76</v>
      </c>
      <c r="E931" s="13" t="s">
        <v>42</v>
      </c>
      <c r="F931" s="12" t="s">
        <v>123</v>
      </c>
      <c r="G931" s="14" t="s">
        <v>76</v>
      </c>
    </row>
    <row r="932" spans="1:7" hidden="1">
      <c r="A932" s="10">
        <v>68132</v>
      </c>
      <c r="B932" s="12" t="s">
        <v>970</v>
      </c>
      <c r="C932" s="12" t="s">
        <v>965</v>
      </c>
      <c r="D932" s="12" t="s">
        <v>76</v>
      </c>
      <c r="E932" s="13" t="s">
        <v>44</v>
      </c>
      <c r="F932" s="12" t="s">
        <v>123</v>
      </c>
      <c r="G932" s="14" t="s">
        <v>76</v>
      </c>
    </row>
    <row r="933" spans="1:7" hidden="1">
      <c r="A933" s="10">
        <v>68147</v>
      </c>
      <c r="B933" s="12" t="s">
        <v>971</v>
      </c>
      <c r="C933" s="12" t="s">
        <v>965</v>
      </c>
      <c r="D933" s="12" t="s">
        <v>76</v>
      </c>
      <c r="E933" s="13" t="s">
        <v>44</v>
      </c>
      <c r="F933" s="12" t="s">
        <v>123</v>
      </c>
      <c r="G933" s="14" t="s">
        <v>76</v>
      </c>
    </row>
    <row r="934" spans="1:7" hidden="1">
      <c r="A934" s="10">
        <v>68152</v>
      </c>
      <c r="B934" s="12" t="s">
        <v>972</v>
      </c>
      <c r="C934" s="12" t="s">
        <v>965</v>
      </c>
      <c r="D934" s="12" t="s">
        <v>76</v>
      </c>
      <c r="E934" s="13" t="s">
        <v>44</v>
      </c>
      <c r="F934" s="12" t="s">
        <v>123</v>
      </c>
      <c r="G934" s="14" t="s">
        <v>76</v>
      </c>
    </row>
    <row r="935" spans="1:7" hidden="1">
      <c r="A935" s="10">
        <v>68160</v>
      </c>
      <c r="B935" s="12" t="s">
        <v>973</v>
      </c>
      <c r="C935" s="12" t="s">
        <v>965</v>
      </c>
      <c r="D935" s="12" t="s">
        <v>76</v>
      </c>
      <c r="E935" s="13" t="s">
        <v>44</v>
      </c>
      <c r="F935" s="12" t="s">
        <v>123</v>
      </c>
      <c r="G935" s="14" t="s">
        <v>76</v>
      </c>
    </row>
    <row r="936" spans="1:7" hidden="1">
      <c r="A936" s="10">
        <v>68162</v>
      </c>
      <c r="B936" s="12" t="s">
        <v>974</v>
      </c>
      <c r="C936" s="12" t="s">
        <v>965</v>
      </c>
      <c r="D936" s="12" t="s">
        <v>76</v>
      </c>
      <c r="E936" s="13" t="s">
        <v>44</v>
      </c>
      <c r="F936" s="12" t="s">
        <v>123</v>
      </c>
      <c r="G936" s="14" t="s">
        <v>76</v>
      </c>
    </row>
    <row r="937" spans="1:7" hidden="1">
      <c r="A937" s="10">
        <v>68167</v>
      </c>
      <c r="B937" s="12" t="s">
        <v>975</v>
      </c>
      <c r="C937" s="12" t="s">
        <v>965</v>
      </c>
      <c r="D937" s="12" t="s">
        <v>76</v>
      </c>
      <c r="E937" s="13" t="s">
        <v>44</v>
      </c>
      <c r="F937" s="12" t="s">
        <v>123</v>
      </c>
      <c r="G937" s="14" t="s">
        <v>76</v>
      </c>
    </row>
    <row r="938" spans="1:7" hidden="1">
      <c r="A938" s="10">
        <v>68169</v>
      </c>
      <c r="B938" s="12" t="s">
        <v>976</v>
      </c>
      <c r="C938" s="12" t="s">
        <v>965</v>
      </c>
      <c r="D938" s="12" t="s">
        <v>76</v>
      </c>
      <c r="E938" s="13" t="s">
        <v>43</v>
      </c>
      <c r="F938" s="12" t="s">
        <v>123</v>
      </c>
      <c r="G938" s="14" t="s">
        <v>76</v>
      </c>
    </row>
    <row r="939" spans="1:7" hidden="1">
      <c r="A939" s="10">
        <v>68179</v>
      </c>
      <c r="B939" s="12" t="s">
        <v>977</v>
      </c>
      <c r="C939" s="12" t="s">
        <v>965</v>
      </c>
      <c r="D939" s="12" t="s">
        <v>98</v>
      </c>
      <c r="E939" s="13" t="s">
        <v>44</v>
      </c>
      <c r="F939" s="12" t="s">
        <v>123</v>
      </c>
      <c r="G939" s="14" t="s">
        <v>98</v>
      </c>
    </row>
    <row r="940" spans="1:7" hidden="1">
      <c r="A940" s="10">
        <v>68190</v>
      </c>
      <c r="B940" s="12" t="s">
        <v>978</v>
      </c>
      <c r="C940" s="12" t="s">
        <v>965</v>
      </c>
      <c r="D940" s="12" t="s">
        <v>76</v>
      </c>
      <c r="E940" s="13" t="s">
        <v>44</v>
      </c>
      <c r="F940" s="12" t="s">
        <v>123</v>
      </c>
      <c r="G940" s="14" t="s">
        <v>76</v>
      </c>
    </row>
    <row r="941" spans="1:7" hidden="1">
      <c r="A941" s="10">
        <v>68209</v>
      </c>
      <c r="B941" s="12" t="s">
        <v>979</v>
      </c>
      <c r="C941" s="12" t="s">
        <v>965</v>
      </c>
      <c r="D941" s="12" t="s">
        <v>76</v>
      </c>
      <c r="E941" s="13" t="s">
        <v>44</v>
      </c>
      <c r="F941" s="12" t="s">
        <v>123</v>
      </c>
      <c r="G941" s="14" t="s">
        <v>76</v>
      </c>
    </row>
    <row r="942" spans="1:7" hidden="1">
      <c r="A942" s="10">
        <v>68211</v>
      </c>
      <c r="B942" s="12" t="s">
        <v>980</v>
      </c>
      <c r="C942" s="12" t="s">
        <v>965</v>
      </c>
      <c r="D942" s="12" t="s">
        <v>76</v>
      </c>
      <c r="E942" s="13" t="s">
        <v>44</v>
      </c>
      <c r="F942" s="12" t="s">
        <v>123</v>
      </c>
      <c r="G942" s="14" t="s">
        <v>76</v>
      </c>
    </row>
    <row r="943" spans="1:7" hidden="1">
      <c r="A943" s="10">
        <v>68217</v>
      </c>
      <c r="B943" s="12" t="s">
        <v>981</v>
      </c>
      <c r="C943" s="12" t="s">
        <v>965</v>
      </c>
      <c r="D943" s="12" t="s">
        <v>76</v>
      </c>
      <c r="E943" s="13" t="s">
        <v>44</v>
      </c>
      <c r="F943" s="12" t="s">
        <v>123</v>
      </c>
      <c r="G943" s="14" t="s">
        <v>76</v>
      </c>
    </row>
    <row r="944" spans="1:7" hidden="1">
      <c r="A944" s="10">
        <v>68229</v>
      </c>
      <c r="B944" s="12" t="s">
        <v>982</v>
      </c>
      <c r="C944" s="12" t="s">
        <v>965</v>
      </c>
      <c r="D944" s="12" t="s">
        <v>76</v>
      </c>
      <c r="E944" s="13" t="s">
        <v>43</v>
      </c>
      <c r="F944" s="12" t="s">
        <v>123</v>
      </c>
      <c r="G944" s="14" t="s">
        <v>76</v>
      </c>
    </row>
    <row r="945" spans="1:7" hidden="1">
      <c r="A945" s="10">
        <v>68235</v>
      </c>
      <c r="B945" s="12" t="s">
        <v>983</v>
      </c>
      <c r="C945" s="12" t="s">
        <v>965</v>
      </c>
      <c r="D945" s="12" t="s">
        <v>76</v>
      </c>
      <c r="E945" s="13" t="s">
        <v>44</v>
      </c>
      <c r="F945" s="12" t="s">
        <v>123</v>
      </c>
      <c r="G945" s="14" t="s">
        <v>76</v>
      </c>
    </row>
    <row r="946" spans="1:7" hidden="1">
      <c r="A946" s="10">
        <v>68245</v>
      </c>
      <c r="B946" s="12" t="s">
        <v>984</v>
      </c>
      <c r="C946" s="12" t="s">
        <v>965</v>
      </c>
      <c r="D946" s="12" t="s">
        <v>76</v>
      </c>
      <c r="E946" s="13" t="s">
        <v>44</v>
      </c>
      <c r="F946" s="12" t="s">
        <v>123</v>
      </c>
      <c r="G946" s="14" t="s">
        <v>76</v>
      </c>
    </row>
    <row r="947" spans="1:7" hidden="1">
      <c r="A947" s="10">
        <v>68255</v>
      </c>
      <c r="B947" s="12" t="s">
        <v>985</v>
      </c>
      <c r="C947" s="12" t="s">
        <v>965</v>
      </c>
      <c r="D947" s="12" t="s">
        <v>76</v>
      </c>
      <c r="E947" s="13" t="s">
        <v>43</v>
      </c>
      <c r="F947" s="12" t="s">
        <v>123</v>
      </c>
      <c r="G947" s="14" t="s">
        <v>76</v>
      </c>
    </row>
    <row r="948" spans="1:7" hidden="1">
      <c r="A948" s="10">
        <v>68264</v>
      </c>
      <c r="B948" s="12" t="s">
        <v>986</v>
      </c>
      <c r="C948" s="12" t="s">
        <v>965</v>
      </c>
      <c r="D948" s="12" t="s">
        <v>76</v>
      </c>
      <c r="E948" s="13" t="s">
        <v>44</v>
      </c>
      <c r="F948" s="12" t="s">
        <v>123</v>
      </c>
      <c r="G948" s="14" t="s">
        <v>76</v>
      </c>
    </row>
    <row r="949" spans="1:7" hidden="1">
      <c r="A949" s="10">
        <v>68266</v>
      </c>
      <c r="B949" s="12" t="s">
        <v>987</v>
      </c>
      <c r="C949" s="12" t="s">
        <v>965</v>
      </c>
      <c r="D949" s="12" t="s">
        <v>76</v>
      </c>
      <c r="E949" s="13" t="s">
        <v>44</v>
      </c>
      <c r="F949" s="12" t="s">
        <v>123</v>
      </c>
      <c r="G949" s="14" t="s">
        <v>76</v>
      </c>
    </row>
    <row r="950" spans="1:7" hidden="1">
      <c r="A950" s="10">
        <v>68271</v>
      </c>
      <c r="B950" s="12" t="s">
        <v>988</v>
      </c>
      <c r="C950" s="12" t="s">
        <v>965</v>
      </c>
      <c r="D950" s="12" t="s">
        <v>98</v>
      </c>
      <c r="E950" s="13" t="s">
        <v>44</v>
      </c>
      <c r="F950" s="12" t="s">
        <v>123</v>
      </c>
      <c r="G950" s="14" t="s">
        <v>98</v>
      </c>
    </row>
    <row r="951" spans="1:7" hidden="1">
      <c r="A951" s="10">
        <v>68276</v>
      </c>
      <c r="B951" s="12" t="s">
        <v>989</v>
      </c>
      <c r="C951" s="12" t="s">
        <v>965</v>
      </c>
      <c r="D951" s="12" t="s">
        <v>76</v>
      </c>
      <c r="E951" s="13" t="s">
        <v>42</v>
      </c>
      <c r="F951" s="12" t="s">
        <v>123</v>
      </c>
      <c r="G951" s="14" t="s">
        <v>76</v>
      </c>
    </row>
    <row r="952" spans="1:7" hidden="1">
      <c r="A952" s="10">
        <v>68296</v>
      </c>
      <c r="B952" s="12" t="s">
        <v>990</v>
      </c>
      <c r="C952" s="12" t="s">
        <v>965</v>
      </c>
      <c r="D952" s="12" t="s">
        <v>76</v>
      </c>
      <c r="E952" s="13" t="s">
        <v>44</v>
      </c>
      <c r="F952" s="12" t="s">
        <v>123</v>
      </c>
      <c r="G952" s="14" t="s">
        <v>76</v>
      </c>
    </row>
    <row r="953" spans="1:7" hidden="1">
      <c r="A953" s="10">
        <v>68298</v>
      </c>
      <c r="B953" s="12" t="s">
        <v>991</v>
      </c>
      <c r="C953" s="12" t="s">
        <v>965</v>
      </c>
      <c r="D953" s="12" t="s">
        <v>76</v>
      </c>
      <c r="E953" s="13" t="s">
        <v>44</v>
      </c>
      <c r="F953" s="12" t="s">
        <v>123</v>
      </c>
      <c r="G953" s="14" t="s">
        <v>76</v>
      </c>
    </row>
    <row r="954" spans="1:7" hidden="1">
      <c r="A954" s="10">
        <v>68307</v>
      </c>
      <c r="B954" s="12" t="s">
        <v>992</v>
      </c>
      <c r="C954" s="12" t="s">
        <v>965</v>
      </c>
      <c r="D954" s="12" t="s">
        <v>76</v>
      </c>
      <c r="E954" s="13" t="s">
        <v>42</v>
      </c>
      <c r="F954" s="12" t="s">
        <v>123</v>
      </c>
      <c r="G954" s="14" t="s">
        <v>76</v>
      </c>
    </row>
    <row r="955" spans="1:7" hidden="1">
      <c r="A955" s="10">
        <v>68318</v>
      </c>
      <c r="B955" s="12" t="s">
        <v>993</v>
      </c>
      <c r="C955" s="12" t="s">
        <v>965</v>
      </c>
      <c r="D955" s="12" t="s">
        <v>76</v>
      </c>
      <c r="E955" s="13" t="s">
        <v>44</v>
      </c>
      <c r="F955" s="12" t="s">
        <v>123</v>
      </c>
      <c r="G955" s="14" t="s">
        <v>76</v>
      </c>
    </row>
    <row r="956" spans="1:7" hidden="1">
      <c r="A956" s="10">
        <v>68322</v>
      </c>
      <c r="B956" s="12" t="s">
        <v>994</v>
      </c>
      <c r="C956" s="12" t="s">
        <v>965</v>
      </c>
      <c r="D956" s="12" t="s">
        <v>76</v>
      </c>
      <c r="E956" s="13" t="s">
        <v>44</v>
      </c>
      <c r="F956" s="12" t="s">
        <v>123</v>
      </c>
      <c r="G956" s="14" t="s">
        <v>76</v>
      </c>
    </row>
    <row r="957" spans="1:7" hidden="1">
      <c r="A957" s="10">
        <v>68324</v>
      </c>
      <c r="B957" s="12" t="s">
        <v>995</v>
      </c>
      <c r="C957" s="12" t="s">
        <v>965</v>
      </c>
      <c r="D957" s="12" t="s">
        <v>76</v>
      </c>
      <c r="E957" s="13" t="s">
        <v>44</v>
      </c>
      <c r="F957" s="12" t="s">
        <v>123</v>
      </c>
      <c r="G957" s="14" t="s">
        <v>76</v>
      </c>
    </row>
    <row r="958" spans="1:7" hidden="1">
      <c r="A958" s="10">
        <v>68327</v>
      </c>
      <c r="B958" s="12" t="s">
        <v>996</v>
      </c>
      <c r="C958" s="12" t="s">
        <v>965</v>
      </c>
      <c r="D958" s="12" t="s">
        <v>76</v>
      </c>
      <c r="E958" s="13" t="s">
        <v>44</v>
      </c>
      <c r="F958" s="12" t="s">
        <v>123</v>
      </c>
      <c r="G958" s="14" t="s">
        <v>76</v>
      </c>
    </row>
    <row r="959" spans="1:7" hidden="1">
      <c r="A959" s="10">
        <v>68344</v>
      </c>
      <c r="B959" s="12" t="s">
        <v>997</v>
      </c>
      <c r="C959" s="12" t="s">
        <v>965</v>
      </c>
      <c r="D959" s="12" t="s">
        <v>76</v>
      </c>
      <c r="E959" s="13" t="s">
        <v>44</v>
      </c>
      <c r="F959" s="12" t="s">
        <v>123</v>
      </c>
      <c r="G959" s="14" t="s">
        <v>76</v>
      </c>
    </row>
    <row r="960" spans="1:7" hidden="1">
      <c r="A960" s="10">
        <v>68368</v>
      </c>
      <c r="B960" s="12" t="s">
        <v>998</v>
      </c>
      <c r="C960" s="12" t="s">
        <v>965</v>
      </c>
      <c r="D960" s="12" t="s">
        <v>98</v>
      </c>
      <c r="E960" s="13" t="s">
        <v>44</v>
      </c>
      <c r="F960" s="12" t="s">
        <v>123</v>
      </c>
      <c r="G960" s="14" t="s">
        <v>98</v>
      </c>
    </row>
    <row r="961" spans="1:7" hidden="1">
      <c r="A961" s="10">
        <v>68370</v>
      </c>
      <c r="B961" s="12" t="s">
        <v>999</v>
      </c>
      <c r="C961" s="12" t="s">
        <v>965</v>
      </c>
      <c r="D961" s="12" t="s">
        <v>76</v>
      </c>
      <c r="E961" s="13" t="s">
        <v>44</v>
      </c>
      <c r="F961" s="12" t="s">
        <v>123</v>
      </c>
      <c r="G961" s="14" t="s">
        <v>76</v>
      </c>
    </row>
    <row r="962" spans="1:7" hidden="1">
      <c r="A962" s="10">
        <v>68377</v>
      </c>
      <c r="B962" s="12" t="s">
        <v>1000</v>
      </c>
      <c r="C962" s="12" t="s">
        <v>965</v>
      </c>
      <c r="D962" s="12" t="s">
        <v>98</v>
      </c>
      <c r="E962" s="13" t="s">
        <v>44</v>
      </c>
      <c r="F962" s="12" t="s">
        <v>123</v>
      </c>
      <c r="G962" s="14" t="s">
        <v>98</v>
      </c>
    </row>
    <row r="963" spans="1:7" hidden="1">
      <c r="A963" s="10">
        <v>68385</v>
      </c>
      <c r="B963" s="12" t="s">
        <v>1001</v>
      </c>
      <c r="C963" s="12" t="s">
        <v>965</v>
      </c>
      <c r="D963" s="12" t="s">
        <v>98</v>
      </c>
      <c r="E963" s="13" t="s">
        <v>44</v>
      </c>
      <c r="F963" s="12" t="s">
        <v>123</v>
      </c>
      <c r="G963" s="14" t="s">
        <v>98</v>
      </c>
    </row>
    <row r="964" spans="1:7" hidden="1">
      <c r="A964" s="10">
        <v>68406</v>
      </c>
      <c r="B964" s="12" t="s">
        <v>1002</v>
      </c>
      <c r="C964" s="12" t="s">
        <v>965</v>
      </c>
      <c r="D964" s="12" t="s">
        <v>76</v>
      </c>
      <c r="E964" s="13" t="s">
        <v>43</v>
      </c>
      <c r="F964" s="12" t="s">
        <v>123</v>
      </c>
      <c r="G964" s="14" t="s">
        <v>76</v>
      </c>
    </row>
    <row r="965" spans="1:7" hidden="1">
      <c r="A965" s="10">
        <v>68418</v>
      </c>
      <c r="B965" s="12" t="s">
        <v>1003</v>
      </c>
      <c r="C965" s="12" t="s">
        <v>965</v>
      </c>
      <c r="D965" s="12" t="s">
        <v>76</v>
      </c>
      <c r="E965" s="13" t="s">
        <v>43</v>
      </c>
      <c r="F965" s="12" t="s">
        <v>123</v>
      </c>
      <c r="G965" s="14" t="s">
        <v>76</v>
      </c>
    </row>
    <row r="966" spans="1:7" hidden="1">
      <c r="A966" s="10">
        <v>68425</v>
      </c>
      <c r="B966" s="12" t="s">
        <v>1004</v>
      </c>
      <c r="C966" s="12" t="s">
        <v>965</v>
      </c>
      <c r="D966" s="12" t="s">
        <v>76</v>
      </c>
      <c r="E966" s="13" t="s">
        <v>44</v>
      </c>
      <c r="F966" s="12" t="s">
        <v>123</v>
      </c>
      <c r="G966" s="14" t="s">
        <v>76</v>
      </c>
    </row>
    <row r="967" spans="1:7" hidden="1">
      <c r="A967" s="10">
        <v>68432</v>
      </c>
      <c r="B967" s="12" t="s">
        <v>1005</v>
      </c>
      <c r="C967" s="12" t="s">
        <v>965</v>
      </c>
      <c r="D967" s="12" t="s">
        <v>76</v>
      </c>
      <c r="E967" s="13" t="s">
        <v>44</v>
      </c>
      <c r="F967" s="12" t="s">
        <v>123</v>
      </c>
      <c r="G967" s="14" t="s">
        <v>76</v>
      </c>
    </row>
    <row r="968" spans="1:7" hidden="1">
      <c r="A968" s="10">
        <v>68444</v>
      </c>
      <c r="B968" s="12" t="s">
        <v>1006</v>
      </c>
      <c r="C968" s="12" t="s">
        <v>965</v>
      </c>
      <c r="D968" s="12" t="s">
        <v>76</v>
      </c>
      <c r="E968" s="13" t="s">
        <v>44</v>
      </c>
      <c r="F968" s="12" t="s">
        <v>123</v>
      </c>
      <c r="G968" s="14" t="s">
        <v>76</v>
      </c>
    </row>
    <row r="969" spans="1:7" hidden="1">
      <c r="A969" s="10">
        <v>68464</v>
      </c>
      <c r="B969" s="12" t="s">
        <v>1007</v>
      </c>
      <c r="C969" s="12" t="s">
        <v>965</v>
      </c>
      <c r="D969" s="12" t="s">
        <v>76</v>
      </c>
      <c r="E969" s="13" t="s">
        <v>44</v>
      </c>
      <c r="F969" s="12" t="s">
        <v>123</v>
      </c>
      <c r="G969" s="14" t="s">
        <v>76</v>
      </c>
    </row>
    <row r="970" spans="1:7" hidden="1">
      <c r="A970" s="10">
        <v>68468</v>
      </c>
      <c r="B970" s="12" t="s">
        <v>1008</v>
      </c>
      <c r="C970" s="12" t="s">
        <v>965</v>
      </c>
      <c r="D970" s="12" t="s">
        <v>76</v>
      </c>
      <c r="E970" s="13" t="s">
        <v>44</v>
      </c>
      <c r="F970" s="12" t="s">
        <v>123</v>
      </c>
      <c r="G970" s="14" t="s">
        <v>76</v>
      </c>
    </row>
    <row r="971" spans="1:7" hidden="1">
      <c r="A971" s="10">
        <v>68498</v>
      </c>
      <c r="B971" s="12" t="s">
        <v>1009</v>
      </c>
      <c r="C971" s="12" t="s">
        <v>965</v>
      </c>
      <c r="D971" s="12" t="s">
        <v>76</v>
      </c>
      <c r="E971" s="13" t="s">
        <v>44</v>
      </c>
      <c r="F971" s="12" t="s">
        <v>123</v>
      </c>
      <c r="G971" s="14" t="s">
        <v>76</v>
      </c>
    </row>
    <row r="972" spans="1:7" hidden="1">
      <c r="A972" s="10">
        <v>68500</v>
      </c>
      <c r="B972" s="12" t="s">
        <v>1010</v>
      </c>
      <c r="C972" s="12" t="s">
        <v>965</v>
      </c>
      <c r="D972" s="12" t="s">
        <v>76</v>
      </c>
      <c r="E972" s="13" t="s">
        <v>44</v>
      </c>
      <c r="F972" s="12" t="s">
        <v>123</v>
      </c>
      <c r="G972" s="14" t="s">
        <v>76</v>
      </c>
    </row>
    <row r="973" spans="1:7" hidden="1">
      <c r="A973" s="10">
        <v>68502</v>
      </c>
      <c r="B973" s="12" t="s">
        <v>1011</v>
      </c>
      <c r="C973" s="12" t="s">
        <v>965</v>
      </c>
      <c r="D973" s="12" t="s">
        <v>76</v>
      </c>
      <c r="E973" s="13" t="s">
        <v>44</v>
      </c>
      <c r="F973" s="12" t="s">
        <v>123</v>
      </c>
      <c r="G973" s="14" t="s">
        <v>76</v>
      </c>
    </row>
    <row r="974" spans="1:7" hidden="1">
      <c r="A974" s="10">
        <v>68522</v>
      </c>
      <c r="B974" s="12" t="s">
        <v>1012</v>
      </c>
      <c r="C974" s="12" t="s">
        <v>965</v>
      </c>
      <c r="D974" s="12" t="s">
        <v>76</v>
      </c>
      <c r="E974" s="13" t="s">
        <v>44</v>
      </c>
      <c r="F974" s="12" t="s">
        <v>123</v>
      </c>
      <c r="G974" s="14" t="s">
        <v>76</v>
      </c>
    </row>
    <row r="975" spans="1:7" hidden="1">
      <c r="A975" s="10">
        <v>68524</v>
      </c>
      <c r="B975" s="12" t="s">
        <v>1013</v>
      </c>
      <c r="C975" s="12" t="s">
        <v>965</v>
      </c>
      <c r="D975" s="12" t="s">
        <v>76</v>
      </c>
      <c r="E975" s="13" t="s">
        <v>44</v>
      </c>
      <c r="F975" s="12" t="s">
        <v>123</v>
      </c>
      <c r="G975" s="14" t="s">
        <v>76</v>
      </c>
    </row>
    <row r="976" spans="1:7" hidden="1">
      <c r="A976" s="10">
        <v>68533</v>
      </c>
      <c r="B976" s="12" t="s">
        <v>1014</v>
      </c>
      <c r="C976" s="12" t="s">
        <v>965</v>
      </c>
      <c r="D976" s="12" t="s">
        <v>76</v>
      </c>
      <c r="E976" s="13" t="s">
        <v>44</v>
      </c>
      <c r="F976" s="12" t="s">
        <v>123</v>
      </c>
      <c r="G976" s="14" t="s">
        <v>76</v>
      </c>
    </row>
    <row r="977" spans="1:7" hidden="1">
      <c r="A977" s="10">
        <v>68547</v>
      </c>
      <c r="B977" s="12" t="s">
        <v>1015</v>
      </c>
      <c r="C977" s="12" t="s">
        <v>965</v>
      </c>
      <c r="D977" s="12" t="s">
        <v>76</v>
      </c>
      <c r="E977" s="13" t="s">
        <v>43</v>
      </c>
      <c r="F977" s="12" t="s">
        <v>123</v>
      </c>
      <c r="G977" s="14" t="s">
        <v>76</v>
      </c>
    </row>
    <row r="978" spans="1:7" hidden="1">
      <c r="A978" s="10">
        <v>68549</v>
      </c>
      <c r="B978" s="12" t="s">
        <v>1016</v>
      </c>
      <c r="C978" s="12" t="s">
        <v>965</v>
      </c>
      <c r="D978" s="12" t="s">
        <v>76</v>
      </c>
      <c r="E978" s="13" t="s">
        <v>44</v>
      </c>
      <c r="F978" s="12" t="s">
        <v>123</v>
      </c>
      <c r="G978" s="14" t="s">
        <v>76</v>
      </c>
    </row>
    <row r="979" spans="1:7" hidden="1">
      <c r="A979" s="10">
        <v>68572</v>
      </c>
      <c r="B979" s="12" t="s">
        <v>1017</v>
      </c>
      <c r="C979" s="12" t="s">
        <v>965</v>
      </c>
      <c r="D979" s="12" t="s">
        <v>98</v>
      </c>
      <c r="E979" s="13" t="s">
        <v>43</v>
      </c>
      <c r="F979" s="12" t="s">
        <v>123</v>
      </c>
      <c r="G979" s="14" t="s">
        <v>98</v>
      </c>
    </row>
    <row r="980" spans="1:7" hidden="1">
      <c r="A980" s="10">
        <v>68573</v>
      </c>
      <c r="B980" s="12" t="s">
        <v>1018</v>
      </c>
      <c r="C980" s="12" t="s">
        <v>965</v>
      </c>
      <c r="D980" s="12" t="s">
        <v>76</v>
      </c>
      <c r="E980" s="13" t="s">
        <v>44</v>
      </c>
      <c r="F980" s="12" t="s">
        <v>123</v>
      </c>
      <c r="G980" s="14" t="s">
        <v>76</v>
      </c>
    </row>
    <row r="981" spans="1:7" hidden="1">
      <c r="A981" s="10">
        <v>68575</v>
      </c>
      <c r="B981" s="12" t="s">
        <v>1019</v>
      </c>
      <c r="C981" s="12" t="s">
        <v>965</v>
      </c>
      <c r="D981" s="12" t="s">
        <v>76</v>
      </c>
      <c r="E981" s="13" t="s">
        <v>44</v>
      </c>
      <c r="F981" s="12" t="s">
        <v>123</v>
      </c>
      <c r="G981" s="14" t="s">
        <v>76</v>
      </c>
    </row>
    <row r="982" spans="1:7" hidden="1">
      <c r="A982" s="10">
        <v>68655</v>
      </c>
      <c r="B982" s="12" t="s">
        <v>1020</v>
      </c>
      <c r="C982" s="12" t="s">
        <v>965</v>
      </c>
      <c r="D982" s="12" t="s">
        <v>76</v>
      </c>
      <c r="E982" s="13" t="s">
        <v>44</v>
      </c>
      <c r="F982" s="12" t="s">
        <v>123</v>
      </c>
      <c r="G982" s="14" t="s">
        <v>76</v>
      </c>
    </row>
    <row r="983" spans="1:7" hidden="1">
      <c r="A983" s="10">
        <v>68673</v>
      </c>
      <c r="B983" s="12" t="s">
        <v>1021</v>
      </c>
      <c r="C983" s="12" t="s">
        <v>965</v>
      </c>
      <c r="D983" s="12" t="s">
        <v>76</v>
      </c>
      <c r="E983" s="13" t="s">
        <v>44</v>
      </c>
      <c r="F983" s="12" t="s">
        <v>123</v>
      </c>
      <c r="G983" s="14" t="s">
        <v>76</v>
      </c>
    </row>
    <row r="984" spans="1:7" hidden="1">
      <c r="A984" s="10">
        <v>68679</v>
      </c>
      <c r="B984" s="12" t="s">
        <v>1022</v>
      </c>
      <c r="C984" s="12" t="s">
        <v>965</v>
      </c>
      <c r="D984" s="12" t="s">
        <v>76</v>
      </c>
      <c r="E984" s="13" t="s">
        <v>43</v>
      </c>
      <c r="F984" s="12" t="s">
        <v>123</v>
      </c>
      <c r="G984" s="14" t="s">
        <v>76</v>
      </c>
    </row>
    <row r="985" spans="1:7" hidden="1">
      <c r="A985" s="10">
        <v>68682</v>
      </c>
      <c r="B985" s="12" t="s">
        <v>1023</v>
      </c>
      <c r="C985" s="12" t="s">
        <v>965</v>
      </c>
      <c r="D985" s="12" t="s">
        <v>76</v>
      </c>
      <c r="E985" s="13" t="s">
        <v>44</v>
      </c>
      <c r="F985" s="12" t="s">
        <v>123</v>
      </c>
      <c r="G985" s="14" t="s">
        <v>76</v>
      </c>
    </row>
    <row r="986" spans="1:7" hidden="1">
      <c r="A986" s="10">
        <v>68684</v>
      </c>
      <c r="B986" s="12" t="s">
        <v>1024</v>
      </c>
      <c r="C986" s="12" t="s">
        <v>965</v>
      </c>
      <c r="D986" s="12" t="s">
        <v>76</v>
      </c>
      <c r="E986" s="13" t="s">
        <v>44</v>
      </c>
      <c r="F986" s="12" t="s">
        <v>123</v>
      </c>
      <c r="G986" s="14" t="s">
        <v>76</v>
      </c>
    </row>
    <row r="987" spans="1:7" hidden="1">
      <c r="A987" s="10">
        <v>68689</v>
      </c>
      <c r="B987" s="12" t="s">
        <v>1025</v>
      </c>
      <c r="C987" s="12" t="s">
        <v>965</v>
      </c>
      <c r="D987" s="12" t="s">
        <v>76</v>
      </c>
      <c r="E987" s="13" t="s">
        <v>44</v>
      </c>
      <c r="F987" s="12" t="s">
        <v>123</v>
      </c>
      <c r="G987" s="14" t="s">
        <v>76</v>
      </c>
    </row>
    <row r="988" spans="1:7" hidden="1">
      <c r="A988" s="10">
        <v>68720</v>
      </c>
      <c r="B988" s="12" t="s">
        <v>1026</v>
      </c>
      <c r="C988" s="12" t="s">
        <v>965</v>
      </c>
      <c r="D988" s="12" t="s">
        <v>76</v>
      </c>
      <c r="E988" s="13" t="s">
        <v>44</v>
      </c>
      <c r="F988" s="12" t="s">
        <v>123</v>
      </c>
      <c r="G988" s="14" t="s">
        <v>76</v>
      </c>
    </row>
    <row r="989" spans="1:7" hidden="1">
      <c r="A989" s="10">
        <v>68745</v>
      </c>
      <c r="B989" s="12" t="s">
        <v>1027</v>
      </c>
      <c r="C989" s="12" t="s">
        <v>965</v>
      </c>
      <c r="D989" s="12" t="s">
        <v>76</v>
      </c>
      <c r="E989" s="13" t="s">
        <v>44</v>
      </c>
      <c r="F989" s="12" t="s">
        <v>123</v>
      </c>
      <c r="G989" s="14" t="s">
        <v>76</v>
      </c>
    </row>
    <row r="990" spans="1:7" hidden="1">
      <c r="A990" s="10">
        <v>68755</v>
      </c>
      <c r="B990" s="12" t="s">
        <v>1028</v>
      </c>
      <c r="C990" s="12" t="s">
        <v>965</v>
      </c>
      <c r="D990" s="12" t="s">
        <v>76</v>
      </c>
      <c r="E990" s="13" t="s">
        <v>44</v>
      </c>
      <c r="F990" s="12" t="s">
        <v>123</v>
      </c>
      <c r="G990" s="14" t="s">
        <v>76</v>
      </c>
    </row>
    <row r="991" spans="1:7" hidden="1">
      <c r="A991" s="10">
        <v>68770</v>
      </c>
      <c r="B991" s="12" t="s">
        <v>1029</v>
      </c>
      <c r="C991" s="12" t="s">
        <v>965</v>
      </c>
      <c r="D991" s="12" t="s">
        <v>76</v>
      </c>
      <c r="E991" s="13" t="s">
        <v>44</v>
      </c>
      <c r="F991" s="12" t="s">
        <v>123</v>
      </c>
      <c r="G991" s="14" t="s">
        <v>76</v>
      </c>
    </row>
    <row r="992" spans="1:7" hidden="1">
      <c r="A992" s="10">
        <v>68780</v>
      </c>
      <c r="B992" s="12" t="s">
        <v>1030</v>
      </c>
      <c r="C992" s="12" t="s">
        <v>965</v>
      </c>
      <c r="D992" s="12" t="s">
        <v>76</v>
      </c>
      <c r="E992" s="13" t="s">
        <v>44</v>
      </c>
      <c r="F992" s="12" t="s">
        <v>123</v>
      </c>
      <c r="G992" s="14" t="s">
        <v>76</v>
      </c>
    </row>
    <row r="993" spans="1:7" hidden="1">
      <c r="A993" s="10">
        <v>68820</v>
      </c>
      <c r="B993" s="12" t="s">
        <v>1031</v>
      </c>
      <c r="C993" s="12" t="s">
        <v>965</v>
      </c>
      <c r="D993" s="12" t="s">
        <v>76</v>
      </c>
      <c r="E993" s="13" t="s">
        <v>43</v>
      </c>
      <c r="F993" s="12" t="s">
        <v>123</v>
      </c>
      <c r="G993" s="14" t="s">
        <v>76</v>
      </c>
    </row>
    <row r="994" spans="1:7" hidden="1">
      <c r="A994" s="10">
        <v>68855</v>
      </c>
      <c r="B994" s="12" t="s">
        <v>1032</v>
      </c>
      <c r="C994" s="12" t="s">
        <v>965</v>
      </c>
      <c r="D994" s="12" t="s">
        <v>76</v>
      </c>
      <c r="E994" s="13" t="s">
        <v>44</v>
      </c>
      <c r="F994" s="12" t="s">
        <v>123</v>
      </c>
      <c r="G994" s="14" t="s">
        <v>76</v>
      </c>
    </row>
    <row r="995" spans="1:7" hidden="1">
      <c r="A995" s="10">
        <v>68861</v>
      </c>
      <c r="B995" s="12" t="s">
        <v>1033</v>
      </c>
      <c r="C995" s="12" t="s">
        <v>965</v>
      </c>
      <c r="D995" s="12" t="s">
        <v>98</v>
      </c>
      <c r="E995" s="13" t="s">
        <v>43</v>
      </c>
      <c r="F995" s="12" t="s">
        <v>123</v>
      </c>
      <c r="G995" s="14" t="s">
        <v>98</v>
      </c>
    </row>
    <row r="996" spans="1:7" hidden="1">
      <c r="A996" s="10">
        <v>68867</v>
      </c>
      <c r="B996" s="12" t="s">
        <v>1034</v>
      </c>
      <c r="C996" s="12" t="s">
        <v>965</v>
      </c>
      <c r="D996" s="12" t="s">
        <v>83</v>
      </c>
      <c r="E996" s="13" t="s">
        <v>44</v>
      </c>
      <c r="F996" s="12" t="s">
        <v>123</v>
      </c>
      <c r="G996" s="14" t="s">
        <v>83</v>
      </c>
    </row>
    <row r="997" spans="1:7" hidden="1">
      <c r="A997" s="10">
        <v>68895</v>
      </c>
      <c r="B997" s="12" t="s">
        <v>1035</v>
      </c>
      <c r="C997" s="12" t="s">
        <v>965</v>
      </c>
      <c r="D997" s="12" t="s">
        <v>76</v>
      </c>
      <c r="E997" s="13" t="s">
        <v>44</v>
      </c>
      <c r="F997" s="12" t="s">
        <v>123</v>
      </c>
      <c r="G997" s="14" t="s">
        <v>76</v>
      </c>
    </row>
    <row r="998" spans="1:7" hidden="1">
      <c r="A998" s="10">
        <v>70110</v>
      </c>
      <c r="B998" s="11" t="s">
        <v>325</v>
      </c>
      <c r="C998" s="12" t="s">
        <v>506</v>
      </c>
      <c r="D998" s="12" t="s">
        <v>97</v>
      </c>
      <c r="E998" s="13" t="s">
        <v>43</v>
      </c>
      <c r="F998" s="12" t="s">
        <v>123</v>
      </c>
      <c r="G998" s="14" t="s">
        <v>97</v>
      </c>
    </row>
    <row r="999" spans="1:7" hidden="1">
      <c r="A999" s="10">
        <v>70400</v>
      </c>
      <c r="B999" s="11" t="s">
        <v>134</v>
      </c>
      <c r="C999" s="12" t="s">
        <v>506</v>
      </c>
      <c r="D999" s="12" t="s">
        <v>97</v>
      </c>
      <c r="E999" s="13" t="s">
        <v>43</v>
      </c>
      <c r="F999" s="12" t="s">
        <v>123</v>
      </c>
      <c r="G999" s="14" t="s">
        <v>97</v>
      </c>
    </row>
    <row r="1000" spans="1:7" hidden="1">
      <c r="A1000" s="10">
        <v>70717</v>
      </c>
      <c r="B1000" s="11" t="s">
        <v>1036</v>
      </c>
      <c r="C1000" s="12" t="s">
        <v>506</v>
      </c>
      <c r="D1000" s="12" t="s">
        <v>97</v>
      </c>
      <c r="E1000" s="13" t="s">
        <v>43</v>
      </c>
      <c r="F1000" s="12" t="s">
        <v>123</v>
      </c>
      <c r="G1000" s="14" t="s">
        <v>97</v>
      </c>
    </row>
    <row r="1001" spans="1:7" hidden="1">
      <c r="A1001" s="10">
        <v>70771</v>
      </c>
      <c r="B1001" s="11" t="s">
        <v>506</v>
      </c>
      <c r="C1001" s="12" t="s">
        <v>506</v>
      </c>
      <c r="D1001" s="12" t="s">
        <v>97</v>
      </c>
      <c r="E1001" s="13" t="s">
        <v>44</v>
      </c>
      <c r="F1001" s="12" t="s">
        <v>123</v>
      </c>
      <c r="G1001" s="14" t="s">
        <v>97</v>
      </c>
    </row>
    <row r="1002" spans="1:7" hidden="1">
      <c r="A1002" s="10">
        <v>70124</v>
      </c>
      <c r="B1002" s="12" t="s">
        <v>1037</v>
      </c>
      <c r="C1002" s="12" t="s">
        <v>506</v>
      </c>
      <c r="D1002" s="12" t="s">
        <v>97</v>
      </c>
      <c r="E1002" s="13" t="s">
        <v>44</v>
      </c>
      <c r="F1002" s="12" t="s">
        <v>123</v>
      </c>
      <c r="G1002" s="14" t="s">
        <v>97</v>
      </c>
    </row>
    <row r="1003" spans="1:7" hidden="1">
      <c r="A1003" s="10">
        <v>70230</v>
      </c>
      <c r="B1003" s="12" t="s">
        <v>1038</v>
      </c>
      <c r="C1003" s="12" t="s">
        <v>506</v>
      </c>
      <c r="D1003" s="12" t="s">
        <v>97</v>
      </c>
      <c r="E1003" s="13" t="s">
        <v>44</v>
      </c>
      <c r="F1003" s="12" t="s">
        <v>123</v>
      </c>
      <c r="G1003" s="14" t="s">
        <v>97</v>
      </c>
    </row>
    <row r="1004" spans="1:7" hidden="1">
      <c r="A1004" s="10">
        <v>70204</v>
      </c>
      <c r="B1004" s="12" t="s">
        <v>1039</v>
      </c>
      <c r="C1004" s="12" t="s">
        <v>506</v>
      </c>
      <c r="D1004" s="12" t="s">
        <v>97</v>
      </c>
      <c r="E1004" s="13" t="s">
        <v>44</v>
      </c>
      <c r="F1004" s="12" t="s">
        <v>123</v>
      </c>
      <c r="G1004" s="14" t="s">
        <v>97</v>
      </c>
    </row>
    <row r="1005" spans="1:7" hidden="1">
      <c r="A1005" s="10">
        <v>70215</v>
      </c>
      <c r="B1005" s="12" t="s">
        <v>1040</v>
      </c>
      <c r="C1005" s="12" t="s">
        <v>506</v>
      </c>
      <c r="D1005" s="12" t="s">
        <v>97</v>
      </c>
      <c r="E1005" s="13" t="s">
        <v>43</v>
      </c>
      <c r="F1005" s="12" t="s">
        <v>123</v>
      </c>
      <c r="G1005" s="14" t="s">
        <v>97</v>
      </c>
    </row>
    <row r="1006" spans="1:7" hidden="1">
      <c r="A1006" s="10">
        <v>70221</v>
      </c>
      <c r="B1006" s="12" t="s">
        <v>1041</v>
      </c>
      <c r="C1006" s="12" t="s">
        <v>506</v>
      </c>
      <c r="D1006" s="12" t="s">
        <v>97</v>
      </c>
      <c r="E1006" s="13" t="s">
        <v>43</v>
      </c>
      <c r="F1006" s="12" t="s">
        <v>123</v>
      </c>
      <c r="G1006" s="14" t="s">
        <v>97</v>
      </c>
    </row>
    <row r="1007" spans="1:7" hidden="1">
      <c r="A1007" s="10">
        <v>70233</v>
      </c>
      <c r="B1007" s="12" t="s">
        <v>1042</v>
      </c>
      <c r="C1007" s="12" t="s">
        <v>506</v>
      </c>
      <c r="D1007" s="12" t="s">
        <v>97</v>
      </c>
      <c r="E1007" s="13" t="s">
        <v>43</v>
      </c>
      <c r="F1007" s="12" t="s">
        <v>123</v>
      </c>
      <c r="G1007" s="14" t="s">
        <v>97</v>
      </c>
    </row>
    <row r="1008" spans="1:7" hidden="1">
      <c r="A1008" s="10">
        <v>70235</v>
      </c>
      <c r="B1008" s="12" t="s">
        <v>1043</v>
      </c>
      <c r="C1008" s="12" t="s">
        <v>506</v>
      </c>
      <c r="D1008" s="12" t="s">
        <v>97</v>
      </c>
      <c r="E1008" s="13" t="s">
        <v>43</v>
      </c>
      <c r="F1008" s="12" t="s">
        <v>123</v>
      </c>
      <c r="G1008" s="14" t="s">
        <v>97</v>
      </c>
    </row>
    <row r="1009" spans="1:7" hidden="1">
      <c r="A1009" s="10">
        <v>70265</v>
      </c>
      <c r="B1009" s="12" t="s">
        <v>1044</v>
      </c>
      <c r="C1009" s="12" t="s">
        <v>506</v>
      </c>
      <c r="D1009" s="12" t="s">
        <v>97</v>
      </c>
      <c r="E1009" s="13" t="s">
        <v>44</v>
      </c>
      <c r="F1009" s="12" t="s">
        <v>123</v>
      </c>
      <c r="G1009" s="14" t="s">
        <v>97</v>
      </c>
    </row>
    <row r="1010" spans="1:7" hidden="1">
      <c r="A1010" s="10">
        <v>70418</v>
      </c>
      <c r="B1010" s="12" t="s">
        <v>1045</v>
      </c>
      <c r="C1010" s="12" t="s">
        <v>506</v>
      </c>
      <c r="D1010" s="12" t="s">
        <v>97</v>
      </c>
      <c r="E1010" s="13" t="s">
        <v>43</v>
      </c>
      <c r="F1010" s="12" t="s">
        <v>123</v>
      </c>
      <c r="G1010" s="14" t="s">
        <v>97</v>
      </c>
    </row>
    <row r="1011" spans="1:7" hidden="1">
      <c r="A1011" s="10">
        <v>70429</v>
      </c>
      <c r="B1011" s="12" t="s">
        <v>1046</v>
      </c>
      <c r="C1011" s="12" t="s">
        <v>506</v>
      </c>
      <c r="D1011" s="12" t="s">
        <v>97</v>
      </c>
      <c r="E1011" s="13" t="s">
        <v>44</v>
      </c>
      <c r="F1011" s="12" t="s">
        <v>203</v>
      </c>
      <c r="G1011" s="14" t="s">
        <v>97</v>
      </c>
    </row>
    <row r="1012" spans="1:7" hidden="1">
      <c r="A1012" s="10">
        <v>70473</v>
      </c>
      <c r="B1012" s="12" t="s">
        <v>1047</v>
      </c>
      <c r="C1012" s="12" t="s">
        <v>506</v>
      </c>
      <c r="D1012" s="12" t="s">
        <v>97</v>
      </c>
      <c r="E1012" s="13" t="s">
        <v>43</v>
      </c>
      <c r="F1012" s="12" t="s">
        <v>123</v>
      </c>
      <c r="G1012" s="14" t="s">
        <v>97</v>
      </c>
    </row>
    <row r="1013" spans="1:7" hidden="1">
      <c r="A1013" s="10">
        <v>70508</v>
      </c>
      <c r="B1013" s="12" t="s">
        <v>1048</v>
      </c>
      <c r="C1013" s="12" t="s">
        <v>506</v>
      </c>
      <c r="D1013" s="12" t="s">
        <v>97</v>
      </c>
      <c r="E1013" s="13" t="s">
        <v>43</v>
      </c>
      <c r="F1013" s="12" t="s">
        <v>123</v>
      </c>
      <c r="G1013" s="14" t="s">
        <v>97</v>
      </c>
    </row>
    <row r="1014" spans="1:7" hidden="1">
      <c r="A1014" s="10">
        <v>70523</v>
      </c>
      <c r="B1014" s="12" t="s">
        <v>1049</v>
      </c>
      <c r="C1014" s="12" t="s">
        <v>506</v>
      </c>
      <c r="D1014" s="12" t="s">
        <v>97</v>
      </c>
      <c r="E1014" s="13" t="s">
        <v>43</v>
      </c>
      <c r="F1014" s="12" t="s">
        <v>123</v>
      </c>
      <c r="G1014" s="14" t="s">
        <v>97</v>
      </c>
    </row>
    <row r="1015" spans="1:7" hidden="1">
      <c r="A1015" s="10">
        <v>70670</v>
      </c>
      <c r="B1015" s="12" t="s">
        <v>1050</v>
      </c>
      <c r="C1015" s="12" t="s">
        <v>506</v>
      </c>
      <c r="D1015" s="12" t="s">
        <v>97</v>
      </c>
      <c r="E1015" s="13" t="s">
        <v>43</v>
      </c>
      <c r="F1015" s="12" t="s">
        <v>123</v>
      </c>
      <c r="G1015" s="14" t="s">
        <v>97</v>
      </c>
    </row>
    <row r="1016" spans="1:7" hidden="1">
      <c r="A1016" s="10">
        <v>70678</v>
      </c>
      <c r="B1016" s="12" t="s">
        <v>1051</v>
      </c>
      <c r="C1016" s="12" t="s">
        <v>506</v>
      </c>
      <c r="D1016" s="12" t="s">
        <v>97</v>
      </c>
      <c r="E1016" s="13" t="s">
        <v>43</v>
      </c>
      <c r="F1016" s="12" t="s">
        <v>123</v>
      </c>
      <c r="G1016" s="14" t="s">
        <v>97</v>
      </c>
    </row>
    <row r="1017" spans="1:7" hidden="1">
      <c r="A1017" s="10">
        <v>70702</v>
      </c>
      <c r="B1017" s="12" t="s">
        <v>1052</v>
      </c>
      <c r="C1017" s="12" t="s">
        <v>506</v>
      </c>
      <c r="D1017" s="12" t="s">
        <v>97</v>
      </c>
      <c r="E1017" s="13" t="s">
        <v>43</v>
      </c>
      <c r="F1017" s="12" t="s">
        <v>123</v>
      </c>
      <c r="G1017" s="14" t="s">
        <v>97</v>
      </c>
    </row>
    <row r="1018" spans="1:7" hidden="1">
      <c r="A1018" s="10">
        <v>70742</v>
      </c>
      <c r="B1018" s="12" t="s">
        <v>1053</v>
      </c>
      <c r="C1018" s="12" t="s">
        <v>506</v>
      </c>
      <c r="D1018" s="12" t="s">
        <v>97</v>
      </c>
      <c r="E1018" s="13" t="s">
        <v>43</v>
      </c>
      <c r="F1018" s="12" t="s">
        <v>123</v>
      </c>
      <c r="G1018" s="14" t="s">
        <v>97</v>
      </c>
    </row>
    <row r="1019" spans="1:7" hidden="1">
      <c r="A1019" s="10">
        <v>70708</v>
      </c>
      <c r="B1019" s="12" t="s">
        <v>1054</v>
      </c>
      <c r="C1019" s="12" t="s">
        <v>506</v>
      </c>
      <c r="D1019" s="12" t="s">
        <v>97</v>
      </c>
      <c r="E1019" s="13" t="s">
        <v>44</v>
      </c>
      <c r="F1019" s="12" t="s">
        <v>123</v>
      </c>
      <c r="G1019" s="14" t="s">
        <v>97</v>
      </c>
    </row>
    <row r="1020" spans="1:7" hidden="1">
      <c r="A1020" s="10">
        <v>70713</v>
      </c>
      <c r="B1020" s="12" t="s">
        <v>1055</v>
      </c>
      <c r="C1020" s="12" t="s">
        <v>506</v>
      </c>
      <c r="D1020" s="12" t="s">
        <v>97</v>
      </c>
      <c r="E1020" s="13" t="s">
        <v>43</v>
      </c>
      <c r="F1020" s="12" t="s">
        <v>123</v>
      </c>
      <c r="G1020" s="14" t="s">
        <v>97</v>
      </c>
    </row>
    <row r="1021" spans="1:7" hidden="1">
      <c r="A1021" s="10">
        <v>70820</v>
      </c>
      <c r="B1021" s="12" t="s">
        <v>1056</v>
      </c>
      <c r="C1021" s="12" t="s">
        <v>506</v>
      </c>
      <c r="D1021" s="12" t="s">
        <v>97</v>
      </c>
      <c r="E1021" s="13" t="s">
        <v>43</v>
      </c>
      <c r="F1021" s="12" t="s">
        <v>123</v>
      </c>
      <c r="G1021" s="14" t="s">
        <v>97</v>
      </c>
    </row>
    <row r="1022" spans="1:7" hidden="1">
      <c r="A1022" s="10">
        <v>70001</v>
      </c>
      <c r="B1022" s="12" t="s">
        <v>97</v>
      </c>
      <c r="C1022" s="12" t="s">
        <v>506</v>
      </c>
      <c r="D1022" s="12" t="s">
        <v>97</v>
      </c>
      <c r="E1022" s="13" t="s">
        <v>42</v>
      </c>
      <c r="F1022" s="12" t="s">
        <v>123</v>
      </c>
      <c r="G1022" s="14" t="s">
        <v>97</v>
      </c>
    </row>
    <row r="1023" spans="1:7" hidden="1">
      <c r="A1023" s="10">
        <v>70823</v>
      </c>
      <c r="B1023" s="12" t="s">
        <v>1057</v>
      </c>
      <c r="C1023" s="12" t="s">
        <v>506</v>
      </c>
      <c r="D1023" s="12" t="s">
        <v>97</v>
      </c>
      <c r="E1023" s="13" t="s">
        <v>43</v>
      </c>
      <c r="F1023" s="12" t="s">
        <v>123</v>
      </c>
      <c r="G1023" s="14" t="s">
        <v>97</v>
      </c>
    </row>
    <row r="1024" spans="1:7" hidden="1">
      <c r="A1024" s="10">
        <v>73678</v>
      </c>
      <c r="B1024" s="11" t="s">
        <v>140</v>
      </c>
      <c r="C1024" s="12" t="s">
        <v>1058</v>
      </c>
      <c r="D1024" s="12" t="s">
        <v>87</v>
      </c>
      <c r="E1024" s="13" t="s">
        <v>43</v>
      </c>
      <c r="F1024" s="12" t="s">
        <v>123</v>
      </c>
      <c r="G1024" s="14" t="s">
        <v>87</v>
      </c>
    </row>
    <row r="1025" spans="1:7" hidden="1">
      <c r="A1025" s="10">
        <v>73770</v>
      </c>
      <c r="B1025" s="11" t="s">
        <v>505</v>
      </c>
      <c r="C1025" s="12" t="s">
        <v>1058</v>
      </c>
      <c r="D1025" s="12" t="s">
        <v>87</v>
      </c>
      <c r="E1025" s="13" t="s">
        <v>43</v>
      </c>
      <c r="F1025" s="12" t="s">
        <v>123</v>
      </c>
      <c r="G1025" s="14" t="s">
        <v>87</v>
      </c>
    </row>
    <row r="1026" spans="1:7" hidden="1">
      <c r="A1026" s="10">
        <v>73024</v>
      </c>
      <c r="B1026" s="12" t="s">
        <v>1059</v>
      </c>
      <c r="C1026" s="12" t="s">
        <v>1058</v>
      </c>
      <c r="D1026" s="12" t="s">
        <v>87</v>
      </c>
      <c r="E1026" s="13" t="s">
        <v>44</v>
      </c>
      <c r="F1026" s="12" t="s">
        <v>123</v>
      </c>
      <c r="G1026" s="14" t="s">
        <v>87</v>
      </c>
    </row>
    <row r="1027" spans="1:7" hidden="1">
      <c r="A1027" s="10">
        <v>73026</v>
      </c>
      <c r="B1027" s="12" t="s">
        <v>1060</v>
      </c>
      <c r="C1027" s="12" t="s">
        <v>1058</v>
      </c>
      <c r="D1027" s="12" t="s">
        <v>87</v>
      </c>
      <c r="E1027" s="13" t="s">
        <v>43</v>
      </c>
      <c r="F1027" s="12" t="s">
        <v>123</v>
      </c>
      <c r="G1027" s="14" t="s">
        <v>87</v>
      </c>
    </row>
    <row r="1028" spans="1:7" hidden="1">
      <c r="A1028" s="10">
        <v>73030</v>
      </c>
      <c r="B1028" s="12" t="s">
        <v>1061</v>
      </c>
      <c r="C1028" s="12" t="s">
        <v>1058</v>
      </c>
      <c r="D1028" s="12" t="s">
        <v>87</v>
      </c>
      <c r="E1028" s="13" t="s">
        <v>43</v>
      </c>
      <c r="F1028" s="12" t="s">
        <v>123</v>
      </c>
      <c r="G1028" s="14" t="s">
        <v>87</v>
      </c>
    </row>
    <row r="1029" spans="1:7" hidden="1">
      <c r="A1029" s="10">
        <v>73043</v>
      </c>
      <c r="B1029" s="12" t="s">
        <v>1062</v>
      </c>
      <c r="C1029" s="12" t="s">
        <v>1058</v>
      </c>
      <c r="D1029" s="12" t="s">
        <v>87</v>
      </c>
      <c r="E1029" s="13" t="s">
        <v>43</v>
      </c>
      <c r="F1029" s="12" t="s">
        <v>123</v>
      </c>
      <c r="G1029" s="14" t="s">
        <v>87</v>
      </c>
    </row>
    <row r="1030" spans="1:7" hidden="1">
      <c r="A1030" s="10">
        <v>73055</v>
      </c>
      <c r="B1030" s="12" t="s">
        <v>1063</v>
      </c>
      <c r="C1030" s="12" t="s">
        <v>1058</v>
      </c>
      <c r="D1030" s="12" t="s">
        <v>87</v>
      </c>
      <c r="E1030" s="13" t="s">
        <v>43</v>
      </c>
      <c r="F1030" s="12" t="s">
        <v>123</v>
      </c>
      <c r="G1030" s="14" t="s">
        <v>87</v>
      </c>
    </row>
    <row r="1031" spans="1:7" hidden="1">
      <c r="A1031" s="10">
        <v>73067</v>
      </c>
      <c r="B1031" s="12" t="s">
        <v>1064</v>
      </c>
      <c r="C1031" s="12" t="s">
        <v>1058</v>
      </c>
      <c r="D1031" s="12" t="s">
        <v>87</v>
      </c>
      <c r="E1031" s="13" t="s">
        <v>44</v>
      </c>
      <c r="F1031" s="12" t="s">
        <v>123</v>
      </c>
      <c r="G1031" s="14" t="s">
        <v>87</v>
      </c>
    </row>
    <row r="1032" spans="1:7" hidden="1">
      <c r="A1032" s="10">
        <v>73124</v>
      </c>
      <c r="B1032" s="12" t="s">
        <v>1065</v>
      </c>
      <c r="C1032" s="12" t="s">
        <v>1058</v>
      </c>
      <c r="D1032" s="12" t="s">
        <v>87</v>
      </c>
      <c r="E1032" s="13" t="s">
        <v>43</v>
      </c>
      <c r="F1032" s="12" t="s">
        <v>123</v>
      </c>
      <c r="G1032" s="14" t="s">
        <v>87</v>
      </c>
    </row>
    <row r="1033" spans="1:7" hidden="1">
      <c r="A1033" s="10">
        <v>73148</v>
      </c>
      <c r="B1033" s="12" t="s">
        <v>1066</v>
      </c>
      <c r="C1033" s="12" t="s">
        <v>1058</v>
      </c>
      <c r="D1033" s="12" t="s">
        <v>73</v>
      </c>
      <c r="E1033" s="13" t="s">
        <v>43</v>
      </c>
      <c r="F1033" s="12" t="s">
        <v>123</v>
      </c>
      <c r="G1033" s="14" t="s">
        <v>73</v>
      </c>
    </row>
    <row r="1034" spans="1:7" hidden="1">
      <c r="A1034" s="10">
        <v>73152</v>
      </c>
      <c r="B1034" s="12" t="s">
        <v>1067</v>
      </c>
      <c r="C1034" s="12" t="s">
        <v>1058</v>
      </c>
      <c r="D1034" s="12" t="s">
        <v>87</v>
      </c>
      <c r="E1034" s="13" t="s">
        <v>44</v>
      </c>
      <c r="F1034" s="12" t="s">
        <v>123</v>
      </c>
      <c r="G1034" s="14" t="s">
        <v>87</v>
      </c>
    </row>
    <row r="1035" spans="1:7" hidden="1">
      <c r="A1035" s="10">
        <v>73168</v>
      </c>
      <c r="B1035" s="12" t="s">
        <v>1068</v>
      </c>
      <c r="C1035" s="12" t="s">
        <v>1058</v>
      </c>
      <c r="D1035" s="12" t="s">
        <v>87</v>
      </c>
      <c r="E1035" s="13" t="s">
        <v>44</v>
      </c>
      <c r="F1035" s="12" t="s">
        <v>123</v>
      </c>
      <c r="G1035" s="14" t="s">
        <v>87</v>
      </c>
    </row>
    <row r="1036" spans="1:7" hidden="1">
      <c r="A1036" s="10">
        <v>73200</v>
      </c>
      <c r="B1036" s="12" t="s">
        <v>1069</v>
      </c>
      <c r="C1036" s="12" t="s">
        <v>1058</v>
      </c>
      <c r="D1036" s="12" t="s">
        <v>87</v>
      </c>
      <c r="E1036" s="13" t="s">
        <v>43</v>
      </c>
      <c r="F1036" s="12" t="s">
        <v>123</v>
      </c>
      <c r="G1036" s="14" t="s">
        <v>87</v>
      </c>
    </row>
    <row r="1037" spans="1:7" hidden="1">
      <c r="A1037" s="10">
        <v>73217</v>
      </c>
      <c r="B1037" s="12" t="s">
        <v>1070</v>
      </c>
      <c r="C1037" s="12" t="s">
        <v>1058</v>
      </c>
      <c r="D1037" s="12" t="s">
        <v>87</v>
      </c>
      <c r="E1037" s="13" t="s">
        <v>44</v>
      </c>
      <c r="F1037" s="12" t="s">
        <v>123</v>
      </c>
      <c r="G1037" s="14" t="s">
        <v>87</v>
      </c>
    </row>
    <row r="1038" spans="1:7" hidden="1">
      <c r="A1038" s="10">
        <v>73226</v>
      </c>
      <c r="B1038" s="12" t="s">
        <v>1071</v>
      </c>
      <c r="C1038" s="12" t="s">
        <v>1058</v>
      </c>
      <c r="D1038" s="12" t="s">
        <v>87</v>
      </c>
      <c r="E1038" s="13" t="s">
        <v>43</v>
      </c>
      <c r="F1038" s="12" t="s">
        <v>123</v>
      </c>
      <c r="G1038" s="14" t="s">
        <v>87</v>
      </c>
    </row>
    <row r="1039" spans="1:7" hidden="1">
      <c r="A1039" s="10">
        <v>73236</v>
      </c>
      <c r="B1039" s="12" t="s">
        <v>1072</v>
      </c>
      <c r="C1039" s="12" t="s">
        <v>1058</v>
      </c>
      <c r="D1039" s="12" t="s">
        <v>87</v>
      </c>
      <c r="E1039" s="13" t="s">
        <v>44</v>
      </c>
      <c r="F1039" s="12" t="s">
        <v>123</v>
      </c>
      <c r="G1039" s="14" t="s">
        <v>87</v>
      </c>
    </row>
    <row r="1040" spans="1:7" hidden="1">
      <c r="A1040" s="10">
        <v>73268</v>
      </c>
      <c r="B1040" s="12" t="s">
        <v>1073</v>
      </c>
      <c r="C1040" s="12" t="s">
        <v>1058</v>
      </c>
      <c r="D1040" s="12" t="s">
        <v>87</v>
      </c>
      <c r="E1040" s="13" t="s">
        <v>43</v>
      </c>
      <c r="F1040" s="12" t="s">
        <v>123</v>
      </c>
      <c r="G1040" s="14" t="s">
        <v>87</v>
      </c>
    </row>
    <row r="1041" spans="1:7" hidden="1">
      <c r="A1041" s="10">
        <v>73270</v>
      </c>
      <c r="B1041" s="12" t="s">
        <v>1074</v>
      </c>
      <c r="C1041" s="12" t="s">
        <v>1058</v>
      </c>
      <c r="D1041" s="12" t="s">
        <v>87</v>
      </c>
      <c r="E1041" s="13" t="s">
        <v>44</v>
      </c>
      <c r="F1041" s="12" t="s">
        <v>123</v>
      </c>
      <c r="G1041" s="14" t="s">
        <v>87</v>
      </c>
    </row>
    <row r="1042" spans="1:7" hidden="1">
      <c r="A1042" s="10">
        <v>73275</v>
      </c>
      <c r="B1042" s="12" t="s">
        <v>1075</v>
      </c>
      <c r="C1042" s="12" t="s">
        <v>1058</v>
      </c>
      <c r="D1042" s="12" t="s">
        <v>87</v>
      </c>
      <c r="E1042" s="13" t="s">
        <v>43</v>
      </c>
      <c r="F1042" s="12" t="s">
        <v>123</v>
      </c>
      <c r="G1042" s="14" t="s">
        <v>87</v>
      </c>
    </row>
    <row r="1043" spans="1:7" hidden="1">
      <c r="A1043" s="10">
        <v>73283</v>
      </c>
      <c r="B1043" s="12" t="s">
        <v>1076</v>
      </c>
      <c r="C1043" s="12" t="s">
        <v>1058</v>
      </c>
      <c r="D1043" s="12" t="s">
        <v>87</v>
      </c>
      <c r="E1043" s="13" t="s">
        <v>44</v>
      </c>
      <c r="F1043" s="12" t="s">
        <v>123</v>
      </c>
      <c r="G1043" s="14" t="s">
        <v>87</v>
      </c>
    </row>
    <row r="1044" spans="1:7" hidden="1">
      <c r="A1044" s="10">
        <v>73319</v>
      </c>
      <c r="B1044" s="12" t="s">
        <v>1077</v>
      </c>
      <c r="C1044" s="12" t="s">
        <v>1058</v>
      </c>
      <c r="D1044" s="12" t="s">
        <v>87</v>
      </c>
      <c r="E1044" s="13" t="s">
        <v>43</v>
      </c>
      <c r="F1044" s="12" t="s">
        <v>123</v>
      </c>
      <c r="G1044" s="14" t="s">
        <v>87</v>
      </c>
    </row>
    <row r="1045" spans="1:7" hidden="1">
      <c r="A1045" s="10">
        <v>73347</v>
      </c>
      <c r="B1045" s="12" t="s">
        <v>1078</v>
      </c>
      <c r="C1045" s="12" t="s">
        <v>1058</v>
      </c>
      <c r="D1045" s="12" t="s">
        <v>88</v>
      </c>
      <c r="E1045" s="13" t="s">
        <v>44</v>
      </c>
      <c r="F1045" s="12" t="s">
        <v>123</v>
      </c>
      <c r="G1045" s="14" t="s">
        <v>88</v>
      </c>
    </row>
    <row r="1046" spans="1:7" hidden="1">
      <c r="A1046" s="10">
        <v>73349</v>
      </c>
      <c r="B1046" s="12" t="s">
        <v>1079</v>
      </c>
      <c r="C1046" s="12" t="s">
        <v>1058</v>
      </c>
      <c r="D1046" s="12" t="s">
        <v>87</v>
      </c>
      <c r="E1046" s="13" t="s">
        <v>44</v>
      </c>
      <c r="F1046" s="12" t="s">
        <v>123</v>
      </c>
      <c r="G1046" s="14" t="s">
        <v>87</v>
      </c>
    </row>
    <row r="1047" spans="1:7" hidden="1">
      <c r="A1047" s="10">
        <v>73001</v>
      </c>
      <c r="B1047" s="12" t="s">
        <v>87</v>
      </c>
      <c r="C1047" s="12" t="s">
        <v>1058</v>
      </c>
      <c r="D1047" s="12" t="s">
        <v>87</v>
      </c>
      <c r="E1047" s="13" t="s">
        <v>42</v>
      </c>
      <c r="F1047" s="12" t="s">
        <v>123</v>
      </c>
      <c r="G1047" s="14" t="s">
        <v>87</v>
      </c>
    </row>
    <row r="1048" spans="1:7" hidden="1">
      <c r="A1048" s="10">
        <v>73352</v>
      </c>
      <c r="B1048" s="12" t="s">
        <v>1080</v>
      </c>
      <c r="C1048" s="12" t="s">
        <v>1058</v>
      </c>
      <c r="D1048" s="12" t="s">
        <v>87</v>
      </c>
      <c r="E1048" s="13" t="s">
        <v>44</v>
      </c>
      <c r="F1048" s="12" t="s">
        <v>123</v>
      </c>
      <c r="G1048" s="14" t="s">
        <v>87</v>
      </c>
    </row>
    <row r="1049" spans="1:7" hidden="1">
      <c r="A1049" s="10">
        <v>73408</v>
      </c>
      <c r="B1049" s="12" t="s">
        <v>1081</v>
      </c>
      <c r="C1049" s="12" t="s">
        <v>1058</v>
      </c>
      <c r="D1049" s="12" t="s">
        <v>87</v>
      </c>
      <c r="E1049" s="13" t="s">
        <v>43</v>
      </c>
      <c r="F1049" s="12" t="s">
        <v>123</v>
      </c>
      <c r="G1049" s="14" t="s">
        <v>87</v>
      </c>
    </row>
    <row r="1050" spans="1:7" hidden="1">
      <c r="A1050" s="10">
        <v>73411</v>
      </c>
      <c r="B1050" s="12" t="s">
        <v>1082</v>
      </c>
      <c r="C1050" s="12" t="s">
        <v>1058</v>
      </c>
      <c r="D1050" s="12" t="s">
        <v>87</v>
      </c>
      <c r="E1050" s="13" t="s">
        <v>44</v>
      </c>
      <c r="F1050" s="12" t="s">
        <v>123</v>
      </c>
      <c r="G1050" s="14" t="s">
        <v>87</v>
      </c>
    </row>
    <row r="1051" spans="1:7" hidden="1">
      <c r="A1051" s="10">
        <v>73443</v>
      </c>
      <c r="B1051" s="12" t="s">
        <v>1083</v>
      </c>
      <c r="C1051" s="12" t="s">
        <v>1058</v>
      </c>
      <c r="D1051" s="12" t="s">
        <v>87</v>
      </c>
      <c r="E1051" s="13" t="s">
        <v>44</v>
      </c>
      <c r="F1051" s="12" t="s">
        <v>123</v>
      </c>
      <c r="G1051" s="14" t="s">
        <v>87</v>
      </c>
    </row>
    <row r="1052" spans="1:7" hidden="1">
      <c r="A1052" s="10">
        <v>73449</v>
      </c>
      <c r="B1052" s="12" t="s">
        <v>1084</v>
      </c>
      <c r="C1052" s="12" t="s">
        <v>1058</v>
      </c>
      <c r="D1052" s="12" t="s">
        <v>73</v>
      </c>
      <c r="E1052" s="13" t="s">
        <v>43</v>
      </c>
      <c r="F1052" s="12" t="s">
        <v>123</v>
      </c>
      <c r="G1052" s="14" t="s">
        <v>73</v>
      </c>
    </row>
    <row r="1053" spans="1:7" hidden="1">
      <c r="A1053" s="10">
        <v>73461</v>
      </c>
      <c r="B1053" s="12" t="s">
        <v>1085</v>
      </c>
      <c r="C1053" s="12" t="s">
        <v>1058</v>
      </c>
      <c r="D1053" s="12" t="s">
        <v>87</v>
      </c>
      <c r="E1053" s="13" t="s">
        <v>44</v>
      </c>
      <c r="F1053" s="12" t="s">
        <v>123</v>
      </c>
      <c r="G1053" s="14" t="s">
        <v>87</v>
      </c>
    </row>
    <row r="1054" spans="1:7" hidden="1">
      <c r="A1054" s="10">
        <v>73483</v>
      </c>
      <c r="B1054" s="12" t="s">
        <v>1086</v>
      </c>
      <c r="C1054" s="12" t="s">
        <v>1058</v>
      </c>
      <c r="D1054" s="12" t="s">
        <v>92</v>
      </c>
      <c r="E1054" s="13" t="s">
        <v>43</v>
      </c>
      <c r="F1054" s="12" t="s">
        <v>123</v>
      </c>
      <c r="G1054" s="14" t="s">
        <v>92</v>
      </c>
    </row>
    <row r="1055" spans="1:7" hidden="1">
      <c r="A1055" s="10">
        <v>73504</v>
      </c>
      <c r="B1055" s="12" t="s">
        <v>1087</v>
      </c>
      <c r="C1055" s="12" t="s">
        <v>1058</v>
      </c>
      <c r="D1055" s="12" t="s">
        <v>87</v>
      </c>
      <c r="E1055" s="13" t="s">
        <v>44</v>
      </c>
      <c r="F1055" s="12" t="s">
        <v>123</v>
      </c>
      <c r="G1055" s="14" t="s">
        <v>87</v>
      </c>
    </row>
    <row r="1056" spans="1:7" hidden="1">
      <c r="A1056" s="10">
        <v>73520</v>
      </c>
      <c r="B1056" s="12" t="s">
        <v>1088</v>
      </c>
      <c r="C1056" s="12" t="s">
        <v>1058</v>
      </c>
      <c r="D1056" s="12" t="s">
        <v>87</v>
      </c>
      <c r="E1056" s="13" t="s">
        <v>44</v>
      </c>
      <c r="F1056" s="12" t="s">
        <v>123</v>
      </c>
      <c r="G1056" s="14" t="s">
        <v>87</v>
      </c>
    </row>
    <row r="1057" spans="1:7" hidden="1">
      <c r="A1057" s="10">
        <v>73547</v>
      </c>
      <c r="B1057" s="12" t="s">
        <v>1089</v>
      </c>
      <c r="C1057" s="12" t="s">
        <v>1058</v>
      </c>
      <c r="D1057" s="12" t="s">
        <v>87</v>
      </c>
      <c r="E1057" s="13" t="s">
        <v>43</v>
      </c>
      <c r="F1057" s="12" t="s">
        <v>123</v>
      </c>
      <c r="G1057" s="14" t="s">
        <v>87</v>
      </c>
    </row>
    <row r="1058" spans="1:7" hidden="1">
      <c r="A1058" s="10">
        <v>73555</v>
      </c>
      <c r="B1058" s="12" t="s">
        <v>1090</v>
      </c>
      <c r="C1058" s="12" t="s">
        <v>1058</v>
      </c>
      <c r="D1058" s="12" t="s">
        <v>87</v>
      </c>
      <c r="E1058" s="13" t="s">
        <v>44</v>
      </c>
      <c r="F1058" s="12" t="s">
        <v>123</v>
      </c>
      <c r="G1058" s="14" t="s">
        <v>87</v>
      </c>
    </row>
    <row r="1059" spans="1:7" hidden="1">
      <c r="A1059" s="10">
        <v>73563</v>
      </c>
      <c r="B1059" s="12" t="s">
        <v>1091</v>
      </c>
      <c r="C1059" s="12" t="s">
        <v>1058</v>
      </c>
      <c r="D1059" s="12" t="s">
        <v>87</v>
      </c>
      <c r="E1059" s="13" t="s">
        <v>44</v>
      </c>
      <c r="F1059" s="12" t="s">
        <v>123</v>
      </c>
      <c r="G1059" s="14" t="s">
        <v>87</v>
      </c>
    </row>
    <row r="1060" spans="1:7" hidden="1">
      <c r="A1060" s="10">
        <v>73585</v>
      </c>
      <c r="B1060" s="12" t="s">
        <v>1092</v>
      </c>
      <c r="C1060" s="12" t="s">
        <v>1058</v>
      </c>
      <c r="D1060" s="12" t="s">
        <v>87</v>
      </c>
      <c r="E1060" s="13" t="s">
        <v>43</v>
      </c>
      <c r="F1060" s="12" t="s">
        <v>123</v>
      </c>
      <c r="G1060" s="14" t="s">
        <v>87</v>
      </c>
    </row>
    <row r="1061" spans="1:7" hidden="1">
      <c r="A1061" s="10">
        <v>73616</v>
      </c>
      <c r="B1061" s="12" t="s">
        <v>1093</v>
      </c>
      <c r="C1061" s="12" t="s">
        <v>1058</v>
      </c>
      <c r="D1061" s="12" t="s">
        <v>87</v>
      </c>
      <c r="E1061" s="13" t="s">
        <v>44</v>
      </c>
      <c r="F1061" s="12" t="s">
        <v>123</v>
      </c>
      <c r="G1061" s="14" t="s">
        <v>87</v>
      </c>
    </row>
    <row r="1062" spans="1:7" hidden="1">
      <c r="A1062" s="10">
        <v>73622</v>
      </c>
      <c r="B1062" s="12" t="s">
        <v>1094</v>
      </c>
      <c r="C1062" s="12" t="s">
        <v>1058</v>
      </c>
      <c r="D1062" s="12" t="s">
        <v>87</v>
      </c>
      <c r="E1062" s="13" t="s">
        <v>44</v>
      </c>
      <c r="F1062" s="12" t="s">
        <v>123</v>
      </c>
      <c r="G1062" s="14" t="s">
        <v>87</v>
      </c>
    </row>
    <row r="1063" spans="1:7" hidden="1">
      <c r="A1063" s="10">
        <v>73624</v>
      </c>
      <c r="B1063" s="12" t="s">
        <v>1095</v>
      </c>
      <c r="C1063" s="12" t="s">
        <v>1058</v>
      </c>
      <c r="D1063" s="12" t="s">
        <v>87</v>
      </c>
      <c r="E1063" s="13" t="s">
        <v>44</v>
      </c>
      <c r="F1063" s="12" t="s">
        <v>123</v>
      </c>
      <c r="G1063" s="14" t="s">
        <v>87</v>
      </c>
    </row>
    <row r="1064" spans="1:7" hidden="1">
      <c r="A1064" s="10">
        <v>73671</v>
      </c>
      <c r="B1064" s="12" t="s">
        <v>1096</v>
      </c>
      <c r="C1064" s="12" t="s">
        <v>1058</v>
      </c>
      <c r="D1064" s="12" t="s">
        <v>87</v>
      </c>
      <c r="E1064" s="13" t="s">
        <v>43</v>
      </c>
      <c r="F1064" s="12" t="s">
        <v>123</v>
      </c>
      <c r="G1064" s="14" t="s">
        <v>87</v>
      </c>
    </row>
    <row r="1065" spans="1:7" hidden="1">
      <c r="A1065" s="10">
        <v>73675</v>
      </c>
      <c r="B1065" s="12" t="s">
        <v>1097</v>
      </c>
      <c r="C1065" s="12" t="s">
        <v>1058</v>
      </c>
      <c r="D1065" s="12" t="s">
        <v>87</v>
      </c>
      <c r="E1065" s="13" t="s">
        <v>44</v>
      </c>
      <c r="F1065" s="12" t="s">
        <v>123</v>
      </c>
      <c r="G1065" s="14" t="s">
        <v>87</v>
      </c>
    </row>
    <row r="1066" spans="1:7" hidden="1">
      <c r="A1066" s="10">
        <v>73686</v>
      </c>
      <c r="B1066" s="12" t="s">
        <v>1098</v>
      </c>
      <c r="C1066" s="12" t="s">
        <v>1058</v>
      </c>
      <c r="D1066" s="12" t="s">
        <v>87</v>
      </c>
      <c r="E1066" s="13" t="s">
        <v>44</v>
      </c>
      <c r="F1066" s="12" t="s">
        <v>123</v>
      </c>
      <c r="G1066" s="14" t="s">
        <v>87</v>
      </c>
    </row>
    <row r="1067" spans="1:7" hidden="1">
      <c r="A1067" s="10">
        <v>73854</v>
      </c>
      <c r="B1067" s="12" t="s">
        <v>1099</v>
      </c>
      <c r="C1067" s="12" t="s">
        <v>1058</v>
      </c>
      <c r="D1067" s="12" t="s">
        <v>87</v>
      </c>
      <c r="E1067" s="13" t="s">
        <v>43</v>
      </c>
      <c r="F1067" s="12" t="s">
        <v>123</v>
      </c>
      <c r="G1067" s="14" t="s">
        <v>87</v>
      </c>
    </row>
    <row r="1068" spans="1:7" hidden="1">
      <c r="A1068" s="10">
        <v>73861</v>
      </c>
      <c r="B1068" s="12" t="s">
        <v>1100</v>
      </c>
      <c r="C1068" s="12" t="s">
        <v>1058</v>
      </c>
      <c r="D1068" s="12" t="s">
        <v>87</v>
      </c>
      <c r="E1068" s="13" t="s">
        <v>43</v>
      </c>
      <c r="F1068" s="12" t="s">
        <v>123</v>
      </c>
      <c r="G1068" s="14" t="s">
        <v>87</v>
      </c>
    </row>
    <row r="1069" spans="1:7" hidden="1">
      <c r="A1069" s="10">
        <v>73870</v>
      </c>
      <c r="B1069" s="12" t="s">
        <v>1101</v>
      </c>
      <c r="C1069" s="12" t="s">
        <v>1058</v>
      </c>
      <c r="D1069" s="12" t="s">
        <v>87</v>
      </c>
      <c r="E1069" s="13" t="s">
        <v>44</v>
      </c>
      <c r="F1069" s="12" t="s">
        <v>123</v>
      </c>
      <c r="G1069" s="14" t="s">
        <v>87</v>
      </c>
    </row>
    <row r="1070" spans="1:7" hidden="1">
      <c r="A1070" s="10">
        <v>73873</v>
      </c>
      <c r="B1070" s="12" t="s">
        <v>1102</v>
      </c>
      <c r="C1070" s="12" t="s">
        <v>1058</v>
      </c>
      <c r="D1070" s="12" t="s">
        <v>87</v>
      </c>
      <c r="E1070" s="13" t="s">
        <v>44</v>
      </c>
      <c r="F1070" s="12" t="s">
        <v>123</v>
      </c>
      <c r="G1070" s="14" t="s">
        <v>87</v>
      </c>
    </row>
    <row r="1071" spans="1:7" hidden="1">
      <c r="A1071" s="10">
        <v>76054</v>
      </c>
      <c r="B1071" s="11" t="s">
        <v>121</v>
      </c>
      <c r="C1071" s="12" t="s">
        <v>1103</v>
      </c>
      <c r="D1071" s="12" t="s">
        <v>94</v>
      </c>
      <c r="E1071" s="13" t="s">
        <v>44</v>
      </c>
      <c r="F1071" s="12" t="s">
        <v>123</v>
      </c>
      <c r="G1071" s="14" t="s">
        <v>94</v>
      </c>
    </row>
    <row r="1072" spans="1:7" hidden="1">
      <c r="A1072" s="10">
        <v>76100</v>
      </c>
      <c r="B1072" s="11" t="s">
        <v>277</v>
      </c>
      <c r="C1072" s="12" t="s">
        <v>1103</v>
      </c>
      <c r="D1072" s="12" t="s">
        <v>94</v>
      </c>
      <c r="E1072" s="13" t="s">
        <v>43</v>
      </c>
      <c r="F1072" s="12" t="s">
        <v>123</v>
      </c>
      <c r="G1072" s="14" t="s">
        <v>94</v>
      </c>
    </row>
    <row r="1073" spans="1:7" hidden="1">
      <c r="A1073" s="10">
        <v>76130</v>
      </c>
      <c r="B1073" s="11" t="s">
        <v>254</v>
      </c>
      <c r="C1073" s="12" t="s">
        <v>1103</v>
      </c>
      <c r="D1073" s="12" t="s">
        <v>79</v>
      </c>
      <c r="E1073" s="13" t="s">
        <v>43</v>
      </c>
      <c r="F1073" s="12" t="s">
        <v>123</v>
      </c>
      <c r="G1073" s="14" t="s">
        <v>79</v>
      </c>
    </row>
    <row r="1074" spans="1:7" hidden="1">
      <c r="A1074" s="10">
        <v>76400</v>
      </c>
      <c r="B1074" s="11" t="s">
        <v>134</v>
      </c>
      <c r="C1074" s="12" t="s">
        <v>1103</v>
      </c>
      <c r="D1074" s="12" t="s">
        <v>94</v>
      </c>
      <c r="E1074" s="13" t="s">
        <v>43</v>
      </c>
      <c r="F1074" s="12" t="s">
        <v>123</v>
      </c>
      <c r="G1074" s="14" t="s">
        <v>94</v>
      </c>
    </row>
    <row r="1075" spans="1:7" hidden="1">
      <c r="A1075" s="10">
        <v>76403</v>
      </c>
      <c r="B1075" s="11" t="s">
        <v>108</v>
      </c>
      <c r="C1075" s="12" t="s">
        <v>1103</v>
      </c>
      <c r="D1075" s="12" t="s">
        <v>94</v>
      </c>
      <c r="E1075" s="13" t="s">
        <v>43</v>
      </c>
      <c r="F1075" s="12" t="s">
        <v>123</v>
      </c>
      <c r="G1075" s="14" t="s">
        <v>94</v>
      </c>
    </row>
    <row r="1076" spans="1:7" hidden="1">
      <c r="A1076" s="10">
        <v>76606</v>
      </c>
      <c r="B1076" s="11" t="s">
        <v>817</v>
      </c>
      <c r="C1076" s="12" t="s">
        <v>1103</v>
      </c>
      <c r="D1076" s="12" t="s">
        <v>79</v>
      </c>
      <c r="E1076" s="13" t="s">
        <v>43</v>
      </c>
      <c r="F1076" s="12" t="s">
        <v>123</v>
      </c>
      <c r="G1076" s="14" t="s">
        <v>79</v>
      </c>
    </row>
    <row r="1077" spans="1:7" hidden="1">
      <c r="A1077" s="10">
        <v>76670</v>
      </c>
      <c r="B1077" s="11" t="s">
        <v>1036</v>
      </c>
      <c r="C1077" s="12" t="s">
        <v>1103</v>
      </c>
      <c r="D1077" s="12" t="s">
        <v>79</v>
      </c>
      <c r="E1077" s="13" t="s">
        <v>43</v>
      </c>
      <c r="F1077" s="12" t="s">
        <v>123</v>
      </c>
      <c r="G1077" s="14" t="s">
        <v>79</v>
      </c>
    </row>
    <row r="1078" spans="1:7" hidden="1">
      <c r="A1078" s="10">
        <v>76020</v>
      </c>
      <c r="B1078" s="12" t="s">
        <v>1104</v>
      </c>
      <c r="C1078" s="12" t="s">
        <v>1103</v>
      </c>
      <c r="D1078" s="12" t="s">
        <v>94</v>
      </c>
      <c r="E1078" s="13" t="s">
        <v>43</v>
      </c>
      <c r="F1078" s="12" t="s">
        <v>123</v>
      </c>
      <c r="G1078" s="14" t="s">
        <v>94</v>
      </c>
    </row>
    <row r="1079" spans="1:7" hidden="1">
      <c r="A1079" s="10">
        <v>76036</v>
      </c>
      <c r="B1079" s="12" t="s">
        <v>1105</v>
      </c>
      <c r="C1079" s="12" t="s">
        <v>1103</v>
      </c>
      <c r="D1079" s="12" t="s">
        <v>79</v>
      </c>
      <c r="E1079" s="13" t="s">
        <v>43</v>
      </c>
      <c r="F1079" s="12" t="s">
        <v>123</v>
      </c>
      <c r="G1079" s="14" t="s">
        <v>79</v>
      </c>
    </row>
    <row r="1080" spans="1:7" hidden="1">
      <c r="A1080" s="10">
        <v>76041</v>
      </c>
      <c r="B1080" s="12" t="s">
        <v>1106</v>
      </c>
      <c r="C1080" s="12" t="s">
        <v>1103</v>
      </c>
      <c r="D1080" s="12" t="s">
        <v>94</v>
      </c>
      <c r="E1080" s="13" t="s">
        <v>43</v>
      </c>
      <c r="F1080" s="12" t="s">
        <v>123</v>
      </c>
      <c r="G1080" s="14" t="s">
        <v>94</v>
      </c>
    </row>
    <row r="1081" spans="1:7" hidden="1">
      <c r="A1081" s="10">
        <v>76109</v>
      </c>
      <c r="B1081" s="12" t="s">
        <v>1107</v>
      </c>
      <c r="C1081" s="12" t="s">
        <v>1103</v>
      </c>
      <c r="D1081" s="12" t="s">
        <v>79</v>
      </c>
      <c r="E1081" s="13" t="s">
        <v>44</v>
      </c>
      <c r="F1081" s="12" t="s">
        <v>123</v>
      </c>
      <c r="G1081" s="14" t="s">
        <v>79</v>
      </c>
    </row>
    <row r="1082" spans="1:7" hidden="1">
      <c r="A1082" s="10">
        <v>76113</v>
      </c>
      <c r="B1082" s="12" t="s">
        <v>1108</v>
      </c>
      <c r="C1082" s="12" t="s">
        <v>1103</v>
      </c>
      <c r="D1082" s="12" t="s">
        <v>79</v>
      </c>
      <c r="E1082" s="13" t="s">
        <v>43</v>
      </c>
      <c r="F1082" s="12" t="s">
        <v>123</v>
      </c>
      <c r="G1082" s="14" t="s">
        <v>79</v>
      </c>
    </row>
    <row r="1083" spans="1:7" hidden="1">
      <c r="A1083" s="10">
        <v>76122</v>
      </c>
      <c r="B1083" s="12" t="s">
        <v>1109</v>
      </c>
      <c r="C1083" s="12" t="s">
        <v>1103</v>
      </c>
      <c r="D1083" s="12" t="s">
        <v>94</v>
      </c>
      <c r="E1083" s="13" t="s">
        <v>43</v>
      </c>
      <c r="F1083" s="12" t="s">
        <v>123</v>
      </c>
      <c r="G1083" s="14" t="s">
        <v>94</v>
      </c>
    </row>
    <row r="1084" spans="1:7" hidden="1">
      <c r="A1084" s="10">
        <v>76001</v>
      </c>
      <c r="B1084" s="12" t="s">
        <v>79</v>
      </c>
      <c r="C1084" s="12" t="s">
        <v>1103</v>
      </c>
      <c r="D1084" s="12" t="s">
        <v>79</v>
      </c>
      <c r="E1084" s="13" t="s">
        <v>42</v>
      </c>
      <c r="F1084" s="12" t="s">
        <v>123</v>
      </c>
      <c r="G1084" s="14" t="s">
        <v>79</v>
      </c>
    </row>
    <row r="1085" spans="1:7" hidden="1">
      <c r="A1085" s="10">
        <v>76126</v>
      </c>
      <c r="B1085" s="12" t="s">
        <v>1110</v>
      </c>
      <c r="C1085" s="12" t="s">
        <v>1103</v>
      </c>
      <c r="D1085" s="12" t="s">
        <v>79</v>
      </c>
      <c r="E1085" s="13" t="s">
        <v>43</v>
      </c>
      <c r="F1085" s="12" t="s">
        <v>123</v>
      </c>
      <c r="G1085" s="14" t="s">
        <v>79</v>
      </c>
    </row>
    <row r="1086" spans="1:7" hidden="1">
      <c r="A1086" s="10">
        <v>76147</v>
      </c>
      <c r="B1086" s="12" t="s">
        <v>1111</v>
      </c>
      <c r="C1086" s="12" t="s">
        <v>1103</v>
      </c>
      <c r="D1086" s="12" t="s">
        <v>94</v>
      </c>
      <c r="E1086" s="13" t="s">
        <v>42</v>
      </c>
      <c r="F1086" s="12" t="s">
        <v>123</v>
      </c>
      <c r="G1086" s="14" t="s">
        <v>94</v>
      </c>
    </row>
    <row r="1087" spans="1:7" hidden="1">
      <c r="A1087" s="10">
        <v>76233</v>
      </c>
      <c r="B1087" s="12" t="s">
        <v>1112</v>
      </c>
      <c r="C1087" s="12" t="s">
        <v>1103</v>
      </c>
      <c r="D1087" s="12" t="s">
        <v>79</v>
      </c>
      <c r="E1087" s="13" t="s">
        <v>43</v>
      </c>
      <c r="F1087" s="12" t="s">
        <v>123</v>
      </c>
      <c r="G1087" s="14" t="s">
        <v>79</v>
      </c>
    </row>
    <row r="1088" spans="1:7" hidden="1">
      <c r="A1088" s="10">
        <v>76243</v>
      </c>
      <c r="B1088" s="12" t="s">
        <v>1113</v>
      </c>
      <c r="C1088" s="12" t="s">
        <v>1103</v>
      </c>
      <c r="D1088" s="12" t="s">
        <v>94</v>
      </c>
      <c r="E1088" s="13" t="s">
        <v>44</v>
      </c>
      <c r="F1088" s="12" t="s">
        <v>123</v>
      </c>
      <c r="G1088" s="14" t="s">
        <v>94</v>
      </c>
    </row>
    <row r="1089" spans="1:7" hidden="1">
      <c r="A1089" s="10">
        <v>76246</v>
      </c>
      <c r="B1089" s="12" t="s">
        <v>1114</v>
      </c>
      <c r="C1089" s="12" t="s">
        <v>1103</v>
      </c>
      <c r="D1089" s="12" t="s">
        <v>94</v>
      </c>
      <c r="E1089" s="13" t="s">
        <v>44</v>
      </c>
      <c r="F1089" s="12" t="s">
        <v>123</v>
      </c>
      <c r="G1089" s="14" t="s">
        <v>94</v>
      </c>
    </row>
    <row r="1090" spans="1:7" hidden="1">
      <c r="A1090" s="10">
        <v>76248</v>
      </c>
      <c r="B1090" s="12" t="s">
        <v>1115</v>
      </c>
      <c r="C1090" s="12" t="s">
        <v>1103</v>
      </c>
      <c r="D1090" s="12" t="s">
        <v>79</v>
      </c>
      <c r="E1090" s="13" t="s">
        <v>43</v>
      </c>
      <c r="F1090" s="12" t="s">
        <v>123</v>
      </c>
      <c r="G1090" s="14" t="s">
        <v>79</v>
      </c>
    </row>
    <row r="1091" spans="1:7" hidden="1">
      <c r="A1091" s="10">
        <v>76250</v>
      </c>
      <c r="B1091" s="12" t="s">
        <v>1116</v>
      </c>
      <c r="C1091" s="12" t="s">
        <v>1103</v>
      </c>
      <c r="D1091" s="12" t="s">
        <v>94</v>
      </c>
      <c r="E1091" s="13" t="s">
        <v>43</v>
      </c>
      <c r="F1091" s="12" t="s">
        <v>123</v>
      </c>
      <c r="G1091" s="14" t="s">
        <v>94</v>
      </c>
    </row>
    <row r="1092" spans="1:7" hidden="1">
      <c r="A1092" s="10">
        <v>76275</v>
      </c>
      <c r="B1092" s="12" t="s">
        <v>1117</v>
      </c>
      <c r="C1092" s="12" t="s">
        <v>1103</v>
      </c>
      <c r="D1092" s="12" t="s">
        <v>79</v>
      </c>
      <c r="E1092" s="13" t="s">
        <v>43</v>
      </c>
      <c r="F1092" s="12" t="s">
        <v>123</v>
      </c>
      <c r="G1092" s="14" t="s">
        <v>79</v>
      </c>
    </row>
    <row r="1093" spans="1:7" hidden="1">
      <c r="A1093" s="10">
        <v>76306</v>
      </c>
      <c r="B1093" s="12" t="s">
        <v>1118</v>
      </c>
      <c r="C1093" s="12" t="s">
        <v>1103</v>
      </c>
      <c r="D1093" s="12" t="s">
        <v>79</v>
      </c>
      <c r="E1093" s="13" t="s">
        <v>43</v>
      </c>
      <c r="F1093" s="12" t="s">
        <v>123</v>
      </c>
      <c r="G1093" s="14" t="s">
        <v>79</v>
      </c>
    </row>
    <row r="1094" spans="1:7" hidden="1">
      <c r="A1094" s="10">
        <v>76318</v>
      </c>
      <c r="B1094" s="12" t="s">
        <v>1119</v>
      </c>
      <c r="C1094" s="12" t="s">
        <v>1103</v>
      </c>
      <c r="D1094" s="12" t="s">
        <v>79</v>
      </c>
      <c r="E1094" s="13" t="s">
        <v>43</v>
      </c>
      <c r="F1094" s="12" t="s">
        <v>123</v>
      </c>
      <c r="G1094" s="14" t="s">
        <v>79</v>
      </c>
    </row>
    <row r="1095" spans="1:7" hidden="1">
      <c r="A1095" s="10">
        <v>76111</v>
      </c>
      <c r="B1095" s="12" t="s">
        <v>1120</v>
      </c>
      <c r="C1095" s="12" t="s">
        <v>1103</v>
      </c>
      <c r="D1095" s="12" t="s">
        <v>79</v>
      </c>
      <c r="E1095" s="13" t="s">
        <v>43</v>
      </c>
      <c r="F1095" s="12" t="s">
        <v>123</v>
      </c>
      <c r="G1095" s="14" t="s">
        <v>79</v>
      </c>
    </row>
    <row r="1096" spans="1:7" hidden="1">
      <c r="A1096" s="10">
        <v>76364</v>
      </c>
      <c r="B1096" s="12" t="s">
        <v>1121</v>
      </c>
      <c r="C1096" s="12" t="s">
        <v>1103</v>
      </c>
      <c r="D1096" s="12" t="s">
        <v>79</v>
      </c>
      <c r="E1096" s="13" t="s">
        <v>43</v>
      </c>
      <c r="F1096" s="12" t="s">
        <v>123</v>
      </c>
      <c r="G1096" s="14" t="s">
        <v>79</v>
      </c>
    </row>
    <row r="1097" spans="1:7" hidden="1">
      <c r="A1097" s="10">
        <v>76377</v>
      </c>
      <c r="B1097" s="12" t="s">
        <v>1122</v>
      </c>
      <c r="C1097" s="12" t="s">
        <v>1103</v>
      </c>
      <c r="D1097" s="12" t="s">
        <v>79</v>
      </c>
      <c r="E1097" s="13" t="s">
        <v>43</v>
      </c>
      <c r="F1097" s="12" t="s">
        <v>123</v>
      </c>
      <c r="G1097" s="14" t="s">
        <v>79</v>
      </c>
    </row>
    <row r="1098" spans="1:7" hidden="1">
      <c r="A1098" s="10">
        <v>76497</v>
      </c>
      <c r="B1098" s="12" t="s">
        <v>1123</v>
      </c>
      <c r="C1098" s="12" t="s">
        <v>1103</v>
      </c>
      <c r="D1098" s="12" t="s">
        <v>94</v>
      </c>
      <c r="E1098" s="13" t="s">
        <v>43</v>
      </c>
      <c r="F1098" s="12" t="s">
        <v>123</v>
      </c>
      <c r="G1098" s="14" t="s">
        <v>94</v>
      </c>
    </row>
    <row r="1099" spans="1:7" hidden="1">
      <c r="A1099" s="10">
        <v>76520</v>
      </c>
      <c r="B1099" s="12" t="s">
        <v>1124</v>
      </c>
      <c r="C1099" s="12" t="s">
        <v>1103</v>
      </c>
      <c r="D1099" s="12" t="s">
        <v>79</v>
      </c>
      <c r="E1099" s="13" t="s">
        <v>42</v>
      </c>
      <c r="F1099" s="12" t="s">
        <v>123</v>
      </c>
      <c r="G1099" s="14" t="s">
        <v>79</v>
      </c>
    </row>
    <row r="1100" spans="1:7" hidden="1">
      <c r="A1100" s="10">
        <v>76563</v>
      </c>
      <c r="B1100" s="12" t="s">
        <v>1125</v>
      </c>
      <c r="C1100" s="12" t="s">
        <v>1103</v>
      </c>
      <c r="D1100" s="12" t="s">
        <v>79</v>
      </c>
      <c r="E1100" s="13" t="s">
        <v>43</v>
      </c>
      <c r="F1100" s="12" t="s">
        <v>123</v>
      </c>
      <c r="G1100" s="14" t="s">
        <v>79</v>
      </c>
    </row>
    <row r="1101" spans="1:7" hidden="1">
      <c r="A1101" s="10">
        <v>76616</v>
      </c>
      <c r="B1101" s="12" t="s">
        <v>1126</v>
      </c>
      <c r="C1101" s="12" t="s">
        <v>1103</v>
      </c>
      <c r="D1101" s="12" t="s">
        <v>79</v>
      </c>
      <c r="E1101" s="13" t="s">
        <v>43</v>
      </c>
      <c r="F1101" s="12" t="s">
        <v>123</v>
      </c>
      <c r="G1101" s="14" t="s">
        <v>79</v>
      </c>
    </row>
    <row r="1102" spans="1:7" hidden="1">
      <c r="A1102" s="10">
        <v>76622</v>
      </c>
      <c r="B1102" s="12" t="s">
        <v>1127</v>
      </c>
      <c r="C1102" s="12" t="s">
        <v>1103</v>
      </c>
      <c r="D1102" s="12" t="s">
        <v>94</v>
      </c>
      <c r="E1102" s="13" t="s">
        <v>44</v>
      </c>
      <c r="F1102" s="12" t="s">
        <v>123</v>
      </c>
      <c r="G1102" s="14" t="s">
        <v>94</v>
      </c>
    </row>
    <row r="1103" spans="1:7" hidden="1">
      <c r="A1103" s="10">
        <v>76736</v>
      </c>
      <c r="B1103" s="12" t="s">
        <v>1128</v>
      </c>
      <c r="C1103" s="12" t="s">
        <v>1103</v>
      </c>
      <c r="D1103" s="12" t="s">
        <v>94</v>
      </c>
      <c r="E1103" s="13" t="s">
        <v>43</v>
      </c>
      <c r="F1103" s="12" t="s">
        <v>123</v>
      </c>
      <c r="G1103" s="14" t="s">
        <v>94</v>
      </c>
    </row>
    <row r="1104" spans="1:7" hidden="1">
      <c r="A1104" s="10">
        <v>76823</v>
      </c>
      <c r="B1104" s="12" t="s">
        <v>1129</v>
      </c>
      <c r="C1104" s="12" t="s">
        <v>1103</v>
      </c>
      <c r="D1104" s="12" t="s">
        <v>94</v>
      </c>
      <c r="E1104" s="13" t="s">
        <v>43</v>
      </c>
      <c r="F1104" s="12" t="s">
        <v>123</v>
      </c>
      <c r="G1104" s="14" t="s">
        <v>94</v>
      </c>
    </row>
    <row r="1105" spans="1:7" hidden="1">
      <c r="A1105" s="10">
        <v>76828</v>
      </c>
      <c r="B1105" s="12" t="s">
        <v>1130</v>
      </c>
      <c r="C1105" s="12" t="s">
        <v>1103</v>
      </c>
      <c r="D1105" s="12" t="s">
        <v>94</v>
      </c>
      <c r="E1105" s="13" t="s">
        <v>43</v>
      </c>
      <c r="F1105" s="12" t="s">
        <v>123</v>
      </c>
      <c r="G1105" s="14" t="s">
        <v>94</v>
      </c>
    </row>
    <row r="1106" spans="1:7" hidden="1">
      <c r="A1106" s="10">
        <v>76834</v>
      </c>
      <c r="B1106" s="12" t="s">
        <v>1131</v>
      </c>
      <c r="C1106" s="12" t="s">
        <v>1103</v>
      </c>
      <c r="D1106" s="12" t="s">
        <v>79</v>
      </c>
      <c r="E1106" s="13" t="s">
        <v>43</v>
      </c>
      <c r="F1106" s="12" t="s">
        <v>123</v>
      </c>
      <c r="G1106" s="14" t="s">
        <v>79</v>
      </c>
    </row>
    <row r="1107" spans="1:7" hidden="1">
      <c r="A1107" s="10">
        <v>76845</v>
      </c>
      <c r="B1107" s="12" t="s">
        <v>1132</v>
      </c>
      <c r="C1107" s="12" t="s">
        <v>1103</v>
      </c>
      <c r="D1107" s="12" t="s">
        <v>94</v>
      </c>
      <c r="E1107" s="13" t="s">
        <v>43</v>
      </c>
      <c r="F1107" s="12" t="s">
        <v>123</v>
      </c>
      <c r="G1107" s="14" t="s">
        <v>94</v>
      </c>
    </row>
    <row r="1108" spans="1:7" hidden="1">
      <c r="A1108" s="10">
        <v>76863</v>
      </c>
      <c r="B1108" s="12" t="s">
        <v>1133</v>
      </c>
      <c r="C1108" s="12" t="s">
        <v>1103</v>
      </c>
      <c r="D1108" s="12" t="s">
        <v>94</v>
      </c>
      <c r="E1108" s="13" t="s">
        <v>44</v>
      </c>
      <c r="F1108" s="12" t="s">
        <v>123</v>
      </c>
      <c r="G1108" s="14" t="s">
        <v>94</v>
      </c>
    </row>
    <row r="1109" spans="1:7" hidden="1">
      <c r="A1109" s="10">
        <v>76869</v>
      </c>
      <c r="B1109" s="12" t="s">
        <v>1134</v>
      </c>
      <c r="C1109" s="12" t="s">
        <v>1103</v>
      </c>
      <c r="D1109" s="12" t="s">
        <v>79</v>
      </c>
      <c r="E1109" s="13" t="s">
        <v>43</v>
      </c>
      <c r="F1109" s="12" t="s">
        <v>123</v>
      </c>
      <c r="G1109" s="14" t="s">
        <v>79</v>
      </c>
    </row>
    <row r="1110" spans="1:7" hidden="1">
      <c r="A1110" s="10">
        <v>76890</v>
      </c>
      <c r="B1110" s="12" t="s">
        <v>1135</v>
      </c>
      <c r="C1110" s="12" t="s">
        <v>1103</v>
      </c>
      <c r="D1110" s="12" t="s">
        <v>79</v>
      </c>
      <c r="E1110" s="13" t="s">
        <v>43</v>
      </c>
      <c r="F1110" s="12" t="s">
        <v>123</v>
      </c>
      <c r="G1110" s="14" t="s">
        <v>79</v>
      </c>
    </row>
    <row r="1111" spans="1:7" hidden="1">
      <c r="A1111" s="10">
        <v>76892</v>
      </c>
      <c r="B1111" s="12" t="s">
        <v>1136</v>
      </c>
      <c r="C1111" s="12" t="s">
        <v>1103</v>
      </c>
      <c r="D1111" s="12" t="s">
        <v>79</v>
      </c>
      <c r="E1111" s="13" t="s">
        <v>42</v>
      </c>
      <c r="F1111" s="12" t="s">
        <v>123</v>
      </c>
      <c r="G1111" s="14" t="s">
        <v>79</v>
      </c>
    </row>
    <row r="1112" spans="1:7" hidden="1">
      <c r="A1112" s="10">
        <v>76895</v>
      </c>
      <c r="B1112" s="12" t="s">
        <v>1137</v>
      </c>
      <c r="C1112" s="12" t="s">
        <v>1103</v>
      </c>
      <c r="D1112" s="12" t="s">
        <v>94</v>
      </c>
      <c r="E1112" s="13" t="s">
        <v>44</v>
      </c>
      <c r="F1112" s="12" t="s">
        <v>123</v>
      </c>
      <c r="G1112" s="14" t="s">
        <v>94</v>
      </c>
    </row>
    <row r="1113" spans="1:7" hidden="1">
      <c r="A1113" s="10">
        <v>97161</v>
      </c>
      <c r="B1113" s="12" t="s">
        <v>1138</v>
      </c>
      <c r="C1113" s="12" t="s">
        <v>1139</v>
      </c>
      <c r="D1113" s="12" t="s">
        <v>100</v>
      </c>
      <c r="E1113" s="13" t="s">
        <v>44</v>
      </c>
      <c r="F1113" s="12" t="s">
        <v>110</v>
      </c>
      <c r="G1113" s="14" t="s">
        <v>100</v>
      </c>
    </row>
    <row r="1114" spans="1:7" hidden="1">
      <c r="A1114" s="10">
        <v>97001</v>
      </c>
      <c r="B1114" s="12" t="s">
        <v>1140</v>
      </c>
      <c r="C1114" s="12" t="s">
        <v>1139</v>
      </c>
      <c r="D1114" s="12" t="s">
        <v>73</v>
      </c>
      <c r="E1114" s="13" t="s">
        <v>44</v>
      </c>
      <c r="F1114" s="12" t="s">
        <v>110</v>
      </c>
      <c r="G1114" s="14" t="s">
        <v>73</v>
      </c>
    </row>
    <row r="1115" spans="1:7" hidden="1">
      <c r="A1115" s="10">
        <v>97511</v>
      </c>
      <c r="B1115" s="12" t="s">
        <v>1141</v>
      </c>
      <c r="C1115" s="12" t="s">
        <v>1139</v>
      </c>
      <c r="D1115" s="12" t="s">
        <v>100</v>
      </c>
      <c r="E1115" s="13" t="s">
        <v>44</v>
      </c>
      <c r="F1115" s="12" t="s">
        <v>110</v>
      </c>
      <c r="G1115" s="14" t="s">
        <v>100</v>
      </c>
    </row>
    <row r="1116" spans="1:7" hidden="1">
      <c r="A1116" s="10">
        <v>97777</v>
      </c>
      <c r="B1116" s="12" t="s">
        <v>1142</v>
      </c>
      <c r="C1116" s="12" t="s">
        <v>1139</v>
      </c>
      <c r="D1116" s="12" t="s">
        <v>100</v>
      </c>
      <c r="E1116" s="13" t="s">
        <v>44</v>
      </c>
      <c r="F1116" s="12" t="s">
        <v>110</v>
      </c>
      <c r="G1116" s="14" t="s">
        <v>100</v>
      </c>
    </row>
    <row r="1117" spans="1:7" hidden="1">
      <c r="A1117" s="10">
        <v>97666</v>
      </c>
      <c r="B1117" s="12" t="s">
        <v>1143</v>
      </c>
      <c r="C1117" s="12" t="s">
        <v>1139</v>
      </c>
      <c r="D1117" s="12" t="s">
        <v>100</v>
      </c>
      <c r="E1117" s="13" t="s">
        <v>44</v>
      </c>
      <c r="F1117" s="12" t="s">
        <v>110</v>
      </c>
      <c r="G1117" s="14" t="s">
        <v>100</v>
      </c>
    </row>
    <row r="1118" spans="1:7" hidden="1">
      <c r="A1118" s="10">
        <v>97889</v>
      </c>
      <c r="B1118" s="12" t="s">
        <v>1144</v>
      </c>
      <c r="C1118" s="12" t="s">
        <v>1139</v>
      </c>
      <c r="D1118" s="12" t="s">
        <v>100</v>
      </c>
      <c r="E1118" s="13" t="s">
        <v>44</v>
      </c>
      <c r="F1118" s="12" t="s">
        <v>110</v>
      </c>
      <c r="G1118" s="14" t="s">
        <v>100</v>
      </c>
    </row>
    <row r="1119" spans="1:7" hidden="1">
      <c r="A1119" s="10">
        <v>99773</v>
      </c>
      <c r="B1119" s="12" t="s">
        <v>1145</v>
      </c>
      <c r="C1119" s="12" t="s">
        <v>1146</v>
      </c>
      <c r="D1119" s="12" t="s">
        <v>100</v>
      </c>
      <c r="E1119" s="13" t="s">
        <v>44</v>
      </c>
      <c r="F1119" s="12" t="s">
        <v>110</v>
      </c>
      <c r="G1119" s="14" t="s">
        <v>100</v>
      </c>
    </row>
    <row r="1120" spans="1:7" hidden="1">
      <c r="A1120" s="10">
        <v>99524</v>
      </c>
      <c r="B1120" s="12" t="s">
        <v>1147</v>
      </c>
      <c r="C1120" s="12" t="s">
        <v>1146</v>
      </c>
      <c r="D1120" s="12" t="s">
        <v>100</v>
      </c>
      <c r="E1120" s="13" t="s">
        <v>44</v>
      </c>
      <c r="F1120" s="12" t="s">
        <v>110</v>
      </c>
      <c r="G1120" s="14" t="s">
        <v>100</v>
      </c>
    </row>
    <row r="1121" spans="1:7" hidden="1">
      <c r="A1121" s="10">
        <v>99001</v>
      </c>
      <c r="B1121" s="12" t="s">
        <v>1148</v>
      </c>
      <c r="C1121" s="12" t="s">
        <v>1146</v>
      </c>
      <c r="D1121" s="12" t="s">
        <v>73</v>
      </c>
      <c r="E1121" s="13" t="s">
        <v>44</v>
      </c>
      <c r="F1121" s="12" t="s">
        <v>110</v>
      </c>
      <c r="G1121" s="14" t="s">
        <v>73</v>
      </c>
    </row>
    <row r="1122" spans="1:7" hidden="1">
      <c r="A1122" s="10">
        <v>99624</v>
      </c>
      <c r="B1122" s="12" t="s">
        <v>1149</v>
      </c>
      <c r="C1122" s="12" t="s">
        <v>1146</v>
      </c>
      <c r="D1122" s="12" t="s">
        <v>100</v>
      </c>
      <c r="E1122" s="13" t="s">
        <v>44</v>
      </c>
      <c r="F1122" s="12" t="s">
        <v>110</v>
      </c>
      <c r="G1122" s="14" t="s">
        <v>100</v>
      </c>
    </row>
    <row r="1123" spans="1:7" hidden="1">
      <c r="A1123" s="10">
        <v>23815</v>
      </c>
      <c r="B1123" s="12" t="s">
        <v>1150</v>
      </c>
      <c r="C1123" s="12" t="s">
        <v>278</v>
      </c>
      <c r="D1123" s="12" t="s">
        <v>91</v>
      </c>
      <c r="E1123" s="13" t="s">
        <v>44</v>
      </c>
      <c r="F1123" s="12" t="s">
        <v>123</v>
      </c>
      <c r="G1123" s="14" t="s">
        <v>91</v>
      </c>
    </row>
    <row r="1124" spans="1:7" hidden="1">
      <c r="A1124" s="10">
        <v>23682</v>
      </c>
      <c r="B1124" s="12" t="s">
        <v>1151</v>
      </c>
      <c r="C1124" s="12" t="s">
        <v>278</v>
      </c>
      <c r="D1124" s="12" t="s">
        <v>91</v>
      </c>
      <c r="E1124" s="13" t="s">
        <v>44</v>
      </c>
      <c r="F1124" s="12" t="s">
        <v>123</v>
      </c>
      <c r="G1124" s="14" t="s">
        <v>91</v>
      </c>
    </row>
  </sheetData>
  <autoFilter ref="A1:G1124" xr:uid="{6FD2A39F-4A63-4564-917A-C73EC60C1738}">
    <filterColumn colId="1">
      <filters>
        <filter val="RAQUIRA"/>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B47E-A85C-499E-B0C0-D652A4BE89FD}">
  <sheetPr>
    <tabColor theme="9" tint="0.79998168889431442"/>
  </sheetPr>
  <dimension ref="A1:Y152"/>
  <sheetViews>
    <sheetView topLeftCell="L122" workbookViewId="0">
      <selection activeCell="Y152" sqref="Y152"/>
    </sheetView>
  </sheetViews>
  <sheetFormatPr defaultColWidth="8.85546875" defaultRowHeight="14.45"/>
  <cols>
    <col min="1" max="1" width="18.140625" style="34" customWidth="1"/>
    <col min="2" max="3" width="18.140625" style="35" customWidth="1"/>
    <col min="4" max="6" width="18.140625" style="34" customWidth="1"/>
    <col min="7" max="7" width="18.140625" style="35" customWidth="1"/>
    <col min="8" max="11" width="18.140625" style="34" customWidth="1"/>
    <col min="12" max="12" width="18.140625" style="35" customWidth="1"/>
    <col min="13" max="13" width="18.140625" style="34" customWidth="1"/>
    <col min="14" max="15" width="18.140625" style="57" customWidth="1"/>
    <col min="16" max="17" width="18.140625" style="34" customWidth="1"/>
    <col min="18" max="18" width="18.140625" style="35" customWidth="1"/>
    <col min="19" max="23" width="18.140625" style="34" customWidth="1"/>
    <col min="24" max="25" width="18.140625" style="60" customWidth="1"/>
  </cols>
  <sheetData>
    <row r="1" spans="1:25" s="39" customFormat="1" ht="41.45">
      <c r="A1" s="36" t="s">
        <v>1152</v>
      </c>
      <c r="B1" s="36" t="s">
        <v>65</v>
      </c>
      <c r="C1" s="36" t="s">
        <v>20</v>
      </c>
      <c r="D1" s="37" t="s">
        <v>1153</v>
      </c>
      <c r="E1" s="37" t="s">
        <v>1154</v>
      </c>
      <c r="F1" s="37" t="s">
        <v>1155</v>
      </c>
      <c r="G1" s="38" t="s">
        <v>18</v>
      </c>
      <c r="H1" s="38" t="s">
        <v>1156</v>
      </c>
      <c r="I1" s="37" t="s">
        <v>103</v>
      </c>
      <c r="J1" s="37" t="s">
        <v>64</v>
      </c>
      <c r="K1" s="37" t="s">
        <v>1157</v>
      </c>
      <c r="L1" s="37" t="s">
        <v>1158</v>
      </c>
      <c r="M1" s="37" t="s">
        <v>1159</v>
      </c>
      <c r="N1" s="55" t="s">
        <v>1160</v>
      </c>
      <c r="O1" s="55" t="s">
        <v>1161</v>
      </c>
      <c r="P1" s="38" t="s">
        <v>1162</v>
      </c>
      <c r="Q1" s="38" t="s">
        <v>1163</v>
      </c>
      <c r="R1" s="37" t="s">
        <v>1164</v>
      </c>
      <c r="S1" s="38" t="s">
        <v>1165</v>
      </c>
      <c r="T1" s="38" t="s">
        <v>1166</v>
      </c>
      <c r="U1" s="38" t="s">
        <v>106</v>
      </c>
      <c r="V1" s="38" t="s">
        <v>1167</v>
      </c>
      <c r="W1" s="37" t="s">
        <v>1168</v>
      </c>
      <c r="X1" s="58" t="s">
        <v>1169</v>
      </c>
      <c r="Y1" s="58" t="s">
        <v>1170</v>
      </c>
    </row>
    <row r="2" spans="1:25">
      <c r="A2" s="30" t="s">
        <v>79</v>
      </c>
      <c r="B2" s="30" t="str">
        <f>VLOOKUP(A2,'CENTROS DE COSTOS'!A:D,2,0)</f>
        <v>0036-0003</v>
      </c>
      <c r="C2" s="30" t="str">
        <f>VLOOKUP(A2,'CENTROS DE COSTOS'!A:D,3,0)</f>
        <v>Wompi Suroccidente</v>
      </c>
      <c r="D2" s="30">
        <v>76520</v>
      </c>
      <c r="E2" s="30" t="s">
        <v>1171</v>
      </c>
      <c r="F2" s="30">
        <v>81148</v>
      </c>
      <c r="G2" s="30" t="s">
        <v>19</v>
      </c>
      <c r="H2" s="30" t="s">
        <v>1172</v>
      </c>
      <c r="I2" s="30" t="s">
        <v>1103</v>
      </c>
      <c r="J2" s="30" t="s">
        <v>1124</v>
      </c>
      <c r="K2" s="30" t="s">
        <v>1173</v>
      </c>
      <c r="L2" s="30" t="s">
        <v>1174</v>
      </c>
      <c r="M2" s="30" t="s">
        <v>1175</v>
      </c>
      <c r="N2" s="56">
        <v>45901</v>
      </c>
      <c r="O2" s="56">
        <v>45939</v>
      </c>
      <c r="P2" s="30" t="s">
        <v>1176</v>
      </c>
      <c r="Q2" s="30" t="s">
        <v>1177</v>
      </c>
      <c r="R2" s="30" t="s">
        <v>1178</v>
      </c>
      <c r="S2" s="30" t="s">
        <v>1179</v>
      </c>
      <c r="T2" s="30" t="s">
        <v>42</v>
      </c>
      <c r="U2" s="30" t="s">
        <v>123</v>
      </c>
      <c r="V2" s="30" t="s">
        <v>1180</v>
      </c>
      <c r="W2" s="30">
        <v>1</v>
      </c>
      <c r="X2" s="59">
        <f>IF(T2="PRINCIPAL",'TARIFAS 2025'!$B$5,IF(T2="INTERMEDIA",'TARIFAS 2025'!$C$5,IF(T2="LEJANA",'TARIFAS 2025'!$D$5)))</f>
        <v>367716</v>
      </c>
      <c r="Y2" s="59">
        <f t="shared" ref="Y2:Y64" si="0">X2*W2</f>
        <v>367716</v>
      </c>
    </row>
    <row r="3" spans="1:25">
      <c r="A3" s="30" t="s">
        <v>94</v>
      </c>
      <c r="B3" s="30" t="str">
        <f>VLOOKUP(A3,'CENTROS DE COSTOS'!A:D,2,0)</f>
        <v>0036-0002</v>
      </c>
      <c r="C3" s="30" t="str">
        <f>VLOOKUP(A3,'CENTROS DE COSTOS'!A:D,3,0)</f>
        <v>Wompi Eje Cafetero</v>
      </c>
      <c r="D3" s="30">
        <v>66001</v>
      </c>
      <c r="E3" s="30" t="s">
        <v>1181</v>
      </c>
      <c r="F3" s="30">
        <v>81418</v>
      </c>
      <c r="G3" s="30" t="s">
        <v>19</v>
      </c>
      <c r="H3" s="30" t="s">
        <v>1182</v>
      </c>
      <c r="I3" s="30" t="s">
        <v>460</v>
      </c>
      <c r="J3" s="30" t="s">
        <v>94</v>
      </c>
      <c r="K3" s="30" t="s">
        <v>1183</v>
      </c>
      <c r="L3" s="30" t="s">
        <v>1174</v>
      </c>
      <c r="M3" s="30" t="s">
        <v>1184</v>
      </c>
      <c r="N3" s="56">
        <v>45908</v>
      </c>
      <c r="O3" s="56">
        <v>45939</v>
      </c>
      <c r="P3" s="30" t="s">
        <v>1176</v>
      </c>
      <c r="Q3" s="30" t="s">
        <v>1185</v>
      </c>
      <c r="R3" s="30" t="s">
        <v>1178</v>
      </c>
      <c r="S3" s="30" t="s">
        <v>1186</v>
      </c>
      <c r="T3" s="30" t="s">
        <v>42</v>
      </c>
      <c r="U3" s="30" t="s">
        <v>123</v>
      </c>
      <c r="V3" s="30" t="s">
        <v>1187</v>
      </c>
      <c r="W3" s="30">
        <v>1</v>
      </c>
      <c r="X3" s="59">
        <f>IF(T3="PRINCIPAL",'TARIFAS 2025'!$B$5,IF(T3="INTERMEDIA",'TARIFAS 2025'!$C$5,IF(T3="LEJANA",'TARIFAS 2025'!$D$5)))</f>
        <v>367716</v>
      </c>
      <c r="Y3" s="59">
        <f t="shared" si="0"/>
        <v>367716</v>
      </c>
    </row>
    <row r="4" spans="1:25">
      <c r="A4" s="30" t="s">
        <v>73</v>
      </c>
      <c r="B4" s="30" t="str">
        <f>VLOOKUP(A4,'CENTROS DE COSTOS'!A:D,2,0)</f>
        <v>0036-0004</v>
      </c>
      <c r="C4" s="30" t="str">
        <f>VLOOKUP(A4,'CENTROS DE COSTOS'!A:D,3,0)</f>
        <v>Wompi Centro</v>
      </c>
      <c r="D4" s="30">
        <v>25843</v>
      </c>
      <c r="E4" s="30" t="s">
        <v>1188</v>
      </c>
      <c r="F4" s="30">
        <v>81453</v>
      </c>
      <c r="G4" s="30" t="s">
        <v>19</v>
      </c>
      <c r="H4" s="30" t="s">
        <v>1182</v>
      </c>
      <c r="I4" s="30" t="s">
        <v>620</v>
      </c>
      <c r="J4" s="30" t="s">
        <v>722</v>
      </c>
      <c r="K4" s="30" t="s">
        <v>1189</v>
      </c>
      <c r="L4" s="30" t="s">
        <v>1174</v>
      </c>
      <c r="M4" s="30" t="s">
        <v>1190</v>
      </c>
      <c r="N4" s="56">
        <v>45908</v>
      </c>
      <c r="O4" s="56">
        <v>45960</v>
      </c>
      <c r="P4" s="30" t="s">
        <v>1176</v>
      </c>
      <c r="Q4" s="30" t="s">
        <v>1191</v>
      </c>
      <c r="R4" s="30" t="s">
        <v>1178</v>
      </c>
      <c r="S4" s="30" t="s">
        <v>1192</v>
      </c>
      <c r="T4" s="30" t="s">
        <v>43</v>
      </c>
      <c r="U4" s="30" t="s">
        <v>123</v>
      </c>
      <c r="V4" s="30" t="s">
        <v>1193</v>
      </c>
      <c r="W4" s="30">
        <v>3</v>
      </c>
      <c r="X4" s="59">
        <f>IF(T4="PRINCIPAL",'TARIFAS 2025'!$B$5,IF(T4="INTERMEDIA",'TARIFAS 2025'!$C$5,IF(T4="LEJANA",'TARIFAS 2025'!$D$5)))</f>
        <v>488953</v>
      </c>
      <c r="Y4" s="59">
        <f t="shared" si="0"/>
        <v>1466859</v>
      </c>
    </row>
    <row r="5" spans="1:25">
      <c r="A5" s="30" t="s">
        <v>91</v>
      </c>
      <c r="B5" s="30" t="str">
        <f>VLOOKUP(A5,'CENTROS DE COSTOS'!A:D,2,0)</f>
        <v>0036-0001</v>
      </c>
      <c r="C5" s="30" t="str">
        <f>VLOOKUP(A5,'CENTROS DE COSTOS'!A:D,3,0)</f>
        <v>Wompi Costa</v>
      </c>
      <c r="D5" s="30">
        <v>23670</v>
      </c>
      <c r="E5" s="30" t="s">
        <v>1194</v>
      </c>
      <c r="F5" s="30">
        <v>81431</v>
      </c>
      <c r="G5" s="30" t="s">
        <v>19</v>
      </c>
      <c r="H5" s="30" t="s">
        <v>1182</v>
      </c>
      <c r="I5" s="30" t="s">
        <v>278</v>
      </c>
      <c r="J5" s="30" t="s">
        <v>613</v>
      </c>
      <c r="K5" s="30" t="s">
        <v>1195</v>
      </c>
      <c r="L5" s="30" t="s">
        <v>1174</v>
      </c>
      <c r="M5" s="30" t="s">
        <v>1196</v>
      </c>
      <c r="N5" s="56">
        <v>45908</v>
      </c>
      <c r="O5" s="56">
        <v>45940</v>
      </c>
      <c r="P5" s="30" t="s">
        <v>1176</v>
      </c>
      <c r="Q5" s="30" t="s">
        <v>1197</v>
      </c>
      <c r="R5" s="30" t="s">
        <v>1178</v>
      </c>
      <c r="S5" s="30" t="s">
        <v>1198</v>
      </c>
      <c r="T5" s="30" t="s">
        <v>43</v>
      </c>
      <c r="U5" s="30" t="s">
        <v>123</v>
      </c>
      <c r="V5" s="30" t="s">
        <v>1199</v>
      </c>
      <c r="W5" s="30">
        <v>2</v>
      </c>
      <c r="X5" s="59">
        <f>IF(T5="PRINCIPAL",'TARIFAS 2025'!$B$5,IF(T5="INTERMEDIA",'TARIFAS 2025'!$C$5,IF(T5="LEJANA",'TARIFAS 2025'!$D$5)))</f>
        <v>488953</v>
      </c>
      <c r="Y5" s="59">
        <f t="shared" si="0"/>
        <v>977906</v>
      </c>
    </row>
    <row r="6" spans="1:25">
      <c r="A6" s="30" t="s">
        <v>92</v>
      </c>
      <c r="B6" s="30" t="str">
        <f>VLOOKUP(A6,'CENTROS DE COSTOS'!A:D,2,0)</f>
        <v>0036-0006</v>
      </c>
      <c r="C6" s="30" t="str">
        <f>VLOOKUP(A6,'CENTROS DE COSTOS'!A:D,3,0)</f>
        <v>Wompi Oriente</v>
      </c>
      <c r="D6" s="30">
        <v>41001</v>
      </c>
      <c r="E6" s="30" t="s">
        <v>1200</v>
      </c>
      <c r="F6" s="30">
        <v>81412</v>
      </c>
      <c r="G6" s="30" t="s">
        <v>19</v>
      </c>
      <c r="H6" s="30" t="s">
        <v>1182</v>
      </c>
      <c r="I6" s="30" t="s">
        <v>742</v>
      </c>
      <c r="J6" s="30" t="s">
        <v>92</v>
      </c>
      <c r="K6" s="30" t="s">
        <v>1201</v>
      </c>
      <c r="L6" s="30" t="s">
        <v>1174</v>
      </c>
      <c r="M6" s="30" t="s">
        <v>1202</v>
      </c>
      <c r="N6" s="56">
        <v>45908</v>
      </c>
      <c r="O6" s="56">
        <v>45960</v>
      </c>
      <c r="P6" s="30" t="s">
        <v>1176</v>
      </c>
      <c r="Q6" s="30" t="s">
        <v>1203</v>
      </c>
      <c r="R6" s="30" t="s">
        <v>1178</v>
      </c>
      <c r="S6" s="30" t="s">
        <v>1204</v>
      </c>
      <c r="T6" s="30" t="s">
        <v>42</v>
      </c>
      <c r="U6" s="30" t="s">
        <v>123</v>
      </c>
      <c r="V6" s="30" t="s">
        <v>1205</v>
      </c>
      <c r="W6" s="30">
        <v>2</v>
      </c>
      <c r="X6" s="59">
        <f>IF(T6="PRINCIPAL",'TARIFAS 2025'!$B$5,IF(T6="INTERMEDIA",'TARIFAS 2025'!$C$5,IF(T6="LEJANA",'TARIFAS 2025'!$D$5)))</f>
        <v>367716</v>
      </c>
      <c r="Y6" s="59">
        <f t="shared" si="0"/>
        <v>735432</v>
      </c>
    </row>
    <row r="7" spans="1:25">
      <c r="A7" s="30" t="s">
        <v>76</v>
      </c>
      <c r="B7" s="30" t="str">
        <f>VLOOKUP(A7,'CENTROS DE COSTOS'!A:D,2,0)</f>
        <v>0036-0007</v>
      </c>
      <c r="C7" s="30" t="str">
        <f>VLOOKUP(A7,'CENTROS DE COSTOS'!A:D,3,0)</f>
        <v>Wompi Santander</v>
      </c>
      <c r="D7" s="30">
        <v>68001</v>
      </c>
      <c r="E7" s="30" t="s">
        <v>1206</v>
      </c>
      <c r="F7" s="30">
        <v>81380</v>
      </c>
      <c r="G7" s="30" t="s">
        <v>19</v>
      </c>
      <c r="H7" s="30" t="s">
        <v>1182</v>
      </c>
      <c r="I7" s="30" t="s">
        <v>965</v>
      </c>
      <c r="J7" s="30" t="s">
        <v>76</v>
      </c>
      <c r="K7" s="30" t="s">
        <v>1207</v>
      </c>
      <c r="L7" s="30" t="s">
        <v>1174</v>
      </c>
      <c r="M7" s="30" t="s">
        <v>1208</v>
      </c>
      <c r="N7" s="56">
        <v>45908</v>
      </c>
      <c r="O7" s="56">
        <v>45961</v>
      </c>
      <c r="P7" s="30" t="s">
        <v>1176</v>
      </c>
      <c r="Q7" s="30" t="s">
        <v>1209</v>
      </c>
      <c r="R7" s="30" t="s">
        <v>1178</v>
      </c>
      <c r="S7" s="30" t="s">
        <v>1210</v>
      </c>
      <c r="T7" s="30" t="s">
        <v>42</v>
      </c>
      <c r="U7" s="30" t="s">
        <v>123</v>
      </c>
      <c r="V7" s="30" t="s">
        <v>1211</v>
      </c>
      <c r="W7" s="30">
        <v>1</v>
      </c>
      <c r="X7" s="59">
        <f>IF(T7="PRINCIPAL",'TARIFAS 2025'!$B$5,IF(T7="INTERMEDIA",'TARIFAS 2025'!$C$5,IF(T7="LEJANA",'TARIFAS 2025'!$D$5)))</f>
        <v>367716</v>
      </c>
      <c r="Y7" s="59">
        <f t="shared" si="0"/>
        <v>367716</v>
      </c>
    </row>
    <row r="8" spans="1:25">
      <c r="A8" s="30" t="s">
        <v>73</v>
      </c>
      <c r="B8" s="30" t="str">
        <f>VLOOKUP(A8,'CENTROS DE COSTOS'!A:D,2,0)</f>
        <v>0036-0004</v>
      </c>
      <c r="C8" s="30" t="str">
        <f>VLOOKUP(A8,'CENTROS DE COSTOS'!A:D,3,0)</f>
        <v>Wompi Centro</v>
      </c>
      <c r="D8" s="30">
        <v>11001</v>
      </c>
      <c r="E8" s="30" t="s">
        <v>1212</v>
      </c>
      <c r="F8" s="30">
        <v>81375</v>
      </c>
      <c r="G8" s="30" t="s">
        <v>19</v>
      </c>
      <c r="H8" s="30" t="s">
        <v>1182</v>
      </c>
      <c r="I8" s="30" t="s">
        <v>620</v>
      </c>
      <c r="J8" s="30" t="s">
        <v>73</v>
      </c>
      <c r="K8" s="30" t="s">
        <v>1213</v>
      </c>
      <c r="L8" s="30" t="s">
        <v>1174</v>
      </c>
      <c r="M8" s="30" t="s">
        <v>1214</v>
      </c>
      <c r="N8" s="56">
        <v>45908</v>
      </c>
      <c r="O8" s="56">
        <v>45939</v>
      </c>
      <c r="P8" s="30" t="s">
        <v>1176</v>
      </c>
      <c r="Q8" s="30" t="s">
        <v>1215</v>
      </c>
      <c r="R8" s="30" t="s">
        <v>1178</v>
      </c>
      <c r="S8" s="30" t="s">
        <v>1216</v>
      </c>
      <c r="T8" s="30" t="s">
        <v>42</v>
      </c>
      <c r="U8" s="30" t="s">
        <v>123</v>
      </c>
      <c r="V8" s="30" t="s">
        <v>1217</v>
      </c>
      <c r="W8" s="30">
        <v>2</v>
      </c>
      <c r="X8" s="59">
        <f>IF(T8="PRINCIPAL",'TARIFAS 2025'!$B$5,IF(T8="INTERMEDIA",'TARIFAS 2025'!$C$5,IF(T8="LEJANA",'TARIFAS 2025'!$D$5)))</f>
        <v>367716</v>
      </c>
      <c r="Y8" s="59">
        <f t="shared" si="0"/>
        <v>735432</v>
      </c>
    </row>
    <row r="9" spans="1:25">
      <c r="A9" s="30" t="s">
        <v>100</v>
      </c>
      <c r="B9" s="30" t="str">
        <f>VLOOKUP(A9,'CENTROS DE COSTOS'!A:D,2,0)</f>
        <v>0036-0006</v>
      </c>
      <c r="C9" s="30" t="str">
        <f>VLOOKUP(A9,'CENTROS DE COSTOS'!A:D,3,0)</f>
        <v>Wompi Oriente</v>
      </c>
      <c r="D9" s="30">
        <v>50568</v>
      </c>
      <c r="E9" s="30" t="s">
        <v>1218</v>
      </c>
      <c r="F9" s="30">
        <v>81424</v>
      </c>
      <c r="G9" s="30" t="s">
        <v>19</v>
      </c>
      <c r="H9" s="30" t="s">
        <v>1182</v>
      </c>
      <c r="I9" s="30" t="s">
        <v>816</v>
      </c>
      <c r="J9" s="30" t="s">
        <v>833</v>
      </c>
      <c r="K9" s="30" t="s">
        <v>1219</v>
      </c>
      <c r="L9" s="30" t="s">
        <v>1174</v>
      </c>
      <c r="M9" s="30" t="s">
        <v>1220</v>
      </c>
      <c r="N9" s="56">
        <v>45908</v>
      </c>
      <c r="O9" s="56">
        <v>45940</v>
      </c>
      <c r="P9" s="30" t="s">
        <v>1176</v>
      </c>
      <c r="Q9" s="30" t="s">
        <v>1221</v>
      </c>
      <c r="R9" s="30" t="s">
        <v>1178</v>
      </c>
      <c r="S9" s="30" t="s">
        <v>1222</v>
      </c>
      <c r="T9" s="30" t="s">
        <v>44</v>
      </c>
      <c r="U9" s="30" t="s">
        <v>123</v>
      </c>
      <c r="V9" s="30" t="s">
        <v>1223</v>
      </c>
      <c r="W9" s="30">
        <v>1</v>
      </c>
      <c r="X9" s="59">
        <f>IF(T9="PRINCIPAL",'TARIFAS 2025'!$B$5,IF(T9="INTERMEDIA",'TARIFAS 2025'!$C$5,IF(T9="LEJANA",'TARIFAS 2025'!$D$5)))</f>
        <v>598334</v>
      </c>
      <c r="Y9" s="59">
        <f t="shared" si="0"/>
        <v>598334</v>
      </c>
    </row>
    <row r="10" spans="1:25">
      <c r="A10" s="30" t="s">
        <v>91</v>
      </c>
      <c r="B10" s="30" t="str">
        <f>VLOOKUP(A10,'CENTROS DE COSTOS'!A:D,2,0)</f>
        <v>0036-0001</v>
      </c>
      <c r="C10" s="30" t="str">
        <f>VLOOKUP(A10,'CENTROS DE COSTOS'!A:D,3,0)</f>
        <v>Wompi Costa</v>
      </c>
      <c r="D10" s="30">
        <v>23001</v>
      </c>
      <c r="E10" s="30" t="s">
        <v>1224</v>
      </c>
      <c r="F10" s="30">
        <v>81410</v>
      </c>
      <c r="G10" s="30" t="s">
        <v>19</v>
      </c>
      <c r="H10" s="30" t="s">
        <v>1182</v>
      </c>
      <c r="I10" s="30" t="s">
        <v>278</v>
      </c>
      <c r="J10" s="30" t="s">
        <v>91</v>
      </c>
      <c r="K10" s="30" t="s">
        <v>1225</v>
      </c>
      <c r="L10" s="30" t="s">
        <v>1174</v>
      </c>
      <c r="M10" s="30" t="s">
        <v>1226</v>
      </c>
      <c r="N10" s="56">
        <v>45908</v>
      </c>
      <c r="O10" s="56">
        <v>45939</v>
      </c>
      <c r="P10" s="30" t="s">
        <v>1176</v>
      </c>
      <c r="Q10" s="30" t="s">
        <v>1227</v>
      </c>
      <c r="R10" s="30" t="s">
        <v>1178</v>
      </c>
      <c r="S10" s="30" t="s">
        <v>1228</v>
      </c>
      <c r="T10" s="30" t="s">
        <v>42</v>
      </c>
      <c r="U10" s="30" t="s">
        <v>123</v>
      </c>
      <c r="V10" s="30" t="s">
        <v>1229</v>
      </c>
      <c r="W10" s="30">
        <v>1</v>
      </c>
      <c r="X10" s="59">
        <f>IF(T10="PRINCIPAL",'TARIFAS 2025'!$B$5,IF(T10="INTERMEDIA",'TARIFAS 2025'!$C$5,IF(T10="LEJANA",'TARIFAS 2025'!$D$5)))</f>
        <v>367716</v>
      </c>
      <c r="Y10" s="59">
        <f t="shared" si="0"/>
        <v>367716</v>
      </c>
    </row>
    <row r="11" spans="1:25">
      <c r="A11" s="30" t="s">
        <v>76</v>
      </c>
      <c r="B11" s="30" t="str">
        <f>VLOOKUP(A11,'CENTROS DE COSTOS'!A:D,2,0)</f>
        <v>0036-0007</v>
      </c>
      <c r="C11" s="30" t="str">
        <f>VLOOKUP(A11,'CENTROS DE COSTOS'!A:D,3,0)</f>
        <v>Wompi Santander</v>
      </c>
      <c r="D11" s="30">
        <v>68092</v>
      </c>
      <c r="E11" s="30" t="s">
        <v>1230</v>
      </c>
      <c r="F11" s="30">
        <v>81369</v>
      </c>
      <c r="G11" s="30" t="s">
        <v>19</v>
      </c>
      <c r="H11" s="30" t="s">
        <v>1182</v>
      </c>
      <c r="I11" s="30" t="s">
        <v>965</v>
      </c>
      <c r="J11" s="30" t="s">
        <v>126</v>
      </c>
      <c r="K11" s="30" t="s">
        <v>1231</v>
      </c>
      <c r="L11" s="30" t="s">
        <v>1174</v>
      </c>
      <c r="M11" s="30" t="s">
        <v>1232</v>
      </c>
      <c r="N11" s="56">
        <v>45908</v>
      </c>
      <c r="O11" s="56">
        <v>45940</v>
      </c>
      <c r="P11" s="30" t="s">
        <v>1176</v>
      </c>
      <c r="Q11" s="30" t="s">
        <v>1233</v>
      </c>
      <c r="R11" s="30" t="s">
        <v>1178</v>
      </c>
      <c r="S11" s="30" t="s">
        <v>1234</v>
      </c>
      <c r="T11" s="30" t="s">
        <v>44</v>
      </c>
      <c r="U11" s="30" t="s">
        <v>123</v>
      </c>
      <c r="V11" s="30" t="s">
        <v>1235</v>
      </c>
      <c r="W11" s="30">
        <v>1</v>
      </c>
      <c r="X11" s="59">
        <f>IF(T11="PRINCIPAL",'TARIFAS 2025'!$B$5,IF(T11="INTERMEDIA",'TARIFAS 2025'!$C$5,IF(T11="LEJANA",'TARIFAS 2025'!$D$5)))</f>
        <v>598334</v>
      </c>
      <c r="Y11" s="59">
        <f t="shared" si="0"/>
        <v>598334</v>
      </c>
    </row>
    <row r="12" spans="1:25">
      <c r="A12" s="30" t="s">
        <v>98</v>
      </c>
      <c r="B12" s="30" t="str">
        <f>VLOOKUP(A12,'CENTROS DE COSTOS'!A:D,2,0)</f>
        <v>0036-0007</v>
      </c>
      <c r="C12" s="30" t="str">
        <f>VLOOKUP(A12,'CENTROS DE COSTOS'!A:D,3,0)</f>
        <v>Wompi Santander</v>
      </c>
      <c r="D12" s="30">
        <v>15001</v>
      </c>
      <c r="E12" s="30" t="s">
        <v>1236</v>
      </c>
      <c r="F12" s="30">
        <v>81446</v>
      </c>
      <c r="G12" s="30" t="s">
        <v>19</v>
      </c>
      <c r="H12" s="30" t="s">
        <v>1182</v>
      </c>
      <c r="I12" s="30" t="s">
        <v>324</v>
      </c>
      <c r="J12" s="30" t="s">
        <v>98</v>
      </c>
      <c r="K12" s="30" t="s">
        <v>1237</v>
      </c>
      <c r="L12" s="30" t="s">
        <v>1174</v>
      </c>
      <c r="M12" s="30" t="s">
        <v>1238</v>
      </c>
      <c r="N12" s="56">
        <v>45908</v>
      </c>
      <c r="O12" s="56">
        <v>45961</v>
      </c>
      <c r="P12" s="30" t="s">
        <v>1239</v>
      </c>
      <c r="Q12" s="30" t="s">
        <v>1240</v>
      </c>
      <c r="R12" s="30" t="s">
        <v>1178</v>
      </c>
      <c r="S12" s="30" t="s">
        <v>1241</v>
      </c>
      <c r="T12" s="30" t="s">
        <v>42</v>
      </c>
      <c r="U12" s="30" t="s">
        <v>123</v>
      </c>
      <c r="V12" s="30" t="s">
        <v>1242</v>
      </c>
      <c r="W12" s="30">
        <v>1</v>
      </c>
      <c r="X12" s="59">
        <f>IF(T12="PRINCIPAL",'TARIFAS 2025'!$B$5,IF(T12="INTERMEDIA",'TARIFAS 2025'!$C$5,IF(T12="LEJANA",'TARIFAS 2025'!$D$5)))</f>
        <v>367716</v>
      </c>
      <c r="Y12" s="59">
        <f t="shared" si="0"/>
        <v>367716</v>
      </c>
    </row>
    <row r="13" spans="1:25">
      <c r="A13" s="30" t="s">
        <v>73</v>
      </c>
      <c r="B13" s="30" t="str">
        <f>VLOOKUP(A13,'CENTROS DE COSTOS'!A:D,2,0)</f>
        <v>0036-0004</v>
      </c>
      <c r="C13" s="30" t="str">
        <f>VLOOKUP(A13,'CENTROS DE COSTOS'!A:D,3,0)</f>
        <v>Wompi Centro</v>
      </c>
      <c r="D13" s="30">
        <v>11001</v>
      </c>
      <c r="E13" s="30" t="s">
        <v>1243</v>
      </c>
      <c r="F13" s="30">
        <v>81373</v>
      </c>
      <c r="G13" s="30" t="s">
        <v>19</v>
      </c>
      <c r="H13" s="30" t="s">
        <v>1182</v>
      </c>
      <c r="I13" s="30" t="s">
        <v>620</v>
      </c>
      <c r="J13" s="30" t="s">
        <v>73</v>
      </c>
      <c r="K13" s="30" t="s">
        <v>1244</v>
      </c>
      <c r="L13" s="30" t="s">
        <v>1174</v>
      </c>
      <c r="M13" s="30" t="s">
        <v>1245</v>
      </c>
      <c r="N13" s="56">
        <v>45908</v>
      </c>
      <c r="O13" s="56">
        <v>45939</v>
      </c>
      <c r="P13" s="30" t="s">
        <v>1176</v>
      </c>
      <c r="Q13" s="30" t="s">
        <v>1246</v>
      </c>
      <c r="R13" s="30" t="s">
        <v>1178</v>
      </c>
      <c r="S13" s="30" t="s">
        <v>1247</v>
      </c>
      <c r="T13" s="30" t="s">
        <v>42</v>
      </c>
      <c r="U13" s="30" t="s">
        <v>123</v>
      </c>
      <c r="V13" s="30" t="s">
        <v>1217</v>
      </c>
      <c r="W13" s="30">
        <v>1</v>
      </c>
      <c r="X13" s="59">
        <f>IF(T13="PRINCIPAL",'TARIFAS 2025'!$B$5,IF(T13="INTERMEDIA",'TARIFAS 2025'!$C$5,IF(T13="LEJANA",'TARIFAS 2025'!$D$5)))</f>
        <v>367716</v>
      </c>
      <c r="Y13" s="59">
        <f t="shared" si="0"/>
        <v>367716</v>
      </c>
    </row>
    <row r="14" spans="1:25">
      <c r="A14" s="30" t="s">
        <v>99</v>
      </c>
      <c r="B14" s="30" t="str">
        <f>VLOOKUP(A14,'CENTROS DE COSTOS'!A:D,2,0)</f>
        <v>0036-0001</v>
      </c>
      <c r="C14" s="30" t="str">
        <f>VLOOKUP(A14,'CENTROS DE COSTOS'!A:D,3,0)</f>
        <v>Wompi Costa</v>
      </c>
      <c r="D14" s="30">
        <v>44650</v>
      </c>
      <c r="E14" s="30" t="s">
        <v>1248</v>
      </c>
      <c r="F14" s="30">
        <v>81433</v>
      </c>
      <c r="G14" s="30" t="s">
        <v>19</v>
      </c>
      <c r="H14" s="30" t="s">
        <v>1182</v>
      </c>
      <c r="I14" s="30" t="s">
        <v>776</v>
      </c>
      <c r="J14" s="30" t="s">
        <v>786</v>
      </c>
      <c r="K14" s="30" t="s">
        <v>1249</v>
      </c>
      <c r="L14" s="30" t="s">
        <v>1174</v>
      </c>
      <c r="M14" s="30" t="s">
        <v>1250</v>
      </c>
      <c r="N14" s="56">
        <v>45908</v>
      </c>
      <c r="O14" s="56">
        <v>45940</v>
      </c>
      <c r="P14" s="30" t="s">
        <v>1176</v>
      </c>
      <c r="Q14" s="30" t="s">
        <v>1251</v>
      </c>
      <c r="R14" s="30" t="s">
        <v>1178</v>
      </c>
      <c r="S14" s="30" t="s">
        <v>1252</v>
      </c>
      <c r="T14" s="30" t="s">
        <v>43</v>
      </c>
      <c r="U14" s="30" t="s">
        <v>123</v>
      </c>
      <c r="V14" s="30" t="s">
        <v>1253</v>
      </c>
      <c r="W14" s="30">
        <v>2</v>
      </c>
      <c r="X14" s="59">
        <f>IF(T14="PRINCIPAL",'TARIFAS 2025'!$B$5,IF(T14="INTERMEDIA",'TARIFAS 2025'!$C$5,IF(T14="LEJANA",'TARIFAS 2025'!$D$5)))</f>
        <v>488953</v>
      </c>
      <c r="Y14" s="59">
        <f t="shared" si="0"/>
        <v>977906</v>
      </c>
    </row>
    <row r="15" spans="1:25">
      <c r="A15" s="30" t="s">
        <v>87</v>
      </c>
      <c r="B15" s="30" t="str">
        <f>VLOOKUP(A15,'CENTROS DE COSTOS'!A:D,2,0)</f>
        <v>0036-0006</v>
      </c>
      <c r="C15" s="30" t="str">
        <f>VLOOKUP(A15,'CENTROS DE COSTOS'!A:D,3,0)</f>
        <v>Wompi Oriente</v>
      </c>
      <c r="D15" s="30">
        <v>73001</v>
      </c>
      <c r="E15" s="30" t="s">
        <v>1254</v>
      </c>
      <c r="F15" s="30">
        <v>81402</v>
      </c>
      <c r="G15" s="30" t="s">
        <v>19</v>
      </c>
      <c r="H15" s="30" t="s">
        <v>1182</v>
      </c>
      <c r="I15" s="30" t="s">
        <v>1058</v>
      </c>
      <c r="J15" s="30" t="s">
        <v>87</v>
      </c>
      <c r="K15" s="30" t="s">
        <v>1255</v>
      </c>
      <c r="L15" s="30" t="s">
        <v>1174</v>
      </c>
      <c r="M15" s="30" t="s">
        <v>1256</v>
      </c>
      <c r="N15" s="56">
        <v>45908</v>
      </c>
      <c r="O15" s="56">
        <v>45940</v>
      </c>
      <c r="P15" s="30" t="s">
        <v>1239</v>
      </c>
      <c r="Q15" s="30" t="s">
        <v>1257</v>
      </c>
      <c r="R15" s="30" t="s">
        <v>1178</v>
      </c>
      <c r="S15" s="30" t="s">
        <v>1258</v>
      </c>
      <c r="T15" s="30" t="s">
        <v>42</v>
      </c>
      <c r="U15" s="30" t="s">
        <v>123</v>
      </c>
      <c r="V15" s="30" t="s">
        <v>1259</v>
      </c>
      <c r="W15" s="30">
        <v>1</v>
      </c>
      <c r="X15" s="59">
        <f>IF(T15="PRINCIPAL",'TARIFAS 2025'!$B$5,IF(T15="INTERMEDIA",'TARIFAS 2025'!$C$5,IF(T15="LEJANA",'TARIFAS 2025'!$D$5)))</f>
        <v>367716</v>
      </c>
      <c r="Y15" s="59">
        <f t="shared" si="0"/>
        <v>367716</v>
      </c>
    </row>
    <row r="16" spans="1:25">
      <c r="A16" s="30" t="s">
        <v>92</v>
      </c>
      <c r="B16" s="30" t="str">
        <f>VLOOKUP(A16,'CENTROS DE COSTOS'!A:D,2,0)</f>
        <v>0036-0006</v>
      </c>
      <c r="C16" s="30" t="str">
        <f>VLOOKUP(A16,'CENTROS DE COSTOS'!A:D,3,0)</f>
        <v>Wompi Oriente</v>
      </c>
      <c r="D16" s="30">
        <v>41807</v>
      </c>
      <c r="E16" s="30" t="s">
        <v>1260</v>
      </c>
      <c r="F16" s="30">
        <v>81611</v>
      </c>
      <c r="G16" s="30" t="s">
        <v>19</v>
      </c>
      <c r="H16" s="30" t="s">
        <v>1182</v>
      </c>
      <c r="I16" s="30" t="s">
        <v>742</v>
      </c>
      <c r="J16" s="30" t="s">
        <v>773</v>
      </c>
      <c r="K16" s="30" t="s">
        <v>1261</v>
      </c>
      <c r="L16" s="30" t="s">
        <v>1174</v>
      </c>
      <c r="M16" s="30" t="s">
        <v>1262</v>
      </c>
      <c r="N16" s="56">
        <v>45923</v>
      </c>
      <c r="O16" s="56">
        <v>45960</v>
      </c>
      <c r="P16" s="30" t="s">
        <v>1176</v>
      </c>
      <c r="Q16" s="30" t="s">
        <v>1263</v>
      </c>
      <c r="R16" s="30" t="s">
        <v>1178</v>
      </c>
      <c r="S16" s="30" t="s">
        <v>1264</v>
      </c>
      <c r="T16" s="30" t="s">
        <v>44</v>
      </c>
      <c r="U16" s="30" t="s">
        <v>123</v>
      </c>
      <c r="V16" s="30" t="s">
        <v>1265</v>
      </c>
      <c r="W16" s="30">
        <v>2</v>
      </c>
      <c r="X16" s="59">
        <f>IF(T16="PRINCIPAL",'TARIFAS 2025'!$B$5,IF(T16="INTERMEDIA",'TARIFAS 2025'!$C$5,IF(T16="LEJANA",'TARIFAS 2025'!$D$5)))</f>
        <v>598334</v>
      </c>
      <c r="Y16" s="59">
        <f t="shared" si="0"/>
        <v>1196668</v>
      </c>
    </row>
    <row r="17" spans="1:25">
      <c r="A17" s="30" t="s">
        <v>76</v>
      </c>
      <c r="B17" s="30" t="str">
        <f>VLOOKUP(A17,'CENTROS DE COSTOS'!A:D,2,0)</f>
        <v>0036-0007</v>
      </c>
      <c r="C17" s="30" t="str">
        <f>VLOOKUP(A17,'CENTROS DE COSTOS'!A:D,3,0)</f>
        <v>Wompi Santander</v>
      </c>
      <c r="D17" s="30">
        <v>81001</v>
      </c>
      <c r="E17" s="30" t="s">
        <v>1266</v>
      </c>
      <c r="F17" s="30">
        <v>81537</v>
      </c>
      <c r="G17" s="30" t="s">
        <v>19</v>
      </c>
      <c r="H17" s="30" t="s">
        <v>1182</v>
      </c>
      <c r="I17" s="30" t="s">
        <v>247</v>
      </c>
      <c r="J17" s="30" t="s">
        <v>247</v>
      </c>
      <c r="K17" s="30" t="s">
        <v>1267</v>
      </c>
      <c r="L17" s="30" t="s">
        <v>1174</v>
      </c>
      <c r="M17" s="30" t="s">
        <v>1268</v>
      </c>
      <c r="N17" s="56">
        <v>45923</v>
      </c>
      <c r="O17" s="56">
        <v>45932</v>
      </c>
      <c r="P17" s="30" t="s">
        <v>1176</v>
      </c>
      <c r="Q17" s="30" t="s">
        <v>1269</v>
      </c>
      <c r="R17" s="30" t="s">
        <v>1178</v>
      </c>
      <c r="S17" s="30" t="s">
        <v>1270</v>
      </c>
      <c r="T17" s="30" t="s">
        <v>44</v>
      </c>
      <c r="U17" s="30" t="s">
        <v>110</v>
      </c>
      <c r="V17" s="30" t="s">
        <v>1235</v>
      </c>
      <c r="W17" s="30">
        <v>1</v>
      </c>
      <c r="X17" s="59">
        <f>IF(T17="PRINCIPAL",'TARIFAS 2025'!$B$5,IF(T17="INTERMEDIA",'TARIFAS 2025'!$C$5,IF(T17="LEJANA",'TARIFAS 2025'!$D$5)))</f>
        <v>598334</v>
      </c>
      <c r="Y17" s="59">
        <f t="shared" si="0"/>
        <v>598334</v>
      </c>
    </row>
    <row r="18" spans="1:25">
      <c r="A18" s="30" t="s">
        <v>76</v>
      </c>
      <c r="B18" s="30" t="str">
        <f>VLOOKUP(A18,'CENTROS DE COSTOS'!A:D,2,0)</f>
        <v>0036-0007</v>
      </c>
      <c r="C18" s="30" t="str">
        <f>VLOOKUP(A18,'CENTROS DE COSTOS'!A:D,3,0)</f>
        <v>Wompi Santander</v>
      </c>
      <c r="D18" s="30">
        <v>81001</v>
      </c>
      <c r="E18" s="30" t="s">
        <v>1271</v>
      </c>
      <c r="F18" s="30">
        <v>81536</v>
      </c>
      <c r="G18" s="30" t="s">
        <v>19</v>
      </c>
      <c r="H18" s="30" t="s">
        <v>1182</v>
      </c>
      <c r="I18" s="30" t="s">
        <v>247</v>
      </c>
      <c r="J18" s="30" t="s">
        <v>247</v>
      </c>
      <c r="K18" s="30" t="s">
        <v>1272</v>
      </c>
      <c r="L18" s="30" t="s">
        <v>1174</v>
      </c>
      <c r="M18" s="30" t="s">
        <v>1273</v>
      </c>
      <c r="N18" s="56">
        <v>45923</v>
      </c>
      <c r="O18" s="56">
        <v>45932</v>
      </c>
      <c r="P18" s="30" t="s">
        <v>1176</v>
      </c>
      <c r="Q18" s="30" t="s">
        <v>1274</v>
      </c>
      <c r="R18" s="30" t="s">
        <v>1178</v>
      </c>
      <c r="S18" s="30" t="s">
        <v>1275</v>
      </c>
      <c r="T18" s="30" t="s">
        <v>44</v>
      </c>
      <c r="U18" s="30" t="s">
        <v>110</v>
      </c>
      <c r="V18" s="30" t="s">
        <v>1235</v>
      </c>
      <c r="W18" s="30">
        <v>1</v>
      </c>
      <c r="X18" s="59">
        <f>IF(T18="PRINCIPAL",'TARIFAS 2025'!$B$5,IF(T18="INTERMEDIA",'TARIFAS 2025'!$C$5,IF(T18="LEJANA",'TARIFAS 2025'!$D$5)))</f>
        <v>598334</v>
      </c>
      <c r="Y18" s="59">
        <f t="shared" si="0"/>
        <v>598334</v>
      </c>
    </row>
    <row r="19" spans="1:25">
      <c r="A19" s="30" t="s">
        <v>76</v>
      </c>
      <c r="B19" s="30" t="str">
        <f>VLOOKUP(A19,'CENTROS DE COSTOS'!A:D,2,0)</f>
        <v>0036-0007</v>
      </c>
      <c r="C19" s="30" t="str">
        <f>VLOOKUP(A19,'CENTROS DE COSTOS'!A:D,3,0)</f>
        <v>Wompi Santander</v>
      </c>
      <c r="D19" s="30">
        <v>81794</v>
      </c>
      <c r="E19" s="30" t="s">
        <v>1276</v>
      </c>
      <c r="F19" s="30">
        <v>81610</v>
      </c>
      <c r="G19" s="30" t="s">
        <v>19</v>
      </c>
      <c r="H19" s="30" t="s">
        <v>1182</v>
      </c>
      <c r="I19" s="30" t="s">
        <v>247</v>
      </c>
      <c r="J19" s="30" t="s">
        <v>253</v>
      </c>
      <c r="K19" s="30" t="s">
        <v>1277</v>
      </c>
      <c r="L19" s="30" t="s">
        <v>1174</v>
      </c>
      <c r="M19" s="30" t="s">
        <v>1278</v>
      </c>
      <c r="N19" s="56">
        <v>45923</v>
      </c>
      <c r="O19" s="56">
        <v>45931</v>
      </c>
      <c r="P19" s="30" t="s">
        <v>1176</v>
      </c>
      <c r="Q19" s="30" t="s">
        <v>1279</v>
      </c>
      <c r="R19" s="30" t="s">
        <v>1178</v>
      </c>
      <c r="S19" s="30" t="s">
        <v>1280</v>
      </c>
      <c r="T19" s="30" t="s">
        <v>44</v>
      </c>
      <c r="U19" s="30" t="s">
        <v>110</v>
      </c>
      <c r="V19" s="30" t="s">
        <v>1235</v>
      </c>
      <c r="W19" s="30">
        <v>1</v>
      </c>
      <c r="X19" s="59">
        <f>IF(T19="PRINCIPAL",'TARIFAS 2025'!$B$5,IF(T19="INTERMEDIA",'TARIFAS 2025'!$C$5,IF(T19="LEJANA",'TARIFAS 2025'!$D$5)))</f>
        <v>598334</v>
      </c>
      <c r="Y19" s="59">
        <f t="shared" si="0"/>
        <v>598334</v>
      </c>
    </row>
    <row r="20" spans="1:25">
      <c r="A20" s="30" t="s">
        <v>83</v>
      </c>
      <c r="B20" s="30" t="str">
        <f>VLOOKUP(A20,'CENTROS DE COSTOS'!A:D,2,0)</f>
        <v>0036-0007</v>
      </c>
      <c r="C20" s="30" t="str">
        <f>VLOOKUP(A20,'CENTROS DE COSTOS'!A:D,3,0)</f>
        <v>Wompi Santander</v>
      </c>
      <c r="D20" s="30">
        <v>54001</v>
      </c>
      <c r="E20" s="30" t="s">
        <v>1281</v>
      </c>
      <c r="F20" s="30">
        <v>81551</v>
      </c>
      <c r="G20" s="30" t="s">
        <v>19</v>
      </c>
      <c r="H20" s="30" t="s">
        <v>1182</v>
      </c>
      <c r="I20" s="30" t="s">
        <v>893</v>
      </c>
      <c r="J20" s="30" t="s">
        <v>83</v>
      </c>
      <c r="K20" s="30" t="s">
        <v>1282</v>
      </c>
      <c r="L20" s="30" t="s">
        <v>1174</v>
      </c>
      <c r="M20" s="30" t="s">
        <v>1283</v>
      </c>
      <c r="N20" s="56">
        <v>45923</v>
      </c>
      <c r="O20" s="56">
        <v>45939</v>
      </c>
      <c r="P20" s="30" t="s">
        <v>1176</v>
      </c>
      <c r="Q20" s="30" t="s">
        <v>1284</v>
      </c>
      <c r="R20" s="30" t="s">
        <v>1178</v>
      </c>
      <c r="S20" s="30" t="s">
        <v>1285</v>
      </c>
      <c r="T20" s="30" t="s">
        <v>42</v>
      </c>
      <c r="U20" s="30" t="s">
        <v>123</v>
      </c>
      <c r="V20" s="30" t="s">
        <v>1286</v>
      </c>
      <c r="W20" s="30">
        <v>1</v>
      </c>
      <c r="X20" s="59">
        <f>IF(T20="PRINCIPAL",'TARIFAS 2025'!$B$5,IF(T20="INTERMEDIA",'TARIFAS 2025'!$C$5,IF(T20="LEJANA",'TARIFAS 2025'!$D$5)))</f>
        <v>367716</v>
      </c>
      <c r="Y20" s="59">
        <f t="shared" si="0"/>
        <v>367716</v>
      </c>
    </row>
    <row r="21" spans="1:25">
      <c r="A21" s="30" t="s">
        <v>73</v>
      </c>
      <c r="B21" s="30" t="str">
        <f>VLOOKUP(A21,'CENTROS DE COSTOS'!A:D,2,0)</f>
        <v>0036-0004</v>
      </c>
      <c r="C21" s="30" t="str">
        <f>VLOOKUP(A21,'CENTROS DE COSTOS'!A:D,3,0)</f>
        <v>Wompi Centro</v>
      </c>
      <c r="D21" s="30">
        <v>25843</v>
      </c>
      <c r="E21" s="30" t="s">
        <v>1287</v>
      </c>
      <c r="F21" s="30">
        <v>81615</v>
      </c>
      <c r="G21" s="30" t="s">
        <v>19</v>
      </c>
      <c r="H21" s="30" t="s">
        <v>1182</v>
      </c>
      <c r="I21" s="30" t="s">
        <v>620</v>
      </c>
      <c r="J21" s="30" t="s">
        <v>722</v>
      </c>
      <c r="K21" s="30" t="s">
        <v>1288</v>
      </c>
      <c r="L21" s="30" t="s">
        <v>1174</v>
      </c>
      <c r="M21" s="30" t="s">
        <v>1289</v>
      </c>
      <c r="N21" s="56">
        <v>45923</v>
      </c>
      <c r="O21" s="56">
        <v>45960</v>
      </c>
      <c r="P21" s="30" t="s">
        <v>1176</v>
      </c>
      <c r="Q21" s="30" t="s">
        <v>1290</v>
      </c>
      <c r="R21" s="30" t="s">
        <v>1178</v>
      </c>
      <c r="S21" s="30" t="s">
        <v>1291</v>
      </c>
      <c r="T21" s="30" t="s">
        <v>43</v>
      </c>
      <c r="U21" s="30" t="s">
        <v>123</v>
      </c>
      <c r="V21" s="30" t="s">
        <v>1193</v>
      </c>
      <c r="W21" s="30">
        <v>2</v>
      </c>
      <c r="X21" s="59">
        <f>IF(T21="PRINCIPAL",'TARIFAS 2025'!$B$5,IF(T21="INTERMEDIA",'TARIFAS 2025'!$C$5,IF(T21="LEJANA",'TARIFAS 2025'!$D$5)))</f>
        <v>488953</v>
      </c>
      <c r="Y21" s="59">
        <f t="shared" si="0"/>
        <v>977906</v>
      </c>
    </row>
    <row r="22" spans="1:25">
      <c r="A22" s="30" t="s">
        <v>76</v>
      </c>
      <c r="B22" s="30" t="str">
        <f>VLOOKUP(A22,'CENTROS DE COSTOS'!A:D,2,0)</f>
        <v>0036-0007</v>
      </c>
      <c r="C22" s="30" t="str">
        <f>VLOOKUP(A22,'CENTROS DE COSTOS'!A:D,3,0)</f>
        <v>Wompi Santander</v>
      </c>
      <c r="D22" s="30">
        <v>68855</v>
      </c>
      <c r="E22" s="30" t="s">
        <v>1292</v>
      </c>
      <c r="F22" s="30">
        <v>81612</v>
      </c>
      <c r="G22" s="30" t="s">
        <v>19</v>
      </c>
      <c r="H22" s="30" t="s">
        <v>1182</v>
      </c>
      <c r="I22" s="30" t="s">
        <v>965</v>
      </c>
      <c r="J22" s="30" t="s">
        <v>1032</v>
      </c>
      <c r="K22" s="30" t="s">
        <v>1293</v>
      </c>
      <c r="L22" s="30" t="s">
        <v>1174</v>
      </c>
      <c r="M22" s="30" t="s">
        <v>1294</v>
      </c>
      <c r="N22" s="56">
        <v>45923</v>
      </c>
      <c r="O22" s="56">
        <v>45960</v>
      </c>
      <c r="P22" s="30" t="s">
        <v>1176</v>
      </c>
      <c r="Q22" s="30" t="s">
        <v>1295</v>
      </c>
      <c r="R22" s="30" t="s">
        <v>1178</v>
      </c>
      <c r="S22" s="30" t="s">
        <v>1296</v>
      </c>
      <c r="T22" s="30" t="s">
        <v>44</v>
      </c>
      <c r="U22" s="30" t="s">
        <v>123</v>
      </c>
      <c r="V22" s="30" t="s">
        <v>1297</v>
      </c>
      <c r="W22" s="30">
        <v>1</v>
      </c>
      <c r="X22" s="59">
        <f>IF(T22="PRINCIPAL",'TARIFAS 2025'!$B$5,IF(T22="INTERMEDIA",'TARIFAS 2025'!$C$5,IF(T22="LEJANA",'TARIFAS 2025'!$D$5)))</f>
        <v>598334</v>
      </c>
      <c r="Y22" s="59">
        <f t="shared" si="0"/>
        <v>598334</v>
      </c>
    </row>
    <row r="23" spans="1:25">
      <c r="A23" s="30" t="s">
        <v>93</v>
      </c>
      <c r="B23" s="30" t="str">
        <f>VLOOKUP(A23,'CENTROS DE COSTOS'!A:D,2,0)</f>
        <v>0036-0003</v>
      </c>
      <c r="C23" s="30" t="str">
        <f>VLOOKUP(A23,'CENTROS DE COSTOS'!A:D,3,0)</f>
        <v>Wompi Suroccidente</v>
      </c>
      <c r="D23" s="30">
        <v>52110</v>
      </c>
      <c r="E23" s="30" t="s">
        <v>1298</v>
      </c>
      <c r="F23" s="30">
        <v>81543</v>
      </c>
      <c r="G23" s="30" t="s">
        <v>19</v>
      </c>
      <c r="H23" s="30" t="s">
        <v>1182</v>
      </c>
      <c r="I23" s="30" t="s">
        <v>135</v>
      </c>
      <c r="J23" s="30" t="s">
        <v>847</v>
      </c>
      <c r="K23" s="30" t="s">
        <v>1299</v>
      </c>
      <c r="L23" s="30" t="s">
        <v>1174</v>
      </c>
      <c r="M23" s="30" t="s">
        <v>1300</v>
      </c>
      <c r="N23" s="56">
        <v>45923</v>
      </c>
      <c r="O23" s="56">
        <v>45932</v>
      </c>
      <c r="P23" s="30" t="s">
        <v>1176</v>
      </c>
      <c r="Q23" s="30" t="s">
        <v>1301</v>
      </c>
      <c r="R23" s="30" t="s">
        <v>1178</v>
      </c>
      <c r="S23" s="30" t="s">
        <v>1302</v>
      </c>
      <c r="T23" s="30" t="s">
        <v>43</v>
      </c>
      <c r="U23" s="30" t="s">
        <v>123</v>
      </c>
      <c r="V23" s="30" t="s">
        <v>1303</v>
      </c>
      <c r="W23" s="30">
        <v>1</v>
      </c>
      <c r="X23" s="59">
        <f>IF(T23="PRINCIPAL",'TARIFAS 2025'!$B$5,IF(T23="INTERMEDIA",'TARIFAS 2025'!$C$5,IF(T23="LEJANA",'TARIFAS 2025'!$D$5)))</f>
        <v>488953</v>
      </c>
      <c r="Y23" s="59">
        <f t="shared" si="0"/>
        <v>488953</v>
      </c>
    </row>
    <row r="24" spans="1:25">
      <c r="A24" s="30" t="s">
        <v>73</v>
      </c>
      <c r="B24" s="30" t="str">
        <f>VLOOKUP(A24,'CENTROS DE COSTOS'!A:D,2,0)</f>
        <v>0036-0004</v>
      </c>
      <c r="C24" s="30" t="str">
        <f>VLOOKUP(A24,'CENTROS DE COSTOS'!A:D,3,0)</f>
        <v>Wompi Centro</v>
      </c>
      <c r="D24" s="30">
        <v>25899</v>
      </c>
      <c r="E24" s="30" t="s">
        <v>1304</v>
      </c>
      <c r="F24" s="30">
        <v>81620</v>
      </c>
      <c r="G24" s="30" t="s">
        <v>19</v>
      </c>
      <c r="H24" s="30" t="s">
        <v>1182</v>
      </c>
      <c r="I24" s="30" t="s">
        <v>620</v>
      </c>
      <c r="J24" s="30" t="s">
        <v>729</v>
      </c>
      <c r="K24" s="30" t="s">
        <v>1305</v>
      </c>
      <c r="L24" s="30" t="s">
        <v>1174</v>
      </c>
      <c r="M24" s="30" t="s">
        <v>1306</v>
      </c>
      <c r="N24" s="56">
        <v>45923</v>
      </c>
      <c r="O24" s="56">
        <v>45931</v>
      </c>
      <c r="P24" s="30" t="s">
        <v>1176</v>
      </c>
      <c r="Q24" s="30" t="s">
        <v>1307</v>
      </c>
      <c r="R24" s="30" t="s">
        <v>1178</v>
      </c>
      <c r="S24" s="30" t="s">
        <v>1308</v>
      </c>
      <c r="T24" s="30" t="s">
        <v>43</v>
      </c>
      <c r="U24" s="30" t="s">
        <v>123</v>
      </c>
      <c r="V24" s="30" t="s">
        <v>1309</v>
      </c>
      <c r="W24" s="30">
        <v>2</v>
      </c>
      <c r="X24" s="59">
        <f>IF(T24="PRINCIPAL",'TARIFAS 2025'!$B$5,IF(T24="INTERMEDIA",'TARIFAS 2025'!$C$5,IF(T24="LEJANA",'TARIFAS 2025'!$D$5)))</f>
        <v>488953</v>
      </c>
      <c r="Y24" s="59">
        <f t="shared" si="0"/>
        <v>977906</v>
      </c>
    </row>
    <row r="25" spans="1:25">
      <c r="A25" s="30" t="s">
        <v>76</v>
      </c>
      <c r="B25" s="30" t="str">
        <f>VLOOKUP(A25,'CENTROS DE COSTOS'!A:D,2,0)</f>
        <v>0036-0007</v>
      </c>
      <c r="C25" s="30" t="str">
        <f>VLOOKUP(A25,'CENTROS DE COSTOS'!A:D,3,0)</f>
        <v>Wompi Santander</v>
      </c>
      <c r="D25" s="30">
        <v>68500</v>
      </c>
      <c r="E25" s="30" t="s">
        <v>1310</v>
      </c>
      <c r="F25" s="30">
        <v>81584</v>
      </c>
      <c r="G25" s="30" t="s">
        <v>19</v>
      </c>
      <c r="H25" s="30" t="s">
        <v>1182</v>
      </c>
      <c r="I25" s="30" t="s">
        <v>965</v>
      </c>
      <c r="J25" s="30" t="s">
        <v>1010</v>
      </c>
      <c r="K25" s="30" t="s">
        <v>1311</v>
      </c>
      <c r="L25" s="30" t="s">
        <v>1174</v>
      </c>
      <c r="M25" s="30" t="s">
        <v>1312</v>
      </c>
      <c r="N25" s="56">
        <v>45923</v>
      </c>
      <c r="O25" s="56">
        <v>45945</v>
      </c>
      <c r="P25" s="30" t="s">
        <v>1176</v>
      </c>
      <c r="Q25" s="30" t="s">
        <v>1313</v>
      </c>
      <c r="R25" s="30" t="s">
        <v>1178</v>
      </c>
      <c r="S25" s="30" t="s">
        <v>1314</v>
      </c>
      <c r="T25" s="30" t="s">
        <v>44</v>
      </c>
      <c r="U25" s="30" t="s">
        <v>123</v>
      </c>
      <c r="V25" s="30" t="s">
        <v>1315</v>
      </c>
      <c r="W25" s="30">
        <v>1</v>
      </c>
      <c r="X25" s="59">
        <f>IF(T25="PRINCIPAL",'TARIFAS 2025'!$B$5,IF(T25="INTERMEDIA",'TARIFAS 2025'!$C$5,IF(T25="LEJANA",'TARIFAS 2025'!$D$5)))</f>
        <v>598334</v>
      </c>
      <c r="Y25" s="59">
        <f t="shared" si="0"/>
        <v>598334</v>
      </c>
    </row>
    <row r="26" spans="1:25">
      <c r="A26" s="30" t="s">
        <v>94</v>
      </c>
      <c r="B26" s="30" t="str">
        <f>VLOOKUP(A26,'CENTROS DE COSTOS'!A:D,2,0)</f>
        <v>0036-0002</v>
      </c>
      <c r="C26" s="30" t="str">
        <f>VLOOKUP(A26,'CENTROS DE COSTOS'!A:D,3,0)</f>
        <v>Wompi Eje Cafetero</v>
      </c>
      <c r="D26" s="30">
        <v>76054</v>
      </c>
      <c r="E26" s="30" t="s">
        <v>1316</v>
      </c>
      <c r="F26" s="30">
        <v>81538</v>
      </c>
      <c r="G26" s="30" t="s">
        <v>19</v>
      </c>
      <c r="H26" s="30" t="s">
        <v>1182</v>
      </c>
      <c r="I26" s="30" t="s">
        <v>1103</v>
      </c>
      <c r="J26" s="30" t="s">
        <v>121</v>
      </c>
      <c r="K26" s="30" t="s">
        <v>1317</v>
      </c>
      <c r="L26" s="30" t="s">
        <v>1174</v>
      </c>
      <c r="M26" s="30" t="s">
        <v>1318</v>
      </c>
      <c r="N26" s="56">
        <v>45923</v>
      </c>
      <c r="O26" s="56">
        <v>45936</v>
      </c>
      <c r="P26" s="30" t="s">
        <v>1176</v>
      </c>
      <c r="Q26" s="30" t="s">
        <v>1319</v>
      </c>
      <c r="R26" s="30" t="s">
        <v>1178</v>
      </c>
      <c r="S26" s="30" t="s">
        <v>1320</v>
      </c>
      <c r="T26" s="30" t="s">
        <v>44</v>
      </c>
      <c r="U26" s="30" t="s">
        <v>123</v>
      </c>
      <c r="V26" s="30" t="s">
        <v>1321</v>
      </c>
      <c r="W26" s="30">
        <v>1</v>
      </c>
      <c r="X26" s="59">
        <f>IF(T26="PRINCIPAL",'TARIFAS 2025'!$B$5,IF(T26="INTERMEDIA",'TARIFAS 2025'!$C$5,IF(T26="LEJANA",'TARIFAS 2025'!$D$5)))</f>
        <v>598334</v>
      </c>
      <c r="Y26" s="59">
        <f t="shared" si="0"/>
        <v>598334</v>
      </c>
    </row>
    <row r="27" spans="1:25">
      <c r="A27" s="30" t="s">
        <v>92</v>
      </c>
      <c r="B27" s="30" t="str">
        <f>VLOOKUP(A27,'CENTROS DE COSTOS'!A:D,2,0)</f>
        <v>0036-0006</v>
      </c>
      <c r="C27" s="30" t="str">
        <f>VLOOKUP(A27,'CENTROS DE COSTOS'!A:D,3,0)</f>
        <v>Wompi Oriente</v>
      </c>
      <c r="D27" s="30">
        <v>41551</v>
      </c>
      <c r="E27" s="30" t="s">
        <v>1322</v>
      </c>
      <c r="F27" s="30">
        <v>81591</v>
      </c>
      <c r="G27" s="30" t="s">
        <v>19</v>
      </c>
      <c r="H27" s="30" t="s">
        <v>1182</v>
      </c>
      <c r="I27" s="30" t="s">
        <v>742</v>
      </c>
      <c r="J27" s="30" t="s">
        <v>764</v>
      </c>
      <c r="K27" s="30" t="s">
        <v>1323</v>
      </c>
      <c r="L27" s="30" t="s">
        <v>1174</v>
      </c>
      <c r="M27" s="30" t="s">
        <v>1324</v>
      </c>
      <c r="N27" s="56">
        <v>45923</v>
      </c>
      <c r="O27" s="56">
        <v>45961</v>
      </c>
      <c r="P27" s="30" t="s">
        <v>1176</v>
      </c>
      <c r="Q27" s="30" t="s">
        <v>1325</v>
      </c>
      <c r="R27" s="30" t="s">
        <v>1178</v>
      </c>
      <c r="S27" s="30" t="s">
        <v>1326</v>
      </c>
      <c r="T27" s="30" t="s">
        <v>44</v>
      </c>
      <c r="U27" s="30" t="s">
        <v>123</v>
      </c>
      <c r="V27" s="30" t="s">
        <v>1205</v>
      </c>
      <c r="W27" s="30">
        <v>2</v>
      </c>
      <c r="X27" s="59">
        <f>IF(T27="PRINCIPAL",'TARIFAS 2025'!$B$5,IF(T27="INTERMEDIA",'TARIFAS 2025'!$C$5,IF(T27="LEJANA",'TARIFAS 2025'!$D$5)))</f>
        <v>598334</v>
      </c>
      <c r="Y27" s="59">
        <f t="shared" si="0"/>
        <v>1196668</v>
      </c>
    </row>
    <row r="28" spans="1:25">
      <c r="A28" s="30" t="s">
        <v>79</v>
      </c>
      <c r="B28" s="30" t="str">
        <f>VLOOKUP(A28,'CENTROS DE COSTOS'!A:D,2,0)</f>
        <v>0036-0003</v>
      </c>
      <c r="C28" s="30" t="str">
        <f>VLOOKUP(A28,'CENTROS DE COSTOS'!A:D,3,0)</f>
        <v>Wompi Suroccidente</v>
      </c>
      <c r="D28" s="30">
        <v>19001</v>
      </c>
      <c r="E28" s="30" t="s">
        <v>1327</v>
      </c>
      <c r="F28" s="30">
        <v>81593</v>
      </c>
      <c r="G28" s="30" t="s">
        <v>19</v>
      </c>
      <c r="H28" s="30" t="s">
        <v>1182</v>
      </c>
      <c r="I28" s="30" t="s">
        <v>500</v>
      </c>
      <c r="J28" s="30" t="s">
        <v>95</v>
      </c>
      <c r="K28" s="30" t="s">
        <v>1328</v>
      </c>
      <c r="L28" s="30" t="s">
        <v>1174</v>
      </c>
      <c r="M28" s="30" t="s">
        <v>1329</v>
      </c>
      <c r="N28" s="56">
        <v>45923</v>
      </c>
      <c r="O28" s="56">
        <v>45936</v>
      </c>
      <c r="P28" s="30" t="s">
        <v>1176</v>
      </c>
      <c r="Q28" s="30" t="s">
        <v>1330</v>
      </c>
      <c r="R28" s="30" t="s">
        <v>1178</v>
      </c>
      <c r="S28" s="30" t="s">
        <v>1331</v>
      </c>
      <c r="T28" s="30" t="s">
        <v>44</v>
      </c>
      <c r="U28" s="30" t="s">
        <v>123</v>
      </c>
      <c r="V28" s="30" t="s">
        <v>1332</v>
      </c>
      <c r="W28" s="30">
        <v>1</v>
      </c>
      <c r="X28" s="59">
        <f>IF(T28="PRINCIPAL",'TARIFAS 2025'!$B$5,IF(T28="INTERMEDIA",'TARIFAS 2025'!$C$5,IF(T28="LEJANA",'TARIFAS 2025'!$D$5)))</f>
        <v>598334</v>
      </c>
      <c r="Y28" s="59">
        <f t="shared" si="0"/>
        <v>598334</v>
      </c>
    </row>
    <row r="29" spans="1:25">
      <c r="A29" s="30" t="s">
        <v>94</v>
      </c>
      <c r="B29" s="30" t="str">
        <f>VLOOKUP(A29,'CENTROS DE COSTOS'!A:D,2,0)</f>
        <v>0036-0002</v>
      </c>
      <c r="C29" s="30" t="str">
        <f>VLOOKUP(A29,'CENTROS DE COSTOS'!A:D,3,0)</f>
        <v>Wompi Eje Cafetero</v>
      </c>
      <c r="D29" s="30">
        <v>66001</v>
      </c>
      <c r="E29" s="30" t="s">
        <v>1333</v>
      </c>
      <c r="F29" s="30">
        <v>81589</v>
      </c>
      <c r="G29" s="30" t="s">
        <v>19</v>
      </c>
      <c r="H29" s="30" t="s">
        <v>1182</v>
      </c>
      <c r="I29" s="30" t="s">
        <v>460</v>
      </c>
      <c r="J29" s="30" t="s">
        <v>94</v>
      </c>
      <c r="K29" s="30" t="s">
        <v>1334</v>
      </c>
      <c r="L29" s="30" t="s">
        <v>1174</v>
      </c>
      <c r="M29" s="30" t="s">
        <v>1335</v>
      </c>
      <c r="N29" s="56">
        <v>45923</v>
      </c>
      <c r="O29" s="56">
        <v>45933</v>
      </c>
      <c r="P29" s="30" t="s">
        <v>1176</v>
      </c>
      <c r="Q29" s="30" t="s">
        <v>1336</v>
      </c>
      <c r="R29" s="30" t="s">
        <v>1178</v>
      </c>
      <c r="S29" s="30" t="s">
        <v>1337</v>
      </c>
      <c r="T29" s="30" t="s">
        <v>42</v>
      </c>
      <c r="U29" s="30" t="s">
        <v>123</v>
      </c>
      <c r="V29" s="30" t="s">
        <v>1321</v>
      </c>
      <c r="W29" s="30">
        <v>1</v>
      </c>
      <c r="X29" s="59">
        <f>IF(T29="PRINCIPAL",'TARIFAS 2025'!$B$5,IF(T29="INTERMEDIA",'TARIFAS 2025'!$C$5,IF(T29="LEJANA",'TARIFAS 2025'!$D$5)))</f>
        <v>367716</v>
      </c>
      <c r="Y29" s="59">
        <f t="shared" si="0"/>
        <v>367716</v>
      </c>
    </row>
    <row r="30" spans="1:25">
      <c r="A30" s="30" t="s">
        <v>93</v>
      </c>
      <c r="B30" s="30" t="str">
        <f>VLOOKUP(A30,'CENTROS DE COSTOS'!A:D,2,0)</f>
        <v>0036-0003</v>
      </c>
      <c r="C30" s="30" t="str">
        <f>VLOOKUP(A30,'CENTROS DE COSTOS'!A:D,3,0)</f>
        <v>Wompi Suroccidente</v>
      </c>
      <c r="D30" s="30">
        <v>52427</v>
      </c>
      <c r="E30" s="30" t="s">
        <v>1338</v>
      </c>
      <c r="F30" s="30">
        <v>81576</v>
      </c>
      <c r="G30" s="30" t="s">
        <v>19</v>
      </c>
      <c r="H30" s="30" t="s">
        <v>1182</v>
      </c>
      <c r="I30" s="30" t="s">
        <v>135</v>
      </c>
      <c r="J30" s="30" t="s">
        <v>873</v>
      </c>
      <c r="K30" s="30" t="s">
        <v>1339</v>
      </c>
      <c r="L30" s="30" t="s">
        <v>1174</v>
      </c>
      <c r="M30" s="30" t="s">
        <v>1340</v>
      </c>
      <c r="N30" s="56">
        <v>45923</v>
      </c>
      <c r="O30" s="56">
        <v>45938</v>
      </c>
      <c r="P30" s="30" t="s">
        <v>1176</v>
      </c>
      <c r="Q30" s="30" t="s">
        <v>1341</v>
      </c>
      <c r="R30" s="30" t="s">
        <v>1178</v>
      </c>
      <c r="S30" s="30" t="s">
        <v>1342</v>
      </c>
      <c r="T30" s="30" t="s">
        <v>44</v>
      </c>
      <c r="U30" s="30" t="s">
        <v>203</v>
      </c>
      <c r="V30" s="30" t="s">
        <v>1303</v>
      </c>
      <c r="W30" s="30">
        <v>1</v>
      </c>
      <c r="X30" s="59">
        <f>IF(T30="PRINCIPAL",'TARIFAS 2025'!$B$5,IF(T30="INTERMEDIA",'TARIFAS 2025'!$C$5,IF(T30="LEJANA",'TARIFAS 2025'!$D$5)))</f>
        <v>598334</v>
      </c>
      <c r="Y30" s="59">
        <f t="shared" si="0"/>
        <v>598334</v>
      </c>
    </row>
    <row r="31" spans="1:25">
      <c r="A31" s="30" t="s">
        <v>93</v>
      </c>
      <c r="B31" s="30" t="str">
        <f>VLOOKUP(A31,'CENTROS DE COSTOS'!A:D,2,0)</f>
        <v>0036-0003</v>
      </c>
      <c r="C31" s="30" t="str">
        <f>VLOOKUP(A31,'CENTROS DE COSTOS'!A:D,3,0)</f>
        <v>Wompi Suroccidente</v>
      </c>
      <c r="D31" s="30">
        <v>52378</v>
      </c>
      <c r="E31" s="30" t="s">
        <v>1343</v>
      </c>
      <c r="F31" s="30">
        <v>81571</v>
      </c>
      <c r="G31" s="30" t="s">
        <v>19</v>
      </c>
      <c r="H31" s="30" t="s">
        <v>1182</v>
      </c>
      <c r="I31" s="30" t="s">
        <v>135</v>
      </c>
      <c r="J31" s="30" t="s">
        <v>866</v>
      </c>
      <c r="K31" s="30" t="s">
        <v>1344</v>
      </c>
      <c r="L31" s="30" t="s">
        <v>1174</v>
      </c>
      <c r="M31" s="30" t="s">
        <v>1345</v>
      </c>
      <c r="N31" s="56">
        <v>45923</v>
      </c>
      <c r="O31" s="56">
        <v>45939</v>
      </c>
      <c r="P31" s="30" t="s">
        <v>1176</v>
      </c>
      <c r="Q31" s="30" t="s">
        <v>1346</v>
      </c>
      <c r="R31" s="30" t="s">
        <v>1178</v>
      </c>
      <c r="S31" s="30" t="s">
        <v>1347</v>
      </c>
      <c r="T31" s="30" t="s">
        <v>44</v>
      </c>
      <c r="U31" s="30" t="s">
        <v>123</v>
      </c>
      <c r="V31" s="30" t="s">
        <v>1348</v>
      </c>
      <c r="W31" s="30">
        <v>1</v>
      </c>
      <c r="X31" s="59">
        <f>IF(T31="PRINCIPAL",'TARIFAS 2025'!$B$5,IF(T31="INTERMEDIA",'TARIFAS 2025'!$C$5,IF(T31="LEJANA",'TARIFAS 2025'!$D$5)))</f>
        <v>598334</v>
      </c>
      <c r="Y31" s="59">
        <f t="shared" si="0"/>
        <v>598334</v>
      </c>
    </row>
    <row r="32" spans="1:25">
      <c r="A32" s="30" t="s">
        <v>70</v>
      </c>
      <c r="B32" s="30" t="str">
        <f>VLOOKUP(A32,'CENTROS DE COSTOS'!A:D,2,0)</f>
        <v>0036-0001</v>
      </c>
      <c r="C32" s="30" t="str">
        <f>VLOOKUP(A32,'CENTROS DE COSTOS'!A:D,3,0)</f>
        <v>Wompi Costa</v>
      </c>
      <c r="D32" s="30">
        <v>8758</v>
      </c>
      <c r="E32" s="30" t="s">
        <v>1349</v>
      </c>
      <c r="F32" s="30">
        <v>81607</v>
      </c>
      <c r="G32" s="30" t="s">
        <v>19</v>
      </c>
      <c r="H32" s="30" t="s">
        <v>1182</v>
      </c>
      <c r="I32" s="30" t="s">
        <v>255</v>
      </c>
      <c r="J32" s="30" t="s">
        <v>272</v>
      </c>
      <c r="K32" s="30" t="s">
        <v>1350</v>
      </c>
      <c r="L32" s="30" t="s">
        <v>1174</v>
      </c>
      <c r="M32" s="30" t="s">
        <v>1351</v>
      </c>
      <c r="N32" s="56">
        <v>45923</v>
      </c>
      <c r="O32" s="56">
        <v>45950</v>
      </c>
      <c r="P32" s="30" t="s">
        <v>1239</v>
      </c>
      <c r="Q32" s="30" t="s">
        <v>1352</v>
      </c>
      <c r="R32" s="30" t="s">
        <v>1178</v>
      </c>
      <c r="S32" s="30" t="s">
        <v>1353</v>
      </c>
      <c r="T32" s="30" t="s">
        <v>42</v>
      </c>
      <c r="U32" s="30" t="s">
        <v>123</v>
      </c>
      <c r="V32" s="30" t="s">
        <v>1354</v>
      </c>
      <c r="W32" s="30">
        <v>1</v>
      </c>
      <c r="X32" s="59">
        <f>IF(T32="PRINCIPAL",'TARIFAS 2025'!$B$5,IF(T32="INTERMEDIA",'TARIFAS 2025'!$C$5,IF(T32="LEJANA",'TARIFAS 2025'!$D$5)))</f>
        <v>367716</v>
      </c>
      <c r="Y32" s="59">
        <f t="shared" si="0"/>
        <v>367716</v>
      </c>
    </row>
    <row r="33" spans="1:25">
      <c r="A33" s="30" t="s">
        <v>73</v>
      </c>
      <c r="B33" s="30" t="str">
        <f>VLOOKUP(A33,'CENTROS DE COSTOS'!A:D,2,0)</f>
        <v>0036-0004</v>
      </c>
      <c r="C33" s="30" t="str">
        <f>VLOOKUP(A33,'CENTROS DE COSTOS'!A:D,3,0)</f>
        <v>Wompi Centro</v>
      </c>
      <c r="D33" s="30">
        <v>25754</v>
      </c>
      <c r="E33" s="30" t="s">
        <v>1355</v>
      </c>
      <c r="F33" s="30">
        <v>81606</v>
      </c>
      <c r="G33" s="30" t="s">
        <v>19</v>
      </c>
      <c r="H33" s="30" t="s">
        <v>1182</v>
      </c>
      <c r="I33" s="30" t="s">
        <v>620</v>
      </c>
      <c r="J33" s="30" t="s">
        <v>700</v>
      </c>
      <c r="K33" s="30" t="s">
        <v>1356</v>
      </c>
      <c r="L33" s="30" t="s">
        <v>1174</v>
      </c>
      <c r="M33" s="30" t="s">
        <v>1357</v>
      </c>
      <c r="N33" s="56">
        <v>45923</v>
      </c>
      <c r="O33" s="56">
        <v>45939</v>
      </c>
      <c r="P33" s="30" t="s">
        <v>1176</v>
      </c>
      <c r="Q33" s="30" t="s">
        <v>1358</v>
      </c>
      <c r="R33" s="30" t="s">
        <v>1178</v>
      </c>
      <c r="S33" s="30" t="s">
        <v>1359</v>
      </c>
      <c r="T33" s="30" t="s">
        <v>42</v>
      </c>
      <c r="U33" s="30" t="s">
        <v>123</v>
      </c>
      <c r="V33" s="30" t="s">
        <v>1360</v>
      </c>
      <c r="W33" s="30">
        <v>1</v>
      </c>
      <c r="X33" s="59">
        <f>IF(T33="PRINCIPAL",'TARIFAS 2025'!$B$5,IF(T33="INTERMEDIA",'TARIFAS 2025'!$C$5,IF(T33="LEJANA",'TARIFAS 2025'!$D$5)))</f>
        <v>367716</v>
      </c>
      <c r="Y33" s="59">
        <f t="shared" si="0"/>
        <v>367716</v>
      </c>
    </row>
    <row r="34" spans="1:25">
      <c r="A34" s="30" t="s">
        <v>73</v>
      </c>
      <c r="B34" s="30" t="str">
        <f>VLOOKUP(A34,'CENTROS DE COSTOS'!A:D,2,0)</f>
        <v>0036-0004</v>
      </c>
      <c r="C34" s="30" t="str">
        <f>VLOOKUP(A34,'CENTROS DE COSTOS'!A:D,3,0)</f>
        <v>Wompi Centro</v>
      </c>
      <c r="D34" s="30">
        <v>25286</v>
      </c>
      <c r="E34" s="30" t="s">
        <v>1361</v>
      </c>
      <c r="F34" s="30">
        <v>81562</v>
      </c>
      <c r="G34" s="30" t="s">
        <v>19</v>
      </c>
      <c r="H34" s="30" t="s">
        <v>1182</v>
      </c>
      <c r="I34" s="30" t="s">
        <v>620</v>
      </c>
      <c r="J34" s="30" t="s">
        <v>652</v>
      </c>
      <c r="K34" s="30" t="s">
        <v>1362</v>
      </c>
      <c r="L34" s="30" t="s">
        <v>1174</v>
      </c>
      <c r="M34" s="30" t="s">
        <v>1363</v>
      </c>
      <c r="N34" s="56">
        <v>45923</v>
      </c>
      <c r="O34" s="56">
        <v>45950</v>
      </c>
      <c r="P34" s="30" t="s">
        <v>1239</v>
      </c>
      <c r="Q34" s="30" t="s">
        <v>1364</v>
      </c>
      <c r="R34" s="30" t="s">
        <v>1178</v>
      </c>
      <c r="S34" s="30" t="s">
        <v>1365</v>
      </c>
      <c r="T34" s="30" t="s">
        <v>43</v>
      </c>
      <c r="U34" s="30" t="s">
        <v>123</v>
      </c>
      <c r="V34" s="30" t="s">
        <v>1366</v>
      </c>
      <c r="W34" s="30">
        <v>1</v>
      </c>
      <c r="X34" s="59">
        <f>IF(T34="PRINCIPAL",'TARIFAS 2025'!$B$5,IF(T34="INTERMEDIA",'TARIFAS 2025'!$C$5,IF(T34="LEJANA",'TARIFAS 2025'!$D$5)))</f>
        <v>488953</v>
      </c>
      <c r="Y34" s="59">
        <f t="shared" si="0"/>
        <v>488953</v>
      </c>
    </row>
    <row r="35" spans="1:25">
      <c r="A35" s="30" t="s">
        <v>83</v>
      </c>
      <c r="B35" s="30" t="str">
        <f>VLOOKUP(A35,'CENTROS DE COSTOS'!A:D,2,0)</f>
        <v>0036-0007</v>
      </c>
      <c r="C35" s="30" t="str">
        <f>VLOOKUP(A35,'CENTROS DE COSTOS'!A:D,3,0)</f>
        <v>Wompi Santander</v>
      </c>
      <c r="D35" s="30">
        <v>54001</v>
      </c>
      <c r="E35" s="30" t="s">
        <v>1367</v>
      </c>
      <c r="F35" s="30">
        <v>81552</v>
      </c>
      <c r="G35" s="30" t="s">
        <v>19</v>
      </c>
      <c r="H35" s="30" t="s">
        <v>1182</v>
      </c>
      <c r="I35" s="30" t="s">
        <v>893</v>
      </c>
      <c r="J35" s="30" t="s">
        <v>83</v>
      </c>
      <c r="K35" s="30" t="s">
        <v>1368</v>
      </c>
      <c r="L35" s="30" t="s">
        <v>1174</v>
      </c>
      <c r="M35" s="30" t="s">
        <v>1369</v>
      </c>
      <c r="N35" s="56">
        <v>45923</v>
      </c>
      <c r="O35" s="56">
        <v>45940</v>
      </c>
      <c r="P35" s="30" t="s">
        <v>1176</v>
      </c>
      <c r="Q35" s="30" t="s">
        <v>1370</v>
      </c>
      <c r="R35" s="30" t="s">
        <v>1178</v>
      </c>
      <c r="S35" s="30" t="s">
        <v>1371</v>
      </c>
      <c r="T35" s="30" t="s">
        <v>42</v>
      </c>
      <c r="U35" s="30" t="s">
        <v>123</v>
      </c>
      <c r="V35" s="30" t="s">
        <v>1372</v>
      </c>
      <c r="W35" s="30">
        <v>2</v>
      </c>
      <c r="X35" s="59">
        <f>IF(T35="PRINCIPAL",'TARIFAS 2025'!$B$5,IF(T35="INTERMEDIA",'TARIFAS 2025'!$C$5,IF(T35="LEJANA",'TARIFAS 2025'!$D$5)))</f>
        <v>367716</v>
      </c>
      <c r="Y35" s="59">
        <f t="shared" si="0"/>
        <v>735432</v>
      </c>
    </row>
    <row r="36" spans="1:25">
      <c r="A36" s="30" t="s">
        <v>93</v>
      </c>
      <c r="B36" s="30" t="str">
        <f>VLOOKUP(A36,'CENTROS DE COSTOS'!A:D,2,0)</f>
        <v>0036-0003</v>
      </c>
      <c r="C36" s="30" t="str">
        <f>VLOOKUP(A36,'CENTROS DE COSTOS'!A:D,3,0)</f>
        <v>Wompi Suroccidente</v>
      </c>
      <c r="D36" s="30">
        <v>52079</v>
      </c>
      <c r="E36" s="30" t="s">
        <v>1373</v>
      </c>
      <c r="F36" s="30">
        <v>81367</v>
      </c>
      <c r="G36" s="30" t="s">
        <v>19</v>
      </c>
      <c r="H36" s="30" t="s">
        <v>1172</v>
      </c>
      <c r="I36" s="30" t="s">
        <v>135</v>
      </c>
      <c r="J36" s="30" t="s">
        <v>846</v>
      </c>
      <c r="K36" s="30" t="s">
        <v>1374</v>
      </c>
      <c r="L36" s="30" t="s">
        <v>1174</v>
      </c>
      <c r="M36" s="30" t="s">
        <v>1375</v>
      </c>
      <c r="N36" s="56">
        <v>45923</v>
      </c>
      <c r="O36" s="56">
        <v>45939</v>
      </c>
      <c r="P36" s="30" t="s">
        <v>1176</v>
      </c>
      <c r="Q36" s="30" t="s">
        <v>1376</v>
      </c>
      <c r="R36" s="30" t="s">
        <v>1178</v>
      </c>
      <c r="S36" s="30" t="s">
        <v>1377</v>
      </c>
      <c r="T36" s="30" t="s">
        <v>44</v>
      </c>
      <c r="U36" s="30" t="s">
        <v>123</v>
      </c>
      <c r="V36" s="30" t="s">
        <v>1303</v>
      </c>
      <c r="W36" s="30">
        <v>1</v>
      </c>
      <c r="X36" s="59">
        <f>IF(T36="PRINCIPAL",'TARIFAS 2025'!$B$5,IF(T36="INTERMEDIA",'TARIFAS 2025'!$C$5,IF(T36="LEJANA",'TARIFAS 2025'!$D$5)))</f>
        <v>598334</v>
      </c>
      <c r="Y36" s="59">
        <f t="shared" si="0"/>
        <v>598334</v>
      </c>
    </row>
    <row r="37" spans="1:25">
      <c r="A37" s="30" t="s">
        <v>90</v>
      </c>
      <c r="B37" s="30" t="str">
        <f>VLOOKUP(A37,'CENTROS DE COSTOS'!A:D,2,0)</f>
        <v>0036-0005</v>
      </c>
      <c r="C37" s="30" t="str">
        <f>VLOOKUP(A37,'CENTROS DE COSTOS'!A:D,3,0)</f>
        <v>Wompi Noroccidente</v>
      </c>
      <c r="D37" s="30">
        <v>5001</v>
      </c>
      <c r="E37" s="30" t="s">
        <v>1378</v>
      </c>
      <c r="F37" s="30">
        <v>49302</v>
      </c>
      <c r="G37" s="30" t="s">
        <v>19</v>
      </c>
      <c r="H37" s="30" t="s">
        <v>1379</v>
      </c>
      <c r="I37" s="30" t="s">
        <v>122</v>
      </c>
      <c r="J37" s="30" t="s">
        <v>90</v>
      </c>
      <c r="K37" s="30" t="s">
        <v>1380</v>
      </c>
      <c r="L37" s="30" t="s">
        <v>1174</v>
      </c>
      <c r="M37" s="30" t="s">
        <v>1381</v>
      </c>
      <c r="N37" s="56">
        <v>45938</v>
      </c>
      <c r="O37" s="56">
        <v>45938</v>
      </c>
      <c r="P37" s="30" t="s">
        <v>1176</v>
      </c>
      <c r="Q37" s="30" t="s">
        <v>1382</v>
      </c>
      <c r="R37" s="30" t="s">
        <v>1178</v>
      </c>
      <c r="S37" s="30" t="s">
        <v>1383</v>
      </c>
      <c r="T37" s="30" t="s">
        <v>42</v>
      </c>
      <c r="U37" s="30" t="s">
        <v>123</v>
      </c>
      <c r="V37" s="30" t="s">
        <v>1384</v>
      </c>
      <c r="W37" s="30">
        <v>1</v>
      </c>
      <c r="X37" s="59">
        <f>IF(T37="PRINCIPAL",'TARIFAS 2025'!$B$5,IF(T37="INTERMEDIA",'TARIFAS 2025'!$C$5,IF(T37="LEJANA",'TARIFAS 2025'!$D$5)))</f>
        <v>367716</v>
      </c>
      <c r="Y37" s="59">
        <f t="shared" si="0"/>
        <v>367716</v>
      </c>
    </row>
    <row r="38" spans="1:25">
      <c r="A38" s="30" t="s">
        <v>73</v>
      </c>
      <c r="B38" s="30" t="str">
        <f>VLOOKUP(A38,'CENTROS DE COSTOS'!A:D,2,0)</f>
        <v>0036-0004</v>
      </c>
      <c r="C38" s="30" t="str">
        <f>VLOOKUP(A38,'CENTROS DE COSTOS'!A:D,3,0)</f>
        <v>Wompi Centro</v>
      </c>
      <c r="D38" s="30">
        <v>11001</v>
      </c>
      <c r="E38" s="30" t="s">
        <v>1385</v>
      </c>
      <c r="F38" s="30">
        <v>81755</v>
      </c>
      <c r="G38" s="30" t="s">
        <v>19</v>
      </c>
      <c r="H38" s="30" t="s">
        <v>1182</v>
      </c>
      <c r="I38" s="30" t="s">
        <v>620</v>
      </c>
      <c r="J38" s="30" t="s">
        <v>73</v>
      </c>
      <c r="K38" s="30" t="s">
        <v>1386</v>
      </c>
      <c r="L38" s="30" t="s">
        <v>1174</v>
      </c>
      <c r="M38" s="30" t="s">
        <v>1387</v>
      </c>
      <c r="N38" s="56">
        <v>45932</v>
      </c>
      <c r="O38" s="56">
        <v>45944</v>
      </c>
      <c r="P38" s="30" t="s">
        <v>1176</v>
      </c>
      <c r="Q38" s="30" t="s">
        <v>1388</v>
      </c>
      <c r="R38" s="30" t="s">
        <v>1178</v>
      </c>
      <c r="S38" s="30" t="s">
        <v>1389</v>
      </c>
      <c r="T38" s="30" t="s">
        <v>42</v>
      </c>
      <c r="U38" s="30" t="s">
        <v>123</v>
      </c>
      <c r="V38" s="30" t="s">
        <v>1390</v>
      </c>
      <c r="W38" s="30">
        <v>1</v>
      </c>
      <c r="X38" s="59">
        <f>IF(T38="PRINCIPAL",'TARIFAS 2025'!$B$5,IF(T38="INTERMEDIA",'TARIFAS 2025'!$C$5,IF(T38="LEJANA",'TARIFAS 2025'!$D$5)))</f>
        <v>367716</v>
      </c>
      <c r="Y38" s="59">
        <f t="shared" si="0"/>
        <v>367716</v>
      </c>
    </row>
    <row r="39" spans="1:25">
      <c r="A39" s="30" t="s">
        <v>76</v>
      </c>
      <c r="B39" s="30" t="str">
        <f>VLOOKUP(A39,'CENTROS DE COSTOS'!A:D,2,0)</f>
        <v>0036-0007</v>
      </c>
      <c r="C39" s="30" t="str">
        <f>VLOOKUP(A39,'CENTROS DE COSTOS'!A:D,3,0)</f>
        <v>Wompi Santander</v>
      </c>
      <c r="D39" s="30">
        <v>81001</v>
      </c>
      <c r="E39" s="30" t="s">
        <v>1391</v>
      </c>
      <c r="F39" s="30">
        <v>81749</v>
      </c>
      <c r="G39" s="30" t="s">
        <v>19</v>
      </c>
      <c r="H39" s="30" t="s">
        <v>1182</v>
      </c>
      <c r="I39" s="30" t="s">
        <v>247</v>
      </c>
      <c r="J39" s="30" t="s">
        <v>247</v>
      </c>
      <c r="K39" s="30" t="s">
        <v>1392</v>
      </c>
      <c r="L39" s="30" t="s">
        <v>1174</v>
      </c>
      <c r="M39" s="30" t="s">
        <v>1393</v>
      </c>
      <c r="N39" s="56">
        <v>45932</v>
      </c>
      <c r="O39" s="56">
        <v>45947</v>
      </c>
      <c r="P39" s="30" t="s">
        <v>1176</v>
      </c>
      <c r="Q39" s="30" t="s">
        <v>1394</v>
      </c>
      <c r="R39" s="30" t="s">
        <v>1178</v>
      </c>
      <c r="S39" s="30" t="s">
        <v>1395</v>
      </c>
      <c r="T39" s="30" t="s">
        <v>44</v>
      </c>
      <c r="U39" s="30" t="s">
        <v>110</v>
      </c>
      <c r="V39" s="30" t="s">
        <v>1396</v>
      </c>
      <c r="W39" s="30">
        <v>1</v>
      </c>
      <c r="X39" s="59">
        <f>IF(T39="PRINCIPAL",'TARIFAS 2025'!$B$5,IF(T39="INTERMEDIA",'TARIFAS 2025'!$C$5,IF(T39="LEJANA",'TARIFAS 2025'!$D$5)))</f>
        <v>598334</v>
      </c>
      <c r="Y39" s="59">
        <f t="shared" si="0"/>
        <v>598334</v>
      </c>
    </row>
    <row r="40" spans="1:25">
      <c r="A40" s="30" t="s">
        <v>76</v>
      </c>
      <c r="B40" s="30" t="str">
        <f>VLOOKUP(A40,'CENTROS DE COSTOS'!A:D,2,0)</f>
        <v>0036-0007</v>
      </c>
      <c r="C40" s="30" t="str">
        <f>VLOOKUP(A40,'CENTROS DE COSTOS'!A:D,3,0)</f>
        <v>Wompi Santander</v>
      </c>
      <c r="D40" s="30">
        <v>13670</v>
      </c>
      <c r="E40" s="30" t="s">
        <v>1397</v>
      </c>
      <c r="F40" s="30">
        <v>81781</v>
      </c>
      <c r="G40" s="30" t="s">
        <v>19</v>
      </c>
      <c r="H40" s="30" t="s">
        <v>1182</v>
      </c>
      <c r="I40" s="30" t="s">
        <v>277</v>
      </c>
      <c r="J40" s="30" t="s">
        <v>281</v>
      </c>
      <c r="K40" s="30" t="s">
        <v>1398</v>
      </c>
      <c r="L40" s="30" t="s">
        <v>1174</v>
      </c>
      <c r="M40" s="30" t="s">
        <v>1399</v>
      </c>
      <c r="N40" s="56">
        <v>45932</v>
      </c>
      <c r="O40" s="56">
        <v>45946</v>
      </c>
      <c r="P40" s="30" t="s">
        <v>1176</v>
      </c>
      <c r="Q40" s="30" t="s">
        <v>1400</v>
      </c>
      <c r="R40" s="30" t="s">
        <v>1178</v>
      </c>
      <c r="S40" s="30" t="s">
        <v>1401</v>
      </c>
      <c r="T40" s="30" t="s">
        <v>44</v>
      </c>
      <c r="U40" s="30" t="s">
        <v>282</v>
      </c>
      <c r="V40" s="30" t="s">
        <v>1297</v>
      </c>
      <c r="W40" s="30">
        <v>1</v>
      </c>
      <c r="X40" s="59">
        <f>IF(T40="PRINCIPAL",'TARIFAS 2025'!$B$5,IF(T40="INTERMEDIA",'TARIFAS 2025'!$C$5,IF(T40="LEJANA",'TARIFAS 2025'!$D$5)))</f>
        <v>598334</v>
      </c>
      <c r="Y40" s="59">
        <f t="shared" si="0"/>
        <v>598334</v>
      </c>
    </row>
    <row r="41" spans="1:25">
      <c r="A41" s="30" t="s">
        <v>99</v>
      </c>
      <c r="B41" s="30" t="str">
        <f>VLOOKUP(A41,'CENTROS DE COSTOS'!A:D,2,0)</f>
        <v>0036-0001</v>
      </c>
      <c r="C41" s="30" t="str">
        <f>VLOOKUP(A41,'CENTROS DE COSTOS'!A:D,3,0)</f>
        <v>Wompi Costa</v>
      </c>
      <c r="D41" s="30">
        <v>20001</v>
      </c>
      <c r="E41" s="30" t="s">
        <v>1402</v>
      </c>
      <c r="F41" s="30">
        <v>81792</v>
      </c>
      <c r="G41" s="30" t="s">
        <v>19</v>
      </c>
      <c r="H41" s="30" t="s">
        <v>1182</v>
      </c>
      <c r="I41" s="30" t="s">
        <v>538</v>
      </c>
      <c r="J41" s="30" t="s">
        <v>99</v>
      </c>
      <c r="K41" s="30" t="s">
        <v>1403</v>
      </c>
      <c r="L41" s="30" t="s">
        <v>1174</v>
      </c>
      <c r="M41" s="30" t="s">
        <v>1404</v>
      </c>
      <c r="N41" s="56">
        <v>45932</v>
      </c>
      <c r="O41" s="56">
        <v>45957</v>
      </c>
      <c r="P41" s="30" t="s">
        <v>1176</v>
      </c>
      <c r="Q41" s="30" t="s">
        <v>1405</v>
      </c>
      <c r="R41" s="30" t="s">
        <v>1178</v>
      </c>
      <c r="S41" s="30" t="s">
        <v>1406</v>
      </c>
      <c r="T41" s="30" t="s">
        <v>42</v>
      </c>
      <c r="U41" s="30" t="s">
        <v>123</v>
      </c>
      <c r="V41" s="30" t="s">
        <v>1407</v>
      </c>
      <c r="W41" s="30">
        <v>3</v>
      </c>
      <c r="X41" s="59">
        <f>IF(T41="PRINCIPAL",'TARIFAS 2025'!$B$5,IF(T41="INTERMEDIA",'TARIFAS 2025'!$C$5,IF(T41="LEJANA",'TARIFAS 2025'!$D$5)))</f>
        <v>367716</v>
      </c>
      <c r="Y41" s="59">
        <f t="shared" si="0"/>
        <v>1103148</v>
      </c>
    </row>
    <row r="42" spans="1:25">
      <c r="A42" s="30" t="s">
        <v>76</v>
      </c>
      <c r="B42" s="30" t="str">
        <f>VLOOKUP(A42,'CENTROS DE COSTOS'!A:D,2,0)</f>
        <v>0036-0007</v>
      </c>
      <c r="C42" s="30" t="str">
        <f>VLOOKUP(A42,'CENTROS DE COSTOS'!A:D,3,0)</f>
        <v>Wompi Santander</v>
      </c>
      <c r="D42" s="30">
        <v>68547</v>
      </c>
      <c r="E42" s="30" t="s">
        <v>1408</v>
      </c>
      <c r="F42" s="30">
        <v>81776</v>
      </c>
      <c r="G42" s="30" t="s">
        <v>19</v>
      </c>
      <c r="H42" s="30" t="s">
        <v>1182</v>
      </c>
      <c r="I42" s="30" t="s">
        <v>965</v>
      </c>
      <c r="J42" s="30" t="s">
        <v>1015</v>
      </c>
      <c r="K42" s="30" t="s">
        <v>1409</v>
      </c>
      <c r="L42" s="30" t="s">
        <v>1174</v>
      </c>
      <c r="M42" s="30" t="s">
        <v>1410</v>
      </c>
      <c r="N42" s="56">
        <v>45932</v>
      </c>
      <c r="O42" s="56">
        <v>45945</v>
      </c>
      <c r="P42" s="30" t="s">
        <v>1176</v>
      </c>
      <c r="Q42" s="30" t="s">
        <v>1411</v>
      </c>
      <c r="R42" s="30" t="s">
        <v>1178</v>
      </c>
      <c r="S42" s="30" t="s">
        <v>1412</v>
      </c>
      <c r="T42" s="30" t="s">
        <v>43</v>
      </c>
      <c r="U42" s="30" t="s">
        <v>123</v>
      </c>
      <c r="V42" s="30" t="s">
        <v>1235</v>
      </c>
      <c r="W42" s="30">
        <v>1</v>
      </c>
      <c r="X42" s="59">
        <f>IF(T42="PRINCIPAL",'TARIFAS 2025'!$B$5,IF(T42="INTERMEDIA",'TARIFAS 2025'!$C$5,IF(T42="LEJANA",'TARIFAS 2025'!$D$5)))</f>
        <v>488953</v>
      </c>
      <c r="Y42" s="59">
        <f t="shared" si="0"/>
        <v>488953</v>
      </c>
    </row>
    <row r="43" spans="1:25">
      <c r="A43" s="30" t="s">
        <v>83</v>
      </c>
      <c r="B43" s="30" t="str">
        <f>VLOOKUP(A43,'CENTROS DE COSTOS'!A:D,2,0)</f>
        <v>0036-0007</v>
      </c>
      <c r="C43" s="30" t="str">
        <f>VLOOKUP(A43,'CENTROS DE COSTOS'!A:D,3,0)</f>
        <v>Wompi Santander</v>
      </c>
      <c r="D43" s="30">
        <v>54003</v>
      </c>
      <c r="E43" s="30" t="s">
        <v>1413</v>
      </c>
      <c r="F43" s="30">
        <v>81746</v>
      </c>
      <c r="G43" s="30" t="s">
        <v>19</v>
      </c>
      <c r="H43" s="30" t="s">
        <v>1182</v>
      </c>
      <c r="I43" s="30" t="s">
        <v>893</v>
      </c>
      <c r="J43" s="30" t="s">
        <v>895</v>
      </c>
      <c r="K43" s="30" t="s">
        <v>1414</v>
      </c>
      <c r="L43" s="30" t="s">
        <v>1174</v>
      </c>
      <c r="M43" s="30" t="s">
        <v>1415</v>
      </c>
      <c r="N43" s="56">
        <v>45932</v>
      </c>
      <c r="O43" s="56">
        <v>45960</v>
      </c>
      <c r="P43" s="30" t="s">
        <v>1176</v>
      </c>
      <c r="Q43" s="30" t="s">
        <v>1416</v>
      </c>
      <c r="R43" s="30" t="s">
        <v>1178</v>
      </c>
      <c r="S43" s="30" t="s">
        <v>1417</v>
      </c>
      <c r="T43" s="30" t="s">
        <v>44</v>
      </c>
      <c r="U43" s="30" t="s">
        <v>123</v>
      </c>
      <c r="V43" s="30" t="s">
        <v>1418</v>
      </c>
      <c r="W43" s="30">
        <v>1</v>
      </c>
      <c r="X43" s="59">
        <f>IF(T43="PRINCIPAL",'TARIFAS 2025'!$B$5,IF(T43="INTERMEDIA",'TARIFAS 2025'!$C$5,IF(T43="LEJANA",'TARIFAS 2025'!$D$5)))</f>
        <v>598334</v>
      </c>
      <c r="Y43" s="59">
        <f t="shared" si="0"/>
        <v>598334</v>
      </c>
    </row>
    <row r="44" spans="1:25">
      <c r="A44" s="30" t="s">
        <v>93</v>
      </c>
      <c r="B44" s="30" t="str">
        <f>VLOOKUP(A44,'CENTROS DE COSTOS'!A:D,2,0)</f>
        <v>0036-0003</v>
      </c>
      <c r="C44" s="30" t="str">
        <f>VLOOKUP(A44,'CENTROS DE COSTOS'!A:D,3,0)</f>
        <v>Wompi Suroccidente</v>
      </c>
      <c r="D44" s="30">
        <v>52678</v>
      </c>
      <c r="E44" s="30" t="s">
        <v>1419</v>
      </c>
      <c r="F44" s="30">
        <v>81780</v>
      </c>
      <c r="G44" s="30" t="s">
        <v>19</v>
      </c>
      <c r="H44" s="30" t="s">
        <v>1182</v>
      </c>
      <c r="I44" s="30" t="s">
        <v>135</v>
      </c>
      <c r="J44" s="30" t="s">
        <v>882</v>
      </c>
      <c r="K44" s="30" t="s">
        <v>1420</v>
      </c>
      <c r="L44" s="30" t="s">
        <v>1174</v>
      </c>
      <c r="M44" s="30" t="s">
        <v>1421</v>
      </c>
      <c r="N44" s="56">
        <v>45932</v>
      </c>
      <c r="O44" s="56">
        <v>45950</v>
      </c>
      <c r="P44" s="30" t="s">
        <v>1176</v>
      </c>
      <c r="Q44" s="30" t="s">
        <v>1422</v>
      </c>
      <c r="R44" s="30" t="s">
        <v>1178</v>
      </c>
      <c r="S44" s="30" t="s">
        <v>1423</v>
      </c>
      <c r="T44" s="30" t="s">
        <v>44</v>
      </c>
      <c r="U44" s="30" t="s">
        <v>123</v>
      </c>
      <c r="V44" s="30" t="s">
        <v>1424</v>
      </c>
      <c r="W44" s="30">
        <v>1</v>
      </c>
      <c r="X44" s="59">
        <f>IF(T44="PRINCIPAL",'TARIFAS 2025'!$B$5,IF(T44="INTERMEDIA",'TARIFAS 2025'!$C$5,IF(T44="LEJANA",'TARIFAS 2025'!$D$5)))</f>
        <v>598334</v>
      </c>
      <c r="Y44" s="59">
        <f t="shared" si="0"/>
        <v>598334</v>
      </c>
    </row>
    <row r="45" spans="1:25">
      <c r="A45" s="30" t="s">
        <v>73</v>
      </c>
      <c r="B45" s="30" t="str">
        <f>VLOOKUP(A45,'CENTROS DE COSTOS'!A:D,2,0)</f>
        <v>0036-0004</v>
      </c>
      <c r="C45" s="30" t="str">
        <f>VLOOKUP(A45,'CENTROS DE COSTOS'!A:D,3,0)</f>
        <v>Wompi Centro</v>
      </c>
      <c r="D45" s="30">
        <v>25867</v>
      </c>
      <c r="E45" s="30" t="s">
        <v>1425</v>
      </c>
      <c r="F45" s="30">
        <v>81783</v>
      </c>
      <c r="G45" s="30" t="s">
        <v>19</v>
      </c>
      <c r="H45" s="30" t="s">
        <v>1182</v>
      </c>
      <c r="I45" s="30" t="s">
        <v>620</v>
      </c>
      <c r="J45" s="30" t="s">
        <v>721</v>
      </c>
      <c r="K45" s="30" t="s">
        <v>1426</v>
      </c>
      <c r="L45" s="30" t="s">
        <v>1174</v>
      </c>
      <c r="M45" s="30" t="s">
        <v>1427</v>
      </c>
      <c r="N45" s="56">
        <v>45932</v>
      </c>
      <c r="O45" s="56">
        <v>45950</v>
      </c>
      <c r="P45" s="30" t="s">
        <v>1176</v>
      </c>
      <c r="Q45" s="30" t="s">
        <v>1428</v>
      </c>
      <c r="R45" s="30" t="s">
        <v>1178</v>
      </c>
      <c r="S45" s="30" t="s">
        <v>1429</v>
      </c>
      <c r="T45" s="30" t="s">
        <v>44</v>
      </c>
      <c r="U45" s="30" t="s">
        <v>123</v>
      </c>
      <c r="V45" s="30" t="s">
        <v>1217</v>
      </c>
      <c r="W45" s="30">
        <v>1</v>
      </c>
      <c r="X45" s="59">
        <f>IF(T45="PRINCIPAL",'TARIFAS 2025'!$B$5,IF(T45="INTERMEDIA",'TARIFAS 2025'!$C$5,IF(T45="LEJANA",'TARIFAS 2025'!$D$5)))</f>
        <v>598334</v>
      </c>
      <c r="Y45" s="59">
        <f t="shared" si="0"/>
        <v>598334</v>
      </c>
    </row>
    <row r="46" spans="1:25">
      <c r="A46" s="30" t="s">
        <v>79</v>
      </c>
      <c r="B46" s="30" t="str">
        <f>VLOOKUP(A46,'CENTROS DE COSTOS'!A:D,2,0)</f>
        <v>0036-0003</v>
      </c>
      <c r="C46" s="30" t="str">
        <f>VLOOKUP(A46,'CENTROS DE COSTOS'!A:D,3,0)</f>
        <v>Wompi Suroccidente</v>
      </c>
      <c r="D46" s="30">
        <v>76520</v>
      </c>
      <c r="E46" s="30" t="s">
        <v>1430</v>
      </c>
      <c r="F46" s="30">
        <v>81775</v>
      </c>
      <c r="G46" s="30" t="s">
        <v>19</v>
      </c>
      <c r="H46" s="30" t="s">
        <v>1182</v>
      </c>
      <c r="I46" s="30" t="s">
        <v>1103</v>
      </c>
      <c r="J46" s="30" t="s">
        <v>1124</v>
      </c>
      <c r="K46" s="30" t="s">
        <v>1431</v>
      </c>
      <c r="L46" s="30" t="s">
        <v>1174</v>
      </c>
      <c r="M46" s="30" t="s">
        <v>1432</v>
      </c>
      <c r="N46" s="56">
        <v>45932</v>
      </c>
      <c r="O46" s="56">
        <v>45960</v>
      </c>
      <c r="P46" s="30" t="s">
        <v>1176</v>
      </c>
      <c r="Q46" s="30" t="s">
        <v>1433</v>
      </c>
      <c r="R46" s="30" t="s">
        <v>1178</v>
      </c>
      <c r="S46" s="30" t="s">
        <v>1434</v>
      </c>
      <c r="T46" s="30" t="s">
        <v>42</v>
      </c>
      <c r="U46" s="30" t="s">
        <v>123</v>
      </c>
      <c r="V46" s="30" t="s">
        <v>1180</v>
      </c>
      <c r="W46" s="30">
        <v>1</v>
      </c>
      <c r="X46" s="59">
        <f>IF(T46="PRINCIPAL",'TARIFAS 2025'!$B$5,IF(T46="INTERMEDIA",'TARIFAS 2025'!$C$5,IF(T46="LEJANA",'TARIFAS 2025'!$D$5)))</f>
        <v>367716</v>
      </c>
      <c r="Y46" s="59">
        <f t="shared" si="0"/>
        <v>367716</v>
      </c>
    </row>
    <row r="47" spans="1:25">
      <c r="A47" s="30" t="s">
        <v>88</v>
      </c>
      <c r="B47" s="30" t="str">
        <f>VLOOKUP(A47,'CENTROS DE COSTOS'!A:D,2,0)</f>
        <v>0036-0002</v>
      </c>
      <c r="C47" s="30" t="str">
        <f>VLOOKUP(A47,'CENTROS DE COSTOS'!A:D,3,0)</f>
        <v>Wompi Eje Cafetero</v>
      </c>
      <c r="D47" s="30">
        <v>17001</v>
      </c>
      <c r="E47" s="30" t="s">
        <v>1435</v>
      </c>
      <c r="F47" s="30">
        <v>81771</v>
      </c>
      <c r="G47" s="30" t="s">
        <v>19</v>
      </c>
      <c r="H47" s="30" t="s">
        <v>1182</v>
      </c>
      <c r="I47" s="30" t="s">
        <v>128</v>
      </c>
      <c r="J47" s="30" t="s">
        <v>88</v>
      </c>
      <c r="K47" s="30" t="s">
        <v>1436</v>
      </c>
      <c r="L47" s="30" t="s">
        <v>1174</v>
      </c>
      <c r="M47" s="30" t="s">
        <v>1437</v>
      </c>
      <c r="N47" s="56">
        <v>45932</v>
      </c>
      <c r="O47" s="56">
        <v>45944</v>
      </c>
      <c r="P47" s="30" t="s">
        <v>1176</v>
      </c>
      <c r="Q47" s="30" t="s">
        <v>1438</v>
      </c>
      <c r="R47" s="30" t="s">
        <v>1178</v>
      </c>
      <c r="S47" s="30" t="s">
        <v>1439</v>
      </c>
      <c r="T47" s="30" t="s">
        <v>42</v>
      </c>
      <c r="U47" s="30" t="s">
        <v>123</v>
      </c>
      <c r="V47" s="30" t="s">
        <v>1440</v>
      </c>
      <c r="W47" s="30">
        <v>1</v>
      </c>
      <c r="X47" s="59">
        <f>IF(T47="PRINCIPAL",'TARIFAS 2025'!$B$5,IF(T47="INTERMEDIA",'TARIFAS 2025'!$C$5,IF(T47="LEJANA",'TARIFAS 2025'!$D$5)))</f>
        <v>367716</v>
      </c>
      <c r="Y47" s="59">
        <f t="shared" si="0"/>
        <v>367716</v>
      </c>
    </row>
    <row r="48" spans="1:25">
      <c r="A48" s="30" t="s">
        <v>94</v>
      </c>
      <c r="B48" s="30" t="str">
        <f>VLOOKUP(A48,'CENTROS DE COSTOS'!A:D,2,0)</f>
        <v>0036-0002</v>
      </c>
      <c r="C48" s="30" t="str">
        <f>VLOOKUP(A48,'CENTROS DE COSTOS'!A:D,3,0)</f>
        <v>Wompi Eje Cafetero</v>
      </c>
      <c r="D48" s="30">
        <v>66088</v>
      </c>
      <c r="E48" s="30" t="s">
        <v>1441</v>
      </c>
      <c r="F48" s="30">
        <v>81752</v>
      </c>
      <c r="G48" s="30" t="s">
        <v>19</v>
      </c>
      <c r="H48" s="30" t="s">
        <v>1182</v>
      </c>
      <c r="I48" s="30" t="s">
        <v>460</v>
      </c>
      <c r="J48" s="30" t="s">
        <v>952</v>
      </c>
      <c r="K48" s="30" t="s">
        <v>1442</v>
      </c>
      <c r="L48" s="30" t="s">
        <v>1174</v>
      </c>
      <c r="M48" s="30" t="s">
        <v>1443</v>
      </c>
      <c r="N48" s="56">
        <v>45932</v>
      </c>
      <c r="O48" s="56">
        <v>45944</v>
      </c>
      <c r="P48" s="30" t="s">
        <v>1176</v>
      </c>
      <c r="Q48" s="30" t="s">
        <v>1444</v>
      </c>
      <c r="R48" s="30" t="s">
        <v>1178</v>
      </c>
      <c r="S48" s="30" t="s">
        <v>1445</v>
      </c>
      <c r="T48" s="30" t="s">
        <v>43</v>
      </c>
      <c r="U48" s="30" t="s">
        <v>123</v>
      </c>
      <c r="V48" s="30" t="s">
        <v>1321</v>
      </c>
      <c r="W48" s="30">
        <v>1</v>
      </c>
      <c r="X48" s="59">
        <f>IF(T48="PRINCIPAL",'TARIFAS 2025'!$B$5,IF(T48="INTERMEDIA",'TARIFAS 2025'!$C$5,IF(T48="LEJANA",'TARIFAS 2025'!$D$5)))</f>
        <v>488953</v>
      </c>
      <c r="Y48" s="59">
        <f t="shared" si="0"/>
        <v>488953</v>
      </c>
    </row>
    <row r="49" spans="1:25">
      <c r="A49" s="30" t="s">
        <v>73</v>
      </c>
      <c r="B49" s="30" t="str">
        <f>VLOOKUP(A49,'CENTROS DE COSTOS'!A:D,2,0)</f>
        <v>0036-0004</v>
      </c>
      <c r="C49" s="30" t="str">
        <f>VLOOKUP(A49,'CENTROS DE COSTOS'!A:D,3,0)</f>
        <v>Wompi Centro</v>
      </c>
      <c r="D49" s="30">
        <v>25754</v>
      </c>
      <c r="E49" s="30" t="s">
        <v>1446</v>
      </c>
      <c r="F49" s="30">
        <v>81786</v>
      </c>
      <c r="G49" s="30" t="s">
        <v>19</v>
      </c>
      <c r="H49" s="30" t="s">
        <v>1182</v>
      </c>
      <c r="I49" s="30" t="s">
        <v>620</v>
      </c>
      <c r="J49" s="30" t="s">
        <v>700</v>
      </c>
      <c r="K49" s="30" t="s">
        <v>1447</v>
      </c>
      <c r="L49" s="30" t="s">
        <v>1174</v>
      </c>
      <c r="M49" s="30" t="s">
        <v>1448</v>
      </c>
      <c r="N49" s="56">
        <v>45932</v>
      </c>
      <c r="O49" s="56">
        <v>45944</v>
      </c>
      <c r="P49" s="30" t="s">
        <v>1176</v>
      </c>
      <c r="Q49" s="30" t="s">
        <v>1449</v>
      </c>
      <c r="R49" s="30" t="s">
        <v>1178</v>
      </c>
      <c r="S49" s="30" t="s">
        <v>1450</v>
      </c>
      <c r="T49" s="30" t="s">
        <v>42</v>
      </c>
      <c r="U49" s="30" t="s">
        <v>123</v>
      </c>
      <c r="V49" s="30" t="s">
        <v>1451</v>
      </c>
      <c r="W49" s="30">
        <v>1</v>
      </c>
      <c r="X49" s="59">
        <f>IF(T49="PRINCIPAL",'TARIFAS 2025'!$B$5,IF(T49="INTERMEDIA",'TARIFAS 2025'!$C$5,IF(T49="LEJANA",'TARIFAS 2025'!$D$5)))</f>
        <v>367716</v>
      </c>
      <c r="Y49" s="59">
        <f t="shared" si="0"/>
        <v>367716</v>
      </c>
    </row>
    <row r="50" spans="1:25">
      <c r="A50" s="30" t="s">
        <v>90</v>
      </c>
      <c r="B50" s="30" t="str">
        <f>VLOOKUP(A50,'CENTROS DE COSTOS'!A:D,2,0)</f>
        <v>0036-0005</v>
      </c>
      <c r="C50" s="30" t="str">
        <f>VLOOKUP(A50,'CENTROS DE COSTOS'!A:D,3,0)</f>
        <v>Wompi Noroccidente</v>
      </c>
      <c r="D50" s="30">
        <v>5001</v>
      </c>
      <c r="E50" s="30" t="s">
        <v>1452</v>
      </c>
      <c r="F50" s="30">
        <v>81795</v>
      </c>
      <c r="G50" s="30" t="s">
        <v>19</v>
      </c>
      <c r="H50" s="30" t="s">
        <v>1182</v>
      </c>
      <c r="I50" s="30" t="s">
        <v>122</v>
      </c>
      <c r="J50" s="30" t="s">
        <v>90</v>
      </c>
      <c r="K50" s="30" t="s">
        <v>1453</v>
      </c>
      <c r="L50" s="30" t="s">
        <v>1174</v>
      </c>
      <c r="M50" s="30" t="s">
        <v>1454</v>
      </c>
      <c r="N50" s="56">
        <v>45932</v>
      </c>
      <c r="O50" s="56">
        <v>45944</v>
      </c>
      <c r="P50" s="30" t="s">
        <v>1176</v>
      </c>
      <c r="Q50" s="30" t="s">
        <v>1455</v>
      </c>
      <c r="R50" s="30" t="s">
        <v>1178</v>
      </c>
      <c r="S50" s="30" t="s">
        <v>1456</v>
      </c>
      <c r="T50" s="30" t="s">
        <v>42</v>
      </c>
      <c r="U50" s="30" t="s">
        <v>123</v>
      </c>
      <c r="V50" s="30" t="s">
        <v>1384</v>
      </c>
      <c r="W50" s="30">
        <v>1</v>
      </c>
      <c r="X50" s="59">
        <f>IF(T50="PRINCIPAL",'TARIFAS 2025'!$B$5,IF(T50="INTERMEDIA",'TARIFAS 2025'!$C$5,IF(T50="LEJANA",'TARIFAS 2025'!$D$5)))</f>
        <v>367716</v>
      </c>
      <c r="Y50" s="59">
        <f t="shared" si="0"/>
        <v>367716</v>
      </c>
    </row>
    <row r="51" spans="1:25">
      <c r="A51" s="30" t="s">
        <v>91</v>
      </c>
      <c r="B51" s="30" t="str">
        <f>VLOOKUP(A51,'CENTROS DE COSTOS'!A:D,2,0)</f>
        <v>0036-0001</v>
      </c>
      <c r="C51" s="30" t="str">
        <f>VLOOKUP(A51,'CENTROS DE COSTOS'!A:D,3,0)</f>
        <v>Wompi Costa</v>
      </c>
      <c r="D51" s="30">
        <v>5250</v>
      </c>
      <c r="E51" s="30" t="s">
        <v>1457</v>
      </c>
      <c r="F51" s="30">
        <v>81762</v>
      </c>
      <c r="G51" s="30" t="s">
        <v>19</v>
      </c>
      <c r="H51" s="30" t="s">
        <v>1182</v>
      </c>
      <c r="I51" s="30" t="s">
        <v>122</v>
      </c>
      <c r="J51" s="30" t="s">
        <v>178</v>
      </c>
      <c r="K51" s="30" t="s">
        <v>1458</v>
      </c>
      <c r="L51" s="30" t="s">
        <v>1174</v>
      </c>
      <c r="M51" s="30" t="s">
        <v>1459</v>
      </c>
      <c r="N51" s="56">
        <v>45932</v>
      </c>
      <c r="O51" s="56">
        <v>45946</v>
      </c>
      <c r="P51" s="30" t="s">
        <v>1176</v>
      </c>
      <c r="Q51" s="30" t="s">
        <v>1460</v>
      </c>
      <c r="R51" s="30" t="s">
        <v>1178</v>
      </c>
      <c r="S51" s="30" t="s">
        <v>1461</v>
      </c>
      <c r="T51" s="30" t="s">
        <v>44</v>
      </c>
      <c r="U51" s="30" t="s">
        <v>123</v>
      </c>
      <c r="V51" s="30" t="s">
        <v>1462</v>
      </c>
      <c r="W51" s="30">
        <v>1</v>
      </c>
      <c r="X51" s="59">
        <f>IF(T51="PRINCIPAL",'TARIFAS 2025'!$B$5,IF(T51="INTERMEDIA",'TARIFAS 2025'!$C$5,IF(T51="LEJANA",'TARIFAS 2025'!$D$5)))</f>
        <v>598334</v>
      </c>
      <c r="Y51" s="59">
        <f t="shared" si="0"/>
        <v>598334</v>
      </c>
    </row>
    <row r="52" spans="1:25">
      <c r="A52" s="30" t="s">
        <v>99</v>
      </c>
      <c r="B52" s="30" t="str">
        <f>VLOOKUP(A52,'CENTROS DE COSTOS'!A:D,2,0)</f>
        <v>0036-0001</v>
      </c>
      <c r="C52" s="30" t="str">
        <f>VLOOKUP(A52,'CENTROS DE COSTOS'!A:D,3,0)</f>
        <v>Wompi Costa</v>
      </c>
      <c r="D52" s="30">
        <v>20001</v>
      </c>
      <c r="E52" s="30" t="s">
        <v>1463</v>
      </c>
      <c r="F52" s="30">
        <v>81791</v>
      </c>
      <c r="G52" s="30" t="s">
        <v>19</v>
      </c>
      <c r="H52" s="30" t="s">
        <v>1182</v>
      </c>
      <c r="I52" s="30" t="s">
        <v>538</v>
      </c>
      <c r="J52" s="30" t="s">
        <v>99</v>
      </c>
      <c r="K52" s="30" t="s">
        <v>1464</v>
      </c>
      <c r="L52" s="30" t="s">
        <v>1174</v>
      </c>
      <c r="M52" s="30" t="s">
        <v>1465</v>
      </c>
      <c r="N52" s="56">
        <v>45932</v>
      </c>
      <c r="O52" s="56">
        <v>45944</v>
      </c>
      <c r="P52" s="30" t="s">
        <v>1176</v>
      </c>
      <c r="Q52" s="30" t="s">
        <v>1466</v>
      </c>
      <c r="R52" s="30" t="s">
        <v>1178</v>
      </c>
      <c r="S52" s="30" t="s">
        <v>1467</v>
      </c>
      <c r="T52" s="30" t="s">
        <v>42</v>
      </c>
      <c r="U52" s="30" t="s">
        <v>123</v>
      </c>
      <c r="V52" s="30" t="s">
        <v>1468</v>
      </c>
      <c r="W52" s="30">
        <v>1</v>
      </c>
      <c r="X52" s="59">
        <f>IF(T52="PRINCIPAL",'TARIFAS 2025'!$B$5,IF(T52="INTERMEDIA",'TARIFAS 2025'!$C$5,IF(T52="LEJANA",'TARIFAS 2025'!$D$5)))</f>
        <v>367716</v>
      </c>
      <c r="Y52" s="59">
        <f t="shared" si="0"/>
        <v>367716</v>
      </c>
    </row>
    <row r="53" spans="1:25">
      <c r="A53" s="30" t="s">
        <v>83</v>
      </c>
      <c r="B53" s="30" t="str">
        <f>VLOOKUP(A53,'CENTROS DE COSTOS'!A:D,2,0)</f>
        <v>0036-0007</v>
      </c>
      <c r="C53" s="30" t="str">
        <f>VLOOKUP(A53,'CENTROS DE COSTOS'!A:D,3,0)</f>
        <v>Wompi Santander</v>
      </c>
      <c r="D53" s="30">
        <v>54874</v>
      </c>
      <c r="E53" s="30" t="s">
        <v>1469</v>
      </c>
      <c r="F53" s="30">
        <v>81793</v>
      </c>
      <c r="G53" s="30" t="s">
        <v>19</v>
      </c>
      <c r="H53" s="30" t="s">
        <v>1182</v>
      </c>
      <c r="I53" s="30" t="s">
        <v>893</v>
      </c>
      <c r="J53" s="30" t="s">
        <v>929</v>
      </c>
      <c r="K53" s="30" t="s">
        <v>1470</v>
      </c>
      <c r="L53" s="30" t="s">
        <v>1174</v>
      </c>
      <c r="M53" s="30" t="s">
        <v>1471</v>
      </c>
      <c r="N53" s="56">
        <v>45932</v>
      </c>
      <c r="O53" s="56">
        <v>45961</v>
      </c>
      <c r="P53" s="30" t="s">
        <v>1176</v>
      </c>
      <c r="Q53" s="30" t="s">
        <v>1472</v>
      </c>
      <c r="R53" s="30" t="s">
        <v>1178</v>
      </c>
      <c r="S53" s="30" t="s">
        <v>1473</v>
      </c>
      <c r="T53" s="30" t="s">
        <v>42</v>
      </c>
      <c r="U53" s="30" t="s">
        <v>123</v>
      </c>
      <c r="V53" s="30" t="s">
        <v>1474</v>
      </c>
      <c r="W53" s="30">
        <v>1</v>
      </c>
      <c r="X53" s="59">
        <f>IF(T53="PRINCIPAL",'TARIFAS 2025'!$B$5,IF(T53="INTERMEDIA",'TARIFAS 2025'!$C$5,IF(T53="LEJANA",'TARIFAS 2025'!$D$5)))</f>
        <v>367716</v>
      </c>
      <c r="Y53" s="59">
        <f t="shared" si="0"/>
        <v>367716</v>
      </c>
    </row>
    <row r="54" spans="1:25">
      <c r="A54" s="30" t="s">
        <v>99</v>
      </c>
      <c r="B54" s="30" t="str">
        <f>VLOOKUP(A54,'CENTROS DE COSTOS'!A:D,2,0)</f>
        <v>0036-0001</v>
      </c>
      <c r="C54" s="30" t="str">
        <f>VLOOKUP(A54,'CENTROS DE COSTOS'!A:D,3,0)</f>
        <v>Wompi Costa</v>
      </c>
      <c r="D54" s="30">
        <v>20013</v>
      </c>
      <c r="E54" s="30" t="s">
        <v>1475</v>
      </c>
      <c r="F54" s="30">
        <v>81748</v>
      </c>
      <c r="G54" s="30" t="s">
        <v>19</v>
      </c>
      <c r="H54" s="30" t="s">
        <v>1182</v>
      </c>
      <c r="I54" s="30" t="s">
        <v>538</v>
      </c>
      <c r="J54" s="30" t="s">
        <v>542</v>
      </c>
      <c r="K54" s="30" t="s">
        <v>1476</v>
      </c>
      <c r="L54" s="30" t="s">
        <v>1174</v>
      </c>
      <c r="M54" s="30" t="s">
        <v>1477</v>
      </c>
      <c r="N54" s="56">
        <v>45932</v>
      </c>
      <c r="O54" s="56">
        <v>45951</v>
      </c>
      <c r="P54" s="30" t="s">
        <v>1176</v>
      </c>
      <c r="Q54" s="30" t="s">
        <v>1478</v>
      </c>
      <c r="R54" s="30" t="s">
        <v>1178</v>
      </c>
      <c r="S54" s="30" t="s">
        <v>1479</v>
      </c>
      <c r="T54" s="30" t="s">
        <v>43</v>
      </c>
      <c r="U54" s="30" t="s">
        <v>123</v>
      </c>
      <c r="V54" s="30" t="s">
        <v>1407</v>
      </c>
      <c r="W54" s="30">
        <v>1</v>
      </c>
      <c r="X54" s="59">
        <f>IF(T54="PRINCIPAL",'TARIFAS 2025'!$B$5,IF(T54="INTERMEDIA",'TARIFAS 2025'!$C$5,IF(T54="LEJANA",'TARIFAS 2025'!$D$5)))</f>
        <v>488953</v>
      </c>
      <c r="Y54" s="59">
        <f t="shared" si="0"/>
        <v>488953</v>
      </c>
    </row>
    <row r="55" spans="1:25">
      <c r="A55" s="30" t="s">
        <v>79</v>
      </c>
      <c r="B55" s="30" t="str">
        <f>VLOOKUP(A55,'CENTROS DE COSTOS'!A:D,2,0)</f>
        <v>0036-0003</v>
      </c>
      <c r="C55" s="30" t="str">
        <f>VLOOKUP(A55,'CENTROS DE COSTOS'!A:D,3,0)</f>
        <v>Wompi Suroccidente</v>
      </c>
      <c r="D55" s="30">
        <v>76890</v>
      </c>
      <c r="E55" s="30" t="s">
        <v>1480</v>
      </c>
      <c r="F55" s="30">
        <v>81796</v>
      </c>
      <c r="G55" s="30" t="s">
        <v>19</v>
      </c>
      <c r="H55" s="30" t="s">
        <v>1182</v>
      </c>
      <c r="I55" s="30" t="s">
        <v>1103</v>
      </c>
      <c r="J55" s="30" t="s">
        <v>1135</v>
      </c>
      <c r="K55" s="30" t="s">
        <v>1481</v>
      </c>
      <c r="L55" s="30" t="s">
        <v>1174</v>
      </c>
      <c r="M55" s="30" t="s">
        <v>1482</v>
      </c>
      <c r="N55" s="56">
        <v>45932</v>
      </c>
      <c r="O55" s="56">
        <v>45945</v>
      </c>
      <c r="P55" s="30" t="s">
        <v>1176</v>
      </c>
      <c r="Q55" s="30" t="s">
        <v>1483</v>
      </c>
      <c r="R55" s="30" t="s">
        <v>1178</v>
      </c>
      <c r="S55" s="30" t="s">
        <v>1484</v>
      </c>
      <c r="T55" s="30" t="s">
        <v>43</v>
      </c>
      <c r="U55" s="30" t="s">
        <v>123</v>
      </c>
      <c r="V55" s="30" t="s">
        <v>1485</v>
      </c>
      <c r="W55" s="30">
        <v>1</v>
      </c>
      <c r="X55" s="59">
        <f>IF(T55="PRINCIPAL",'TARIFAS 2025'!$B$5,IF(T55="INTERMEDIA",'TARIFAS 2025'!$C$5,IF(T55="LEJANA",'TARIFAS 2025'!$D$5)))</f>
        <v>488953</v>
      </c>
      <c r="Y55" s="59">
        <f t="shared" si="0"/>
        <v>488953</v>
      </c>
    </row>
    <row r="56" spans="1:25">
      <c r="A56" s="30" t="s">
        <v>87</v>
      </c>
      <c r="B56" s="30" t="str">
        <f>VLOOKUP(A56,'CENTROS DE COSTOS'!A:D,2,0)</f>
        <v>0036-0006</v>
      </c>
      <c r="C56" s="30" t="str">
        <f>VLOOKUP(A56,'CENTROS DE COSTOS'!A:D,3,0)</f>
        <v>Wompi Oriente</v>
      </c>
      <c r="D56" s="30">
        <v>73001</v>
      </c>
      <c r="E56" s="30" t="s">
        <v>1486</v>
      </c>
      <c r="F56" s="30">
        <v>81767</v>
      </c>
      <c r="G56" s="30" t="s">
        <v>19</v>
      </c>
      <c r="H56" s="30" t="s">
        <v>1182</v>
      </c>
      <c r="I56" s="30" t="s">
        <v>1058</v>
      </c>
      <c r="J56" s="30" t="s">
        <v>87</v>
      </c>
      <c r="K56" s="30" t="s">
        <v>1487</v>
      </c>
      <c r="L56" s="30" t="s">
        <v>1174</v>
      </c>
      <c r="M56" s="30" t="s">
        <v>1488</v>
      </c>
      <c r="N56" s="56">
        <v>45932</v>
      </c>
      <c r="O56" s="56">
        <v>45945</v>
      </c>
      <c r="P56" s="30" t="s">
        <v>1176</v>
      </c>
      <c r="Q56" s="30" t="s">
        <v>1489</v>
      </c>
      <c r="R56" s="30" t="s">
        <v>1178</v>
      </c>
      <c r="S56" s="30" t="s">
        <v>1490</v>
      </c>
      <c r="T56" s="30" t="s">
        <v>42</v>
      </c>
      <c r="U56" s="30" t="s">
        <v>123</v>
      </c>
      <c r="V56" s="30" t="s">
        <v>1491</v>
      </c>
      <c r="W56" s="30">
        <v>1</v>
      </c>
      <c r="X56" s="59">
        <f>IF(T56="PRINCIPAL",'TARIFAS 2025'!$B$5,IF(T56="INTERMEDIA",'TARIFAS 2025'!$C$5,IF(T56="LEJANA",'TARIFAS 2025'!$D$5)))</f>
        <v>367716</v>
      </c>
      <c r="Y56" s="59">
        <f t="shared" si="0"/>
        <v>367716</v>
      </c>
    </row>
    <row r="57" spans="1:25">
      <c r="A57" s="30" t="s">
        <v>92</v>
      </c>
      <c r="B57" s="30" t="str">
        <f>VLOOKUP(A57,'CENTROS DE COSTOS'!A:D,2,0)</f>
        <v>0036-0006</v>
      </c>
      <c r="C57" s="30" t="str">
        <f>VLOOKUP(A57,'CENTROS DE COSTOS'!A:D,3,0)</f>
        <v>Wompi Oriente</v>
      </c>
      <c r="D57" s="30">
        <v>41001</v>
      </c>
      <c r="E57" s="30" t="s">
        <v>1492</v>
      </c>
      <c r="F57" s="30">
        <v>81774</v>
      </c>
      <c r="G57" s="30" t="s">
        <v>19</v>
      </c>
      <c r="H57" s="30" t="s">
        <v>1182</v>
      </c>
      <c r="I57" s="30" t="s">
        <v>742</v>
      </c>
      <c r="J57" s="30" t="s">
        <v>92</v>
      </c>
      <c r="K57" s="30" t="s">
        <v>1493</v>
      </c>
      <c r="L57" s="30" t="s">
        <v>1174</v>
      </c>
      <c r="M57" s="30" t="s">
        <v>1494</v>
      </c>
      <c r="N57" s="56">
        <v>45932</v>
      </c>
      <c r="O57" s="56">
        <v>45945</v>
      </c>
      <c r="P57" s="30" t="s">
        <v>1176</v>
      </c>
      <c r="Q57" s="30" t="s">
        <v>1495</v>
      </c>
      <c r="R57" s="30" t="s">
        <v>1178</v>
      </c>
      <c r="S57" s="30" t="s">
        <v>1496</v>
      </c>
      <c r="T57" s="30" t="s">
        <v>42</v>
      </c>
      <c r="U57" s="30" t="s">
        <v>123</v>
      </c>
      <c r="V57" s="30" t="s">
        <v>1497</v>
      </c>
      <c r="W57" s="30">
        <v>1</v>
      </c>
      <c r="X57" s="59">
        <f>IF(T57="PRINCIPAL",'TARIFAS 2025'!$B$5,IF(T57="INTERMEDIA",'TARIFAS 2025'!$C$5,IF(T57="LEJANA",'TARIFAS 2025'!$D$5)))</f>
        <v>367716</v>
      </c>
      <c r="Y57" s="59">
        <f t="shared" si="0"/>
        <v>367716</v>
      </c>
    </row>
    <row r="58" spans="1:25">
      <c r="A58" s="30" t="s">
        <v>79</v>
      </c>
      <c r="B58" s="30" t="str">
        <f>VLOOKUP(A58,'CENTROS DE COSTOS'!A:D,2,0)</f>
        <v>0036-0003</v>
      </c>
      <c r="C58" s="30" t="str">
        <f>VLOOKUP(A58,'CENTROS DE COSTOS'!A:D,3,0)</f>
        <v>Wompi Suroccidente</v>
      </c>
      <c r="D58" s="30">
        <v>76001</v>
      </c>
      <c r="E58" s="30" t="s">
        <v>1498</v>
      </c>
      <c r="F58" s="30">
        <v>81757</v>
      </c>
      <c r="G58" s="30" t="s">
        <v>19</v>
      </c>
      <c r="H58" s="30" t="s">
        <v>1182</v>
      </c>
      <c r="I58" s="30" t="s">
        <v>1103</v>
      </c>
      <c r="J58" s="30" t="s">
        <v>79</v>
      </c>
      <c r="K58" s="30" t="s">
        <v>1499</v>
      </c>
      <c r="L58" s="30" t="s">
        <v>1174</v>
      </c>
      <c r="M58" s="30" t="s">
        <v>1500</v>
      </c>
      <c r="N58" s="56">
        <v>45932</v>
      </c>
      <c r="O58" s="56">
        <v>45944</v>
      </c>
      <c r="P58" s="30" t="s">
        <v>1176</v>
      </c>
      <c r="Q58" s="30" t="s">
        <v>1501</v>
      </c>
      <c r="R58" s="30" t="s">
        <v>1178</v>
      </c>
      <c r="S58" s="30" t="s">
        <v>1502</v>
      </c>
      <c r="T58" s="30" t="s">
        <v>42</v>
      </c>
      <c r="U58" s="30" t="s">
        <v>123</v>
      </c>
      <c r="V58" s="30" t="s">
        <v>1503</v>
      </c>
      <c r="W58" s="30">
        <v>1</v>
      </c>
      <c r="X58" s="59">
        <f>IF(T58="PRINCIPAL",'TARIFAS 2025'!$B$5,IF(T58="INTERMEDIA",'TARIFAS 2025'!$C$5,IF(T58="LEJANA",'TARIFAS 2025'!$D$5)))</f>
        <v>367716</v>
      </c>
      <c r="Y58" s="59">
        <f t="shared" si="0"/>
        <v>367716</v>
      </c>
    </row>
    <row r="59" spans="1:25">
      <c r="A59" s="30" t="s">
        <v>73</v>
      </c>
      <c r="B59" s="30" t="str">
        <f>VLOOKUP(A59,'CENTROS DE COSTOS'!A:D,2,0)</f>
        <v>0036-0004</v>
      </c>
      <c r="C59" s="30" t="str">
        <f>VLOOKUP(A59,'CENTROS DE COSTOS'!A:D,3,0)</f>
        <v>Wompi Centro</v>
      </c>
      <c r="D59" s="30">
        <v>11001</v>
      </c>
      <c r="E59" s="30" t="s">
        <v>1504</v>
      </c>
      <c r="F59" s="30">
        <v>81753</v>
      </c>
      <c r="G59" s="30" t="s">
        <v>19</v>
      </c>
      <c r="H59" s="30" t="s">
        <v>1182</v>
      </c>
      <c r="I59" s="30" t="s">
        <v>620</v>
      </c>
      <c r="J59" s="30" t="s">
        <v>73</v>
      </c>
      <c r="K59" s="30" t="s">
        <v>1505</v>
      </c>
      <c r="L59" s="30" t="s">
        <v>1174</v>
      </c>
      <c r="M59" s="30" t="s">
        <v>1506</v>
      </c>
      <c r="N59" s="56">
        <v>45932</v>
      </c>
      <c r="O59" s="56">
        <v>45944</v>
      </c>
      <c r="P59" s="30" t="s">
        <v>1176</v>
      </c>
      <c r="Q59" s="30" t="s">
        <v>1507</v>
      </c>
      <c r="R59" s="30" t="s">
        <v>1178</v>
      </c>
      <c r="S59" s="30" t="s">
        <v>1508</v>
      </c>
      <c r="T59" s="30" t="s">
        <v>42</v>
      </c>
      <c r="U59" s="30" t="s">
        <v>123</v>
      </c>
      <c r="V59" s="30" t="s">
        <v>1509</v>
      </c>
      <c r="W59" s="30">
        <v>1</v>
      </c>
      <c r="X59" s="59">
        <f>IF(T59="PRINCIPAL",'TARIFAS 2025'!$B$5,IF(T59="INTERMEDIA",'TARIFAS 2025'!$C$5,IF(T59="LEJANA",'TARIFAS 2025'!$D$5)))</f>
        <v>367716</v>
      </c>
      <c r="Y59" s="59">
        <f t="shared" si="0"/>
        <v>367716</v>
      </c>
    </row>
    <row r="60" spans="1:25">
      <c r="A60" s="30" t="s">
        <v>92</v>
      </c>
      <c r="B60" s="30" t="str">
        <f>VLOOKUP(A60,'CENTROS DE COSTOS'!A:D,2,0)</f>
        <v>0036-0006</v>
      </c>
      <c r="C60" s="30" t="str">
        <f>VLOOKUP(A60,'CENTROS DE COSTOS'!A:D,3,0)</f>
        <v>Wompi Oriente</v>
      </c>
      <c r="D60" s="30">
        <v>18592</v>
      </c>
      <c r="E60" s="30" t="s">
        <v>1510</v>
      </c>
      <c r="F60" s="30">
        <v>81778</v>
      </c>
      <c r="G60" s="30" t="s">
        <v>19</v>
      </c>
      <c r="H60" s="30" t="s">
        <v>1182</v>
      </c>
      <c r="I60" s="30" t="s">
        <v>468</v>
      </c>
      <c r="J60" s="30" t="s">
        <v>469</v>
      </c>
      <c r="K60" s="30" t="s">
        <v>1511</v>
      </c>
      <c r="L60" s="30" t="s">
        <v>1174</v>
      </c>
      <c r="M60" s="30" t="s">
        <v>1512</v>
      </c>
      <c r="N60" s="56">
        <v>45932</v>
      </c>
      <c r="O60" s="56">
        <v>45951</v>
      </c>
      <c r="P60" s="30" t="s">
        <v>1176</v>
      </c>
      <c r="Q60" s="30" t="s">
        <v>1513</v>
      </c>
      <c r="R60" s="30" t="s">
        <v>1178</v>
      </c>
      <c r="S60" s="30" t="s">
        <v>1514</v>
      </c>
      <c r="T60" s="30" t="s">
        <v>44</v>
      </c>
      <c r="U60" s="30" t="s">
        <v>123</v>
      </c>
      <c r="V60" s="30" t="s">
        <v>1515</v>
      </c>
      <c r="W60" s="30">
        <v>1</v>
      </c>
      <c r="X60" s="59">
        <f>IF(T60="PRINCIPAL",'TARIFAS 2025'!$B$5,IF(T60="INTERMEDIA",'TARIFAS 2025'!$C$5,IF(T60="LEJANA",'TARIFAS 2025'!$D$5)))</f>
        <v>598334</v>
      </c>
      <c r="Y60" s="59">
        <f t="shared" si="0"/>
        <v>598334</v>
      </c>
    </row>
    <row r="61" spans="1:25">
      <c r="A61" s="30" t="s">
        <v>98</v>
      </c>
      <c r="B61" s="30" t="str">
        <f>VLOOKUP(A61,'CENTROS DE COSTOS'!A:D,2,0)</f>
        <v>0036-0007</v>
      </c>
      <c r="C61" s="30" t="str">
        <f>VLOOKUP(A61,'CENTROS DE COSTOS'!A:D,3,0)</f>
        <v>Wompi Santander</v>
      </c>
      <c r="D61" s="30">
        <v>15001</v>
      </c>
      <c r="E61" s="30" t="s">
        <v>1516</v>
      </c>
      <c r="F61" s="30">
        <v>81790</v>
      </c>
      <c r="G61" s="30" t="s">
        <v>19</v>
      </c>
      <c r="H61" s="30" t="s">
        <v>1182</v>
      </c>
      <c r="I61" s="30" t="s">
        <v>324</v>
      </c>
      <c r="J61" s="30" t="s">
        <v>98</v>
      </c>
      <c r="K61" s="30" t="s">
        <v>1517</v>
      </c>
      <c r="L61" s="30" t="s">
        <v>1174</v>
      </c>
      <c r="M61" s="30" t="s">
        <v>1518</v>
      </c>
      <c r="N61" s="56">
        <v>45932</v>
      </c>
      <c r="O61" s="56">
        <v>45960</v>
      </c>
      <c r="P61" s="30" t="s">
        <v>1176</v>
      </c>
      <c r="Q61" s="30" t="s">
        <v>1519</v>
      </c>
      <c r="R61" s="30" t="s">
        <v>1178</v>
      </c>
      <c r="S61" s="30" t="s">
        <v>1520</v>
      </c>
      <c r="T61" s="30" t="s">
        <v>42</v>
      </c>
      <c r="U61" s="30" t="s">
        <v>123</v>
      </c>
      <c r="V61" s="30" t="s">
        <v>1521</v>
      </c>
      <c r="W61" s="30">
        <v>1</v>
      </c>
      <c r="X61" s="59">
        <f>IF(T61="PRINCIPAL",'TARIFAS 2025'!$B$5,IF(T61="INTERMEDIA",'TARIFAS 2025'!$C$5,IF(T61="LEJANA",'TARIFAS 2025'!$D$5)))</f>
        <v>367716</v>
      </c>
      <c r="Y61" s="59">
        <f t="shared" si="0"/>
        <v>367716</v>
      </c>
    </row>
    <row r="62" spans="1:25">
      <c r="A62" s="30" t="s">
        <v>94</v>
      </c>
      <c r="B62" s="30" t="str">
        <f>VLOOKUP(A62,'CENTROS DE COSTOS'!A:D,2,0)</f>
        <v>0036-0002</v>
      </c>
      <c r="C62" s="30" t="str">
        <f>VLOOKUP(A62,'CENTROS DE COSTOS'!A:D,3,0)</f>
        <v>Wompi Eje Cafetero</v>
      </c>
      <c r="D62" s="30">
        <v>66594</v>
      </c>
      <c r="E62" s="30" t="s">
        <v>1522</v>
      </c>
      <c r="F62" s="30">
        <v>81779</v>
      </c>
      <c r="G62" s="30" t="s">
        <v>19</v>
      </c>
      <c r="H62" s="30" t="s">
        <v>1182</v>
      </c>
      <c r="I62" s="30" t="s">
        <v>460</v>
      </c>
      <c r="J62" s="30" t="s">
        <v>960</v>
      </c>
      <c r="K62" s="30" t="s">
        <v>1523</v>
      </c>
      <c r="L62" s="30" t="s">
        <v>1174</v>
      </c>
      <c r="M62" s="30" t="s">
        <v>1524</v>
      </c>
      <c r="N62" s="56">
        <v>45932</v>
      </c>
      <c r="O62" s="56">
        <v>45945</v>
      </c>
      <c r="P62" s="30" t="s">
        <v>1176</v>
      </c>
      <c r="Q62" s="30" t="s">
        <v>1525</v>
      </c>
      <c r="R62" s="30" t="s">
        <v>1178</v>
      </c>
      <c r="S62" s="30" t="s">
        <v>1526</v>
      </c>
      <c r="T62" s="30" t="s">
        <v>43</v>
      </c>
      <c r="U62" s="30" t="s">
        <v>123</v>
      </c>
      <c r="V62" s="30" t="s">
        <v>1187</v>
      </c>
      <c r="W62" s="30">
        <v>1</v>
      </c>
      <c r="X62" s="59">
        <f>IF(T62="PRINCIPAL",'TARIFAS 2025'!$B$5,IF(T62="INTERMEDIA",'TARIFAS 2025'!$C$5,IF(T62="LEJANA",'TARIFAS 2025'!$D$5)))</f>
        <v>488953</v>
      </c>
      <c r="Y62" s="59">
        <f t="shared" si="0"/>
        <v>488953</v>
      </c>
    </row>
    <row r="63" spans="1:25">
      <c r="A63" s="30" t="s">
        <v>79</v>
      </c>
      <c r="B63" s="30" t="str">
        <f>VLOOKUP(A63,'CENTROS DE COSTOS'!A:D,2,0)</f>
        <v>0036-0003</v>
      </c>
      <c r="C63" s="30" t="str">
        <f>VLOOKUP(A63,'CENTROS DE COSTOS'!A:D,3,0)</f>
        <v>Wompi Suroccidente</v>
      </c>
      <c r="D63" s="30">
        <v>76364</v>
      </c>
      <c r="E63" s="30" t="s">
        <v>1527</v>
      </c>
      <c r="F63" s="30">
        <v>81769</v>
      </c>
      <c r="G63" s="30" t="s">
        <v>19</v>
      </c>
      <c r="H63" s="30" t="s">
        <v>1182</v>
      </c>
      <c r="I63" s="30" t="s">
        <v>1103</v>
      </c>
      <c r="J63" s="30" t="s">
        <v>1121</v>
      </c>
      <c r="K63" s="30" t="s">
        <v>1528</v>
      </c>
      <c r="L63" s="30" t="s">
        <v>1174</v>
      </c>
      <c r="M63" s="30" t="s">
        <v>1529</v>
      </c>
      <c r="N63" s="56">
        <v>45932</v>
      </c>
      <c r="O63" s="56">
        <v>45945</v>
      </c>
      <c r="P63" s="30" t="s">
        <v>1176</v>
      </c>
      <c r="Q63" s="30" t="s">
        <v>1530</v>
      </c>
      <c r="R63" s="30" t="s">
        <v>1178</v>
      </c>
      <c r="S63" s="30" t="s">
        <v>1531</v>
      </c>
      <c r="T63" s="30" t="s">
        <v>43</v>
      </c>
      <c r="U63" s="30" t="s">
        <v>123</v>
      </c>
      <c r="V63" s="30" t="s">
        <v>1180</v>
      </c>
      <c r="W63" s="30">
        <v>1</v>
      </c>
      <c r="X63" s="59">
        <f>IF(T63="PRINCIPAL",'TARIFAS 2025'!$B$5,IF(T63="INTERMEDIA",'TARIFAS 2025'!$C$5,IF(T63="LEJANA",'TARIFAS 2025'!$D$5)))</f>
        <v>488953</v>
      </c>
      <c r="Y63" s="59">
        <f t="shared" si="0"/>
        <v>488953</v>
      </c>
    </row>
    <row r="64" spans="1:25">
      <c r="A64" s="30" t="s">
        <v>101</v>
      </c>
      <c r="B64" s="30" t="str">
        <f>VLOOKUP(A64,'CENTROS DE COSTOS'!A:D,2,0)</f>
        <v>0036-0006</v>
      </c>
      <c r="C64" s="30" t="str">
        <f>VLOOKUP(A64,'CENTROS DE COSTOS'!A:D,3,0)</f>
        <v>Wompi Oriente</v>
      </c>
      <c r="D64" s="30">
        <v>85010</v>
      </c>
      <c r="E64" s="30" t="s">
        <v>1532</v>
      </c>
      <c r="F64" s="30">
        <v>81747</v>
      </c>
      <c r="G64" s="30" t="s">
        <v>19</v>
      </c>
      <c r="H64" s="30" t="s">
        <v>1182</v>
      </c>
      <c r="I64" s="30" t="s">
        <v>483</v>
      </c>
      <c r="J64" s="30" t="s">
        <v>484</v>
      </c>
      <c r="K64" s="30" t="s">
        <v>1533</v>
      </c>
      <c r="L64" s="30" t="s">
        <v>1174</v>
      </c>
      <c r="M64" s="30" t="s">
        <v>1534</v>
      </c>
      <c r="N64" s="56">
        <v>45932</v>
      </c>
      <c r="O64" s="56">
        <v>45960</v>
      </c>
      <c r="P64" s="30" t="s">
        <v>1176</v>
      </c>
      <c r="Q64" s="30" t="s">
        <v>1535</v>
      </c>
      <c r="R64" s="30" t="s">
        <v>1178</v>
      </c>
      <c r="S64" s="30" t="s">
        <v>1536</v>
      </c>
      <c r="T64" s="30" t="s">
        <v>43</v>
      </c>
      <c r="U64" s="30" t="s">
        <v>123</v>
      </c>
      <c r="V64" s="30" t="s">
        <v>1537</v>
      </c>
      <c r="W64" s="30">
        <v>1</v>
      </c>
      <c r="X64" s="59">
        <f>IF(T64="PRINCIPAL",'TARIFAS 2025'!$B$5,IF(T64="INTERMEDIA",'TARIFAS 2025'!$C$5,IF(T64="LEJANA",'TARIFAS 2025'!$D$5)))</f>
        <v>488953</v>
      </c>
      <c r="Y64" s="59">
        <f t="shared" si="0"/>
        <v>488953</v>
      </c>
    </row>
    <row r="65" spans="1:25">
      <c r="A65" s="30" t="s">
        <v>76</v>
      </c>
      <c r="B65" s="30" t="str">
        <f>VLOOKUP(A65,'CENTROS DE COSTOS'!A:D,2,0)</f>
        <v>0036-0007</v>
      </c>
      <c r="C65" s="30" t="str">
        <f>VLOOKUP(A65,'CENTROS DE COSTOS'!A:D,3,0)</f>
        <v>Wompi Santander</v>
      </c>
      <c r="D65" s="30">
        <v>68167</v>
      </c>
      <c r="E65" s="30" t="s">
        <v>1538</v>
      </c>
      <c r="F65" s="30">
        <v>81759</v>
      </c>
      <c r="G65" s="30" t="s">
        <v>19</v>
      </c>
      <c r="H65" s="30" t="s">
        <v>1182</v>
      </c>
      <c r="I65" s="30" t="s">
        <v>965</v>
      </c>
      <c r="J65" s="30" t="s">
        <v>975</v>
      </c>
      <c r="K65" s="30" t="s">
        <v>1539</v>
      </c>
      <c r="L65" s="30" t="s">
        <v>1174</v>
      </c>
      <c r="M65" s="30" t="s">
        <v>1540</v>
      </c>
      <c r="N65" s="56">
        <v>45932</v>
      </c>
      <c r="O65" s="56">
        <v>45960</v>
      </c>
      <c r="P65" s="30" t="s">
        <v>1176</v>
      </c>
      <c r="Q65" s="30" t="s">
        <v>1541</v>
      </c>
      <c r="R65" s="30" t="s">
        <v>1178</v>
      </c>
      <c r="S65" s="30" t="s">
        <v>1542</v>
      </c>
      <c r="T65" s="30" t="s">
        <v>44</v>
      </c>
      <c r="U65" s="30" t="s">
        <v>123</v>
      </c>
      <c r="V65" s="30" t="s">
        <v>1297</v>
      </c>
      <c r="W65" s="30">
        <v>1</v>
      </c>
      <c r="X65" s="59">
        <f>IF(T65="PRINCIPAL",'TARIFAS 2025'!$B$5,IF(T65="INTERMEDIA",'TARIFAS 2025'!$C$5,IF(T65="LEJANA",'TARIFAS 2025'!$D$5)))</f>
        <v>598334</v>
      </c>
      <c r="Y65" s="59">
        <f t="shared" ref="Y65:Y120" si="1">X65*W65</f>
        <v>598334</v>
      </c>
    </row>
    <row r="66" spans="1:25">
      <c r="A66" s="30" t="s">
        <v>90</v>
      </c>
      <c r="B66" s="30" t="str">
        <f>VLOOKUP(A66,'CENTROS DE COSTOS'!A:D,2,0)</f>
        <v>0036-0005</v>
      </c>
      <c r="C66" s="30" t="str">
        <f>VLOOKUP(A66,'CENTROS DE COSTOS'!A:D,3,0)</f>
        <v>Wompi Noroccidente</v>
      </c>
      <c r="D66" s="30">
        <v>5120</v>
      </c>
      <c r="E66" s="30" t="s">
        <v>1543</v>
      </c>
      <c r="F66" s="30">
        <v>81766</v>
      </c>
      <c r="G66" s="30" t="s">
        <v>19</v>
      </c>
      <c r="H66" s="30" t="s">
        <v>1182</v>
      </c>
      <c r="I66" s="30" t="s">
        <v>122</v>
      </c>
      <c r="J66" s="30" t="s">
        <v>161</v>
      </c>
      <c r="K66" s="30" t="s">
        <v>1544</v>
      </c>
      <c r="L66" s="30" t="s">
        <v>1174</v>
      </c>
      <c r="M66" s="30" t="s">
        <v>1545</v>
      </c>
      <c r="N66" s="56">
        <v>45932</v>
      </c>
      <c r="O66" s="56">
        <v>45961</v>
      </c>
      <c r="P66" s="30" t="s">
        <v>1176</v>
      </c>
      <c r="Q66" s="30" t="s">
        <v>1546</v>
      </c>
      <c r="R66" s="30" t="s">
        <v>1178</v>
      </c>
      <c r="S66" s="30" t="s">
        <v>1547</v>
      </c>
      <c r="T66" s="30" t="s">
        <v>44</v>
      </c>
      <c r="U66" s="30" t="s">
        <v>123</v>
      </c>
      <c r="V66" s="30" t="s">
        <v>1548</v>
      </c>
      <c r="W66" s="30">
        <v>1</v>
      </c>
      <c r="X66" s="59">
        <f>IF(T66="PRINCIPAL",'TARIFAS 2025'!$B$5,IF(T66="INTERMEDIA",'TARIFAS 2025'!$C$5,IF(T66="LEJANA",'TARIFAS 2025'!$D$5)))</f>
        <v>598334</v>
      </c>
      <c r="Y66" s="59">
        <f t="shared" si="1"/>
        <v>598334</v>
      </c>
    </row>
    <row r="67" spans="1:25">
      <c r="A67" s="30" t="s">
        <v>79</v>
      </c>
      <c r="B67" s="30" t="str">
        <f>VLOOKUP(A67,'CENTROS DE COSTOS'!A:D,2,0)</f>
        <v>0036-0003</v>
      </c>
      <c r="C67" s="30" t="str">
        <f>VLOOKUP(A67,'CENTROS DE COSTOS'!A:D,3,0)</f>
        <v>Wompi Suroccidente</v>
      </c>
      <c r="D67" s="30">
        <v>76001</v>
      </c>
      <c r="E67" s="30" t="s">
        <v>1549</v>
      </c>
      <c r="F67" s="30">
        <v>81758</v>
      </c>
      <c r="G67" s="30" t="s">
        <v>19</v>
      </c>
      <c r="H67" s="30" t="s">
        <v>1182</v>
      </c>
      <c r="I67" s="30" t="s">
        <v>1103</v>
      </c>
      <c r="J67" s="30" t="s">
        <v>79</v>
      </c>
      <c r="K67" s="30" t="s">
        <v>1550</v>
      </c>
      <c r="L67" s="30" t="s">
        <v>1174</v>
      </c>
      <c r="M67" s="30" t="s">
        <v>1551</v>
      </c>
      <c r="N67" s="56">
        <v>45932</v>
      </c>
      <c r="O67" s="56">
        <v>45944</v>
      </c>
      <c r="P67" s="30" t="s">
        <v>1176</v>
      </c>
      <c r="Q67" s="30" t="s">
        <v>1552</v>
      </c>
      <c r="R67" s="30" t="s">
        <v>1178</v>
      </c>
      <c r="S67" s="30" t="s">
        <v>1553</v>
      </c>
      <c r="T67" s="30" t="s">
        <v>42</v>
      </c>
      <c r="U67" s="30" t="s">
        <v>123</v>
      </c>
      <c r="V67" s="30" t="s">
        <v>1554</v>
      </c>
      <c r="W67" s="30">
        <v>1</v>
      </c>
      <c r="X67" s="59">
        <f>IF(T67="PRINCIPAL",'TARIFAS 2025'!$B$5,IF(T67="INTERMEDIA",'TARIFAS 2025'!$C$5,IF(T67="LEJANA",'TARIFAS 2025'!$D$5)))</f>
        <v>367716</v>
      </c>
      <c r="Y67" s="59">
        <f t="shared" si="1"/>
        <v>367716</v>
      </c>
    </row>
    <row r="68" spans="1:25">
      <c r="A68" s="30" t="s">
        <v>73</v>
      </c>
      <c r="B68" s="30" t="str">
        <f>VLOOKUP(A68,'CENTROS DE COSTOS'!A:D,2,0)</f>
        <v>0036-0004</v>
      </c>
      <c r="C68" s="30" t="str">
        <f>VLOOKUP(A68,'CENTROS DE COSTOS'!A:D,3,0)</f>
        <v>Wompi Centro</v>
      </c>
      <c r="D68" s="30">
        <v>25754</v>
      </c>
      <c r="E68" s="30" t="s">
        <v>1555</v>
      </c>
      <c r="F68" s="30">
        <v>81785</v>
      </c>
      <c r="G68" s="30" t="s">
        <v>19</v>
      </c>
      <c r="H68" s="30" t="s">
        <v>1182</v>
      </c>
      <c r="I68" s="30" t="s">
        <v>620</v>
      </c>
      <c r="J68" s="30" t="s">
        <v>700</v>
      </c>
      <c r="K68" s="30" t="s">
        <v>1556</v>
      </c>
      <c r="L68" s="30" t="s">
        <v>1174</v>
      </c>
      <c r="M68" s="30" t="s">
        <v>1557</v>
      </c>
      <c r="N68" s="56">
        <v>45932</v>
      </c>
      <c r="O68" s="56">
        <v>45944</v>
      </c>
      <c r="P68" s="30" t="s">
        <v>1176</v>
      </c>
      <c r="Q68" s="30" t="s">
        <v>1558</v>
      </c>
      <c r="R68" s="30" t="s">
        <v>1178</v>
      </c>
      <c r="S68" s="30" t="s">
        <v>1559</v>
      </c>
      <c r="T68" s="30" t="s">
        <v>42</v>
      </c>
      <c r="U68" s="30" t="s">
        <v>123</v>
      </c>
      <c r="V68" s="30" t="s">
        <v>1451</v>
      </c>
      <c r="W68" s="30">
        <v>1</v>
      </c>
      <c r="X68" s="59">
        <f>IF(T68="PRINCIPAL",'TARIFAS 2025'!$B$5,IF(T68="INTERMEDIA",'TARIFAS 2025'!$C$5,IF(T68="LEJANA",'TARIFAS 2025'!$D$5)))</f>
        <v>367716</v>
      </c>
      <c r="Y68" s="59">
        <f t="shared" si="1"/>
        <v>367716</v>
      </c>
    </row>
    <row r="69" spans="1:25">
      <c r="A69" s="30" t="s">
        <v>73</v>
      </c>
      <c r="B69" s="30" t="str">
        <f>VLOOKUP(A69,'CENTROS DE COSTOS'!A:D,2,0)</f>
        <v>0036-0004</v>
      </c>
      <c r="C69" s="30" t="str">
        <f>VLOOKUP(A69,'CENTROS DE COSTOS'!A:D,3,0)</f>
        <v>Wompi Centro</v>
      </c>
      <c r="D69" s="30">
        <v>11001</v>
      </c>
      <c r="E69" s="30" t="s">
        <v>1560</v>
      </c>
      <c r="F69" s="30">
        <v>81754</v>
      </c>
      <c r="G69" s="30" t="s">
        <v>19</v>
      </c>
      <c r="H69" s="30" t="s">
        <v>1182</v>
      </c>
      <c r="I69" s="30" t="s">
        <v>620</v>
      </c>
      <c r="J69" s="30" t="s">
        <v>73</v>
      </c>
      <c r="K69" s="30" t="s">
        <v>1561</v>
      </c>
      <c r="L69" s="30" t="s">
        <v>1174</v>
      </c>
      <c r="M69" s="30" t="s">
        <v>1562</v>
      </c>
      <c r="N69" s="56">
        <v>45932</v>
      </c>
      <c r="O69" s="56">
        <v>45944</v>
      </c>
      <c r="P69" s="30" t="s">
        <v>1176</v>
      </c>
      <c r="Q69" s="30" t="s">
        <v>1563</v>
      </c>
      <c r="R69" s="30" t="s">
        <v>1178</v>
      </c>
      <c r="S69" s="30" t="s">
        <v>1564</v>
      </c>
      <c r="T69" s="30" t="s">
        <v>42</v>
      </c>
      <c r="U69" s="30" t="s">
        <v>123</v>
      </c>
      <c r="V69" s="30" t="s">
        <v>1217</v>
      </c>
      <c r="W69" s="30">
        <v>1</v>
      </c>
      <c r="X69" s="59">
        <f>IF(T69="PRINCIPAL",'TARIFAS 2025'!$B$5,IF(T69="INTERMEDIA",'TARIFAS 2025'!$C$5,IF(T69="LEJANA",'TARIFAS 2025'!$D$5)))</f>
        <v>367716</v>
      </c>
      <c r="Y69" s="59">
        <f t="shared" si="1"/>
        <v>367716</v>
      </c>
    </row>
    <row r="70" spans="1:25">
      <c r="A70" s="30" t="s">
        <v>99</v>
      </c>
      <c r="B70" s="30" t="str">
        <f>VLOOKUP(A70,'CENTROS DE COSTOS'!A:D,2,0)</f>
        <v>0036-0001</v>
      </c>
      <c r="C70" s="30" t="str">
        <f>VLOOKUP(A70,'CENTROS DE COSTOS'!A:D,3,0)</f>
        <v>Wompi Costa</v>
      </c>
      <c r="D70" s="30">
        <v>20570</v>
      </c>
      <c r="E70" s="30" t="s">
        <v>1565</v>
      </c>
      <c r="F70" s="30">
        <v>81777</v>
      </c>
      <c r="G70" s="30" t="s">
        <v>19</v>
      </c>
      <c r="H70" s="30" t="s">
        <v>1182</v>
      </c>
      <c r="I70" s="30" t="s">
        <v>538</v>
      </c>
      <c r="J70" s="30" t="s">
        <v>557</v>
      </c>
      <c r="K70" s="30" t="s">
        <v>1566</v>
      </c>
      <c r="L70" s="30" t="s">
        <v>1174</v>
      </c>
      <c r="M70" s="30" t="s">
        <v>1567</v>
      </c>
      <c r="N70" s="56">
        <v>45932</v>
      </c>
      <c r="O70" s="56">
        <v>45945</v>
      </c>
      <c r="P70" s="30" t="s">
        <v>1176</v>
      </c>
      <c r="Q70" s="30" t="s">
        <v>1568</v>
      </c>
      <c r="R70" s="30" t="s">
        <v>1178</v>
      </c>
      <c r="S70" s="30" t="s">
        <v>1569</v>
      </c>
      <c r="T70" s="30" t="s">
        <v>44</v>
      </c>
      <c r="U70" s="30" t="s">
        <v>123</v>
      </c>
      <c r="V70" s="30" t="s">
        <v>1407</v>
      </c>
      <c r="W70" s="30">
        <v>1</v>
      </c>
      <c r="X70" s="59">
        <f>IF(T70="PRINCIPAL",'TARIFAS 2025'!$B$5,IF(T70="INTERMEDIA",'TARIFAS 2025'!$C$5,IF(T70="LEJANA",'TARIFAS 2025'!$D$5)))</f>
        <v>598334</v>
      </c>
      <c r="Y70" s="59">
        <f t="shared" si="1"/>
        <v>598334</v>
      </c>
    </row>
    <row r="71" spans="1:25">
      <c r="A71" s="30" t="s">
        <v>92</v>
      </c>
      <c r="B71" s="30" t="str">
        <f>VLOOKUP(A71,'CENTROS DE COSTOS'!A:D,2,0)</f>
        <v>0036-0006</v>
      </c>
      <c r="C71" s="30" t="str">
        <f>VLOOKUP(A71,'CENTROS DE COSTOS'!A:D,3,0)</f>
        <v>Wompi Oriente</v>
      </c>
      <c r="D71" s="30">
        <v>18001</v>
      </c>
      <c r="E71" s="30" t="s">
        <v>1570</v>
      </c>
      <c r="F71" s="30">
        <v>81765</v>
      </c>
      <c r="G71" s="30" t="s">
        <v>19</v>
      </c>
      <c r="H71" s="30" t="s">
        <v>1182</v>
      </c>
      <c r="I71" s="30" t="s">
        <v>468</v>
      </c>
      <c r="J71" s="30" t="s">
        <v>84</v>
      </c>
      <c r="K71" s="30" t="s">
        <v>1571</v>
      </c>
      <c r="L71" s="30" t="s">
        <v>1174</v>
      </c>
      <c r="M71" s="30" t="s">
        <v>1572</v>
      </c>
      <c r="N71" s="56">
        <v>45932</v>
      </c>
      <c r="O71" s="56">
        <v>45961</v>
      </c>
      <c r="P71" s="30" t="s">
        <v>1176</v>
      </c>
      <c r="Q71" s="30" t="s">
        <v>1573</v>
      </c>
      <c r="R71" s="30" t="s">
        <v>1178</v>
      </c>
      <c r="S71" s="30" t="s">
        <v>1574</v>
      </c>
      <c r="T71" s="30" t="s">
        <v>44</v>
      </c>
      <c r="U71" s="30" t="s">
        <v>123</v>
      </c>
      <c r="V71" s="30" t="s">
        <v>1515</v>
      </c>
      <c r="W71" s="30">
        <v>1</v>
      </c>
      <c r="X71" s="59">
        <f>IF(T71="PRINCIPAL",'TARIFAS 2025'!$B$5,IF(T71="INTERMEDIA",'TARIFAS 2025'!$C$5,IF(T71="LEJANA",'TARIFAS 2025'!$D$5)))</f>
        <v>598334</v>
      </c>
      <c r="Y71" s="59">
        <f t="shared" si="1"/>
        <v>598334</v>
      </c>
    </row>
    <row r="72" spans="1:25">
      <c r="A72" s="30" t="s">
        <v>92</v>
      </c>
      <c r="B72" s="30" t="str">
        <f>VLOOKUP(A72,'CENTROS DE COSTOS'!A:D,2,0)</f>
        <v>0036-0006</v>
      </c>
      <c r="C72" s="30" t="str">
        <f>VLOOKUP(A72,'CENTROS DE COSTOS'!A:D,3,0)</f>
        <v>Wompi Oriente</v>
      </c>
      <c r="D72" s="30">
        <v>18247</v>
      </c>
      <c r="E72" s="30" t="s">
        <v>1575</v>
      </c>
      <c r="F72" s="30">
        <v>81764</v>
      </c>
      <c r="G72" s="30" t="s">
        <v>19</v>
      </c>
      <c r="H72" s="30" t="s">
        <v>1182</v>
      </c>
      <c r="I72" s="30" t="s">
        <v>468</v>
      </c>
      <c r="J72" s="30" t="s">
        <v>473</v>
      </c>
      <c r="K72" s="30" t="s">
        <v>1576</v>
      </c>
      <c r="L72" s="30" t="s">
        <v>1174</v>
      </c>
      <c r="M72" s="30" t="s">
        <v>1577</v>
      </c>
      <c r="N72" s="56">
        <v>45932</v>
      </c>
      <c r="O72" s="56">
        <v>45946</v>
      </c>
      <c r="P72" s="30" t="s">
        <v>1176</v>
      </c>
      <c r="Q72" s="30" t="s">
        <v>1578</v>
      </c>
      <c r="R72" s="30" t="s">
        <v>1178</v>
      </c>
      <c r="S72" s="30" t="s">
        <v>1579</v>
      </c>
      <c r="T72" s="30" t="s">
        <v>44</v>
      </c>
      <c r="U72" s="30" t="s">
        <v>123</v>
      </c>
      <c r="V72" s="30" t="s">
        <v>1515</v>
      </c>
      <c r="W72" s="30">
        <v>1</v>
      </c>
      <c r="X72" s="59">
        <f>IF(T72="PRINCIPAL",'TARIFAS 2025'!$B$5,IF(T72="INTERMEDIA",'TARIFAS 2025'!$C$5,IF(T72="LEJANA",'TARIFAS 2025'!$D$5)))</f>
        <v>598334</v>
      </c>
      <c r="Y72" s="59">
        <f t="shared" si="1"/>
        <v>598334</v>
      </c>
    </row>
    <row r="73" spans="1:25">
      <c r="A73" s="30" t="s">
        <v>73</v>
      </c>
      <c r="B73" s="30" t="str">
        <f>VLOOKUP(A73,'CENTROS DE COSTOS'!A:D,2,0)</f>
        <v>0036-0004</v>
      </c>
      <c r="C73" s="30" t="str">
        <f>VLOOKUP(A73,'CENTROS DE COSTOS'!A:D,3,0)</f>
        <v>Wompi Centro</v>
      </c>
      <c r="D73" s="30">
        <v>11001</v>
      </c>
      <c r="E73" s="30" t="s">
        <v>1580</v>
      </c>
      <c r="F73" s="30">
        <v>81756</v>
      </c>
      <c r="G73" s="30" t="s">
        <v>19</v>
      </c>
      <c r="H73" s="30" t="s">
        <v>1182</v>
      </c>
      <c r="I73" s="30" t="s">
        <v>620</v>
      </c>
      <c r="J73" s="30" t="s">
        <v>73</v>
      </c>
      <c r="K73" s="30" t="s">
        <v>1581</v>
      </c>
      <c r="L73" s="30" t="s">
        <v>1174</v>
      </c>
      <c r="M73" s="30" t="s">
        <v>1582</v>
      </c>
      <c r="N73" s="56">
        <v>45932</v>
      </c>
      <c r="O73" s="56">
        <v>45944</v>
      </c>
      <c r="P73" s="30" t="s">
        <v>1176</v>
      </c>
      <c r="Q73" s="30" t="s">
        <v>1583</v>
      </c>
      <c r="R73" s="30" t="s">
        <v>1178</v>
      </c>
      <c r="S73" s="30" t="s">
        <v>1584</v>
      </c>
      <c r="T73" s="30" t="s">
        <v>42</v>
      </c>
      <c r="U73" s="30" t="s">
        <v>123</v>
      </c>
      <c r="V73" s="30" t="s">
        <v>1309</v>
      </c>
      <c r="W73" s="30">
        <v>1</v>
      </c>
      <c r="X73" s="59">
        <f>IF(T73="PRINCIPAL",'TARIFAS 2025'!$B$5,IF(T73="INTERMEDIA",'TARIFAS 2025'!$C$5,IF(T73="LEJANA",'TARIFAS 2025'!$D$5)))</f>
        <v>367716</v>
      </c>
      <c r="Y73" s="59">
        <f t="shared" si="1"/>
        <v>367716</v>
      </c>
    </row>
    <row r="74" spans="1:25">
      <c r="A74" s="30" t="s">
        <v>76</v>
      </c>
      <c r="B74" s="30" t="str">
        <f>VLOOKUP(A74,'CENTROS DE COSTOS'!A:D,2,0)</f>
        <v>0036-0007</v>
      </c>
      <c r="C74" s="30" t="str">
        <f>VLOOKUP(A74,'CENTROS DE COSTOS'!A:D,3,0)</f>
        <v>Wompi Santander</v>
      </c>
      <c r="D74" s="30">
        <v>68720</v>
      </c>
      <c r="E74" s="30" t="s">
        <v>1585</v>
      </c>
      <c r="F74" s="30">
        <v>81782</v>
      </c>
      <c r="G74" s="30" t="s">
        <v>19</v>
      </c>
      <c r="H74" s="30" t="s">
        <v>1182</v>
      </c>
      <c r="I74" s="30" t="s">
        <v>965</v>
      </c>
      <c r="J74" s="30" t="s">
        <v>1026</v>
      </c>
      <c r="K74" s="30" t="s">
        <v>1586</v>
      </c>
      <c r="L74" s="30" t="s">
        <v>1174</v>
      </c>
      <c r="M74" s="30" t="s">
        <v>1587</v>
      </c>
      <c r="N74" s="56">
        <v>45932</v>
      </c>
      <c r="O74" s="56">
        <v>45946</v>
      </c>
      <c r="P74" s="30" t="s">
        <v>1176</v>
      </c>
      <c r="Q74" s="30" t="s">
        <v>1588</v>
      </c>
      <c r="R74" s="30" t="s">
        <v>1178</v>
      </c>
      <c r="S74" s="30" t="s">
        <v>1589</v>
      </c>
      <c r="T74" s="30" t="s">
        <v>44</v>
      </c>
      <c r="U74" s="30" t="s">
        <v>123</v>
      </c>
      <c r="V74" s="30" t="s">
        <v>1315</v>
      </c>
      <c r="W74" s="30">
        <v>1</v>
      </c>
      <c r="X74" s="59">
        <f>IF(T74="PRINCIPAL",'TARIFAS 2025'!$B$5,IF(T74="INTERMEDIA",'TARIFAS 2025'!$C$5,IF(T74="LEJANA",'TARIFAS 2025'!$D$5)))</f>
        <v>598334</v>
      </c>
      <c r="Y74" s="59">
        <f t="shared" si="1"/>
        <v>598334</v>
      </c>
    </row>
    <row r="75" spans="1:25">
      <c r="A75" s="30" t="s">
        <v>90</v>
      </c>
      <c r="B75" s="30" t="str">
        <f>VLOOKUP(A75,'CENTROS DE COSTOS'!A:D,2,0)</f>
        <v>0036-0005</v>
      </c>
      <c r="C75" s="30" t="str">
        <f>VLOOKUP(A75,'CENTROS DE COSTOS'!A:D,3,0)</f>
        <v>Wompi Noroccidente</v>
      </c>
      <c r="D75" s="30">
        <v>5001</v>
      </c>
      <c r="E75" s="30" t="s">
        <v>1590</v>
      </c>
      <c r="F75" s="30">
        <v>81794</v>
      </c>
      <c r="G75" s="30" t="s">
        <v>19</v>
      </c>
      <c r="H75" s="30" t="s">
        <v>1182</v>
      </c>
      <c r="I75" s="30" t="s">
        <v>122</v>
      </c>
      <c r="J75" s="30" t="s">
        <v>90</v>
      </c>
      <c r="K75" s="30" t="s">
        <v>1591</v>
      </c>
      <c r="L75" s="30" t="s">
        <v>1174</v>
      </c>
      <c r="M75" s="30" t="s">
        <v>1592</v>
      </c>
      <c r="N75" s="56">
        <v>45932</v>
      </c>
      <c r="O75" s="56">
        <v>45944</v>
      </c>
      <c r="P75" s="30" t="s">
        <v>1176</v>
      </c>
      <c r="Q75" s="30" t="s">
        <v>1593</v>
      </c>
      <c r="R75" s="30" t="s">
        <v>1178</v>
      </c>
      <c r="S75" s="30" t="s">
        <v>1594</v>
      </c>
      <c r="T75" s="30" t="s">
        <v>42</v>
      </c>
      <c r="U75" s="30" t="s">
        <v>123</v>
      </c>
      <c r="V75" s="30" t="s">
        <v>1595</v>
      </c>
      <c r="W75" s="30">
        <v>1</v>
      </c>
      <c r="X75" s="59">
        <f>IF(T75="PRINCIPAL",'TARIFAS 2025'!$B$5,IF(T75="INTERMEDIA",'TARIFAS 2025'!$C$5,IF(T75="LEJANA",'TARIFAS 2025'!$D$5)))</f>
        <v>367716</v>
      </c>
      <c r="Y75" s="59">
        <f t="shared" si="1"/>
        <v>367716</v>
      </c>
    </row>
    <row r="76" spans="1:25">
      <c r="A76" s="30" t="s">
        <v>91</v>
      </c>
      <c r="B76" s="30" t="str">
        <f>VLOOKUP(A76,'CENTROS DE COSTOS'!A:D,2,0)</f>
        <v>0036-0001</v>
      </c>
      <c r="C76" s="30" t="str">
        <f>VLOOKUP(A76,'CENTROS DE COSTOS'!A:D,3,0)</f>
        <v>Wompi Costa</v>
      </c>
      <c r="D76" s="30">
        <v>5659</v>
      </c>
      <c r="E76" s="30" t="s">
        <v>1596</v>
      </c>
      <c r="F76" s="30">
        <v>81594</v>
      </c>
      <c r="G76" s="30" t="s">
        <v>19</v>
      </c>
      <c r="H76" s="30" t="s">
        <v>1172</v>
      </c>
      <c r="I76" s="30" t="s">
        <v>122</v>
      </c>
      <c r="J76" s="30" t="s">
        <v>221</v>
      </c>
      <c r="K76" s="30" t="s">
        <v>1597</v>
      </c>
      <c r="L76" s="30" t="s">
        <v>1174</v>
      </c>
      <c r="M76" s="30" t="s">
        <v>1598</v>
      </c>
      <c r="N76" s="56">
        <v>45932</v>
      </c>
      <c r="O76" s="56">
        <v>45944</v>
      </c>
      <c r="P76" s="30" t="s">
        <v>1176</v>
      </c>
      <c r="Q76" s="30" t="s">
        <v>1599</v>
      </c>
      <c r="R76" s="30" t="s">
        <v>1178</v>
      </c>
      <c r="S76" s="30" t="s">
        <v>1600</v>
      </c>
      <c r="T76" s="30" t="s">
        <v>43</v>
      </c>
      <c r="U76" s="30" t="s">
        <v>123</v>
      </c>
      <c r="V76" s="30" t="s">
        <v>1462</v>
      </c>
      <c r="W76" s="30">
        <v>1</v>
      </c>
      <c r="X76" s="59">
        <f>IF(T76="PRINCIPAL",'TARIFAS 2025'!$B$5,IF(T76="INTERMEDIA",'TARIFAS 2025'!$C$5,IF(T76="LEJANA",'TARIFAS 2025'!$D$5)))</f>
        <v>488953</v>
      </c>
      <c r="Y76" s="59">
        <f t="shared" si="1"/>
        <v>488953</v>
      </c>
    </row>
    <row r="77" spans="1:25">
      <c r="A77" s="30" t="s">
        <v>93</v>
      </c>
      <c r="B77" s="30" t="str">
        <f>VLOOKUP(A77,'CENTROS DE COSTOS'!A:D,2,0)</f>
        <v>0036-0003</v>
      </c>
      <c r="C77" s="30" t="str">
        <f>VLOOKUP(A77,'CENTROS DE COSTOS'!A:D,3,0)</f>
        <v>Wompi Suroccidente</v>
      </c>
      <c r="D77" s="30">
        <v>52835</v>
      </c>
      <c r="E77" s="30" t="s">
        <v>1601</v>
      </c>
      <c r="F77" s="30">
        <v>81293</v>
      </c>
      <c r="G77" s="30" t="s">
        <v>19</v>
      </c>
      <c r="H77" s="30" t="s">
        <v>1172</v>
      </c>
      <c r="I77" s="30" t="s">
        <v>135</v>
      </c>
      <c r="J77" s="30" t="s">
        <v>883</v>
      </c>
      <c r="K77" s="30" t="s">
        <v>1602</v>
      </c>
      <c r="L77" s="30" t="s">
        <v>1174</v>
      </c>
      <c r="M77" s="30" t="s">
        <v>1603</v>
      </c>
      <c r="N77" s="56">
        <v>45932</v>
      </c>
      <c r="O77" s="56">
        <v>45959</v>
      </c>
      <c r="P77" s="30" t="s">
        <v>1176</v>
      </c>
      <c r="Q77" s="30" t="s">
        <v>1604</v>
      </c>
      <c r="R77" s="30" t="s">
        <v>1178</v>
      </c>
      <c r="S77" s="30" t="s">
        <v>1605</v>
      </c>
      <c r="T77" s="30" t="s">
        <v>44</v>
      </c>
      <c r="U77" s="30" t="s">
        <v>123</v>
      </c>
      <c r="V77" s="30" t="s">
        <v>1303</v>
      </c>
      <c r="W77" s="30">
        <v>2</v>
      </c>
      <c r="X77" s="59">
        <f>IF(T77="PRINCIPAL",'TARIFAS 2025'!$B$5,IF(T77="INTERMEDIA",'TARIFAS 2025'!$C$5,IF(T77="LEJANA",'TARIFAS 2025'!$D$5)))</f>
        <v>598334</v>
      </c>
      <c r="Y77" s="59">
        <f t="shared" si="1"/>
        <v>1196668</v>
      </c>
    </row>
    <row r="78" spans="1:25">
      <c r="A78" s="30" t="s">
        <v>83</v>
      </c>
      <c r="B78" s="30" t="str">
        <f>VLOOKUP(A78,'CENTROS DE COSTOS'!A:D,2,0)</f>
        <v>0036-0007</v>
      </c>
      <c r="C78" s="30" t="str">
        <f>VLOOKUP(A78,'CENTROS DE COSTOS'!A:D,3,0)</f>
        <v>Wompi Santander</v>
      </c>
      <c r="D78" s="30">
        <v>54405</v>
      </c>
      <c r="E78" s="30" t="s">
        <v>1606</v>
      </c>
      <c r="F78" s="30">
        <v>81830</v>
      </c>
      <c r="G78" s="30" t="s">
        <v>19</v>
      </c>
      <c r="H78" s="30" t="s">
        <v>1182</v>
      </c>
      <c r="I78" s="30" t="s">
        <v>893</v>
      </c>
      <c r="J78" s="30" t="s">
        <v>915</v>
      </c>
      <c r="K78" s="30" t="s">
        <v>1607</v>
      </c>
      <c r="L78" s="30" t="s">
        <v>1174</v>
      </c>
      <c r="M78" s="30" t="s">
        <v>1608</v>
      </c>
      <c r="N78" s="56">
        <v>45936</v>
      </c>
      <c r="O78" s="56">
        <v>45944</v>
      </c>
      <c r="P78" s="30" t="s">
        <v>1176</v>
      </c>
      <c r="Q78" s="30" t="s">
        <v>1609</v>
      </c>
      <c r="R78" s="30" t="s">
        <v>1178</v>
      </c>
      <c r="S78" s="30" t="s">
        <v>1610</v>
      </c>
      <c r="T78" s="30" t="s">
        <v>42</v>
      </c>
      <c r="U78" s="30" t="s">
        <v>123</v>
      </c>
      <c r="V78" s="30" t="s">
        <v>1474</v>
      </c>
      <c r="W78" s="30">
        <v>1</v>
      </c>
      <c r="X78" s="59">
        <f>IF(T78="PRINCIPAL",'TARIFAS 2025'!$B$5,IF(T78="INTERMEDIA",'TARIFAS 2025'!$C$5,IF(T78="LEJANA",'TARIFAS 2025'!$D$5)))</f>
        <v>367716</v>
      </c>
      <c r="Y78" s="59">
        <f t="shared" si="1"/>
        <v>367716</v>
      </c>
    </row>
    <row r="79" spans="1:25">
      <c r="A79" s="30" t="s">
        <v>90</v>
      </c>
      <c r="B79" s="30" t="str">
        <f>VLOOKUP(A79,'CENTROS DE COSTOS'!A:D,2,0)</f>
        <v>0036-0005</v>
      </c>
      <c r="C79" s="30" t="str">
        <f>VLOOKUP(A79,'CENTROS DE COSTOS'!A:D,3,0)</f>
        <v>Wompi Noroccidente</v>
      </c>
      <c r="D79" s="30">
        <v>5001</v>
      </c>
      <c r="E79" s="30" t="s">
        <v>1611</v>
      </c>
      <c r="F79" s="30">
        <v>81844</v>
      </c>
      <c r="G79" s="30" t="s">
        <v>19</v>
      </c>
      <c r="H79" s="30" t="s">
        <v>1182</v>
      </c>
      <c r="I79" s="30" t="s">
        <v>122</v>
      </c>
      <c r="J79" s="30" t="s">
        <v>90</v>
      </c>
      <c r="K79" s="30" t="s">
        <v>1612</v>
      </c>
      <c r="L79" s="30" t="s">
        <v>1174</v>
      </c>
      <c r="M79" s="30" t="s">
        <v>1613</v>
      </c>
      <c r="N79" s="56">
        <v>45936</v>
      </c>
      <c r="O79" s="56">
        <v>45944</v>
      </c>
      <c r="P79" s="30" t="s">
        <v>1176</v>
      </c>
      <c r="Q79" s="30" t="s">
        <v>1614</v>
      </c>
      <c r="R79" s="30" t="s">
        <v>1178</v>
      </c>
      <c r="S79" s="30" t="s">
        <v>1615</v>
      </c>
      <c r="T79" s="30" t="s">
        <v>42</v>
      </c>
      <c r="U79" s="30" t="s">
        <v>123</v>
      </c>
      <c r="V79" s="30" t="s">
        <v>1595</v>
      </c>
      <c r="W79" s="30">
        <v>1</v>
      </c>
      <c r="X79" s="59">
        <f>IF(T79="PRINCIPAL",'TARIFAS 2025'!$B$5,IF(T79="INTERMEDIA",'TARIFAS 2025'!$C$5,IF(T79="LEJANA",'TARIFAS 2025'!$D$5)))</f>
        <v>367716</v>
      </c>
      <c r="Y79" s="59">
        <f t="shared" si="1"/>
        <v>367716</v>
      </c>
    </row>
    <row r="80" spans="1:25">
      <c r="A80" s="30" t="s">
        <v>73</v>
      </c>
      <c r="B80" s="30" t="str">
        <f>VLOOKUP(A80,'CENTROS DE COSTOS'!A:D,2,0)</f>
        <v>0036-0004</v>
      </c>
      <c r="C80" s="30" t="str">
        <f>VLOOKUP(A80,'CENTROS DE COSTOS'!A:D,3,0)</f>
        <v>Wompi Centro</v>
      </c>
      <c r="D80" s="30">
        <v>25299</v>
      </c>
      <c r="E80" s="30" t="s">
        <v>1616</v>
      </c>
      <c r="F80" s="30">
        <v>81829</v>
      </c>
      <c r="G80" s="30" t="s">
        <v>19</v>
      </c>
      <c r="H80" s="30" t="s">
        <v>1182</v>
      </c>
      <c r="I80" s="30" t="s">
        <v>620</v>
      </c>
      <c r="J80" s="30" t="s">
        <v>658</v>
      </c>
      <c r="K80" s="30" t="s">
        <v>1617</v>
      </c>
      <c r="L80" s="30" t="s">
        <v>1174</v>
      </c>
      <c r="M80" s="30" t="s">
        <v>1618</v>
      </c>
      <c r="N80" s="56">
        <v>45936</v>
      </c>
      <c r="O80" s="56">
        <v>45950</v>
      </c>
      <c r="P80" s="30" t="s">
        <v>1176</v>
      </c>
      <c r="Q80" s="30" t="s">
        <v>1619</v>
      </c>
      <c r="R80" s="30" t="s">
        <v>1178</v>
      </c>
      <c r="S80" s="30" t="s">
        <v>1620</v>
      </c>
      <c r="T80" s="30" t="s">
        <v>44</v>
      </c>
      <c r="U80" s="30" t="s">
        <v>123</v>
      </c>
      <c r="V80" s="30" t="s">
        <v>1621</v>
      </c>
      <c r="W80" s="30">
        <v>1</v>
      </c>
      <c r="X80" s="59">
        <f>IF(T80="PRINCIPAL",'TARIFAS 2025'!$B$5,IF(T80="INTERMEDIA",'TARIFAS 2025'!$C$5,IF(T80="LEJANA",'TARIFAS 2025'!$D$5)))</f>
        <v>598334</v>
      </c>
      <c r="Y80" s="59">
        <f t="shared" si="1"/>
        <v>598334</v>
      </c>
    </row>
    <row r="81" spans="1:25">
      <c r="A81" s="30" t="s">
        <v>93</v>
      </c>
      <c r="B81" s="30" t="str">
        <f>VLOOKUP(A81,'CENTROS DE COSTOS'!A:D,2,0)</f>
        <v>0036-0003</v>
      </c>
      <c r="C81" s="30" t="str">
        <f>VLOOKUP(A81,'CENTROS DE COSTOS'!A:D,3,0)</f>
        <v>Wompi Suroccidente</v>
      </c>
      <c r="D81" s="30">
        <v>52786</v>
      </c>
      <c r="E81" s="30" t="s">
        <v>1622</v>
      </c>
      <c r="F81" s="30">
        <v>81843</v>
      </c>
      <c r="G81" s="30" t="s">
        <v>19</v>
      </c>
      <c r="H81" s="30" t="s">
        <v>1182</v>
      </c>
      <c r="I81" s="30" t="s">
        <v>135</v>
      </c>
      <c r="J81" s="30" t="s">
        <v>889</v>
      </c>
      <c r="K81" s="30" t="s">
        <v>1623</v>
      </c>
      <c r="L81" s="30" t="s">
        <v>1174</v>
      </c>
      <c r="M81" s="30" t="s">
        <v>1624</v>
      </c>
      <c r="N81" s="56">
        <v>45936</v>
      </c>
      <c r="O81" s="56">
        <v>45945</v>
      </c>
      <c r="P81" s="30" t="s">
        <v>1176</v>
      </c>
      <c r="Q81" s="30" t="s">
        <v>1625</v>
      </c>
      <c r="R81" s="30" t="s">
        <v>1178</v>
      </c>
      <c r="S81" s="30" t="s">
        <v>1626</v>
      </c>
      <c r="T81" s="30" t="s">
        <v>43</v>
      </c>
      <c r="U81" s="30" t="s">
        <v>123</v>
      </c>
      <c r="V81" s="30" t="s">
        <v>1348</v>
      </c>
      <c r="W81" s="30">
        <v>1</v>
      </c>
      <c r="X81" s="59">
        <f>IF(T81="PRINCIPAL",'TARIFAS 2025'!$B$5,IF(T81="INTERMEDIA",'TARIFAS 2025'!$C$5,IF(T81="LEJANA",'TARIFAS 2025'!$D$5)))</f>
        <v>488953</v>
      </c>
      <c r="Y81" s="59">
        <f t="shared" si="1"/>
        <v>488953</v>
      </c>
    </row>
    <row r="82" spans="1:25">
      <c r="A82" s="30" t="s">
        <v>94</v>
      </c>
      <c r="B82" s="30" t="str">
        <f>VLOOKUP(A82,'CENTROS DE COSTOS'!A:D,2,0)</f>
        <v>0036-0002</v>
      </c>
      <c r="C82" s="30" t="str">
        <f>VLOOKUP(A82,'CENTROS DE COSTOS'!A:D,3,0)</f>
        <v>Wompi Eje Cafetero</v>
      </c>
      <c r="D82" s="30">
        <v>66170</v>
      </c>
      <c r="E82" s="30" t="s">
        <v>1627</v>
      </c>
      <c r="F82" s="30">
        <v>81828</v>
      </c>
      <c r="G82" s="30" t="s">
        <v>19</v>
      </c>
      <c r="H82" s="30" t="s">
        <v>1182</v>
      </c>
      <c r="I82" s="30" t="s">
        <v>460</v>
      </c>
      <c r="J82" s="30" t="s">
        <v>953</v>
      </c>
      <c r="K82" s="30" t="s">
        <v>1628</v>
      </c>
      <c r="L82" s="30" t="s">
        <v>1174</v>
      </c>
      <c r="M82" s="30" t="s">
        <v>1629</v>
      </c>
      <c r="N82" s="56">
        <v>45936</v>
      </c>
      <c r="O82" s="56">
        <v>45944</v>
      </c>
      <c r="P82" s="30" t="s">
        <v>1176</v>
      </c>
      <c r="Q82" s="30" t="s">
        <v>1630</v>
      </c>
      <c r="R82" s="30" t="s">
        <v>1178</v>
      </c>
      <c r="S82" s="30" t="s">
        <v>1631</v>
      </c>
      <c r="T82" s="30" t="s">
        <v>42</v>
      </c>
      <c r="U82" s="30" t="s">
        <v>123</v>
      </c>
      <c r="V82" s="30" t="s">
        <v>1632</v>
      </c>
      <c r="W82" s="30">
        <v>1</v>
      </c>
      <c r="X82" s="59">
        <f>IF(T82="PRINCIPAL",'TARIFAS 2025'!$B$5,IF(T82="INTERMEDIA",'TARIFAS 2025'!$C$5,IF(T82="LEJANA",'TARIFAS 2025'!$D$5)))</f>
        <v>367716</v>
      </c>
      <c r="Y82" s="59">
        <f t="shared" si="1"/>
        <v>367716</v>
      </c>
    </row>
    <row r="83" spans="1:25">
      <c r="A83" s="30" t="s">
        <v>73</v>
      </c>
      <c r="B83" s="30" t="str">
        <f>VLOOKUP(A83,'CENTROS DE COSTOS'!A:D,2,0)</f>
        <v>0036-0004</v>
      </c>
      <c r="C83" s="30" t="str">
        <f>VLOOKUP(A83,'CENTROS DE COSTOS'!A:D,3,0)</f>
        <v>Wompi Centro</v>
      </c>
      <c r="D83" s="30">
        <v>25718</v>
      </c>
      <c r="E83" s="30" t="s">
        <v>1633</v>
      </c>
      <c r="F83" s="30">
        <v>81839</v>
      </c>
      <c r="G83" s="30" t="s">
        <v>19</v>
      </c>
      <c r="H83" s="30" t="s">
        <v>1182</v>
      </c>
      <c r="I83" s="30" t="s">
        <v>620</v>
      </c>
      <c r="J83" s="30" t="s">
        <v>695</v>
      </c>
      <c r="K83" s="30" t="s">
        <v>1634</v>
      </c>
      <c r="L83" s="30" t="s">
        <v>1174</v>
      </c>
      <c r="M83" s="30" t="s">
        <v>1635</v>
      </c>
      <c r="N83" s="56">
        <v>45936</v>
      </c>
      <c r="O83" s="56">
        <v>45944</v>
      </c>
      <c r="P83" s="30" t="s">
        <v>1176</v>
      </c>
      <c r="Q83" s="30" t="s">
        <v>1636</v>
      </c>
      <c r="R83" s="30" t="s">
        <v>1178</v>
      </c>
      <c r="S83" s="30" t="s">
        <v>1637</v>
      </c>
      <c r="T83" s="30" t="s">
        <v>43</v>
      </c>
      <c r="U83" s="30" t="s">
        <v>123</v>
      </c>
      <c r="V83" s="30" t="s">
        <v>1638</v>
      </c>
      <c r="W83" s="30">
        <v>1</v>
      </c>
      <c r="X83" s="59">
        <f>IF(T83="PRINCIPAL",'TARIFAS 2025'!$B$5,IF(T83="INTERMEDIA",'TARIFAS 2025'!$C$5,IF(T83="LEJANA",'TARIFAS 2025'!$D$5)))</f>
        <v>488953</v>
      </c>
      <c r="Y83" s="59">
        <f t="shared" si="1"/>
        <v>488953</v>
      </c>
    </row>
    <row r="84" spans="1:25">
      <c r="A84" s="30" t="s">
        <v>79</v>
      </c>
      <c r="B84" s="30" t="str">
        <f>VLOOKUP(A84,'CENTROS DE COSTOS'!A:D,2,0)</f>
        <v>0036-0003</v>
      </c>
      <c r="C84" s="30" t="str">
        <f>VLOOKUP(A84,'CENTROS DE COSTOS'!A:D,3,0)</f>
        <v>Wompi Suroccidente</v>
      </c>
      <c r="D84" s="30">
        <v>76001</v>
      </c>
      <c r="E84" s="30" t="s">
        <v>1639</v>
      </c>
      <c r="F84" s="30">
        <v>81823</v>
      </c>
      <c r="G84" s="30" t="s">
        <v>19</v>
      </c>
      <c r="H84" s="30" t="s">
        <v>1182</v>
      </c>
      <c r="I84" s="30" t="s">
        <v>1103</v>
      </c>
      <c r="J84" s="30" t="s">
        <v>79</v>
      </c>
      <c r="K84" s="30" t="s">
        <v>1640</v>
      </c>
      <c r="L84" s="30" t="s">
        <v>1174</v>
      </c>
      <c r="M84" s="30" t="s">
        <v>1641</v>
      </c>
      <c r="N84" s="56">
        <v>45936</v>
      </c>
      <c r="O84" s="56">
        <v>45944</v>
      </c>
      <c r="P84" s="30" t="s">
        <v>1176</v>
      </c>
      <c r="Q84" s="30" t="s">
        <v>1642</v>
      </c>
      <c r="R84" s="30" t="s">
        <v>1178</v>
      </c>
      <c r="S84" s="30" t="s">
        <v>1643</v>
      </c>
      <c r="T84" s="30" t="s">
        <v>42</v>
      </c>
      <c r="U84" s="30" t="s">
        <v>123</v>
      </c>
      <c r="V84" s="30" t="s">
        <v>1485</v>
      </c>
      <c r="W84" s="30">
        <v>1</v>
      </c>
      <c r="X84" s="59">
        <f>IF(T84="PRINCIPAL",'TARIFAS 2025'!$B$5,IF(T84="INTERMEDIA",'TARIFAS 2025'!$C$5,IF(T84="LEJANA",'TARIFAS 2025'!$D$5)))</f>
        <v>367716</v>
      </c>
      <c r="Y84" s="59">
        <f t="shared" si="1"/>
        <v>367716</v>
      </c>
    </row>
    <row r="85" spans="1:25">
      <c r="A85" s="30" t="s">
        <v>88</v>
      </c>
      <c r="B85" s="30" t="str">
        <f>VLOOKUP(A85,'CENTROS DE COSTOS'!A:D,2,0)</f>
        <v>0036-0002</v>
      </c>
      <c r="C85" s="30" t="str">
        <f>VLOOKUP(A85,'CENTROS DE COSTOS'!A:D,3,0)</f>
        <v>Wompi Eje Cafetero</v>
      </c>
      <c r="D85" s="30">
        <v>17524</v>
      </c>
      <c r="E85" s="30" t="s">
        <v>1644</v>
      </c>
      <c r="F85" s="30">
        <v>81842</v>
      </c>
      <c r="G85" s="30" t="s">
        <v>19</v>
      </c>
      <c r="H85" s="30" t="s">
        <v>1182</v>
      </c>
      <c r="I85" s="30" t="s">
        <v>128</v>
      </c>
      <c r="J85" s="30" t="s">
        <v>441</v>
      </c>
      <c r="K85" s="30" t="s">
        <v>1645</v>
      </c>
      <c r="L85" s="30" t="s">
        <v>1174</v>
      </c>
      <c r="M85" s="30" t="s">
        <v>1646</v>
      </c>
      <c r="N85" s="56">
        <v>45936</v>
      </c>
      <c r="O85" s="56">
        <v>45946</v>
      </c>
      <c r="P85" s="30" t="s">
        <v>1176</v>
      </c>
      <c r="Q85" s="30" t="s">
        <v>1647</v>
      </c>
      <c r="R85" s="30" t="s">
        <v>1178</v>
      </c>
      <c r="S85" s="30" t="s">
        <v>1648</v>
      </c>
      <c r="T85" s="30" t="s">
        <v>43</v>
      </c>
      <c r="U85" s="30" t="s">
        <v>123</v>
      </c>
      <c r="V85" s="30" t="s">
        <v>1440</v>
      </c>
      <c r="W85" s="30">
        <v>1</v>
      </c>
      <c r="X85" s="59">
        <f>IF(T85="PRINCIPAL",'TARIFAS 2025'!$B$5,IF(T85="INTERMEDIA",'TARIFAS 2025'!$C$5,IF(T85="LEJANA",'TARIFAS 2025'!$D$5)))</f>
        <v>488953</v>
      </c>
      <c r="Y85" s="59">
        <f t="shared" si="1"/>
        <v>488953</v>
      </c>
    </row>
    <row r="86" spans="1:25">
      <c r="A86" s="30" t="s">
        <v>79</v>
      </c>
      <c r="B86" s="30" t="str">
        <f>VLOOKUP(A86,'CENTROS DE COSTOS'!A:D,2,0)</f>
        <v>0036-0003</v>
      </c>
      <c r="C86" s="30" t="str">
        <f>VLOOKUP(A86,'CENTROS DE COSTOS'!A:D,3,0)</f>
        <v>Wompi Suroccidente</v>
      </c>
      <c r="D86" s="30">
        <v>76001</v>
      </c>
      <c r="E86" s="30" t="s">
        <v>1649</v>
      </c>
      <c r="F86" s="30">
        <v>81824</v>
      </c>
      <c r="G86" s="30" t="s">
        <v>19</v>
      </c>
      <c r="H86" s="30" t="s">
        <v>1182</v>
      </c>
      <c r="I86" s="30" t="s">
        <v>1103</v>
      </c>
      <c r="J86" s="30" t="s">
        <v>79</v>
      </c>
      <c r="K86" s="30" t="s">
        <v>1650</v>
      </c>
      <c r="L86" s="30" t="s">
        <v>1174</v>
      </c>
      <c r="M86" s="30" t="s">
        <v>1651</v>
      </c>
      <c r="N86" s="56">
        <v>45936</v>
      </c>
      <c r="O86" s="56">
        <v>45944</v>
      </c>
      <c r="P86" s="30" t="s">
        <v>1176</v>
      </c>
      <c r="Q86" s="30" t="s">
        <v>1652</v>
      </c>
      <c r="R86" s="30" t="s">
        <v>1178</v>
      </c>
      <c r="S86" s="30" t="s">
        <v>1653</v>
      </c>
      <c r="T86" s="30" t="s">
        <v>42</v>
      </c>
      <c r="U86" s="30" t="s">
        <v>123</v>
      </c>
      <c r="V86" s="30" t="s">
        <v>1554</v>
      </c>
      <c r="W86" s="30">
        <v>1</v>
      </c>
      <c r="X86" s="59">
        <f>IF(T86="PRINCIPAL",'TARIFAS 2025'!$B$5,IF(T86="INTERMEDIA",'TARIFAS 2025'!$C$5,IF(T86="LEJANA",'TARIFAS 2025'!$D$5)))</f>
        <v>367716</v>
      </c>
      <c r="Y86" s="59">
        <f t="shared" si="1"/>
        <v>367716</v>
      </c>
    </row>
    <row r="87" spans="1:25">
      <c r="A87" s="30" t="s">
        <v>79</v>
      </c>
      <c r="B87" s="30" t="str">
        <f>VLOOKUP(A87,'CENTROS DE COSTOS'!A:D,2,0)</f>
        <v>0036-0003</v>
      </c>
      <c r="C87" s="30" t="str">
        <f>VLOOKUP(A87,'CENTROS DE COSTOS'!A:D,3,0)</f>
        <v>Wompi Suroccidente</v>
      </c>
      <c r="D87" s="30">
        <v>76001</v>
      </c>
      <c r="E87" s="30" t="s">
        <v>1654</v>
      </c>
      <c r="F87" s="30">
        <v>81825</v>
      </c>
      <c r="G87" s="30" t="s">
        <v>19</v>
      </c>
      <c r="H87" s="30" t="s">
        <v>1182</v>
      </c>
      <c r="I87" s="30" t="s">
        <v>1103</v>
      </c>
      <c r="J87" s="30" t="s">
        <v>79</v>
      </c>
      <c r="K87" s="30" t="s">
        <v>1655</v>
      </c>
      <c r="L87" s="30" t="s">
        <v>1174</v>
      </c>
      <c r="M87" s="30" t="s">
        <v>1656</v>
      </c>
      <c r="N87" s="56">
        <v>45936</v>
      </c>
      <c r="O87" s="56">
        <v>45944</v>
      </c>
      <c r="P87" s="30" t="s">
        <v>1176</v>
      </c>
      <c r="Q87" s="30" t="s">
        <v>1657</v>
      </c>
      <c r="R87" s="30" t="s">
        <v>1178</v>
      </c>
      <c r="S87" s="30" t="s">
        <v>1658</v>
      </c>
      <c r="T87" s="30" t="s">
        <v>42</v>
      </c>
      <c r="U87" s="30" t="s">
        <v>123</v>
      </c>
      <c r="V87" s="30" t="s">
        <v>1503</v>
      </c>
      <c r="W87" s="30">
        <v>1</v>
      </c>
      <c r="X87" s="59">
        <f>IF(T87="PRINCIPAL",'TARIFAS 2025'!$B$5,IF(T87="INTERMEDIA",'TARIFAS 2025'!$C$5,IF(T87="LEJANA",'TARIFAS 2025'!$D$5)))</f>
        <v>367716</v>
      </c>
      <c r="Y87" s="59">
        <f t="shared" si="1"/>
        <v>367716</v>
      </c>
    </row>
    <row r="88" spans="1:25">
      <c r="A88" s="30" t="s">
        <v>73</v>
      </c>
      <c r="B88" s="30" t="str">
        <f>VLOOKUP(A88,'CENTROS DE COSTOS'!A:D,2,0)</f>
        <v>0036-0004</v>
      </c>
      <c r="C88" s="30" t="str">
        <f>VLOOKUP(A88,'CENTROS DE COSTOS'!A:D,3,0)</f>
        <v>Wompi Centro</v>
      </c>
      <c r="D88" s="30">
        <v>11001</v>
      </c>
      <c r="E88" s="30" t="s">
        <v>1659</v>
      </c>
      <c r="F88" s="30">
        <v>81816</v>
      </c>
      <c r="G88" s="30" t="s">
        <v>19</v>
      </c>
      <c r="H88" s="30" t="s">
        <v>1182</v>
      </c>
      <c r="I88" s="30" t="s">
        <v>620</v>
      </c>
      <c r="J88" s="30" t="s">
        <v>73</v>
      </c>
      <c r="K88" s="30" t="s">
        <v>1660</v>
      </c>
      <c r="L88" s="30" t="s">
        <v>1174</v>
      </c>
      <c r="M88" s="30" t="s">
        <v>1661</v>
      </c>
      <c r="N88" s="56">
        <v>45936</v>
      </c>
      <c r="O88" s="56">
        <v>45944</v>
      </c>
      <c r="P88" s="30" t="s">
        <v>1176</v>
      </c>
      <c r="Q88" s="30" t="s">
        <v>1662</v>
      </c>
      <c r="R88" s="30" t="s">
        <v>1178</v>
      </c>
      <c r="S88" s="30" t="s">
        <v>1663</v>
      </c>
      <c r="T88" s="30" t="s">
        <v>42</v>
      </c>
      <c r="U88" s="30" t="s">
        <v>123</v>
      </c>
      <c r="V88" s="30" t="s">
        <v>1309</v>
      </c>
      <c r="W88" s="30">
        <v>1</v>
      </c>
      <c r="X88" s="59">
        <f>IF(T88="PRINCIPAL",'TARIFAS 2025'!$B$5,IF(T88="INTERMEDIA",'TARIFAS 2025'!$C$5,IF(T88="LEJANA",'TARIFAS 2025'!$D$5)))</f>
        <v>367716</v>
      </c>
      <c r="Y88" s="59">
        <f t="shared" si="1"/>
        <v>367716</v>
      </c>
    </row>
    <row r="89" spans="1:25">
      <c r="A89" s="30" t="s">
        <v>79</v>
      </c>
      <c r="B89" s="30" t="str">
        <f>VLOOKUP(A89,'CENTROS DE COSTOS'!A:D,2,0)</f>
        <v>0036-0003</v>
      </c>
      <c r="C89" s="30" t="str">
        <f>VLOOKUP(A89,'CENTROS DE COSTOS'!A:D,3,0)</f>
        <v>Wompi Suroccidente</v>
      </c>
      <c r="D89" s="30">
        <v>19001</v>
      </c>
      <c r="E89" s="30" t="s">
        <v>1664</v>
      </c>
      <c r="F89" s="30">
        <v>81838</v>
      </c>
      <c r="G89" s="30" t="s">
        <v>19</v>
      </c>
      <c r="H89" s="30" t="s">
        <v>1182</v>
      </c>
      <c r="I89" s="30" t="s">
        <v>500</v>
      </c>
      <c r="J89" s="30" t="s">
        <v>95</v>
      </c>
      <c r="K89" s="30" t="s">
        <v>1665</v>
      </c>
      <c r="L89" s="30" t="s">
        <v>1174</v>
      </c>
      <c r="M89" s="30" t="s">
        <v>1666</v>
      </c>
      <c r="N89" s="56">
        <v>45936</v>
      </c>
      <c r="O89" s="56">
        <v>45951</v>
      </c>
      <c r="P89" s="30" t="s">
        <v>1176</v>
      </c>
      <c r="Q89" s="30" t="s">
        <v>1667</v>
      </c>
      <c r="R89" s="30" t="s">
        <v>1178</v>
      </c>
      <c r="S89" s="30" t="s">
        <v>1668</v>
      </c>
      <c r="T89" s="30" t="s">
        <v>44</v>
      </c>
      <c r="U89" s="30" t="s">
        <v>123</v>
      </c>
      <c r="V89" s="30" t="s">
        <v>1332</v>
      </c>
      <c r="W89" s="30">
        <v>1</v>
      </c>
      <c r="X89" s="59">
        <f>IF(T89="PRINCIPAL",'TARIFAS 2025'!$B$5,IF(T89="INTERMEDIA",'TARIFAS 2025'!$C$5,IF(T89="LEJANA",'TARIFAS 2025'!$D$5)))</f>
        <v>598334</v>
      </c>
      <c r="Y89" s="59">
        <f t="shared" si="1"/>
        <v>598334</v>
      </c>
    </row>
    <row r="90" spans="1:25">
      <c r="A90" s="30" t="s">
        <v>83</v>
      </c>
      <c r="B90" s="30" t="str">
        <f>VLOOKUP(A90,'CENTROS DE COSTOS'!A:D,2,0)</f>
        <v>0036-0007</v>
      </c>
      <c r="C90" s="30" t="str">
        <f>VLOOKUP(A90,'CENTROS DE COSTOS'!A:D,3,0)</f>
        <v>Wompi Santander</v>
      </c>
      <c r="D90" s="30">
        <v>54405</v>
      </c>
      <c r="E90" s="30" t="s">
        <v>1669</v>
      </c>
      <c r="F90" s="30">
        <v>81831</v>
      </c>
      <c r="G90" s="30" t="s">
        <v>19</v>
      </c>
      <c r="H90" s="30" t="s">
        <v>1182</v>
      </c>
      <c r="I90" s="30" t="s">
        <v>893</v>
      </c>
      <c r="J90" s="30" t="s">
        <v>915</v>
      </c>
      <c r="K90" s="30" t="s">
        <v>1670</v>
      </c>
      <c r="L90" s="30" t="s">
        <v>1174</v>
      </c>
      <c r="M90" s="30" t="s">
        <v>1671</v>
      </c>
      <c r="N90" s="56">
        <v>45936</v>
      </c>
      <c r="O90" s="56">
        <v>45945</v>
      </c>
      <c r="P90" s="30" t="s">
        <v>1176</v>
      </c>
      <c r="Q90" s="30" t="s">
        <v>1672</v>
      </c>
      <c r="R90" s="30" t="s">
        <v>1178</v>
      </c>
      <c r="S90" s="30" t="s">
        <v>1673</v>
      </c>
      <c r="T90" s="30" t="s">
        <v>42</v>
      </c>
      <c r="U90" s="30" t="s">
        <v>123</v>
      </c>
      <c r="V90" s="30" t="s">
        <v>1474</v>
      </c>
      <c r="W90" s="30">
        <v>1</v>
      </c>
      <c r="X90" s="59">
        <f>IF(T90="PRINCIPAL",'TARIFAS 2025'!$B$5,IF(T90="INTERMEDIA",'TARIFAS 2025'!$C$5,IF(T90="LEJANA",'TARIFAS 2025'!$D$5)))</f>
        <v>367716</v>
      </c>
      <c r="Y90" s="59">
        <f t="shared" si="1"/>
        <v>367716</v>
      </c>
    </row>
    <row r="91" spans="1:25">
      <c r="A91" s="30" t="s">
        <v>73</v>
      </c>
      <c r="B91" s="30" t="str">
        <f>VLOOKUP(A91,'CENTROS DE COSTOS'!A:D,2,0)</f>
        <v>0036-0004</v>
      </c>
      <c r="C91" s="30" t="str">
        <f>VLOOKUP(A91,'CENTROS DE COSTOS'!A:D,3,0)</f>
        <v>Wompi Centro</v>
      </c>
      <c r="D91" s="30">
        <v>25099</v>
      </c>
      <c r="E91" s="30" t="s">
        <v>1674</v>
      </c>
      <c r="F91" s="30">
        <v>81821</v>
      </c>
      <c r="G91" s="30" t="s">
        <v>19</v>
      </c>
      <c r="H91" s="30" t="s">
        <v>1182</v>
      </c>
      <c r="I91" s="30" t="s">
        <v>620</v>
      </c>
      <c r="J91" s="30" t="s">
        <v>633</v>
      </c>
      <c r="K91" s="30" t="s">
        <v>1675</v>
      </c>
      <c r="L91" s="30" t="s">
        <v>1174</v>
      </c>
      <c r="M91" s="30" t="s">
        <v>1676</v>
      </c>
      <c r="N91" s="56">
        <v>45936</v>
      </c>
      <c r="O91" s="56">
        <v>45944</v>
      </c>
      <c r="P91" s="30" t="s">
        <v>1176</v>
      </c>
      <c r="Q91" s="30" t="s">
        <v>1677</v>
      </c>
      <c r="R91" s="30" t="s">
        <v>1178</v>
      </c>
      <c r="S91" s="30" t="s">
        <v>1678</v>
      </c>
      <c r="T91" s="30" t="s">
        <v>43</v>
      </c>
      <c r="U91" s="30" t="s">
        <v>123</v>
      </c>
      <c r="V91" s="30" t="s">
        <v>1360</v>
      </c>
      <c r="W91" s="30">
        <v>1</v>
      </c>
      <c r="X91" s="59">
        <f>IF(T91="PRINCIPAL",'TARIFAS 2025'!$B$5,IF(T91="INTERMEDIA",'TARIFAS 2025'!$C$5,IF(T91="LEJANA",'TARIFAS 2025'!$D$5)))</f>
        <v>488953</v>
      </c>
      <c r="Y91" s="59">
        <f t="shared" si="1"/>
        <v>488953</v>
      </c>
    </row>
    <row r="92" spans="1:25">
      <c r="A92" s="30" t="s">
        <v>79</v>
      </c>
      <c r="B92" s="30" t="str">
        <f>VLOOKUP(A92,'CENTROS DE COSTOS'!A:D,2,0)</f>
        <v>0036-0003</v>
      </c>
      <c r="C92" s="30" t="str">
        <f>VLOOKUP(A92,'CENTROS DE COSTOS'!A:D,3,0)</f>
        <v>Wompi Suroccidente</v>
      </c>
      <c r="D92" s="30">
        <v>76616</v>
      </c>
      <c r="E92" s="30" t="s">
        <v>1679</v>
      </c>
      <c r="F92" s="30">
        <v>81840</v>
      </c>
      <c r="G92" s="30" t="s">
        <v>19</v>
      </c>
      <c r="H92" s="30" t="s">
        <v>1182</v>
      </c>
      <c r="I92" s="30" t="s">
        <v>1103</v>
      </c>
      <c r="J92" s="30" t="s">
        <v>1126</v>
      </c>
      <c r="K92" s="30" t="s">
        <v>1680</v>
      </c>
      <c r="L92" s="30" t="s">
        <v>1174</v>
      </c>
      <c r="M92" s="30" t="s">
        <v>1681</v>
      </c>
      <c r="N92" s="56">
        <v>45936</v>
      </c>
      <c r="O92" s="56">
        <v>45945</v>
      </c>
      <c r="P92" s="30" t="s">
        <v>1176</v>
      </c>
      <c r="Q92" s="30" t="s">
        <v>1682</v>
      </c>
      <c r="R92" s="30" t="s">
        <v>1178</v>
      </c>
      <c r="S92" s="30" t="s">
        <v>1683</v>
      </c>
      <c r="T92" s="30" t="s">
        <v>43</v>
      </c>
      <c r="U92" s="30" t="s">
        <v>123</v>
      </c>
      <c r="V92" s="30" t="s">
        <v>1503</v>
      </c>
      <c r="W92" s="30">
        <v>1</v>
      </c>
      <c r="X92" s="59">
        <f>IF(T92="PRINCIPAL",'TARIFAS 2025'!$B$5,IF(T92="INTERMEDIA",'TARIFAS 2025'!$C$5,IF(T92="LEJANA",'TARIFAS 2025'!$D$5)))</f>
        <v>488953</v>
      </c>
      <c r="Y92" s="59">
        <f t="shared" si="1"/>
        <v>488953</v>
      </c>
    </row>
    <row r="93" spans="1:25">
      <c r="A93" s="30" t="s">
        <v>94</v>
      </c>
      <c r="B93" s="30" t="str">
        <f>VLOOKUP(A93,'CENTROS DE COSTOS'!A:D,2,0)</f>
        <v>0036-0002</v>
      </c>
      <c r="C93" s="30" t="str">
        <f>VLOOKUP(A93,'CENTROS DE COSTOS'!A:D,3,0)</f>
        <v>Wompi Eje Cafetero</v>
      </c>
      <c r="D93" s="30">
        <v>76622</v>
      </c>
      <c r="E93" s="30" t="s">
        <v>1684</v>
      </c>
      <c r="F93" s="30">
        <v>81841</v>
      </c>
      <c r="G93" s="30" t="s">
        <v>19</v>
      </c>
      <c r="H93" s="30" t="s">
        <v>1182</v>
      </c>
      <c r="I93" s="30" t="s">
        <v>1103</v>
      </c>
      <c r="J93" s="30" t="s">
        <v>1127</v>
      </c>
      <c r="K93" s="30" t="s">
        <v>1685</v>
      </c>
      <c r="L93" s="30" t="s">
        <v>1174</v>
      </c>
      <c r="M93" s="30" t="s">
        <v>1686</v>
      </c>
      <c r="N93" s="56">
        <v>45936</v>
      </c>
      <c r="O93" s="56">
        <v>45951</v>
      </c>
      <c r="P93" s="30" t="s">
        <v>1176</v>
      </c>
      <c r="Q93" s="30" t="s">
        <v>1687</v>
      </c>
      <c r="R93" s="30" t="s">
        <v>1178</v>
      </c>
      <c r="S93" s="30" t="s">
        <v>1688</v>
      </c>
      <c r="T93" s="30" t="s">
        <v>44</v>
      </c>
      <c r="U93" s="30" t="s">
        <v>123</v>
      </c>
      <c r="V93" s="30" t="s">
        <v>1321</v>
      </c>
      <c r="W93" s="30">
        <v>1</v>
      </c>
      <c r="X93" s="59">
        <f>IF(T93="PRINCIPAL",'TARIFAS 2025'!$B$5,IF(T93="INTERMEDIA",'TARIFAS 2025'!$C$5,IF(T93="LEJANA",'TARIFAS 2025'!$D$5)))</f>
        <v>598334</v>
      </c>
      <c r="Y93" s="59">
        <f t="shared" si="1"/>
        <v>598334</v>
      </c>
    </row>
    <row r="94" spans="1:25">
      <c r="A94" s="30" t="s">
        <v>88</v>
      </c>
      <c r="B94" s="30" t="str">
        <f>VLOOKUP(A94,'CENTROS DE COSTOS'!A:D,2,0)</f>
        <v>0036-0002</v>
      </c>
      <c r="C94" s="30" t="str">
        <f>VLOOKUP(A94,'CENTROS DE COSTOS'!A:D,3,0)</f>
        <v>Wompi Eje Cafetero</v>
      </c>
      <c r="D94" s="30">
        <v>17001</v>
      </c>
      <c r="E94" s="30" t="s">
        <v>1689</v>
      </c>
      <c r="F94" s="30">
        <v>81832</v>
      </c>
      <c r="G94" s="30" t="s">
        <v>19</v>
      </c>
      <c r="H94" s="30" t="s">
        <v>1182</v>
      </c>
      <c r="I94" s="30" t="s">
        <v>128</v>
      </c>
      <c r="J94" s="30" t="s">
        <v>88</v>
      </c>
      <c r="K94" s="30" t="s">
        <v>1690</v>
      </c>
      <c r="L94" s="30" t="s">
        <v>1174</v>
      </c>
      <c r="M94" s="30" t="s">
        <v>1691</v>
      </c>
      <c r="N94" s="56">
        <v>45936</v>
      </c>
      <c r="O94" s="56">
        <v>45945</v>
      </c>
      <c r="P94" s="30" t="s">
        <v>1176</v>
      </c>
      <c r="Q94" s="30" t="s">
        <v>1692</v>
      </c>
      <c r="R94" s="30" t="s">
        <v>1178</v>
      </c>
      <c r="S94" s="30" t="s">
        <v>1693</v>
      </c>
      <c r="T94" s="30" t="s">
        <v>42</v>
      </c>
      <c r="U94" s="30" t="s">
        <v>123</v>
      </c>
      <c r="V94" s="30" t="s">
        <v>1440</v>
      </c>
      <c r="W94" s="30">
        <v>1</v>
      </c>
      <c r="X94" s="59">
        <f>IF(T94="PRINCIPAL",'TARIFAS 2025'!$B$5,IF(T94="INTERMEDIA",'TARIFAS 2025'!$C$5,IF(T94="LEJANA",'TARIFAS 2025'!$D$5)))</f>
        <v>367716</v>
      </c>
      <c r="Y94" s="59">
        <f t="shared" si="1"/>
        <v>367716</v>
      </c>
    </row>
    <row r="95" spans="1:25">
      <c r="A95" s="30" t="s">
        <v>91</v>
      </c>
      <c r="B95" s="30" t="str">
        <f>VLOOKUP(A95,'CENTROS DE COSTOS'!A:D,2,0)</f>
        <v>0036-0001</v>
      </c>
      <c r="C95" s="30" t="str">
        <f>VLOOKUP(A95,'CENTROS DE COSTOS'!A:D,3,0)</f>
        <v>Wompi Costa</v>
      </c>
      <c r="D95" s="30">
        <v>23001</v>
      </c>
      <c r="E95" s="30" t="s">
        <v>1694</v>
      </c>
      <c r="F95" s="30">
        <v>81835</v>
      </c>
      <c r="G95" s="30" t="s">
        <v>19</v>
      </c>
      <c r="H95" s="30" t="s">
        <v>1182</v>
      </c>
      <c r="I95" s="30" t="s">
        <v>278</v>
      </c>
      <c r="J95" s="30" t="s">
        <v>91</v>
      </c>
      <c r="K95" s="30" t="s">
        <v>1695</v>
      </c>
      <c r="L95" s="30" t="s">
        <v>1174</v>
      </c>
      <c r="M95" s="30" t="s">
        <v>1696</v>
      </c>
      <c r="N95" s="56">
        <v>45936</v>
      </c>
      <c r="O95" s="56">
        <v>45944</v>
      </c>
      <c r="P95" s="30" t="s">
        <v>1176</v>
      </c>
      <c r="Q95" s="30" t="s">
        <v>1697</v>
      </c>
      <c r="R95" s="30" t="s">
        <v>1178</v>
      </c>
      <c r="S95" s="30" t="s">
        <v>1698</v>
      </c>
      <c r="T95" s="30" t="s">
        <v>42</v>
      </c>
      <c r="U95" s="30" t="s">
        <v>123</v>
      </c>
      <c r="V95" s="30" t="s">
        <v>1699</v>
      </c>
      <c r="W95" s="30">
        <v>1</v>
      </c>
      <c r="X95" s="59">
        <f>IF(T95="PRINCIPAL",'TARIFAS 2025'!$B$5,IF(T95="INTERMEDIA",'TARIFAS 2025'!$C$5,IF(T95="LEJANA",'TARIFAS 2025'!$D$5)))</f>
        <v>367716</v>
      </c>
      <c r="Y95" s="59">
        <f t="shared" si="1"/>
        <v>367716</v>
      </c>
    </row>
    <row r="96" spans="1:25">
      <c r="A96" s="30" t="s">
        <v>91</v>
      </c>
      <c r="B96" s="30" t="str">
        <f>VLOOKUP(A96,'CENTROS DE COSTOS'!A:D,2,0)</f>
        <v>0036-0001</v>
      </c>
      <c r="C96" s="30" t="str">
        <f>VLOOKUP(A96,'CENTROS DE COSTOS'!A:D,3,0)</f>
        <v>Wompi Costa</v>
      </c>
      <c r="D96" s="30">
        <v>23555</v>
      </c>
      <c r="E96" s="30" t="s">
        <v>1700</v>
      </c>
      <c r="F96" s="30">
        <v>81836</v>
      </c>
      <c r="G96" s="30" t="s">
        <v>19</v>
      </c>
      <c r="H96" s="30" t="s">
        <v>1182</v>
      </c>
      <c r="I96" s="30" t="s">
        <v>278</v>
      </c>
      <c r="J96" s="30" t="s">
        <v>607</v>
      </c>
      <c r="K96" s="30" t="s">
        <v>1701</v>
      </c>
      <c r="L96" s="30" t="s">
        <v>1174</v>
      </c>
      <c r="M96" s="30" t="s">
        <v>1702</v>
      </c>
      <c r="N96" s="56">
        <v>45936</v>
      </c>
      <c r="O96" s="56">
        <v>45945</v>
      </c>
      <c r="P96" s="30" t="s">
        <v>1176</v>
      </c>
      <c r="Q96" s="30" t="s">
        <v>1703</v>
      </c>
      <c r="R96" s="30" t="s">
        <v>1178</v>
      </c>
      <c r="S96" s="30" t="s">
        <v>1704</v>
      </c>
      <c r="T96" s="30" t="s">
        <v>43</v>
      </c>
      <c r="U96" s="30" t="s">
        <v>123</v>
      </c>
      <c r="V96" s="30" t="s">
        <v>1699</v>
      </c>
      <c r="W96" s="30">
        <v>1</v>
      </c>
      <c r="X96" s="59">
        <f>IF(T96="PRINCIPAL",'TARIFAS 2025'!$B$5,IF(T96="INTERMEDIA",'TARIFAS 2025'!$C$5,IF(T96="LEJANA",'TARIFAS 2025'!$D$5)))</f>
        <v>488953</v>
      </c>
      <c r="Y96" s="59">
        <f t="shared" si="1"/>
        <v>488953</v>
      </c>
    </row>
    <row r="97" spans="1:25">
      <c r="A97" s="30" t="s">
        <v>94</v>
      </c>
      <c r="B97" s="30" t="str">
        <f>VLOOKUP(A97,'CENTROS DE COSTOS'!A:D,2,0)</f>
        <v>0036-0002</v>
      </c>
      <c r="C97" s="30" t="str">
        <f>VLOOKUP(A97,'CENTROS DE COSTOS'!A:D,3,0)</f>
        <v>Wompi Eje Cafetero</v>
      </c>
      <c r="D97" s="30">
        <v>66170</v>
      </c>
      <c r="E97" s="30" t="s">
        <v>1705</v>
      </c>
      <c r="F97" s="30">
        <v>81827</v>
      </c>
      <c r="G97" s="30" t="s">
        <v>19</v>
      </c>
      <c r="H97" s="30" t="s">
        <v>1182</v>
      </c>
      <c r="I97" s="30" t="s">
        <v>460</v>
      </c>
      <c r="J97" s="30" t="s">
        <v>953</v>
      </c>
      <c r="K97" s="30" t="s">
        <v>1706</v>
      </c>
      <c r="L97" s="30" t="s">
        <v>1174</v>
      </c>
      <c r="M97" s="30" t="s">
        <v>1707</v>
      </c>
      <c r="N97" s="56">
        <v>45936</v>
      </c>
      <c r="O97" s="56">
        <v>45944</v>
      </c>
      <c r="P97" s="30" t="s">
        <v>1176</v>
      </c>
      <c r="Q97" s="30" t="s">
        <v>1708</v>
      </c>
      <c r="R97" s="30" t="s">
        <v>1178</v>
      </c>
      <c r="S97" s="30" t="s">
        <v>1709</v>
      </c>
      <c r="T97" s="30" t="s">
        <v>42</v>
      </c>
      <c r="U97" s="30" t="s">
        <v>123</v>
      </c>
      <c r="V97" s="30" t="s">
        <v>1632</v>
      </c>
      <c r="W97" s="30">
        <v>1</v>
      </c>
      <c r="X97" s="59">
        <f>IF(T97="PRINCIPAL",'TARIFAS 2025'!$B$5,IF(T97="INTERMEDIA",'TARIFAS 2025'!$C$5,IF(T97="LEJANA",'TARIFAS 2025'!$D$5)))</f>
        <v>367716</v>
      </c>
      <c r="Y97" s="59">
        <f t="shared" si="1"/>
        <v>367716</v>
      </c>
    </row>
    <row r="98" spans="1:25">
      <c r="A98" s="30" t="s">
        <v>90</v>
      </c>
      <c r="B98" s="30" t="str">
        <f>VLOOKUP(A98,'CENTROS DE COSTOS'!A:D,2,0)</f>
        <v>0036-0005</v>
      </c>
      <c r="C98" s="30" t="str">
        <f>VLOOKUP(A98,'CENTROS DE COSTOS'!A:D,3,0)</f>
        <v>Wompi Noroccidente</v>
      </c>
      <c r="D98" s="30">
        <v>27361</v>
      </c>
      <c r="E98" s="30" t="s">
        <v>1710</v>
      </c>
      <c r="F98" s="30">
        <v>81834</v>
      </c>
      <c r="G98" s="30" t="s">
        <v>19</v>
      </c>
      <c r="H98" s="30" t="s">
        <v>1182</v>
      </c>
      <c r="I98" s="30" t="s">
        <v>562</v>
      </c>
      <c r="J98" s="30" t="s">
        <v>578</v>
      </c>
      <c r="K98" s="30" t="s">
        <v>1711</v>
      </c>
      <c r="L98" s="30" t="s">
        <v>1174</v>
      </c>
      <c r="M98" s="30" t="s">
        <v>1712</v>
      </c>
      <c r="N98" s="56">
        <v>45936</v>
      </c>
      <c r="O98" s="56">
        <v>45947</v>
      </c>
      <c r="P98" s="30" t="s">
        <v>1176</v>
      </c>
      <c r="Q98" s="30" t="s">
        <v>1713</v>
      </c>
      <c r="R98" s="30" t="s">
        <v>1178</v>
      </c>
      <c r="S98" s="30" t="s">
        <v>1714</v>
      </c>
      <c r="T98" s="30" t="s">
        <v>44</v>
      </c>
      <c r="U98" s="30" t="s">
        <v>110</v>
      </c>
      <c r="V98" s="30" t="s">
        <v>1715</v>
      </c>
      <c r="W98" s="30">
        <v>1</v>
      </c>
      <c r="X98" s="59">
        <f>IF(T98="PRINCIPAL",'TARIFAS 2025'!$B$5,IF(T98="INTERMEDIA",'TARIFAS 2025'!$C$5,IF(T98="LEJANA",'TARIFAS 2025'!$D$5)))</f>
        <v>598334</v>
      </c>
      <c r="Y98" s="59">
        <f t="shared" si="1"/>
        <v>598334</v>
      </c>
    </row>
    <row r="99" spans="1:25">
      <c r="A99" s="30" t="s">
        <v>88</v>
      </c>
      <c r="B99" s="30" t="str">
        <f>VLOOKUP(A99,'CENTROS DE COSTOS'!A:D,2,0)</f>
        <v>0036-0002</v>
      </c>
      <c r="C99" s="30" t="str">
        <f>VLOOKUP(A99,'CENTROS DE COSTOS'!A:D,3,0)</f>
        <v>Wompi Eje Cafetero</v>
      </c>
      <c r="D99" s="30">
        <v>17001</v>
      </c>
      <c r="E99" s="30" t="s">
        <v>1716</v>
      </c>
      <c r="F99" s="30">
        <v>81833</v>
      </c>
      <c r="G99" s="30" t="s">
        <v>19</v>
      </c>
      <c r="H99" s="30" t="s">
        <v>1182</v>
      </c>
      <c r="I99" s="30" t="s">
        <v>128</v>
      </c>
      <c r="J99" s="30" t="s">
        <v>88</v>
      </c>
      <c r="K99" s="30" t="s">
        <v>1717</v>
      </c>
      <c r="L99" s="30" t="s">
        <v>1174</v>
      </c>
      <c r="M99" s="30" t="s">
        <v>1718</v>
      </c>
      <c r="N99" s="56">
        <v>45936</v>
      </c>
      <c r="O99" s="56">
        <v>45945</v>
      </c>
      <c r="P99" s="30" t="s">
        <v>1176</v>
      </c>
      <c r="Q99" s="30" t="s">
        <v>1719</v>
      </c>
      <c r="R99" s="30" t="s">
        <v>1178</v>
      </c>
      <c r="S99" s="30" t="s">
        <v>1720</v>
      </c>
      <c r="T99" s="30" t="s">
        <v>42</v>
      </c>
      <c r="U99" s="30" t="s">
        <v>123</v>
      </c>
      <c r="V99" s="30" t="s">
        <v>1440</v>
      </c>
      <c r="W99" s="30">
        <v>1</v>
      </c>
      <c r="X99" s="59">
        <f>IF(T99="PRINCIPAL",'TARIFAS 2025'!$B$5,IF(T99="INTERMEDIA",'TARIFAS 2025'!$C$5,IF(T99="LEJANA",'TARIFAS 2025'!$D$5)))</f>
        <v>367716</v>
      </c>
      <c r="Y99" s="59">
        <f t="shared" si="1"/>
        <v>367716</v>
      </c>
    </row>
    <row r="100" spans="1:25">
      <c r="A100" s="30" t="s">
        <v>79</v>
      </c>
      <c r="B100" s="30" t="str">
        <f>VLOOKUP(A100,'CENTROS DE COSTOS'!A:D,2,0)</f>
        <v>0036-0003</v>
      </c>
      <c r="C100" s="30" t="str">
        <f>VLOOKUP(A100,'CENTROS DE COSTOS'!A:D,3,0)</f>
        <v>Wompi Suroccidente</v>
      </c>
      <c r="D100" s="30">
        <v>76001</v>
      </c>
      <c r="E100" s="30" t="s">
        <v>1721</v>
      </c>
      <c r="F100" s="30">
        <v>81822</v>
      </c>
      <c r="G100" s="30" t="s">
        <v>19</v>
      </c>
      <c r="H100" s="30" t="s">
        <v>1182</v>
      </c>
      <c r="I100" s="30" t="s">
        <v>1103</v>
      </c>
      <c r="J100" s="30" t="s">
        <v>79</v>
      </c>
      <c r="K100" s="30" t="s">
        <v>1722</v>
      </c>
      <c r="L100" s="30" t="s">
        <v>1174</v>
      </c>
      <c r="M100" s="30" t="s">
        <v>1723</v>
      </c>
      <c r="N100" s="56">
        <v>45936</v>
      </c>
      <c r="O100" s="56">
        <v>45944</v>
      </c>
      <c r="P100" s="30" t="s">
        <v>1176</v>
      </c>
      <c r="Q100" s="30" t="s">
        <v>1724</v>
      </c>
      <c r="R100" s="30" t="s">
        <v>1178</v>
      </c>
      <c r="S100" s="30" t="s">
        <v>1725</v>
      </c>
      <c r="T100" s="30" t="s">
        <v>42</v>
      </c>
      <c r="U100" s="30" t="s">
        <v>123</v>
      </c>
      <c r="V100" s="30" t="s">
        <v>1485</v>
      </c>
      <c r="W100" s="30">
        <v>1</v>
      </c>
      <c r="X100" s="59">
        <f>IF(T100="PRINCIPAL",'TARIFAS 2025'!$B$5,IF(T100="INTERMEDIA",'TARIFAS 2025'!$C$5,IF(T100="LEJANA",'TARIFAS 2025'!$D$5)))</f>
        <v>367716</v>
      </c>
      <c r="Y100" s="59">
        <f t="shared" si="1"/>
        <v>367716</v>
      </c>
    </row>
    <row r="101" spans="1:25">
      <c r="A101" s="30" t="s">
        <v>73</v>
      </c>
      <c r="B101" s="30" t="str">
        <f>VLOOKUP(A101,'CENTROS DE COSTOS'!A:D,2,0)</f>
        <v>0036-0004</v>
      </c>
      <c r="C101" s="30" t="str">
        <f>VLOOKUP(A101,'CENTROS DE COSTOS'!A:D,3,0)</f>
        <v>Wompi Centro</v>
      </c>
      <c r="D101" s="30">
        <v>11001</v>
      </c>
      <c r="E101" s="30" t="s">
        <v>1726</v>
      </c>
      <c r="F101" s="30">
        <v>81819</v>
      </c>
      <c r="G101" s="30" t="s">
        <v>19</v>
      </c>
      <c r="H101" s="30" t="s">
        <v>1182</v>
      </c>
      <c r="I101" s="30" t="s">
        <v>620</v>
      </c>
      <c r="J101" s="30" t="s">
        <v>73</v>
      </c>
      <c r="K101" s="30" t="s">
        <v>1727</v>
      </c>
      <c r="L101" s="30" t="s">
        <v>1174</v>
      </c>
      <c r="M101" s="30" t="s">
        <v>1728</v>
      </c>
      <c r="N101" s="56">
        <v>45936</v>
      </c>
      <c r="O101" s="56">
        <v>45944</v>
      </c>
      <c r="P101" s="30" t="s">
        <v>1176</v>
      </c>
      <c r="Q101" s="30" t="s">
        <v>1729</v>
      </c>
      <c r="R101" s="30" t="s">
        <v>1178</v>
      </c>
      <c r="S101" s="30" t="s">
        <v>1730</v>
      </c>
      <c r="T101" s="30" t="s">
        <v>42</v>
      </c>
      <c r="U101" s="30" t="s">
        <v>123</v>
      </c>
      <c r="V101" s="30" t="s">
        <v>1509</v>
      </c>
      <c r="W101" s="30">
        <v>1</v>
      </c>
      <c r="X101" s="59">
        <f>IF(T101="PRINCIPAL",'TARIFAS 2025'!$B$5,IF(T101="INTERMEDIA",'TARIFAS 2025'!$C$5,IF(T101="LEJANA",'TARIFAS 2025'!$D$5)))</f>
        <v>367716</v>
      </c>
      <c r="Y101" s="59">
        <f t="shared" si="1"/>
        <v>367716</v>
      </c>
    </row>
    <row r="102" spans="1:25">
      <c r="A102" s="30" t="s">
        <v>79</v>
      </c>
      <c r="B102" s="30" t="str">
        <f>VLOOKUP(A102,'CENTROS DE COSTOS'!A:D,2,0)</f>
        <v>0036-0003</v>
      </c>
      <c r="C102" s="30" t="str">
        <f>VLOOKUP(A102,'CENTROS DE COSTOS'!A:D,3,0)</f>
        <v>Wompi Suroccidente</v>
      </c>
      <c r="D102" s="30">
        <v>76036</v>
      </c>
      <c r="E102" s="30" t="s">
        <v>1731</v>
      </c>
      <c r="F102" s="30">
        <v>81815</v>
      </c>
      <c r="G102" s="30" t="s">
        <v>19</v>
      </c>
      <c r="H102" s="30" t="s">
        <v>1182</v>
      </c>
      <c r="I102" s="30" t="s">
        <v>1103</v>
      </c>
      <c r="J102" s="30" t="s">
        <v>1105</v>
      </c>
      <c r="K102" s="30" t="s">
        <v>1732</v>
      </c>
      <c r="L102" s="30" t="s">
        <v>1174</v>
      </c>
      <c r="M102" s="30" t="s">
        <v>1733</v>
      </c>
      <c r="N102" s="56">
        <v>45936</v>
      </c>
      <c r="O102" s="56">
        <v>45945</v>
      </c>
      <c r="P102" s="30" t="s">
        <v>1176</v>
      </c>
      <c r="Q102" s="30" t="s">
        <v>1734</v>
      </c>
      <c r="R102" s="30" t="s">
        <v>1178</v>
      </c>
      <c r="S102" s="30" t="s">
        <v>1735</v>
      </c>
      <c r="T102" s="30" t="s">
        <v>43</v>
      </c>
      <c r="U102" s="30" t="s">
        <v>123</v>
      </c>
      <c r="V102" s="30" t="s">
        <v>1554</v>
      </c>
      <c r="W102" s="30">
        <v>1</v>
      </c>
      <c r="X102" s="59">
        <f>IF(T102="PRINCIPAL",'TARIFAS 2025'!$B$5,IF(T102="INTERMEDIA",'TARIFAS 2025'!$C$5,IF(T102="LEJANA",'TARIFAS 2025'!$D$5)))</f>
        <v>488953</v>
      </c>
      <c r="Y102" s="59">
        <f t="shared" si="1"/>
        <v>488953</v>
      </c>
    </row>
    <row r="103" spans="1:25">
      <c r="A103" s="30" t="s">
        <v>83</v>
      </c>
      <c r="B103" s="30" t="str">
        <f>VLOOKUP(A103,'CENTROS DE COSTOS'!A:D,2,0)</f>
        <v>0036-0007</v>
      </c>
      <c r="C103" s="30" t="str">
        <f>VLOOKUP(A103,'CENTROS DE COSTOS'!A:D,3,0)</f>
        <v>Wompi Santander</v>
      </c>
      <c r="D103" s="30">
        <v>54001</v>
      </c>
      <c r="E103" s="30" t="s">
        <v>1736</v>
      </c>
      <c r="F103" s="30">
        <v>81906</v>
      </c>
      <c r="G103" s="30" t="s">
        <v>19</v>
      </c>
      <c r="H103" s="30" t="s">
        <v>1182</v>
      </c>
      <c r="I103" s="30" t="s">
        <v>893</v>
      </c>
      <c r="J103" s="30" t="s">
        <v>83</v>
      </c>
      <c r="K103" s="30" t="s">
        <v>1737</v>
      </c>
      <c r="L103" s="30" t="s">
        <v>1174</v>
      </c>
      <c r="M103" s="30" t="s">
        <v>1738</v>
      </c>
      <c r="N103" s="56">
        <v>45950</v>
      </c>
      <c r="O103" s="56">
        <v>45960</v>
      </c>
      <c r="P103" s="30" t="s">
        <v>1176</v>
      </c>
      <c r="Q103" s="30" t="s">
        <v>1739</v>
      </c>
      <c r="R103" s="30" t="s">
        <v>1178</v>
      </c>
      <c r="S103" s="30" t="s">
        <v>1740</v>
      </c>
      <c r="T103" s="30" t="s">
        <v>42</v>
      </c>
      <c r="U103" s="30" t="s">
        <v>123</v>
      </c>
      <c r="V103" s="30" t="s">
        <v>1286</v>
      </c>
      <c r="W103" s="30">
        <v>1</v>
      </c>
      <c r="X103" s="59">
        <f>IF(T103="PRINCIPAL",'TARIFAS 2025'!$B$5,IF(T103="INTERMEDIA",'TARIFAS 2025'!$C$5,IF(T103="LEJANA",'TARIFAS 2025'!$D$5)))</f>
        <v>367716</v>
      </c>
      <c r="Y103" s="59">
        <f t="shared" si="1"/>
        <v>367716</v>
      </c>
    </row>
    <row r="104" spans="1:25">
      <c r="A104" s="30" t="s">
        <v>98</v>
      </c>
      <c r="B104" s="30" t="str">
        <f>VLOOKUP(A104,'CENTROS DE COSTOS'!A:D,2,0)</f>
        <v>0036-0007</v>
      </c>
      <c r="C104" s="30" t="str">
        <f>VLOOKUP(A104,'CENTROS DE COSTOS'!A:D,3,0)</f>
        <v>Wompi Santander</v>
      </c>
      <c r="D104" s="30">
        <v>68572</v>
      </c>
      <c r="E104" s="30" t="s">
        <v>1741</v>
      </c>
      <c r="F104" s="30">
        <v>81924</v>
      </c>
      <c r="G104" s="30" t="s">
        <v>19</v>
      </c>
      <c r="H104" s="30" t="s">
        <v>1182</v>
      </c>
      <c r="I104" s="30" t="s">
        <v>965</v>
      </c>
      <c r="J104" s="30" t="s">
        <v>1017</v>
      </c>
      <c r="K104" s="30" t="s">
        <v>1742</v>
      </c>
      <c r="L104" s="30" t="s">
        <v>1174</v>
      </c>
      <c r="M104" s="30" t="s">
        <v>1743</v>
      </c>
      <c r="N104" s="56">
        <v>45950</v>
      </c>
      <c r="O104" s="56">
        <v>45960</v>
      </c>
      <c r="P104" s="30" t="s">
        <v>1176</v>
      </c>
      <c r="Q104" s="30" t="s">
        <v>1744</v>
      </c>
      <c r="R104" s="30" t="s">
        <v>1178</v>
      </c>
      <c r="S104" s="30" t="s">
        <v>1745</v>
      </c>
      <c r="T104" s="30" t="s">
        <v>43</v>
      </c>
      <c r="U104" s="30" t="s">
        <v>123</v>
      </c>
      <c r="V104" s="30" t="s">
        <v>1242</v>
      </c>
      <c r="W104" s="30">
        <v>1</v>
      </c>
      <c r="X104" s="59">
        <f>IF(T104="PRINCIPAL",'TARIFAS 2025'!$B$5,IF(T104="INTERMEDIA",'TARIFAS 2025'!$C$5,IF(T104="LEJANA",'TARIFAS 2025'!$D$5)))</f>
        <v>488953</v>
      </c>
      <c r="Y104" s="59">
        <f t="shared" si="1"/>
        <v>488953</v>
      </c>
    </row>
    <row r="105" spans="1:25">
      <c r="A105" s="30" t="s">
        <v>82</v>
      </c>
      <c r="B105" s="30" t="str">
        <f>VLOOKUP(A105,'CENTROS DE COSTOS'!A:D,2,0)</f>
        <v>0036-0001</v>
      </c>
      <c r="C105" s="30" t="str">
        <f>VLOOKUP(A105,'CENTROS DE COSTOS'!A:D,3,0)</f>
        <v>Wompi Costa</v>
      </c>
      <c r="D105" s="30">
        <v>13001</v>
      </c>
      <c r="E105" s="30" t="s">
        <v>1746</v>
      </c>
      <c r="F105" s="30">
        <v>81901</v>
      </c>
      <c r="G105" s="30" t="s">
        <v>19</v>
      </c>
      <c r="H105" s="30" t="s">
        <v>1182</v>
      </c>
      <c r="I105" s="30" t="s">
        <v>277</v>
      </c>
      <c r="J105" s="30" t="s">
        <v>82</v>
      </c>
      <c r="K105" s="30" t="s">
        <v>1747</v>
      </c>
      <c r="L105" s="30" t="s">
        <v>1174</v>
      </c>
      <c r="M105" s="30" t="s">
        <v>1748</v>
      </c>
      <c r="N105" s="56">
        <v>45950</v>
      </c>
      <c r="O105" s="56">
        <v>45953</v>
      </c>
      <c r="P105" s="30" t="s">
        <v>1176</v>
      </c>
      <c r="Q105" s="30" t="s">
        <v>1749</v>
      </c>
      <c r="R105" s="30" t="s">
        <v>1178</v>
      </c>
      <c r="S105" s="30" t="s">
        <v>1750</v>
      </c>
      <c r="T105" s="30" t="s">
        <v>42</v>
      </c>
      <c r="U105" s="30" t="s">
        <v>123</v>
      </c>
      <c r="V105" s="30" t="s">
        <v>1751</v>
      </c>
      <c r="W105" s="30">
        <v>1</v>
      </c>
      <c r="X105" s="59">
        <f>IF(T105="PRINCIPAL",'TARIFAS 2025'!$B$5,IF(T105="INTERMEDIA",'TARIFAS 2025'!$C$5,IF(T105="LEJANA",'TARIFAS 2025'!$D$5)))</f>
        <v>367716</v>
      </c>
      <c r="Y105" s="59">
        <f t="shared" si="1"/>
        <v>367716</v>
      </c>
    </row>
    <row r="106" spans="1:25">
      <c r="A106" s="30" t="s">
        <v>82</v>
      </c>
      <c r="B106" s="30" t="str">
        <f>VLOOKUP(A106,'CENTROS DE COSTOS'!A:D,2,0)</f>
        <v>0036-0001</v>
      </c>
      <c r="C106" s="30" t="str">
        <f>VLOOKUP(A106,'CENTROS DE COSTOS'!A:D,3,0)</f>
        <v>Wompi Costa</v>
      </c>
      <c r="D106" s="30">
        <v>13001</v>
      </c>
      <c r="E106" s="30" t="s">
        <v>1752</v>
      </c>
      <c r="F106" s="30">
        <v>81903</v>
      </c>
      <c r="G106" s="30" t="s">
        <v>19</v>
      </c>
      <c r="H106" s="30" t="s">
        <v>1182</v>
      </c>
      <c r="I106" s="30" t="s">
        <v>277</v>
      </c>
      <c r="J106" s="30" t="s">
        <v>82</v>
      </c>
      <c r="K106" s="30" t="s">
        <v>1753</v>
      </c>
      <c r="L106" s="30" t="s">
        <v>1174</v>
      </c>
      <c r="M106" s="30" t="s">
        <v>1754</v>
      </c>
      <c r="N106" s="56">
        <v>45950</v>
      </c>
      <c r="O106" s="56">
        <v>45953</v>
      </c>
      <c r="P106" s="30" t="s">
        <v>1176</v>
      </c>
      <c r="Q106" s="30" t="s">
        <v>1755</v>
      </c>
      <c r="R106" s="30" t="s">
        <v>1178</v>
      </c>
      <c r="S106" s="30" t="s">
        <v>1756</v>
      </c>
      <c r="T106" s="30" t="s">
        <v>42</v>
      </c>
      <c r="U106" s="30" t="s">
        <v>123</v>
      </c>
      <c r="V106" s="30" t="s">
        <v>1751</v>
      </c>
      <c r="W106" s="30">
        <v>1</v>
      </c>
      <c r="X106" s="59">
        <f>IF(T106="PRINCIPAL",'TARIFAS 2025'!$B$5,IF(T106="INTERMEDIA",'TARIFAS 2025'!$C$5,IF(T106="LEJANA",'TARIFAS 2025'!$D$5)))</f>
        <v>367716</v>
      </c>
      <c r="Y106" s="59">
        <f t="shared" si="1"/>
        <v>367716</v>
      </c>
    </row>
    <row r="107" spans="1:25">
      <c r="A107" s="30" t="s">
        <v>94</v>
      </c>
      <c r="B107" s="30" t="str">
        <f>VLOOKUP(A107,'CENTROS DE COSTOS'!A:D,2,0)</f>
        <v>0036-0002</v>
      </c>
      <c r="C107" s="30" t="str">
        <f>VLOOKUP(A107,'CENTROS DE COSTOS'!A:D,3,0)</f>
        <v>Wompi Eje Cafetero</v>
      </c>
      <c r="D107" s="30">
        <v>66170</v>
      </c>
      <c r="E107" s="30" t="s">
        <v>1757</v>
      </c>
      <c r="F107" s="30">
        <v>81909</v>
      </c>
      <c r="G107" s="30" t="s">
        <v>19</v>
      </c>
      <c r="H107" s="30" t="s">
        <v>1182</v>
      </c>
      <c r="I107" s="30" t="s">
        <v>460</v>
      </c>
      <c r="J107" s="30" t="s">
        <v>953</v>
      </c>
      <c r="K107" s="30" t="s">
        <v>1758</v>
      </c>
      <c r="L107" s="30" t="s">
        <v>1174</v>
      </c>
      <c r="M107" s="30" t="s">
        <v>1759</v>
      </c>
      <c r="N107" s="56">
        <v>45950</v>
      </c>
      <c r="O107" s="56">
        <v>45953</v>
      </c>
      <c r="P107" s="30" t="s">
        <v>1176</v>
      </c>
      <c r="Q107" s="30" t="s">
        <v>1760</v>
      </c>
      <c r="R107" s="30" t="s">
        <v>1178</v>
      </c>
      <c r="S107" s="30" t="s">
        <v>1761</v>
      </c>
      <c r="T107" s="30" t="s">
        <v>42</v>
      </c>
      <c r="U107" s="30" t="s">
        <v>123</v>
      </c>
      <c r="V107" s="30" t="s">
        <v>1187</v>
      </c>
      <c r="W107" s="30">
        <v>1</v>
      </c>
      <c r="X107" s="59">
        <f>IF(T107="PRINCIPAL",'TARIFAS 2025'!$B$5,IF(T107="INTERMEDIA",'TARIFAS 2025'!$C$5,IF(T107="LEJANA",'TARIFAS 2025'!$D$5)))</f>
        <v>367716</v>
      </c>
      <c r="Y107" s="59">
        <f t="shared" si="1"/>
        <v>367716</v>
      </c>
    </row>
    <row r="108" spans="1:25">
      <c r="A108" s="30" t="s">
        <v>73</v>
      </c>
      <c r="B108" s="30" t="str">
        <f>VLOOKUP(A108,'CENTROS DE COSTOS'!A:D,2,0)</f>
        <v>0036-0004</v>
      </c>
      <c r="C108" s="30" t="str">
        <f>VLOOKUP(A108,'CENTROS DE COSTOS'!A:D,3,0)</f>
        <v>Wompi Centro</v>
      </c>
      <c r="D108" s="30">
        <v>11001</v>
      </c>
      <c r="E108" s="30" t="s">
        <v>1762</v>
      </c>
      <c r="F108" s="30">
        <v>81894</v>
      </c>
      <c r="G108" s="30" t="s">
        <v>19</v>
      </c>
      <c r="H108" s="30" t="s">
        <v>1182</v>
      </c>
      <c r="I108" s="30" t="s">
        <v>620</v>
      </c>
      <c r="J108" s="30" t="s">
        <v>73</v>
      </c>
      <c r="K108" s="30" t="s">
        <v>1763</v>
      </c>
      <c r="L108" s="30" t="s">
        <v>1174</v>
      </c>
      <c r="M108" s="30" t="s">
        <v>1764</v>
      </c>
      <c r="N108" s="56">
        <v>45950</v>
      </c>
      <c r="O108" s="56">
        <v>45954</v>
      </c>
      <c r="P108" s="30" t="s">
        <v>1176</v>
      </c>
      <c r="Q108" s="30" t="s">
        <v>1765</v>
      </c>
      <c r="R108" s="30" t="s">
        <v>1178</v>
      </c>
      <c r="S108" s="30" t="s">
        <v>1766</v>
      </c>
      <c r="T108" s="30" t="s">
        <v>42</v>
      </c>
      <c r="U108" s="30" t="s">
        <v>123</v>
      </c>
      <c r="V108" s="30" t="s">
        <v>1309</v>
      </c>
      <c r="W108" s="30">
        <v>1</v>
      </c>
      <c r="X108" s="59">
        <f>IF(T108="PRINCIPAL",'TARIFAS 2025'!$B$5,IF(T108="INTERMEDIA",'TARIFAS 2025'!$C$5,IF(T108="LEJANA",'TARIFAS 2025'!$D$5)))</f>
        <v>367716</v>
      </c>
      <c r="Y108" s="59">
        <f t="shared" si="1"/>
        <v>367716</v>
      </c>
    </row>
    <row r="109" spans="1:25">
      <c r="A109" s="30" t="s">
        <v>88</v>
      </c>
      <c r="B109" s="30" t="str">
        <f>VLOOKUP(A109,'CENTROS DE COSTOS'!A:D,2,0)</f>
        <v>0036-0002</v>
      </c>
      <c r="C109" s="30" t="str">
        <f>VLOOKUP(A109,'CENTROS DE COSTOS'!A:D,3,0)</f>
        <v>Wompi Eje Cafetero</v>
      </c>
      <c r="D109" s="30">
        <v>17001</v>
      </c>
      <c r="E109" s="30" t="s">
        <v>1767</v>
      </c>
      <c r="F109" s="30">
        <v>81914</v>
      </c>
      <c r="G109" s="30" t="s">
        <v>19</v>
      </c>
      <c r="H109" s="30" t="s">
        <v>1182</v>
      </c>
      <c r="I109" s="30" t="s">
        <v>128</v>
      </c>
      <c r="J109" s="30" t="s">
        <v>88</v>
      </c>
      <c r="K109" s="30" t="s">
        <v>1768</v>
      </c>
      <c r="L109" s="30" t="s">
        <v>1174</v>
      </c>
      <c r="M109" s="30" t="s">
        <v>1769</v>
      </c>
      <c r="N109" s="56">
        <v>45950</v>
      </c>
      <c r="O109" s="56">
        <v>45953</v>
      </c>
      <c r="P109" s="30" t="s">
        <v>1176</v>
      </c>
      <c r="Q109" s="30" t="s">
        <v>1770</v>
      </c>
      <c r="R109" s="30" t="s">
        <v>1178</v>
      </c>
      <c r="S109" s="30" t="s">
        <v>1771</v>
      </c>
      <c r="T109" s="30" t="s">
        <v>42</v>
      </c>
      <c r="U109" s="30" t="s">
        <v>123</v>
      </c>
      <c r="V109" s="30" t="s">
        <v>1440</v>
      </c>
      <c r="W109" s="30">
        <v>1</v>
      </c>
      <c r="X109" s="59">
        <f>IF(T109="PRINCIPAL",'TARIFAS 2025'!$B$5,IF(T109="INTERMEDIA",'TARIFAS 2025'!$C$5,IF(T109="LEJANA",'TARIFAS 2025'!$D$5)))</f>
        <v>367716</v>
      </c>
      <c r="Y109" s="59">
        <f t="shared" si="1"/>
        <v>367716</v>
      </c>
    </row>
    <row r="110" spans="1:25">
      <c r="A110" s="30" t="s">
        <v>90</v>
      </c>
      <c r="B110" s="30" t="str">
        <f>VLOOKUP(A110,'CENTROS DE COSTOS'!A:D,2,0)</f>
        <v>0036-0005</v>
      </c>
      <c r="C110" s="30" t="str">
        <f>VLOOKUP(A110,'CENTROS DE COSTOS'!A:D,3,0)</f>
        <v>Wompi Noroccidente</v>
      </c>
      <c r="D110" s="30">
        <v>5001</v>
      </c>
      <c r="E110" s="30" t="s">
        <v>1772</v>
      </c>
      <c r="F110" s="30">
        <v>81930</v>
      </c>
      <c r="G110" s="30" t="s">
        <v>19</v>
      </c>
      <c r="H110" s="30" t="s">
        <v>1182</v>
      </c>
      <c r="I110" s="30" t="s">
        <v>122</v>
      </c>
      <c r="J110" s="30" t="s">
        <v>90</v>
      </c>
      <c r="K110" s="30" t="s">
        <v>1773</v>
      </c>
      <c r="L110" s="30" t="s">
        <v>1174</v>
      </c>
      <c r="M110" s="30" t="s">
        <v>1774</v>
      </c>
      <c r="N110" s="56">
        <v>45950</v>
      </c>
      <c r="O110" s="56">
        <v>45953</v>
      </c>
      <c r="P110" s="30" t="s">
        <v>1176</v>
      </c>
      <c r="Q110" s="30" t="s">
        <v>1775</v>
      </c>
      <c r="R110" s="30" t="s">
        <v>1178</v>
      </c>
      <c r="S110" s="30" t="s">
        <v>1776</v>
      </c>
      <c r="T110" s="30" t="s">
        <v>42</v>
      </c>
      <c r="U110" s="30" t="s">
        <v>123</v>
      </c>
      <c r="V110" s="30" t="s">
        <v>1595</v>
      </c>
      <c r="W110" s="30">
        <v>1</v>
      </c>
      <c r="X110" s="59">
        <f>IF(T110="PRINCIPAL",'TARIFAS 2025'!$B$5,IF(T110="INTERMEDIA",'TARIFAS 2025'!$C$5,IF(T110="LEJANA",'TARIFAS 2025'!$D$5)))</f>
        <v>367716</v>
      </c>
      <c r="Y110" s="59">
        <f t="shared" si="1"/>
        <v>367716</v>
      </c>
    </row>
    <row r="111" spans="1:25">
      <c r="A111" s="30" t="s">
        <v>73</v>
      </c>
      <c r="B111" s="30" t="str">
        <f>VLOOKUP(A111,'CENTROS DE COSTOS'!A:D,2,0)</f>
        <v>0036-0004</v>
      </c>
      <c r="C111" s="30" t="str">
        <f>VLOOKUP(A111,'CENTROS DE COSTOS'!A:D,3,0)</f>
        <v>Wompi Centro</v>
      </c>
      <c r="D111" s="30">
        <v>25473</v>
      </c>
      <c r="E111" s="30" t="s">
        <v>1777</v>
      </c>
      <c r="F111" s="30">
        <v>81917</v>
      </c>
      <c r="G111" s="30" t="s">
        <v>19</v>
      </c>
      <c r="H111" s="30" t="s">
        <v>1182</v>
      </c>
      <c r="I111" s="30" t="s">
        <v>620</v>
      </c>
      <c r="J111" s="30" t="s">
        <v>622</v>
      </c>
      <c r="K111" s="30" t="s">
        <v>1778</v>
      </c>
      <c r="L111" s="30" t="s">
        <v>1174</v>
      </c>
      <c r="M111" s="30" t="s">
        <v>1779</v>
      </c>
      <c r="N111" s="56">
        <v>45950</v>
      </c>
      <c r="O111" s="56">
        <v>45954</v>
      </c>
      <c r="P111" s="30" t="s">
        <v>1176</v>
      </c>
      <c r="Q111" s="30" t="s">
        <v>1780</v>
      </c>
      <c r="R111" s="30" t="s">
        <v>1178</v>
      </c>
      <c r="S111" s="30" t="s">
        <v>1781</v>
      </c>
      <c r="T111" s="30" t="s">
        <v>42</v>
      </c>
      <c r="U111" s="30" t="s">
        <v>123</v>
      </c>
      <c r="V111" s="30" t="s">
        <v>1638</v>
      </c>
      <c r="W111" s="30">
        <v>1</v>
      </c>
      <c r="X111" s="59">
        <f>IF(T111="PRINCIPAL",'TARIFAS 2025'!$B$5,IF(T111="INTERMEDIA",'TARIFAS 2025'!$C$5,IF(T111="LEJANA",'TARIFAS 2025'!$D$5)))</f>
        <v>367716</v>
      </c>
      <c r="Y111" s="59">
        <f t="shared" si="1"/>
        <v>367716</v>
      </c>
    </row>
    <row r="112" spans="1:25">
      <c r="A112" s="30" t="s">
        <v>73</v>
      </c>
      <c r="B112" s="30" t="str">
        <f>VLOOKUP(A112,'CENTROS DE COSTOS'!A:D,2,0)</f>
        <v>0036-0004</v>
      </c>
      <c r="C112" s="30" t="str">
        <f>VLOOKUP(A112,'CENTROS DE COSTOS'!A:D,3,0)</f>
        <v>Wompi Centro</v>
      </c>
      <c r="D112" s="30">
        <v>11001</v>
      </c>
      <c r="E112" s="30" t="s">
        <v>1782</v>
      </c>
      <c r="F112" s="30">
        <v>81891</v>
      </c>
      <c r="G112" s="30" t="s">
        <v>19</v>
      </c>
      <c r="H112" s="30" t="s">
        <v>1182</v>
      </c>
      <c r="I112" s="30" t="s">
        <v>620</v>
      </c>
      <c r="J112" s="30" t="s">
        <v>73</v>
      </c>
      <c r="K112" s="30" t="s">
        <v>1783</v>
      </c>
      <c r="L112" s="30" t="s">
        <v>1174</v>
      </c>
      <c r="M112" s="30" t="s">
        <v>1784</v>
      </c>
      <c r="N112" s="56">
        <v>45950</v>
      </c>
      <c r="O112" s="56">
        <v>45954</v>
      </c>
      <c r="P112" s="30" t="s">
        <v>1176</v>
      </c>
      <c r="Q112" s="30" t="s">
        <v>1785</v>
      </c>
      <c r="R112" s="30" t="s">
        <v>1178</v>
      </c>
      <c r="S112" s="30" t="s">
        <v>1786</v>
      </c>
      <c r="T112" s="30" t="s">
        <v>42</v>
      </c>
      <c r="U112" s="30" t="s">
        <v>123</v>
      </c>
      <c r="V112" s="30" t="s">
        <v>1309</v>
      </c>
      <c r="W112" s="30">
        <v>1</v>
      </c>
      <c r="X112" s="59">
        <f>IF(T112="PRINCIPAL",'TARIFAS 2025'!$B$5,IF(T112="INTERMEDIA",'TARIFAS 2025'!$C$5,IF(T112="LEJANA",'TARIFAS 2025'!$D$5)))</f>
        <v>367716</v>
      </c>
      <c r="Y112" s="59">
        <f t="shared" si="1"/>
        <v>367716</v>
      </c>
    </row>
    <row r="113" spans="1:25">
      <c r="A113" s="30" t="s">
        <v>79</v>
      </c>
      <c r="B113" s="30" t="str">
        <f>VLOOKUP(A113,'CENTROS DE COSTOS'!A:D,2,0)</f>
        <v>0036-0003</v>
      </c>
      <c r="C113" s="30" t="str">
        <f>VLOOKUP(A113,'CENTROS DE COSTOS'!A:D,3,0)</f>
        <v>Wompi Suroccidente</v>
      </c>
      <c r="D113" s="30">
        <v>76001</v>
      </c>
      <c r="E113" s="30" t="s">
        <v>1787</v>
      </c>
      <c r="F113" s="30">
        <v>81898</v>
      </c>
      <c r="G113" s="30" t="s">
        <v>19</v>
      </c>
      <c r="H113" s="30" t="s">
        <v>1182</v>
      </c>
      <c r="I113" s="30" t="s">
        <v>1103</v>
      </c>
      <c r="J113" s="30" t="s">
        <v>79</v>
      </c>
      <c r="K113" s="30" t="s">
        <v>1788</v>
      </c>
      <c r="L113" s="30" t="s">
        <v>1174</v>
      </c>
      <c r="M113" s="30" t="s">
        <v>1789</v>
      </c>
      <c r="N113" s="56">
        <v>45950</v>
      </c>
      <c r="O113" s="56">
        <v>45953</v>
      </c>
      <c r="P113" s="30" t="s">
        <v>1176</v>
      </c>
      <c r="Q113" s="30" t="s">
        <v>1790</v>
      </c>
      <c r="R113" s="30" t="s">
        <v>1178</v>
      </c>
      <c r="S113" s="30" t="s">
        <v>1791</v>
      </c>
      <c r="T113" s="30" t="s">
        <v>42</v>
      </c>
      <c r="U113" s="30" t="s">
        <v>123</v>
      </c>
      <c r="V113" s="30" t="s">
        <v>1554</v>
      </c>
      <c r="W113" s="30">
        <v>1</v>
      </c>
      <c r="X113" s="59">
        <f>IF(T113="PRINCIPAL",'TARIFAS 2025'!$B$5,IF(T113="INTERMEDIA",'TARIFAS 2025'!$C$5,IF(T113="LEJANA",'TARIFAS 2025'!$D$5)))</f>
        <v>367716</v>
      </c>
      <c r="Y113" s="59">
        <f t="shared" si="1"/>
        <v>367716</v>
      </c>
    </row>
    <row r="114" spans="1:25">
      <c r="A114" s="30" t="s">
        <v>73</v>
      </c>
      <c r="B114" s="30" t="str">
        <f>VLOOKUP(A114,'CENTROS DE COSTOS'!A:D,2,0)</f>
        <v>0036-0004</v>
      </c>
      <c r="C114" s="30" t="str">
        <f>VLOOKUP(A114,'CENTROS DE COSTOS'!A:D,3,0)</f>
        <v>Wompi Centro</v>
      </c>
      <c r="D114" s="30">
        <v>11001</v>
      </c>
      <c r="E114" s="30" t="s">
        <v>1792</v>
      </c>
      <c r="F114" s="30">
        <v>81892</v>
      </c>
      <c r="G114" s="30" t="s">
        <v>19</v>
      </c>
      <c r="H114" s="30" t="s">
        <v>1182</v>
      </c>
      <c r="I114" s="30" t="s">
        <v>620</v>
      </c>
      <c r="J114" s="30" t="s">
        <v>73</v>
      </c>
      <c r="K114" s="30" t="s">
        <v>1793</v>
      </c>
      <c r="L114" s="30" t="s">
        <v>1174</v>
      </c>
      <c r="M114" s="30" t="s">
        <v>1794</v>
      </c>
      <c r="N114" s="56">
        <v>45950</v>
      </c>
      <c r="O114" s="56">
        <v>45954</v>
      </c>
      <c r="P114" s="30" t="s">
        <v>1176</v>
      </c>
      <c r="Q114" s="30" t="s">
        <v>1795</v>
      </c>
      <c r="R114" s="30" t="s">
        <v>1178</v>
      </c>
      <c r="S114" s="30" t="s">
        <v>1796</v>
      </c>
      <c r="T114" s="30" t="s">
        <v>42</v>
      </c>
      <c r="U114" s="30" t="s">
        <v>123</v>
      </c>
      <c r="V114" s="30" t="s">
        <v>1360</v>
      </c>
      <c r="W114" s="30">
        <v>1</v>
      </c>
      <c r="X114" s="59">
        <f>IF(T114="PRINCIPAL",'TARIFAS 2025'!$B$5,IF(T114="INTERMEDIA",'TARIFAS 2025'!$C$5,IF(T114="LEJANA",'TARIFAS 2025'!$D$5)))</f>
        <v>367716</v>
      </c>
      <c r="Y114" s="59">
        <f t="shared" si="1"/>
        <v>367716</v>
      </c>
    </row>
    <row r="115" spans="1:25">
      <c r="A115" s="30" t="s">
        <v>73</v>
      </c>
      <c r="B115" s="30" t="str">
        <f>VLOOKUP(A115,'CENTROS DE COSTOS'!A:D,2,0)</f>
        <v>0036-0004</v>
      </c>
      <c r="C115" s="30" t="str">
        <f>VLOOKUP(A115,'CENTROS DE COSTOS'!A:D,3,0)</f>
        <v>Wompi Centro</v>
      </c>
      <c r="D115" s="30">
        <v>11001</v>
      </c>
      <c r="E115" s="30" t="s">
        <v>1797</v>
      </c>
      <c r="F115" s="30">
        <v>81893</v>
      </c>
      <c r="G115" s="30" t="s">
        <v>19</v>
      </c>
      <c r="H115" s="30" t="s">
        <v>1182</v>
      </c>
      <c r="I115" s="30" t="s">
        <v>620</v>
      </c>
      <c r="J115" s="30" t="s">
        <v>73</v>
      </c>
      <c r="K115" s="30" t="s">
        <v>1798</v>
      </c>
      <c r="L115" s="30" t="s">
        <v>1174</v>
      </c>
      <c r="M115" s="30" t="s">
        <v>1799</v>
      </c>
      <c r="N115" s="56">
        <v>45950</v>
      </c>
      <c r="O115" s="56">
        <v>45960</v>
      </c>
      <c r="P115" s="30" t="s">
        <v>1176</v>
      </c>
      <c r="Q115" s="30" t="s">
        <v>1800</v>
      </c>
      <c r="R115" s="30" t="s">
        <v>1178</v>
      </c>
      <c r="S115" s="30" t="s">
        <v>1801</v>
      </c>
      <c r="T115" s="30" t="s">
        <v>42</v>
      </c>
      <c r="U115" s="30" t="s">
        <v>123</v>
      </c>
      <c r="V115" s="30" t="s">
        <v>1451</v>
      </c>
      <c r="W115" s="30">
        <v>1</v>
      </c>
      <c r="X115" s="59">
        <f>IF(T115="PRINCIPAL",'TARIFAS 2025'!$B$5,IF(T115="INTERMEDIA",'TARIFAS 2025'!$C$5,IF(T115="LEJANA",'TARIFAS 2025'!$D$5)))</f>
        <v>367716</v>
      </c>
      <c r="Y115" s="59">
        <f t="shared" si="1"/>
        <v>367716</v>
      </c>
    </row>
    <row r="116" spans="1:25">
      <c r="A116" s="30" t="s">
        <v>93</v>
      </c>
      <c r="B116" s="30" t="str">
        <f>VLOOKUP(A116,'CENTROS DE COSTOS'!A:D,2,0)</f>
        <v>0036-0003</v>
      </c>
      <c r="C116" s="30" t="str">
        <f>VLOOKUP(A116,'CENTROS DE COSTOS'!A:D,3,0)</f>
        <v>Wompi Suroccidente</v>
      </c>
      <c r="D116" s="30">
        <v>52001</v>
      </c>
      <c r="E116" s="30" t="s">
        <v>1802</v>
      </c>
      <c r="F116" s="30">
        <v>81919</v>
      </c>
      <c r="G116" s="30" t="s">
        <v>19</v>
      </c>
      <c r="H116" s="30" t="s">
        <v>1182</v>
      </c>
      <c r="I116" s="30" t="s">
        <v>135</v>
      </c>
      <c r="J116" s="30" t="s">
        <v>93</v>
      </c>
      <c r="K116" s="30" t="s">
        <v>1803</v>
      </c>
      <c r="L116" s="30" t="s">
        <v>1174</v>
      </c>
      <c r="M116" s="30" t="s">
        <v>1804</v>
      </c>
      <c r="N116" s="56">
        <v>45950</v>
      </c>
      <c r="O116" s="56">
        <v>45953</v>
      </c>
      <c r="P116" s="30" t="s">
        <v>1176</v>
      </c>
      <c r="Q116" s="30" t="s">
        <v>1805</v>
      </c>
      <c r="R116" s="30" t="s">
        <v>1178</v>
      </c>
      <c r="S116" s="30" t="s">
        <v>1806</v>
      </c>
      <c r="T116" s="30" t="s">
        <v>42</v>
      </c>
      <c r="U116" s="30" t="s">
        <v>123</v>
      </c>
      <c r="V116" s="30" t="s">
        <v>1807</v>
      </c>
      <c r="W116" s="30">
        <v>1</v>
      </c>
      <c r="X116" s="59">
        <f>IF(T116="PRINCIPAL",'TARIFAS 2025'!$B$5,IF(T116="INTERMEDIA",'TARIFAS 2025'!$C$5,IF(T116="LEJANA",'TARIFAS 2025'!$D$5)))</f>
        <v>367716</v>
      </c>
      <c r="Y116" s="59">
        <f t="shared" si="1"/>
        <v>367716</v>
      </c>
    </row>
    <row r="117" spans="1:25">
      <c r="A117" s="30" t="s">
        <v>73</v>
      </c>
      <c r="B117" s="30" t="str">
        <f>VLOOKUP(A117,'CENTROS DE COSTOS'!A:D,2,0)</f>
        <v>0036-0004</v>
      </c>
      <c r="C117" s="30" t="str">
        <f>VLOOKUP(A117,'CENTROS DE COSTOS'!A:D,3,0)</f>
        <v>Wompi Centro</v>
      </c>
      <c r="D117" s="30">
        <v>11001</v>
      </c>
      <c r="E117" s="30" t="s">
        <v>1808</v>
      </c>
      <c r="F117" s="30">
        <v>81895</v>
      </c>
      <c r="G117" s="30" t="s">
        <v>19</v>
      </c>
      <c r="H117" s="30" t="s">
        <v>1182</v>
      </c>
      <c r="I117" s="30" t="s">
        <v>620</v>
      </c>
      <c r="J117" s="30" t="s">
        <v>73</v>
      </c>
      <c r="K117" s="30" t="s">
        <v>1809</v>
      </c>
      <c r="L117" s="30" t="s">
        <v>1174</v>
      </c>
      <c r="M117" s="30" t="s">
        <v>1810</v>
      </c>
      <c r="N117" s="56">
        <v>45950</v>
      </c>
      <c r="O117" s="56">
        <v>45954</v>
      </c>
      <c r="P117" s="30" t="s">
        <v>1176</v>
      </c>
      <c r="Q117" s="30" t="s">
        <v>1811</v>
      </c>
      <c r="R117" s="30" t="s">
        <v>1178</v>
      </c>
      <c r="S117" s="30" t="s">
        <v>1812</v>
      </c>
      <c r="T117" s="30" t="s">
        <v>42</v>
      </c>
      <c r="U117" s="30" t="s">
        <v>123</v>
      </c>
      <c r="V117" s="30" t="s">
        <v>1360</v>
      </c>
      <c r="W117" s="30">
        <v>1</v>
      </c>
      <c r="X117" s="59">
        <f>IF(T117="PRINCIPAL",'TARIFAS 2025'!$B$5,IF(T117="INTERMEDIA",'TARIFAS 2025'!$C$5,IF(T117="LEJANA",'TARIFAS 2025'!$D$5)))</f>
        <v>367716</v>
      </c>
      <c r="Y117" s="59">
        <f t="shared" si="1"/>
        <v>367716</v>
      </c>
    </row>
    <row r="118" spans="1:25">
      <c r="A118" s="30" t="s">
        <v>90</v>
      </c>
      <c r="B118" s="30" t="str">
        <f>VLOOKUP(A118,'CENTROS DE COSTOS'!A:D,2,0)</f>
        <v>0036-0005</v>
      </c>
      <c r="C118" s="30" t="str">
        <f>VLOOKUP(A118,'CENTROS DE COSTOS'!A:D,3,0)</f>
        <v>Wompi Noroccidente</v>
      </c>
      <c r="D118" s="30">
        <v>5266</v>
      </c>
      <c r="E118" s="30" t="s">
        <v>1813</v>
      </c>
      <c r="F118" s="30">
        <v>81929</v>
      </c>
      <c r="G118" s="30" t="s">
        <v>19</v>
      </c>
      <c r="H118" s="30" t="s">
        <v>1182</v>
      </c>
      <c r="I118" s="30" t="s">
        <v>122</v>
      </c>
      <c r="J118" s="30" t="s">
        <v>182</v>
      </c>
      <c r="K118" s="30" t="s">
        <v>1814</v>
      </c>
      <c r="L118" s="30" t="s">
        <v>1174</v>
      </c>
      <c r="M118" s="30" t="s">
        <v>1815</v>
      </c>
      <c r="N118" s="56">
        <v>45950</v>
      </c>
      <c r="O118" s="56">
        <v>45953</v>
      </c>
      <c r="P118" s="30" t="s">
        <v>1176</v>
      </c>
      <c r="Q118" s="30" t="s">
        <v>1816</v>
      </c>
      <c r="R118" s="30" t="s">
        <v>1178</v>
      </c>
      <c r="S118" s="30" t="s">
        <v>1817</v>
      </c>
      <c r="T118" s="30" t="s">
        <v>42</v>
      </c>
      <c r="U118" s="30" t="s">
        <v>123</v>
      </c>
      <c r="V118" s="30" t="s">
        <v>1595</v>
      </c>
      <c r="W118" s="30">
        <v>1</v>
      </c>
      <c r="X118" s="59">
        <f>IF(T118="PRINCIPAL",'TARIFAS 2025'!$B$5,IF(T118="INTERMEDIA",'TARIFAS 2025'!$C$5,IF(T118="LEJANA",'TARIFAS 2025'!$D$5)))</f>
        <v>367716</v>
      </c>
      <c r="Y118" s="59">
        <f t="shared" si="1"/>
        <v>367716</v>
      </c>
    </row>
    <row r="119" spans="1:25">
      <c r="A119" s="30" t="s">
        <v>83</v>
      </c>
      <c r="B119" s="30" t="str">
        <f>VLOOKUP(A119,'CENTROS DE COSTOS'!A:D,2,0)</f>
        <v>0036-0007</v>
      </c>
      <c r="C119" s="30" t="str">
        <f>VLOOKUP(A119,'CENTROS DE COSTOS'!A:D,3,0)</f>
        <v>Wompi Santander</v>
      </c>
      <c r="D119" s="30">
        <v>54001</v>
      </c>
      <c r="E119" s="30" t="s">
        <v>1818</v>
      </c>
      <c r="F119" s="30">
        <v>81908</v>
      </c>
      <c r="G119" s="30" t="s">
        <v>19</v>
      </c>
      <c r="H119" s="30" t="s">
        <v>1182</v>
      </c>
      <c r="I119" s="30" t="s">
        <v>893</v>
      </c>
      <c r="J119" s="30" t="s">
        <v>83</v>
      </c>
      <c r="K119" s="30" t="s">
        <v>1819</v>
      </c>
      <c r="L119" s="30" t="s">
        <v>1174</v>
      </c>
      <c r="M119" s="30" t="s">
        <v>1820</v>
      </c>
      <c r="N119" s="56">
        <v>45950</v>
      </c>
      <c r="O119" s="56">
        <v>45953</v>
      </c>
      <c r="P119" s="30" t="s">
        <v>1176</v>
      </c>
      <c r="Q119" s="30" t="s">
        <v>1821</v>
      </c>
      <c r="R119" s="30" t="s">
        <v>1178</v>
      </c>
      <c r="S119" s="30" t="s">
        <v>1822</v>
      </c>
      <c r="T119" s="30" t="s">
        <v>42</v>
      </c>
      <c r="U119" s="30" t="s">
        <v>123</v>
      </c>
      <c r="V119" s="30" t="s">
        <v>1418</v>
      </c>
      <c r="W119" s="30">
        <v>1</v>
      </c>
      <c r="X119" s="59">
        <f>IF(T119="PRINCIPAL",'TARIFAS 2025'!$B$5,IF(T119="INTERMEDIA",'TARIFAS 2025'!$C$5,IF(T119="LEJANA",'TARIFAS 2025'!$D$5)))</f>
        <v>367716</v>
      </c>
      <c r="Y119" s="59">
        <f t="shared" si="1"/>
        <v>367716</v>
      </c>
    </row>
    <row r="120" spans="1:25">
      <c r="A120" s="30" t="s">
        <v>73</v>
      </c>
      <c r="B120" s="30" t="str">
        <f>VLOOKUP(A120,'CENTROS DE COSTOS'!A:D,2,0)</f>
        <v>0036-0004</v>
      </c>
      <c r="C120" s="30" t="str">
        <f>VLOOKUP(A120,'CENTROS DE COSTOS'!A:D,3,0)</f>
        <v>Wompi Centro</v>
      </c>
      <c r="D120" s="30">
        <v>25718</v>
      </c>
      <c r="E120" s="30" t="s">
        <v>1823</v>
      </c>
      <c r="F120" s="30">
        <v>81926</v>
      </c>
      <c r="G120" s="30" t="s">
        <v>19</v>
      </c>
      <c r="H120" s="30" t="s">
        <v>1182</v>
      </c>
      <c r="I120" s="30" t="s">
        <v>620</v>
      </c>
      <c r="J120" s="30" t="s">
        <v>695</v>
      </c>
      <c r="K120" s="30" t="s">
        <v>1824</v>
      </c>
      <c r="L120" s="30" t="s">
        <v>1174</v>
      </c>
      <c r="M120" s="30" t="s">
        <v>1825</v>
      </c>
      <c r="N120" s="56">
        <v>45950</v>
      </c>
      <c r="O120" s="56">
        <v>45953</v>
      </c>
      <c r="P120" s="30" t="s">
        <v>1176</v>
      </c>
      <c r="Q120" s="30" t="s">
        <v>1826</v>
      </c>
      <c r="R120" s="30" t="s">
        <v>1178</v>
      </c>
      <c r="S120" s="30" t="s">
        <v>1827</v>
      </c>
      <c r="T120" s="30" t="s">
        <v>43</v>
      </c>
      <c r="U120" s="30" t="s">
        <v>123</v>
      </c>
      <c r="V120" s="30" t="s">
        <v>1451</v>
      </c>
      <c r="W120" s="30">
        <v>1</v>
      </c>
      <c r="X120" s="59">
        <f>IF(T120="PRINCIPAL",'TARIFAS 2025'!$B$5,IF(T120="INTERMEDIA",'TARIFAS 2025'!$C$5,IF(T120="LEJANA",'TARIFAS 2025'!$D$5)))</f>
        <v>488953</v>
      </c>
      <c r="Y120" s="59">
        <f t="shared" si="1"/>
        <v>488953</v>
      </c>
    </row>
    <row r="121" spans="1:25">
      <c r="A121" s="30" t="s">
        <v>73</v>
      </c>
      <c r="B121" s="30" t="str">
        <f>VLOOKUP(A121,'CENTROS DE COSTOS'!A:D,2,0)</f>
        <v>0036-0004</v>
      </c>
      <c r="C121" s="30" t="str">
        <f>VLOOKUP(A121,'CENTROS DE COSTOS'!A:D,3,0)</f>
        <v>Wompi Centro</v>
      </c>
      <c r="D121" s="30">
        <v>25286</v>
      </c>
      <c r="E121" s="30" t="s">
        <v>1828</v>
      </c>
      <c r="F121" s="30">
        <v>81911</v>
      </c>
      <c r="G121" s="30" t="s">
        <v>19</v>
      </c>
      <c r="H121" s="30" t="s">
        <v>1182</v>
      </c>
      <c r="I121" s="30" t="s">
        <v>620</v>
      </c>
      <c r="J121" s="30" t="s">
        <v>652</v>
      </c>
      <c r="K121" s="30" t="s">
        <v>1829</v>
      </c>
      <c r="L121" s="30" t="s">
        <v>1174</v>
      </c>
      <c r="M121" s="30" t="s">
        <v>1830</v>
      </c>
      <c r="N121" s="56">
        <v>45950</v>
      </c>
      <c r="O121" s="56">
        <v>45954</v>
      </c>
      <c r="P121" s="30" t="s">
        <v>1176</v>
      </c>
      <c r="Q121" s="30" t="s">
        <v>1831</v>
      </c>
      <c r="R121" s="30" t="s">
        <v>1178</v>
      </c>
      <c r="S121" s="30" t="s">
        <v>1832</v>
      </c>
      <c r="T121" s="30" t="s">
        <v>43</v>
      </c>
      <c r="U121" s="30" t="s">
        <v>123</v>
      </c>
      <c r="V121" s="30" t="s">
        <v>1638</v>
      </c>
      <c r="W121" s="30">
        <v>1</v>
      </c>
      <c r="X121" s="59">
        <f>IF(T121="PRINCIPAL",'TARIFAS 2025'!$B$5,IF(T121="INTERMEDIA",'TARIFAS 2025'!$C$5,IF(T121="LEJANA",'TARIFAS 2025'!$D$5)))</f>
        <v>488953</v>
      </c>
      <c r="Y121" s="59">
        <f t="shared" ref="Y121:Y151" si="2">X121*W121</f>
        <v>488953</v>
      </c>
    </row>
    <row r="122" spans="1:25">
      <c r="A122" s="30" t="s">
        <v>88</v>
      </c>
      <c r="B122" s="30" t="str">
        <f>VLOOKUP(A122,'CENTROS DE COSTOS'!A:D,2,0)</f>
        <v>0036-0002</v>
      </c>
      <c r="C122" s="30" t="str">
        <f>VLOOKUP(A122,'CENTROS DE COSTOS'!A:D,3,0)</f>
        <v>Wompi Eje Cafetero</v>
      </c>
      <c r="D122" s="30">
        <v>17001</v>
      </c>
      <c r="E122" s="30" t="s">
        <v>1833</v>
      </c>
      <c r="F122" s="30">
        <v>81915</v>
      </c>
      <c r="G122" s="30" t="s">
        <v>19</v>
      </c>
      <c r="H122" s="30" t="s">
        <v>1182</v>
      </c>
      <c r="I122" s="30" t="s">
        <v>128</v>
      </c>
      <c r="J122" s="30" t="s">
        <v>88</v>
      </c>
      <c r="K122" s="30" t="s">
        <v>1834</v>
      </c>
      <c r="L122" s="30" t="s">
        <v>1174</v>
      </c>
      <c r="M122" s="30" t="s">
        <v>1835</v>
      </c>
      <c r="N122" s="56">
        <v>45950</v>
      </c>
      <c r="O122" s="56">
        <v>45953</v>
      </c>
      <c r="P122" s="30" t="s">
        <v>1176</v>
      </c>
      <c r="Q122" s="30" t="s">
        <v>1836</v>
      </c>
      <c r="R122" s="30" t="s">
        <v>1178</v>
      </c>
      <c r="S122" s="30" t="s">
        <v>1837</v>
      </c>
      <c r="T122" s="30" t="s">
        <v>42</v>
      </c>
      <c r="U122" s="30" t="s">
        <v>123</v>
      </c>
      <c r="V122" s="30" t="s">
        <v>1440</v>
      </c>
      <c r="W122" s="30">
        <v>1</v>
      </c>
      <c r="X122" s="59">
        <f>IF(T122="PRINCIPAL",'TARIFAS 2025'!$B$5,IF(T122="INTERMEDIA",'TARIFAS 2025'!$C$5,IF(T122="LEJANA",'TARIFAS 2025'!$D$5)))</f>
        <v>367716</v>
      </c>
      <c r="Y122" s="59">
        <f t="shared" si="2"/>
        <v>367716</v>
      </c>
    </row>
    <row r="123" spans="1:25">
      <c r="A123" s="30" t="s">
        <v>93</v>
      </c>
      <c r="B123" s="30" t="str">
        <f>VLOOKUP(A123,'CENTROS DE COSTOS'!A:D,2,0)</f>
        <v>0036-0003</v>
      </c>
      <c r="C123" s="30" t="str">
        <f>VLOOKUP(A123,'CENTROS DE COSTOS'!A:D,3,0)</f>
        <v>Wompi Suroccidente</v>
      </c>
      <c r="D123" s="30">
        <v>52079</v>
      </c>
      <c r="E123" s="30" t="s">
        <v>1838</v>
      </c>
      <c r="F123" s="30">
        <v>81890</v>
      </c>
      <c r="G123" s="30" t="s">
        <v>19</v>
      </c>
      <c r="H123" s="30" t="s">
        <v>1182</v>
      </c>
      <c r="I123" s="30" t="s">
        <v>135</v>
      </c>
      <c r="J123" s="30" t="s">
        <v>846</v>
      </c>
      <c r="K123" s="30" t="s">
        <v>1839</v>
      </c>
      <c r="L123" s="30" t="s">
        <v>1174</v>
      </c>
      <c r="M123" s="30" t="s">
        <v>1840</v>
      </c>
      <c r="N123" s="56">
        <v>45950</v>
      </c>
      <c r="O123" s="56">
        <v>45960</v>
      </c>
      <c r="P123" s="30" t="s">
        <v>1176</v>
      </c>
      <c r="Q123" s="30" t="s">
        <v>1841</v>
      </c>
      <c r="R123" s="30" t="s">
        <v>1178</v>
      </c>
      <c r="S123" s="30" t="s">
        <v>1842</v>
      </c>
      <c r="T123" s="30" t="s">
        <v>44</v>
      </c>
      <c r="U123" s="30" t="s">
        <v>123</v>
      </c>
      <c r="V123" s="30" t="s">
        <v>1303</v>
      </c>
      <c r="W123" s="30">
        <v>1</v>
      </c>
      <c r="X123" s="59">
        <f>IF(T123="PRINCIPAL",'TARIFAS 2025'!$B$5,IF(T123="INTERMEDIA",'TARIFAS 2025'!$C$5,IF(T123="LEJANA",'TARIFAS 2025'!$D$5)))</f>
        <v>598334</v>
      </c>
      <c r="Y123" s="59">
        <f t="shared" si="2"/>
        <v>598334</v>
      </c>
    </row>
    <row r="124" spans="1:25">
      <c r="A124" s="30" t="s">
        <v>83</v>
      </c>
      <c r="B124" s="30" t="str">
        <f>VLOOKUP(A124,'CENTROS DE COSTOS'!A:D,2,0)</f>
        <v>0036-0007</v>
      </c>
      <c r="C124" s="30" t="str">
        <f>VLOOKUP(A124,'CENTROS DE COSTOS'!A:D,3,0)</f>
        <v>Wompi Santander</v>
      </c>
      <c r="D124" s="30">
        <v>54001</v>
      </c>
      <c r="E124" s="30" t="s">
        <v>1843</v>
      </c>
      <c r="F124" s="30">
        <v>81907</v>
      </c>
      <c r="G124" s="30" t="s">
        <v>19</v>
      </c>
      <c r="H124" s="30" t="s">
        <v>1182</v>
      </c>
      <c r="I124" s="30" t="s">
        <v>893</v>
      </c>
      <c r="J124" s="30" t="s">
        <v>83</v>
      </c>
      <c r="K124" s="30" t="s">
        <v>1844</v>
      </c>
      <c r="L124" s="30" t="s">
        <v>1174</v>
      </c>
      <c r="M124" s="30" t="s">
        <v>1845</v>
      </c>
      <c r="N124" s="56">
        <v>45950</v>
      </c>
      <c r="O124" s="56">
        <v>45953</v>
      </c>
      <c r="P124" s="30" t="s">
        <v>1176</v>
      </c>
      <c r="Q124" s="30" t="s">
        <v>1846</v>
      </c>
      <c r="R124" s="30" t="s">
        <v>1178</v>
      </c>
      <c r="S124" s="30" t="s">
        <v>1847</v>
      </c>
      <c r="T124" s="30" t="s">
        <v>42</v>
      </c>
      <c r="U124" s="30" t="s">
        <v>123</v>
      </c>
      <c r="V124" s="30" t="s">
        <v>1286</v>
      </c>
      <c r="W124" s="30">
        <v>1</v>
      </c>
      <c r="X124" s="59">
        <f>IF(T124="PRINCIPAL",'TARIFAS 2025'!$B$5,IF(T124="INTERMEDIA",'TARIFAS 2025'!$C$5,IF(T124="LEJANA",'TARIFAS 2025'!$D$5)))</f>
        <v>367716</v>
      </c>
      <c r="Y124" s="59">
        <f t="shared" si="2"/>
        <v>367716</v>
      </c>
    </row>
    <row r="125" spans="1:25">
      <c r="A125" s="30" t="s">
        <v>82</v>
      </c>
      <c r="B125" s="30" t="str">
        <f>VLOOKUP(A125,'CENTROS DE COSTOS'!A:D,2,0)</f>
        <v>0036-0001</v>
      </c>
      <c r="C125" s="30" t="str">
        <f>VLOOKUP(A125,'CENTROS DE COSTOS'!A:D,3,0)</f>
        <v>Wompi Costa</v>
      </c>
      <c r="D125" s="30">
        <v>13001</v>
      </c>
      <c r="E125" s="30" t="s">
        <v>1848</v>
      </c>
      <c r="F125" s="30">
        <v>81902</v>
      </c>
      <c r="G125" s="30" t="s">
        <v>19</v>
      </c>
      <c r="H125" s="30" t="s">
        <v>1182</v>
      </c>
      <c r="I125" s="30" t="s">
        <v>277</v>
      </c>
      <c r="J125" s="30" t="s">
        <v>82</v>
      </c>
      <c r="K125" s="30" t="s">
        <v>1849</v>
      </c>
      <c r="L125" s="30" t="s">
        <v>1174</v>
      </c>
      <c r="M125" s="30" t="s">
        <v>1850</v>
      </c>
      <c r="N125" s="56">
        <v>45950</v>
      </c>
      <c r="O125" s="56">
        <v>45954</v>
      </c>
      <c r="P125" s="30" t="s">
        <v>1176</v>
      </c>
      <c r="Q125" s="30" t="s">
        <v>1851</v>
      </c>
      <c r="R125" s="30" t="s">
        <v>1178</v>
      </c>
      <c r="S125" s="30" t="s">
        <v>1852</v>
      </c>
      <c r="T125" s="30" t="s">
        <v>42</v>
      </c>
      <c r="U125" s="30" t="s">
        <v>123</v>
      </c>
      <c r="V125" s="30" t="s">
        <v>1751</v>
      </c>
      <c r="W125" s="30">
        <v>1</v>
      </c>
      <c r="X125" s="59">
        <f>IF(T125="PRINCIPAL",'TARIFAS 2025'!$B$5,IF(T125="INTERMEDIA",'TARIFAS 2025'!$C$5,IF(T125="LEJANA",'TARIFAS 2025'!$D$5)))</f>
        <v>367716</v>
      </c>
      <c r="Y125" s="59">
        <f t="shared" si="2"/>
        <v>367716</v>
      </c>
    </row>
    <row r="126" spans="1:25">
      <c r="A126" s="30" t="s">
        <v>82</v>
      </c>
      <c r="B126" s="30" t="str">
        <f>VLOOKUP(A126,'CENTROS DE COSTOS'!A:D,2,0)</f>
        <v>0036-0001</v>
      </c>
      <c r="C126" s="30" t="str">
        <f>VLOOKUP(A126,'CENTROS DE COSTOS'!A:D,3,0)</f>
        <v>Wompi Costa</v>
      </c>
      <c r="D126" s="30">
        <v>13001</v>
      </c>
      <c r="E126" s="30" t="s">
        <v>1853</v>
      </c>
      <c r="F126" s="30">
        <v>81900</v>
      </c>
      <c r="G126" s="30" t="s">
        <v>19</v>
      </c>
      <c r="H126" s="30" t="s">
        <v>1182</v>
      </c>
      <c r="I126" s="30" t="s">
        <v>277</v>
      </c>
      <c r="J126" s="30" t="s">
        <v>82</v>
      </c>
      <c r="K126" s="30" t="s">
        <v>1854</v>
      </c>
      <c r="L126" s="30" t="s">
        <v>1174</v>
      </c>
      <c r="M126" s="30" t="s">
        <v>1855</v>
      </c>
      <c r="N126" s="56">
        <v>45950</v>
      </c>
      <c r="O126" s="56">
        <v>45954</v>
      </c>
      <c r="P126" s="30" t="s">
        <v>1176</v>
      </c>
      <c r="Q126" s="30" t="s">
        <v>1856</v>
      </c>
      <c r="R126" s="30" t="s">
        <v>1178</v>
      </c>
      <c r="S126" s="30" t="s">
        <v>1857</v>
      </c>
      <c r="T126" s="30" t="s">
        <v>42</v>
      </c>
      <c r="U126" s="30" t="s">
        <v>123</v>
      </c>
      <c r="V126" s="30" t="s">
        <v>1751</v>
      </c>
      <c r="W126" s="30">
        <v>1</v>
      </c>
      <c r="X126" s="59">
        <f>IF(T126="PRINCIPAL",'TARIFAS 2025'!$B$5,IF(T126="INTERMEDIA",'TARIFAS 2025'!$C$5,IF(T126="LEJANA",'TARIFAS 2025'!$D$5)))</f>
        <v>367716</v>
      </c>
      <c r="Y126" s="59">
        <f t="shared" si="2"/>
        <v>367716</v>
      </c>
    </row>
    <row r="127" spans="1:25">
      <c r="A127" s="30" t="s">
        <v>90</v>
      </c>
      <c r="B127" s="30" t="str">
        <f>VLOOKUP(A127,'CENTROS DE COSTOS'!A:D,2,0)</f>
        <v>0036-0005</v>
      </c>
      <c r="C127" s="30" t="str">
        <f>VLOOKUP(A127,'CENTROS DE COSTOS'!A:D,3,0)</f>
        <v>Wompi Noroccidente</v>
      </c>
      <c r="D127" s="30">
        <v>5042</v>
      </c>
      <c r="E127" s="30" t="s">
        <v>1858</v>
      </c>
      <c r="F127" s="30">
        <v>81910</v>
      </c>
      <c r="G127" s="30" t="s">
        <v>19</v>
      </c>
      <c r="H127" s="30" t="s">
        <v>1182</v>
      </c>
      <c r="I127" s="30" t="s">
        <v>122</v>
      </c>
      <c r="J127" s="30" t="s">
        <v>226</v>
      </c>
      <c r="K127" s="30" t="s">
        <v>1859</v>
      </c>
      <c r="L127" s="30" t="s">
        <v>1174</v>
      </c>
      <c r="M127" s="30" t="s">
        <v>1860</v>
      </c>
      <c r="N127" s="56">
        <v>45950</v>
      </c>
      <c r="O127" s="56">
        <v>45954</v>
      </c>
      <c r="P127" s="30" t="s">
        <v>1176</v>
      </c>
      <c r="Q127" s="30" t="s">
        <v>1861</v>
      </c>
      <c r="R127" s="30" t="s">
        <v>1178</v>
      </c>
      <c r="S127" s="30" t="s">
        <v>1862</v>
      </c>
      <c r="T127" s="30" t="s">
        <v>43</v>
      </c>
      <c r="U127" s="30" t="s">
        <v>123</v>
      </c>
      <c r="V127" s="30" t="s">
        <v>1863</v>
      </c>
      <c r="W127" s="30">
        <v>1</v>
      </c>
      <c r="X127" s="59">
        <f>IF(T127="PRINCIPAL",'TARIFAS 2025'!$B$5,IF(T127="INTERMEDIA",'TARIFAS 2025'!$C$5,IF(T127="LEJANA",'TARIFAS 2025'!$D$5)))</f>
        <v>488953</v>
      </c>
      <c r="Y127" s="59">
        <f t="shared" si="2"/>
        <v>488953</v>
      </c>
    </row>
    <row r="128" spans="1:25">
      <c r="A128" s="30" t="s">
        <v>73</v>
      </c>
      <c r="B128" s="30" t="str">
        <f>VLOOKUP(A128,'CENTROS DE COSTOS'!A:D,2,0)</f>
        <v>0036-0004</v>
      </c>
      <c r="C128" s="30" t="str">
        <f>VLOOKUP(A128,'CENTROS DE COSTOS'!A:D,3,0)</f>
        <v>Wompi Centro</v>
      </c>
      <c r="D128" s="30">
        <v>25290</v>
      </c>
      <c r="E128" s="30" t="s">
        <v>1864</v>
      </c>
      <c r="F128" s="30">
        <v>81912</v>
      </c>
      <c r="G128" s="30" t="s">
        <v>19</v>
      </c>
      <c r="H128" s="30" t="s">
        <v>1182</v>
      </c>
      <c r="I128" s="30" t="s">
        <v>620</v>
      </c>
      <c r="J128" s="30" t="s">
        <v>654</v>
      </c>
      <c r="K128" s="30" t="s">
        <v>1865</v>
      </c>
      <c r="L128" s="30" t="s">
        <v>1174</v>
      </c>
      <c r="M128" s="30" t="s">
        <v>1866</v>
      </c>
      <c r="N128" s="56">
        <v>45950</v>
      </c>
      <c r="O128" s="56">
        <v>45953</v>
      </c>
      <c r="P128" s="30" t="s">
        <v>1176</v>
      </c>
      <c r="Q128" s="30" t="s">
        <v>1867</v>
      </c>
      <c r="R128" s="30" t="s">
        <v>1178</v>
      </c>
      <c r="S128" s="30" t="s">
        <v>1868</v>
      </c>
      <c r="T128" s="30" t="s">
        <v>43</v>
      </c>
      <c r="U128" s="30" t="s">
        <v>123</v>
      </c>
      <c r="V128" s="30" t="s">
        <v>1360</v>
      </c>
      <c r="W128" s="30">
        <v>1</v>
      </c>
      <c r="X128" s="59">
        <f>IF(T128="PRINCIPAL",'TARIFAS 2025'!$B$5,IF(T128="INTERMEDIA",'TARIFAS 2025'!$C$5,IF(T128="LEJANA",'TARIFAS 2025'!$D$5)))</f>
        <v>488953</v>
      </c>
      <c r="Y128" s="59">
        <f t="shared" si="2"/>
        <v>488953</v>
      </c>
    </row>
    <row r="129" spans="1:25">
      <c r="A129" s="30" t="s">
        <v>94</v>
      </c>
      <c r="B129" s="30" t="str">
        <f>VLOOKUP(A129,'CENTROS DE COSTOS'!A:D,2,0)</f>
        <v>0036-0002</v>
      </c>
      <c r="C129" s="30" t="str">
        <f>VLOOKUP(A129,'CENTROS DE COSTOS'!A:D,3,0)</f>
        <v>Wompi Eje Cafetero</v>
      </c>
      <c r="D129" s="30">
        <v>63130</v>
      </c>
      <c r="E129" s="30" t="s">
        <v>1869</v>
      </c>
      <c r="F129" s="30">
        <v>81896</v>
      </c>
      <c r="G129" s="30" t="s">
        <v>19</v>
      </c>
      <c r="H129" s="30" t="s">
        <v>1182</v>
      </c>
      <c r="I129" s="30" t="s">
        <v>941</v>
      </c>
      <c r="J129" s="30" t="s">
        <v>942</v>
      </c>
      <c r="K129" s="30" t="s">
        <v>1870</v>
      </c>
      <c r="L129" s="30" t="s">
        <v>1174</v>
      </c>
      <c r="M129" s="30" t="s">
        <v>1871</v>
      </c>
      <c r="N129" s="56">
        <v>45950</v>
      </c>
      <c r="O129" s="56">
        <v>45953</v>
      </c>
      <c r="P129" s="30" t="s">
        <v>1176</v>
      </c>
      <c r="Q129" s="30" t="s">
        <v>1872</v>
      </c>
      <c r="R129" s="30" t="s">
        <v>1178</v>
      </c>
      <c r="S129" s="30" t="s">
        <v>1873</v>
      </c>
      <c r="T129" s="30" t="s">
        <v>43</v>
      </c>
      <c r="U129" s="30" t="s">
        <v>123</v>
      </c>
      <c r="V129" s="30" t="s">
        <v>1874</v>
      </c>
      <c r="W129" s="30">
        <v>1</v>
      </c>
      <c r="X129" s="59">
        <f>IF(T129="PRINCIPAL",'TARIFAS 2025'!$B$5,IF(T129="INTERMEDIA",'TARIFAS 2025'!$C$5,IF(T129="LEJANA",'TARIFAS 2025'!$D$5)))</f>
        <v>488953</v>
      </c>
      <c r="Y129" s="59">
        <f t="shared" si="2"/>
        <v>488953</v>
      </c>
    </row>
    <row r="130" spans="1:25">
      <c r="A130" s="30" t="s">
        <v>67</v>
      </c>
      <c r="B130" s="30" t="str">
        <f>VLOOKUP(A130,'CENTROS DE COSTOS'!A:D,2,0)</f>
        <v>0036-0005</v>
      </c>
      <c r="C130" s="30" t="str">
        <f>VLOOKUP(A130,'CENTROS DE COSTOS'!A:D,3,0)</f>
        <v>Wompi Noroccidente</v>
      </c>
      <c r="D130" s="30">
        <v>5490</v>
      </c>
      <c r="E130" s="30" t="s">
        <v>1875</v>
      </c>
      <c r="F130" s="30">
        <v>81905</v>
      </c>
      <c r="G130" s="30" t="s">
        <v>19</v>
      </c>
      <c r="H130" s="30" t="s">
        <v>1182</v>
      </c>
      <c r="I130" s="30" t="s">
        <v>122</v>
      </c>
      <c r="J130" s="30" t="s">
        <v>206</v>
      </c>
      <c r="K130" s="30" t="s">
        <v>1876</v>
      </c>
      <c r="L130" s="30" t="s">
        <v>1174</v>
      </c>
      <c r="M130" s="30" t="s">
        <v>1877</v>
      </c>
      <c r="N130" s="56">
        <v>45950</v>
      </c>
      <c r="O130" s="56">
        <v>45953</v>
      </c>
      <c r="P130" s="30" t="s">
        <v>1239</v>
      </c>
      <c r="Q130" s="30" t="s">
        <v>1878</v>
      </c>
      <c r="R130" s="30" t="s">
        <v>1178</v>
      </c>
      <c r="S130" s="30" t="s">
        <v>1879</v>
      </c>
      <c r="T130" s="30" t="s">
        <v>43</v>
      </c>
      <c r="U130" s="30" t="s">
        <v>123</v>
      </c>
      <c r="V130" s="30" t="s">
        <v>1880</v>
      </c>
      <c r="W130" s="30">
        <v>1</v>
      </c>
      <c r="X130" s="59">
        <f>IF(T130="PRINCIPAL",'TARIFAS 2025'!$B$5,IF(T130="INTERMEDIA",'TARIFAS 2025'!$C$5,IF(T130="LEJANA",'TARIFAS 2025'!$D$5)))</f>
        <v>488953</v>
      </c>
      <c r="Y130" s="59">
        <f t="shared" si="2"/>
        <v>488953</v>
      </c>
    </row>
    <row r="131" spans="1:25">
      <c r="A131" s="30" t="s">
        <v>79</v>
      </c>
      <c r="B131" s="30" t="str">
        <f>VLOOKUP(A131,'CENTROS DE COSTOS'!A:D,2,0)</f>
        <v>0036-0003</v>
      </c>
      <c r="C131" s="30" t="str">
        <f>VLOOKUP(A131,'CENTROS DE COSTOS'!A:D,3,0)</f>
        <v>Wompi Suroccidente</v>
      </c>
      <c r="D131" s="30">
        <v>76001</v>
      </c>
      <c r="E131" s="30" t="s">
        <v>1881</v>
      </c>
      <c r="F131" s="30">
        <v>81897</v>
      </c>
      <c r="G131" s="30" t="s">
        <v>19</v>
      </c>
      <c r="H131" s="30" t="s">
        <v>1182</v>
      </c>
      <c r="I131" s="30" t="s">
        <v>1103</v>
      </c>
      <c r="J131" s="30" t="s">
        <v>79</v>
      </c>
      <c r="K131" s="30" t="s">
        <v>1882</v>
      </c>
      <c r="L131" s="30" t="s">
        <v>1174</v>
      </c>
      <c r="M131" s="30" t="s">
        <v>1883</v>
      </c>
      <c r="N131" s="56">
        <v>45950</v>
      </c>
      <c r="O131" s="56">
        <v>45953</v>
      </c>
      <c r="P131" s="30" t="s">
        <v>1176</v>
      </c>
      <c r="Q131" s="30" t="s">
        <v>1884</v>
      </c>
      <c r="R131" s="30" t="s">
        <v>1178</v>
      </c>
      <c r="S131" s="30" t="s">
        <v>1885</v>
      </c>
      <c r="T131" s="30" t="s">
        <v>42</v>
      </c>
      <c r="U131" s="30" t="s">
        <v>123</v>
      </c>
      <c r="V131" s="30" t="s">
        <v>1554</v>
      </c>
      <c r="W131" s="30">
        <v>1</v>
      </c>
      <c r="X131" s="59">
        <f>IF(T131="PRINCIPAL",'TARIFAS 2025'!$B$5,IF(T131="INTERMEDIA",'TARIFAS 2025'!$C$5,IF(T131="LEJANA",'TARIFAS 2025'!$D$5)))</f>
        <v>367716</v>
      </c>
      <c r="Y131" s="59">
        <f t="shared" si="2"/>
        <v>367716</v>
      </c>
    </row>
    <row r="132" spans="1:25">
      <c r="A132" s="30" t="s">
        <v>94</v>
      </c>
      <c r="B132" s="30" t="str">
        <f>VLOOKUP(A132,'CENTROS DE COSTOS'!A:D,2,0)</f>
        <v>0036-0002</v>
      </c>
      <c r="C132" s="30" t="str">
        <f>VLOOKUP(A132,'CENTROS DE COSTOS'!A:D,3,0)</f>
        <v>Wompi Eje Cafetero</v>
      </c>
      <c r="D132" s="30">
        <v>63470</v>
      </c>
      <c r="E132" s="30" t="s">
        <v>1886</v>
      </c>
      <c r="F132" s="30">
        <v>81916</v>
      </c>
      <c r="G132" s="30" t="s">
        <v>19</v>
      </c>
      <c r="H132" s="30" t="s">
        <v>1182</v>
      </c>
      <c r="I132" s="30" t="s">
        <v>941</v>
      </c>
      <c r="J132" s="30" t="s">
        <v>947</v>
      </c>
      <c r="K132" s="30" t="s">
        <v>1887</v>
      </c>
      <c r="L132" s="30" t="s">
        <v>1174</v>
      </c>
      <c r="M132" s="30" t="s">
        <v>1888</v>
      </c>
      <c r="N132" s="56">
        <v>45950</v>
      </c>
      <c r="O132" s="56">
        <v>45954</v>
      </c>
      <c r="P132" s="30" t="s">
        <v>1176</v>
      </c>
      <c r="Q132" s="30" t="s">
        <v>1889</v>
      </c>
      <c r="R132" s="30" t="s">
        <v>1178</v>
      </c>
      <c r="S132" s="30" t="s">
        <v>1890</v>
      </c>
      <c r="T132" s="30" t="s">
        <v>43</v>
      </c>
      <c r="U132" s="30" t="s">
        <v>123</v>
      </c>
      <c r="V132" s="30" t="s">
        <v>1874</v>
      </c>
      <c r="W132" s="30">
        <v>1</v>
      </c>
      <c r="X132" s="59">
        <f>IF(T132="PRINCIPAL",'TARIFAS 2025'!$B$5,IF(T132="INTERMEDIA",'TARIFAS 2025'!$C$5,IF(T132="LEJANA",'TARIFAS 2025'!$D$5)))</f>
        <v>488953</v>
      </c>
      <c r="Y132" s="59">
        <f t="shared" si="2"/>
        <v>488953</v>
      </c>
    </row>
    <row r="133" spans="1:25">
      <c r="A133" s="30" t="s">
        <v>79</v>
      </c>
      <c r="B133" s="30" t="str">
        <f>VLOOKUP(A133,'CENTROS DE COSTOS'!A:D,2,0)</f>
        <v>0036-0003</v>
      </c>
      <c r="C133" s="30" t="str">
        <f>VLOOKUP(A133,'CENTROS DE COSTOS'!A:D,3,0)</f>
        <v>Wompi Suroccidente</v>
      </c>
      <c r="D133" s="30">
        <v>19001</v>
      </c>
      <c r="E133" s="30" t="s">
        <v>1891</v>
      </c>
      <c r="F133" s="30">
        <v>81922</v>
      </c>
      <c r="G133" s="30" t="s">
        <v>19</v>
      </c>
      <c r="H133" s="30" t="s">
        <v>1182</v>
      </c>
      <c r="I133" s="30" t="s">
        <v>500</v>
      </c>
      <c r="J133" s="30" t="s">
        <v>95</v>
      </c>
      <c r="K133" s="30" t="s">
        <v>1892</v>
      </c>
      <c r="L133" s="30" t="s">
        <v>1174</v>
      </c>
      <c r="M133" s="30" t="s">
        <v>1893</v>
      </c>
      <c r="N133" s="56">
        <v>45950</v>
      </c>
      <c r="O133" s="56">
        <v>45959</v>
      </c>
      <c r="P133" s="30" t="s">
        <v>1176</v>
      </c>
      <c r="Q133" s="30" t="s">
        <v>1894</v>
      </c>
      <c r="R133" s="30" t="s">
        <v>1178</v>
      </c>
      <c r="S133" s="30" t="s">
        <v>1895</v>
      </c>
      <c r="T133" s="30" t="s">
        <v>44</v>
      </c>
      <c r="U133" s="30" t="s">
        <v>123</v>
      </c>
      <c r="V133" s="30" t="s">
        <v>1332</v>
      </c>
      <c r="W133" s="30">
        <v>1</v>
      </c>
      <c r="X133" s="59">
        <f>IF(T133="PRINCIPAL",'TARIFAS 2025'!$B$5,IF(T133="INTERMEDIA",'TARIFAS 2025'!$C$5,IF(T133="LEJANA",'TARIFAS 2025'!$D$5)))</f>
        <v>598334</v>
      </c>
      <c r="Y133" s="59">
        <f t="shared" si="2"/>
        <v>598334</v>
      </c>
    </row>
    <row r="134" spans="1:25">
      <c r="A134" s="30" t="s">
        <v>93</v>
      </c>
      <c r="B134" s="30" t="str">
        <f>VLOOKUP(A134,'CENTROS DE COSTOS'!A:D,2,0)</f>
        <v>0036-0003</v>
      </c>
      <c r="C134" s="30" t="str">
        <f>VLOOKUP(A134,'CENTROS DE COSTOS'!A:D,3,0)</f>
        <v>Wompi Suroccidente</v>
      </c>
      <c r="D134" s="30">
        <v>52001</v>
      </c>
      <c r="E134" s="30" t="s">
        <v>1896</v>
      </c>
      <c r="F134" s="30">
        <v>81918</v>
      </c>
      <c r="G134" s="30" t="s">
        <v>19</v>
      </c>
      <c r="H134" s="30" t="s">
        <v>1182</v>
      </c>
      <c r="I134" s="30" t="s">
        <v>135</v>
      </c>
      <c r="J134" s="30" t="s">
        <v>93</v>
      </c>
      <c r="K134" s="30" t="s">
        <v>1897</v>
      </c>
      <c r="L134" s="30" t="s">
        <v>1174</v>
      </c>
      <c r="M134" s="30" t="s">
        <v>1898</v>
      </c>
      <c r="N134" s="56">
        <v>45950</v>
      </c>
      <c r="O134" s="56">
        <v>45960</v>
      </c>
      <c r="P134" s="30" t="s">
        <v>1176</v>
      </c>
      <c r="Q134" s="30" t="s">
        <v>1899</v>
      </c>
      <c r="R134" s="30" t="s">
        <v>1178</v>
      </c>
      <c r="S134" s="30" t="s">
        <v>1900</v>
      </c>
      <c r="T134" s="30" t="s">
        <v>42</v>
      </c>
      <c r="U134" s="30" t="s">
        <v>123</v>
      </c>
      <c r="V134" s="30" t="s">
        <v>1901</v>
      </c>
      <c r="W134" s="30">
        <v>1</v>
      </c>
      <c r="X134" s="59">
        <f>IF(T134="PRINCIPAL",'TARIFAS 2025'!$B$5,IF(T134="INTERMEDIA",'TARIFAS 2025'!$C$5,IF(T134="LEJANA",'TARIFAS 2025'!$D$5)))</f>
        <v>367716</v>
      </c>
      <c r="Y134" s="59">
        <f t="shared" si="2"/>
        <v>367716</v>
      </c>
    </row>
    <row r="135" spans="1:25">
      <c r="A135" s="30" t="s">
        <v>90</v>
      </c>
      <c r="B135" s="30" t="str">
        <f>VLOOKUP(A135,'CENTROS DE COSTOS'!A:D,2,0)</f>
        <v>0036-0005</v>
      </c>
      <c r="C135" s="30" t="str">
        <f>VLOOKUP(A135,'CENTROS DE COSTOS'!A:D,3,0)</f>
        <v>Wompi Noroccidente</v>
      </c>
      <c r="D135" s="30">
        <v>5649</v>
      </c>
      <c r="E135" s="30" t="s">
        <v>1902</v>
      </c>
      <c r="F135" s="30">
        <v>81923</v>
      </c>
      <c r="G135" s="30" t="s">
        <v>19</v>
      </c>
      <c r="H135" s="30" t="s">
        <v>1182</v>
      </c>
      <c r="I135" s="30" t="s">
        <v>122</v>
      </c>
      <c r="J135" s="30" t="s">
        <v>138</v>
      </c>
      <c r="K135" s="30" t="s">
        <v>1903</v>
      </c>
      <c r="L135" s="30" t="s">
        <v>1174</v>
      </c>
      <c r="M135" s="30" t="s">
        <v>1904</v>
      </c>
      <c r="N135" s="56">
        <v>45950</v>
      </c>
      <c r="O135" s="56">
        <v>45953</v>
      </c>
      <c r="P135" s="30" t="s">
        <v>1176</v>
      </c>
      <c r="Q135" s="30" t="s">
        <v>1905</v>
      </c>
      <c r="R135" s="30" t="s">
        <v>1178</v>
      </c>
      <c r="S135" s="30" t="s">
        <v>1906</v>
      </c>
      <c r="T135" s="30" t="s">
        <v>44</v>
      </c>
      <c r="U135" s="30" t="s">
        <v>123</v>
      </c>
      <c r="V135" s="30" t="s">
        <v>1384</v>
      </c>
      <c r="W135" s="30">
        <v>1</v>
      </c>
      <c r="X135" s="59">
        <f>IF(T135="PRINCIPAL",'TARIFAS 2025'!$B$5,IF(T135="INTERMEDIA",'TARIFAS 2025'!$C$5,IF(T135="LEJANA",'TARIFAS 2025'!$D$5)))</f>
        <v>598334</v>
      </c>
      <c r="Y135" s="59">
        <f t="shared" si="2"/>
        <v>598334</v>
      </c>
    </row>
    <row r="136" spans="1:25">
      <c r="A136" s="30" t="s">
        <v>93</v>
      </c>
      <c r="B136" s="30" t="str">
        <f>VLOOKUP(A136,'CENTROS DE COSTOS'!A:D,2,0)</f>
        <v>0036-0003</v>
      </c>
      <c r="C136" s="30" t="str">
        <f>VLOOKUP(A136,'CENTROS DE COSTOS'!A:D,3,0)</f>
        <v>Wompi Suroccidente</v>
      </c>
      <c r="D136" s="30">
        <v>52835</v>
      </c>
      <c r="E136" s="30" t="s">
        <v>1907</v>
      </c>
      <c r="F136" s="30">
        <v>81928</v>
      </c>
      <c r="G136" s="30" t="s">
        <v>19</v>
      </c>
      <c r="H136" s="30" t="s">
        <v>1182</v>
      </c>
      <c r="I136" s="30" t="s">
        <v>135</v>
      </c>
      <c r="J136" s="30" t="s">
        <v>883</v>
      </c>
      <c r="K136" s="30" t="s">
        <v>1908</v>
      </c>
      <c r="L136" s="30" t="s">
        <v>1174</v>
      </c>
      <c r="M136" s="30" t="s">
        <v>1909</v>
      </c>
      <c r="N136" s="56">
        <v>45950</v>
      </c>
      <c r="O136" s="56">
        <v>45959</v>
      </c>
      <c r="P136" s="30" t="s">
        <v>1176</v>
      </c>
      <c r="Q136" s="30" t="s">
        <v>1910</v>
      </c>
      <c r="R136" s="30" t="s">
        <v>1178</v>
      </c>
      <c r="S136" s="30" t="s">
        <v>1911</v>
      </c>
      <c r="T136" s="30" t="s">
        <v>44</v>
      </c>
      <c r="U136" s="30" t="s">
        <v>123</v>
      </c>
      <c r="V136" s="30" t="s">
        <v>1303</v>
      </c>
      <c r="W136" s="30">
        <v>1</v>
      </c>
      <c r="X136" s="59">
        <f>IF(T136="PRINCIPAL",'TARIFAS 2025'!$B$5,IF(T136="INTERMEDIA",'TARIFAS 2025'!$C$5,IF(T136="LEJANA",'TARIFAS 2025'!$D$5)))</f>
        <v>598334</v>
      </c>
      <c r="Y136" s="59">
        <f t="shared" si="2"/>
        <v>598334</v>
      </c>
    </row>
    <row r="137" spans="1:25">
      <c r="A137" s="30" t="s">
        <v>93</v>
      </c>
      <c r="B137" s="30" t="str">
        <f>VLOOKUP(A137,'CENTROS DE COSTOS'!A:D,2,0)</f>
        <v>0036-0003</v>
      </c>
      <c r="C137" s="30" t="str">
        <f>VLOOKUP(A137,'CENTROS DE COSTOS'!A:D,3,0)</f>
        <v>Wompi Suroccidente</v>
      </c>
      <c r="D137" s="30">
        <v>52001</v>
      </c>
      <c r="E137" s="30" t="s">
        <v>1912</v>
      </c>
      <c r="F137" s="30">
        <v>81920</v>
      </c>
      <c r="G137" s="30" t="s">
        <v>19</v>
      </c>
      <c r="H137" s="30" t="s">
        <v>1182</v>
      </c>
      <c r="I137" s="30" t="s">
        <v>135</v>
      </c>
      <c r="J137" s="30" t="s">
        <v>93</v>
      </c>
      <c r="K137" s="30" t="s">
        <v>1913</v>
      </c>
      <c r="L137" s="30" t="s">
        <v>1174</v>
      </c>
      <c r="M137" s="30" t="s">
        <v>1914</v>
      </c>
      <c r="N137" s="56">
        <v>45950</v>
      </c>
      <c r="O137" s="56">
        <v>45954</v>
      </c>
      <c r="P137" s="30" t="s">
        <v>1176</v>
      </c>
      <c r="Q137" s="30" t="s">
        <v>1915</v>
      </c>
      <c r="R137" s="30" t="s">
        <v>1178</v>
      </c>
      <c r="S137" s="30" t="s">
        <v>1916</v>
      </c>
      <c r="T137" s="30" t="s">
        <v>42</v>
      </c>
      <c r="U137" s="30" t="s">
        <v>123</v>
      </c>
      <c r="V137" s="30" t="s">
        <v>1807</v>
      </c>
      <c r="W137" s="30">
        <v>1</v>
      </c>
      <c r="X137" s="59">
        <f>IF(T137="PRINCIPAL",'TARIFAS 2025'!$B$5,IF(T137="INTERMEDIA",'TARIFAS 2025'!$C$5,IF(T137="LEJANA",'TARIFAS 2025'!$D$5)))</f>
        <v>367716</v>
      </c>
      <c r="Y137" s="59">
        <f t="shared" si="2"/>
        <v>367716</v>
      </c>
    </row>
    <row r="138" spans="1:25">
      <c r="A138" s="30" t="s">
        <v>87</v>
      </c>
      <c r="B138" s="30" t="str">
        <f>VLOOKUP(A138,'CENTROS DE COSTOS'!A:D,2,0)</f>
        <v>0036-0006</v>
      </c>
      <c r="C138" s="30" t="str">
        <f>VLOOKUP(A138,'CENTROS DE COSTOS'!A:D,3,0)</f>
        <v>Wompi Oriente</v>
      </c>
      <c r="D138" s="30">
        <v>17380</v>
      </c>
      <c r="E138" s="30" t="s">
        <v>1917</v>
      </c>
      <c r="F138" s="30">
        <v>81826</v>
      </c>
      <c r="G138" s="30" t="s">
        <v>19</v>
      </c>
      <c r="H138" s="30" t="s">
        <v>1172</v>
      </c>
      <c r="I138" s="30" t="s">
        <v>128</v>
      </c>
      <c r="J138" s="30" t="s">
        <v>450</v>
      </c>
      <c r="K138" s="30" t="s">
        <v>1918</v>
      </c>
      <c r="L138" s="30" t="s">
        <v>1174</v>
      </c>
      <c r="M138" s="30" t="s">
        <v>1919</v>
      </c>
      <c r="N138" s="56">
        <v>45950</v>
      </c>
      <c r="O138" s="56">
        <v>45953</v>
      </c>
      <c r="P138" s="30" t="s">
        <v>1176</v>
      </c>
      <c r="Q138" s="30" t="s">
        <v>1920</v>
      </c>
      <c r="R138" s="30" t="s">
        <v>1178</v>
      </c>
      <c r="S138" s="30" t="s">
        <v>1921</v>
      </c>
      <c r="T138" s="30" t="s">
        <v>44</v>
      </c>
      <c r="U138" s="30" t="s">
        <v>123</v>
      </c>
      <c r="V138" s="30" t="s">
        <v>1259</v>
      </c>
      <c r="W138" s="30">
        <v>1</v>
      </c>
      <c r="X138" s="59">
        <f>IF(T138="PRINCIPAL",'TARIFAS 2025'!$B$5,IF(T138="INTERMEDIA",'TARIFAS 2025'!$C$5,IF(T138="LEJANA",'TARIFAS 2025'!$D$5)))</f>
        <v>598334</v>
      </c>
      <c r="Y138" s="59">
        <f t="shared" si="2"/>
        <v>598334</v>
      </c>
    </row>
    <row r="139" spans="1:25">
      <c r="A139" s="30" t="s">
        <v>98</v>
      </c>
      <c r="B139" s="30" t="str">
        <f>VLOOKUP(A139,'CENTROS DE COSTOS'!A:D,2,0)</f>
        <v>0036-0007</v>
      </c>
      <c r="C139" s="30" t="str">
        <f>VLOOKUP(A139,'CENTROS DE COSTOS'!A:D,3,0)</f>
        <v>Wompi Santander</v>
      </c>
      <c r="D139" s="30">
        <v>15325</v>
      </c>
      <c r="E139" s="30" t="s">
        <v>1922</v>
      </c>
      <c r="F139" s="30">
        <v>81954</v>
      </c>
      <c r="G139" s="30" t="s">
        <v>19</v>
      </c>
      <c r="H139" s="30" t="s">
        <v>1182</v>
      </c>
      <c r="I139" s="30" t="s">
        <v>324</v>
      </c>
      <c r="J139" s="30" t="s">
        <v>364</v>
      </c>
      <c r="K139" s="30" t="s">
        <v>1923</v>
      </c>
      <c r="L139" s="30" t="s">
        <v>1174</v>
      </c>
      <c r="M139" s="30" t="s">
        <v>1924</v>
      </c>
      <c r="N139" s="56">
        <v>45952</v>
      </c>
      <c r="O139" s="56">
        <v>45957</v>
      </c>
      <c r="P139" s="30" t="s">
        <v>1176</v>
      </c>
      <c r="Q139" s="30" t="s">
        <v>1925</v>
      </c>
      <c r="R139" s="30" t="s">
        <v>1178</v>
      </c>
      <c r="S139" s="30" t="s">
        <v>1926</v>
      </c>
      <c r="T139" s="30" t="s">
        <v>44</v>
      </c>
      <c r="U139" s="30" t="s">
        <v>123</v>
      </c>
      <c r="V139" s="30" t="s">
        <v>1927</v>
      </c>
      <c r="W139" s="30">
        <v>1</v>
      </c>
      <c r="X139" s="59">
        <f>IF(T139="PRINCIPAL",'TARIFAS 2025'!$B$5,IF(T139="INTERMEDIA",'TARIFAS 2025'!$C$5,IF(T139="LEJANA",'TARIFAS 2025'!$D$5)))</f>
        <v>598334</v>
      </c>
      <c r="Y139" s="59">
        <f t="shared" si="2"/>
        <v>598334</v>
      </c>
    </row>
    <row r="140" spans="1:25">
      <c r="A140" s="30" t="s">
        <v>94</v>
      </c>
      <c r="B140" s="30" t="str">
        <f>VLOOKUP(A140,'CENTROS DE COSTOS'!A:D,2,0)</f>
        <v>0036-0002</v>
      </c>
      <c r="C140" s="30" t="str">
        <f>VLOOKUP(A140,'CENTROS DE COSTOS'!A:D,3,0)</f>
        <v>Wompi Eje Cafetero</v>
      </c>
      <c r="D140" s="30">
        <v>66001</v>
      </c>
      <c r="E140" s="30" t="s">
        <v>1928</v>
      </c>
      <c r="F140" s="30">
        <v>81955</v>
      </c>
      <c r="G140" s="30" t="s">
        <v>19</v>
      </c>
      <c r="H140" s="30" t="s">
        <v>1182</v>
      </c>
      <c r="I140" s="30" t="s">
        <v>460</v>
      </c>
      <c r="J140" s="30" t="s">
        <v>94</v>
      </c>
      <c r="K140" s="30" t="s">
        <v>1929</v>
      </c>
      <c r="L140" s="30" t="s">
        <v>1174</v>
      </c>
      <c r="M140" s="30" t="s">
        <v>1930</v>
      </c>
      <c r="N140" s="56">
        <v>45952</v>
      </c>
      <c r="O140" s="56">
        <v>45957</v>
      </c>
      <c r="P140" s="30" t="s">
        <v>1176</v>
      </c>
      <c r="Q140" s="30" t="s">
        <v>1931</v>
      </c>
      <c r="R140" s="30" t="s">
        <v>1178</v>
      </c>
      <c r="S140" s="30" t="s">
        <v>1932</v>
      </c>
      <c r="T140" s="30" t="s">
        <v>42</v>
      </c>
      <c r="U140" s="30" t="s">
        <v>123</v>
      </c>
      <c r="V140" s="30" t="s">
        <v>1321</v>
      </c>
      <c r="W140" s="30">
        <v>1</v>
      </c>
      <c r="X140" s="59">
        <f>IF(T140="PRINCIPAL",'TARIFAS 2025'!$B$5,IF(T140="INTERMEDIA",'TARIFAS 2025'!$C$5,IF(T140="LEJANA",'TARIFAS 2025'!$D$5)))</f>
        <v>367716</v>
      </c>
      <c r="Y140" s="59">
        <f t="shared" si="2"/>
        <v>367716</v>
      </c>
    </row>
    <row r="141" spans="1:25">
      <c r="A141" s="30" t="s">
        <v>83</v>
      </c>
      <c r="B141" s="30" t="str">
        <f>VLOOKUP(A141,'CENTROS DE COSTOS'!A:D,2,0)</f>
        <v>0036-0007</v>
      </c>
      <c r="C141" s="30" t="str">
        <f>VLOOKUP(A141,'CENTROS DE COSTOS'!A:D,3,0)</f>
        <v>Wompi Santander</v>
      </c>
      <c r="D141" s="30">
        <v>54001</v>
      </c>
      <c r="E141" s="30" t="s">
        <v>1933</v>
      </c>
      <c r="F141" s="30">
        <v>81953</v>
      </c>
      <c r="G141" s="30" t="s">
        <v>19</v>
      </c>
      <c r="H141" s="30" t="s">
        <v>1182</v>
      </c>
      <c r="I141" s="30" t="s">
        <v>893</v>
      </c>
      <c r="J141" s="30" t="s">
        <v>83</v>
      </c>
      <c r="K141" s="30" t="s">
        <v>1934</v>
      </c>
      <c r="L141" s="30" t="s">
        <v>1174</v>
      </c>
      <c r="M141" s="30" t="s">
        <v>1935</v>
      </c>
      <c r="N141" s="56">
        <v>45952</v>
      </c>
      <c r="O141" s="56">
        <v>45957</v>
      </c>
      <c r="P141" s="30" t="s">
        <v>1176</v>
      </c>
      <c r="Q141" s="30" t="s">
        <v>1936</v>
      </c>
      <c r="R141" s="30" t="s">
        <v>1178</v>
      </c>
      <c r="S141" s="30" t="s">
        <v>1937</v>
      </c>
      <c r="T141" s="30" t="s">
        <v>42</v>
      </c>
      <c r="U141" s="30" t="s">
        <v>123</v>
      </c>
      <c r="V141" s="30" t="s">
        <v>1372</v>
      </c>
      <c r="W141" s="30">
        <v>1</v>
      </c>
      <c r="X141" s="59">
        <f>IF(T141="PRINCIPAL",'TARIFAS 2025'!$B$5,IF(T141="INTERMEDIA",'TARIFAS 2025'!$C$5,IF(T141="LEJANA",'TARIFAS 2025'!$D$5)))</f>
        <v>367716</v>
      </c>
      <c r="Y141" s="59">
        <f t="shared" si="2"/>
        <v>367716</v>
      </c>
    </row>
    <row r="142" spans="1:25">
      <c r="A142" s="30" t="s">
        <v>79</v>
      </c>
      <c r="B142" s="30" t="str">
        <f>VLOOKUP(A142,'CENTROS DE COSTOS'!A:D,2,0)</f>
        <v>0036-0003</v>
      </c>
      <c r="C142" s="30" t="str">
        <f>VLOOKUP(A142,'CENTROS DE COSTOS'!A:D,3,0)</f>
        <v>Wompi Suroccidente</v>
      </c>
      <c r="D142" s="30">
        <v>76001</v>
      </c>
      <c r="E142" s="30" t="s">
        <v>1938</v>
      </c>
      <c r="F142" s="30">
        <v>81952</v>
      </c>
      <c r="G142" s="30" t="s">
        <v>19</v>
      </c>
      <c r="H142" s="30" t="s">
        <v>1182</v>
      </c>
      <c r="I142" s="30" t="s">
        <v>1103</v>
      </c>
      <c r="J142" s="30" t="s">
        <v>79</v>
      </c>
      <c r="K142" s="30" t="s">
        <v>1939</v>
      </c>
      <c r="L142" s="30" t="s">
        <v>1174</v>
      </c>
      <c r="M142" s="30" t="s">
        <v>1940</v>
      </c>
      <c r="N142" s="56">
        <v>45952</v>
      </c>
      <c r="O142" s="56">
        <v>45957</v>
      </c>
      <c r="P142" s="30" t="s">
        <v>1176</v>
      </c>
      <c r="Q142" s="30" t="s">
        <v>1941</v>
      </c>
      <c r="R142" s="30" t="s">
        <v>1178</v>
      </c>
      <c r="S142" s="30" t="s">
        <v>1942</v>
      </c>
      <c r="T142" s="30" t="s">
        <v>42</v>
      </c>
      <c r="U142" s="30" t="s">
        <v>123</v>
      </c>
      <c r="V142" s="30" t="s">
        <v>1943</v>
      </c>
      <c r="W142" s="30">
        <v>1</v>
      </c>
      <c r="X142" s="59">
        <f>IF(T142="PRINCIPAL",'TARIFAS 2025'!$B$5,IF(T142="INTERMEDIA",'TARIFAS 2025'!$C$5,IF(T142="LEJANA",'TARIFAS 2025'!$D$5)))</f>
        <v>367716</v>
      </c>
      <c r="Y142" s="59">
        <f t="shared" si="2"/>
        <v>367716</v>
      </c>
    </row>
    <row r="143" spans="1:25">
      <c r="A143" s="30" t="s">
        <v>73</v>
      </c>
      <c r="B143" s="30" t="str">
        <f>VLOOKUP(A143,'CENTROS DE COSTOS'!A:D,2,0)</f>
        <v>0036-0004</v>
      </c>
      <c r="C143" s="30" t="str">
        <f>VLOOKUP(A143,'CENTROS DE COSTOS'!A:D,3,0)</f>
        <v>Wompi Centro</v>
      </c>
      <c r="D143" s="30">
        <v>11001</v>
      </c>
      <c r="E143" s="30" t="s">
        <v>1944</v>
      </c>
      <c r="F143" s="30">
        <v>81951</v>
      </c>
      <c r="G143" s="30" t="s">
        <v>19</v>
      </c>
      <c r="H143" s="30" t="s">
        <v>1182</v>
      </c>
      <c r="I143" s="30" t="s">
        <v>620</v>
      </c>
      <c r="J143" s="30" t="s">
        <v>73</v>
      </c>
      <c r="K143" s="30" t="s">
        <v>1945</v>
      </c>
      <c r="L143" s="30" t="s">
        <v>1174</v>
      </c>
      <c r="M143" s="30" t="s">
        <v>1946</v>
      </c>
      <c r="N143" s="56">
        <v>45952</v>
      </c>
      <c r="O143" s="56">
        <v>45958</v>
      </c>
      <c r="P143" s="30" t="s">
        <v>1176</v>
      </c>
      <c r="Q143" s="30" t="s">
        <v>1947</v>
      </c>
      <c r="R143" s="30" t="s">
        <v>1178</v>
      </c>
      <c r="S143" s="30" t="s">
        <v>1948</v>
      </c>
      <c r="T143" s="30" t="s">
        <v>42</v>
      </c>
      <c r="U143" s="30" t="s">
        <v>123</v>
      </c>
      <c r="V143" s="30" t="s">
        <v>1621</v>
      </c>
      <c r="W143" s="30">
        <v>1</v>
      </c>
      <c r="X143" s="59">
        <f>IF(T143="PRINCIPAL",'TARIFAS 2025'!$B$5,IF(T143="INTERMEDIA",'TARIFAS 2025'!$C$5,IF(T143="LEJANA",'TARIFAS 2025'!$D$5)))</f>
        <v>367716</v>
      </c>
      <c r="Y143" s="59">
        <f t="shared" si="2"/>
        <v>367716</v>
      </c>
    </row>
    <row r="144" spans="1:25">
      <c r="A144" s="30" t="s">
        <v>98</v>
      </c>
      <c r="B144" s="30" t="str">
        <f>VLOOKUP(A144,'CENTROS DE COSTOS'!A:D,2,0)</f>
        <v>0036-0007</v>
      </c>
      <c r="C144" s="30" t="str">
        <f>VLOOKUP(A144,'CENTROS DE COSTOS'!A:D,3,0)</f>
        <v>Wompi Santander</v>
      </c>
      <c r="D144" s="30">
        <v>15455</v>
      </c>
      <c r="E144" s="30" t="s">
        <v>1949</v>
      </c>
      <c r="F144" s="30">
        <v>81773</v>
      </c>
      <c r="G144" s="30" t="s">
        <v>19</v>
      </c>
      <c r="H144" s="30" t="s">
        <v>1172</v>
      </c>
      <c r="I144" s="30" t="s">
        <v>324</v>
      </c>
      <c r="J144" s="30" t="s">
        <v>327</v>
      </c>
      <c r="K144" s="30" t="s">
        <v>1950</v>
      </c>
      <c r="L144" s="30" t="s">
        <v>1174</v>
      </c>
      <c r="M144" s="30" t="s">
        <v>1951</v>
      </c>
      <c r="N144" s="56">
        <v>45952</v>
      </c>
      <c r="O144" s="56">
        <v>45961</v>
      </c>
      <c r="P144" s="30" t="s">
        <v>1176</v>
      </c>
      <c r="Q144" s="30" t="s">
        <v>1952</v>
      </c>
      <c r="R144" s="30" t="s">
        <v>1178</v>
      </c>
      <c r="S144" s="30" t="s">
        <v>1953</v>
      </c>
      <c r="T144" s="30" t="s">
        <v>44</v>
      </c>
      <c r="U144" s="30" t="s">
        <v>123</v>
      </c>
      <c r="V144" s="30" t="s">
        <v>1954</v>
      </c>
      <c r="W144" s="30">
        <v>1</v>
      </c>
      <c r="X144" s="59">
        <f>IF(T144="PRINCIPAL",'TARIFAS 2025'!$B$5,IF(T144="INTERMEDIA",'TARIFAS 2025'!$C$5,IF(T144="LEJANA",'TARIFAS 2025'!$D$5)))</f>
        <v>598334</v>
      </c>
      <c r="Y144" s="59">
        <f t="shared" si="2"/>
        <v>598334</v>
      </c>
    </row>
    <row r="145" spans="1:25">
      <c r="A145" s="30" t="s">
        <v>87</v>
      </c>
      <c r="B145" s="30" t="str">
        <f>VLOOKUP(A145,'CENTROS DE COSTOS'!A:D,2,0)</f>
        <v>0036-0006</v>
      </c>
      <c r="C145" s="30" t="str">
        <f>VLOOKUP(A145,'CENTROS DE COSTOS'!A:D,3,0)</f>
        <v>Wompi Oriente</v>
      </c>
      <c r="D145" s="30">
        <v>73504</v>
      </c>
      <c r="E145" s="30" t="s">
        <v>1955</v>
      </c>
      <c r="F145" s="30">
        <v>81587</v>
      </c>
      <c r="G145" s="30" t="s">
        <v>19</v>
      </c>
      <c r="H145" s="30" t="s">
        <v>1172</v>
      </c>
      <c r="I145" s="30" t="s">
        <v>1058</v>
      </c>
      <c r="J145" s="30" t="s">
        <v>1087</v>
      </c>
      <c r="K145" s="30" t="s">
        <v>1956</v>
      </c>
      <c r="L145" s="30" t="s">
        <v>1174</v>
      </c>
      <c r="M145" s="30" t="s">
        <v>1957</v>
      </c>
      <c r="N145" s="56">
        <v>45952</v>
      </c>
      <c r="O145" s="56">
        <v>45957</v>
      </c>
      <c r="P145" s="30" t="s">
        <v>1176</v>
      </c>
      <c r="Q145" s="30" t="s">
        <v>1958</v>
      </c>
      <c r="R145" s="30" t="s">
        <v>1178</v>
      </c>
      <c r="S145" s="30" t="s">
        <v>1959</v>
      </c>
      <c r="T145" s="30" t="s">
        <v>44</v>
      </c>
      <c r="U145" s="30" t="s">
        <v>123</v>
      </c>
      <c r="V145" s="30" t="s">
        <v>1491</v>
      </c>
      <c r="W145" s="30">
        <v>1</v>
      </c>
      <c r="X145" s="59">
        <f>IF(T145="PRINCIPAL",'TARIFAS 2025'!$B$5,IF(T145="INTERMEDIA",'TARIFAS 2025'!$C$5,IF(T145="LEJANA",'TARIFAS 2025'!$D$5)))</f>
        <v>598334</v>
      </c>
      <c r="Y145" s="59">
        <f t="shared" si="2"/>
        <v>598334</v>
      </c>
    </row>
    <row r="146" spans="1:25">
      <c r="A146" s="30" t="s">
        <v>101</v>
      </c>
      <c r="B146" s="30" t="str">
        <f>VLOOKUP(A146,'CENTROS DE COSTOS'!A:D,2,0)</f>
        <v>0036-0006</v>
      </c>
      <c r="C146" s="30" t="str">
        <f>VLOOKUP(A146,'CENTROS DE COSTOS'!A:D,3,0)</f>
        <v>Wompi Oriente</v>
      </c>
      <c r="D146" s="30">
        <v>85001</v>
      </c>
      <c r="E146" s="30" t="s">
        <v>1960</v>
      </c>
      <c r="F146" s="30">
        <v>81619</v>
      </c>
      <c r="G146" s="30" t="s">
        <v>19</v>
      </c>
      <c r="H146" s="30" t="s">
        <v>1172</v>
      </c>
      <c r="I146" s="30" t="s">
        <v>483</v>
      </c>
      <c r="J146" s="30" t="s">
        <v>101</v>
      </c>
      <c r="K146" s="30" t="s">
        <v>1961</v>
      </c>
      <c r="L146" s="30" t="s">
        <v>1174</v>
      </c>
      <c r="M146" s="30" t="s">
        <v>1962</v>
      </c>
      <c r="N146" s="56">
        <v>45952</v>
      </c>
      <c r="O146" s="56">
        <v>45958</v>
      </c>
      <c r="P146" s="30" t="s">
        <v>1176</v>
      </c>
      <c r="Q146" s="30" t="s">
        <v>1963</v>
      </c>
      <c r="R146" s="30" t="s">
        <v>1178</v>
      </c>
      <c r="S146" s="30" t="s">
        <v>1964</v>
      </c>
      <c r="T146" s="30" t="s">
        <v>42</v>
      </c>
      <c r="U146" s="30" t="s">
        <v>123</v>
      </c>
      <c r="V146" s="30" t="s">
        <v>1537</v>
      </c>
      <c r="W146" s="30">
        <v>1</v>
      </c>
      <c r="X146" s="59">
        <f>IF(T146="PRINCIPAL",'TARIFAS 2025'!$B$5,IF(T146="INTERMEDIA",'TARIFAS 2025'!$C$5,IF(T146="LEJANA",'TARIFAS 2025'!$D$5)))</f>
        <v>367716</v>
      </c>
      <c r="Y146" s="59">
        <f t="shared" si="2"/>
        <v>367716</v>
      </c>
    </row>
    <row r="147" spans="1:25">
      <c r="A147" s="30" t="s">
        <v>79</v>
      </c>
      <c r="B147" s="30" t="str">
        <f>VLOOKUP(A147,'CENTROS DE COSTOS'!A:D,2,0)</f>
        <v>0036-0003</v>
      </c>
      <c r="C147" s="30" t="str">
        <f>VLOOKUP(A147,'CENTROS DE COSTOS'!A:D,3,0)</f>
        <v>Wompi Suroccidente</v>
      </c>
      <c r="D147" s="30">
        <v>76001</v>
      </c>
      <c r="E147" s="30" t="s">
        <v>1965</v>
      </c>
      <c r="F147" s="30">
        <v>81546</v>
      </c>
      <c r="G147" s="30" t="s">
        <v>19</v>
      </c>
      <c r="H147" s="30" t="s">
        <v>1172</v>
      </c>
      <c r="I147" s="30" t="s">
        <v>1103</v>
      </c>
      <c r="J147" s="30" t="s">
        <v>79</v>
      </c>
      <c r="K147" s="30" t="s">
        <v>1966</v>
      </c>
      <c r="L147" s="30" t="s">
        <v>1174</v>
      </c>
      <c r="M147" s="30" t="s">
        <v>1967</v>
      </c>
      <c r="N147" s="56">
        <v>45952</v>
      </c>
      <c r="O147" s="56">
        <v>45960</v>
      </c>
      <c r="P147" s="30" t="s">
        <v>1176</v>
      </c>
      <c r="Q147" s="30" t="s">
        <v>1968</v>
      </c>
      <c r="R147" s="30" t="s">
        <v>1178</v>
      </c>
      <c r="S147" s="30" t="s">
        <v>1969</v>
      </c>
      <c r="T147" s="30" t="s">
        <v>42</v>
      </c>
      <c r="U147" s="30" t="s">
        <v>123</v>
      </c>
      <c r="V147" s="30" t="s">
        <v>1485</v>
      </c>
      <c r="W147" s="30">
        <v>1</v>
      </c>
      <c r="X147" s="59">
        <f>IF(T147="PRINCIPAL",'TARIFAS 2025'!$B$5,IF(T147="INTERMEDIA",'TARIFAS 2025'!$C$5,IF(T147="LEJANA",'TARIFAS 2025'!$D$5)))</f>
        <v>367716</v>
      </c>
      <c r="Y147" s="59">
        <f t="shared" si="2"/>
        <v>367716</v>
      </c>
    </row>
    <row r="148" spans="1:25">
      <c r="A148" s="30" t="s">
        <v>99</v>
      </c>
      <c r="B148" s="30" t="str">
        <f>VLOOKUP(A148,'CENTROS DE COSTOS'!A:D,2,0)</f>
        <v>0036-0001</v>
      </c>
      <c r="C148" s="30" t="str">
        <f>VLOOKUP(A148,'CENTROS DE COSTOS'!A:D,3,0)</f>
        <v>Wompi Costa</v>
      </c>
      <c r="D148" s="30">
        <v>20001</v>
      </c>
      <c r="E148" s="30" t="s">
        <v>1970</v>
      </c>
      <c r="F148" s="30">
        <v>81613</v>
      </c>
      <c r="G148" s="30" t="s">
        <v>19</v>
      </c>
      <c r="H148" s="30" t="s">
        <v>1172</v>
      </c>
      <c r="I148" s="30" t="s">
        <v>538</v>
      </c>
      <c r="J148" s="30" t="s">
        <v>99</v>
      </c>
      <c r="K148" s="30" t="s">
        <v>1971</v>
      </c>
      <c r="L148" s="30" t="s">
        <v>1174</v>
      </c>
      <c r="M148" s="30" t="s">
        <v>1972</v>
      </c>
      <c r="N148" s="56">
        <v>45952</v>
      </c>
      <c r="O148" s="56">
        <v>45957</v>
      </c>
      <c r="P148" s="30" t="s">
        <v>1176</v>
      </c>
      <c r="Q148" s="30" t="s">
        <v>1973</v>
      </c>
      <c r="R148" s="30" t="s">
        <v>1178</v>
      </c>
      <c r="S148" s="30" t="s">
        <v>1974</v>
      </c>
      <c r="T148" s="30" t="s">
        <v>42</v>
      </c>
      <c r="U148" s="30" t="s">
        <v>123</v>
      </c>
      <c r="V148" s="30" t="s">
        <v>1407</v>
      </c>
      <c r="W148" s="30">
        <v>1</v>
      </c>
      <c r="X148" s="59">
        <f>IF(T148="PRINCIPAL",'TARIFAS 2025'!$B$5,IF(T148="INTERMEDIA",'TARIFAS 2025'!$C$5,IF(T148="LEJANA",'TARIFAS 2025'!$D$5)))</f>
        <v>367716</v>
      </c>
      <c r="Y148" s="59">
        <f t="shared" si="2"/>
        <v>367716</v>
      </c>
    </row>
    <row r="149" spans="1:25">
      <c r="A149" s="30" t="s">
        <v>90</v>
      </c>
      <c r="B149" s="30" t="str">
        <f>VLOOKUP(A149,'CENTROS DE COSTOS'!A:D,2,0)</f>
        <v>0036-0005</v>
      </c>
      <c r="C149" s="30" t="str">
        <f>VLOOKUP(A149,'CENTROS DE COSTOS'!A:D,3,0)</f>
        <v>Wompi Noroccidente</v>
      </c>
      <c r="D149" s="30">
        <v>5360</v>
      </c>
      <c r="E149" s="30" t="s">
        <v>1975</v>
      </c>
      <c r="F149" s="30">
        <v>81550</v>
      </c>
      <c r="G149" s="30" t="s">
        <v>19</v>
      </c>
      <c r="H149" s="30" t="s">
        <v>1172</v>
      </c>
      <c r="I149" s="30" t="s">
        <v>122</v>
      </c>
      <c r="J149" s="30" t="s">
        <v>192</v>
      </c>
      <c r="K149" s="30" t="s">
        <v>1976</v>
      </c>
      <c r="L149" s="30" t="s">
        <v>1174</v>
      </c>
      <c r="M149" s="30" t="s">
        <v>1977</v>
      </c>
      <c r="N149" s="56">
        <v>45952</v>
      </c>
      <c r="O149" s="56">
        <v>45958</v>
      </c>
      <c r="P149" s="30" t="s">
        <v>1176</v>
      </c>
      <c r="Q149" s="30" t="s">
        <v>1978</v>
      </c>
      <c r="R149" s="30" t="s">
        <v>1178</v>
      </c>
      <c r="S149" s="30" t="s">
        <v>1979</v>
      </c>
      <c r="T149" s="30" t="s">
        <v>42</v>
      </c>
      <c r="U149" s="30" t="s">
        <v>123</v>
      </c>
      <c r="V149" s="30" t="s">
        <v>1863</v>
      </c>
      <c r="W149" s="30">
        <v>1</v>
      </c>
      <c r="X149" s="59">
        <f>IF(T149="PRINCIPAL",'TARIFAS 2025'!$B$5,IF(T149="INTERMEDIA",'TARIFAS 2025'!$C$5,IF(T149="LEJANA",'TARIFAS 2025'!$D$5)))</f>
        <v>367716</v>
      </c>
      <c r="Y149" s="59">
        <f t="shared" si="2"/>
        <v>367716</v>
      </c>
    </row>
    <row r="150" spans="1:25">
      <c r="A150" s="30" t="s">
        <v>67</v>
      </c>
      <c r="B150" s="30" t="str">
        <f>VLOOKUP(A150,'CENTROS DE COSTOS'!A:D,2,0)</f>
        <v>0036-0005</v>
      </c>
      <c r="C150" s="30" t="str">
        <f>VLOOKUP(A150,'CENTROS DE COSTOS'!A:D,3,0)</f>
        <v>Wompi Noroccidente</v>
      </c>
      <c r="D150" s="30">
        <v>5837</v>
      </c>
      <c r="E150" s="30" t="s">
        <v>1980</v>
      </c>
      <c r="F150" s="30">
        <v>81556</v>
      </c>
      <c r="G150" s="30" t="s">
        <v>19</v>
      </c>
      <c r="H150" s="30" t="s">
        <v>1172</v>
      </c>
      <c r="I150" s="30" t="s">
        <v>122</v>
      </c>
      <c r="J150" s="30" t="s">
        <v>236</v>
      </c>
      <c r="K150" s="30" t="s">
        <v>1981</v>
      </c>
      <c r="L150" s="30" t="s">
        <v>1174</v>
      </c>
      <c r="M150" s="30" t="s">
        <v>1982</v>
      </c>
      <c r="N150" s="56">
        <v>45952</v>
      </c>
      <c r="O150" s="56">
        <v>45958</v>
      </c>
      <c r="P150" s="30" t="s">
        <v>1176</v>
      </c>
      <c r="Q150" s="30" t="s">
        <v>1983</v>
      </c>
      <c r="R150" s="30" t="s">
        <v>1178</v>
      </c>
      <c r="S150" s="30" t="s">
        <v>1984</v>
      </c>
      <c r="T150" s="30" t="s">
        <v>43</v>
      </c>
      <c r="U150" s="30" t="s">
        <v>123</v>
      </c>
      <c r="V150" s="30" t="s">
        <v>1880</v>
      </c>
      <c r="W150" s="30">
        <v>1</v>
      </c>
      <c r="X150" s="59">
        <f>IF(T150="PRINCIPAL",'TARIFAS 2025'!$B$5,IF(T150="INTERMEDIA",'TARIFAS 2025'!$C$5,IF(T150="LEJANA",'TARIFAS 2025'!$D$5)))</f>
        <v>488953</v>
      </c>
      <c r="Y150" s="59">
        <f t="shared" si="2"/>
        <v>488953</v>
      </c>
    </row>
    <row r="151" spans="1:25">
      <c r="A151" s="30" t="s">
        <v>98</v>
      </c>
      <c r="B151" s="30" t="str">
        <f>VLOOKUP(A151,'CENTROS DE COSTOS'!A:D,2,0)</f>
        <v>0036-0007</v>
      </c>
      <c r="C151" s="30" t="str">
        <f>VLOOKUP(A151,'CENTROS DE COSTOS'!A:D,3,0)</f>
        <v>Wompi Santander</v>
      </c>
      <c r="D151" s="30">
        <v>15599</v>
      </c>
      <c r="E151" s="30" t="s">
        <v>1985</v>
      </c>
      <c r="F151" s="30">
        <v>81595</v>
      </c>
      <c r="G151" s="30" t="s">
        <v>19</v>
      </c>
      <c r="H151" s="30" t="s">
        <v>1172</v>
      </c>
      <c r="I151" s="30" t="s">
        <v>324</v>
      </c>
      <c r="J151" s="30" t="s">
        <v>393</v>
      </c>
      <c r="K151" s="30" t="s">
        <v>1986</v>
      </c>
      <c r="L151" s="30" t="s">
        <v>1174</v>
      </c>
      <c r="M151" s="30" t="s">
        <v>1987</v>
      </c>
      <c r="N151" s="56">
        <v>45952</v>
      </c>
      <c r="O151" s="56">
        <v>45960</v>
      </c>
      <c r="P151" s="30" t="s">
        <v>1176</v>
      </c>
      <c r="Q151" s="30" t="s">
        <v>1988</v>
      </c>
      <c r="R151" s="30" t="s">
        <v>1178</v>
      </c>
      <c r="S151" s="30" t="s">
        <v>1989</v>
      </c>
      <c r="T151" s="30" t="s">
        <v>43</v>
      </c>
      <c r="U151" s="30" t="s">
        <v>123</v>
      </c>
      <c r="V151" s="30" t="s">
        <v>1954</v>
      </c>
      <c r="W151" s="30">
        <v>1</v>
      </c>
      <c r="X151" s="59">
        <f>IF(T151="PRINCIPAL",'TARIFAS 2025'!$B$5,IF(T151="INTERMEDIA",'TARIFAS 2025'!$C$5,IF(T151="LEJANA",'TARIFAS 2025'!$D$5)))</f>
        <v>488953</v>
      </c>
      <c r="Y151" s="59">
        <f t="shared" si="2"/>
        <v>488953</v>
      </c>
    </row>
    <row r="152" spans="1:25">
      <c r="Y152" s="61">
        <f>SUM(Y2:Y151)</f>
        <v>74829004</v>
      </c>
    </row>
  </sheetData>
  <autoFilter ref="A1:Y152" xr:uid="{047EB47E-A85C-499E-B0C0-D652A4BE89FD}"/>
  <conditionalFormatting sqref="F2:F151">
    <cfRule type="duplicateValues" dxfId="28"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7A1D-FD72-4E35-B95F-BA6AC511A8A1}">
  <sheetPr>
    <tabColor theme="9" tint="0.79998168889431442"/>
  </sheetPr>
  <dimension ref="A1:AA569"/>
  <sheetViews>
    <sheetView topLeftCell="M367" zoomScale="90" zoomScaleNormal="90" workbookViewId="0">
      <selection activeCell="A384" sqref="A384:XFD384"/>
    </sheetView>
  </sheetViews>
  <sheetFormatPr defaultColWidth="9.140625" defaultRowHeight="14.45"/>
  <cols>
    <col min="1" max="1" width="17.5703125" style="70" customWidth="1"/>
    <col min="2" max="3" width="17.5703125" style="71" customWidth="1"/>
    <col min="4" max="6" width="17.5703125" style="70" customWidth="1"/>
    <col min="7" max="7" width="17.5703125" style="71" customWidth="1"/>
    <col min="8" max="10" width="17.5703125" style="70" customWidth="1"/>
    <col min="11" max="11" width="17.5703125" style="71" customWidth="1"/>
    <col min="12" max="12" width="47.85546875" style="70" customWidth="1"/>
    <col min="13" max="14" width="17.5703125" style="50" customWidth="1"/>
    <col min="15" max="15" width="17.5703125" style="71" customWidth="1"/>
    <col min="16" max="20" width="17.5703125" style="50" customWidth="1"/>
    <col min="21" max="21" width="17.5703125" style="47" customWidth="1"/>
    <col min="22" max="24" width="17.5703125" style="50" customWidth="1"/>
    <col min="25" max="27" width="17.5703125" style="70" customWidth="1"/>
    <col min="28" max="16384" width="9.140625" style="70"/>
  </cols>
  <sheetData>
    <row r="1" spans="1:27" s="67" customFormat="1" ht="43.15">
      <c r="A1" s="24" t="s">
        <v>1152</v>
      </c>
      <c r="B1" s="24" t="s">
        <v>65</v>
      </c>
      <c r="C1" s="24" t="s">
        <v>20</v>
      </c>
      <c r="D1" s="24" t="s">
        <v>1153</v>
      </c>
      <c r="E1" s="24" t="s">
        <v>1154</v>
      </c>
      <c r="F1" s="24" t="s">
        <v>1155</v>
      </c>
      <c r="G1" s="24" t="s">
        <v>18</v>
      </c>
      <c r="H1" s="24" t="s">
        <v>103</v>
      </c>
      <c r="I1" s="24" t="s">
        <v>64</v>
      </c>
      <c r="J1" s="24" t="s">
        <v>1157</v>
      </c>
      <c r="K1" s="24" t="s">
        <v>1158</v>
      </c>
      <c r="L1" s="24" t="s">
        <v>1159</v>
      </c>
      <c r="M1" s="24" t="s">
        <v>1990</v>
      </c>
      <c r="N1" s="24" t="s">
        <v>1991</v>
      </c>
      <c r="O1" s="24" t="s">
        <v>36</v>
      </c>
      <c r="P1" s="24" t="s">
        <v>1992</v>
      </c>
      <c r="Q1" s="24" t="s">
        <v>1993</v>
      </c>
      <c r="R1" s="24" t="s">
        <v>1994</v>
      </c>
      <c r="S1" s="24" t="s">
        <v>1995</v>
      </c>
      <c r="T1" s="24" t="s">
        <v>1164</v>
      </c>
      <c r="U1" s="24" t="s">
        <v>1996</v>
      </c>
      <c r="V1" s="24" t="s">
        <v>1166</v>
      </c>
      <c r="W1" s="24" t="s">
        <v>106</v>
      </c>
      <c r="X1" s="24" t="s">
        <v>1167</v>
      </c>
      <c r="Y1" s="24" t="s">
        <v>1997</v>
      </c>
      <c r="Z1" s="24" t="s">
        <v>1998</v>
      </c>
      <c r="AA1" s="24" t="s">
        <v>1999</v>
      </c>
    </row>
    <row r="2" spans="1:27" s="66" customFormat="1" ht="15.6">
      <c r="A2" s="25" t="s">
        <v>90</v>
      </c>
      <c r="B2" s="25" t="str">
        <f>VLOOKUP(A2,'CENTROS DE COSTOS'!A:D,2,0)</f>
        <v>0036-0005</v>
      </c>
      <c r="C2" s="25" t="str">
        <f>VLOOKUP(A2,'CENTROS DE COSTOS'!A:D,3,0)</f>
        <v>Wompi Noroccidente</v>
      </c>
      <c r="D2" s="25">
        <v>5088</v>
      </c>
      <c r="E2" s="25">
        <v>2777957</v>
      </c>
      <c r="F2" s="25">
        <v>21427</v>
      </c>
      <c r="G2" s="25" t="s">
        <v>33</v>
      </c>
      <c r="H2" s="25" t="s">
        <v>122</v>
      </c>
      <c r="I2" s="25" t="s">
        <v>157</v>
      </c>
      <c r="J2" s="25" t="s">
        <v>2000</v>
      </c>
      <c r="K2" s="25" t="s">
        <v>1174</v>
      </c>
      <c r="L2" s="25" t="s">
        <v>2001</v>
      </c>
      <c r="M2" s="42">
        <v>45923.333333333336</v>
      </c>
      <c r="N2" s="42">
        <v>45931.357638888891</v>
      </c>
      <c r="O2" s="68" t="s">
        <v>33</v>
      </c>
      <c r="P2" s="42" t="s">
        <v>2002</v>
      </c>
      <c r="Q2" s="42" t="s">
        <v>2003</v>
      </c>
      <c r="R2" s="42" t="s">
        <v>2004</v>
      </c>
      <c r="S2" s="42" t="s">
        <v>2005</v>
      </c>
      <c r="T2" s="42" t="s">
        <v>1178</v>
      </c>
      <c r="U2" s="25">
        <v>40</v>
      </c>
      <c r="V2" s="42" t="s">
        <v>42</v>
      </c>
      <c r="W2" s="42" t="s">
        <v>123</v>
      </c>
      <c r="X2" s="42" t="s">
        <v>2006</v>
      </c>
      <c r="Y2" s="68">
        <v>2</v>
      </c>
      <c r="Z2" s="26">
        <f>IF(T2="SOPORTE_TELEFÓNICO",'TARIFAS 2025'!$B$14,IF(V2="PRINCIPAL",'TARIFAS 2025'!$B$8,IF(V2="INTERMEDIA",'TARIFAS 2025'!$C$8,IF(V2="LEJANA",'TARIFAS 2025'!$D$8))))</f>
        <v>51282</v>
      </c>
      <c r="AA2" s="26">
        <f>Z2*Y2</f>
        <v>102564</v>
      </c>
    </row>
    <row r="3" spans="1:27" s="66" customFormat="1" ht="15.6">
      <c r="A3" s="25" t="s">
        <v>76</v>
      </c>
      <c r="B3" s="25" t="str">
        <f>VLOOKUP(A3,'CENTROS DE COSTOS'!A:D,2,0)</f>
        <v>0036-0007</v>
      </c>
      <c r="C3" s="25" t="str">
        <f>VLOOKUP(A3,'CENTROS DE COSTOS'!A:D,3,0)</f>
        <v>Wompi Santander</v>
      </c>
      <c r="D3" s="25">
        <v>68001</v>
      </c>
      <c r="E3" s="25">
        <v>2814842</v>
      </c>
      <c r="F3" s="25">
        <v>74106</v>
      </c>
      <c r="G3" s="25" t="s">
        <v>33</v>
      </c>
      <c r="H3" s="25" t="s">
        <v>965</v>
      </c>
      <c r="I3" s="25" t="s">
        <v>76</v>
      </c>
      <c r="J3" s="25" t="s">
        <v>2007</v>
      </c>
      <c r="K3" s="25" t="s">
        <v>1174</v>
      </c>
      <c r="L3" s="25" t="s">
        <v>2008</v>
      </c>
      <c r="M3" s="42">
        <v>45930.453472222223</v>
      </c>
      <c r="N3" s="42">
        <v>45931.36041666667</v>
      </c>
      <c r="O3" s="68" t="s">
        <v>33</v>
      </c>
      <c r="P3" s="42" t="s">
        <v>2009</v>
      </c>
      <c r="Q3" s="42" t="s">
        <v>2010</v>
      </c>
      <c r="R3" s="42" t="s">
        <v>2011</v>
      </c>
      <c r="S3" s="42" t="s">
        <v>2012</v>
      </c>
      <c r="T3" s="42" t="s">
        <v>2013</v>
      </c>
      <c r="U3" s="25">
        <v>32</v>
      </c>
      <c r="V3" s="42" t="s">
        <v>42</v>
      </c>
      <c r="W3" s="42" t="s">
        <v>123</v>
      </c>
      <c r="X3" s="42" t="s">
        <v>1211</v>
      </c>
      <c r="Y3" s="68">
        <v>1</v>
      </c>
      <c r="Z3" s="26">
        <f>IF(T3="SOPORTE_TELEFÓNICO",'TARIFAS 2025'!$B$14,IF(V3="PRINCIPAL",'TARIFAS 2025'!$B$8,IF(V3="INTERMEDIA",'TARIFAS 2025'!$C$8,IF(V3="LEJANA",'TARIFAS 2025'!$D$8))))</f>
        <v>22000</v>
      </c>
      <c r="AA3" s="26">
        <f t="shared" ref="AA3:AA60" si="0">Z3*Y3</f>
        <v>22000</v>
      </c>
    </row>
    <row r="4" spans="1:27" s="66" customFormat="1" ht="15.6">
      <c r="A4" s="25" t="s">
        <v>94</v>
      </c>
      <c r="B4" s="25" t="str">
        <f>VLOOKUP(A4,'CENTROS DE COSTOS'!A:D,2,0)</f>
        <v>0036-0002</v>
      </c>
      <c r="C4" s="25" t="str">
        <f>VLOOKUP(A4,'CENTROS DE COSTOS'!A:D,3,0)</f>
        <v>Wompi Eje Cafetero</v>
      </c>
      <c r="D4" s="25">
        <v>66001</v>
      </c>
      <c r="E4" s="25">
        <v>2801979</v>
      </c>
      <c r="F4" s="25">
        <v>64295</v>
      </c>
      <c r="G4" s="25" t="s">
        <v>33</v>
      </c>
      <c r="H4" s="25" t="s">
        <v>460</v>
      </c>
      <c r="I4" s="25" t="s">
        <v>94</v>
      </c>
      <c r="J4" s="25" t="s">
        <v>2014</v>
      </c>
      <c r="K4" s="25" t="s">
        <v>1174</v>
      </c>
      <c r="L4" s="25" t="s">
        <v>2015</v>
      </c>
      <c r="M4" s="42">
        <v>45927.375</v>
      </c>
      <c r="N4" s="42">
        <v>45931.364560185182</v>
      </c>
      <c r="O4" s="68" t="s">
        <v>33</v>
      </c>
      <c r="P4" s="42" t="s">
        <v>2016</v>
      </c>
      <c r="Q4" s="42" t="s">
        <v>2017</v>
      </c>
      <c r="R4" s="42" t="s">
        <v>2018</v>
      </c>
      <c r="S4" s="42" t="s">
        <v>2019</v>
      </c>
      <c r="T4" s="42" t="s">
        <v>1178</v>
      </c>
      <c r="U4" s="25">
        <v>40</v>
      </c>
      <c r="V4" s="42" t="s">
        <v>42</v>
      </c>
      <c r="W4" s="42" t="s">
        <v>123</v>
      </c>
      <c r="X4" s="42" t="s">
        <v>1321</v>
      </c>
      <c r="Y4" s="68">
        <v>2</v>
      </c>
      <c r="Z4" s="26">
        <f>IF(T4="SOPORTE_TELEFÓNICO",'TARIFAS 2025'!$B$14,IF(V4="PRINCIPAL",'TARIFAS 2025'!$B$8,IF(V4="INTERMEDIA",'TARIFAS 2025'!$C$8,IF(V4="LEJANA",'TARIFAS 2025'!$D$8))))</f>
        <v>51282</v>
      </c>
      <c r="AA4" s="26">
        <f t="shared" si="0"/>
        <v>102564</v>
      </c>
    </row>
    <row r="5" spans="1:27" s="66" customFormat="1" ht="15.6">
      <c r="A5" s="25" t="s">
        <v>79</v>
      </c>
      <c r="B5" s="25" t="str">
        <f>VLOOKUP(A5,'CENTROS DE COSTOS'!A:D,2,0)</f>
        <v>0036-0003</v>
      </c>
      <c r="C5" s="25" t="str">
        <f>VLOOKUP(A5,'CENTROS DE COSTOS'!A:D,3,0)</f>
        <v>Wompi Suroccidente</v>
      </c>
      <c r="D5" s="25">
        <v>76001</v>
      </c>
      <c r="E5" s="25">
        <v>2815169</v>
      </c>
      <c r="F5" s="25">
        <v>78269</v>
      </c>
      <c r="G5" s="25" t="s">
        <v>33</v>
      </c>
      <c r="H5" s="25" t="s">
        <v>1103</v>
      </c>
      <c r="I5" s="25" t="s">
        <v>79</v>
      </c>
      <c r="J5" s="25" t="s">
        <v>2020</v>
      </c>
      <c r="K5" s="25" t="s">
        <v>1174</v>
      </c>
      <c r="L5" s="25" t="s">
        <v>2021</v>
      </c>
      <c r="M5" s="42">
        <v>45930.481944444444</v>
      </c>
      <c r="N5" s="42">
        <v>45931.397222222222</v>
      </c>
      <c r="O5" s="68" t="s">
        <v>33</v>
      </c>
      <c r="P5" s="42" t="s">
        <v>2022</v>
      </c>
      <c r="Q5" s="42" t="s">
        <v>2023</v>
      </c>
      <c r="R5" s="42" t="s">
        <v>2024</v>
      </c>
      <c r="S5" s="42" t="s">
        <v>2025</v>
      </c>
      <c r="T5" s="42" t="s">
        <v>1178</v>
      </c>
      <c r="U5" s="25">
        <v>32</v>
      </c>
      <c r="V5" s="42" t="s">
        <v>42</v>
      </c>
      <c r="W5" s="42" t="s">
        <v>123</v>
      </c>
      <c r="X5" s="42" t="s">
        <v>2026</v>
      </c>
      <c r="Y5" s="68">
        <v>1</v>
      </c>
      <c r="Z5" s="26">
        <f>IF(T5="SOPORTE_TELEFÓNICO",'TARIFAS 2025'!$B$14,IF(V5="PRINCIPAL",'TARIFAS 2025'!$B$8,IF(V5="INTERMEDIA",'TARIFAS 2025'!$C$8,IF(V5="LEJANA",'TARIFAS 2025'!$D$8))))</f>
        <v>51282</v>
      </c>
      <c r="AA5" s="26">
        <f t="shared" si="0"/>
        <v>51282</v>
      </c>
    </row>
    <row r="6" spans="1:27" s="66" customFormat="1" ht="15.6">
      <c r="A6" s="25" t="s">
        <v>100</v>
      </c>
      <c r="B6" s="25" t="str">
        <f>VLOOKUP(A6,'CENTROS DE COSTOS'!A:D,2,0)</f>
        <v>0036-0006</v>
      </c>
      <c r="C6" s="25" t="str">
        <f>VLOOKUP(A6,'CENTROS DE COSTOS'!A:D,3,0)</f>
        <v>Wompi Oriente</v>
      </c>
      <c r="D6" s="25">
        <v>50001</v>
      </c>
      <c r="E6" s="25">
        <v>2814599</v>
      </c>
      <c r="F6" s="25">
        <v>58407</v>
      </c>
      <c r="G6" s="25" t="s">
        <v>33</v>
      </c>
      <c r="H6" s="25" t="s">
        <v>816</v>
      </c>
      <c r="I6" s="25" t="s">
        <v>100</v>
      </c>
      <c r="J6" s="25" t="s">
        <v>2027</v>
      </c>
      <c r="K6" s="25" t="s">
        <v>1174</v>
      </c>
      <c r="L6" s="25" t="s">
        <v>2028</v>
      </c>
      <c r="M6" s="42">
        <v>45930.445833333331</v>
      </c>
      <c r="N6" s="42">
        <v>45931.400694444441</v>
      </c>
      <c r="O6" s="68" t="s">
        <v>33</v>
      </c>
      <c r="P6" s="42" t="s">
        <v>2022</v>
      </c>
      <c r="Q6" s="42" t="s">
        <v>2023</v>
      </c>
      <c r="R6" s="42" t="s">
        <v>2024</v>
      </c>
      <c r="S6" s="42" t="s">
        <v>2029</v>
      </c>
      <c r="T6" s="42" t="s">
        <v>1178</v>
      </c>
      <c r="U6" s="25">
        <v>64</v>
      </c>
      <c r="V6" s="42" t="s">
        <v>42</v>
      </c>
      <c r="W6" s="42" t="s">
        <v>123</v>
      </c>
      <c r="X6" s="42" t="s">
        <v>2030</v>
      </c>
      <c r="Y6" s="68">
        <v>1</v>
      </c>
      <c r="Z6" s="26">
        <f>IF(T6="SOPORTE_TELEFÓNICO",'TARIFAS 2025'!$B$14,IF(V6="PRINCIPAL",'TARIFAS 2025'!$B$8,IF(V6="INTERMEDIA",'TARIFAS 2025'!$C$8,IF(V6="LEJANA",'TARIFAS 2025'!$D$8))))</f>
        <v>51282</v>
      </c>
      <c r="AA6" s="26">
        <f t="shared" si="0"/>
        <v>51282</v>
      </c>
    </row>
    <row r="7" spans="1:27" s="66" customFormat="1" ht="15.6">
      <c r="A7" s="25" t="s">
        <v>92</v>
      </c>
      <c r="B7" s="25" t="str">
        <f>VLOOKUP(A7,'CENTROS DE COSTOS'!A:D,2,0)</f>
        <v>0036-0006</v>
      </c>
      <c r="C7" s="25" t="str">
        <f>VLOOKUP(A7,'CENTROS DE COSTOS'!A:D,3,0)</f>
        <v>Wompi Oriente</v>
      </c>
      <c r="D7" s="25">
        <v>41001</v>
      </c>
      <c r="E7" s="25" t="s">
        <v>2031</v>
      </c>
      <c r="F7" s="25">
        <v>62389</v>
      </c>
      <c r="G7" s="25" t="s">
        <v>33</v>
      </c>
      <c r="H7" s="25" t="s">
        <v>742</v>
      </c>
      <c r="I7" s="25" t="s">
        <v>92</v>
      </c>
      <c r="J7" s="25" t="s">
        <v>2032</v>
      </c>
      <c r="K7" s="25" t="s">
        <v>1174</v>
      </c>
      <c r="L7" s="25" t="s">
        <v>2033</v>
      </c>
      <c r="M7" s="42">
        <v>45925.674305555556</v>
      </c>
      <c r="N7" s="42">
        <v>45931.421527777777</v>
      </c>
      <c r="O7" s="68" t="s">
        <v>33</v>
      </c>
      <c r="P7" s="42" t="s">
        <v>2034</v>
      </c>
      <c r="Q7" s="42" t="s">
        <v>2035</v>
      </c>
      <c r="R7" s="42" t="s">
        <v>2036</v>
      </c>
      <c r="S7" s="42" t="s">
        <v>2037</v>
      </c>
      <c r="T7" s="42" t="s">
        <v>1178</v>
      </c>
      <c r="U7" s="25">
        <v>24</v>
      </c>
      <c r="V7" s="42" t="s">
        <v>42</v>
      </c>
      <c r="W7" s="42" t="s">
        <v>123</v>
      </c>
      <c r="X7" s="42" t="s">
        <v>1497</v>
      </c>
      <c r="Y7" s="68">
        <v>1</v>
      </c>
      <c r="Z7" s="26">
        <f>IF(T7="SOPORTE_TELEFÓNICO",'TARIFAS 2025'!$B$14,IF(V7="PRINCIPAL",'TARIFAS 2025'!$B$8,IF(V7="INTERMEDIA",'TARIFAS 2025'!$C$8,IF(V7="LEJANA",'TARIFAS 2025'!$D$8))))</f>
        <v>51282</v>
      </c>
      <c r="AA7" s="26">
        <f t="shared" si="0"/>
        <v>51282</v>
      </c>
    </row>
    <row r="8" spans="1:27" s="66" customFormat="1" ht="15.6">
      <c r="A8" s="25" t="s">
        <v>83</v>
      </c>
      <c r="B8" s="25" t="str">
        <f>VLOOKUP(A8,'CENTROS DE COSTOS'!A:D,2,0)</f>
        <v>0036-0007</v>
      </c>
      <c r="C8" s="25" t="str">
        <f>VLOOKUP(A8,'CENTROS DE COSTOS'!A:D,3,0)</f>
        <v>Wompi Santander</v>
      </c>
      <c r="D8" s="25">
        <v>54001</v>
      </c>
      <c r="E8" s="25">
        <v>2798806</v>
      </c>
      <c r="F8" s="25">
        <v>67824</v>
      </c>
      <c r="G8" s="25" t="s">
        <v>33</v>
      </c>
      <c r="H8" s="25" t="s">
        <v>893</v>
      </c>
      <c r="I8" s="25" t="s">
        <v>83</v>
      </c>
      <c r="J8" s="25" t="s">
        <v>2038</v>
      </c>
      <c r="K8" s="25" t="s">
        <v>1174</v>
      </c>
      <c r="L8" s="25" t="s">
        <v>2039</v>
      </c>
      <c r="M8" s="42">
        <v>45926.430555555555</v>
      </c>
      <c r="N8" s="42">
        <v>45931.448321759257</v>
      </c>
      <c r="O8" s="68" t="s">
        <v>33</v>
      </c>
      <c r="P8" s="42" t="s">
        <v>2040</v>
      </c>
      <c r="Q8" s="42" t="s">
        <v>2041</v>
      </c>
      <c r="R8" s="42" t="s">
        <v>2042</v>
      </c>
      <c r="S8" s="42" t="s">
        <v>2043</v>
      </c>
      <c r="T8" s="42" t="s">
        <v>1178</v>
      </c>
      <c r="U8" s="25">
        <v>32</v>
      </c>
      <c r="V8" s="42" t="s">
        <v>42</v>
      </c>
      <c r="W8" s="42" t="s">
        <v>123</v>
      </c>
      <c r="X8" s="42" t="s">
        <v>1372</v>
      </c>
      <c r="Y8" s="68">
        <v>2</v>
      </c>
      <c r="Z8" s="26">
        <f>IF(T8="SOPORTE_TELEFÓNICO",'TARIFAS 2025'!$B$14,IF(V8="PRINCIPAL",'TARIFAS 2025'!$B$8,IF(V8="INTERMEDIA",'TARIFAS 2025'!$C$8,IF(V8="LEJANA",'TARIFAS 2025'!$D$8))))</f>
        <v>51282</v>
      </c>
      <c r="AA8" s="26">
        <f t="shared" si="0"/>
        <v>102564</v>
      </c>
    </row>
    <row r="9" spans="1:27" s="66" customFormat="1" ht="15.6">
      <c r="A9" s="25" t="s">
        <v>90</v>
      </c>
      <c r="B9" s="25" t="str">
        <f>VLOOKUP(A9,'CENTROS DE COSTOS'!A:D,2,0)</f>
        <v>0036-0005</v>
      </c>
      <c r="C9" s="25" t="str">
        <f>VLOOKUP(A9,'CENTROS DE COSTOS'!A:D,3,0)</f>
        <v>Wompi Noroccidente</v>
      </c>
      <c r="D9" s="25">
        <v>5001</v>
      </c>
      <c r="E9" s="25">
        <v>2818691</v>
      </c>
      <c r="F9" s="25">
        <v>27011</v>
      </c>
      <c r="G9" s="25" t="s">
        <v>33</v>
      </c>
      <c r="H9" s="25" t="s">
        <v>122</v>
      </c>
      <c r="I9" s="25" t="s">
        <v>2044</v>
      </c>
      <c r="J9" s="25" t="s">
        <v>2045</v>
      </c>
      <c r="K9" s="25" t="s">
        <v>1174</v>
      </c>
      <c r="L9" s="25" t="s">
        <v>2046</v>
      </c>
      <c r="M9" s="42">
        <v>45931.333333333336</v>
      </c>
      <c r="N9" s="42">
        <v>45931.453472222223</v>
      </c>
      <c r="O9" s="68" t="s">
        <v>33</v>
      </c>
      <c r="P9" s="42" t="s">
        <v>2016</v>
      </c>
      <c r="Q9" s="42" t="s">
        <v>2017</v>
      </c>
      <c r="R9" s="42" t="s">
        <v>2018</v>
      </c>
      <c r="S9" s="42" t="s">
        <v>2047</v>
      </c>
      <c r="T9" s="42" t="s">
        <v>1178</v>
      </c>
      <c r="U9" s="25">
        <v>32</v>
      </c>
      <c r="V9" s="42" t="s">
        <v>42</v>
      </c>
      <c r="W9" s="42" t="s">
        <v>123</v>
      </c>
      <c r="X9" s="42" t="s">
        <v>2048</v>
      </c>
      <c r="Y9" s="68">
        <v>1</v>
      </c>
      <c r="Z9" s="26">
        <f>IF(T9="SOPORTE_TELEFÓNICO",'TARIFAS 2025'!$B$14,IF(V9="PRINCIPAL",'TARIFAS 2025'!$B$8,IF(V9="INTERMEDIA",'TARIFAS 2025'!$C$8,IF(V9="LEJANA",'TARIFAS 2025'!$D$8))))</f>
        <v>51282</v>
      </c>
      <c r="AA9" s="26">
        <f t="shared" si="0"/>
        <v>51282</v>
      </c>
    </row>
    <row r="10" spans="1:27" s="66" customFormat="1" ht="15.6">
      <c r="A10" s="25" t="s">
        <v>90</v>
      </c>
      <c r="B10" s="25" t="str">
        <f>VLOOKUP(A10,'CENTROS DE COSTOS'!A:D,2,0)</f>
        <v>0036-0005</v>
      </c>
      <c r="C10" s="25" t="str">
        <f>VLOOKUP(A10,'CENTROS DE COSTOS'!A:D,3,0)</f>
        <v>Wompi Noroccidente</v>
      </c>
      <c r="D10" s="25">
        <v>5088</v>
      </c>
      <c r="E10" s="25">
        <v>2818710</v>
      </c>
      <c r="F10" s="25">
        <v>74187</v>
      </c>
      <c r="G10" s="25" t="s">
        <v>33</v>
      </c>
      <c r="H10" s="25" t="s">
        <v>122</v>
      </c>
      <c r="I10" s="25" t="s">
        <v>157</v>
      </c>
      <c r="J10" s="25" t="s">
        <v>2049</v>
      </c>
      <c r="K10" s="25" t="s">
        <v>1174</v>
      </c>
      <c r="L10" s="25" t="s">
        <v>2050</v>
      </c>
      <c r="M10" s="42">
        <v>45931.333333333336</v>
      </c>
      <c r="N10" s="42">
        <v>45931.455555555556</v>
      </c>
      <c r="O10" s="68" t="s">
        <v>33</v>
      </c>
      <c r="P10" s="42" t="s">
        <v>2016</v>
      </c>
      <c r="Q10" s="42" t="s">
        <v>2017</v>
      </c>
      <c r="R10" s="42" t="s">
        <v>2018</v>
      </c>
      <c r="S10" s="42" t="s">
        <v>2051</v>
      </c>
      <c r="T10" s="42" t="s">
        <v>1178</v>
      </c>
      <c r="U10" s="25">
        <v>48</v>
      </c>
      <c r="V10" s="42" t="s">
        <v>42</v>
      </c>
      <c r="W10" s="42" t="s">
        <v>123</v>
      </c>
      <c r="X10" s="42" t="s">
        <v>2052</v>
      </c>
      <c r="Y10" s="68">
        <v>1</v>
      </c>
      <c r="Z10" s="26">
        <f>IF(T10="SOPORTE_TELEFÓNICO",'TARIFAS 2025'!$B$14,IF(V10="PRINCIPAL",'TARIFAS 2025'!$B$8,IF(V10="INTERMEDIA",'TARIFAS 2025'!$C$8,IF(V10="LEJANA",'TARIFAS 2025'!$D$8))))</f>
        <v>51282</v>
      </c>
      <c r="AA10" s="26">
        <f t="shared" si="0"/>
        <v>51282</v>
      </c>
    </row>
    <row r="11" spans="1:27" s="66" customFormat="1" ht="15.6">
      <c r="A11" s="25" t="s">
        <v>79</v>
      </c>
      <c r="B11" s="25" t="str">
        <f>VLOOKUP(A11,'CENTROS DE COSTOS'!A:D,2,0)</f>
        <v>0036-0003</v>
      </c>
      <c r="C11" s="25" t="str">
        <f>VLOOKUP(A11,'CENTROS DE COSTOS'!A:D,3,0)</f>
        <v>Wompi Suroccidente</v>
      </c>
      <c r="D11" s="25">
        <v>76001</v>
      </c>
      <c r="E11" s="25">
        <v>2817239</v>
      </c>
      <c r="F11" s="25">
        <v>64018</v>
      </c>
      <c r="G11" s="25" t="s">
        <v>33</v>
      </c>
      <c r="H11" s="25" t="s">
        <v>1103</v>
      </c>
      <c r="I11" s="25" t="s">
        <v>79</v>
      </c>
      <c r="J11" s="25" t="s">
        <v>2053</v>
      </c>
      <c r="K11" s="25" t="s">
        <v>1174</v>
      </c>
      <c r="L11" s="25" t="s">
        <v>2054</v>
      </c>
      <c r="M11" s="42">
        <v>45930.644444444442</v>
      </c>
      <c r="N11" s="42">
        <v>45931.458333333336</v>
      </c>
      <c r="O11" s="68" t="s">
        <v>33</v>
      </c>
      <c r="P11" s="42" t="s">
        <v>2040</v>
      </c>
      <c r="Q11" s="42" t="s">
        <v>2055</v>
      </c>
      <c r="R11" s="42" t="s">
        <v>2042</v>
      </c>
      <c r="S11" s="42" t="s">
        <v>2056</v>
      </c>
      <c r="T11" s="42" t="s">
        <v>1178</v>
      </c>
      <c r="U11" s="25">
        <v>24</v>
      </c>
      <c r="V11" s="42" t="s">
        <v>42</v>
      </c>
      <c r="W11" s="42" t="s">
        <v>123</v>
      </c>
      <c r="X11" s="42" t="s">
        <v>2026</v>
      </c>
      <c r="Y11" s="68">
        <v>1</v>
      </c>
      <c r="Z11" s="26">
        <f>IF(T11="SOPORTE_TELEFÓNICO",'TARIFAS 2025'!$B$14,IF(V11="PRINCIPAL",'TARIFAS 2025'!$B$8,IF(V11="INTERMEDIA",'TARIFAS 2025'!$C$8,IF(V11="LEJANA",'TARIFAS 2025'!$D$8))))</f>
        <v>51282</v>
      </c>
      <c r="AA11" s="26">
        <f t="shared" si="0"/>
        <v>51282</v>
      </c>
    </row>
    <row r="12" spans="1:27" s="66" customFormat="1" ht="15.6">
      <c r="A12" s="25" t="s">
        <v>73</v>
      </c>
      <c r="B12" s="25" t="str">
        <f>VLOOKUP(A12,'CENTROS DE COSTOS'!A:D,2,0)</f>
        <v>0036-0004</v>
      </c>
      <c r="C12" s="25" t="str">
        <f>VLOOKUP(A12,'CENTROS DE COSTOS'!A:D,3,0)</f>
        <v>Wompi Centro</v>
      </c>
      <c r="D12" s="25">
        <v>11001</v>
      </c>
      <c r="E12" s="25">
        <v>2817195</v>
      </c>
      <c r="F12" s="25">
        <v>59897</v>
      </c>
      <c r="G12" s="25" t="s">
        <v>33</v>
      </c>
      <c r="H12" s="25" t="s">
        <v>620</v>
      </c>
      <c r="I12" s="25" t="s">
        <v>2057</v>
      </c>
      <c r="J12" s="25" t="s">
        <v>2058</v>
      </c>
      <c r="K12" s="25" t="s">
        <v>1174</v>
      </c>
      <c r="L12" s="25" t="s">
        <v>2059</v>
      </c>
      <c r="M12" s="42">
        <v>45930.643750000003</v>
      </c>
      <c r="N12" s="42">
        <v>45931.461111111108</v>
      </c>
      <c r="O12" s="68" t="s">
        <v>33</v>
      </c>
      <c r="P12" s="42" t="s">
        <v>2022</v>
      </c>
      <c r="Q12" s="42" t="s">
        <v>2023</v>
      </c>
      <c r="R12" s="42" t="s">
        <v>2060</v>
      </c>
      <c r="S12" s="42" t="s">
        <v>2061</v>
      </c>
      <c r="T12" s="42" t="s">
        <v>1178</v>
      </c>
      <c r="U12" s="25">
        <v>32</v>
      </c>
      <c r="V12" s="42" t="s">
        <v>42</v>
      </c>
      <c r="W12" s="42" t="s">
        <v>123</v>
      </c>
      <c r="X12" s="42" t="s">
        <v>1638</v>
      </c>
      <c r="Y12" s="68">
        <v>1</v>
      </c>
      <c r="Z12" s="26">
        <f>IF(T12="SOPORTE_TELEFÓNICO",'TARIFAS 2025'!$B$14,IF(V12="PRINCIPAL",'TARIFAS 2025'!$B$8,IF(V12="INTERMEDIA",'TARIFAS 2025'!$C$8,IF(V12="LEJANA",'TARIFAS 2025'!$D$8))))</f>
        <v>51282</v>
      </c>
      <c r="AA12" s="26">
        <f t="shared" si="0"/>
        <v>51282</v>
      </c>
    </row>
    <row r="13" spans="1:27" s="66" customFormat="1" ht="15.6">
      <c r="A13" s="25" t="s">
        <v>70</v>
      </c>
      <c r="B13" s="25" t="str">
        <f>VLOOKUP(A13,'CENTROS DE COSTOS'!A:D,2,0)</f>
        <v>0036-0001</v>
      </c>
      <c r="C13" s="25" t="str">
        <f>VLOOKUP(A13,'CENTROS DE COSTOS'!A:D,3,0)</f>
        <v>Wompi Costa</v>
      </c>
      <c r="D13" s="25">
        <v>8001</v>
      </c>
      <c r="E13" s="25">
        <v>2816012</v>
      </c>
      <c r="F13" s="25">
        <v>60460</v>
      </c>
      <c r="G13" s="25" t="s">
        <v>33</v>
      </c>
      <c r="H13" s="25" t="s">
        <v>255</v>
      </c>
      <c r="I13" s="25" t="s">
        <v>70</v>
      </c>
      <c r="J13" s="25" t="s">
        <v>2062</v>
      </c>
      <c r="K13" s="25" t="s">
        <v>1174</v>
      </c>
      <c r="L13" s="25" t="s">
        <v>2063</v>
      </c>
      <c r="M13" s="42">
        <v>45930.547222222223</v>
      </c>
      <c r="N13" s="42">
        <v>45931.464583333334</v>
      </c>
      <c r="O13" s="68" t="s">
        <v>33</v>
      </c>
      <c r="P13" s="42" t="s">
        <v>2022</v>
      </c>
      <c r="Q13" s="42" t="s">
        <v>2023</v>
      </c>
      <c r="R13" s="42" t="s">
        <v>2024</v>
      </c>
      <c r="S13" s="42" t="s">
        <v>2064</v>
      </c>
      <c r="T13" s="42" t="s">
        <v>1178</v>
      </c>
      <c r="U13" s="25">
        <v>56</v>
      </c>
      <c r="V13" s="42" t="s">
        <v>42</v>
      </c>
      <c r="W13" s="42" t="s">
        <v>123</v>
      </c>
      <c r="X13" s="42" t="s">
        <v>1354</v>
      </c>
      <c r="Y13" s="68">
        <v>1</v>
      </c>
      <c r="Z13" s="26">
        <f>IF(T13="SOPORTE_TELEFÓNICO",'TARIFAS 2025'!$B$14,IF(V13="PRINCIPAL",'TARIFAS 2025'!$B$8,IF(V13="INTERMEDIA",'TARIFAS 2025'!$C$8,IF(V13="LEJANA",'TARIFAS 2025'!$D$8))))</f>
        <v>51282</v>
      </c>
      <c r="AA13" s="26">
        <f t="shared" si="0"/>
        <v>51282</v>
      </c>
    </row>
    <row r="14" spans="1:27" s="66" customFormat="1" ht="15.6">
      <c r="A14" s="25" t="s">
        <v>98</v>
      </c>
      <c r="B14" s="25" t="str">
        <f>VLOOKUP(A14,'CENTROS DE COSTOS'!A:D,2,0)</f>
        <v>0036-0007</v>
      </c>
      <c r="C14" s="25" t="str">
        <f>VLOOKUP(A14,'CENTROS DE COSTOS'!A:D,3,0)</f>
        <v>Wompi Santander</v>
      </c>
      <c r="D14" s="25">
        <v>15001</v>
      </c>
      <c r="E14" s="25">
        <v>2760623</v>
      </c>
      <c r="F14" s="25">
        <v>69853</v>
      </c>
      <c r="G14" s="25" t="s">
        <v>33</v>
      </c>
      <c r="H14" s="25" t="s">
        <v>324</v>
      </c>
      <c r="I14" s="25" t="s">
        <v>98</v>
      </c>
      <c r="J14" s="25" t="s">
        <v>2065</v>
      </c>
      <c r="K14" s="25" t="s">
        <v>1174</v>
      </c>
      <c r="L14" s="25" t="s">
        <v>2066</v>
      </c>
      <c r="M14" s="42">
        <v>45918.472222222219</v>
      </c>
      <c r="N14" s="42">
        <v>45931.470138888886</v>
      </c>
      <c r="O14" s="68" t="s">
        <v>33</v>
      </c>
      <c r="P14" s="42" t="s">
        <v>2067</v>
      </c>
      <c r="Q14" s="42" t="s">
        <v>2017</v>
      </c>
      <c r="R14" s="42" t="s">
        <v>2068</v>
      </c>
      <c r="S14" s="42" t="s">
        <v>2069</v>
      </c>
      <c r="T14" s="42" t="s">
        <v>1178</v>
      </c>
      <c r="U14" s="25">
        <v>16</v>
      </c>
      <c r="V14" s="42" t="s">
        <v>42</v>
      </c>
      <c r="W14" s="42" t="s">
        <v>123</v>
      </c>
      <c r="X14" s="42" t="s">
        <v>2070</v>
      </c>
      <c r="Y14" s="68">
        <v>2</v>
      </c>
      <c r="Z14" s="26">
        <f>IF(T14="SOPORTE_TELEFÓNICO",'TARIFAS 2025'!$B$14,IF(V14="PRINCIPAL",'TARIFAS 2025'!$B$8,IF(V14="INTERMEDIA",'TARIFAS 2025'!$C$8,IF(V14="LEJANA",'TARIFAS 2025'!$D$8))))</f>
        <v>51282</v>
      </c>
      <c r="AA14" s="26">
        <f t="shared" si="0"/>
        <v>102564</v>
      </c>
    </row>
    <row r="15" spans="1:27" s="66" customFormat="1" ht="15.6">
      <c r="A15" s="25" t="s">
        <v>90</v>
      </c>
      <c r="B15" s="25" t="str">
        <f>VLOOKUP(A15,'CENTROS DE COSTOS'!A:D,2,0)</f>
        <v>0036-0005</v>
      </c>
      <c r="C15" s="25" t="str">
        <f>VLOOKUP(A15,'CENTROS DE COSTOS'!A:D,3,0)</f>
        <v>Wompi Noroccidente</v>
      </c>
      <c r="D15" s="25">
        <v>5761</v>
      </c>
      <c r="E15" s="25">
        <v>2818456</v>
      </c>
      <c r="F15" s="25">
        <v>62255</v>
      </c>
      <c r="G15" s="25" t="s">
        <v>33</v>
      </c>
      <c r="H15" s="25" t="s">
        <v>122</v>
      </c>
      <c r="I15" s="25" t="s">
        <v>231</v>
      </c>
      <c r="J15" s="25" t="s">
        <v>2071</v>
      </c>
      <c r="K15" s="25" t="s">
        <v>1174</v>
      </c>
      <c r="L15" s="25" t="s">
        <v>2072</v>
      </c>
      <c r="M15" s="42">
        <v>45931.333333333336</v>
      </c>
      <c r="N15" s="42">
        <v>45931.476388888892</v>
      </c>
      <c r="O15" s="68" t="s">
        <v>33</v>
      </c>
      <c r="P15" s="42" t="s">
        <v>2016</v>
      </c>
      <c r="Q15" s="42" t="s">
        <v>2017</v>
      </c>
      <c r="R15" s="42" t="s">
        <v>2018</v>
      </c>
      <c r="S15" s="42" t="s">
        <v>2073</v>
      </c>
      <c r="T15" s="42" t="s">
        <v>1178</v>
      </c>
      <c r="U15" s="25">
        <v>64</v>
      </c>
      <c r="V15" s="42" t="s">
        <v>43</v>
      </c>
      <c r="W15" s="42" t="s">
        <v>123</v>
      </c>
      <c r="X15" s="42" t="s">
        <v>2074</v>
      </c>
      <c r="Y15" s="68">
        <v>1</v>
      </c>
      <c r="Z15" s="26">
        <f>IF(T15="SOPORTE_TELEFÓNICO",'TARIFAS 2025'!$B$14,IF(V15="PRINCIPAL",'TARIFAS 2025'!$B$8,IF(V15="INTERMEDIA",'TARIFAS 2025'!$C$8,IF(V15="LEJANA",'TARIFAS 2025'!$D$8))))</f>
        <v>172989</v>
      </c>
      <c r="AA15" s="26">
        <f t="shared" si="0"/>
        <v>172989</v>
      </c>
    </row>
    <row r="16" spans="1:27" s="66" customFormat="1" ht="15.6">
      <c r="A16" s="25" t="s">
        <v>73</v>
      </c>
      <c r="B16" s="25" t="str">
        <f>VLOOKUP(A16,'CENTROS DE COSTOS'!A:D,2,0)</f>
        <v>0036-0004</v>
      </c>
      <c r="C16" s="25" t="str">
        <f>VLOOKUP(A16,'CENTROS DE COSTOS'!A:D,3,0)</f>
        <v>Wompi Centro</v>
      </c>
      <c r="D16" s="25">
        <v>11001</v>
      </c>
      <c r="E16" s="25">
        <v>2820364</v>
      </c>
      <c r="F16" s="25">
        <v>44901</v>
      </c>
      <c r="G16" s="25" t="s">
        <v>33</v>
      </c>
      <c r="H16" s="25" t="s">
        <v>620</v>
      </c>
      <c r="I16" s="25" t="s">
        <v>2057</v>
      </c>
      <c r="J16" s="25" t="s">
        <v>2075</v>
      </c>
      <c r="K16" s="25" t="s">
        <v>1174</v>
      </c>
      <c r="L16" s="25" t="s">
        <v>2076</v>
      </c>
      <c r="M16" s="42">
        <v>45931.379861111112</v>
      </c>
      <c r="N16" s="42">
        <v>45931.490277777775</v>
      </c>
      <c r="O16" s="68" t="s">
        <v>33</v>
      </c>
      <c r="P16" s="42" t="s">
        <v>2034</v>
      </c>
      <c r="Q16" s="42" t="s">
        <v>2077</v>
      </c>
      <c r="R16" s="42" t="s">
        <v>2078</v>
      </c>
      <c r="S16" s="42" t="s">
        <v>2079</v>
      </c>
      <c r="T16" s="42" t="s">
        <v>1178</v>
      </c>
      <c r="U16" s="25">
        <v>16</v>
      </c>
      <c r="V16" s="42" t="s">
        <v>42</v>
      </c>
      <c r="W16" s="42" t="s">
        <v>123</v>
      </c>
      <c r="X16" s="42" t="s">
        <v>2080</v>
      </c>
      <c r="Y16" s="68">
        <v>1</v>
      </c>
      <c r="Z16" s="26">
        <f>IF(T16="SOPORTE_TELEFÓNICO",'TARIFAS 2025'!$B$14,IF(V16="PRINCIPAL",'TARIFAS 2025'!$B$8,IF(V16="INTERMEDIA",'TARIFAS 2025'!$C$8,IF(V16="LEJANA",'TARIFAS 2025'!$D$8))))</f>
        <v>51282</v>
      </c>
      <c r="AA16" s="26">
        <f t="shared" si="0"/>
        <v>51282</v>
      </c>
    </row>
    <row r="17" spans="1:27" s="66" customFormat="1" ht="15.6">
      <c r="A17" s="25" t="s">
        <v>79</v>
      </c>
      <c r="B17" s="25" t="str">
        <f>VLOOKUP(A17,'CENTROS DE COSTOS'!A:D,2,0)</f>
        <v>0036-0003</v>
      </c>
      <c r="C17" s="25" t="str">
        <f>VLOOKUP(A17,'CENTROS DE COSTOS'!A:D,3,0)</f>
        <v>Wompi Suroccidente</v>
      </c>
      <c r="D17" s="25">
        <v>76001</v>
      </c>
      <c r="E17" s="25">
        <v>2815722</v>
      </c>
      <c r="F17" s="25">
        <v>33042</v>
      </c>
      <c r="G17" s="25" t="s">
        <v>33</v>
      </c>
      <c r="H17" s="25" t="s">
        <v>1103</v>
      </c>
      <c r="I17" s="25" t="s">
        <v>79</v>
      </c>
      <c r="J17" s="25" t="s">
        <v>2081</v>
      </c>
      <c r="K17" s="25" t="s">
        <v>1174</v>
      </c>
      <c r="L17" s="25" t="s">
        <v>2082</v>
      </c>
      <c r="M17" s="42">
        <v>45930.511805555558</v>
      </c>
      <c r="N17" s="42">
        <v>45931.498611111114</v>
      </c>
      <c r="O17" s="68" t="s">
        <v>33</v>
      </c>
      <c r="P17" s="42" t="s">
        <v>2016</v>
      </c>
      <c r="Q17" s="42" t="s">
        <v>2017</v>
      </c>
      <c r="R17" s="42" t="s">
        <v>2018</v>
      </c>
      <c r="S17" s="42" t="s">
        <v>2083</v>
      </c>
      <c r="T17" s="42" t="s">
        <v>1178</v>
      </c>
      <c r="U17" s="25">
        <v>64</v>
      </c>
      <c r="V17" s="42" t="s">
        <v>42</v>
      </c>
      <c r="W17" s="42" t="s">
        <v>123</v>
      </c>
      <c r="X17" s="42" t="s">
        <v>2084</v>
      </c>
      <c r="Y17" s="68">
        <v>1</v>
      </c>
      <c r="Z17" s="26">
        <f>IF(T17="SOPORTE_TELEFÓNICO",'TARIFAS 2025'!$B$14,IF(V17="PRINCIPAL",'TARIFAS 2025'!$B$8,IF(V17="INTERMEDIA",'TARIFAS 2025'!$C$8,IF(V17="LEJANA",'TARIFAS 2025'!$D$8))))</f>
        <v>51282</v>
      </c>
      <c r="AA17" s="26">
        <f t="shared" si="0"/>
        <v>51282</v>
      </c>
    </row>
    <row r="18" spans="1:27" s="66" customFormat="1" ht="15.6">
      <c r="A18" s="25" t="s">
        <v>90</v>
      </c>
      <c r="B18" s="25" t="str">
        <f>VLOOKUP(A18,'CENTROS DE COSTOS'!A:D,2,0)</f>
        <v>0036-0005</v>
      </c>
      <c r="C18" s="25" t="str">
        <f>VLOOKUP(A18,'CENTROS DE COSTOS'!A:D,3,0)</f>
        <v>Wompi Noroccidente</v>
      </c>
      <c r="D18" s="25">
        <v>5001</v>
      </c>
      <c r="E18" s="25">
        <v>2815940</v>
      </c>
      <c r="F18" s="25">
        <v>79677</v>
      </c>
      <c r="G18" s="25" t="s">
        <v>33</v>
      </c>
      <c r="H18" s="25" t="s">
        <v>122</v>
      </c>
      <c r="I18" s="25" t="s">
        <v>2044</v>
      </c>
      <c r="J18" s="25" t="s">
        <v>2085</v>
      </c>
      <c r="K18" s="25" t="s">
        <v>1174</v>
      </c>
      <c r="L18" s="25" t="s">
        <v>2086</v>
      </c>
      <c r="M18" s="42">
        <v>45930.553472222222</v>
      </c>
      <c r="N18" s="42">
        <v>45931.506249999999</v>
      </c>
      <c r="O18" s="68" t="s">
        <v>33</v>
      </c>
      <c r="P18" s="42" t="s">
        <v>2087</v>
      </c>
      <c r="Q18" s="42" t="s">
        <v>2088</v>
      </c>
      <c r="R18" s="42" t="s">
        <v>2089</v>
      </c>
      <c r="S18" s="42" t="s">
        <v>2090</v>
      </c>
      <c r="T18" s="42" t="s">
        <v>2013</v>
      </c>
      <c r="U18" s="25">
        <v>16</v>
      </c>
      <c r="V18" s="42" t="s">
        <v>42</v>
      </c>
      <c r="W18" s="42" t="s">
        <v>123</v>
      </c>
      <c r="X18" s="42" t="s">
        <v>1595</v>
      </c>
      <c r="Y18" s="68">
        <v>1</v>
      </c>
      <c r="Z18" s="26">
        <f>IF(T18="SOPORTE_TELEFÓNICO",'TARIFAS 2025'!$B$14,IF(V18="PRINCIPAL",'TARIFAS 2025'!$B$8,IF(V18="INTERMEDIA",'TARIFAS 2025'!$C$8,IF(V18="LEJANA",'TARIFAS 2025'!$D$8))))</f>
        <v>22000</v>
      </c>
      <c r="AA18" s="26">
        <f t="shared" si="0"/>
        <v>22000</v>
      </c>
    </row>
    <row r="19" spans="1:27" s="66" customFormat="1" ht="15.6">
      <c r="A19" s="25" t="s">
        <v>79</v>
      </c>
      <c r="B19" s="25" t="str">
        <f>VLOOKUP(A19,'CENTROS DE COSTOS'!A:D,2,0)</f>
        <v>0036-0003</v>
      </c>
      <c r="C19" s="25" t="str">
        <f>VLOOKUP(A19,'CENTROS DE COSTOS'!A:D,3,0)</f>
        <v>Wompi Suroccidente</v>
      </c>
      <c r="D19" s="25">
        <v>76001</v>
      </c>
      <c r="E19" s="25">
        <v>2758595</v>
      </c>
      <c r="F19" s="25">
        <v>73384</v>
      </c>
      <c r="G19" s="25" t="s">
        <v>33</v>
      </c>
      <c r="H19" s="25" t="s">
        <v>1103</v>
      </c>
      <c r="I19" s="25" t="s">
        <v>79</v>
      </c>
      <c r="J19" s="25" t="s">
        <v>2091</v>
      </c>
      <c r="K19" s="25" t="s">
        <v>1174</v>
      </c>
      <c r="L19" s="25" t="s">
        <v>2092</v>
      </c>
      <c r="M19" s="42">
        <v>45918.364583333336</v>
      </c>
      <c r="N19" s="42">
        <v>45931.513888888891</v>
      </c>
      <c r="O19" s="68" t="s">
        <v>33</v>
      </c>
      <c r="P19" s="42" t="s">
        <v>2009</v>
      </c>
      <c r="Q19" s="42" t="s">
        <v>2093</v>
      </c>
      <c r="R19" s="42" t="s">
        <v>2094</v>
      </c>
      <c r="S19" s="42" t="s">
        <v>2095</v>
      </c>
      <c r="T19" s="42" t="s">
        <v>2013</v>
      </c>
      <c r="U19" s="25">
        <v>48</v>
      </c>
      <c r="V19" s="42" t="s">
        <v>42</v>
      </c>
      <c r="W19" s="42" t="s">
        <v>123</v>
      </c>
      <c r="X19" s="42" t="s">
        <v>2026</v>
      </c>
      <c r="Y19" s="68">
        <v>1</v>
      </c>
      <c r="Z19" s="26">
        <f>IF(T19="SOPORTE_TELEFÓNICO",'TARIFAS 2025'!$B$14,IF(V19="PRINCIPAL",'TARIFAS 2025'!$B$8,IF(V19="INTERMEDIA",'TARIFAS 2025'!$C$8,IF(V19="LEJANA",'TARIFAS 2025'!$D$8))))</f>
        <v>22000</v>
      </c>
      <c r="AA19" s="26">
        <f t="shared" si="0"/>
        <v>22000</v>
      </c>
    </row>
    <row r="20" spans="1:27" s="66" customFormat="1" ht="15.6">
      <c r="A20" s="25" t="s">
        <v>94</v>
      </c>
      <c r="B20" s="25" t="str">
        <f>VLOOKUP(A20,'CENTROS DE COSTOS'!A:D,2,0)</f>
        <v>0036-0002</v>
      </c>
      <c r="C20" s="25" t="str">
        <f>VLOOKUP(A20,'CENTROS DE COSTOS'!A:D,3,0)</f>
        <v>Wompi Eje Cafetero</v>
      </c>
      <c r="D20" s="25">
        <v>66001</v>
      </c>
      <c r="E20" s="25">
        <v>2821663</v>
      </c>
      <c r="F20" s="25">
        <v>64295</v>
      </c>
      <c r="G20" s="25" t="s">
        <v>33</v>
      </c>
      <c r="H20" s="25" t="s">
        <v>460</v>
      </c>
      <c r="I20" s="25" t="s">
        <v>94</v>
      </c>
      <c r="J20" s="25" t="s">
        <v>2014</v>
      </c>
      <c r="K20" s="25" t="s">
        <v>1174</v>
      </c>
      <c r="L20" s="25" t="s">
        <v>2096</v>
      </c>
      <c r="M20" s="42">
        <v>45931.445138888892</v>
      </c>
      <c r="N20" s="42">
        <v>45931.513888888891</v>
      </c>
      <c r="O20" s="68" t="s">
        <v>33</v>
      </c>
      <c r="P20" s="42" t="s">
        <v>2016</v>
      </c>
      <c r="Q20" s="42" t="s">
        <v>2017</v>
      </c>
      <c r="R20" s="42" t="s">
        <v>2018</v>
      </c>
      <c r="S20" s="42" t="s">
        <v>2097</v>
      </c>
      <c r="T20" s="42" t="s">
        <v>2013</v>
      </c>
      <c r="U20" s="25">
        <v>40</v>
      </c>
      <c r="V20" s="42" t="s">
        <v>42</v>
      </c>
      <c r="W20" s="42" t="s">
        <v>123</v>
      </c>
      <c r="X20" s="42" t="s">
        <v>1321</v>
      </c>
      <c r="Y20" s="68">
        <v>1</v>
      </c>
      <c r="Z20" s="26">
        <f>IF(T20="SOPORTE_TELEFÓNICO",'TARIFAS 2025'!$B$14,IF(V20="PRINCIPAL",'TARIFAS 2025'!$B$8,IF(V20="INTERMEDIA",'TARIFAS 2025'!$C$8,IF(V20="LEJANA",'TARIFAS 2025'!$D$8))))</f>
        <v>22000</v>
      </c>
      <c r="AA20" s="26">
        <f t="shared" si="0"/>
        <v>22000</v>
      </c>
    </row>
    <row r="21" spans="1:27" s="66" customFormat="1" ht="15.6">
      <c r="A21" s="25" t="s">
        <v>90</v>
      </c>
      <c r="B21" s="25" t="str">
        <f>VLOOKUP(A21,'CENTROS DE COSTOS'!A:D,2,0)</f>
        <v>0036-0005</v>
      </c>
      <c r="C21" s="25" t="str">
        <f>VLOOKUP(A21,'CENTROS DE COSTOS'!A:D,3,0)</f>
        <v>Wompi Noroccidente</v>
      </c>
      <c r="D21" s="25">
        <v>5360</v>
      </c>
      <c r="E21" s="25">
        <v>2751274</v>
      </c>
      <c r="F21" s="25">
        <v>13351</v>
      </c>
      <c r="G21" s="25" t="s">
        <v>33</v>
      </c>
      <c r="H21" s="25" t="s">
        <v>122</v>
      </c>
      <c r="I21" s="25" t="s">
        <v>192</v>
      </c>
      <c r="J21" s="25" t="s">
        <v>2098</v>
      </c>
      <c r="K21" s="25" t="s">
        <v>1174</v>
      </c>
      <c r="L21" s="25" t="s">
        <v>2099</v>
      </c>
      <c r="M21" s="42">
        <v>45917.333333333336</v>
      </c>
      <c r="N21" s="42">
        <v>45931.51666666667</v>
      </c>
      <c r="O21" s="68" t="s">
        <v>33</v>
      </c>
      <c r="P21" s="42" t="s">
        <v>2016</v>
      </c>
      <c r="Q21" s="42" t="s">
        <v>2017</v>
      </c>
      <c r="R21" s="42" t="s">
        <v>2018</v>
      </c>
      <c r="S21" s="42" t="s">
        <v>2100</v>
      </c>
      <c r="T21" s="42" t="s">
        <v>1178</v>
      </c>
      <c r="U21" s="25">
        <v>64</v>
      </c>
      <c r="V21" s="42" t="s">
        <v>42</v>
      </c>
      <c r="W21" s="42" t="s">
        <v>123</v>
      </c>
      <c r="X21" s="42" t="s">
        <v>2101</v>
      </c>
      <c r="Y21" s="68">
        <v>2</v>
      </c>
      <c r="Z21" s="26">
        <f>IF(T21="SOPORTE_TELEFÓNICO",'TARIFAS 2025'!$B$14,IF(V21="PRINCIPAL",'TARIFAS 2025'!$B$8,IF(V21="INTERMEDIA",'TARIFAS 2025'!$C$8,IF(V21="LEJANA",'TARIFAS 2025'!$D$8))))</f>
        <v>51282</v>
      </c>
      <c r="AA21" s="26">
        <f t="shared" si="0"/>
        <v>102564</v>
      </c>
    </row>
    <row r="22" spans="1:27" s="66" customFormat="1" ht="15.6">
      <c r="A22" s="25" t="s">
        <v>88</v>
      </c>
      <c r="B22" s="25" t="str">
        <f>VLOOKUP(A22,'CENTROS DE COSTOS'!A:D,2,0)</f>
        <v>0036-0002</v>
      </c>
      <c r="C22" s="25" t="str">
        <f>VLOOKUP(A22,'CENTROS DE COSTOS'!A:D,3,0)</f>
        <v>Wompi Eje Cafetero</v>
      </c>
      <c r="D22" s="25">
        <v>17001</v>
      </c>
      <c r="E22" s="25">
        <v>2818807</v>
      </c>
      <c r="F22" s="25">
        <v>55442</v>
      </c>
      <c r="G22" s="25" t="s">
        <v>33</v>
      </c>
      <c r="H22" s="25" t="s">
        <v>128</v>
      </c>
      <c r="I22" s="25" t="s">
        <v>88</v>
      </c>
      <c r="J22" s="25" t="s">
        <v>2102</v>
      </c>
      <c r="K22" s="25" t="s">
        <v>1174</v>
      </c>
      <c r="L22" s="25" t="s">
        <v>2103</v>
      </c>
      <c r="M22" s="42">
        <v>45931.333333333336</v>
      </c>
      <c r="N22" s="42">
        <v>45931.519444444442</v>
      </c>
      <c r="O22" s="68" t="s">
        <v>33</v>
      </c>
      <c r="P22" s="42" t="s">
        <v>2016</v>
      </c>
      <c r="Q22" s="42" t="s">
        <v>2017</v>
      </c>
      <c r="R22" s="42" t="s">
        <v>2018</v>
      </c>
      <c r="S22" s="42" t="s">
        <v>2104</v>
      </c>
      <c r="T22" s="42" t="s">
        <v>1178</v>
      </c>
      <c r="U22" s="25">
        <v>32</v>
      </c>
      <c r="V22" s="42" t="s">
        <v>42</v>
      </c>
      <c r="W22" s="42" t="s">
        <v>123</v>
      </c>
      <c r="X22" s="42" t="s">
        <v>1440</v>
      </c>
      <c r="Y22" s="68">
        <v>1</v>
      </c>
      <c r="Z22" s="26">
        <f>IF(T22="SOPORTE_TELEFÓNICO",'TARIFAS 2025'!$B$14,IF(V22="PRINCIPAL",'TARIFAS 2025'!$B$8,IF(V22="INTERMEDIA",'TARIFAS 2025'!$C$8,IF(V22="LEJANA",'TARIFAS 2025'!$D$8))))</f>
        <v>51282</v>
      </c>
      <c r="AA22" s="26">
        <f t="shared" si="0"/>
        <v>51282</v>
      </c>
    </row>
    <row r="23" spans="1:27" s="66" customFormat="1" ht="15.6">
      <c r="A23" s="25" t="s">
        <v>70</v>
      </c>
      <c r="B23" s="25" t="str">
        <f>VLOOKUP(A23,'CENTROS DE COSTOS'!A:D,2,0)</f>
        <v>0036-0001</v>
      </c>
      <c r="C23" s="25" t="str">
        <f>VLOOKUP(A23,'CENTROS DE COSTOS'!A:D,3,0)</f>
        <v>Wompi Costa</v>
      </c>
      <c r="D23" s="25">
        <v>8001</v>
      </c>
      <c r="E23" s="25">
        <v>2817110</v>
      </c>
      <c r="F23" s="25">
        <v>76874</v>
      </c>
      <c r="G23" s="25" t="s">
        <v>33</v>
      </c>
      <c r="H23" s="25" t="s">
        <v>255</v>
      </c>
      <c r="I23" s="25" t="s">
        <v>70</v>
      </c>
      <c r="J23" s="25" t="s">
        <v>2105</v>
      </c>
      <c r="K23" s="25" t="s">
        <v>1174</v>
      </c>
      <c r="L23" s="25" t="s">
        <v>2106</v>
      </c>
      <c r="M23" s="42">
        <v>45930.629861111112</v>
      </c>
      <c r="N23" s="42">
        <v>45931.523611111108</v>
      </c>
      <c r="O23" s="68" t="s">
        <v>33</v>
      </c>
      <c r="P23" s="42" t="s">
        <v>2022</v>
      </c>
      <c r="Q23" s="42" t="s">
        <v>2023</v>
      </c>
      <c r="R23" s="42" t="s">
        <v>2060</v>
      </c>
      <c r="S23" s="42" t="s">
        <v>2107</v>
      </c>
      <c r="T23" s="42" t="s">
        <v>1178</v>
      </c>
      <c r="U23" s="25">
        <v>32</v>
      </c>
      <c r="V23" s="42" t="s">
        <v>42</v>
      </c>
      <c r="W23" s="42" t="s">
        <v>123</v>
      </c>
      <c r="X23" s="42" t="s">
        <v>1354</v>
      </c>
      <c r="Y23" s="68">
        <v>1</v>
      </c>
      <c r="Z23" s="26">
        <f>IF(T23="SOPORTE_TELEFÓNICO",'TARIFAS 2025'!$B$14,IF(V23="PRINCIPAL",'TARIFAS 2025'!$B$8,IF(V23="INTERMEDIA",'TARIFAS 2025'!$C$8,IF(V23="LEJANA",'TARIFAS 2025'!$D$8))))</f>
        <v>51282</v>
      </c>
      <c r="AA23" s="26">
        <f t="shared" si="0"/>
        <v>51282</v>
      </c>
    </row>
    <row r="24" spans="1:27" s="66" customFormat="1" ht="15.6">
      <c r="A24" s="25" t="s">
        <v>96</v>
      </c>
      <c r="B24" s="25" t="str">
        <f>VLOOKUP(A24,'CENTROS DE COSTOS'!A:D,2,0)</f>
        <v>0036-0001</v>
      </c>
      <c r="C24" s="25" t="str">
        <f>VLOOKUP(A24,'CENTROS DE COSTOS'!A:D,3,0)</f>
        <v>Wompi Costa</v>
      </c>
      <c r="D24" s="25">
        <v>47001</v>
      </c>
      <c r="E24" s="25">
        <v>2817162</v>
      </c>
      <c r="F24" s="25">
        <v>75318</v>
      </c>
      <c r="G24" s="25" t="s">
        <v>33</v>
      </c>
      <c r="H24" s="25" t="s">
        <v>789</v>
      </c>
      <c r="I24" s="25" t="s">
        <v>96</v>
      </c>
      <c r="J24" s="25" t="s">
        <v>2108</v>
      </c>
      <c r="K24" s="25" t="s">
        <v>1174</v>
      </c>
      <c r="L24" s="25" t="s">
        <v>2109</v>
      </c>
      <c r="M24" s="42">
        <v>45930.637499999997</v>
      </c>
      <c r="N24" s="42">
        <v>45931.527083333334</v>
      </c>
      <c r="O24" s="68" t="s">
        <v>33</v>
      </c>
      <c r="P24" s="42" t="s">
        <v>2009</v>
      </c>
      <c r="Q24" s="42" t="s">
        <v>2010</v>
      </c>
      <c r="R24" s="42" t="s">
        <v>2110</v>
      </c>
      <c r="S24" s="42" t="s">
        <v>2111</v>
      </c>
      <c r="T24" s="42" t="s">
        <v>2013</v>
      </c>
      <c r="U24" s="25">
        <v>32</v>
      </c>
      <c r="V24" s="42" t="s">
        <v>42</v>
      </c>
      <c r="W24" s="42" t="s">
        <v>123</v>
      </c>
      <c r="X24" s="42" t="s">
        <v>2112</v>
      </c>
      <c r="Y24" s="68">
        <v>1</v>
      </c>
      <c r="Z24" s="26">
        <f>IF(T24="SOPORTE_TELEFÓNICO",'TARIFAS 2025'!$B$14,IF(V24="PRINCIPAL",'TARIFAS 2025'!$B$8,IF(V24="INTERMEDIA",'TARIFAS 2025'!$C$8,IF(V24="LEJANA",'TARIFAS 2025'!$D$8))))</f>
        <v>22000</v>
      </c>
      <c r="AA24" s="26">
        <f t="shared" si="0"/>
        <v>22000</v>
      </c>
    </row>
    <row r="25" spans="1:27" s="66" customFormat="1" ht="15.6">
      <c r="A25" s="25" t="s">
        <v>90</v>
      </c>
      <c r="B25" s="25" t="str">
        <f>VLOOKUP(A25,'CENTROS DE COSTOS'!A:D,2,0)</f>
        <v>0036-0005</v>
      </c>
      <c r="C25" s="25" t="str">
        <f>VLOOKUP(A25,'CENTROS DE COSTOS'!A:D,3,0)</f>
        <v>Wompi Noroccidente</v>
      </c>
      <c r="D25" s="25">
        <v>5001</v>
      </c>
      <c r="E25" s="25">
        <v>2793759</v>
      </c>
      <c r="F25" s="25">
        <v>71504</v>
      </c>
      <c r="G25" s="25" t="s">
        <v>33</v>
      </c>
      <c r="H25" s="25" t="s">
        <v>122</v>
      </c>
      <c r="I25" s="25" t="s">
        <v>90</v>
      </c>
      <c r="J25" s="25" t="s">
        <v>2113</v>
      </c>
      <c r="K25" s="25" t="s">
        <v>1174</v>
      </c>
      <c r="L25" s="25" t="s">
        <v>2114</v>
      </c>
      <c r="M25" s="42">
        <v>45925.498611111114</v>
      </c>
      <c r="N25" s="42">
        <v>45931.534039351849</v>
      </c>
      <c r="O25" s="68" t="s">
        <v>33</v>
      </c>
      <c r="P25" s="42" t="s">
        <v>2022</v>
      </c>
      <c r="Q25" s="42" t="s">
        <v>2115</v>
      </c>
      <c r="R25" s="42" t="s">
        <v>2024</v>
      </c>
      <c r="S25" s="42" t="s">
        <v>2116</v>
      </c>
      <c r="T25" s="42" t="s">
        <v>1178</v>
      </c>
      <c r="U25" s="25">
        <v>48</v>
      </c>
      <c r="V25" s="42" t="s">
        <v>42</v>
      </c>
      <c r="W25" s="42" t="s">
        <v>123</v>
      </c>
      <c r="X25" s="42" t="s">
        <v>2117</v>
      </c>
      <c r="Y25" s="68">
        <v>2</v>
      </c>
      <c r="Z25" s="26">
        <f>IF(T25="SOPORTE_TELEFÓNICO",'TARIFAS 2025'!$B$14,IF(V25="PRINCIPAL",'TARIFAS 2025'!$B$8,IF(V25="INTERMEDIA",'TARIFAS 2025'!$C$8,IF(V25="LEJANA",'TARIFAS 2025'!$D$8))))</f>
        <v>51282</v>
      </c>
      <c r="AA25" s="26">
        <f t="shared" si="0"/>
        <v>102564</v>
      </c>
    </row>
    <row r="26" spans="1:27" s="66" customFormat="1" ht="15.6">
      <c r="A26" s="25" t="s">
        <v>90</v>
      </c>
      <c r="B26" s="25" t="str">
        <f>VLOOKUP(A26,'CENTROS DE COSTOS'!A:D,2,0)</f>
        <v>0036-0005</v>
      </c>
      <c r="C26" s="25" t="str">
        <f>VLOOKUP(A26,'CENTROS DE COSTOS'!A:D,3,0)</f>
        <v>Wompi Noroccidente</v>
      </c>
      <c r="D26" s="25">
        <v>5001</v>
      </c>
      <c r="E26" s="25">
        <v>2795564</v>
      </c>
      <c r="F26" s="25">
        <v>78308</v>
      </c>
      <c r="G26" s="25" t="s">
        <v>33</v>
      </c>
      <c r="H26" s="25" t="s">
        <v>122</v>
      </c>
      <c r="I26" s="25" t="s">
        <v>2044</v>
      </c>
      <c r="J26" s="25" t="s">
        <v>2118</v>
      </c>
      <c r="K26" s="25" t="s">
        <v>1174</v>
      </c>
      <c r="L26" s="25" t="s">
        <v>2119</v>
      </c>
      <c r="M26" s="42">
        <v>45925.669444444444</v>
      </c>
      <c r="N26" s="42">
        <v>45931.535578703704</v>
      </c>
      <c r="O26" s="68" t="s">
        <v>33</v>
      </c>
      <c r="P26" s="42" t="s">
        <v>2016</v>
      </c>
      <c r="Q26" s="42" t="s">
        <v>2017</v>
      </c>
      <c r="R26" s="42" t="s">
        <v>2018</v>
      </c>
      <c r="S26" s="42" t="s">
        <v>2120</v>
      </c>
      <c r="T26" s="42" t="s">
        <v>1178</v>
      </c>
      <c r="U26" s="25">
        <v>32</v>
      </c>
      <c r="V26" s="42" t="s">
        <v>42</v>
      </c>
      <c r="W26" s="42" t="s">
        <v>123</v>
      </c>
      <c r="X26" s="42" t="s">
        <v>2117</v>
      </c>
      <c r="Y26" s="68">
        <v>2</v>
      </c>
      <c r="Z26" s="26">
        <f>IF(T26="SOPORTE_TELEFÓNICO",'TARIFAS 2025'!$B$14,IF(V26="PRINCIPAL",'TARIFAS 2025'!$B$8,IF(V26="INTERMEDIA",'TARIFAS 2025'!$C$8,IF(V26="LEJANA",'TARIFAS 2025'!$D$8))))</f>
        <v>51282</v>
      </c>
      <c r="AA26" s="26">
        <f t="shared" si="0"/>
        <v>102564</v>
      </c>
    </row>
    <row r="27" spans="1:27" s="66" customFormat="1" ht="15.6">
      <c r="A27" s="25" t="s">
        <v>100</v>
      </c>
      <c r="B27" s="25" t="str">
        <f>VLOOKUP(A27,'CENTROS DE COSTOS'!A:D,2,0)</f>
        <v>0036-0006</v>
      </c>
      <c r="C27" s="25" t="str">
        <f>VLOOKUP(A27,'CENTROS DE COSTOS'!A:D,3,0)</f>
        <v>Wompi Oriente</v>
      </c>
      <c r="D27" s="25">
        <v>50001</v>
      </c>
      <c r="E27" s="25">
        <v>2813758</v>
      </c>
      <c r="F27" s="25">
        <v>74472</v>
      </c>
      <c r="G27" s="25" t="s">
        <v>33</v>
      </c>
      <c r="H27" s="25" t="s">
        <v>816</v>
      </c>
      <c r="I27" s="25" t="s">
        <v>100</v>
      </c>
      <c r="J27" s="25" t="s">
        <v>2121</v>
      </c>
      <c r="K27" s="25" t="s">
        <v>1174</v>
      </c>
      <c r="L27" s="25" t="s">
        <v>2122</v>
      </c>
      <c r="M27" s="42">
        <v>45930.40902777778</v>
      </c>
      <c r="N27" s="42">
        <v>45931.546527777777</v>
      </c>
      <c r="O27" s="68" t="s">
        <v>33</v>
      </c>
      <c r="P27" s="42" t="s">
        <v>2034</v>
      </c>
      <c r="Q27" s="42" t="s">
        <v>2035</v>
      </c>
      <c r="R27" s="42" t="s">
        <v>2036</v>
      </c>
      <c r="S27" s="42" t="s">
        <v>2123</v>
      </c>
      <c r="T27" s="42" t="s">
        <v>1178</v>
      </c>
      <c r="U27" s="25">
        <v>32</v>
      </c>
      <c r="V27" s="42" t="s">
        <v>42</v>
      </c>
      <c r="W27" s="42" t="s">
        <v>123</v>
      </c>
      <c r="X27" s="42" t="s">
        <v>2124</v>
      </c>
      <c r="Y27" s="68">
        <v>1</v>
      </c>
      <c r="Z27" s="26">
        <f>IF(T27="SOPORTE_TELEFÓNICO",'TARIFAS 2025'!$B$14,IF(V27="PRINCIPAL",'TARIFAS 2025'!$B$8,IF(V27="INTERMEDIA",'TARIFAS 2025'!$C$8,IF(V27="LEJANA",'TARIFAS 2025'!$D$8))))</f>
        <v>51282</v>
      </c>
      <c r="AA27" s="26">
        <f t="shared" si="0"/>
        <v>51282</v>
      </c>
    </row>
    <row r="28" spans="1:27" s="66" customFormat="1" ht="15.6">
      <c r="A28" s="25" t="s">
        <v>90</v>
      </c>
      <c r="B28" s="25" t="str">
        <f>VLOOKUP(A28,'CENTROS DE COSTOS'!A:D,2,0)</f>
        <v>0036-0005</v>
      </c>
      <c r="C28" s="25" t="str">
        <f>VLOOKUP(A28,'CENTROS DE COSTOS'!A:D,3,0)</f>
        <v>Wompi Noroccidente</v>
      </c>
      <c r="D28" s="25">
        <v>5001</v>
      </c>
      <c r="E28" s="25">
        <v>2817862</v>
      </c>
      <c r="F28" s="25">
        <v>10419</v>
      </c>
      <c r="G28" s="25" t="s">
        <v>33</v>
      </c>
      <c r="H28" s="25" t="s">
        <v>122</v>
      </c>
      <c r="I28" s="25" t="s">
        <v>2044</v>
      </c>
      <c r="J28" s="25" t="s">
        <v>2125</v>
      </c>
      <c r="K28" s="25" t="s">
        <v>1174</v>
      </c>
      <c r="L28" s="25" t="s">
        <v>2126</v>
      </c>
      <c r="M28" s="42">
        <v>45930.689583333333</v>
      </c>
      <c r="N28" s="42">
        <v>45931.551006944443</v>
      </c>
      <c r="O28" s="68" t="s">
        <v>33</v>
      </c>
      <c r="P28" s="42" t="s">
        <v>2016</v>
      </c>
      <c r="Q28" s="42" t="s">
        <v>2017</v>
      </c>
      <c r="R28" s="42" t="s">
        <v>2018</v>
      </c>
      <c r="S28" s="42" t="s">
        <v>2127</v>
      </c>
      <c r="T28" s="42" t="s">
        <v>1178</v>
      </c>
      <c r="U28" s="25">
        <v>56</v>
      </c>
      <c r="V28" s="42" t="s">
        <v>42</v>
      </c>
      <c r="W28" s="42" t="s">
        <v>123</v>
      </c>
      <c r="X28" s="42" t="s">
        <v>2117</v>
      </c>
      <c r="Y28" s="68">
        <v>2</v>
      </c>
      <c r="Z28" s="26">
        <f>IF(T28="SOPORTE_TELEFÓNICO",'TARIFAS 2025'!$B$14,IF(V28="PRINCIPAL",'TARIFAS 2025'!$B$8,IF(V28="INTERMEDIA",'TARIFAS 2025'!$C$8,IF(V28="LEJANA",'TARIFAS 2025'!$D$8))))</f>
        <v>51282</v>
      </c>
      <c r="AA28" s="26">
        <f t="shared" si="0"/>
        <v>102564</v>
      </c>
    </row>
    <row r="29" spans="1:27" s="66" customFormat="1" ht="15.6">
      <c r="A29" s="25" t="s">
        <v>88</v>
      </c>
      <c r="B29" s="25" t="str">
        <f>VLOOKUP(A29,'CENTROS DE COSTOS'!A:D,2,0)</f>
        <v>0036-0002</v>
      </c>
      <c r="C29" s="25" t="str">
        <f>VLOOKUP(A29,'CENTROS DE COSTOS'!A:D,3,0)</f>
        <v>Wompi Eje Cafetero</v>
      </c>
      <c r="D29" s="25">
        <v>17001</v>
      </c>
      <c r="E29" s="25">
        <v>2818859</v>
      </c>
      <c r="F29" s="25">
        <v>74849</v>
      </c>
      <c r="G29" s="25" t="s">
        <v>33</v>
      </c>
      <c r="H29" s="25" t="s">
        <v>128</v>
      </c>
      <c r="I29" s="25" t="s">
        <v>88</v>
      </c>
      <c r="J29" s="25" t="s">
        <v>2128</v>
      </c>
      <c r="K29" s="25" t="s">
        <v>1174</v>
      </c>
      <c r="L29" s="25" t="s">
        <v>2129</v>
      </c>
      <c r="M29" s="42">
        <v>45931.333333333336</v>
      </c>
      <c r="N29" s="42">
        <v>45931.554861111108</v>
      </c>
      <c r="O29" s="68" t="s">
        <v>33</v>
      </c>
      <c r="P29" s="42" t="s">
        <v>2009</v>
      </c>
      <c r="Q29" s="42" t="s">
        <v>2093</v>
      </c>
      <c r="R29" s="42" t="s">
        <v>2011</v>
      </c>
      <c r="S29" s="42" t="s">
        <v>2130</v>
      </c>
      <c r="T29" s="42" t="s">
        <v>2013</v>
      </c>
      <c r="U29" s="25">
        <v>24</v>
      </c>
      <c r="V29" s="42" t="s">
        <v>42</v>
      </c>
      <c r="W29" s="42" t="s">
        <v>123</v>
      </c>
      <c r="X29" s="42" t="s">
        <v>2131</v>
      </c>
      <c r="Y29" s="68">
        <v>1</v>
      </c>
      <c r="Z29" s="26">
        <f>IF(T29="SOPORTE_TELEFÓNICO",'TARIFAS 2025'!$B$14,IF(V29="PRINCIPAL",'TARIFAS 2025'!$B$8,IF(V29="INTERMEDIA",'TARIFAS 2025'!$C$8,IF(V29="LEJANA",'TARIFAS 2025'!$D$8))))</f>
        <v>22000</v>
      </c>
      <c r="AA29" s="26">
        <f t="shared" si="0"/>
        <v>22000</v>
      </c>
    </row>
    <row r="30" spans="1:27" s="66" customFormat="1" ht="15.6">
      <c r="A30" s="25" t="s">
        <v>90</v>
      </c>
      <c r="B30" s="25" t="str">
        <f>VLOOKUP(A30,'CENTROS DE COSTOS'!A:D,2,0)</f>
        <v>0036-0005</v>
      </c>
      <c r="C30" s="25" t="str">
        <f>VLOOKUP(A30,'CENTROS DE COSTOS'!A:D,3,0)</f>
        <v>Wompi Noroccidente</v>
      </c>
      <c r="D30" s="25">
        <v>5129</v>
      </c>
      <c r="E30" s="25">
        <v>2784191</v>
      </c>
      <c r="F30" s="25">
        <v>77654</v>
      </c>
      <c r="G30" s="25" t="s">
        <v>33</v>
      </c>
      <c r="H30" s="25" t="s">
        <v>122</v>
      </c>
      <c r="I30" s="25" t="s">
        <v>128</v>
      </c>
      <c r="J30" s="25" t="s">
        <v>2132</v>
      </c>
      <c r="K30" s="25" t="s">
        <v>1174</v>
      </c>
      <c r="L30" s="25" t="s">
        <v>2133</v>
      </c>
      <c r="M30" s="42">
        <v>45924.333333333336</v>
      </c>
      <c r="N30" s="42">
        <v>45931.560416666667</v>
      </c>
      <c r="O30" s="68" t="s">
        <v>33</v>
      </c>
      <c r="P30" s="42" t="s">
        <v>2002</v>
      </c>
      <c r="Q30" s="42" t="s">
        <v>2003</v>
      </c>
      <c r="R30" s="42" t="s">
        <v>2004</v>
      </c>
      <c r="S30" s="42" t="s">
        <v>2134</v>
      </c>
      <c r="T30" s="42" t="s">
        <v>1178</v>
      </c>
      <c r="U30" s="25">
        <v>40</v>
      </c>
      <c r="V30" s="42" t="s">
        <v>42</v>
      </c>
      <c r="W30" s="42" t="s">
        <v>123</v>
      </c>
      <c r="X30" s="42" t="s">
        <v>2101</v>
      </c>
      <c r="Y30" s="68">
        <v>2</v>
      </c>
      <c r="Z30" s="26">
        <f>IF(T30="SOPORTE_TELEFÓNICO",'TARIFAS 2025'!$B$14,IF(V30="PRINCIPAL",'TARIFAS 2025'!$B$8,IF(V30="INTERMEDIA",'TARIFAS 2025'!$C$8,IF(V30="LEJANA",'TARIFAS 2025'!$D$8))))</f>
        <v>51282</v>
      </c>
      <c r="AA30" s="26">
        <f t="shared" si="0"/>
        <v>102564</v>
      </c>
    </row>
    <row r="31" spans="1:27" s="66" customFormat="1" ht="15.6">
      <c r="A31" s="25" t="s">
        <v>79</v>
      </c>
      <c r="B31" s="25" t="str">
        <f>VLOOKUP(A31,'CENTROS DE COSTOS'!A:D,2,0)</f>
        <v>0036-0003</v>
      </c>
      <c r="C31" s="25" t="str">
        <f>VLOOKUP(A31,'CENTROS DE COSTOS'!A:D,3,0)</f>
        <v>Wompi Suroccidente</v>
      </c>
      <c r="D31" s="25">
        <v>76001</v>
      </c>
      <c r="E31" s="25">
        <v>2818809</v>
      </c>
      <c r="F31" s="25">
        <v>60607</v>
      </c>
      <c r="G31" s="25" t="s">
        <v>33</v>
      </c>
      <c r="H31" s="25" t="s">
        <v>1103</v>
      </c>
      <c r="I31" s="25" t="s">
        <v>79</v>
      </c>
      <c r="J31" s="25" t="s">
        <v>2135</v>
      </c>
      <c r="K31" s="25" t="s">
        <v>1174</v>
      </c>
      <c r="L31" s="25" t="s">
        <v>2136</v>
      </c>
      <c r="M31" s="42">
        <v>45931.333333333336</v>
      </c>
      <c r="N31" s="42">
        <v>45931.601388888892</v>
      </c>
      <c r="O31" s="68" t="s">
        <v>33</v>
      </c>
      <c r="P31" s="42" t="s">
        <v>2022</v>
      </c>
      <c r="Q31" s="42" t="s">
        <v>2023</v>
      </c>
      <c r="R31" s="42" t="s">
        <v>2060</v>
      </c>
      <c r="S31" s="42" t="s">
        <v>2137</v>
      </c>
      <c r="T31" s="42" t="s">
        <v>2013</v>
      </c>
      <c r="U31" s="25">
        <v>32</v>
      </c>
      <c r="V31" s="42" t="s">
        <v>42</v>
      </c>
      <c r="W31" s="42" t="s">
        <v>123</v>
      </c>
      <c r="X31" s="42" t="s">
        <v>2026</v>
      </c>
      <c r="Y31" s="68">
        <v>1</v>
      </c>
      <c r="Z31" s="26">
        <f>IF(T31="SOPORTE_TELEFÓNICO",'TARIFAS 2025'!$B$14,IF(V31="PRINCIPAL",'TARIFAS 2025'!$B$8,IF(V31="INTERMEDIA",'TARIFAS 2025'!$C$8,IF(V31="LEJANA",'TARIFAS 2025'!$D$8))))</f>
        <v>22000</v>
      </c>
      <c r="AA31" s="26">
        <f t="shared" si="0"/>
        <v>22000</v>
      </c>
    </row>
    <row r="32" spans="1:27" s="66" customFormat="1" ht="15.6">
      <c r="A32" s="25" t="s">
        <v>76</v>
      </c>
      <c r="B32" s="25" t="str">
        <f>VLOOKUP(A32,'CENTROS DE COSTOS'!A:D,2,0)</f>
        <v>0036-0007</v>
      </c>
      <c r="C32" s="25" t="str">
        <f>VLOOKUP(A32,'CENTROS DE COSTOS'!A:D,3,0)</f>
        <v>Wompi Santander</v>
      </c>
      <c r="D32" s="25">
        <v>68001</v>
      </c>
      <c r="E32" s="25">
        <v>2818109</v>
      </c>
      <c r="F32" s="25">
        <v>61519</v>
      </c>
      <c r="G32" s="25" t="s">
        <v>33</v>
      </c>
      <c r="H32" s="25" t="s">
        <v>965</v>
      </c>
      <c r="I32" s="25" t="s">
        <v>76</v>
      </c>
      <c r="J32" s="25" t="s">
        <v>2138</v>
      </c>
      <c r="K32" s="25" t="s">
        <v>1174</v>
      </c>
      <c r="L32" s="25" t="s">
        <v>2139</v>
      </c>
      <c r="M32" s="42">
        <v>45930.7</v>
      </c>
      <c r="N32" s="42">
        <v>45931.696527777778</v>
      </c>
      <c r="O32" s="68" t="s">
        <v>33</v>
      </c>
      <c r="P32" s="42" t="s">
        <v>2016</v>
      </c>
      <c r="Q32" s="42" t="s">
        <v>2017</v>
      </c>
      <c r="R32" s="42" t="s">
        <v>2018</v>
      </c>
      <c r="S32" s="42" t="s">
        <v>2140</v>
      </c>
      <c r="T32" s="42" t="s">
        <v>2013</v>
      </c>
      <c r="U32" s="25">
        <v>24</v>
      </c>
      <c r="V32" s="42" t="s">
        <v>42</v>
      </c>
      <c r="W32" s="42" t="s">
        <v>123</v>
      </c>
      <c r="X32" s="42" t="s">
        <v>1211</v>
      </c>
      <c r="Y32" s="68">
        <v>1</v>
      </c>
      <c r="Z32" s="26">
        <f>IF(T32="SOPORTE_TELEFÓNICO",'TARIFAS 2025'!$B$14,IF(V32="PRINCIPAL",'TARIFAS 2025'!$B$8,IF(V32="INTERMEDIA",'TARIFAS 2025'!$C$8,IF(V32="LEJANA",'TARIFAS 2025'!$D$8))))</f>
        <v>22000</v>
      </c>
      <c r="AA32" s="26">
        <f t="shared" si="0"/>
        <v>22000</v>
      </c>
    </row>
    <row r="33" spans="1:27" s="66" customFormat="1" ht="15.6">
      <c r="A33" s="25" t="s">
        <v>92</v>
      </c>
      <c r="B33" s="25" t="str">
        <f>VLOOKUP(A33,'CENTROS DE COSTOS'!A:D,2,0)</f>
        <v>0036-0006</v>
      </c>
      <c r="C33" s="25" t="str">
        <f>VLOOKUP(A33,'CENTROS DE COSTOS'!A:D,3,0)</f>
        <v>Wompi Oriente</v>
      </c>
      <c r="D33" s="25">
        <v>41001</v>
      </c>
      <c r="E33" s="25">
        <v>2818294</v>
      </c>
      <c r="F33" s="25">
        <v>64148</v>
      </c>
      <c r="G33" s="25" t="s">
        <v>33</v>
      </c>
      <c r="H33" s="25" t="s">
        <v>742</v>
      </c>
      <c r="I33" s="25" t="s">
        <v>92</v>
      </c>
      <c r="J33" s="25" t="s">
        <v>2141</v>
      </c>
      <c r="K33" s="25" t="s">
        <v>1174</v>
      </c>
      <c r="L33" s="25" t="s">
        <v>2142</v>
      </c>
      <c r="M33" s="42">
        <v>45931.333333333336</v>
      </c>
      <c r="N33" s="42">
        <v>45931.725694444445</v>
      </c>
      <c r="O33" s="68" t="s">
        <v>33</v>
      </c>
      <c r="P33" s="42" t="s">
        <v>2016</v>
      </c>
      <c r="Q33" s="42" t="s">
        <v>2017</v>
      </c>
      <c r="R33" s="42" t="s">
        <v>2018</v>
      </c>
      <c r="S33" s="42" t="s">
        <v>2143</v>
      </c>
      <c r="T33" s="42" t="s">
        <v>1178</v>
      </c>
      <c r="U33" s="25">
        <v>48</v>
      </c>
      <c r="V33" s="42" t="s">
        <v>42</v>
      </c>
      <c r="W33" s="42" t="s">
        <v>123</v>
      </c>
      <c r="X33" s="42" t="s">
        <v>1205</v>
      </c>
      <c r="Y33" s="68">
        <v>1</v>
      </c>
      <c r="Z33" s="26">
        <f>IF(T33="SOPORTE_TELEFÓNICO",'TARIFAS 2025'!$B$14,IF(V33="PRINCIPAL",'TARIFAS 2025'!$B$8,IF(V33="INTERMEDIA",'TARIFAS 2025'!$C$8,IF(V33="LEJANA",'TARIFAS 2025'!$D$8))))</f>
        <v>51282</v>
      </c>
      <c r="AA33" s="26">
        <f t="shared" si="0"/>
        <v>51282</v>
      </c>
    </row>
    <row r="34" spans="1:27" s="66" customFormat="1" ht="15.6">
      <c r="A34" s="25" t="s">
        <v>87</v>
      </c>
      <c r="B34" s="25" t="str">
        <f>VLOOKUP(A34,'CENTROS DE COSTOS'!A:D,2,0)</f>
        <v>0036-0006</v>
      </c>
      <c r="C34" s="25" t="str">
        <f>VLOOKUP(A34,'CENTROS DE COSTOS'!A:D,3,0)</f>
        <v>Wompi Oriente</v>
      </c>
      <c r="D34" s="25">
        <v>73124</v>
      </c>
      <c r="E34" s="25">
        <v>2817118</v>
      </c>
      <c r="F34" s="25">
        <v>41575</v>
      </c>
      <c r="G34" s="25" t="s">
        <v>33</v>
      </c>
      <c r="H34" s="25" t="s">
        <v>1058</v>
      </c>
      <c r="I34" s="25" t="s">
        <v>1065</v>
      </c>
      <c r="J34" s="25" t="s">
        <v>2144</v>
      </c>
      <c r="K34" s="25" t="s">
        <v>1174</v>
      </c>
      <c r="L34" s="25" t="s">
        <v>2145</v>
      </c>
      <c r="M34" s="42">
        <v>45930.631944444445</v>
      </c>
      <c r="N34" s="42">
        <v>45931.729861111111</v>
      </c>
      <c r="O34" s="68" t="s">
        <v>33</v>
      </c>
      <c r="P34" s="42" t="s">
        <v>2034</v>
      </c>
      <c r="Q34" s="42" t="s">
        <v>2035</v>
      </c>
      <c r="R34" s="42" t="s">
        <v>2036</v>
      </c>
      <c r="S34" s="42" t="s">
        <v>2146</v>
      </c>
      <c r="T34" s="42" t="s">
        <v>1178</v>
      </c>
      <c r="U34" s="25">
        <v>0</v>
      </c>
      <c r="V34" s="42" t="s">
        <v>43</v>
      </c>
      <c r="W34" s="42" t="s">
        <v>123</v>
      </c>
      <c r="X34" s="42" t="s">
        <v>1491</v>
      </c>
      <c r="Y34" s="68">
        <v>1</v>
      </c>
      <c r="Z34" s="26">
        <f>IF(T34="SOPORTE_TELEFÓNICO",'TARIFAS 2025'!$B$14,IF(V34="PRINCIPAL",'TARIFAS 2025'!$B$8,IF(V34="INTERMEDIA",'TARIFAS 2025'!$C$8,IF(V34="LEJANA",'TARIFAS 2025'!$D$8))))</f>
        <v>172989</v>
      </c>
      <c r="AA34" s="26">
        <f t="shared" si="0"/>
        <v>172989</v>
      </c>
    </row>
    <row r="35" spans="1:27" s="66" customFormat="1" ht="15.6">
      <c r="A35" s="25" t="s">
        <v>79</v>
      </c>
      <c r="B35" s="25" t="str">
        <f>VLOOKUP(A35,'CENTROS DE COSTOS'!A:D,2,0)</f>
        <v>0036-0003</v>
      </c>
      <c r="C35" s="25" t="str">
        <f>VLOOKUP(A35,'CENTROS DE COSTOS'!A:D,3,0)</f>
        <v>Wompi Suroccidente</v>
      </c>
      <c r="D35" s="25">
        <v>76275</v>
      </c>
      <c r="E35" s="25">
        <v>2813626</v>
      </c>
      <c r="F35" s="25">
        <v>30983</v>
      </c>
      <c r="G35" s="25" t="s">
        <v>33</v>
      </c>
      <c r="H35" s="25" t="s">
        <v>1103</v>
      </c>
      <c r="I35" s="25" t="s">
        <v>1117</v>
      </c>
      <c r="J35" s="25" t="s">
        <v>2147</v>
      </c>
      <c r="K35" s="25" t="s">
        <v>1174</v>
      </c>
      <c r="L35" s="25" t="s">
        <v>2148</v>
      </c>
      <c r="M35" s="42">
        <v>45930.395833333336</v>
      </c>
      <c r="N35" s="42">
        <v>45931.972222222219</v>
      </c>
      <c r="O35" s="68" t="s">
        <v>33</v>
      </c>
      <c r="P35" s="42" t="s">
        <v>2149</v>
      </c>
      <c r="Q35" s="42" t="s">
        <v>2150</v>
      </c>
      <c r="R35" s="42" t="s">
        <v>2151</v>
      </c>
      <c r="S35" s="42" t="s">
        <v>2152</v>
      </c>
      <c r="T35" s="42" t="s">
        <v>1178</v>
      </c>
      <c r="U35" s="25">
        <v>32</v>
      </c>
      <c r="V35" s="42" t="s">
        <v>43</v>
      </c>
      <c r="W35" s="42" t="s">
        <v>123</v>
      </c>
      <c r="X35" s="42" t="s">
        <v>1503</v>
      </c>
      <c r="Y35" s="68">
        <v>1</v>
      </c>
      <c r="Z35" s="26">
        <f>IF(T35="SOPORTE_TELEFÓNICO",'TARIFAS 2025'!$B$14,IF(V35="PRINCIPAL",'TARIFAS 2025'!$B$8,IF(V35="INTERMEDIA",'TARIFAS 2025'!$C$8,IF(V35="LEJANA",'TARIFAS 2025'!$D$8))))</f>
        <v>172989</v>
      </c>
      <c r="AA35" s="26">
        <f t="shared" si="0"/>
        <v>172989</v>
      </c>
    </row>
    <row r="36" spans="1:27" s="66" customFormat="1" ht="15.6">
      <c r="A36" s="25" t="s">
        <v>73</v>
      </c>
      <c r="B36" s="25" t="str">
        <f>VLOOKUP(A36,'CENTROS DE COSTOS'!A:D,2,0)</f>
        <v>0036-0004</v>
      </c>
      <c r="C36" s="25" t="str">
        <f>VLOOKUP(A36,'CENTROS DE COSTOS'!A:D,3,0)</f>
        <v>Wompi Centro</v>
      </c>
      <c r="D36" s="25">
        <v>11001</v>
      </c>
      <c r="E36" s="25">
        <v>2807248</v>
      </c>
      <c r="F36" s="25">
        <v>59900</v>
      </c>
      <c r="G36" s="25" t="s">
        <v>33</v>
      </c>
      <c r="H36" s="25" t="s">
        <v>620</v>
      </c>
      <c r="I36" s="25" t="s">
        <v>2057</v>
      </c>
      <c r="J36" s="25" t="s">
        <v>2153</v>
      </c>
      <c r="K36" s="25" t="s">
        <v>1174</v>
      </c>
      <c r="L36" s="25" t="s">
        <v>2154</v>
      </c>
      <c r="M36" s="42">
        <v>45929.443055555559</v>
      </c>
      <c r="N36" s="42">
        <v>45931.97583333333</v>
      </c>
      <c r="O36" s="68" t="s">
        <v>33</v>
      </c>
      <c r="P36" s="42" t="s">
        <v>2016</v>
      </c>
      <c r="Q36" s="42" t="s">
        <v>2017</v>
      </c>
      <c r="R36" s="42" t="s">
        <v>2018</v>
      </c>
      <c r="S36" s="42" t="s">
        <v>2155</v>
      </c>
      <c r="T36" s="42" t="s">
        <v>1178</v>
      </c>
      <c r="U36" s="25">
        <v>24</v>
      </c>
      <c r="V36" s="42" t="s">
        <v>42</v>
      </c>
      <c r="W36" s="42" t="s">
        <v>123</v>
      </c>
      <c r="X36" s="42" t="s">
        <v>1193</v>
      </c>
      <c r="Y36" s="68">
        <v>2</v>
      </c>
      <c r="Z36" s="26">
        <f>IF(T36="SOPORTE_TELEFÓNICO",'TARIFAS 2025'!$B$14,IF(V36="PRINCIPAL",'TARIFAS 2025'!$B$8,IF(V36="INTERMEDIA",'TARIFAS 2025'!$C$8,IF(V36="LEJANA",'TARIFAS 2025'!$D$8))))</f>
        <v>51282</v>
      </c>
      <c r="AA36" s="26">
        <f t="shared" si="0"/>
        <v>102564</v>
      </c>
    </row>
    <row r="37" spans="1:27" s="66" customFormat="1" ht="15.6">
      <c r="A37" s="25" t="s">
        <v>90</v>
      </c>
      <c r="B37" s="25" t="str">
        <f>VLOOKUP(A37,'CENTROS DE COSTOS'!A:D,2,0)</f>
        <v>0036-0005</v>
      </c>
      <c r="C37" s="25" t="str">
        <f>VLOOKUP(A37,'CENTROS DE COSTOS'!A:D,3,0)</f>
        <v>Wompi Noroccidente</v>
      </c>
      <c r="D37" s="25">
        <v>5001</v>
      </c>
      <c r="E37" s="25">
        <v>2818479</v>
      </c>
      <c r="F37" s="25">
        <v>18482</v>
      </c>
      <c r="G37" s="25" t="s">
        <v>33</v>
      </c>
      <c r="H37" s="25" t="s">
        <v>122</v>
      </c>
      <c r="I37" s="25" t="s">
        <v>2044</v>
      </c>
      <c r="J37" s="25" t="s">
        <v>2156</v>
      </c>
      <c r="K37" s="25" t="s">
        <v>1174</v>
      </c>
      <c r="L37" s="25" t="s">
        <v>2157</v>
      </c>
      <c r="M37" s="42">
        <v>45931.333333333336</v>
      </c>
      <c r="N37" s="42">
        <v>45931.977777777778</v>
      </c>
      <c r="O37" s="68" t="s">
        <v>33</v>
      </c>
      <c r="P37" s="42" t="s">
        <v>2016</v>
      </c>
      <c r="Q37" s="42" t="s">
        <v>2017</v>
      </c>
      <c r="R37" s="42" t="s">
        <v>2018</v>
      </c>
      <c r="S37" s="42" t="s">
        <v>2158</v>
      </c>
      <c r="T37" s="42" t="s">
        <v>2013</v>
      </c>
      <c r="U37" s="25">
        <v>32</v>
      </c>
      <c r="V37" s="42" t="s">
        <v>42</v>
      </c>
      <c r="W37" s="42" t="s">
        <v>123</v>
      </c>
      <c r="X37" s="42" t="s">
        <v>1595</v>
      </c>
      <c r="Y37" s="68">
        <v>1</v>
      </c>
      <c r="Z37" s="26">
        <f>IF(T37="SOPORTE_TELEFÓNICO",'TARIFAS 2025'!$B$14,IF(V37="PRINCIPAL",'TARIFAS 2025'!$B$8,IF(V37="INTERMEDIA",'TARIFAS 2025'!$C$8,IF(V37="LEJANA",'TARIFAS 2025'!$D$8))))</f>
        <v>22000</v>
      </c>
      <c r="AA37" s="26">
        <f t="shared" si="0"/>
        <v>22000</v>
      </c>
    </row>
    <row r="38" spans="1:27" s="66" customFormat="1" ht="15.6">
      <c r="A38" s="25" t="s">
        <v>98</v>
      </c>
      <c r="B38" s="25" t="str">
        <f>VLOOKUP(A38,'CENTROS DE COSTOS'!A:D,2,0)</f>
        <v>0036-0007</v>
      </c>
      <c r="C38" s="25" t="str">
        <f>VLOOKUP(A38,'CENTROS DE COSTOS'!A:D,3,0)</f>
        <v>Wompi Santander</v>
      </c>
      <c r="D38" s="25">
        <v>15001</v>
      </c>
      <c r="E38" s="25">
        <v>2768734</v>
      </c>
      <c r="F38" s="25">
        <v>21706</v>
      </c>
      <c r="G38" s="25" t="s">
        <v>33</v>
      </c>
      <c r="H38" s="25" t="s">
        <v>324</v>
      </c>
      <c r="I38" s="25" t="s">
        <v>98</v>
      </c>
      <c r="J38" s="25" t="s">
        <v>2159</v>
      </c>
      <c r="K38" s="25" t="s">
        <v>1174</v>
      </c>
      <c r="L38" s="25" t="s">
        <v>2160</v>
      </c>
      <c r="M38" s="42">
        <v>45920.375</v>
      </c>
      <c r="N38" s="42">
        <v>45932.418055555558</v>
      </c>
      <c r="O38" s="68" t="s">
        <v>33</v>
      </c>
      <c r="P38" s="42" t="s">
        <v>2161</v>
      </c>
      <c r="Q38" s="42" t="s">
        <v>2162</v>
      </c>
      <c r="R38" s="42" t="s">
        <v>2163</v>
      </c>
      <c r="S38" s="42" t="s">
        <v>2164</v>
      </c>
      <c r="T38" s="42" t="s">
        <v>1178</v>
      </c>
      <c r="U38" s="25">
        <v>32</v>
      </c>
      <c r="V38" s="42" t="s">
        <v>42</v>
      </c>
      <c r="W38" s="42" t="s">
        <v>123</v>
      </c>
      <c r="X38" s="42" t="s">
        <v>1521</v>
      </c>
      <c r="Y38" s="68">
        <v>2</v>
      </c>
      <c r="Z38" s="26">
        <f>IF(T38="SOPORTE_TELEFÓNICO",'TARIFAS 2025'!$B$14,IF(V38="PRINCIPAL",'TARIFAS 2025'!$B$8,IF(V38="INTERMEDIA",'TARIFAS 2025'!$C$8,IF(V38="LEJANA",'TARIFAS 2025'!$D$8))))</f>
        <v>51282</v>
      </c>
      <c r="AA38" s="26">
        <f t="shared" si="0"/>
        <v>102564</v>
      </c>
    </row>
    <row r="39" spans="1:27" s="66" customFormat="1" ht="15.6">
      <c r="A39" s="25" t="s">
        <v>79</v>
      </c>
      <c r="B39" s="25" t="str">
        <f>VLOOKUP(A39,'CENTROS DE COSTOS'!A:D,2,0)</f>
        <v>0036-0003</v>
      </c>
      <c r="C39" s="25" t="str">
        <f>VLOOKUP(A39,'CENTROS DE COSTOS'!A:D,3,0)</f>
        <v>Wompi Suroccidente</v>
      </c>
      <c r="D39" s="25">
        <v>76001</v>
      </c>
      <c r="E39" s="25">
        <v>2823011</v>
      </c>
      <c r="F39" s="25">
        <v>57564</v>
      </c>
      <c r="G39" s="25" t="s">
        <v>33</v>
      </c>
      <c r="H39" s="25" t="s">
        <v>1103</v>
      </c>
      <c r="I39" s="25" t="s">
        <v>79</v>
      </c>
      <c r="J39" s="25" t="s">
        <v>2165</v>
      </c>
      <c r="K39" s="25" t="s">
        <v>1174</v>
      </c>
      <c r="L39" s="25" t="s">
        <v>2166</v>
      </c>
      <c r="M39" s="42">
        <v>45931.521527777775</v>
      </c>
      <c r="N39" s="42">
        <v>45932.472916666666</v>
      </c>
      <c r="O39" s="68" t="s">
        <v>33</v>
      </c>
      <c r="P39" s="42" t="s">
        <v>2022</v>
      </c>
      <c r="Q39" s="42" t="s">
        <v>2023</v>
      </c>
      <c r="R39" s="42" t="s">
        <v>2024</v>
      </c>
      <c r="S39" s="42" t="s">
        <v>2167</v>
      </c>
      <c r="T39" s="42" t="s">
        <v>1178</v>
      </c>
      <c r="U39" s="25">
        <v>48</v>
      </c>
      <c r="V39" s="42" t="s">
        <v>42</v>
      </c>
      <c r="W39" s="42" t="s">
        <v>123</v>
      </c>
      <c r="X39" s="42" t="s">
        <v>2026</v>
      </c>
      <c r="Y39" s="68">
        <v>1</v>
      </c>
      <c r="Z39" s="26">
        <f>IF(T39="SOPORTE_TELEFÓNICO",'TARIFAS 2025'!$B$14,IF(V39="PRINCIPAL",'TARIFAS 2025'!$B$8,IF(V39="INTERMEDIA",'TARIFAS 2025'!$C$8,IF(V39="LEJANA",'TARIFAS 2025'!$D$8))))</f>
        <v>51282</v>
      </c>
      <c r="AA39" s="26">
        <f t="shared" si="0"/>
        <v>51282</v>
      </c>
    </row>
    <row r="40" spans="1:27" s="66" customFormat="1" ht="15.6">
      <c r="A40" s="25" t="s">
        <v>82</v>
      </c>
      <c r="B40" s="25" t="str">
        <f>VLOOKUP(A40,'CENTROS DE COSTOS'!A:D,2,0)</f>
        <v>0036-0001</v>
      </c>
      <c r="C40" s="25" t="str">
        <f>VLOOKUP(A40,'CENTROS DE COSTOS'!A:D,3,0)</f>
        <v>Wompi Costa</v>
      </c>
      <c r="D40" s="25">
        <v>13001</v>
      </c>
      <c r="E40" s="25">
        <v>2823023</v>
      </c>
      <c r="F40" s="25">
        <v>15358</v>
      </c>
      <c r="G40" s="25" t="s">
        <v>33</v>
      </c>
      <c r="H40" s="25" t="s">
        <v>277</v>
      </c>
      <c r="I40" s="25" t="s">
        <v>82</v>
      </c>
      <c r="J40" s="25" t="s">
        <v>2168</v>
      </c>
      <c r="K40" s="25" t="s">
        <v>1174</v>
      </c>
      <c r="L40" s="25" t="s">
        <v>2169</v>
      </c>
      <c r="M40" s="42">
        <v>45931.533333333333</v>
      </c>
      <c r="N40" s="42">
        <v>45932.474999999999</v>
      </c>
      <c r="O40" s="68" t="s">
        <v>33</v>
      </c>
      <c r="P40" s="42" t="s">
        <v>2009</v>
      </c>
      <c r="Q40" s="42" t="s">
        <v>2010</v>
      </c>
      <c r="R40" s="42" t="s">
        <v>2011</v>
      </c>
      <c r="S40" s="42" t="s">
        <v>2170</v>
      </c>
      <c r="T40" s="42" t="s">
        <v>1178</v>
      </c>
      <c r="U40" s="25">
        <v>64</v>
      </c>
      <c r="V40" s="42" t="s">
        <v>42</v>
      </c>
      <c r="W40" s="42" t="s">
        <v>123</v>
      </c>
      <c r="X40" s="42" t="s">
        <v>2171</v>
      </c>
      <c r="Y40" s="68">
        <v>1</v>
      </c>
      <c r="Z40" s="26">
        <f>IF(T40="SOPORTE_TELEFÓNICO",'TARIFAS 2025'!$B$14,IF(V40="PRINCIPAL",'TARIFAS 2025'!$B$8,IF(V40="INTERMEDIA",'TARIFAS 2025'!$C$8,IF(V40="LEJANA",'TARIFAS 2025'!$D$8))))</f>
        <v>51282</v>
      </c>
      <c r="AA40" s="26">
        <f t="shared" si="0"/>
        <v>51282</v>
      </c>
    </row>
    <row r="41" spans="1:27" s="66" customFormat="1" ht="15.6">
      <c r="A41" s="25" t="s">
        <v>90</v>
      </c>
      <c r="B41" s="25" t="str">
        <f>VLOOKUP(A41,'CENTROS DE COSTOS'!A:D,2,0)</f>
        <v>0036-0005</v>
      </c>
      <c r="C41" s="25" t="str">
        <f>VLOOKUP(A41,'CENTROS DE COSTOS'!A:D,3,0)</f>
        <v>Wompi Noroccidente</v>
      </c>
      <c r="D41" s="25">
        <v>5631</v>
      </c>
      <c r="E41" s="25">
        <v>2823419</v>
      </c>
      <c r="F41" s="25">
        <v>75039</v>
      </c>
      <c r="G41" s="25" t="s">
        <v>33</v>
      </c>
      <c r="H41" s="25" t="s">
        <v>122</v>
      </c>
      <c r="I41" s="25" t="s">
        <v>216</v>
      </c>
      <c r="J41" s="25" t="s">
        <v>2172</v>
      </c>
      <c r="K41" s="25" t="s">
        <v>1174</v>
      </c>
      <c r="L41" s="25" t="s">
        <v>2173</v>
      </c>
      <c r="M41" s="42">
        <v>45931.574305555558</v>
      </c>
      <c r="N41" s="42">
        <v>45932.51458333333</v>
      </c>
      <c r="O41" s="68" t="s">
        <v>33</v>
      </c>
      <c r="P41" s="42" t="s">
        <v>2016</v>
      </c>
      <c r="Q41" s="42" t="s">
        <v>2017</v>
      </c>
      <c r="R41" s="42" t="s">
        <v>2018</v>
      </c>
      <c r="S41" s="42" t="s">
        <v>2174</v>
      </c>
      <c r="T41" s="42" t="s">
        <v>1178</v>
      </c>
      <c r="U41" s="25">
        <v>40</v>
      </c>
      <c r="V41" s="42" t="s">
        <v>42</v>
      </c>
      <c r="W41" s="42" t="s">
        <v>123</v>
      </c>
      <c r="X41" s="42" t="s">
        <v>2074</v>
      </c>
      <c r="Y41" s="68">
        <v>1</v>
      </c>
      <c r="Z41" s="26">
        <f>IF(T41="SOPORTE_TELEFÓNICO",'TARIFAS 2025'!$B$14,IF(V41="PRINCIPAL",'TARIFAS 2025'!$B$8,IF(V41="INTERMEDIA",'TARIFAS 2025'!$C$8,IF(V41="LEJANA",'TARIFAS 2025'!$D$8))))</f>
        <v>51282</v>
      </c>
      <c r="AA41" s="26">
        <f t="shared" si="0"/>
        <v>51282</v>
      </c>
    </row>
    <row r="42" spans="1:27" s="66" customFormat="1" ht="15.6">
      <c r="A42" s="25" t="s">
        <v>70</v>
      </c>
      <c r="B42" s="25" t="str">
        <f>VLOOKUP(A42,'CENTROS DE COSTOS'!A:D,2,0)</f>
        <v>0036-0001</v>
      </c>
      <c r="C42" s="25" t="str">
        <f>VLOOKUP(A42,'CENTROS DE COSTOS'!A:D,3,0)</f>
        <v>Wompi Costa</v>
      </c>
      <c r="D42" s="25">
        <v>8758</v>
      </c>
      <c r="E42" s="25">
        <v>2823296</v>
      </c>
      <c r="F42" s="25">
        <v>78829</v>
      </c>
      <c r="G42" s="25" t="s">
        <v>33</v>
      </c>
      <c r="H42" s="25" t="s">
        <v>255</v>
      </c>
      <c r="I42" s="25" t="s">
        <v>272</v>
      </c>
      <c r="J42" s="25" t="s">
        <v>2175</v>
      </c>
      <c r="K42" s="25" t="s">
        <v>1174</v>
      </c>
      <c r="L42" s="25" t="s">
        <v>2176</v>
      </c>
      <c r="M42" s="42">
        <v>45931.575694444444</v>
      </c>
      <c r="N42" s="42">
        <v>45932.517361111109</v>
      </c>
      <c r="O42" s="68" t="s">
        <v>33</v>
      </c>
      <c r="P42" s="42" t="s">
        <v>2022</v>
      </c>
      <c r="Q42" s="42" t="s">
        <v>2023</v>
      </c>
      <c r="R42" s="42" t="s">
        <v>2060</v>
      </c>
      <c r="S42" s="42" t="s">
        <v>2177</v>
      </c>
      <c r="T42" s="42" t="s">
        <v>1178</v>
      </c>
      <c r="U42" s="25">
        <v>48</v>
      </c>
      <c r="V42" s="42" t="s">
        <v>42</v>
      </c>
      <c r="W42" s="42" t="s">
        <v>123</v>
      </c>
      <c r="X42" s="42" t="s">
        <v>1354</v>
      </c>
      <c r="Y42" s="68">
        <v>1</v>
      </c>
      <c r="Z42" s="26">
        <f>IF(T42="SOPORTE_TELEFÓNICO",'TARIFAS 2025'!$B$14,IF(V42="PRINCIPAL",'TARIFAS 2025'!$B$8,IF(V42="INTERMEDIA",'TARIFAS 2025'!$C$8,IF(V42="LEJANA",'TARIFAS 2025'!$D$8))))</f>
        <v>51282</v>
      </c>
      <c r="AA42" s="26">
        <f t="shared" si="0"/>
        <v>51282</v>
      </c>
    </row>
    <row r="43" spans="1:27" s="66" customFormat="1" ht="15.6">
      <c r="A43" s="25" t="s">
        <v>94</v>
      </c>
      <c r="B43" s="25" t="str">
        <f>VLOOKUP(A43,'CENTROS DE COSTOS'!A:D,2,0)</f>
        <v>0036-0002</v>
      </c>
      <c r="C43" s="25" t="str">
        <f>VLOOKUP(A43,'CENTROS DE COSTOS'!A:D,3,0)</f>
        <v>Wompi Eje Cafetero</v>
      </c>
      <c r="D43" s="25">
        <v>66001</v>
      </c>
      <c r="E43" s="25">
        <v>2826036</v>
      </c>
      <c r="F43" s="25">
        <v>65799</v>
      </c>
      <c r="G43" s="25" t="s">
        <v>33</v>
      </c>
      <c r="H43" s="25" t="s">
        <v>460</v>
      </c>
      <c r="I43" s="25" t="s">
        <v>94</v>
      </c>
      <c r="J43" s="25" t="s">
        <v>2178</v>
      </c>
      <c r="K43" s="25" t="s">
        <v>1174</v>
      </c>
      <c r="L43" s="25" t="s">
        <v>2179</v>
      </c>
      <c r="M43" s="42">
        <v>45932.333333333336</v>
      </c>
      <c r="N43" s="42">
        <v>45932.520138888889</v>
      </c>
      <c r="O43" s="68" t="s">
        <v>33</v>
      </c>
      <c r="P43" s="42" t="s">
        <v>2034</v>
      </c>
      <c r="Q43" s="42" t="s">
        <v>2035</v>
      </c>
      <c r="R43" s="42" t="s">
        <v>2036</v>
      </c>
      <c r="S43" s="42" t="s">
        <v>2180</v>
      </c>
      <c r="T43" s="42" t="s">
        <v>2013</v>
      </c>
      <c r="U43" s="25">
        <v>24</v>
      </c>
      <c r="V43" s="42" t="s">
        <v>42</v>
      </c>
      <c r="W43" s="42" t="s">
        <v>123</v>
      </c>
      <c r="X43" s="42" t="s">
        <v>1632</v>
      </c>
      <c r="Y43" s="68">
        <v>1</v>
      </c>
      <c r="Z43" s="26">
        <f>IF(T43="SOPORTE_TELEFÓNICO",'TARIFAS 2025'!$B$14,IF(V43="PRINCIPAL",'TARIFAS 2025'!$B$8,IF(V43="INTERMEDIA",'TARIFAS 2025'!$C$8,IF(V43="LEJANA",'TARIFAS 2025'!$D$8))))</f>
        <v>22000</v>
      </c>
      <c r="AA43" s="26">
        <f t="shared" si="0"/>
        <v>22000</v>
      </c>
    </row>
    <row r="44" spans="1:27" s="66" customFormat="1" ht="15.6">
      <c r="A44" s="25" t="s">
        <v>91</v>
      </c>
      <c r="B44" s="25" t="str">
        <f>VLOOKUP(A44,'CENTROS DE COSTOS'!A:D,2,0)</f>
        <v>0036-0001</v>
      </c>
      <c r="C44" s="25" t="str">
        <f>VLOOKUP(A44,'CENTROS DE COSTOS'!A:D,3,0)</f>
        <v>Wompi Costa</v>
      </c>
      <c r="D44" s="25">
        <v>23001</v>
      </c>
      <c r="E44" s="25">
        <v>2825969</v>
      </c>
      <c r="F44" s="25">
        <v>79396</v>
      </c>
      <c r="G44" s="25" t="s">
        <v>33</v>
      </c>
      <c r="H44" s="25" t="s">
        <v>278</v>
      </c>
      <c r="I44" s="25" t="s">
        <v>91</v>
      </c>
      <c r="J44" s="25" t="s">
        <v>2181</v>
      </c>
      <c r="K44" s="25" t="s">
        <v>1174</v>
      </c>
      <c r="L44" s="25" t="s">
        <v>2182</v>
      </c>
      <c r="M44" s="42">
        <v>45932.333333333336</v>
      </c>
      <c r="N44" s="42">
        <v>45932.524305555555</v>
      </c>
      <c r="O44" s="68" t="s">
        <v>33</v>
      </c>
      <c r="P44" s="42" t="s">
        <v>2149</v>
      </c>
      <c r="Q44" s="42" t="s">
        <v>2183</v>
      </c>
      <c r="R44" s="42" t="s">
        <v>2151</v>
      </c>
      <c r="S44" s="42" t="s">
        <v>2184</v>
      </c>
      <c r="T44" s="42" t="s">
        <v>1178</v>
      </c>
      <c r="U44" s="25">
        <v>8</v>
      </c>
      <c r="V44" s="42" t="s">
        <v>42</v>
      </c>
      <c r="W44" s="42" t="s">
        <v>123</v>
      </c>
      <c r="X44" s="42" t="s">
        <v>1229</v>
      </c>
      <c r="Y44" s="68">
        <v>1</v>
      </c>
      <c r="Z44" s="26">
        <f>IF(T44="SOPORTE_TELEFÓNICO",'TARIFAS 2025'!$B$14,IF(V44="PRINCIPAL",'TARIFAS 2025'!$B$8,IF(V44="INTERMEDIA",'TARIFAS 2025'!$C$8,IF(V44="LEJANA",'TARIFAS 2025'!$D$8))))</f>
        <v>51282</v>
      </c>
      <c r="AA44" s="26">
        <f t="shared" si="0"/>
        <v>51282</v>
      </c>
    </row>
    <row r="45" spans="1:27" s="66" customFormat="1" ht="15.6">
      <c r="A45" s="25" t="s">
        <v>100</v>
      </c>
      <c r="B45" s="25" t="str">
        <f>VLOOKUP(A45,'CENTROS DE COSTOS'!A:D,2,0)</f>
        <v>0036-0006</v>
      </c>
      <c r="C45" s="25" t="str">
        <f>VLOOKUP(A45,'CENTROS DE COSTOS'!A:D,3,0)</f>
        <v>Wompi Oriente</v>
      </c>
      <c r="D45" s="25">
        <v>50001</v>
      </c>
      <c r="E45" s="25">
        <v>2824847</v>
      </c>
      <c r="F45" s="25">
        <v>53028</v>
      </c>
      <c r="G45" s="25" t="s">
        <v>33</v>
      </c>
      <c r="H45" s="25" t="s">
        <v>816</v>
      </c>
      <c r="I45" s="25" t="s">
        <v>100</v>
      </c>
      <c r="J45" s="25" t="s">
        <v>2185</v>
      </c>
      <c r="K45" s="25" t="s">
        <v>1174</v>
      </c>
      <c r="L45" s="25" t="s">
        <v>2186</v>
      </c>
      <c r="M45" s="42">
        <v>45931.668749999997</v>
      </c>
      <c r="N45" s="42">
        <v>45932.526388888888</v>
      </c>
      <c r="O45" s="68" t="s">
        <v>33</v>
      </c>
      <c r="P45" s="42" t="s">
        <v>2034</v>
      </c>
      <c r="Q45" s="42" t="s">
        <v>2035</v>
      </c>
      <c r="R45" s="42" t="s">
        <v>2036</v>
      </c>
      <c r="S45" s="42" t="s">
        <v>2187</v>
      </c>
      <c r="T45" s="42" t="s">
        <v>1178</v>
      </c>
      <c r="U45" s="25">
        <v>40</v>
      </c>
      <c r="V45" s="42" t="s">
        <v>42</v>
      </c>
      <c r="W45" s="42" t="s">
        <v>123</v>
      </c>
      <c r="X45" s="42" t="s">
        <v>2124</v>
      </c>
      <c r="Y45" s="68">
        <v>1</v>
      </c>
      <c r="Z45" s="26">
        <f>IF(T45="SOPORTE_TELEFÓNICO",'TARIFAS 2025'!$B$14,IF(V45="PRINCIPAL",'TARIFAS 2025'!$B$8,IF(V45="INTERMEDIA",'TARIFAS 2025'!$C$8,IF(V45="LEJANA",'TARIFAS 2025'!$D$8))))</f>
        <v>51282</v>
      </c>
      <c r="AA45" s="26">
        <f t="shared" si="0"/>
        <v>51282</v>
      </c>
    </row>
    <row r="46" spans="1:27" s="66" customFormat="1" ht="15.6">
      <c r="A46" s="25" t="s">
        <v>90</v>
      </c>
      <c r="B46" s="25" t="str">
        <f>VLOOKUP(A46,'CENTROS DE COSTOS'!A:D,2,0)</f>
        <v>0036-0005</v>
      </c>
      <c r="C46" s="25" t="str">
        <f>VLOOKUP(A46,'CENTROS DE COSTOS'!A:D,3,0)</f>
        <v>Wompi Noroccidente</v>
      </c>
      <c r="D46" s="25">
        <v>5088</v>
      </c>
      <c r="E46" s="25">
        <v>2824456</v>
      </c>
      <c r="F46" s="25">
        <v>21262</v>
      </c>
      <c r="G46" s="25" t="s">
        <v>33</v>
      </c>
      <c r="H46" s="25" t="s">
        <v>122</v>
      </c>
      <c r="I46" s="25" t="s">
        <v>157</v>
      </c>
      <c r="J46" s="25" t="s">
        <v>2188</v>
      </c>
      <c r="K46" s="25" t="s">
        <v>1174</v>
      </c>
      <c r="L46" s="25" t="s">
        <v>2189</v>
      </c>
      <c r="M46" s="42">
        <v>45931.634722222225</v>
      </c>
      <c r="N46" s="42">
        <v>45932.52847222222</v>
      </c>
      <c r="O46" s="68" t="s">
        <v>33</v>
      </c>
      <c r="P46" s="42" t="s">
        <v>2016</v>
      </c>
      <c r="Q46" s="42" t="s">
        <v>2017</v>
      </c>
      <c r="R46" s="42" t="s">
        <v>2018</v>
      </c>
      <c r="S46" s="42" t="s">
        <v>2190</v>
      </c>
      <c r="T46" s="42" t="s">
        <v>1178</v>
      </c>
      <c r="U46" s="25">
        <v>64</v>
      </c>
      <c r="V46" s="42" t="s">
        <v>42</v>
      </c>
      <c r="W46" s="42" t="s">
        <v>123</v>
      </c>
      <c r="X46" s="42" t="s">
        <v>2101</v>
      </c>
      <c r="Y46" s="68">
        <v>1</v>
      </c>
      <c r="Z46" s="26">
        <f>IF(T46="SOPORTE_TELEFÓNICO",'TARIFAS 2025'!$B$14,IF(V46="PRINCIPAL",'TARIFAS 2025'!$B$8,IF(V46="INTERMEDIA",'TARIFAS 2025'!$C$8,IF(V46="LEJANA",'TARIFAS 2025'!$D$8))))</f>
        <v>51282</v>
      </c>
      <c r="AA46" s="26">
        <f t="shared" si="0"/>
        <v>51282</v>
      </c>
    </row>
    <row r="47" spans="1:27" s="66" customFormat="1" ht="15.6">
      <c r="A47" s="25" t="s">
        <v>97</v>
      </c>
      <c r="B47" s="25" t="str">
        <f>VLOOKUP(A47,'CENTROS DE COSTOS'!A:D,2,0)</f>
        <v>0036-0001</v>
      </c>
      <c r="C47" s="25" t="str">
        <f>VLOOKUP(A47,'CENTROS DE COSTOS'!A:D,3,0)</f>
        <v>Wompi Costa</v>
      </c>
      <c r="D47" s="25">
        <v>70001</v>
      </c>
      <c r="E47" s="25">
        <v>2820183</v>
      </c>
      <c r="F47" s="25">
        <v>26931</v>
      </c>
      <c r="G47" s="25" t="s">
        <v>33</v>
      </c>
      <c r="H47" s="25" t="s">
        <v>506</v>
      </c>
      <c r="I47" s="25" t="s">
        <v>97</v>
      </c>
      <c r="J47" s="25" t="s">
        <v>2191</v>
      </c>
      <c r="K47" s="25" t="s">
        <v>1174</v>
      </c>
      <c r="L47" s="25" t="s">
        <v>2192</v>
      </c>
      <c r="M47" s="42">
        <v>45931.379166666666</v>
      </c>
      <c r="N47" s="42">
        <v>45932.529861111114</v>
      </c>
      <c r="O47" s="68" t="s">
        <v>33</v>
      </c>
      <c r="P47" s="42" t="s">
        <v>2034</v>
      </c>
      <c r="Q47" s="42" t="s">
        <v>2035</v>
      </c>
      <c r="R47" s="42" t="s">
        <v>2078</v>
      </c>
      <c r="S47" s="42" t="s">
        <v>2193</v>
      </c>
      <c r="T47" s="42" t="s">
        <v>1178</v>
      </c>
      <c r="U47" s="25">
        <v>16</v>
      </c>
      <c r="V47" s="42" t="s">
        <v>42</v>
      </c>
      <c r="W47" s="42" t="s">
        <v>123</v>
      </c>
      <c r="X47" s="42" t="s">
        <v>1199</v>
      </c>
      <c r="Y47" s="68">
        <v>1</v>
      </c>
      <c r="Z47" s="26">
        <f>IF(T47="SOPORTE_TELEFÓNICO",'TARIFAS 2025'!$B$14,IF(V47="PRINCIPAL",'TARIFAS 2025'!$B$8,IF(V47="INTERMEDIA",'TARIFAS 2025'!$C$8,IF(V47="LEJANA",'TARIFAS 2025'!$D$8))))</f>
        <v>51282</v>
      </c>
      <c r="AA47" s="26">
        <f t="shared" si="0"/>
        <v>51282</v>
      </c>
    </row>
    <row r="48" spans="1:27" s="66" customFormat="1" ht="15.6">
      <c r="A48" s="25" t="s">
        <v>79</v>
      </c>
      <c r="B48" s="25" t="str">
        <f>VLOOKUP(A48,'CENTROS DE COSTOS'!A:D,2,0)</f>
        <v>0036-0003</v>
      </c>
      <c r="C48" s="25" t="str">
        <f>VLOOKUP(A48,'CENTROS DE COSTOS'!A:D,3,0)</f>
        <v>Wompi Suroccidente</v>
      </c>
      <c r="D48" s="25">
        <v>19001</v>
      </c>
      <c r="E48" s="25">
        <v>2815058</v>
      </c>
      <c r="F48" s="25">
        <v>45344</v>
      </c>
      <c r="G48" s="25" t="s">
        <v>33</v>
      </c>
      <c r="H48" s="25" t="s">
        <v>500</v>
      </c>
      <c r="I48" s="25" t="s">
        <v>95</v>
      </c>
      <c r="J48" s="25" t="s">
        <v>2194</v>
      </c>
      <c r="K48" s="25" t="s">
        <v>1174</v>
      </c>
      <c r="L48" s="25" t="s">
        <v>2195</v>
      </c>
      <c r="M48" s="42">
        <v>45930.473611111112</v>
      </c>
      <c r="N48" s="42">
        <v>45932.531944444447</v>
      </c>
      <c r="O48" s="68" t="s">
        <v>33</v>
      </c>
      <c r="P48" s="42" t="s">
        <v>2022</v>
      </c>
      <c r="Q48" s="42" t="s">
        <v>2023</v>
      </c>
      <c r="R48" s="42" t="s">
        <v>2060</v>
      </c>
      <c r="S48" s="42" t="s">
        <v>2196</v>
      </c>
      <c r="T48" s="42" t="s">
        <v>2013</v>
      </c>
      <c r="U48" s="25">
        <v>64</v>
      </c>
      <c r="V48" s="42" t="s">
        <v>44</v>
      </c>
      <c r="W48" s="42" t="s">
        <v>123</v>
      </c>
      <c r="X48" s="42" t="s">
        <v>1332</v>
      </c>
      <c r="Y48" s="68">
        <v>1</v>
      </c>
      <c r="Z48" s="26">
        <f>IF(T48="SOPORTE_TELEFÓNICO",'TARIFAS 2025'!$B$14,IF(V48="PRINCIPAL",'TARIFAS 2025'!$B$8,IF(V48="INTERMEDIA",'TARIFAS 2025'!$C$8,IF(V48="LEJANA",'TARIFAS 2025'!$D$8))))</f>
        <v>22000</v>
      </c>
      <c r="AA48" s="26">
        <f t="shared" si="0"/>
        <v>22000</v>
      </c>
    </row>
    <row r="49" spans="1:27" s="66" customFormat="1" ht="15.6">
      <c r="A49" s="25" t="s">
        <v>73</v>
      </c>
      <c r="B49" s="25" t="str">
        <f>VLOOKUP(A49,'CENTROS DE COSTOS'!A:D,2,0)</f>
        <v>0036-0004</v>
      </c>
      <c r="C49" s="25" t="str">
        <f>VLOOKUP(A49,'CENTROS DE COSTOS'!A:D,3,0)</f>
        <v>Wompi Centro</v>
      </c>
      <c r="D49" s="25">
        <v>11001</v>
      </c>
      <c r="E49" s="25">
        <v>2817558</v>
      </c>
      <c r="F49" s="25">
        <v>49070</v>
      </c>
      <c r="G49" s="25" t="s">
        <v>33</v>
      </c>
      <c r="H49" s="25" t="s">
        <v>620</v>
      </c>
      <c r="I49" s="25" t="s">
        <v>2057</v>
      </c>
      <c r="J49" s="25" t="s">
        <v>2197</v>
      </c>
      <c r="K49" s="25" t="s">
        <v>1174</v>
      </c>
      <c r="L49" s="25" t="s">
        <v>2198</v>
      </c>
      <c r="M49" s="42">
        <v>45930.668055555558</v>
      </c>
      <c r="N49" s="42">
        <v>45932.53402777778</v>
      </c>
      <c r="O49" s="68" t="s">
        <v>33</v>
      </c>
      <c r="P49" s="42" t="s">
        <v>2034</v>
      </c>
      <c r="Q49" s="42" t="s">
        <v>2035</v>
      </c>
      <c r="R49" s="42" t="s">
        <v>2078</v>
      </c>
      <c r="S49" s="42" t="s">
        <v>2199</v>
      </c>
      <c r="T49" s="42" t="s">
        <v>1178</v>
      </c>
      <c r="U49" s="25">
        <v>64</v>
      </c>
      <c r="V49" s="42" t="s">
        <v>42</v>
      </c>
      <c r="W49" s="42" t="s">
        <v>123</v>
      </c>
      <c r="X49" s="42" t="s">
        <v>2200</v>
      </c>
      <c r="Y49" s="68">
        <v>2</v>
      </c>
      <c r="Z49" s="26">
        <f>IF(T49="SOPORTE_TELEFÓNICO",'TARIFAS 2025'!$B$14,IF(V49="PRINCIPAL",'TARIFAS 2025'!$B$8,IF(V49="INTERMEDIA",'TARIFAS 2025'!$C$8,IF(V49="LEJANA",'TARIFAS 2025'!$D$8))))</f>
        <v>51282</v>
      </c>
      <c r="AA49" s="26">
        <f t="shared" si="0"/>
        <v>102564</v>
      </c>
    </row>
    <row r="50" spans="1:27" s="66" customFormat="1" ht="15.6">
      <c r="A50" s="25" t="s">
        <v>92</v>
      </c>
      <c r="B50" s="25" t="str">
        <f>VLOOKUP(A50,'CENTROS DE COSTOS'!A:D,2,0)</f>
        <v>0036-0006</v>
      </c>
      <c r="C50" s="25" t="str">
        <f>VLOOKUP(A50,'CENTROS DE COSTOS'!A:D,3,0)</f>
        <v>Wompi Oriente</v>
      </c>
      <c r="D50" s="25">
        <v>41001</v>
      </c>
      <c r="E50" s="25">
        <v>2798217</v>
      </c>
      <c r="F50" s="25">
        <v>54251</v>
      </c>
      <c r="G50" s="25" t="s">
        <v>33</v>
      </c>
      <c r="H50" s="25" t="s">
        <v>742</v>
      </c>
      <c r="I50" s="25" t="s">
        <v>92</v>
      </c>
      <c r="J50" s="25" t="s">
        <v>2201</v>
      </c>
      <c r="K50" s="25" t="s">
        <v>1174</v>
      </c>
      <c r="L50" s="25" t="s">
        <v>2202</v>
      </c>
      <c r="M50" s="42">
        <v>45926.398611111108</v>
      </c>
      <c r="N50" s="42">
        <v>45932.536805555559</v>
      </c>
      <c r="O50" s="68" t="s">
        <v>33</v>
      </c>
      <c r="P50" s="42" t="s">
        <v>2009</v>
      </c>
      <c r="Q50" s="42" t="s">
        <v>2093</v>
      </c>
      <c r="R50" s="42" t="s">
        <v>2011</v>
      </c>
      <c r="S50" s="42" t="s">
        <v>2203</v>
      </c>
      <c r="T50" s="42" t="s">
        <v>1178</v>
      </c>
      <c r="U50" s="25">
        <v>32</v>
      </c>
      <c r="V50" s="42" t="s">
        <v>42</v>
      </c>
      <c r="W50" s="42" t="s">
        <v>123</v>
      </c>
      <c r="X50" s="42" t="s">
        <v>1265</v>
      </c>
      <c r="Y50" s="68">
        <v>1</v>
      </c>
      <c r="Z50" s="26">
        <f>IF(T50="SOPORTE_TELEFÓNICO",'TARIFAS 2025'!$B$14,IF(V50="PRINCIPAL",'TARIFAS 2025'!$B$8,IF(V50="INTERMEDIA",'TARIFAS 2025'!$C$8,IF(V50="LEJANA",'TARIFAS 2025'!$D$8))))</f>
        <v>51282</v>
      </c>
      <c r="AA50" s="26">
        <f t="shared" si="0"/>
        <v>51282</v>
      </c>
    </row>
    <row r="51" spans="1:27" s="66" customFormat="1" ht="15.6">
      <c r="A51" s="25" t="s">
        <v>98</v>
      </c>
      <c r="B51" s="25" t="str">
        <f>VLOOKUP(A51,'CENTROS DE COSTOS'!A:D,2,0)</f>
        <v>0036-0007</v>
      </c>
      <c r="C51" s="25" t="str">
        <f>VLOOKUP(A51,'CENTROS DE COSTOS'!A:D,3,0)</f>
        <v>Wompi Santander</v>
      </c>
      <c r="D51" s="25">
        <v>15238</v>
      </c>
      <c r="E51" s="25">
        <v>2753893</v>
      </c>
      <c r="F51" s="25">
        <v>61504</v>
      </c>
      <c r="G51" s="25" t="s">
        <v>33</v>
      </c>
      <c r="H51" s="25" t="s">
        <v>324</v>
      </c>
      <c r="I51" s="25" t="s">
        <v>354</v>
      </c>
      <c r="J51" s="25" t="s">
        <v>2204</v>
      </c>
      <c r="K51" s="25" t="s">
        <v>1174</v>
      </c>
      <c r="L51" s="25" t="s">
        <v>2205</v>
      </c>
      <c r="M51" s="42">
        <v>45917.45</v>
      </c>
      <c r="N51" s="42">
        <v>45932.647222222222</v>
      </c>
      <c r="O51" s="68" t="s">
        <v>33</v>
      </c>
      <c r="P51" s="42" t="s">
        <v>2206</v>
      </c>
      <c r="Q51" s="42" t="s">
        <v>2162</v>
      </c>
      <c r="R51" s="42" t="s">
        <v>2207</v>
      </c>
      <c r="S51" s="42" t="s">
        <v>2208</v>
      </c>
      <c r="T51" s="42" t="s">
        <v>1178</v>
      </c>
      <c r="U51" s="25">
        <v>64</v>
      </c>
      <c r="V51" s="42" t="s">
        <v>43</v>
      </c>
      <c r="W51" s="42" t="s">
        <v>123</v>
      </c>
      <c r="X51" s="42" t="s">
        <v>1927</v>
      </c>
      <c r="Y51" s="68">
        <v>2</v>
      </c>
      <c r="Z51" s="26">
        <f>IF(T51="SOPORTE_TELEFÓNICO",'TARIFAS 2025'!$B$14,IF(V51="PRINCIPAL",'TARIFAS 2025'!$B$8,IF(V51="INTERMEDIA",'TARIFAS 2025'!$C$8,IF(V51="LEJANA",'TARIFAS 2025'!$D$8))))</f>
        <v>172989</v>
      </c>
      <c r="AA51" s="26">
        <f t="shared" si="0"/>
        <v>345978</v>
      </c>
    </row>
    <row r="52" spans="1:27" s="66" customFormat="1" ht="15.6">
      <c r="A52" s="25" t="s">
        <v>94</v>
      </c>
      <c r="B52" s="25" t="str">
        <f>VLOOKUP(A52,'CENTROS DE COSTOS'!A:D,2,0)</f>
        <v>0036-0002</v>
      </c>
      <c r="C52" s="25" t="str">
        <f>VLOOKUP(A52,'CENTROS DE COSTOS'!A:D,3,0)</f>
        <v>Wompi Eje Cafetero</v>
      </c>
      <c r="D52" s="25">
        <v>63001</v>
      </c>
      <c r="E52" s="25">
        <v>2810021</v>
      </c>
      <c r="F52" s="25">
        <v>50841</v>
      </c>
      <c r="G52" s="25" t="s">
        <v>33</v>
      </c>
      <c r="H52" s="25" t="s">
        <v>941</v>
      </c>
      <c r="I52" s="25" t="s">
        <v>124</v>
      </c>
      <c r="J52" s="25" t="s">
        <v>2209</v>
      </c>
      <c r="K52" s="25" t="s">
        <v>1174</v>
      </c>
      <c r="L52" s="25" t="s">
        <v>2210</v>
      </c>
      <c r="M52" s="42">
        <v>45929.634027777778</v>
      </c>
      <c r="N52" s="42">
        <v>45932.65347222222</v>
      </c>
      <c r="O52" s="68" t="s">
        <v>33</v>
      </c>
      <c r="P52" s="42" t="s">
        <v>2009</v>
      </c>
      <c r="Q52" s="42" t="s">
        <v>2093</v>
      </c>
      <c r="R52" s="42" t="s">
        <v>2110</v>
      </c>
      <c r="S52" s="42" t="s">
        <v>2211</v>
      </c>
      <c r="T52" s="42" t="s">
        <v>2013</v>
      </c>
      <c r="U52" s="25">
        <v>24</v>
      </c>
      <c r="V52" s="42" t="s">
        <v>43</v>
      </c>
      <c r="W52" s="42" t="s">
        <v>123</v>
      </c>
      <c r="X52" s="42" t="s">
        <v>2212</v>
      </c>
      <c r="Y52" s="68">
        <v>1</v>
      </c>
      <c r="Z52" s="26">
        <f>IF(T52="SOPORTE_TELEFÓNICO",'TARIFAS 2025'!$B$14,IF(V52="PRINCIPAL",'TARIFAS 2025'!$B$8,IF(V52="INTERMEDIA",'TARIFAS 2025'!$C$8,IF(V52="LEJANA",'TARIFAS 2025'!$D$8))))</f>
        <v>22000</v>
      </c>
      <c r="AA52" s="26">
        <f t="shared" si="0"/>
        <v>22000</v>
      </c>
    </row>
    <row r="53" spans="1:27" s="66" customFormat="1" ht="15.6">
      <c r="A53" s="25" t="s">
        <v>79</v>
      </c>
      <c r="B53" s="25" t="str">
        <f>VLOOKUP(A53,'CENTROS DE COSTOS'!A:D,2,0)</f>
        <v>0036-0003</v>
      </c>
      <c r="C53" s="25" t="str">
        <f>VLOOKUP(A53,'CENTROS DE COSTOS'!A:D,3,0)</f>
        <v>Wompi Suroccidente</v>
      </c>
      <c r="D53" s="25">
        <v>76130</v>
      </c>
      <c r="E53" s="25">
        <v>2830127</v>
      </c>
      <c r="F53" s="25">
        <v>59877</v>
      </c>
      <c r="G53" s="25" t="s">
        <v>33</v>
      </c>
      <c r="H53" s="25" t="s">
        <v>1103</v>
      </c>
      <c r="I53" s="25" t="s">
        <v>254</v>
      </c>
      <c r="J53" s="25" t="s">
        <v>2213</v>
      </c>
      <c r="K53" s="25" t="s">
        <v>1174</v>
      </c>
      <c r="L53" s="25" t="s">
        <v>2214</v>
      </c>
      <c r="M53" s="42">
        <v>45932.503472222219</v>
      </c>
      <c r="N53" s="42">
        <v>45932.661805555559</v>
      </c>
      <c r="O53" s="68" t="s">
        <v>33</v>
      </c>
      <c r="P53" s="42" t="s">
        <v>2022</v>
      </c>
      <c r="Q53" s="42" t="s">
        <v>2023</v>
      </c>
      <c r="R53" s="42" t="s">
        <v>2060</v>
      </c>
      <c r="S53" s="42" t="s">
        <v>2215</v>
      </c>
      <c r="T53" s="42" t="s">
        <v>1178</v>
      </c>
      <c r="U53" s="25">
        <v>0</v>
      </c>
      <c r="V53" s="42" t="s">
        <v>43</v>
      </c>
      <c r="W53" s="42" t="s">
        <v>123</v>
      </c>
      <c r="X53" s="42" t="s">
        <v>2026</v>
      </c>
      <c r="Y53" s="68">
        <v>1</v>
      </c>
      <c r="Z53" s="26">
        <f>IF(T53="SOPORTE_TELEFÓNICO",'TARIFAS 2025'!$B$14,IF(V53="PRINCIPAL",'TARIFAS 2025'!$B$8,IF(V53="INTERMEDIA",'TARIFAS 2025'!$C$8,IF(V53="LEJANA",'TARIFAS 2025'!$D$8))))</f>
        <v>172989</v>
      </c>
      <c r="AA53" s="26">
        <f t="shared" si="0"/>
        <v>172989</v>
      </c>
    </row>
    <row r="54" spans="1:27" s="66" customFormat="1" ht="15.6">
      <c r="A54" s="25" t="s">
        <v>83</v>
      </c>
      <c r="B54" s="25" t="str">
        <f>VLOOKUP(A54,'CENTROS DE COSTOS'!A:D,2,0)</f>
        <v>0036-0007</v>
      </c>
      <c r="C54" s="25" t="str">
        <f>VLOOKUP(A54,'CENTROS DE COSTOS'!A:D,3,0)</f>
        <v>Wompi Santander</v>
      </c>
      <c r="D54" s="25">
        <v>54720</v>
      </c>
      <c r="E54" s="25">
        <v>2828596</v>
      </c>
      <c r="F54" s="25">
        <v>39109</v>
      </c>
      <c r="G54" s="25" t="s">
        <v>33</v>
      </c>
      <c r="H54" s="25" t="s">
        <v>893</v>
      </c>
      <c r="I54" s="25" t="s">
        <v>924</v>
      </c>
      <c r="J54" s="25" t="s">
        <v>2216</v>
      </c>
      <c r="K54" s="25" t="s">
        <v>1174</v>
      </c>
      <c r="L54" s="25" t="s">
        <v>2217</v>
      </c>
      <c r="M54" s="42">
        <v>45932.426388888889</v>
      </c>
      <c r="N54" s="42">
        <v>45932.665277777778</v>
      </c>
      <c r="O54" s="68" t="s">
        <v>33</v>
      </c>
      <c r="P54" s="42" t="s">
        <v>2002</v>
      </c>
      <c r="Q54" s="42" t="s">
        <v>2218</v>
      </c>
      <c r="R54" s="42" t="s">
        <v>2219</v>
      </c>
      <c r="S54" s="42" t="s">
        <v>2220</v>
      </c>
      <c r="T54" s="42" t="s">
        <v>2013</v>
      </c>
      <c r="U54" s="25">
        <v>0</v>
      </c>
      <c r="V54" s="42" t="s">
        <v>43</v>
      </c>
      <c r="W54" s="42" t="s">
        <v>123</v>
      </c>
      <c r="X54" s="42" t="s">
        <v>2221</v>
      </c>
      <c r="Y54" s="68">
        <v>1</v>
      </c>
      <c r="Z54" s="26">
        <f>IF(T54="SOPORTE_TELEFÓNICO",'TARIFAS 2025'!$B$14,IF(V54="PRINCIPAL",'TARIFAS 2025'!$B$8,IF(V54="INTERMEDIA",'TARIFAS 2025'!$C$8,IF(V54="LEJANA",'TARIFAS 2025'!$D$8))))</f>
        <v>22000</v>
      </c>
      <c r="AA54" s="26">
        <f t="shared" si="0"/>
        <v>22000</v>
      </c>
    </row>
    <row r="55" spans="1:27" s="66" customFormat="1" ht="15.6">
      <c r="A55" s="25" t="s">
        <v>83</v>
      </c>
      <c r="B55" s="25" t="str">
        <f>VLOOKUP(A55,'CENTROS DE COSTOS'!A:D,2,0)</f>
        <v>0036-0007</v>
      </c>
      <c r="C55" s="25" t="str">
        <f>VLOOKUP(A55,'CENTROS DE COSTOS'!A:D,3,0)</f>
        <v>Wompi Santander</v>
      </c>
      <c r="D55" s="25">
        <v>54418</v>
      </c>
      <c r="E55" s="25">
        <v>2826897</v>
      </c>
      <c r="F55" s="25">
        <v>71338</v>
      </c>
      <c r="G55" s="25" t="s">
        <v>33</v>
      </c>
      <c r="H55" s="25" t="s">
        <v>893</v>
      </c>
      <c r="I55" s="25" t="s">
        <v>916</v>
      </c>
      <c r="J55" s="25" t="s">
        <v>2222</v>
      </c>
      <c r="K55" s="25" t="s">
        <v>1174</v>
      </c>
      <c r="L55" s="25" t="s">
        <v>2223</v>
      </c>
      <c r="M55" s="42">
        <v>45932.345138888886</v>
      </c>
      <c r="N55" s="42">
        <v>45932.667361111111</v>
      </c>
      <c r="O55" s="68" t="s">
        <v>33</v>
      </c>
      <c r="P55" s="42" t="s">
        <v>2009</v>
      </c>
      <c r="Q55" s="42" t="s">
        <v>2010</v>
      </c>
      <c r="R55" s="42" t="s">
        <v>2110</v>
      </c>
      <c r="S55" s="42" t="s">
        <v>2224</v>
      </c>
      <c r="T55" s="42" t="s">
        <v>2013</v>
      </c>
      <c r="U55" s="25">
        <v>0</v>
      </c>
      <c r="V55" s="42" t="s">
        <v>44</v>
      </c>
      <c r="W55" s="42" t="s">
        <v>123</v>
      </c>
      <c r="X55" s="42" t="s">
        <v>2221</v>
      </c>
      <c r="Y55" s="68">
        <v>1</v>
      </c>
      <c r="Z55" s="26">
        <f>IF(T55="SOPORTE_TELEFÓNICO",'TARIFAS 2025'!$B$14,IF(V55="PRINCIPAL",'TARIFAS 2025'!$B$8,IF(V55="INTERMEDIA",'TARIFAS 2025'!$C$8,IF(V55="LEJANA",'TARIFAS 2025'!$D$8))))</f>
        <v>22000</v>
      </c>
      <c r="AA55" s="26">
        <f t="shared" si="0"/>
        <v>22000</v>
      </c>
    </row>
    <row r="56" spans="1:27" s="66" customFormat="1" ht="15.6">
      <c r="A56" s="25" t="s">
        <v>83</v>
      </c>
      <c r="B56" s="25" t="str">
        <f>VLOOKUP(A56,'CENTROS DE COSTOS'!A:D,2,0)</f>
        <v>0036-0007</v>
      </c>
      <c r="C56" s="25" t="str">
        <f>VLOOKUP(A56,'CENTROS DE COSTOS'!A:D,3,0)</f>
        <v>Wompi Santander</v>
      </c>
      <c r="D56" s="25">
        <v>54001</v>
      </c>
      <c r="E56" s="25">
        <v>2827786</v>
      </c>
      <c r="F56" s="25">
        <v>26384</v>
      </c>
      <c r="G56" s="25" t="s">
        <v>33</v>
      </c>
      <c r="H56" s="25" t="s">
        <v>893</v>
      </c>
      <c r="I56" s="25" t="s">
        <v>83</v>
      </c>
      <c r="J56" s="25" t="s">
        <v>2225</v>
      </c>
      <c r="K56" s="25" t="s">
        <v>1174</v>
      </c>
      <c r="L56" s="25" t="s">
        <v>2226</v>
      </c>
      <c r="M56" s="42">
        <v>45932.38958333333</v>
      </c>
      <c r="N56" s="42">
        <v>45932.676388888889</v>
      </c>
      <c r="O56" s="68" t="s">
        <v>33</v>
      </c>
      <c r="P56" s="42" t="s">
        <v>2009</v>
      </c>
      <c r="Q56" s="42" t="s">
        <v>2093</v>
      </c>
      <c r="R56" s="42" t="s">
        <v>2110</v>
      </c>
      <c r="S56" s="42" t="s">
        <v>2227</v>
      </c>
      <c r="T56" s="42" t="s">
        <v>2013</v>
      </c>
      <c r="U56" s="25">
        <v>64</v>
      </c>
      <c r="V56" s="42" t="s">
        <v>42</v>
      </c>
      <c r="W56" s="42" t="s">
        <v>123</v>
      </c>
      <c r="X56" s="42" t="s">
        <v>2221</v>
      </c>
      <c r="Y56" s="68">
        <v>1</v>
      </c>
      <c r="Z56" s="26">
        <f>IF(T56="SOPORTE_TELEFÓNICO",'TARIFAS 2025'!$B$14,IF(V56="PRINCIPAL",'TARIFAS 2025'!$B$8,IF(V56="INTERMEDIA",'TARIFAS 2025'!$C$8,IF(V56="LEJANA",'TARIFAS 2025'!$D$8))))</f>
        <v>22000</v>
      </c>
      <c r="AA56" s="26">
        <f t="shared" si="0"/>
        <v>22000</v>
      </c>
    </row>
    <row r="57" spans="1:27" s="66" customFormat="1" ht="15.6">
      <c r="A57" s="25" t="s">
        <v>73</v>
      </c>
      <c r="B57" s="25" t="str">
        <f>VLOOKUP(A57,'CENTROS DE COSTOS'!A:D,2,0)</f>
        <v>0036-0004</v>
      </c>
      <c r="C57" s="25" t="str">
        <f>VLOOKUP(A57,'CENTROS DE COSTOS'!A:D,3,0)</f>
        <v>Wompi Centro</v>
      </c>
      <c r="D57" s="25">
        <v>11001</v>
      </c>
      <c r="E57" s="25">
        <v>2777859</v>
      </c>
      <c r="F57" s="25">
        <v>66600</v>
      </c>
      <c r="G57" s="25" t="s">
        <v>33</v>
      </c>
      <c r="H57" s="25" t="s">
        <v>620</v>
      </c>
      <c r="I57" s="25" t="s">
        <v>2057</v>
      </c>
      <c r="J57" s="25" t="s">
        <v>2228</v>
      </c>
      <c r="K57" s="25" t="s">
        <v>1174</v>
      </c>
      <c r="L57" s="25" t="s">
        <v>2229</v>
      </c>
      <c r="M57" s="42">
        <v>45923.333333333336</v>
      </c>
      <c r="N57" s="42">
        <v>45932.750694444447</v>
      </c>
      <c r="O57" s="68" t="s">
        <v>33</v>
      </c>
      <c r="P57" s="42" t="s">
        <v>2002</v>
      </c>
      <c r="Q57" s="42" t="s">
        <v>2003</v>
      </c>
      <c r="R57" s="42" t="s">
        <v>2004</v>
      </c>
      <c r="S57" s="42" t="s">
        <v>2230</v>
      </c>
      <c r="T57" s="42" t="s">
        <v>1178</v>
      </c>
      <c r="U57" s="25">
        <v>32</v>
      </c>
      <c r="V57" s="42" t="s">
        <v>42</v>
      </c>
      <c r="W57" s="42" t="s">
        <v>123</v>
      </c>
      <c r="X57" s="42" t="s">
        <v>2080</v>
      </c>
      <c r="Y57" s="68">
        <v>2</v>
      </c>
      <c r="Z57" s="26">
        <f>IF(T57="SOPORTE_TELEFÓNICO",'TARIFAS 2025'!$B$14,IF(V57="PRINCIPAL",'TARIFAS 2025'!$B$8,IF(V57="INTERMEDIA",'TARIFAS 2025'!$C$8,IF(V57="LEJANA",'TARIFAS 2025'!$D$8))))</f>
        <v>51282</v>
      </c>
      <c r="AA57" s="26">
        <f t="shared" si="0"/>
        <v>102564</v>
      </c>
    </row>
    <row r="58" spans="1:27" s="66" customFormat="1" ht="15.6">
      <c r="A58" s="25" t="s">
        <v>93</v>
      </c>
      <c r="B58" s="25" t="str">
        <f>VLOOKUP(A58,'CENTROS DE COSTOS'!A:D,2,0)</f>
        <v>0036-0003</v>
      </c>
      <c r="C58" s="25" t="str">
        <f>VLOOKUP(A58,'CENTROS DE COSTOS'!A:D,3,0)</f>
        <v>Wompi Suroccidente</v>
      </c>
      <c r="D58" s="25">
        <v>52001</v>
      </c>
      <c r="E58" s="25">
        <v>2825831</v>
      </c>
      <c r="F58" s="25">
        <v>19074</v>
      </c>
      <c r="G58" s="25" t="s">
        <v>33</v>
      </c>
      <c r="H58" s="25" t="s">
        <v>135</v>
      </c>
      <c r="I58" s="25" t="s">
        <v>93</v>
      </c>
      <c r="J58" s="25" t="s">
        <v>2231</v>
      </c>
      <c r="K58" s="25" t="s">
        <v>1174</v>
      </c>
      <c r="L58" s="25" t="s">
        <v>2232</v>
      </c>
      <c r="M58" s="42">
        <v>45932.333333333336</v>
      </c>
      <c r="N58" s="42">
        <v>45932.754166666666</v>
      </c>
      <c r="O58" s="68" t="s">
        <v>33</v>
      </c>
      <c r="P58" s="42" t="s">
        <v>2233</v>
      </c>
      <c r="Q58" s="42" t="s">
        <v>2234</v>
      </c>
      <c r="R58" s="42" t="s">
        <v>2235</v>
      </c>
      <c r="S58" s="42" t="s">
        <v>2236</v>
      </c>
      <c r="T58" s="42" t="s">
        <v>1178</v>
      </c>
      <c r="U58" s="25">
        <v>16</v>
      </c>
      <c r="V58" s="42" t="s">
        <v>42</v>
      </c>
      <c r="W58" s="42" t="s">
        <v>123</v>
      </c>
      <c r="X58" s="42" t="s">
        <v>1807</v>
      </c>
      <c r="Y58" s="68">
        <v>1</v>
      </c>
      <c r="Z58" s="26">
        <f>IF(T58="SOPORTE_TELEFÓNICO",'TARIFAS 2025'!$B$14,IF(V58="PRINCIPAL",'TARIFAS 2025'!$B$8,IF(V58="INTERMEDIA",'TARIFAS 2025'!$C$8,IF(V58="LEJANA",'TARIFAS 2025'!$D$8))))</f>
        <v>51282</v>
      </c>
      <c r="AA58" s="26">
        <f t="shared" si="0"/>
        <v>51282</v>
      </c>
    </row>
    <row r="59" spans="1:27" s="66" customFormat="1" ht="15.6">
      <c r="A59" s="25" t="s">
        <v>83</v>
      </c>
      <c r="B59" s="25" t="str">
        <f>VLOOKUP(A59,'CENTROS DE COSTOS'!A:D,2,0)</f>
        <v>0036-0007</v>
      </c>
      <c r="C59" s="25" t="str">
        <f>VLOOKUP(A59,'CENTROS DE COSTOS'!A:D,3,0)</f>
        <v>Wompi Santander</v>
      </c>
      <c r="D59" s="25">
        <v>54001</v>
      </c>
      <c r="E59" s="25">
        <v>2827967</v>
      </c>
      <c r="F59" s="25">
        <v>52895</v>
      </c>
      <c r="G59" s="25" t="s">
        <v>33</v>
      </c>
      <c r="H59" s="25" t="s">
        <v>893</v>
      </c>
      <c r="I59" s="25" t="s">
        <v>83</v>
      </c>
      <c r="J59" s="25" t="s">
        <v>2237</v>
      </c>
      <c r="K59" s="25" t="s">
        <v>1174</v>
      </c>
      <c r="L59" s="25" t="s">
        <v>2238</v>
      </c>
      <c r="M59" s="42">
        <v>45932.386805555558</v>
      </c>
      <c r="N59" s="42">
        <v>45932.755555555559</v>
      </c>
      <c r="O59" s="68" t="s">
        <v>33</v>
      </c>
      <c r="P59" s="42" t="s">
        <v>2022</v>
      </c>
      <c r="Q59" s="42" t="s">
        <v>2023</v>
      </c>
      <c r="R59" s="42" t="s">
        <v>2060</v>
      </c>
      <c r="S59" s="42" t="s">
        <v>2239</v>
      </c>
      <c r="T59" s="42" t="s">
        <v>2013</v>
      </c>
      <c r="U59" s="25">
        <v>32</v>
      </c>
      <c r="V59" s="42" t="s">
        <v>42</v>
      </c>
      <c r="W59" s="42" t="s">
        <v>123</v>
      </c>
      <c r="X59" s="42" t="s">
        <v>2221</v>
      </c>
      <c r="Y59" s="68">
        <v>1</v>
      </c>
      <c r="Z59" s="26">
        <f>IF(T59="SOPORTE_TELEFÓNICO",'TARIFAS 2025'!$B$14,IF(V59="PRINCIPAL",'TARIFAS 2025'!$B$8,IF(V59="INTERMEDIA",'TARIFAS 2025'!$C$8,IF(V59="LEJANA",'TARIFAS 2025'!$D$8))))</f>
        <v>22000</v>
      </c>
      <c r="AA59" s="26">
        <f t="shared" si="0"/>
        <v>22000</v>
      </c>
    </row>
    <row r="60" spans="1:27" s="66" customFormat="1" ht="15.6">
      <c r="A60" s="25" t="s">
        <v>73</v>
      </c>
      <c r="B60" s="25" t="str">
        <f>VLOOKUP(A60,'CENTROS DE COSTOS'!A:D,2,0)</f>
        <v>0036-0004</v>
      </c>
      <c r="C60" s="25" t="str">
        <f>VLOOKUP(A60,'CENTROS DE COSTOS'!A:D,3,0)</f>
        <v>Wompi Centro</v>
      </c>
      <c r="D60" s="25">
        <v>11001</v>
      </c>
      <c r="E60" s="25">
        <v>2761202</v>
      </c>
      <c r="F60" s="25">
        <v>37025</v>
      </c>
      <c r="G60" s="25" t="s">
        <v>33</v>
      </c>
      <c r="H60" s="25" t="s">
        <v>620</v>
      </c>
      <c r="I60" s="25" t="s">
        <v>2057</v>
      </c>
      <c r="J60" s="25" t="s">
        <v>2240</v>
      </c>
      <c r="K60" s="25" t="s">
        <v>1174</v>
      </c>
      <c r="L60" s="25" t="s">
        <v>2241</v>
      </c>
      <c r="M60" s="42">
        <v>45918.511111111111</v>
      </c>
      <c r="N60" s="42">
        <v>45933.338194444441</v>
      </c>
      <c r="O60" s="68" t="s">
        <v>33</v>
      </c>
      <c r="P60" s="42" t="s">
        <v>2016</v>
      </c>
      <c r="Q60" s="42" t="s">
        <v>2017</v>
      </c>
      <c r="R60" s="42" t="s">
        <v>2018</v>
      </c>
      <c r="S60" s="42" t="s">
        <v>2242</v>
      </c>
      <c r="T60" s="42" t="s">
        <v>2013</v>
      </c>
      <c r="U60" s="25">
        <v>64</v>
      </c>
      <c r="V60" s="42" t="s">
        <v>42</v>
      </c>
      <c r="W60" s="42" t="s">
        <v>123</v>
      </c>
      <c r="X60" s="42" t="s">
        <v>2243</v>
      </c>
      <c r="Y60" s="68">
        <v>1</v>
      </c>
      <c r="Z60" s="26">
        <f>IF(T60="SOPORTE_TELEFÓNICO",'TARIFAS 2025'!$B$14,IF(V60="PRINCIPAL",'TARIFAS 2025'!$B$8,IF(V60="INTERMEDIA",'TARIFAS 2025'!$C$8,IF(V60="LEJANA",'TARIFAS 2025'!$D$8))))</f>
        <v>22000</v>
      </c>
      <c r="AA60" s="26">
        <f t="shared" si="0"/>
        <v>22000</v>
      </c>
    </row>
    <row r="61" spans="1:27" s="66" customFormat="1" ht="15.6">
      <c r="A61" s="25" t="s">
        <v>73</v>
      </c>
      <c r="B61" s="25" t="str">
        <f>VLOOKUP(A61,'CENTROS DE COSTOS'!A:D,2,0)</f>
        <v>0036-0004</v>
      </c>
      <c r="C61" s="25" t="str">
        <f>VLOOKUP(A61,'CENTROS DE COSTOS'!A:D,3,0)</f>
        <v>Wompi Centro</v>
      </c>
      <c r="D61" s="25">
        <v>11001</v>
      </c>
      <c r="E61" s="25">
        <v>2781447</v>
      </c>
      <c r="F61" s="25">
        <v>31442</v>
      </c>
      <c r="G61" s="25" t="s">
        <v>33</v>
      </c>
      <c r="H61" s="25" t="s">
        <v>620</v>
      </c>
      <c r="I61" s="25" t="s">
        <v>2057</v>
      </c>
      <c r="J61" s="25" t="s">
        <v>2244</v>
      </c>
      <c r="K61" s="25" t="s">
        <v>1174</v>
      </c>
      <c r="L61" s="25" t="s">
        <v>2245</v>
      </c>
      <c r="M61" s="42">
        <v>45923.511111111111</v>
      </c>
      <c r="N61" s="42">
        <v>45933.364583333336</v>
      </c>
      <c r="O61" s="68" t="s">
        <v>33</v>
      </c>
      <c r="P61" s="42" t="s">
        <v>2022</v>
      </c>
      <c r="Q61" s="42" t="s">
        <v>2017</v>
      </c>
      <c r="R61" s="42" t="s">
        <v>2246</v>
      </c>
      <c r="S61" s="42" t="s">
        <v>2247</v>
      </c>
      <c r="T61" s="42" t="s">
        <v>1178</v>
      </c>
      <c r="U61" s="25">
        <v>40</v>
      </c>
      <c r="V61" s="42" t="s">
        <v>42</v>
      </c>
      <c r="W61" s="42" t="s">
        <v>123</v>
      </c>
      <c r="X61" s="42" t="s">
        <v>2200</v>
      </c>
      <c r="Y61" s="68">
        <v>2</v>
      </c>
      <c r="Z61" s="26">
        <f>IF(T61="SOPORTE_TELEFÓNICO",'TARIFAS 2025'!$B$14,IF(V61="PRINCIPAL",'TARIFAS 2025'!$B$8,IF(V61="INTERMEDIA",'TARIFAS 2025'!$C$8,IF(V61="LEJANA",'TARIFAS 2025'!$D$8))))</f>
        <v>51282</v>
      </c>
      <c r="AA61" s="26">
        <f t="shared" ref="AA61:AA122" si="1">Z61*Y61</f>
        <v>102564</v>
      </c>
    </row>
    <row r="62" spans="1:27" s="66" customFormat="1" ht="15.6">
      <c r="A62" s="25" t="s">
        <v>87</v>
      </c>
      <c r="B62" s="25" t="str">
        <f>VLOOKUP(A62,'CENTROS DE COSTOS'!A:D,2,0)</f>
        <v>0036-0006</v>
      </c>
      <c r="C62" s="25" t="str">
        <f>VLOOKUP(A62,'CENTROS DE COSTOS'!A:D,3,0)</f>
        <v>Wompi Oriente</v>
      </c>
      <c r="D62" s="25">
        <v>73001</v>
      </c>
      <c r="E62" s="25">
        <v>2828533</v>
      </c>
      <c r="F62" s="25">
        <v>48408</v>
      </c>
      <c r="G62" s="25" t="s">
        <v>33</v>
      </c>
      <c r="H62" s="25" t="s">
        <v>1058</v>
      </c>
      <c r="I62" s="25" t="s">
        <v>87</v>
      </c>
      <c r="J62" s="25" t="s">
        <v>2248</v>
      </c>
      <c r="K62" s="25" t="s">
        <v>1174</v>
      </c>
      <c r="L62" s="25" t="s">
        <v>2249</v>
      </c>
      <c r="M62" s="42">
        <v>45932.416666666664</v>
      </c>
      <c r="N62" s="42">
        <v>45933.405555555553</v>
      </c>
      <c r="O62" s="68" t="s">
        <v>33</v>
      </c>
      <c r="P62" s="42" t="s">
        <v>2016</v>
      </c>
      <c r="Q62" s="42" t="s">
        <v>2250</v>
      </c>
      <c r="R62" s="42" t="s">
        <v>2251</v>
      </c>
      <c r="S62" s="42" t="s">
        <v>2252</v>
      </c>
      <c r="T62" s="42" t="s">
        <v>1178</v>
      </c>
      <c r="U62" s="25">
        <v>16</v>
      </c>
      <c r="V62" s="42" t="s">
        <v>42</v>
      </c>
      <c r="W62" s="42" t="s">
        <v>123</v>
      </c>
      <c r="X62" s="42" t="s">
        <v>2253</v>
      </c>
      <c r="Y62" s="68">
        <v>1</v>
      </c>
      <c r="Z62" s="26">
        <f>IF(T62="SOPORTE_TELEFÓNICO",'TARIFAS 2025'!$B$14,IF(V62="PRINCIPAL",'TARIFAS 2025'!$B$8,IF(V62="INTERMEDIA",'TARIFAS 2025'!$C$8,IF(V62="LEJANA",'TARIFAS 2025'!$D$8))))</f>
        <v>51282</v>
      </c>
      <c r="AA62" s="26">
        <f t="shared" si="1"/>
        <v>51282</v>
      </c>
    </row>
    <row r="63" spans="1:27" s="66" customFormat="1" ht="15.6">
      <c r="A63" s="25" t="s">
        <v>83</v>
      </c>
      <c r="B63" s="25" t="str">
        <f>VLOOKUP(A63,'CENTROS DE COSTOS'!A:D,2,0)</f>
        <v>0036-0007</v>
      </c>
      <c r="C63" s="25" t="str">
        <f>VLOOKUP(A63,'CENTROS DE COSTOS'!A:D,3,0)</f>
        <v>Wompi Santander</v>
      </c>
      <c r="D63" s="25">
        <v>54660</v>
      </c>
      <c r="E63" s="25">
        <v>2817032</v>
      </c>
      <c r="F63" s="25">
        <v>78158</v>
      </c>
      <c r="G63" s="25" t="s">
        <v>33</v>
      </c>
      <c r="H63" s="25" t="s">
        <v>893</v>
      </c>
      <c r="I63" s="25" t="s">
        <v>922</v>
      </c>
      <c r="J63" s="25" t="s">
        <v>2254</v>
      </c>
      <c r="K63" s="25" t="s">
        <v>1174</v>
      </c>
      <c r="L63" s="25" t="s">
        <v>2255</v>
      </c>
      <c r="M63" s="42">
        <v>45930.625694444447</v>
      </c>
      <c r="N63" s="42">
        <v>45933.413194444445</v>
      </c>
      <c r="O63" s="68" t="s">
        <v>33</v>
      </c>
      <c r="P63" s="42" t="s">
        <v>2009</v>
      </c>
      <c r="Q63" s="42" t="s">
        <v>2093</v>
      </c>
      <c r="R63" s="42" t="s">
        <v>2110</v>
      </c>
      <c r="S63" s="42" t="s">
        <v>2256</v>
      </c>
      <c r="T63" s="42" t="s">
        <v>2013</v>
      </c>
      <c r="U63" s="25">
        <v>0</v>
      </c>
      <c r="V63" s="42" t="s">
        <v>43</v>
      </c>
      <c r="W63" s="42" t="s">
        <v>123</v>
      </c>
      <c r="X63" s="42" t="s">
        <v>2221</v>
      </c>
      <c r="Y63" s="68">
        <v>1</v>
      </c>
      <c r="Z63" s="26">
        <f>IF(T63="SOPORTE_TELEFÓNICO",'TARIFAS 2025'!$B$14,IF(V63="PRINCIPAL",'TARIFAS 2025'!$B$8,IF(V63="INTERMEDIA",'TARIFAS 2025'!$C$8,IF(V63="LEJANA",'TARIFAS 2025'!$D$8))))</f>
        <v>22000</v>
      </c>
      <c r="AA63" s="26">
        <f t="shared" si="1"/>
        <v>22000</v>
      </c>
    </row>
    <row r="64" spans="1:27" s="66" customFormat="1" ht="15.6">
      <c r="A64" s="25" t="s">
        <v>93</v>
      </c>
      <c r="B64" s="25" t="str">
        <f>VLOOKUP(A64,'CENTROS DE COSTOS'!A:D,2,0)</f>
        <v>0036-0003</v>
      </c>
      <c r="C64" s="25" t="str">
        <f>VLOOKUP(A64,'CENTROS DE COSTOS'!A:D,3,0)</f>
        <v>Wompi Suroccidente</v>
      </c>
      <c r="D64" s="25">
        <v>52001</v>
      </c>
      <c r="E64" s="25">
        <v>2825958</v>
      </c>
      <c r="F64" s="25">
        <v>30797</v>
      </c>
      <c r="G64" s="25" t="s">
        <v>33</v>
      </c>
      <c r="H64" s="25" t="s">
        <v>135</v>
      </c>
      <c r="I64" s="25" t="s">
        <v>93</v>
      </c>
      <c r="J64" s="25" t="s">
        <v>2257</v>
      </c>
      <c r="K64" s="25" t="s">
        <v>1174</v>
      </c>
      <c r="L64" s="25" t="s">
        <v>2258</v>
      </c>
      <c r="M64" s="42">
        <v>45932.333333333336</v>
      </c>
      <c r="N64" s="42">
        <v>45933.508333333331</v>
      </c>
      <c r="O64" s="68" t="s">
        <v>33</v>
      </c>
      <c r="P64" s="42" t="s">
        <v>2009</v>
      </c>
      <c r="Q64" s="42" t="s">
        <v>2093</v>
      </c>
      <c r="R64" s="42" t="s">
        <v>2110</v>
      </c>
      <c r="S64" s="42" t="s">
        <v>2259</v>
      </c>
      <c r="T64" s="42" t="s">
        <v>2013</v>
      </c>
      <c r="U64" s="25">
        <v>64</v>
      </c>
      <c r="V64" s="42" t="s">
        <v>42</v>
      </c>
      <c r="W64" s="42" t="s">
        <v>123</v>
      </c>
      <c r="X64" s="42" t="s">
        <v>2131</v>
      </c>
      <c r="Y64" s="68">
        <v>1</v>
      </c>
      <c r="Z64" s="26">
        <f>IF(T64="SOPORTE_TELEFÓNICO",'TARIFAS 2025'!$B$14,IF(V64="PRINCIPAL",'TARIFAS 2025'!$B$8,IF(V64="INTERMEDIA",'TARIFAS 2025'!$C$8,IF(V64="LEJANA",'TARIFAS 2025'!$D$8))))</f>
        <v>22000</v>
      </c>
      <c r="AA64" s="26">
        <f t="shared" si="1"/>
        <v>22000</v>
      </c>
    </row>
    <row r="65" spans="1:27" s="66" customFormat="1" ht="15.6">
      <c r="A65" s="25" t="s">
        <v>90</v>
      </c>
      <c r="B65" s="25" t="str">
        <f>VLOOKUP(A65,'CENTROS DE COSTOS'!A:D,2,0)</f>
        <v>0036-0005</v>
      </c>
      <c r="C65" s="25" t="str">
        <f>VLOOKUP(A65,'CENTROS DE COSTOS'!A:D,3,0)</f>
        <v>Wompi Noroccidente</v>
      </c>
      <c r="D65" s="25">
        <v>5266</v>
      </c>
      <c r="E65" s="25">
        <v>2831335</v>
      </c>
      <c r="F65" s="25">
        <v>52714</v>
      </c>
      <c r="G65" s="25" t="s">
        <v>33</v>
      </c>
      <c r="H65" s="25" t="s">
        <v>122</v>
      </c>
      <c r="I65" s="25" t="s">
        <v>182</v>
      </c>
      <c r="J65" s="25" t="s">
        <v>2260</v>
      </c>
      <c r="K65" s="25" t="s">
        <v>1174</v>
      </c>
      <c r="L65" s="25" t="s">
        <v>2261</v>
      </c>
      <c r="M65" s="42">
        <v>45932.60833333333</v>
      </c>
      <c r="N65" s="42">
        <v>45933.509722222225</v>
      </c>
      <c r="O65" s="68" t="s">
        <v>33</v>
      </c>
      <c r="P65" s="42" t="s">
        <v>2016</v>
      </c>
      <c r="Q65" s="42" t="s">
        <v>2017</v>
      </c>
      <c r="R65" s="42" t="s">
        <v>2018</v>
      </c>
      <c r="S65" s="42" t="s">
        <v>2262</v>
      </c>
      <c r="T65" s="42" t="s">
        <v>2013</v>
      </c>
      <c r="U65" s="25">
        <v>40</v>
      </c>
      <c r="V65" s="42" t="s">
        <v>42</v>
      </c>
      <c r="W65" s="42" t="s">
        <v>123</v>
      </c>
      <c r="X65" s="42" t="s">
        <v>2074</v>
      </c>
      <c r="Y65" s="68">
        <v>1</v>
      </c>
      <c r="Z65" s="26">
        <f>IF(T65="SOPORTE_TELEFÓNICO",'TARIFAS 2025'!$B$14,IF(V65="PRINCIPAL",'TARIFAS 2025'!$B$8,IF(V65="INTERMEDIA",'TARIFAS 2025'!$C$8,IF(V65="LEJANA",'TARIFAS 2025'!$D$8))))</f>
        <v>22000</v>
      </c>
      <c r="AA65" s="26">
        <f t="shared" si="1"/>
        <v>22000</v>
      </c>
    </row>
    <row r="66" spans="1:27" s="66" customFormat="1" ht="15.6">
      <c r="A66" s="25" t="s">
        <v>90</v>
      </c>
      <c r="B66" s="25" t="str">
        <f>VLOOKUP(A66,'CENTROS DE COSTOS'!A:D,2,0)</f>
        <v>0036-0005</v>
      </c>
      <c r="C66" s="25" t="str">
        <f>VLOOKUP(A66,'CENTROS DE COSTOS'!A:D,3,0)</f>
        <v>Wompi Noroccidente</v>
      </c>
      <c r="D66" s="25">
        <v>5001</v>
      </c>
      <c r="E66" s="25">
        <v>2831370</v>
      </c>
      <c r="F66" s="25">
        <v>10550</v>
      </c>
      <c r="G66" s="25" t="s">
        <v>33</v>
      </c>
      <c r="H66" s="25" t="s">
        <v>122</v>
      </c>
      <c r="I66" s="25" t="s">
        <v>90</v>
      </c>
      <c r="J66" s="25" t="s">
        <v>2263</v>
      </c>
      <c r="K66" s="25" t="s">
        <v>1174</v>
      </c>
      <c r="L66" s="25" t="s">
        <v>2264</v>
      </c>
      <c r="M66" s="42">
        <v>45932.612500000003</v>
      </c>
      <c r="N66" s="42">
        <v>45933.511805555558</v>
      </c>
      <c r="O66" s="68" t="s">
        <v>33</v>
      </c>
      <c r="P66" s="42" t="s">
        <v>2022</v>
      </c>
      <c r="Q66" s="42" t="s">
        <v>2023</v>
      </c>
      <c r="R66" s="42" t="s">
        <v>2024</v>
      </c>
      <c r="S66" s="42" t="s">
        <v>2265</v>
      </c>
      <c r="T66" s="42" t="s">
        <v>1178</v>
      </c>
      <c r="U66" s="25">
        <v>24</v>
      </c>
      <c r="V66" s="42" t="s">
        <v>42</v>
      </c>
      <c r="W66" s="42" t="s">
        <v>123</v>
      </c>
      <c r="X66" s="42" t="s">
        <v>2117</v>
      </c>
      <c r="Y66" s="68">
        <v>1</v>
      </c>
      <c r="Z66" s="26">
        <f>IF(T66="SOPORTE_TELEFÓNICO",'TARIFAS 2025'!$B$14,IF(V66="PRINCIPAL",'TARIFAS 2025'!$B$8,IF(V66="INTERMEDIA",'TARIFAS 2025'!$C$8,IF(V66="LEJANA",'TARIFAS 2025'!$D$8))))</f>
        <v>51282</v>
      </c>
      <c r="AA66" s="26">
        <f t="shared" si="1"/>
        <v>51282</v>
      </c>
    </row>
    <row r="67" spans="1:27" s="66" customFormat="1" ht="15.6">
      <c r="A67" s="25" t="s">
        <v>97</v>
      </c>
      <c r="B67" s="25" t="str">
        <f>VLOOKUP(A67,'CENTROS DE COSTOS'!A:D,2,0)</f>
        <v>0036-0001</v>
      </c>
      <c r="C67" s="25" t="str">
        <f>VLOOKUP(A67,'CENTROS DE COSTOS'!A:D,3,0)</f>
        <v>Wompi Costa</v>
      </c>
      <c r="D67" s="25">
        <v>70001</v>
      </c>
      <c r="E67" s="25">
        <v>2832984</v>
      </c>
      <c r="F67" s="25">
        <v>77577</v>
      </c>
      <c r="G67" s="25" t="s">
        <v>33</v>
      </c>
      <c r="H67" s="25" t="s">
        <v>506</v>
      </c>
      <c r="I67" s="25" t="s">
        <v>97</v>
      </c>
      <c r="J67" s="25" t="s">
        <v>2266</v>
      </c>
      <c r="K67" s="25" t="s">
        <v>1174</v>
      </c>
      <c r="L67" s="25" t="s">
        <v>2267</v>
      </c>
      <c r="M67" s="42">
        <v>45933.333333333336</v>
      </c>
      <c r="N67" s="42">
        <v>45933.513194444444</v>
      </c>
      <c r="O67" s="68" t="s">
        <v>33</v>
      </c>
      <c r="P67" s="42" t="s">
        <v>2206</v>
      </c>
      <c r="Q67" s="42" t="s">
        <v>2268</v>
      </c>
      <c r="R67" s="42" t="s">
        <v>2269</v>
      </c>
      <c r="S67" s="42" t="s">
        <v>2270</v>
      </c>
      <c r="T67" s="42" t="s">
        <v>2013</v>
      </c>
      <c r="U67" s="25">
        <v>32</v>
      </c>
      <c r="V67" s="42" t="s">
        <v>42</v>
      </c>
      <c r="W67" s="42" t="s">
        <v>123</v>
      </c>
      <c r="X67" s="42" t="s">
        <v>2271</v>
      </c>
      <c r="Y67" s="68">
        <v>1</v>
      </c>
      <c r="Z67" s="26">
        <f>IF(T67="SOPORTE_TELEFÓNICO",'TARIFAS 2025'!$B$14,IF(V67="PRINCIPAL",'TARIFAS 2025'!$B$8,IF(V67="INTERMEDIA",'TARIFAS 2025'!$C$8,IF(V67="LEJANA",'TARIFAS 2025'!$D$8))))</f>
        <v>22000</v>
      </c>
      <c r="AA67" s="26">
        <f t="shared" si="1"/>
        <v>22000</v>
      </c>
    </row>
    <row r="68" spans="1:27" s="66" customFormat="1" ht="15.6">
      <c r="A68" s="25" t="s">
        <v>93</v>
      </c>
      <c r="B68" s="25" t="str">
        <f>VLOOKUP(A68,'CENTROS DE COSTOS'!A:D,2,0)</f>
        <v>0036-0003</v>
      </c>
      <c r="C68" s="25" t="str">
        <f>VLOOKUP(A68,'CENTROS DE COSTOS'!A:D,3,0)</f>
        <v>Wompi Suroccidente</v>
      </c>
      <c r="D68" s="25">
        <v>52001</v>
      </c>
      <c r="E68" s="25">
        <v>2833041</v>
      </c>
      <c r="F68" s="25">
        <v>42030</v>
      </c>
      <c r="G68" s="25" t="s">
        <v>33</v>
      </c>
      <c r="H68" s="25" t="s">
        <v>135</v>
      </c>
      <c r="I68" s="25" t="s">
        <v>93</v>
      </c>
      <c r="J68" s="25" t="s">
        <v>2272</v>
      </c>
      <c r="K68" s="25" t="s">
        <v>1174</v>
      </c>
      <c r="L68" s="25" t="s">
        <v>2273</v>
      </c>
      <c r="M68" s="42">
        <v>45933.333333333336</v>
      </c>
      <c r="N68" s="42">
        <v>45933.51666666667</v>
      </c>
      <c r="O68" s="68" t="s">
        <v>33</v>
      </c>
      <c r="P68" s="42" t="s">
        <v>2034</v>
      </c>
      <c r="Q68" s="42" t="s">
        <v>2035</v>
      </c>
      <c r="R68" s="42" t="s">
        <v>2036</v>
      </c>
      <c r="S68" s="42" t="s">
        <v>2274</v>
      </c>
      <c r="T68" s="42" t="s">
        <v>2013</v>
      </c>
      <c r="U68" s="25">
        <v>64</v>
      </c>
      <c r="V68" s="42" t="s">
        <v>42</v>
      </c>
      <c r="W68" s="42" t="s">
        <v>123</v>
      </c>
      <c r="X68" s="42" t="s">
        <v>2131</v>
      </c>
      <c r="Y68" s="68">
        <v>1</v>
      </c>
      <c r="Z68" s="26">
        <f>IF(T68="SOPORTE_TELEFÓNICO",'TARIFAS 2025'!$B$14,IF(V68="PRINCIPAL",'TARIFAS 2025'!$B$8,IF(V68="INTERMEDIA",'TARIFAS 2025'!$C$8,IF(V68="LEJANA",'TARIFAS 2025'!$D$8))))</f>
        <v>22000</v>
      </c>
      <c r="AA68" s="26">
        <f t="shared" si="1"/>
        <v>22000</v>
      </c>
    </row>
    <row r="69" spans="1:27" s="66" customFormat="1" ht="15.6">
      <c r="A69" s="25" t="s">
        <v>79</v>
      </c>
      <c r="B69" s="25" t="str">
        <f>VLOOKUP(A69,'CENTROS DE COSTOS'!A:D,2,0)</f>
        <v>0036-0003</v>
      </c>
      <c r="C69" s="25" t="str">
        <f>VLOOKUP(A69,'CENTROS DE COSTOS'!A:D,3,0)</f>
        <v>Wompi Suroccidente</v>
      </c>
      <c r="D69" s="25">
        <v>76001</v>
      </c>
      <c r="E69" s="25">
        <v>2834417</v>
      </c>
      <c r="F69" s="25">
        <v>50037</v>
      </c>
      <c r="G69" s="25" t="s">
        <v>33</v>
      </c>
      <c r="H69" s="25" t="s">
        <v>1103</v>
      </c>
      <c r="I69" s="25" t="s">
        <v>79</v>
      </c>
      <c r="J69" s="25" t="s">
        <v>2275</v>
      </c>
      <c r="K69" s="25" t="s">
        <v>1174</v>
      </c>
      <c r="L69" s="25" t="s">
        <v>2276</v>
      </c>
      <c r="M69" s="42">
        <v>45933.381944444445</v>
      </c>
      <c r="N69" s="42">
        <v>45933.518750000003</v>
      </c>
      <c r="O69" s="68" t="s">
        <v>33</v>
      </c>
      <c r="P69" s="42" t="s">
        <v>2022</v>
      </c>
      <c r="Q69" s="42" t="s">
        <v>2023</v>
      </c>
      <c r="R69" s="42" t="s">
        <v>2024</v>
      </c>
      <c r="S69" s="42" t="s">
        <v>2277</v>
      </c>
      <c r="T69" s="42" t="s">
        <v>1178</v>
      </c>
      <c r="U69" s="25">
        <v>64</v>
      </c>
      <c r="V69" s="42" t="s">
        <v>42</v>
      </c>
      <c r="W69" s="42" t="s">
        <v>123</v>
      </c>
      <c r="X69" s="42" t="s">
        <v>2026</v>
      </c>
      <c r="Y69" s="68">
        <v>1</v>
      </c>
      <c r="Z69" s="26">
        <f>IF(T69="SOPORTE_TELEFÓNICO",'TARIFAS 2025'!$B$14,IF(V69="PRINCIPAL",'TARIFAS 2025'!$B$8,IF(V69="INTERMEDIA",'TARIFAS 2025'!$C$8,IF(V69="LEJANA",'TARIFAS 2025'!$D$8))))</f>
        <v>51282</v>
      </c>
      <c r="AA69" s="26">
        <f t="shared" si="1"/>
        <v>51282</v>
      </c>
    </row>
    <row r="70" spans="1:27" s="66" customFormat="1" ht="15.6">
      <c r="A70" s="25" t="s">
        <v>73</v>
      </c>
      <c r="B70" s="25" t="str">
        <f>VLOOKUP(A70,'CENTROS DE COSTOS'!A:D,2,0)</f>
        <v>0036-0004</v>
      </c>
      <c r="C70" s="25" t="str">
        <f>VLOOKUP(A70,'CENTROS DE COSTOS'!A:D,3,0)</f>
        <v>Wompi Centro</v>
      </c>
      <c r="D70" s="25">
        <v>11001</v>
      </c>
      <c r="E70" s="25">
        <v>2832495</v>
      </c>
      <c r="F70" s="25">
        <v>19825</v>
      </c>
      <c r="G70" s="25" t="s">
        <v>33</v>
      </c>
      <c r="H70" s="25" t="s">
        <v>620</v>
      </c>
      <c r="I70" s="25" t="s">
        <v>2057</v>
      </c>
      <c r="J70" s="25" t="s">
        <v>2278</v>
      </c>
      <c r="K70" s="25" t="s">
        <v>1174</v>
      </c>
      <c r="L70" s="25" t="s">
        <v>2279</v>
      </c>
      <c r="M70" s="42">
        <v>45932.695833333331</v>
      </c>
      <c r="N70" s="42">
        <v>45933.522916666669</v>
      </c>
      <c r="O70" s="68" t="s">
        <v>33</v>
      </c>
      <c r="P70" s="42" t="s">
        <v>2016</v>
      </c>
      <c r="Q70" s="42" t="s">
        <v>2017</v>
      </c>
      <c r="R70" s="42" t="s">
        <v>2018</v>
      </c>
      <c r="S70" s="42" t="s">
        <v>2280</v>
      </c>
      <c r="T70" s="42" t="s">
        <v>1178</v>
      </c>
      <c r="U70" s="25">
        <v>64</v>
      </c>
      <c r="V70" s="42" t="s">
        <v>42</v>
      </c>
      <c r="W70" s="42" t="s">
        <v>123</v>
      </c>
      <c r="X70" s="42" t="s">
        <v>2281</v>
      </c>
      <c r="Y70" s="68">
        <v>1</v>
      </c>
      <c r="Z70" s="26">
        <f>IF(T70="SOPORTE_TELEFÓNICO",'TARIFAS 2025'!$B$14,IF(V70="PRINCIPAL",'TARIFAS 2025'!$B$8,IF(V70="INTERMEDIA",'TARIFAS 2025'!$C$8,IF(V70="LEJANA",'TARIFAS 2025'!$D$8))))</f>
        <v>51282</v>
      </c>
      <c r="AA70" s="26">
        <f t="shared" si="1"/>
        <v>51282</v>
      </c>
    </row>
    <row r="71" spans="1:27" s="66" customFormat="1" ht="15.6">
      <c r="A71" s="25" t="s">
        <v>79</v>
      </c>
      <c r="B71" s="25" t="str">
        <f>VLOOKUP(A71,'CENTROS DE COSTOS'!A:D,2,0)</f>
        <v>0036-0003</v>
      </c>
      <c r="C71" s="25" t="str">
        <f>VLOOKUP(A71,'CENTROS DE COSTOS'!A:D,3,0)</f>
        <v>Wompi Suroccidente</v>
      </c>
      <c r="D71" s="25">
        <v>76130</v>
      </c>
      <c r="E71" s="25">
        <v>2824818</v>
      </c>
      <c r="F71" s="25">
        <v>76061</v>
      </c>
      <c r="G71" s="25" t="s">
        <v>33</v>
      </c>
      <c r="H71" s="25" t="s">
        <v>1103</v>
      </c>
      <c r="I71" s="25" t="s">
        <v>254</v>
      </c>
      <c r="J71" s="25" t="s">
        <v>2282</v>
      </c>
      <c r="K71" s="25" t="s">
        <v>1174</v>
      </c>
      <c r="L71" s="25" t="s">
        <v>2283</v>
      </c>
      <c r="M71" s="42">
        <v>45931.661111111112</v>
      </c>
      <c r="N71" s="42">
        <v>45933.538194444445</v>
      </c>
      <c r="O71" s="68" t="s">
        <v>33</v>
      </c>
      <c r="P71" s="42" t="s">
        <v>2022</v>
      </c>
      <c r="Q71" s="42" t="s">
        <v>2023</v>
      </c>
      <c r="R71" s="42" t="s">
        <v>2060</v>
      </c>
      <c r="S71" s="42" t="s">
        <v>2284</v>
      </c>
      <c r="T71" s="42" t="s">
        <v>1178</v>
      </c>
      <c r="U71" s="25">
        <v>0</v>
      </c>
      <c r="V71" s="42" t="s">
        <v>43</v>
      </c>
      <c r="W71" s="42" t="s">
        <v>123</v>
      </c>
      <c r="X71" s="42" t="s">
        <v>2026</v>
      </c>
      <c r="Y71" s="68">
        <v>2</v>
      </c>
      <c r="Z71" s="26">
        <f>IF(T71="SOPORTE_TELEFÓNICO",'TARIFAS 2025'!$B$14,IF(V71="PRINCIPAL",'TARIFAS 2025'!$B$8,IF(V71="INTERMEDIA",'TARIFAS 2025'!$C$8,IF(V71="LEJANA",'TARIFAS 2025'!$D$8))))</f>
        <v>172989</v>
      </c>
      <c r="AA71" s="26">
        <f t="shared" si="1"/>
        <v>345978</v>
      </c>
    </row>
    <row r="72" spans="1:27" s="66" customFormat="1" ht="15.6">
      <c r="A72" s="25" t="s">
        <v>73</v>
      </c>
      <c r="B72" s="25" t="str">
        <f>VLOOKUP(A72,'CENTROS DE COSTOS'!A:D,2,0)</f>
        <v>0036-0004</v>
      </c>
      <c r="C72" s="25" t="str">
        <f>VLOOKUP(A72,'CENTROS DE COSTOS'!A:D,3,0)</f>
        <v>Wompi Centro</v>
      </c>
      <c r="D72" s="25">
        <v>11001</v>
      </c>
      <c r="E72" s="25">
        <v>2785203</v>
      </c>
      <c r="F72" s="25">
        <v>60224</v>
      </c>
      <c r="G72" s="25" t="s">
        <v>33</v>
      </c>
      <c r="H72" s="25" t="s">
        <v>620</v>
      </c>
      <c r="I72" s="25" t="s">
        <v>2057</v>
      </c>
      <c r="J72" s="25" t="s">
        <v>2285</v>
      </c>
      <c r="K72" s="25" t="s">
        <v>1174</v>
      </c>
      <c r="L72" s="25" t="s">
        <v>2286</v>
      </c>
      <c r="M72" s="42">
        <v>45924.333333333336</v>
      </c>
      <c r="N72" s="42">
        <v>45933.540972222225</v>
      </c>
      <c r="O72" s="68" t="s">
        <v>33</v>
      </c>
      <c r="P72" s="42" t="s">
        <v>2016</v>
      </c>
      <c r="Q72" s="42" t="s">
        <v>2017</v>
      </c>
      <c r="R72" s="42" t="s">
        <v>2018</v>
      </c>
      <c r="S72" s="42" t="s">
        <v>2287</v>
      </c>
      <c r="T72" s="42" t="s">
        <v>1178</v>
      </c>
      <c r="U72" s="25">
        <v>64</v>
      </c>
      <c r="V72" s="42" t="s">
        <v>42</v>
      </c>
      <c r="W72" s="42" t="s">
        <v>123</v>
      </c>
      <c r="X72" s="42" t="s">
        <v>2243</v>
      </c>
      <c r="Y72" s="68">
        <v>2</v>
      </c>
      <c r="Z72" s="26">
        <f>IF(T72="SOPORTE_TELEFÓNICO",'TARIFAS 2025'!$B$14,IF(V72="PRINCIPAL",'TARIFAS 2025'!$B$8,IF(V72="INTERMEDIA",'TARIFAS 2025'!$C$8,IF(V72="LEJANA",'TARIFAS 2025'!$D$8))))</f>
        <v>51282</v>
      </c>
      <c r="AA72" s="26">
        <f t="shared" si="1"/>
        <v>102564</v>
      </c>
    </row>
    <row r="73" spans="1:27" s="66" customFormat="1" ht="15.6">
      <c r="A73" s="25" t="s">
        <v>73</v>
      </c>
      <c r="B73" s="25" t="str">
        <f>VLOOKUP(A73,'CENTROS DE COSTOS'!A:D,2,0)</f>
        <v>0036-0004</v>
      </c>
      <c r="C73" s="25" t="str">
        <f>VLOOKUP(A73,'CENTROS DE COSTOS'!A:D,3,0)</f>
        <v>Wompi Centro</v>
      </c>
      <c r="D73" s="25">
        <v>11001</v>
      </c>
      <c r="E73" s="25">
        <v>2833175</v>
      </c>
      <c r="F73" s="25">
        <v>46937</v>
      </c>
      <c r="G73" s="25" t="s">
        <v>33</v>
      </c>
      <c r="H73" s="25" t="s">
        <v>620</v>
      </c>
      <c r="I73" s="25" t="s">
        <v>2057</v>
      </c>
      <c r="J73" s="25" t="s">
        <v>2288</v>
      </c>
      <c r="K73" s="25" t="s">
        <v>1174</v>
      </c>
      <c r="L73" s="25" t="s">
        <v>2289</v>
      </c>
      <c r="M73" s="42">
        <v>45933.333333333336</v>
      </c>
      <c r="N73" s="42">
        <v>45933.567361111112</v>
      </c>
      <c r="O73" s="68" t="s">
        <v>33</v>
      </c>
      <c r="P73" s="42" t="s">
        <v>2022</v>
      </c>
      <c r="Q73" s="42" t="s">
        <v>2023</v>
      </c>
      <c r="R73" s="42" t="s">
        <v>2024</v>
      </c>
      <c r="S73" s="42" t="s">
        <v>2290</v>
      </c>
      <c r="T73" s="42" t="s">
        <v>1178</v>
      </c>
      <c r="U73" s="25">
        <v>24</v>
      </c>
      <c r="V73" s="42" t="s">
        <v>42</v>
      </c>
      <c r="W73" s="42" t="s">
        <v>123</v>
      </c>
      <c r="X73" s="42" t="s">
        <v>2080</v>
      </c>
      <c r="Y73" s="68">
        <v>1</v>
      </c>
      <c r="Z73" s="26">
        <f>IF(T73="SOPORTE_TELEFÓNICO",'TARIFAS 2025'!$B$14,IF(V73="PRINCIPAL",'TARIFAS 2025'!$B$8,IF(V73="INTERMEDIA",'TARIFAS 2025'!$C$8,IF(V73="LEJANA",'TARIFAS 2025'!$D$8))))</f>
        <v>51282</v>
      </c>
      <c r="AA73" s="26">
        <f t="shared" si="1"/>
        <v>51282</v>
      </c>
    </row>
    <row r="74" spans="1:27" s="66" customFormat="1" ht="15.6">
      <c r="A74" s="25" t="s">
        <v>73</v>
      </c>
      <c r="B74" s="25" t="str">
        <f>VLOOKUP(A74,'CENTROS DE COSTOS'!A:D,2,0)</f>
        <v>0036-0004</v>
      </c>
      <c r="C74" s="25" t="str">
        <f>VLOOKUP(A74,'CENTROS DE COSTOS'!A:D,3,0)</f>
        <v>Wompi Centro</v>
      </c>
      <c r="D74" s="25">
        <v>11001</v>
      </c>
      <c r="E74" s="25">
        <v>2835185</v>
      </c>
      <c r="F74" s="25">
        <v>79607</v>
      </c>
      <c r="G74" s="25" t="s">
        <v>33</v>
      </c>
      <c r="H74" s="25" t="s">
        <v>620</v>
      </c>
      <c r="I74" s="25" t="s">
        <v>73</v>
      </c>
      <c r="J74" s="25" t="s">
        <v>2291</v>
      </c>
      <c r="K74" s="25" t="s">
        <v>1174</v>
      </c>
      <c r="L74" s="25" t="s">
        <v>2292</v>
      </c>
      <c r="M74" s="42">
        <v>45933.43472222222</v>
      </c>
      <c r="N74" s="42">
        <v>45933.570138888892</v>
      </c>
      <c r="O74" s="68" t="s">
        <v>33</v>
      </c>
      <c r="P74" s="42" t="s">
        <v>2016</v>
      </c>
      <c r="Q74" s="42" t="s">
        <v>2017</v>
      </c>
      <c r="R74" s="42" t="s">
        <v>2018</v>
      </c>
      <c r="S74" s="42" t="s">
        <v>2293</v>
      </c>
      <c r="T74" s="42" t="s">
        <v>1178</v>
      </c>
      <c r="U74" s="25">
        <v>8</v>
      </c>
      <c r="V74" s="42" t="s">
        <v>42</v>
      </c>
      <c r="W74" s="42" t="s">
        <v>123</v>
      </c>
      <c r="X74" s="42" t="s">
        <v>1509</v>
      </c>
      <c r="Y74" s="68">
        <v>1</v>
      </c>
      <c r="Z74" s="26">
        <f>IF(T74="SOPORTE_TELEFÓNICO",'TARIFAS 2025'!$B$14,IF(V74="PRINCIPAL",'TARIFAS 2025'!$B$8,IF(V74="INTERMEDIA",'TARIFAS 2025'!$C$8,IF(V74="LEJANA",'TARIFAS 2025'!$D$8))))</f>
        <v>51282</v>
      </c>
      <c r="AA74" s="26">
        <f t="shared" si="1"/>
        <v>51282</v>
      </c>
    </row>
    <row r="75" spans="1:27" s="66" customFormat="1" ht="15.6">
      <c r="A75" s="25" t="s">
        <v>90</v>
      </c>
      <c r="B75" s="25" t="str">
        <f>VLOOKUP(A75,'CENTROS DE COSTOS'!A:D,2,0)</f>
        <v>0036-0005</v>
      </c>
      <c r="C75" s="25" t="str">
        <f>VLOOKUP(A75,'CENTROS DE COSTOS'!A:D,3,0)</f>
        <v>Wompi Noroccidente</v>
      </c>
      <c r="D75" s="25">
        <v>5440</v>
      </c>
      <c r="E75" s="25">
        <v>2830580</v>
      </c>
      <c r="F75" s="25">
        <v>17623</v>
      </c>
      <c r="G75" s="25" t="s">
        <v>33</v>
      </c>
      <c r="H75" s="25" t="s">
        <v>122</v>
      </c>
      <c r="I75" s="25" t="s">
        <v>200</v>
      </c>
      <c r="J75" s="25" t="s">
        <v>2294</v>
      </c>
      <c r="K75" s="25" t="s">
        <v>1174</v>
      </c>
      <c r="L75" s="25" t="s">
        <v>2295</v>
      </c>
      <c r="M75" s="42">
        <v>45932.572222222225</v>
      </c>
      <c r="N75" s="42">
        <v>45933.581250000003</v>
      </c>
      <c r="O75" s="68" t="s">
        <v>33</v>
      </c>
      <c r="P75" s="42" t="s">
        <v>2233</v>
      </c>
      <c r="Q75" s="42" t="s">
        <v>2234</v>
      </c>
      <c r="R75" s="42" t="s">
        <v>2235</v>
      </c>
      <c r="S75" s="42" t="s">
        <v>2296</v>
      </c>
      <c r="T75" s="42" t="s">
        <v>1178</v>
      </c>
      <c r="U75" s="25">
        <v>64</v>
      </c>
      <c r="V75" s="42" t="s">
        <v>43</v>
      </c>
      <c r="W75" s="42" t="s">
        <v>123</v>
      </c>
      <c r="X75" s="42" t="s">
        <v>2297</v>
      </c>
      <c r="Y75" s="68">
        <v>1</v>
      </c>
      <c r="Z75" s="26">
        <f>IF(T75="SOPORTE_TELEFÓNICO",'TARIFAS 2025'!$B$14,IF(V75="PRINCIPAL",'TARIFAS 2025'!$B$8,IF(V75="INTERMEDIA",'TARIFAS 2025'!$C$8,IF(V75="LEJANA",'TARIFAS 2025'!$D$8))))</f>
        <v>172989</v>
      </c>
      <c r="AA75" s="26">
        <f t="shared" si="1"/>
        <v>172989</v>
      </c>
    </row>
    <row r="76" spans="1:27" s="66" customFormat="1" ht="15.6">
      <c r="A76" s="25" t="s">
        <v>90</v>
      </c>
      <c r="B76" s="25" t="str">
        <f>VLOOKUP(A76,'CENTROS DE COSTOS'!A:D,2,0)</f>
        <v>0036-0005</v>
      </c>
      <c r="C76" s="25" t="str">
        <f>VLOOKUP(A76,'CENTROS DE COSTOS'!A:D,3,0)</f>
        <v>Wompi Noroccidente</v>
      </c>
      <c r="D76" s="25">
        <v>5266</v>
      </c>
      <c r="E76" s="25">
        <v>2835813</v>
      </c>
      <c r="F76" s="25">
        <v>51412</v>
      </c>
      <c r="G76" s="25" t="s">
        <v>33</v>
      </c>
      <c r="H76" s="25" t="s">
        <v>122</v>
      </c>
      <c r="I76" s="25" t="s">
        <v>182</v>
      </c>
      <c r="J76" s="25" t="s">
        <v>2298</v>
      </c>
      <c r="K76" s="25" t="s">
        <v>1174</v>
      </c>
      <c r="L76" s="25" t="s">
        <v>2299</v>
      </c>
      <c r="M76" s="42">
        <v>45933.468055555553</v>
      </c>
      <c r="N76" s="42">
        <v>45933.633333333331</v>
      </c>
      <c r="O76" s="68" t="s">
        <v>33</v>
      </c>
      <c r="P76" s="42" t="s">
        <v>2009</v>
      </c>
      <c r="Q76" s="42" t="s">
        <v>2093</v>
      </c>
      <c r="R76" s="42" t="s">
        <v>2300</v>
      </c>
      <c r="S76" s="42" t="s">
        <v>2301</v>
      </c>
      <c r="T76" s="42" t="s">
        <v>1178</v>
      </c>
      <c r="U76" s="25">
        <v>32</v>
      </c>
      <c r="V76" s="42" t="s">
        <v>42</v>
      </c>
      <c r="W76" s="42" t="s">
        <v>123</v>
      </c>
      <c r="X76" s="42" t="s">
        <v>2302</v>
      </c>
      <c r="Y76" s="68">
        <v>1</v>
      </c>
      <c r="Z76" s="26">
        <f>IF(T76="SOPORTE_TELEFÓNICO",'TARIFAS 2025'!$B$14,IF(V76="PRINCIPAL",'TARIFAS 2025'!$B$8,IF(V76="INTERMEDIA",'TARIFAS 2025'!$C$8,IF(V76="LEJANA",'TARIFAS 2025'!$D$8))))</f>
        <v>51282</v>
      </c>
      <c r="AA76" s="26">
        <f t="shared" si="1"/>
        <v>51282</v>
      </c>
    </row>
    <row r="77" spans="1:27" s="66" customFormat="1" ht="15.6">
      <c r="A77" s="25" t="s">
        <v>90</v>
      </c>
      <c r="B77" s="25" t="str">
        <f>VLOOKUP(A77,'CENTROS DE COSTOS'!A:D,2,0)</f>
        <v>0036-0005</v>
      </c>
      <c r="C77" s="25" t="str">
        <f>VLOOKUP(A77,'CENTROS DE COSTOS'!A:D,3,0)</f>
        <v>Wompi Noroccidente</v>
      </c>
      <c r="D77" s="25">
        <v>5360</v>
      </c>
      <c r="E77" s="25">
        <v>2765500</v>
      </c>
      <c r="F77" s="25">
        <v>79373</v>
      </c>
      <c r="G77" s="25" t="s">
        <v>33</v>
      </c>
      <c r="H77" s="25" t="s">
        <v>122</v>
      </c>
      <c r="I77" s="25" t="s">
        <v>192</v>
      </c>
      <c r="J77" s="25" t="s">
        <v>2303</v>
      </c>
      <c r="K77" s="25" t="s">
        <v>1174</v>
      </c>
      <c r="L77" s="25" t="s">
        <v>2304</v>
      </c>
      <c r="M77" s="42">
        <v>45919.42291666667</v>
      </c>
      <c r="N77" s="42">
        <v>45933.636805555558</v>
      </c>
      <c r="O77" s="68" t="s">
        <v>33</v>
      </c>
      <c r="P77" s="42" t="s">
        <v>2161</v>
      </c>
      <c r="Q77" s="42" t="s">
        <v>2161</v>
      </c>
      <c r="R77" s="42" t="s">
        <v>2305</v>
      </c>
      <c r="S77" s="42" t="s">
        <v>2306</v>
      </c>
      <c r="T77" s="42" t="s">
        <v>1178</v>
      </c>
      <c r="U77" s="25">
        <v>24</v>
      </c>
      <c r="V77" s="42" t="s">
        <v>42</v>
      </c>
      <c r="W77" s="42" t="s">
        <v>123</v>
      </c>
      <c r="X77" s="42" t="s">
        <v>2048</v>
      </c>
      <c r="Y77" s="68">
        <v>2</v>
      </c>
      <c r="Z77" s="26">
        <f>IF(T77="SOPORTE_TELEFÓNICO",'TARIFAS 2025'!$B$14,IF(V77="PRINCIPAL",'TARIFAS 2025'!$B$8,IF(V77="INTERMEDIA",'TARIFAS 2025'!$C$8,IF(V77="LEJANA",'TARIFAS 2025'!$D$8))))</f>
        <v>51282</v>
      </c>
      <c r="AA77" s="26">
        <f t="shared" si="1"/>
        <v>102564</v>
      </c>
    </row>
    <row r="78" spans="1:27" s="66" customFormat="1" ht="15.6">
      <c r="A78" s="25" t="s">
        <v>83</v>
      </c>
      <c r="B78" s="25" t="str">
        <f>VLOOKUP(A78,'CENTROS DE COSTOS'!A:D,2,0)</f>
        <v>0036-0007</v>
      </c>
      <c r="C78" s="25" t="str">
        <f>VLOOKUP(A78,'CENTROS DE COSTOS'!A:D,3,0)</f>
        <v>Wompi Santander</v>
      </c>
      <c r="D78" s="25">
        <v>54001</v>
      </c>
      <c r="E78" s="25">
        <v>2832904</v>
      </c>
      <c r="F78" s="25">
        <v>70228</v>
      </c>
      <c r="G78" s="25" t="s">
        <v>33</v>
      </c>
      <c r="H78" s="25" t="s">
        <v>893</v>
      </c>
      <c r="I78" s="25" t="s">
        <v>83</v>
      </c>
      <c r="J78" s="25" t="s">
        <v>2307</v>
      </c>
      <c r="K78" s="25" t="s">
        <v>1174</v>
      </c>
      <c r="L78" s="25" t="s">
        <v>2308</v>
      </c>
      <c r="M78" s="42">
        <v>45933.333333333336</v>
      </c>
      <c r="N78" s="42">
        <v>45933.663888888892</v>
      </c>
      <c r="O78" s="68" t="s">
        <v>33</v>
      </c>
      <c r="P78" s="42" t="s">
        <v>2022</v>
      </c>
      <c r="Q78" s="42" t="s">
        <v>2023</v>
      </c>
      <c r="R78" s="42" t="s">
        <v>2024</v>
      </c>
      <c r="S78" s="42" t="s">
        <v>2309</v>
      </c>
      <c r="T78" s="42" t="s">
        <v>2013</v>
      </c>
      <c r="U78" s="25">
        <v>48</v>
      </c>
      <c r="V78" s="42" t="s">
        <v>42</v>
      </c>
      <c r="W78" s="42" t="s">
        <v>123</v>
      </c>
      <c r="X78" s="42" t="s">
        <v>2221</v>
      </c>
      <c r="Y78" s="68">
        <v>1</v>
      </c>
      <c r="Z78" s="26">
        <f>IF(T78="SOPORTE_TELEFÓNICO",'TARIFAS 2025'!$B$14,IF(V78="PRINCIPAL",'TARIFAS 2025'!$B$8,IF(V78="INTERMEDIA",'TARIFAS 2025'!$C$8,IF(V78="LEJANA",'TARIFAS 2025'!$D$8))))</f>
        <v>22000</v>
      </c>
      <c r="AA78" s="26">
        <f t="shared" si="1"/>
        <v>22000</v>
      </c>
    </row>
    <row r="79" spans="1:27" s="66" customFormat="1" ht="15.6">
      <c r="A79" s="25" t="s">
        <v>92</v>
      </c>
      <c r="B79" s="25" t="str">
        <f>VLOOKUP(A79,'CENTROS DE COSTOS'!A:D,2,0)</f>
        <v>0036-0006</v>
      </c>
      <c r="C79" s="25" t="str">
        <f>VLOOKUP(A79,'CENTROS DE COSTOS'!A:D,3,0)</f>
        <v>Wompi Oriente</v>
      </c>
      <c r="D79" s="25">
        <v>41001</v>
      </c>
      <c r="E79" s="25">
        <v>2835709</v>
      </c>
      <c r="F79" s="25">
        <v>65602</v>
      </c>
      <c r="G79" s="25" t="s">
        <v>33</v>
      </c>
      <c r="H79" s="25" t="s">
        <v>742</v>
      </c>
      <c r="I79" s="25" t="s">
        <v>92</v>
      </c>
      <c r="J79" s="25" t="s">
        <v>2310</v>
      </c>
      <c r="K79" s="25" t="s">
        <v>1174</v>
      </c>
      <c r="L79" s="25" t="s">
        <v>2311</v>
      </c>
      <c r="M79" s="42">
        <v>45933.462500000001</v>
      </c>
      <c r="N79" s="42">
        <v>45933.685416666667</v>
      </c>
      <c r="O79" s="68" t="s">
        <v>33</v>
      </c>
      <c r="P79" s="42" t="s">
        <v>2016</v>
      </c>
      <c r="Q79" s="42" t="s">
        <v>2017</v>
      </c>
      <c r="R79" s="42" t="s">
        <v>2312</v>
      </c>
      <c r="S79" s="42" t="s">
        <v>2313</v>
      </c>
      <c r="T79" s="42" t="s">
        <v>1178</v>
      </c>
      <c r="U79" s="25">
        <v>40</v>
      </c>
      <c r="V79" s="42" t="s">
        <v>42</v>
      </c>
      <c r="W79" s="42" t="s">
        <v>123</v>
      </c>
      <c r="X79" s="42" t="s">
        <v>1497</v>
      </c>
      <c r="Y79" s="68">
        <v>1</v>
      </c>
      <c r="Z79" s="26">
        <f>IF(T79="SOPORTE_TELEFÓNICO",'TARIFAS 2025'!$B$14,IF(V79="PRINCIPAL",'TARIFAS 2025'!$B$8,IF(V79="INTERMEDIA",'TARIFAS 2025'!$C$8,IF(V79="LEJANA",'TARIFAS 2025'!$D$8))))</f>
        <v>51282</v>
      </c>
      <c r="AA79" s="26">
        <f t="shared" si="1"/>
        <v>51282</v>
      </c>
    </row>
    <row r="80" spans="1:27" s="66" customFormat="1" ht="15.6">
      <c r="A80" s="25" t="s">
        <v>90</v>
      </c>
      <c r="B80" s="25" t="str">
        <f>VLOOKUP(A80,'CENTROS DE COSTOS'!A:D,2,0)</f>
        <v>0036-0005</v>
      </c>
      <c r="C80" s="25" t="str">
        <f>VLOOKUP(A80,'CENTROS DE COSTOS'!A:D,3,0)</f>
        <v>Wompi Noroccidente</v>
      </c>
      <c r="D80" s="25">
        <v>5001</v>
      </c>
      <c r="E80" s="25">
        <v>2837008</v>
      </c>
      <c r="F80" s="25">
        <v>15607</v>
      </c>
      <c r="G80" s="25" t="s">
        <v>33</v>
      </c>
      <c r="H80" s="25" t="s">
        <v>122</v>
      </c>
      <c r="I80" s="25" t="s">
        <v>2044</v>
      </c>
      <c r="J80" s="25" t="s">
        <v>2314</v>
      </c>
      <c r="K80" s="25" t="s">
        <v>1174</v>
      </c>
      <c r="L80" s="25" t="s">
        <v>2315</v>
      </c>
      <c r="M80" s="42">
        <v>45933.595833333333</v>
      </c>
      <c r="N80" s="42">
        <v>45934.418055555558</v>
      </c>
      <c r="O80" s="68" t="s">
        <v>33</v>
      </c>
      <c r="P80" s="42" t="s">
        <v>2022</v>
      </c>
      <c r="Q80" s="42" t="s">
        <v>2023</v>
      </c>
      <c r="R80" s="42" t="s">
        <v>2024</v>
      </c>
      <c r="S80" s="42" t="s">
        <v>2316</v>
      </c>
      <c r="T80" s="42" t="s">
        <v>1178</v>
      </c>
      <c r="U80" s="25">
        <v>32</v>
      </c>
      <c r="V80" s="42" t="s">
        <v>42</v>
      </c>
      <c r="W80" s="42" t="s">
        <v>123</v>
      </c>
      <c r="X80" s="42" t="s">
        <v>1595</v>
      </c>
      <c r="Y80" s="68">
        <v>1</v>
      </c>
      <c r="Z80" s="26">
        <f>IF(T80="SOPORTE_TELEFÓNICO",'TARIFAS 2025'!$B$14,IF(V80="PRINCIPAL",'TARIFAS 2025'!$B$8,IF(V80="INTERMEDIA",'TARIFAS 2025'!$C$8,IF(V80="LEJANA",'TARIFAS 2025'!$D$8))))</f>
        <v>51282</v>
      </c>
      <c r="AA80" s="26">
        <f t="shared" si="1"/>
        <v>51282</v>
      </c>
    </row>
    <row r="81" spans="1:27" s="66" customFormat="1" ht="15.6">
      <c r="A81" s="25" t="s">
        <v>83</v>
      </c>
      <c r="B81" s="25" t="str">
        <f>VLOOKUP(A81,'CENTROS DE COSTOS'!A:D,2,0)</f>
        <v>0036-0007</v>
      </c>
      <c r="C81" s="25" t="str">
        <f>VLOOKUP(A81,'CENTROS DE COSTOS'!A:D,3,0)</f>
        <v>Wompi Santander</v>
      </c>
      <c r="D81" s="25">
        <v>54405</v>
      </c>
      <c r="E81" s="25">
        <v>2837424</v>
      </c>
      <c r="F81" s="25">
        <v>60590</v>
      </c>
      <c r="G81" s="25" t="s">
        <v>33</v>
      </c>
      <c r="H81" s="25" t="s">
        <v>893</v>
      </c>
      <c r="I81" s="25" t="s">
        <v>915</v>
      </c>
      <c r="J81" s="25" t="s">
        <v>2317</v>
      </c>
      <c r="K81" s="25" t="s">
        <v>1174</v>
      </c>
      <c r="L81" s="25" t="s">
        <v>2318</v>
      </c>
      <c r="M81" s="42">
        <v>45933.625</v>
      </c>
      <c r="N81" s="42">
        <v>45934.427777777775</v>
      </c>
      <c r="O81" s="68" t="s">
        <v>33</v>
      </c>
      <c r="P81" s="42" t="s">
        <v>2022</v>
      </c>
      <c r="Q81" s="42" t="s">
        <v>2023</v>
      </c>
      <c r="R81" s="42" t="s">
        <v>2060</v>
      </c>
      <c r="S81" s="42" t="s">
        <v>2319</v>
      </c>
      <c r="T81" s="42" t="s">
        <v>2013</v>
      </c>
      <c r="U81" s="25">
        <v>32</v>
      </c>
      <c r="V81" s="42" t="s">
        <v>42</v>
      </c>
      <c r="W81" s="42" t="s">
        <v>123</v>
      </c>
      <c r="X81" s="42" t="s">
        <v>2221</v>
      </c>
      <c r="Y81" s="68">
        <v>1</v>
      </c>
      <c r="Z81" s="26">
        <f>IF(T81="SOPORTE_TELEFÓNICO",'TARIFAS 2025'!$B$14,IF(V81="PRINCIPAL",'TARIFAS 2025'!$B$8,IF(V81="INTERMEDIA",'TARIFAS 2025'!$C$8,IF(V81="LEJANA",'TARIFAS 2025'!$D$8))))</f>
        <v>22000</v>
      </c>
      <c r="AA81" s="26">
        <f t="shared" si="1"/>
        <v>22000</v>
      </c>
    </row>
    <row r="82" spans="1:27" s="66" customFormat="1" ht="15.6">
      <c r="A82" s="25" t="s">
        <v>93</v>
      </c>
      <c r="B82" s="25" t="str">
        <f>VLOOKUP(A82,'CENTROS DE COSTOS'!A:D,2,0)</f>
        <v>0036-0003</v>
      </c>
      <c r="C82" s="25" t="str">
        <f>VLOOKUP(A82,'CENTROS DE COSTOS'!A:D,3,0)</f>
        <v>Wompi Suroccidente</v>
      </c>
      <c r="D82" s="25">
        <v>52001</v>
      </c>
      <c r="E82" s="25">
        <v>2830174</v>
      </c>
      <c r="F82" s="25">
        <v>66922</v>
      </c>
      <c r="G82" s="25" t="s">
        <v>33</v>
      </c>
      <c r="H82" s="25" t="s">
        <v>135</v>
      </c>
      <c r="I82" s="25" t="s">
        <v>93</v>
      </c>
      <c r="J82" s="25" t="s">
        <v>2320</v>
      </c>
      <c r="K82" s="25" t="s">
        <v>1174</v>
      </c>
      <c r="L82" s="25" t="s">
        <v>2321</v>
      </c>
      <c r="M82" s="42">
        <v>45932.51666666667</v>
      </c>
      <c r="N82" s="42">
        <v>45934.429861111108</v>
      </c>
      <c r="O82" s="68" t="s">
        <v>33</v>
      </c>
      <c r="P82" s="42" t="s">
        <v>2034</v>
      </c>
      <c r="Q82" s="42" t="s">
        <v>2035</v>
      </c>
      <c r="R82" s="42" t="s">
        <v>2036</v>
      </c>
      <c r="S82" s="42" t="s">
        <v>2322</v>
      </c>
      <c r="T82" s="42" t="s">
        <v>2013</v>
      </c>
      <c r="U82" s="25">
        <v>16</v>
      </c>
      <c r="V82" s="42" t="s">
        <v>42</v>
      </c>
      <c r="W82" s="42" t="s">
        <v>123</v>
      </c>
      <c r="X82" s="42" t="s">
        <v>2131</v>
      </c>
      <c r="Y82" s="68">
        <v>1</v>
      </c>
      <c r="Z82" s="26">
        <f>IF(T82="SOPORTE_TELEFÓNICO",'TARIFAS 2025'!$B$14,IF(V82="PRINCIPAL",'TARIFAS 2025'!$B$8,IF(V82="INTERMEDIA",'TARIFAS 2025'!$C$8,IF(V82="LEJANA",'TARIFAS 2025'!$D$8))))</f>
        <v>22000</v>
      </c>
      <c r="AA82" s="26">
        <f t="shared" si="1"/>
        <v>22000</v>
      </c>
    </row>
    <row r="83" spans="1:27" s="66" customFormat="1" ht="15.6">
      <c r="A83" s="25" t="s">
        <v>90</v>
      </c>
      <c r="B83" s="25" t="str">
        <f>VLOOKUP(A83,'CENTROS DE COSTOS'!A:D,2,0)</f>
        <v>0036-0005</v>
      </c>
      <c r="C83" s="25" t="str">
        <f>VLOOKUP(A83,'CENTROS DE COSTOS'!A:D,3,0)</f>
        <v>Wompi Noroccidente</v>
      </c>
      <c r="D83" s="25">
        <v>5001</v>
      </c>
      <c r="E83" s="25">
        <v>2838471</v>
      </c>
      <c r="F83" s="25">
        <v>13412</v>
      </c>
      <c r="G83" s="25" t="s">
        <v>33</v>
      </c>
      <c r="H83" s="25" t="s">
        <v>122</v>
      </c>
      <c r="I83" s="25" t="s">
        <v>2044</v>
      </c>
      <c r="J83" s="25" t="s">
        <v>2323</v>
      </c>
      <c r="K83" s="25" t="s">
        <v>1174</v>
      </c>
      <c r="L83" s="25" t="s">
        <v>2324</v>
      </c>
      <c r="M83" s="42">
        <v>45934.375</v>
      </c>
      <c r="N83" s="42">
        <v>45934.459027777775</v>
      </c>
      <c r="O83" s="68" t="s">
        <v>33</v>
      </c>
      <c r="P83" s="42" t="s">
        <v>2016</v>
      </c>
      <c r="Q83" s="42" t="s">
        <v>2017</v>
      </c>
      <c r="R83" s="42" t="s">
        <v>2018</v>
      </c>
      <c r="S83" s="42" t="s">
        <v>2325</v>
      </c>
      <c r="T83" s="42" t="s">
        <v>1178</v>
      </c>
      <c r="U83" s="25">
        <v>64</v>
      </c>
      <c r="V83" s="42" t="s">
        <v>42</v>
      </c>
      <c r="W83" s="42" t="s">
        <v>123</v>
      </c>
      <c r="X83" s="42" t="s">
        <v>1595</v>
      </c>
      <c r="Y83" s="68">
        <v>1</v>
      </c>
      <c r="Z83" s="26">
        <f>IF(T83="SOPORTE_TELEFÓNICO",'TARIFAS 2025'!$B$14,IF(V83="PRINCIPAL",'TARIFAS 2025'!$B$8,IF(V83="INTERMEDIA",'TARIFAS 2025'!$C$8,IF(V83="LEJANA",'TARIFAS 2025'!$D$8))))</f>
        <v>51282</v>
      </c>
      <c r="AA83" s="26">
        <f t="shared" si="1"/>
        <v>51282</v>
      </c>
    </row>
    <row r="84" spans="1:27" s="66" customFormat="1" ht="15.6">
      <c r="A84" s="25" t="s">
        <v>90</v>
      </c>
      <c r="B84" s="25" t="str">
        <f>VLOOKUP(A84,'CENTROS DE COSTOS'!A:D,2,0)</f>
        <v>0036-0005</v>
      </c>
      <c r="C84" s="25" t="str">
        <f>VLOOKUP(A84,'CENTROS DE COSTOS'!A:D,3,0)</f>
        <v>Wompi Noroccidente</v>
      </c>
      <c r="D84" s="25">
        <v>5001</v>
      </c>
      <c r="E84" s="25">
        <v>2838299</v>
      </c>
      <c r="F84" s="25">
        <v>68653</v>
      </c>
      <c r="G84" s="25" t="s">
        <v>33</v>
      </c>
      <c r="H84" s="25" t="s">
        <v>122</v>
      </c>
      <c r="I84" s="25" t="s">
        <v>2044</v>
      </c>
      <c r="J84" s="25" t="s">
        <v>2326</v>
      </c>
      <c r="K84" s="25" t="s">
        <v>1174</v>
      </c>
      <c r="L84" s="25" t="s">
        <v>2327</v>
      </c>
      <c r="M84" s="42">
        <v>45934.375</v>
      </c>
      <c r="N84" s="42">
        <v>45934.477777777778</v>
      </c>
      <c r="O84" s="68" t="s">
        <v>33</v>
      </c>
      <c r="P84" s="42" t="s">
        <v>2022</v>
      </c>
      <c r="Q84" s="42" t="s">
        <v>2023</v>
      </c>
      <c r="R84" s="42" t="s">
        <v>2060</v>
      </c>
      <c r="S84" s="42" t="s">
        <v>2328</v>
      </c>
      <c r="T84" s="42" t="s">
        <v>1178</v>
      </c>
      <c r="U84" s="25">
        <v>24</v>
      </c>
      <c r="V84" s="42" t="s">
        <v>42</v>
      </c>
      <c r="W84" s="42" t="s">
        <v>123</v>
      </c>
      <c r="X84" s="42" t="s">
        <v>2329</v>
      </c>
      <c r="Y84" s="68">
        <v>1</v>
      </c>
      <c r="Z84" s="26">
        <f>IF(T84="SOPORTE_TELEFÓNICO",'TARIFAS 2025'!$B$14,IF(V84="PRINCIPAL",'TARIFAS 2025'!$B$8,IF(V84="INTERMEDIA",'TARIFAS 2025'!$C$8,IF(V84="LEJANA",'TARIFAS 2025'!$D$8))))</f>
        <v>51282</v>
      </c>
      <c r="AA84" s="26">
        <f t="shared" si="1"/>
        <v>51282</v>
      </c>
    </row>
    <row r="85" spans="1:27" s="66" customFormat="1" ht="15.6">
      <c r="A85" s="25" t="s">
        <v>79</v>
      </c>
      <c r="B85" s="25" t="str">
        <f>VLOOKUP(A85,'CENTROS DE COSTOS'!A:D,2,0)</f>
        <v>0036-0003</v>
      </c>
      <c r="C85" s="25" t="str">
        <f>VLOOKUP(A85,'CENTROS DE COSTOS'!A:D,3,0)</f>
        <v>Wompi Suroccidente</v>
      </c>
      <c r="D85" s="25">
        <v>19001</v>
      </c>
      <c r="E85" s="25">
        <v>2829592</v>
      </c>
      <c r="F85" s="25">
        <v>55858</v>
      </c>
      <c r="G85" s="25" t="s">
        <v>33</v>
      </c>
      <c r="H85" s="25" t="s">
        <v>500</v>
      </c>
      <c r="I85" s="25" t="s">
        <v>95</v>
      </c>
      <c r="J85" s="25" t="s">
        <v>2330</v>
      </c>
      <c r="K85" s="25" t="s">
        <v>1174</v>
      </c>
      <c r="L85" s="25" t="s">
        <v>2331</v>
      </c>
      <c r="M85" s="42">
        <v>45932.479166666664</v>
      </c>
      <c r="N85" s="42">
        <v>45934.505555555559</v>
      </c>
      <c r="O85" s="68" t="s">
        <v>33</v>
      </c>
      <c r="P85" s="42" t="s">
        <v>2040</v>
      </c>
      <c r="Q85" s="42" t="s">
        <v>2055</v>
      </c>
      <c r="R85" s="42" t="s">
        <v>2042</v>
      </c>
      <c r="S85" s="42" t="s">
        <v>2332</v>
      </c>
      <c r="T85" s="42" t="s">
        <v>2013</v>
      </c>
      <c r="U85" s="25">
        <v>64</v>
      </c>
      <c r="V85" s="42" t="s">
        <v>44</v>
      </c>
      <c r="W85" s="42" t="s">
        <v>123</v>
      </c>
      <c r="X85" s="42" t="s">
        <v>2131</v>
      </c>
      <c r="Y85" s="68">
        <v>1</v>
      </c>
      <c r="Z85" s="26">
        <f>IF(T85="SOPORTE_TELEFÓNICO",'TARIFAS 2025'!$B$14,IF(V85="PRINCIPAL",'TARIFAS 2025'!$B$8,IF(V85="INTERMEDIA",'TARIFAS 2025'!$C$8,IF(V85="LEJANA",'TARIFAS 2025'!$D$8))))</f>
        <v>22000</v>
      </c>
      <c r="AA85" s="26">
        <f t="shared" si="1"/>
        <v>22000</v>
      </c>
    </row>
    <row r="86" spans="1:27" s="66" customFormat="1" ht="15.6">
      <c r="A86" s="25" t="s">
        <v>90</v>
      </c>
      <c r="B86" s="25" t="str">
        <f>VLOOKUP(A86,'CENTROS DE COSTOS'!A:D,2,0)</f>
        <v>0036-0005</v>
      </c>
      <c r="C86" s="25" t="str">
        <f>VLOOKUP(A86,'CENTROS DE COSTOS'!A:D,3,0)</f>
        <v>Wompi Noroccidente</v>
      </c>
      <c r="D86" s="25">
        <v>5212</v>
      </c>
      <c r="E86" s="25">
        <v>2836597</v>
      </c>
      <c r="F86" s="25">
        <v>61261</v>
      </c>
      <c r="G86" s="25" t="s">
        <v>33</v>
      </c>
      <c r="H86" s="25" t="s">
        <v>122</v>
      </c>
      <c r="I86" s="25" t="s">
        <v>174</v>
      </c>
      <c r="J86" s="25" t="s">
        <v>2333</v>
      </c>
      <c r="K86" s="25" t="s">
        <v>1174</v>
      </c>
      <c r="L86" s="25" t="s">
        <v>2334</v>
      </c>
      <c r="M86" s="42">
        <v>45933.5625</v>
      </c>
      <c r="N86" s="42">
        <v>45934.572222222225</v>
      </c>
      <c r="O86" s="68" t="s">
        <v>33</v>
      </c>
      <c r="P86" s="42" t="s">
        <v>2040</v>
      </c>
      <c r="Q86" s="42" t="s">
        <v>2041</v>
      </c>
      <c r="R86" s="42" t="s">
        <v>2042</v>
      </c>
      <c r="S86" s="42" t="s">
        <v>2335</v>
      </c>
      <c r="T86" s="42" t="s">
        <v>2013</v>
      </c>
      <c r="U86" s="25">
        <v>24</v>
      </c>
      <c r="V86" s="42" t="s">
        <v>42</v>
      </c>
      <c r="W86" s="42" t="s">
        <v>123</v>
      </c>
      <c r="X86" s="42" t="s">
        <v>2336</v>
      </c>
      <c r="Y86" s="68">
        <v>1</v>
      </c>
      <c r="Z86" s="26">
        <f>IF(T86="SOPORTE_TELEFÓNICO",'TARIFAS 2025'!$B$14,IF(V86="PRINCIPAL",'TARIFAS 2025'!$B$8,IF(V86="INTERMEDIA",'TARIFAS 2025'!$C$8,IF(V86="LEJANA",'TARIFAS 2025'!$D$8))))</f>
        <v>22000</v>
      </c>
      <c r="AA86" s="26">
        <f t="shared" si="1"/>
        <v>22000</v>
      </c>
    </row>
    <row r="87" spans="1:27" s="66" customFormat="1" ht="15.6">
      <c r="A87" s="25" t="s">
        <v>91</v>
      </c>
      <c r="B87" s="25" t="str">
        <f>VLOOKUP(A87,'CENTROS DE COSTOS'!A:D,2,0)</f>
        <v>0036-0001</v>
      </c>
      <c r="C87" s="25" t="str">
        <f>VLOOKUP(A87,'CENTROS DE COSTOS'!A:D,3,0)</f>
        <v>Wompi Costa</v>
      </c>
      <c r="D87" s="25">
        <v>23001</v>
      </c>
      <c r="E87" s="25">
        <v>2778678</v>
      </c>
      <c r="F87" s="25">
        <v>74154</v>
      </c>
      <c r="G87" s="25" t="s">
        <v>33</v>
      </c>
      <c r="H87" s="25" t="s">
        <v>278</v>
      </c>
      <c r="I87" s="25" t="s">
        <v>91</v>
      </c>
      <c r="J87" s="25" t="s">
        <v>2337</v>
      </c>
      <c r="K87" s="25" t="s">
        <v>1174</v>
      </c>
      <c r="L87" s="25" t="s">
        <v>2338</v>
      </c>
      <c r="M87" s="42">
        <v>45923.34375</v>
      </c>
      <c r="N87" s="42">
        <v>45936.386805555558</v>
      </c>
      <c r="O87" s="68" t="s">
        <v>33</v>
      </c>
      <c r="P87" s="42" t="s">
        <v>2002</v>
      </c>
      <c r="Q87" s="42" t="s">
        <v>2003</v>
      </c>
      <c r="R87" s="42" t="s">
        <v>2004</v>
      </c>
      <c r="S87" s="42" t="s">
        <v>2339</v>
      </c>
      <c r="T87" s="42" t="s">
        <v>1178</v>
      </c>
      <c r="U87" s="25">
        <v>56</v>
      </c>
      <c r="V87" s="42" t="s">
        <v>42</v>
      </c>
      <c r="W87" s="42" t="s">
        <v>123</v>
      </c>
      <c r="X87" s="42" t="s">
        <v>1462</v>
      </c>
      <c r="Y87" s="68">
        <v>2</v>
      </c>
      <c r="Z87" s="26">
        <f>IF(T87="SOPORTE_TELEFÓNICO",'TARIFAS 2025'!$B$14,IF(V87="PRINCIPAL",'TARIFAS 2025'!$B$8,IF(V87="INTERMEDIA",'TARIFAS 2025'!$C$8,IF(V87="LEJANA",'TARIFAS 2025'!$D$8))))</f>
        <v>51282</v>
      </c>
      <c r="AA87" s="26">
        <f t="shared" si="1"/>
        <v>102564</v>
      </c>
    </row>
    <row r="88" spans="1:27" s="66" customFormat="1" ht="15.6">
      <c r="A88" s="25" t="s">
        <v>91</v>
      </c>
      <c r="B88" s="25" t="str">
        <f>VLOOKUP(A88,'CENTROS DE COSTOS'!A:D,2,0)</f>
        <v>0036-0001</v>
      </c>
      <c r="C88" s="25" t="str">
        <f>VLOOKUP(A88,'CENTROS DE COSTOS'!A:D,3,0)</f>
        <v>Wompi Costa</v>
      </c>
      <c r="D88" s="25">
        <v>23001</v>
      </c>
      <c r="E88" s="25">
        <v>2783565</v>
      </c>
      <c r="F88" s="25">
        <v>58874</v>
      </c>
      <c r="G88" s="25" t="s">
        <v>33</v>
      </c>
      <c r="H88" s="25" t="s">
        <v>278</v>
      </c>
      <c r="I88" s="25" t="s">
        <v>91</v>
      </c>
      <c r="J88" s="25" t="s">
        <v>2340</v>
      </c>
      <c r="K88" s="25" t="s">
        <v>1174</v>
      </c>
      <c r="L88" s="25" t="s">
        <v>2341</v>
      </c>
      <c r="M88" s="42">
        <v>45923.676388888889</v>
      </c>
      <c r="N88" s="42">
        <v>45936.445138888892</v>
      </c>
      <c r="O88" s="68" t="s">
        <v>33</v>
      </c>
      <c r="P88" s="42" t="s">
        <v>2002</v>
      </c>
      <c r="Q88" s="42" t="s">
        <v>2003</v>
      </c>
      <c r="R88" s="42" t="s">
        <v>2004</v>
      </c>
      <c r="S88" s="42" t="s">
        <v>2342</v>
      </c>
      <c r="T88" s="42" t="s">
        <v>1178</v>
      </c>
      <c r="U88" s="25">
        <v>48</v>
      </c>
      <c r="V88" s="42" t="s">
        <v>42</v>
      </c>
      <c r="W88" s="42" t="s">
        <v>123</v>
      </c>
      <c r="X88" s="42" t="s">
        <v>2343</v>
      </c>
      <c r="Y88" s="68">
        <v>2</v>
      </c>
      <c r="Z88" s="26">
        <f>IF(T88="SOPORTE_TELEFÓNICO",'TARIFAS 2025'!$B$14,IF(V88="PRINCIPAL",'TARIFAS 2025'!$B$8,IF(V88="INTERMEDIA",'TARIFAS 2025'!$C$8,IF(V88="LEJANA",'TARIFAS 2025'!$D$8))))</f>
        <v>51282</v>
      </c>
      <c r="AA88" s="26">
        <f t="shared" si="1"/>
        <v>102564</v>
      </c>
    </row>
    <row r="89" spans="1:27" s="66" customFormat="1" ht="15.6">
      <c r="A89" s="25" t="s">
        <v>83</v>
      </c>
      <c r="B89" s="25" t="str">
        <f>VLOOKUP(A89,'CENTROS DE COSTOS'!A:D,2,0)</f>
        <v>0036-0007</v>
      </c>
      <c r="C89" s="25" t="str">
        <f>VLOOKUP(A89,'CENTROS DE COSTOS'!A:D,3,0)</f>
        <v>Wompi Santander</v>
      </c>
      <c r="D89" s="25">
        <v>54001</v>
      </c>
      <c r="E89" s="25">
        <v>2836605</v>
      </c>
      <c r="F89" s="25">
        <v>52895</v>
      </c>
      <c r="G89" s="25" t="s">
        <v>33</v>
      </c>
      <c r="H89" s="25" t="s">
        <v>893</v>
      </c>
      <c r="I89" s="25" t="s">
        <v>83</v>
      </c>
      <c r="J89" s="25" t="s">
        <v>2237</v>
      </c>
      <c r="K89" s="25" t="s">
        <v>1174</v>
      </c>
      <c r="L89" s="25" t="s">
        <v>2344</v>
      </c>
      <c r="M89" s="42">
        <v>45933.536111111112</v>
      </c>
      <c r="N89" s="42">
        <v>45936.447222222225</v>
      </c>
      <c r="O89" s="68" t="s">
        <v>33</v>
      </c>
      <c r="P89" s="42" t="s">
        <v>2022</v>
      </c>
      <c r="Q89" s="42" t="s">
        <v>2115</v>
      </c>
      <c r="R89" s="42" t="s">
        <v>2060</v>
      </c>
      <c r="S89" s="42" t="s">
        <v>2345</v>
      </c>
      <c r="T89" s="42" t="s">
        <v>2013</v>
      </c>
      <c r="U89" s="25">
        <v>32</v>
      </c>
      <c r="V89" s="42" t="s">
        <v>42</v>
      </c>
      <c r="W89" s="42" t="s">
        <v>123</v>
      </c>
      <c r="X89" s="42" t="s">
        <v>2221</v>
      </c>
      <c r="Y89" s="68">
        <v>1</v>
      </c>
      <c r="Z89" s="26">
        <f>IF(T89="SOPORTE_TELEFÓNICO",'TARIFAS 2025'!$B$14,IF(V89="PRINCIPAL",'TARIFAS 2025'!$B$8,IF(V89="INTERMEDIA",'TARIFAS 2025'!$C$8,IF(V89="LEJANA",'TARIFAS 2025'!$D$8))))</f>
        <v>22000</v>
      </c>
      <c r="AA89" s="26">
        <f t="shared" si="1"/>
        <v>22000</v>
      </c>
    </row>
    <row r="90" spans="1:27" s="66" customFormat="1" ht="15.6">
      <c r="A90" s="25" t="s">
        <v>79</v>
      </c>
      <c r="B90" s="25" t="str">
        <f>VLOOKUP(A90,'CENTROS DE COSTOS'!A:D,2,0)</f>
        <v>0036-0003</v>
      </c>
      <c r="C90" s="25" t="str">
        <f>VLOOKUP(A90,'CENTROS DE COSTOS'!A:D,3,0)</f>
        <v>Wompi Suroccidente</v>
      </c>
      <c r="D90" s="25">
        <v>76364</v>
      </c>
      <c r="E90" s="25">
        <v>2839525</v>
      </c>
      <c r="F90" s="25">
        <v>30273</v>
      </c>
      <c r="G90" s="25" t="s">
        <v>33</v>
      </c>
      <c r="H90" s="25" t="s">
        <v>1103</v>
      </c>
      <c r="I90" s="25" t="s">
        <v>1121</v>
      </c>
      <c r="J90" s="25" t="s">
        <v>2346</v>
      </c>
      <c r="K90" s="25" t="s">
        <v>1174</v>
      </c>
      <c r="L90" s="25" t="s">
        <v>2347</v>
      </c>
      <c r="M90" s="42">
        <v>45934.463194444441</v>
      </c>
      <c r="N90" s="42">
        <v>45936.451388888891</v>
      </c>
      <c r="O90" s="68" t="s">
        <v>33</v>
      </c>
      <c r="P90" s="42" t="s">
        <v>2022</v>
      </c>
      <c r="Q90" s="42" t="s">
        <v>2023</v>
      </c>
      <c r="R90" s="42" t="s">
        <v>2024</v>
      </c>
      <c r="S90" s="42" t="s">
        <v>2348</v>
      </c>
      <c r="T90" s="42" t="s">
        <v>1178</v>
      </c>
      <c r="U90" s="25">
        <v>64</v>
      </c>
      <c r="V90" s="42" t="s">
        <v>43</v>
      </c>
      <c r="W90" s="42" t="s">
        <v>123</v>
      </c>
      <c r="X90" s="42" t="s">
        <v>1554</v>
      </c>
      <c r="Y90" s="68">
        <v>1</v>
      </c>
      <c r="Z90" s="26">
        <f>IF(T90="SOPORTE_TELEFÓNICO",'TARIFAS 2025'!$B$14,IF(V90="PRINCIPAL",'TARIFAS 2025'!$B$8,IF(V90="INTERMEDIA",'TARIFAS 2025'!$C$8,IF(V90="LEJANA",'TARIFAS 2025'!$D$8))))</f>
        <v>172989</v>
      </c>
      <c r="AA90" s="26">
        <f t="shared" si="1"/>
        <v>172989</v>
      </c>
    </row>
    <row r="91" spans="1:27" s="66" customFormat="1" ht="15.6">
      <c r="A91" s="25" t="s">
        <v>99</v>
      </c>
      <c r="B91" s="25" t="str">
        <f>VLOOKUP(A91,'CENTROS DE COSTOS'!A:D,2,0)</f>
        <v>0036-0001</v>
      </c>
      <c r="C91" s="25" t="str">
        <f>VLOOKUP(A91,'CENTROS DE COSTOS'!A:D,3,0)</f>
        <v>Wompi Costa</v>
      </c>
      <c r="D91" s="25">
        <v>20001</v>
      </c>
      <c r="E91" s="25">
        <v>2840603</v>
      </c>
      <c r="F91" s="25">
        <v>48069</v>
      </c>
      <c r="G91" s="25" t="s">
        <v>33</v>
      </c>
      <c r="H91" s="25" t="s">
        <v>538</v>
      </c>
      <c r="I91" s="25" t="s">
        <v>99</v>
      </c>
      <c r="J91" s="25" t="s">
        <v>2349</v>
      </c>
      <c r="K91" s="25" t="s">
        <v>1174</v>
      </c>
      <c r="L91" s="25" t="s">
        <v>2350</v>
      </c>
      <c r="M91" s="42">
        <v>45935.441666666666</v>
      </c>
      <c r="N91" s="42">
        <v>45936.452777777777</v>
      </c>
      <c r="O91" s="68" t="s">
        <v>33</v>
      </c>
      <c r="P91" s="42" t="s">
        <v>2009</v>
      </c>
      <c r="Q91" s="42" t="s">
        <v>2010</v>
      </c>
      <c r="R91" s="42" t="s">
        <v>2011</v>
      </c>
      <c r="S91" s="42" t="s">
        <v>2351</v>
      </c>
      <c r="T91" s="42" t="s">
        <v>1178</v>
      </c>
      <c r="U91" s="25">
        <v>32</v>
      </c>
      <c r="V91" s="42" t="s">
        <v>42</v>
      </c>
      <c r="W91" s="42" t="s">
        <v>123</v>
      </c>
      <c r="X91" s="42" t="s">
        <v>1407</v>
      </c>
      <c r="Y91" s="68">
        <v>1</v>
      </c>
      <c r="Z91" s="26">
        <f>IF(T91="SOPORTE_TELEFÓNICO",'TARIFAS 2025'!$B$14,IF(V91="PRINCIPAL",'TARIFAS 2025'!$B$8,IF(V91="INTERMEDIA",'TARIFAS 2025'!$C$8,IF(V91="LEJANA",'TARIFAS 2025'!$D$8))))</f>
        <v>51282</v>
      </c>
      <c r="AA91" s="26">
        <f t="shared" si="1"/>
        <v>51282</v>
      </c>
    </row>
    <row r="92" spans="1:27" s="66" customFormat="1" ht="15.6">
      <c r="A92" s="25" t="s">
        <v>83</v>
      </c>
      <c r="B92" s="25" t="str">
        <f>VLOOKUP(A92,'CENTROS DE COSTOS'!A:D,2,0)</f>
        <v>0036-0007</v>
      </c>
      <c r="C92" s="25" t="str">
        <f>VLOOKUP(A92,'CENTROS DE COSTOS'!A:D,3,0)</f>
        <v>Wompi Santander</v>
      </c>
      <c r="D92" s="25">
        <v>54660</v>
      </c>
      <c r="E92" s="25">
        <v>2837743</v>
      </c>
      <c r="F92" s="25">
        <v>78158</v>
      </c>
      <c r="G92" s="25" t="s">
        <v>33</v>
      </c>
      <c r="H92" s="25" t="s">
        <v>893</v>
      </c>
      <c r="I92" s="25" t="s">
        <v>922</v>
      </c>
      <c r="J92" s="25" t="s">
        <v>2254</v>
      </c>
      <c r="K92" s="25" t="s">
        <v>1174</v>
      </c>
      <c r="L92" s="25" t="s">
        <v>2352</v>
      </c>
      <c r="M92" s="42">
        <v>45933.652083333334</v>
      </c>
      <c r="N92" s="42">
        <v>45936.496527777781</v>
      </c>
      <c r="O92" s="68" t="s">
        <v>33</v>
      </c>
      <c r="P92" s="42" t="s">
        <v>2022</v>
      </c>
      <c r="Q92" s="42" t="s">
        <v>2023</v>
      </c>
      <c r="R92" s="42" t="s">
        <v>2060</v>
      </c>
      <c r="S92" s="42" t="s">
        <v>2353</v>
      </c>
      <c r="T92" s="42" t="s">
        <v>2013</v>
      </c>
      <c r="U92" s="25">
        <v>0</v>
      </c>
      <c r="V92" s="42" t="s">
        <v>43</v>
      </c>
      <c r="W92" s="42" t="s">
        <v>123</v>
      </c>
      <c r="X92" s="42" t="s">
        <v>2221</v>
      </c>
      <c r="Y92" s="68">
        <v>1</v>
      </c>
      <c r="Z92" s="26">
        <f>IF(T92="SOPORTE_TELEFÓNICO",'TARIFAS 2025'!$B$14,IF(V92="PRINCIPAL",'TARIFAS 2025'!$B$8,IF(V92="INTERMEDIA",'TARIFAS 2025'!$C$8,IF(V92="LEJANA",'TARIFAS 2025'!$D$8))))</f>
        <v>22000</v>
      </c>
      <c r="AA92" s="26">
        <f t="shared" si="1"/>
        <v>22000</v>
      </c>
    </row>
    <row r="93" spans="1:27" s="66" customFormat="1" ht="15.6">
      <c r="A93" s="25" t="s">
        <v>82</v>
      </c>
      <c r="B93" s="25" t="str">
        <f>VLOOKUP(A93,'CENTROS DE COSTOS'!A:D,2,0)</f>
        <v>0036-0001</v>
      </c>
      <c r="C93" s="25" t="str">
        <f>VLOOKUP(A93,'CENTROS DE COSTOS'!A:D,3,0)</f>
        <v>Wompi Costa</v>
      </c>
      <c r="D93" s="25">
        <v>13001</v>
      </c>
      <c r="E93" s="25">
        <v>2758530</v>
      </c>
      <c r="F93" s="25">
        <v>76119</v>
      </c>
      <c r="G93" s="25" t="s">
        <v>33</v>
      </c>
      <c r="H93" s="25" t="s">
        <v>277</v>
      </c>
      <c r="I93" s="25" t="s">
        <v>82</v>
      </c>
      <c r="J93" s="25" t="s">
        <v>2354</v>
      </c>
      <c r="K93" s="25" t="s">
        <v>1174</v>
      </c>
      <c r="L93" s="25" t="s">
        <v>2355</v>
      </c>
      <c r="M93" s="42">
        <v>45918.352083333331</v>
      </c>
      <c r="N93" s="42">
        <v>45936.513888888891</v>
      </c>
      <c r="O93" s="68" t="s">
        <v>33</v>
      </c>
      <c r="P93" s="42" t="s">
        <v>2002</v>
      </c>
      <c r="Q93" s="42" t="s">
        <v>2003</v>
      </c>
      <c r="R93" s="42" t="s">
        <v>2004</v>
      </c>
      <c r="S93" s="42" t="s">
        <v>2356</v>
      </c>
      <c r="T93" s="42" t="s">
        <v>1178</v>
      </c>
      <c r="U93" s="25">
        <v>32</v>
      </c>
      <c r="V93" s="42" t="s">
        <v>42</v>
      </c>
      <c r="W93" s="42" t="s">
        <v>123</v>
      </c>
      <c r="X93" s="42" t="s">
        <v>2357</v>
      </c>
      <c r="Y93" s="68">
        <v>2</v>
      </c>
      <c r="Z93" s="26">
        <f>IF(T93="SOPORTE_TELEFÓNICO",'TARIFAS 2025'!$B$14,IF(V93="PRINCIPAL",'TARIFAS 2025'!$B$8,IF(V93="INTERMEDIA",'TARIFAS 2025'!$C$8,IF(V93="LEJANA",'TARIFAS 2025'!$D$8))))</f>
        <v>51282</v>
      </c>
      <c r="AA93" s="26">
        <f t="shared" si="1"/>
        <v>102564</v>
      </c>
    </row>
    <row r="94" spans="1:27" s="66" customFormat="1" ht="15.6">
      <c r="A94" s="25" t="s">
        <v>90</v>
      </c>
      <c r="B94" s="25" t="str">
        <f>VLOOKUP(A94,'CENTROS DE COSTOS'!A:D,2,0)</f>
        <v>0036-0005</v>
      </c>
      <c r="C94" s="25" t="str">
        <f>VLOOKUP(A94,'CENTROS DE COSTOS'!A:D,3,0)</f>
        <v>Wompi Noroccidente</v>
      </c>
      <c r="D94" s="25">
        <v>5001</v>
      </c>
      <c r="E94" s="25">
        <v>2777802</v>
      </c>
      <c r="F94" s="25">
        <v>36659</v>
      </c>
      <c r="G94" s="25" t="s">
        <v>33</v>
      </c>
      <c r="H94" s="25" t="s">
        <v>122</v>
      </c>
      <c r="I94" s="25" t="s">
        <v>2044</v>
      </c>
      <c r="J94" s="25" t="s">
        <v>2358</v>
      </c>
      <c r="K94" s="25" t="s">
        <v>1174</v>
      </c>
      <c r="L94" s="25" t="s">
        <v>2359</v>
      </c>
      <c r="M94" s="42">
        <v>45923.333333333336</v>
      </c>
      <c r="N94" s="42">
        <v>45936.525694444441</v>
      </c>
      <c r="O94" s="68" t="s">
        <v>33</v>
      </c>
      <c r="P94" s="42" t="s">
        <v>2016</v>
      </c>
      <c r="Q94" s="42" t="s">
        <v>2017</v>
      </c>
      <c r="R94" s="42" t="s">
        <v>2018</v>
      </c>
      <c r="S94" s="42" t="s">
        <v>2360</v>
      </c>
      <c r="T94" s="42" t="s">
        <v>1178</v>
      </c>
      <c r="U94" s="25">
        <v>32</v>
      </c>
      <c r="V94" s="42" t="s">
        <v>42</v>
      </c>
      <c r="W94" s="42" t="s">
        <v>123</v>
      </c>
      <c r="X94" s="42" t="s">
        <v>2329</v>
      </c>
      <c r="Y94" s="68">
        <v>2</v>
      </c>
      <c r="Z94" s="26">
        <f>IF(T94="SOPORTE_TELEFÓNICO",'TARIFAS 2025'!$B$14,IF(V94="PRINCIPAL",'TARIFAS 2025'!$B$8,IF(V94="INTERMEDIA",'TARIFAS 2025'!$C$8,IF(V94="LEJANA",'TARIFAS 2025'!$D$8))))</f>
        <v>51282</v>
      </c>
      <c r="AA94" s="26">
        <f t="shared" si="1"/>
        <v>102564</v>
      </c>
    </row>
    <row r="95" spans="1:27" s="66" customFormat="1" ht="15.6">
      <c r="A95" s="25" t="s">
        <v>100</v>
      </c>
      <c r="B95" s="25" t="str">
        <f>VLOOKUP(A95,'CENTROS DE COSTOS'!A:D,2,0)</f>
        <v>0036-0006</v>
      </c>
      <c r="C95" s="25" t="str">
        <f>VLOOKUP(A95,'CENTROS DE COSTOS'!A:D,3,0)</f>
        <v>Wompi Oriente</v>
      </c>
      <c r="D95" s="25">
        <v>50001</v>
      </c>
      <c r="E95" s="25">
        <v>2789375</v>
      </c>
      <c r="F95" s="25">
        <v>70224</v>
      </c>
      <c r="G95" s="25" t="s">
        <v>33</v>
      </c>
      <c r="H95" s="25" t="s">
        <v>816</v>
      </c>
      <c r="I95" s="25" t="s">
        <v>100</v>
      </c>
      <c r="J95" s="25" t="s">
        <v>2361</v>
      </c>
      <c r="K95" s="25" t="s">
        <v>1174</v>
      </c>
      <c r="L95" s="25" t="s">
        <v>2362</v>
      </c>
      <c r="M95" s="42">
        <v>45924.654861111114</v>
      </c>
      <c r="N95" s="42">
        <v>45936.540277777778</v>
      </c>
      <c r="O95" s="68" t="s">
        <v>33</v>
      </c>
      <c r="P95" s="42" t="s">
        <v>2016</v>
      </c>
      <c r="Q95" s="42" t="s">
        <v>2017</v>
      </c>
      <c r="R95" s="42" t="s">
        <v>2018</v>
      </c>
      <c r="S95" s="42" t="s">
        <v>2363</v>
      </c>
      <c r="T95" s="42" t="s">
        <v>1178</v>
      </c>
      <c r="U95" s="25">
        <v>48</v>
      </c>
      <c r="V95" s="42" t="s">
        <v>42</v>
      </c>
      <c r="W95" s="42" t="s">
        <v>123</v>
      </c>
      <c r="X95" s="42" t="s">
        <v>2212</v>
      </c>
      <c r="Y95" s="68">
        <v>2</v>
      </c>
      <c r="Z95" s="26">
        <f>IF(T95="SOPORTE_TELEFÓNICO",'TARIFAS 2025'!$B$14,IF(V95="PRINCIPAL",'TARIFAS 2025'!$B$8,IF(V95="INTERMEDIA",'TARIFAS 2025'!$C$8,IF(V95="LEJANA",'TARIFAS 2025'!$D$8))))</f>
        <v>51282</v>
      </c>
      <c r="AA95" s="26">
        <f t="shared" si="1"/>
        <v>102564</v>
      </c>
    </row>
    <row r="96" spans="1:27" s="66" customFormat="1" ht="15.6">
      <c r="A96" s="25" t="s">
        <v>100</v>
      </c>
      <c r="B96" s="25" t="str">
        <f>VLOOKUP(A96,'CENTROS DE COSTOS'!A:D,2,0)</f>
        <v>0036-0006</v>
      </c>
      <c r="C96" s="25" t="str">
        <f>VLOOKUP(A96,'CENTROS DE COSTOS'!A:D,3,0)</f>
        <v>Wompi Oriente</v>
      </c>
      <c r="D96" s="25">
        <v>50001</v>
      </c>
      <c r="E96" s="25">
        <v>2810960</v>
      </c>
      <c r="F96" s="25">
        <v>62323</v>
      </c>
      <c r="G96" s="25" t="s">
        <v>33</v>
      </c>
      <c r="H96" s="25" t="s">
        <v>816</v>
      </c>
      <c r="I96" s="25" t="s">
        <v>100</v>
      </c>
      <c r="J96" s="25" t="s">
        <v>2364</v>
      </c>
      <c r="K96" s="25" t="s">
        <v>1174</v>
      </c>
      <c r="L96" s="25" t="s">
        <v>2365</v>
      </c>
      <c r="M96" s="42">
        <v>45929.686111111114</v>
      </c>
      <c r="N96" s="42">
        <v>45936.541666666664</v>
      </c>
      <c r="O96" s="68" t="s">
        <v>33</v>
      </c>
      <c r="P96" s="42" t="s">
        <v>2022</v>
      </c>
      <c r="Q96" s="42" t="s">
        <v>2023</v>
      </c>
      <c r="R96" s="42" t="s">
        <v>2024</v>
      </c>
      <c r="S96" s="42" t="s">
        <v>2366</v>
      </c>
      <c r="T96" s="42" t="s">
        <v>1178</v>
      </c>
      <c r="U96" s="25">
        <v>64</v>
      </c>
      <c r="V96" s="42" t="s">
        <v>42</v>
      </c>
      <c r="W96" s="42" t="s">
        <v>123</v>
      </c>
      <c r="X96" s="42" t="s">
        <v>2212</v>
      </c>
      <c r="Y96" s="68">
        <v>2</v>
      </c>
      <c r="Z96" s="26">
        <f>IF(T96="SOPORTE_TELEFÓNICO",'TARIFAS 2025'!$B$14,IF(V96="PRINCIPAL",'TARIFAS 2025'!$B$8,IF(V96="INTERMEDIA",'TARIFAS 2025'!$C$8,IF(V96="LEJANA",'TARIFAS 2025'!$D$8))))</f>
        <v>51282</v>
      </c>
      <c r="AA96" s="26">
        <f t="shared" si="1"/>
        <v>102564</v>
      </c>
    </row>
    <row r="97" spans="1:27" s="66" customFormat="1" ht="15.6">
      <c r="A97" s="25" t="s">
        <v>73</v>
      </c>
      <c r="B97" s="25" t="str">
        <f>VLOOKUP(A97,'CENTROS DE COSTOS'!A:D,2,0)</f>
        <v>0036-0004</v>
      </c>
      <c r="C97" s="25" t="str">
        <f>VLOOKUP(A97,'CENTROS DE COSTOS'!A:D,3,0)</f>
        <v>Wompi Centro</v>
      </c>
      <c r="D97" s="25">
        <v>11001</v>
      </c>
      <c r="E97" s="25">
        <v>2843626</v>
      </c>
      <c r="F97" s="25">
        <v>78342</v>
      </c>
      <c r="G97" s="25" t="s">
        <v>33</v>
      </c>
      <c r="H97" s="25" t="s">
        <v>620</v>
      </c>
      <c r="I97" s="25" t="s">
        <v>2057</v>
      </c>
      <c r="J97" s="25" t="s">
        <v>2367</v>
      </c>
      <c r="K97" s="25" t="s">
        <v>1174</v>
      </c>
      <c r="L97" s="25" t="s">
        <v>2368</v>
      </c>
      <c r="M97" s="42">
        <v>45936.441666666666</v>
      </c>
      <c r="N97" s="42">
        <v>45936.543055555558</v>
      </c>
      <c r="O97" s="68" t="s">
        <v>33</v>
      </c>
      <c r="P97" s="42" t="s">
        <v>2009</v>
      </c>
      <c r="Q97" s="42" t="s">
        <v>2093</v>
      </c>
      <c r="R97" s="42" t="s">
        <v>2011</v>
      </c>
      <c r="S97" s="42" t="s">
        <v>2369</v>
      </c>
      <c r="T97" s="42" t="s">
        <v>1178</v>
      </c>
      <c r="U97" s="25">
        <v>24</v>
      </c>
      <c r="V97" s="42" t="s">
        <v>42</v>
      </c>
      <c r="W97" s="42" t="s">
        <v>123</v>
      </c>
      <c r="X97" s="42" t="s">
        <v>1193</v>
      </c>
      <c r="Y97" s="68">
        <v>1</v>
      </c>
      <c r="Z97" s="26">
        <f>IF(T97="SOPORTE_TELEFÓNICO",'TARIFAS 2025'!$B$14,IF(V97="PRINCIPAL",'TARIFAS 2025'!$B$8,IF(V97="INTERMEDIA",'TARIFAS 2025'!$C$8,IF(V97="LEJANA",'TARIFAS 2025'!$D$8))))</f>
        <v>51282</v>
      </c>
      <c r="AA97" s="26">
        <f t="shared" si="1"/>
        <v>51282</v>
      </c>
    </row>
    <row r="98" spans="1:27" s="66" customFormat="1" ht="15.6">
      <c r="A98" s="25" t="s">
        <v>83</v>
      </c>
      <c r="B98" s="25" t="str">
        <f>VLOOKUP(A98,'CENTROS DE COSTOS'!A:D,2,0)</f>
        <v>0036-0007</v>
      </c>
      <c r="C98" s="25" t="str">
        <f>VLOOKUP(A98,'CENTROS DE COSTOS'!A:D,3,0)</f>
        <v>Wompi Santander</v>
      </c>
      <c r="D98" s="25">
        <v>54001</v>
      </c>
      <c r="E98" s="25">
        <v>2842728</v>
      </c>
      <c r="F98" s="25">
        <v>15712</v>
      </c>
      <c r="G98" s="25" t="s">
        <v>33</v>
      </c>
      <c r="H98" s="25" t="s">
        <v>893</v>
      </c>
      <c r="I98" s="25" t="s">
        <v>83</v>
      </c>
      <c r="J98" s="25" t="s">
        <v>2370</v>
      </c>
      <c r="K98" s="25" t="s">
        <v>1174</v>
      </c>
      <c r="L98" s="25" t="s">
        <v>2371</v>
      </c>
      <c r="M98" s="42">
        <v>45936.397916666669</v>
      </c>
      <c r="N98" s="42">
        <v>45936.54583333333</v>
      </c>
      <c r="O98" s="68" t="s">
        <v>33</v>
      </c>
      <c r="P98" s="42" t="s">
        <v>2009</v>
      </c>
      <c r="Q98" s="42" t="s">
        <v>2372</v>
      </c>
      <c r="R98" s="42" t="s">
        <v>2094</v>
      </c>
      <c r="S98" s="42" t="s">
        <v>2373</v>
      </c>
      <c r="T98" s="42" t="s">
        <v>2013</v>
      </c>
      <c r="U98" s="25">
        <v>64</v>
      </c>
      <c r="V98" s="42" t="s">
        <v>42</v>
      </c>
      <c r="W98" s="42" t="s">
        <v>123</v>
      </c>
      <c r="X98" s="42" t="s">
        <v>2221</v>
      </c>
      <c r="Y98" s="68">
        <v>1</v>
      </c>
      <c r="Z98" s="26">
        <f>IF(T98="SOPORTE_TELEFÓNICO",'TARIFAS 2025'!$B$14,IF(V98="PRINCIPAL",'TARIFAS 2025'!$B$8,IF(V98="INTERMEDIA",'TARIFAS 2025'!$C$8,IF(V98="LEJANA",'TARIFAS 2025'!$D$8))))</f>
        <v>22000</v>
      </c>
      <c r="AA98" s="26">
        <f t="shared" si="1"/>
        <v>22000</v>
      </c>
    </row>
    <row r="99" spans="1:27" s="66" customFormat="1" ht="15.6">
      <c r="A99" s="25" t="s">
        <v>90</v>
      </c>
      <c r="B99" s="25" t="str">
        <f>VLOOKUP(A99,'CENTROS DE COSTOS'!A:D,2,0)</f>
        <v>0036-0005</v>
      </c>
      <c r="C99" s="25" t="str">
        <f>VLOOKUP(A99,'CENTROS DE COSTOS'!A:D,3,0)</f>
        <v>Wompi Noroccidente</v>
      </c>
      <c r="D99" s="25">
        <v>5001</v>
      </c>
      <c r="E99" s="25">
        <v>2839957</v>
      </c>
      <c r="F99" s="25">
        <v>75028</v>
      </c>
      <c r="G99" s="25" t="s">
        <v>33</v>
      </c>
      <c r="H99" s="25" t="s">
        <v>122</v>
      </c>
      <c r="I99" s="25" t="s">
        <v>2044</v>
      </c>
      <c r="J99" s="25" t="s">
        <v>2374</v>
      </c>
      <c r="K99" s="25" t="s">
        <v>1174</v>
      </c>
      <c r="L99" s="25" t="s">
        <v>2375</v>
      </c>
      <c r="M99" s="42">
        <v>45935.375</v>
      </c>
      <c r="N99" s="42">
        <v>45936.548611111109</v>
      </c>
      <c r="O99" s="68" t="s">
        <v>33</v>
      </c>
      <c r="P99" s="42" t="s">
        <v>2022</v>
      </c>
      <c r="Q99" s="42" t="s">
        <v>2023</v>
      </c>
      <c r="R99" s="42" t="s">
        <v>2024</v>
      </c>
      <c r="S99" s="42" t="s">
        <v>2376</v>
      </c>
      <c r="T99" s="42" t="s">
        <v>1178</v>
      </c>
      <c r="U99" s="25">
        <v>16</v>
      </c>
      <c r="V99" s="42" t="s">
        <v>42</v>
      </c>
      <c r="W99" s="42" t="s">
        <v>123</v>
      </c>
      <c r="X99" s="42" t="s">
        <v>2302</v>
      </c>
      <c r="Y99" s="68">
        <v>1</v>
      </c>
      <c r="Z99" s="26">
        <f>IF(T99="SOPORTE_TELEFÓNICO",'TARIFAS 2025'!$B$14,IF(V99="PRINCIPAL",'TARIFAS 2025'!$B$8,IF(V99="INTERMEDIA",'TARIFAS 2025'!$C$8,IF(V99="LEJANA",'TARIFAS 2025'!$D$8))))</f>
        <v>51282</v>
      </c>
      <c r="AA99" s="26">
        <f t="shared" si="1"/>
        <v>51282</v>
      </c>
    </row>
    <row r="100" spans="1:27" s="66" customFormat="1" ht="15.6">
      <c r="A100" s="25" t="s">
        <v>93</v>
      </c>
      <c r="B100" s="25" t="str">
        <f>VLOOKUP(A100,'CENTROS DE COSTOS'!A:D,2,0)</f>
        <v>0036-0003</v>
      </c>
      <c r="C100" s="25" t="str">
        <f>VLOOKUP(A100,'CENTROS DE COSTOS'!A:D,3,0)</f>
        <v>Wompi Suroccidente</v>
      </c>
      <c r="D100" s="25">
        <v>52001</v>
      </c>
      <c r="E100" s="25">
        <v>2840714</v>
      </c>
      <c r="F100" s="25">
        <v>16110</v>
      </c>
      <c r="G100" s="25" t="s">
        <v>33</v>
      </c>
      <c r="H100" s="25" t="s">
        <v>135</v>
      </c>
      <c r="I100" s="25" t="s">
        <v>93</v>
      </c>
      <c r="J100" s="25" t="s">
        <v>2377</v>
      </c>
      <c r="K100" s="25" t="s">
        <v>1174</v>
      </c>
      <c r="L100" s="25" t="s">
        <v>2378</v>
      </c>
      <c r="M100" s="42">
        <v>45936.333333333336</v>
      </c>
      <c r="N100" s="42">
        <v>45936.556944444441</v>
      </c>
      <c r="O100" s="68" t="s">
        <v>33</v>
      </c>
      <c r="P100" s="42" t="s">
        <v>2022</v>
      </c>
      <c r="Q100" s="42" t="s">
        <v>2115</v>
      </c>
      <c r="R100" s="42" t="s">
        <v>2379</v>
      </c>
      <c r="S100" s="42" t="s">
        <v>2380</v>
      </c>
      <c r="T100" s="42" t="s">
        <v>1178</v>
      </c>
      <c r="U100" s="25">
        <v>56</v>
      </c>
      <c r="V100" s="42" t="s">
        <v>42</v>
      </c>
      <c r="W100" s="42" t="s">
        <v>123</v>
      </c>
      <c r="X100" s="42" t="s">
        <v>1807</v>
      </c>
      <c r="Y100" s="68">
        <v>1</v>
      </c>
      <c r="Z100" s="26">
        <f>IF(T100="SOPORTE_TELEFÓNICO",'TARIFAS 2025'!$B$14,IF(V100="PRINCIPAL",'TARIFAS 2025'!$B$8,IF(V100="INTERMEDIA",'TARIFAS 2025'!$C$8,IF(V100="LEJANA",'TARIFAS 2025'!$D$8))))</f>
        <v>51282</v>
      </c>
      <c r="AA100" s="26">
        <f t="shared" si="1"/>
        <v>51282</v>
      </c>
    </row>
    <row r="101" spans="1:27" s="66" customFormat="1" ht="15.6">
      <c r="A101" s="25" t="s">
        <v>99</v>
      </c>
      <c r="B101" s="25" t="str">
        <f>VLOOKUP(A101,'CENTROS DE COSTOS'!A:D,2,0)</f>
        <v>0036-0001</v>
      </c>
      <c r="C101" s="25" t="str">
        <f>VLOOKUP(A101,'CENTROS DE COSTOS'!A:D,3,0)</f>
        <v>Wompi Costa</v>
      </c>
      <c r="D101" s="25">
        <v>20013</v>
      </c>
      <c r="E101" s="25">
        <v>2836849</v>
      </c>
      <c r="F101" s="25">
        <v>53856</v>
      </c>
      <c r="G101" s="25" t="s">
        <v>33</v>
      </c>
      <c r="H101" s="25" t="s">
        <v>538</v>
      </c>
      <c r="I101" s="25" t="s">
        <v>542</v>
      </c>
      <c r="J101" s="25" t="s">
        <v>2381</v>
      </c>
      <c r="K101" s="25" t="s">
        <v>1174</v>
      </c>
      <c r="L101" s="25" t="s">
        <v>2382</v>
      </c>
      <c r="M101" s="42">
        <v>45933.581250000003</v>
      </c>
      <c r="N101" s="42">
        <v>45936.5625</v>
      </c>
      <c r="O101" s="68" t="s">
        <v>33</v>
      </c>
      <c r="P101" s="42" t="s">
        <v>2009</v>
      </c>
      <c r="Q101" s="42" t="s">
        <v>2093</v>
      </c>
      <c r="R101" s="42" t="s">
        <v>2110</v>
      </c>
      <c r="S101" s="42" t="s">
        <v>2383</v>
      </c>
      <c r="T101" s="42" t="s">
        <v>1178</v>
      </c>
      <c r="U101" s="25">
        <v>0</v>
      </c>
      <c r="V101" s="42" t="s">
        <v>43</v>
      </c>
      <c r="W101" s="42" t="s">
        <v>123</v>
      </c>
      <c r="X101" s="42" t="s">
        <v>1468</v>
      </c>
      <c r="Y101" s="68">
        <v>2</v>
      </c>
      <c r="Z101" s="26">
        <f>IF(T101="SOPORTE_TELEFÓNICO",'TARIFAS 2025'!$B$14,IF(V101="PRINCIPAL",'TARIFAS 2025'!$B$8,IF(V101="INTERMEDIA",'TARIFAS 2025'!$C$8,IF(V101="LEJANA",'TARIFAS 2025'!$D$8))))</f>
        <v>172989</v>
      </c>
      <c r="AA101" s="26">
        <f t="shared" si="1"/>
        <v>345978</v>
      </c>
    </row>
    <row r="102" spans="1:27" s="66" customFormat="1" ht="15.6">
      <c r="A102" s="25" t="s">
        <v>79</v>
      </c>
      <c r="B102" s="25" t="str">
        <f>VLOOKUP(A102,'CENTROS DE COSTOS'!A:D,2,0)</f>
        <v>0036-0003</v>
      </c>
      <c r="C102" s="25" t="str">
        <f>VLOOKUP(A102,'CENTROS DE COSTOS'!A:D,3,0)</f>
        <v>Wompi Suroccidente</v>
      </c>
      <c r="D102" s="25">
        <v>76892</v>
      </c>
      <c r="E102" s="25">
        <v>2840444</v>
      </c>
      <c r="F102" s="25">
        <v>48622</v>
      </c>
      <c r="G102" s="25" t="s">
        <v>33</v>
      </c>
      <c r="H102" s="25" t="s">
        <v>1103</v>
      </c>
      <c r="I102" s="25" t="s">
        <v>1136</v>
      </c>
      <c r="J102" s="25" t="s">
        <v>2384</v>
      </c>
      <c r="K102" s="25" t="s">
        <v>1174</v>
      </c>
      <c r="L102" s="25" t="s">
        <v>2385</v>
      </c>
      <c r="M102" s="42">
        <v>45935.446527777778</v>
      </c>
      <c r="N102" s="42">
        <v>45936.636111111111</v>
      </c>
      <c r="O102" s="68" t="s">
        <v>33</v>
      </c>
      <c r="P102" s="42" t="s">
        <v>2016</v>
      </c>
      <c r="Q102" s="42" t="s">
        <v>2017</v>
      </c>
      <c r="R102" s="42" t="s">
        <v>2386</v>
      </c>
      <c r="S102" s="42" t="s">
        <v>2387</v>
      </c>
      <c r="T102" s="42" t="s">
        <v>1178</v>
      </c>
      <c r="U102" s="25">
        <v>64</v>
      </c>
      <c r="V102" s="42" t="s">
        <v>42</v>
      </c>
      <c r="W102" s="42" t="s">
        <v>123</v>
      </c>
      <c r="X102" s="42" t="s">
        <v>1503</v>
      </c>
      <c r="Y102" s="68">
        <v>1</v>
      </c>
      <c r="Z102" s="26">
        <f>IF(T102="SOPORTE_TELEFÓNICO",'TARIFAS 2025'!$B$14,IF(V102="PRINCIPAL",'TARIFAS 2025'!$B$8,IF(V102="INTERMEDIA",'TARIFAS 2025'!$C$8,IF(V102="LEJANA",'TARIFAS 2025'!$D$8))))</f>
        <v>51282</v>
      </c>
      <c r="AA102" s="26">
        <f t="shared" si="1"/>
        <v>51282</v>
      </c>
    </row>
    <row r="103" spans="1:27" s="66" customFormat="1" ht="15.6">
      <c r="A103" s="25" t="s">
        <v>70</v>
      </c>
      <c r="B103" s="25" t="str">
        <f>VLOOKUP(A103,'CENTROS DE COSTOS'!A:D,2,0)</f>
        <v>0036-0001</v>
      </c>
      <c r="C103" s="25" t="str">
        <f>VLOOKUP(A103,'CENTROS DE COSTOS'!A:D,3,0)</f>
        <v>Wompi Costa</v>
      </c>
      <c r="D103" s="25">
        <v>8001</v>
      </c>
      <c r="E103" s="25">
        <v>2839399</v>
      </c>
      <c r="F103" s="25">
        <v>57042</v>
      </c>
      <c r="G103" s="25" t="s">
        <v>33</v>
      </c>
      <c r="H103" s="25" t="s">
        <v>255</v>
      </c>
      <c r="I103" s="25" t="s">
        <v>70</v>
      </c>
      <c r="J103" s="25" t="s">
        <v>2388</v>
      </c>
      <c r="K103" s="25" t="s">
        <v>1174</v>
      </c>
      <c r="L103" s="25" t="s">
        <v>2389</v>
      </c>
      <c r="M103" s="42">
        <v>45934.438194444447</v>
      </c>
      <c r="N103" s="42">
        <v>45936.651388888888</v>
      </c>
      <c r="O103" s="68" t="s">
        <v>33</v>
      </c>
      <c r="P103" s="42" t="s">
        <v>2016</v>
      </c>
      <c r="Q103" s="42" t="s">
        <v>2017</v>
      </c>
      <c r="R103" s="42" t="s">
        <v>2018</v>
      </c>
      <c r="S103" s="42" t="s">
        <v>2390</v>
      </c>
      <c r="T103" s="42" t="s">
        <v>1178</v>
      </c>
      <c r="U103" s="25">
        <v>64</v>
      </c>
      <c r="V103" s="42" t="s">
        <v>42</v>
      </c>
      <c r="W103" s="42" t="s">
        <v>123</v>
      </c>
      <c r="X103" s="42" t="s">
        <v>2391</v>
      </c>
      <c r="Y103" s="68">
        <v>1</v>
      </c>
      <c r="Z103" s="26">
        <f>IF(T103="SOPORTE_TELEFÓNICO",'TARIFAS 2025'!$B$14,IF(V103="PRINCIPAL",'TARIFAS 2025'!$B$8,IF(V103="INTERMEDIA",'TARIFAS 2025'!$C$8,IF(V103="LEJANA",'TARIFAS 2025'!$D$8))))</f>
        <v>51282</v>
      </c>
      <c r="AA103" s="26">
        <f t="shared" si="1"/>
        <v>51282</v>
      </c>
    </row>
    <row r="104" spans="1:27" s="66" customFormat="1" ht="15.6">
      <c r="A104" s="25" t="s">
        <v>79</v>
      </c>
      <c r="B104" s="25" t="str">
        <f>VLOOKUP(A104,'CENTROS DE COSTOS'!A:D,2,0)</f>
        <v>0036-0003</v>
      </c>
      <c r="C104" s="25" t="str">
        <f>VLOOKUP(A104,'CENTROS DE COSTOS'!A:D,3,0)</f>
        <v>Wompi Suroccidente</v>
      </c>
      <c r="D104" s="25">
        <v>76001</v>
      </c>
      <c r="E104" s="25">
        <v>2810107</v>
      </c>
      <c r="F104" s="25">
        <v>36681</v>
      </c>
      <c r="G104" s="25" t="s">
        <v>33</v>
      </c>
      <c r="H104" s="25" t="s">
        <v>1103</v>
      </c>
      <c r="I104" s="25" t="s">
        <v>79</v>
      </c>
      <c r="J104" s="25" t="s">
        <v>2392</v>
      </c>
      <c r="K104" s="25" t="s">
        <v>1174</v>
      </c>
      <c r="L104" s="25" t="s">
        <v>2393</v>
      </c>
      <c r="M104" s="42">
        <v>45929.636111111111</v>
      </c>
      <c r="N104" s="42">
        <v>45936.65625</v>
      </c>
      <c r="O104" s="68" t="s">
        <v>33</v>
      </c>
      <c r="P104" s="42" t="s">
        <v>2022</v>
      </c>
      <c r="Q104" s="42" t="s">
        <v>2023</v>
      </c>
      <c r="R104" s="42" t="s">
        <v>2060</v>
      </c>
      <c r="S104" s="42" t="s">
        <v>2394</v>
      </c>
      <c r="T104" s="42" t="s">
        <v>1178</v>
      </c>
      <c r="U104" s="25">
        <v>64</v>
      </c>
      <c r="V104" s="42" t="s">
        <v>42</v>
      </c>
      <c r="W104" s="42" t="s">
        <v>123</v>
      </c>
      <c r="X104" s="42" t="s">
        <v>2026</v>
      </c>
      <c r="Y104" s="68">
        <v>1</v>
      </c>
      <c r="Z104" s="26">
        <f>IF(T104="SOPORTE_TELEFÓNICO",'TARIFAS 2025'!$B$14,IF(V104="PRINCIPAL",'TARIFAS 2025'!$B$8,IF(V104="INTERMEDIA",'TARIFAS 2025'!$C$8,IF(V104="LEJANA",'TARIFAS 2025'!$D$8))))</f>
        <v>51282</v>
      </c>
      <c r="AA104" s="26">
        <f t="shared" si="1"/>
        <v>51282</v>
      </c>
    </row>
    <row r="105" spans="1:27" s="66" customFormat="1" ht="15.6">
      <c r="A105" s="25" t="s">
        <v>87</v>
      </c>
      <c r="B105" s="25" t="str">
        <f>VLOOKUP(A105,'CENTROS DE COSTOS'!A:D,2,0)</f>
        <v>0036-0006</v>
      </c>
      <c r="C105" s="25" t="str">
        <f>VLOOKUP(A105,'CENTROS DE COSTOS'!A:D,3,0)</f>
        <v>Wompi Oriente</v>
      </c>
      <c r="D105" s="25">
        <v>73124</v>
      </c>
      <c r="E105" s="25">
        <v>2839858</v>
      </c>
      <c r="F105" s="25">
        <v>65906</v>
      </c>
      <c r="G105" s="25" t="s">
        <v>33</v>
      </c>
      <c r="H105" s="25" t="s">
        <v>1058</v>
      </c>
      <c r="I105" s="25" t="s">
        <v>1065</v>
      </c>
      <c r="J105" s="25" t="s">
        <v>2395</v>
      </c>
      <c r="K105" s="25" t="s">
        <v>1174</v>
      </c>
      <c r="L105" s="25" t="s">
        <v>2396</v>
      </c>
      <c r="M105" s="42">
        <v>45935.375</v>
      </c>
      <c r="N105" s="42">
        <v>45936.678472222222</v>
      </c>
      <c r="O105" s="68" t="s">
        <v>33</v>
      </c>
      <c r="P105" s="42" t="s">
        <v>2034</v>
      </c>
      <c r="Q105" s="42" t="s">
        <v>2077</v>
      </c>
      <c r="R105" s="42" t="s">
        <v>2078</v>
      </c>
      <c r="S105" s="42" t="s">
        <v>2397</v>
      </c>
      <c r="T105" s="42" t="s">
        <v>1178</v>
      </c>
      <c r="U105" s="25">
        <v>24</v>
      </c>
      <c r="V105" s="42" t="s">
        <v>43</v>
      </c>
      <c r="W105" s="42" t="s">
        <v>123</v>
      </c>
      <c r="X105" s="42" t="s">
        <v>1259</v>
      </c>
      <c r="Y105" s="68">
        <v>1</v>
      </c>
      <c r="Z105" s="26">
        <f>IF(T105="SOPORTE_TELEFÓNICO",'TARIFAS 2025'!$B$14,IF(V105="PRINCIPAL",'TARIFAS 2025'!$B$8,IF(V105="INTERMEDIA",'TARIFAS 2025'!$C$8,IF(V105="LEJANA",'TARIFAS 2025'!$D$8))))</f>
        <v>172989</v>
      </c>
      <c r="AA105" s="26">
        <f t="shared" si="1"/>
        <v>172989</v>
      </c>
    </row>
    <row r="106" spans="1:27" s="66" customFormat="1" ht="15.6">
      <c r="A106" s="25" t="s">
        <v>83</v>
      </c>
      <c r="B106" s="25" t="str">
        <f>VLOOKUP(A106,'CENTROS DE COSTOS'!A:D,2,0)</f>
        <v>0036-0007</v>
      </c>
      <c r="C106" s="25" t="str">
        <f>VLOOKUP(A106,'CENTROS DE COSTOS'!A:D,3,0)</f>
        <v>Wompi Santander</v>
      </c>
      <c r="D106" s="25">
        <v>54001</v>
      </c>
      <c r="E106" s="25">
        <v>2843332</v>
      </c>
      <c r="F106" s="25">
        <v>60343</v>
      </c>
      <c r="G106" s="25" t="s">
        <v>33</v>
      </c>
      <c r="H106" s="25" t="s">
        <v>893</v>
      </c>
      <c r="I106" s="25" t="s">
        <v>83</v>
      </c>
      <c r="J106" s="25" t="s">
        <v>2398</v>
      </c>
      <c r="K106" s="25" t="s">
        <v>1174</v>
      </c>
      <c r="L106" s="25" t="s">
        <v>2399</v>
      </c>
      <c r="M106" s="42">
        <v>45936.429861111108</v>
      </c>
      <c r="N106" s="42">
        <v>45936.6875</v>
      </c>
      <c r="O106" s="68" t="s">
        <v>33</v>
      </c>
      <c r="P106" s="42" t="s">
        <v>2022</v>
      </c>
      <c r="Q106" s="42" t="s">
        <v>2023</v>
      </c>
      <c r="R106" s="42" t="s">
        <v>2060</v>
      </c>
      <c r="S106" s="42" t="s">
        <v>2400</v>
      </c>
      <c r="T106" s="42" t="s">
        <v>1178</v>
      </c>
      <c r="U106" s="25">
        <v>16</v>
      </c>
      <c r="V106" s="42" t="s">
        <v>42</v>
      </c>
      <c r="W106" s="42" t="s">
        <v>123</v>
      </c>
      <c r="X106" s="42" t="s">
        <v>1286</v>
      </c>
      <c r="Y106" s="68">
        <v>1</v>
      </c>
      <c r="Z106" s="26">
        <f>IF(T106="SOPORTE_TELEFÓNICO",'TARIFAS 2025'!$B$14,IF(V106="PRINCIPAL",'TARIFAS 2025'!$B$8,IF(V106="INTERMEDIA",'TARIFAS 2025'!$C$8,IF(V106="LEJANA",'TARIFAS 2025'!$D$8))))</f>
        <v>51282</v>
      </c>
      <c r="AA106" s="26">
        <f t="shared" si="1"/>
        <v>51282</v>
      </c>
    </row>
    <row r="107" spans="1:27" s="66" customFormat="1" ht="15.6">
      <c r="A107" s="25" t="s">
        <v>90</v>
      </c>
      <c r="B107" s="25" t="str">
        <f>VLOOKUP(A107,'CENTROS DE COSTOS'!A:D,2,0)</f>
        <v>0036-0005</v>
      </c>
      <c r="C107" s="25" t="str">
        <f>VLOOKUP(A107,'CENTROS DE COSTOS'!A:D,3,0)</f>
        <v>Wompi Noroccidente</v>
      </c>
      <c r="D107" s="25">
        <v>5001</v>
      </c>
      <c r="E107" s="25">
        <v>2844204</v>
      </c>
      <c r="F107" s="25">
        <v>67191</v>
      </c>
      <c r="G107" s="25" t="s">
        <v>33</v>
      </c>
      <c r="H107" s="25" t="s">
        <v>122</v>
      </c>
      <c r="I107" s="25" t="s">
        <v>2044</v>
      </c>
      <c r="J107" s="25" t="s">
        <v>2401</v>
      </c>
      <c r="K107" s="25" t="s">
        <v>1174</v>
      </c>
      <c r="L107" s="25" t="s">
        <v>2402</v>
      </c>
      <c r="M107" s="42">
        <v>45936.470138888886</v>
      </c>
      <c r="N107" s="42">
        <v>45936.69027777778</v>
      </c>
      <c r="O107" s="68" t="s">
        <v>33</v>
      </c>
      <c r="P107" s="42" t="s">
        <v>2022</v>
      </c>
      <c r="Q107" s="42" t="s">
        <v>2023</v>
      </c>
      <c r="R107" s="42" t="s">
        <v>2024</v>
      </c>
      <c r="S107" s="42" t="s">
        <v>2403</v>
      </c>
      <c r="T107" s="42" t="s">
        <v>1178</v>
      </c>
      <c r="U107" s="25">
        <v>64</v>
      </c>
      <c r="V107" s="42" t="s">
        <v>42</v>
      </c>
      <c r="W107" s="42" t="s">
        <v>123</v>
      </c>
      <c r="X107" s="42" t="s">
        <v>2302</v>
      </c>
      <c r="Y107" s="68">
        <v>1</v>
      </c>
      <c r="Z107" s="26">
        <f>IF(T107="SOPORTE_TELEFÓNICO",'TARIFAS 2025'!$B$14,IF(V107="PRINCIPAL",'TARIFAS 2025'!$B$8,IF(V107="INTERMEDIA",'TARIFAS 2025'!$C$8,IF(V107="LEJANA",'TARIFAS 2025'!$D$8))))</f>
        <v>51282</v>
      </c>
      <c r="AA107" s="26">
        <f t="shared" si="1"/>
        <v>51282</v>
      </c>
    </row>
    <row r="108" spans="1:27" s="66" customFormat="1" ht="15.6">
      <c r="A108" s="25" t="s">
        <v>79</v>
      </c>
      <c r="B108" s="25" t="str">
        <f>VLOOKUP(A108,'CENTROS DE COSTOS'!A:D,2,0)</f>
        <v>0036-0003</v>
      </c>
      <c r="C108" s="25" t="str">
        <f>VLOOKUP(A108,'CENTROS DE COSTOS'!A:D,3,0)</f>
        <v>Wompi Suroccidente</v>
      </c>
      <c r="D108" s="25">
        <v>76248</v>
      </c>
      <c r="E108" s="25">
        <v>2843124</v>
      </c>
      <c r="F108" s="25">
        <v>33394</v>
      </c>
      <c r="G108" s="25" t="s">
        <v>33</v>
      </c>
      <c r="H108" s="25" t="s">
        <v>1103</v>
      </c>
      <c r="I108" s="25" t="s">
        <v>1115</v>
      </c>
      <c r="J108" s="25" t="s">
        <v>2404</v>
      </c>
      <c r="K108" s="25" t="s">
        <v>1174</v>
      </c>
      <c r="L108" s="25" t="s">
        <v>2405</v>
      </c>
      <c r="M108" s="42">
        <v>45936.421527777777</v>
      </c>
      <c r="N108" s="42">
        <v>45936.693749999999</v>
      </c>
      <c r="O108" s="68" t="s">
        <v>33</v>
      </c>
      <c r="P108" s="42" t="s">
        <v>2009</v>
      </c>
      <c r="Q108" s="42" t="s">
        <v>2010</v>
      </c>
      <c r="R108" s="42" t="s">
        <v>2011</v>
      </c>
      <c r="S108" s="42" t="s">
        <v>2406</v>
      </c>
      <c r="T108" s="42" t="s">
        <v>1178</v>
      </c>
      <c r="U108" s="25">
        <v>0</v>
      </c>
      <c r="V108" s="42" t="s">
        <v>43</v>
      </c>
      <c r="W108" s="42" t="s">
        <v>123</v>
      </c>
      <c r="X108" s="42" t="s">
        <v>2407</v>
      </c>
      <c r="Y108" s="68">
        <v>1</v>
      </c>
      <c r="Z108" s="26">
        <f>IF(T108="SOPORTE_TELEFÓNICO",'TARIFAS 2025'!$B$14,IF(V108="PRINCIPAL",'TARIFAS 2025'!$B$8,IF(V108="INTERMEDIA",'TARIFAS 2025'!$C$8,IF(V108="LEJANA",'TARIFAS 2025'!$D$8))))</f>
        <v>172989</v>
      </c>
      <c r="AA108" s="26">
        <f t="shared" si="1"/>
        <v>172989</v>
      </c>
    </row>
    <row r="109" spans="1:27" s="66" customFormat="1" ht="15.6">
      <c r="A109" s="25" t="s">
        <v>99</v>
      </c>
      <c r="B109" s="25" t="str">
        <f>VLOOKUP(A109,'CENTROS DE COSTOS'!A:D,2,0)</f>
        <v>0036-0001</v>
      </c>
      <c r="C109" s="25" t="str">
        <f>VLOOKUP(A109,'CENTROS DE COSTOS'!A:D,3,0)</f>
        <v>Wompi Costa</v>
      </c>
      <c r="D109" s="25">
        <v>20621</v>
      </c>
      <c r="E109" s="25">
        <v>2837143</v>
      </c>
      <c r="F109" s="25">
        <v>63766</v>
      </c>
      <c r="G109" s="25" t="s">
        <v>33</v>
      </c>
      <c r="H109" s="25" t="s">
        <v>538</v>
      </c>
      <c r="I109" s="25" t="s">
        <v>537</v>
      </c>
      <c r="J109" s="25" t="s">
        <v>2408</v>
      </c>
      <c r="K109" s="25" t="s">
        <v>1174</v>
      </c>
      <c r="L109" s="25" t="s">
        <v>2409</v>
      </c>
      <c r="M109" s="42">
        <v>45933.607638888891</v>
      </c>
      <c r="N109" s="42">
        <v>45936.699305555558</v>
      </c>
      <c r="O109" s="68" t="s">
        <v>33</v>
      </c>
      <c r="P109" s="42" t="s">
        <v>2022</v>
      </c>
      <c r="Q109" s="42" t="s">
        <v>2023</v>
      </c>
      <c r="R109" s="42" t="s">
        <v>2060</v>
      </c>
      <c r="S109" s="42" t="s">
        <v>2410</v>
      </c>
      <c r="T109" s="42" t="s">
        <v>1178</v>
      </c>
      <c r="U109" s="25">
        <v>64</v>
      </c>
      <c r="V109" s="42" t="s">
        <v>43</v>
      </c>
      <c r="W109" s="42" t="s">
        <v>123</v>
      </c>
      <c r="X109" s="42" t="s">
        <v>1468</v>
      </c>
      <c r="Y109" s="68">
        <v>1</v>
      </c>
      <c r="Z109" s="26">
        <f>IF(T109="SOPORTE_TELEFÓNICO",'TARIFAS 2025'!$B$14,IF(V109="PRINCIPAL",'TARIFAS 2025'!$B$8,IF(V109="INTERMEDIA",'TARIFAS 2025'!$C$8,IF(V109="LEJANA",'TARIFAS 2025'!$D$8))))</f>
        <v>172989</v>
      </c>
      <c r="AA109" s="26">
        <f t="shared" si="1"/>
        <v>172989</v>
      </c>
    </row>
    <row r="110" spans="1:27" s="66" customFormat="1" ht="15.6">
      <c r="A110" s="25" t="s">
        <v>90</v>
      </c>
      <c r="B110" s="25" t="str">
        <f>VLOOKUP(A110,'CENTROS DE COSTOS'!A:D,2,0)</f>
        <v>0036-0005</v>
      </c>
      <c r="C110" s="25" t="str">
        <f>VLOOKUP(A110,'CENTROS DE COSTOS'!A:D,3,0)</f>
        <v>Wompi Noroccidente</v>
      </c>
      <c r="D110" s="25">
        <v>5001</v>
      </c>
      <c r="E110" s="25">
        <v>2815678</v>
      </c>
      <c r="F110" s="25">
        <v>73783</v>
      </c>
      <c r="G110" s="25" t="s">
        <v>33</v>
      </c>
      <c r="H110" s="25" t="s">
        <v>122</v>
      </c>
      <c r="I110" s="25" t="s">
        <v>90</v>
      </c>
      <c r="J110" s="25" t="s">
        <v>2411</v>
      </c>
      <c r="K110" s="25" t="s">
        <v>1174</v>
      </c>
      <c r="L110" s="25" t="s">
        <v>2412</v>
      </c>
      <c r="M110" s="42">
        <v>45930.526388888888</v>
      </c>
      <c r="N110" s="42">
        <v>45936.702777777777</v>
      </c>
      <c r="O110" s="68" t="s">
        <v>33</v>
      </c>
      <c r="P110" s="42" t="s">
        <v>2034</v>
      </c>
      <c r="Q110" s="42" t="s">
        <v>2035</v>
      </c>
      <c r="R110" s="42" t="s">
        <v>2036</v>
      </c>
      <c r="S110" s="42" t="s">
        <v>2413</v>
      </c>
      <c r="T110" s="42" t="s">
        <v>1178</v>
      </c>
      <c r="U110" s="25">
        <v>40</v>
      </c>
      <c r="V110" s="42" t="s">
        <v>42</v>
      </c>
      <c r="W110" s="42" t="s">
        <v>123</v>
      </c>
      <c r="X110" s="42" t="s">
        <v>2297</v>
      </c>
      <c r="Y110" s="68">
        <v>2</v>
      </c>
      <c r="Z110" s="26">
        <f>IF(T110="SOPORTE_TELEFÓNICO",'TARIFAS 2025'!$B$14,IF(V110="PRINCIPAL",'TARIFAS 2025'!$B$8,IF(V110="INTERMEDIA",'TARIFAS 2025'!$C$8,IF(V110="LEJANA",'TARIFAS 2025'!$D$8))))</f>
        <v>51282</v>
      </c>
      <c r="AA110" s="26">
        <f t="shared" si="1"/>
        <v>102564</v>
      </c>
    </row>
    <row r="111" spans="1:27" s="66" customFormat="1" ht="15.6">
      <c r="A111" s="25" t="s">
        <v>73</v>
      </c>
      <c r="B111" s="25" t="str">
        <f>VLOOKUP(A111,'CENTROS DE COSTOS'!A:D,2,0)</f>
        <v>0036-0004</v>
      </c>
      <c r="C111" s="25" t="str">
        <f>VLOOKUP(A111,'CENTROS DE COSTOS'!A:D,3,0)</f>
        <v>Wompi Centro</v>
      </c>
      <c r="D111" s="25">
        <v>11001</v>
      </c>
      <c r="E111" s="25">
        <v>2817312</v>
      </c>
      <c r="F111" s="25">
        <v>31115</v>
      </c>
      <c r="G111" s="25" t="s">
        <v>33</v>
      </c>
      <c r="H111" s="25" t="s">
        <v>620</v>
      </c>
      <c r="I111" s="25" t="s">
        <v>73</v>
      </c>
      <c r="J111" s="25" t="s">
        <v>2414</v>
      </c>
      <c r="K111" s="25" t="s">
        <v>1174</v>
      </c>
      <c r="L111" s="25" t="s">
        <v>2415</v>
      </c>
      <c r="M111" s="42">
        <v>45930.63958333333</v>
      </c>
      <c r="N111" s="42">
        <v>45936.706250000003</v>
      </c>
      <c r="O111" s="68" t="s">
        <v>33</v>
      </c>
      <c r="P111" s="42" t="s">
        <v>2022</v>
      </c>
      <c r="Q111" s="42" t="s">
        <v>2023</v>
      </c>
      <c r="R111" s="42" t="s">
        <v>2060</v>
      </c>
      <c r="S111" s="42" t="s">
        <v>2416</v>
      </c>
      <c r="T111" s="42" t="s">
        <v>1178</v>
      </c>
      <c r="U111" s="25">
        <v>64</v>
      </c>
      <c r="V111" s="42" t="s">
        <v>42</v>
      </c>
      <c r="W111" s="42" t="s">
        <v>123</v>
      </c>
      <c r="X111" s="42" t="s">
        <v>2200</v>
      </c>
      <c r="Y111" s="68">
        <v>2</v>
      </c>
      <c r="Z111" s="26">
        <f>IF(T111="SOPORTE_TELEFÓNICO",'TARIFAS 2025'!$B$14,IF(V111="PRINCIPAL",'TARIFAS 2025'!$B$8,IF(V111="INTERMEDIA",'TARIFAS 2025'!$C$8,IF(V111="LEJANA",'TARIFAS 2025'!$D$8))))</f>
        <v>51282</v>
      </c>
      <c r="AA111" s="26">
        <f t="shared" si="1"/>
        <v>102564</v>
      </c>
    </row>
    <row r="112" spans="1:27" s="66" customFormat="1" ht="15.6">
      <c r="A112" s="25" t="s">
        <v>91</v>
      </c>
      <c r="B112" s="25" t="str">
        <f>VLOOKUP(A112,'CENTROS DE COSTOS'!A:D,2,0)</f>
        <v>0036-0001</v>
      </c>
      <c r="C112" s="25" t="str">
        <f>VLOOKUP(A112,'CENTROS DE COSTOS'!A:D,3,0)</f>
        <v>Wompi Costa</v>
      </c>
      <c r="D112" s="25">
        <v>23001</v>
      </c>
      <c r="E112" s="25">
        <v>2834354</v>
      </c>
      <c r="F112" s="25">
        <v>79396</v>
      </c>
      <c r="G112" s="25" t="s">
        <v>33</v>
      </c>
      <c r="H112" s="25" t="s">
        <v>278</v>
      </c>
      <c r="I112" s="25" t="s">
        <v>91</v>
      </c>
      <c r="J112" s="25" t="s">
        <v>2181</v>
      </c>
      <c r="K112" s="25" t="s">
        <v>1174</v>
      </c>
      <c r="L112" s="25" t="s">
        <v>2417</v>
      </c>
      <c r="M112" s="42">
        <v>45933.379166666666</v>
      </c>
      <c r="N112" s="42">
        <v>45936.754861111112</v>
      </c>
      <c r="O112" s="68" t="s">
        <v>33</v>
      </c>
      <c r="P112" s="42" t="s">
        <v>2149</v>
      </c>
      <c r="Q112" s="42" t="s">
        <v>2418</v>
      </c>
      <c r="R112" s="42" t="s">
        <v>2151</v>
      </c>
      <c r="S112" s="42" t="s">
        <v>2419</v>
      </c>
      <c r="T112" s="42" t="s">
        <v>1178</v>
      </c>
      <c r="U112" s="25">
        <v>8</v>
      </c>
      <c r="V112" s="42" t="s">
        <v>42</v>
      </c>
      <c r="W112" s="42" t="s">
        <v>123</v>
      </c>
      <c r="X112" s="42" t="s">
        <v>1229</v>
      </c>
      <c r="Y112" s="68">
        <v>1</v>
      </c>
      <c r="Z112" s="26">
        <f>IF(T112="SOPORTE_TELEFÓNICO",'TARIFAS 2025'!$B$14,IF(V112="PRINCIPAL",'TARIFAS 2025'!$B$8,IF(V112="INTERMEDIA",'TARIFAS 2025'!$C$8,IF(V112="LEJANA",'TARIFAS 2025'!$D$8))))</f>
        <v>51282</v>
      </c>
      <c r="AA112" s="26">
        <f t="shared" si="1"/>
        <v>51282</v>
      </c>
    </row>
    <row r="113" spans="1:27" s="66" customFormat="1" ht="15.6">
      <c r="A113" s="25" t="s">
        <v>70</v>
      </c>
      <c r="B113" s="25" t="str">
        <f>VLOOKUP(A113,'CENTROS DE COSTOS'!A:D,2,0)</f>
        <v>0036-0001</v>
      </c>
      <c r="C113" s="25" t="str">
        <f>VLOOKUP(A113,'CENTROS DE COSTOS'!A:D,3,0)</f>
        <v>Wompi Costa</v>
      </c>
      <c r="D113" s="25">
        <v>8001</v>
      </c>
      <c r="E113" s="25">
        <v>2823275</v>
      </c>
      <c r="F113" s="25">
        <v>47262</v>
      </c>
      <c r="G113" s="25" t="s">
        <v>33</v>
      </c>
      <c r="H113" s="25" t="s">
        <v>255</v>
      </c>
      <c r="I113" s="25" t="s">
        <v>70</v>
      </c>
      <c r="J113" s="25" t="s">
        <v>2420</v>
      </c>
      <c r="K113" s="25" t="s">
        <v>1174</v>
      </c>
      <c r="L113" s="25" t="s">
        <v>2421</v>
      </c>
      <c r="M113" s="42">
        <v>45931.563194444447</v>
      </c>
      <c r="N113" s="42">
        <v>45937.39166666667</v>
      </c>
      <c r="O113" s="68" t="s">
        <v>33</v>
      </c>
      <c r="P113" s="42" t="s">
        <v>2034</v>
      </c>
      <c r="Q113" s="42" t="s">
        <v>2035</v>
      </c>
      <c r="R113" s="42" t="s">
        <v>2036</v>
      </c>
      <c r="S113" s="42" t="s">
        <v>2422</v>
      </c>
      <c r="T113" s="42" t="s">
        <v>1178</v>
      </c>
      <c r="U113" s="25">
        <v>32</v>
      </c>
      <c r="V113" s="42" t="s">
        <v>42</v>
      </c>
      <c r="W113" s="42" t="s">
        <v>123</v>
      </c>
      <c r="X113" s="42" t="s">
        <v>1354</v>
      </c>
      <c r="Y113" s="68">
        <v>2</v>
      </c>
      <c r="Z113" s="26">
        <f>IF(T113="SOPORTE_TELEFÓNICO",'TARIFAS 2025'!$B$14,IF(V113="PRINCIPAL",'TARIFAS 2025'!$B$8,IF(V113="INTERMEDIA",'TARIFAS 2025'!$C$8,IF(V113="LEJANA",'TARIFAS 2025'!$D$8))))</f>
        <v>51282</v>
      </c>
      <c r="AA113" s="26">
        <f t="shared" si="1"/>
        <v>102564</v>
      </c>
    </row>
    <row r="114" spans="1:27" s="66" customFormat="1" ht="15.6">
      <c r="A114" s="25" t="s">
        <v>73</v>
      </c>
      <c r="B114" s="25" t="str">
        <f>VLOOKUP(A114,'CENTROS DE COSTOS'!A:D,2,0)</f>
        <v>0036-0004</v>
      </c>
      <c r="C114" s="25" t="str">
        <f>VLOOKUP(A114,'CENTROS DE COSTOS'!A:D,3,0)</f>
        <v>Wompi Centro</v>
      </c>
      <c r="D114" s="25">
        <v>11001</v>
      </c>
      <c r="E114" s="25">
        <v>2838359</v>
      </c>
      <c r="F114" s="25">
        <v>79525</v>
      </c>
      <c r="G114" s="25" t="s">
        <v>33</v>
      </c>
      <c r="H114" s="25" t="s">
        <v>620</v>
      </c>
      <c r="I114" s="25" t="s">
        <v>2057</v>
      </c>
      <c r="J114" s="25" t="s">
        <v>2423</v>
      </c>
      <c r="K114" s="25" t="s">
        <v>1174</v>
      </c>
      <c r="L114" s="25" t="s">
        <v>2424</v>
      </c>
      <c r="M114" s="42">
        <v>45934.375</v>
      </c>
      <c r="N114" s="42">
        <v>45937.395833333336</v>
      </c>
      <c r="O114" s="68" t="s">
        <v>33</v>
      </c>
      <c r="P114" s="42" t="s">
        <v>2206</v>
      </c>
      <c r="Q114" s="42" t="s">
        <v>2268</v>
      </c>
      <c r="R114" s="42" t="s">
        <v>2269</v>
      </c>
      <c r="S114" s="42" t="s">
        <v>2425</v>
      </c>
      <c r="T114" s="42" t="s">
        <v>1178</v>
      </c>
      <c r="U114" s="25">
        <v>16</v>
      </c>
      <c r="V114" s="42" t="s">
        <v>42</v>
      </c>
      <c r="W114" s="42" t="s">
        <v>123</v>
      </c>
      <c r="X114" s="42" t="s">
        <v>2243</v>
      </c>
      <c r="Y114" s="68">
        <v>2</v>
      </c>
      <c r="Z114" s="26">
        <f>IF(T114="SOPORTE_TELEFÓNICO",'TARIFAS 2025'!$B$14,IF(V114="PRINCIPAL",'TARIFAS 2025'!$B$8,IF(V114="INTERMEDIA",'TARIFAS 2025'!$C$8,IF(V114="LEJANA",'TARIFAS 2025'!$D$8))))</f>
        <v>51282</v>
      </c>
      <c r="AA114" s="26">
        <f t="shared" si="1"/>
        <v>102564</v>
      </c>
    </row>
    <row r="115" spans="1:27" s="66" customFormat="1" ht="15.6">
      <c r="A115" s="25" t="s">
        <v>83</v>
      </c>
      <c r="B115" s="25" t="str">
        <f>VLOOKUP(A115,'CENTROS DE COSTOS'!A:D,2,0)</f>
        <v>0036-0007</v>
      </c>
      <c r="C115" s="25" t="str">
        <f>VLOOKUP(A115,'CENTROS DE COSTOS'!A:D,3,0)</f>
        <v>Wompi Santander</v>
      </c>
      <c r="D115" s="25">
        <v>54001</v>
      </c>
      <c r="E115" s="25">
        <v>2815000</v>
      </c>
      <c r="F115" s="25">
        <v>76727</v>
      </c>
      <c r="G115" s="25" t="s">
        <v>33</v>
      </c>
      <c r="H115" s="25" t="s">
        <v>893</v>
      </c>
      <c r="I115" s="25" t="s">
        <v>83</v>
      </c>
      <c r="J115" s="25" t="s">
        <v>2426</v>
      </c>
      <c r="K115" s="25" t="s">
        <v>1174</v>
      </c>
      <c r="L115" s="25" t="s">
        <v>2427</v>
      </c>
      <c r="M115" s="42">
        <v>45930.463194444441</v>
      </c>
      <c r="N115" s="42">
        <v>45937.440972222219</v>
      </c>
      <c r="O115" s="68" t="s">
        <v>33</v>
      </c>
      <c r="P115" s="42" t="s">
        <v>2016</v>
      </c>
      <c r="Q115" s="42" t="s">
        <v>2017</v>
      </c>
      <c r="R115" s="42" t="s">
        <v>2018</v>
      </c>
      <c r="S115" s="42" t="s">
        <v>2428</v>
      </c>
      <c r="T115" s="42" t="s">
        <v>1178</v>
      </c>
      <c r="U115" s="25">
        <v>24</v>
      </c>
      <c r="V115" s="42" t="s">
        <v>42</v>
      </c>
      <c r="W115" s="42" t="s">
        <v>123</v>
      </c>
      <c r="X115" s="42" t="s">
        <v>2070</v>
      </c>
      <c r="Y115" s="68">
        <v>2</v>
      </c>
      <c r="Z115" s="26">
        <f>IF(T115="SOPORTE_TELEFÓNICO",'TARIFAS 2025'!$B$14,IF(V115="PRINCIPAL",'TARIFAS 2025'!$B$8,IF(V115="INTERMEDIA",'TARIFAS 2025'!$C$8,IF(V115="LEJANA",'TARIFAS 2025'!$D$8))))</f>
        <v>51282</v>
      </c>
      <c r="AA115" s="26">
        <f t="shared" si="1"/>
        <v>102564</v>
      </c>
    </row>
    <row r="116" spans="1:27" s="66" customFormat="1" ht="15.6">
      <c r="A116" s="25" t="s">
        <v>70</v>
      </c>
      <c r="B116" s="25" t="str">
        <f>VLOOKUP(A116,'CENTROS DE COSTOS'!A:D,2,0)</f>
        <v>0036-0001</v>
      </c>
      <c r="C116" s="25" t="str">
        <f>VLOOKUP(A116,'CENTROS DE COSTOS'!A:D,3,0)</f>
        <v>Wompi Costa</v>
      </c>
      <c r="D116" s="25">
        <v>8078</v>
      </c>
      <c r="E116" s="25">
        <v>2830985</v>
      </c>
      <c r="F116" s="25">
        <v>37137</v>
      </c>
      <c r="G116" s="25" t="s">
        <v>33</v>
      </c>
      <c r="H116" s="25" t="s">
        <v>255</v>
      </c>
      <c r="I116" s="25" t="s">
        <v>257</v>
      </c>
      <c r="J116" s="25" t="s">
        <v>2429</v>
      </c>
      <c r="K116" s="25" t="s">
        <v>1174</v>
      </c>
      <c r="L116" s="25" t="s">
        <v>2430</v>
      </c>
      <c r="M116" s="42">
        <v>45932.602777777778</v>
      </c>
      <c r="N116" s="42">
        <v>45937.442361111112</v>
      </c>
      <c r="O116" s="68" t="s">
        <v>33</v>
      </c>
      <c r="P116" s="42" t="s">
        <v>2009</v>
      </c>
      <c r="Q116" s="42" t="s">
        <v>2093</v>
      </c>
      <c r="R116" s="42" t="s">
        <v>2300</v>
      </c>
      <c r="S116" s="42" t="s">
        <v>2431</v>
      </c>
      <c r="T116" s="42" t="s">
        <v>1178</v>
      </c>
      <c r="U116" s="25">
        <v>40</v>
      </c>
      <c r="V116" s="42" t="s">
        <v>43</v>
      </c>
      <c r="W116" s="42" t="s">
        <v>123</v>
      </c>
      <c r="X116" s="42" t="s">
        <v>2432</v>
      </c>
      <c r="Y116" s="68">
        <v>1</v>
      </c>
      <c r="Z116" s="26">
        <f>IF(T116="SOPORTE_TELEFÓNICO",'TARIFAS 2025'!$B$14,IF(V116="PRINCIPAL",'TARIFAS 2025'!$B$8,IF(V116="INTERMEDIA",'TARIFAS 2025'!$C$8,IF(V116="LEJANA",'TARIFAS 2025'!$D$8))))</f>
        <v>172989</v>
      </c>
      <c r="AA116" s="26">
        <f t="shared" si="1"/>
        <v>172989</v>
      </c>
    </row>
    <row r="117" spans="1:27" s="66" customFormat="1" ht="15.6">
      <c r="A117" s="25" t="s">
        <v>73</v>
      </c>
      <c r="B117" s="25" t="str">
        <f>VLOOKUP(A117,'CENTROS DE COSTOS'!A:D,2,0)</f>
        <v>0036-0004</v>
      </c>
      <c r="C117" s="25" t="str">
        <f>VLOOKUP(A117,'CENTROS DE COSTOS'!A:D,3,0)</f>
        <v>Wompi Centro</v>
      </c>
      <c r="D117" s="25">
        <v>11001</v>
      </c>
      <c r="E117" s="25">
        <v>2844534</v>
      </c>
      <c r="F117" s="25">
        <v>72532</v>
      </c>
      <c r="G117" s="25" t="s">
        <v>33</v>
      </c>
      <c r="H117" s="25" t="s">
        <v>620</v>
      </c>
      <c r="I117" s="25" t="s">
        <v>2057</v>
      </c>
      <c r="J117" s="25" t="s">
        <v>2433</v>
      </c>
      <c r="K117" s="25" t="s">
        <v>1174</v>
      </c>
      <c r="L117" s="25" t="s">
        <v>2434</v>
      </c>
      <c r="M117" s="42">
        <v>45936.487500000003</v>
      </c>
      <c r="N117" s="42">
        <v>45937.468055555553</v>
      </c>
      <c r="O117" s="68" t="s">
        <v>33</v>
      </c>
      <c r="P117" s="42" t="s">
        <v>2034</v>
      </c>
      <c r="Q117" s="42" t="s">
        <v>2435</v>
      </c>
      <c r="R117" s="42" t="s">
        <v>2078</v>
      </c>
      <c r="S117" s="42" t="s">
        <v>2436</v>
      </c>
      <c r="T117" s="42" t="s">
        <v>1178</v>
      </c>
      <c r="U117" s="25">
        <v>32</v>
      </c>
      <c r="V117" s="42" t="s">
        <v>42</v>
      </c>
      <c r="W117" s="42" t="s">
        <v>123</v>
      </c>
      <c r="X117" s="42" t="s">
        <v>1621</v>
      </c>
      <c r="Y117" s="68">
        <v>1</v>
      </c>
      <c r="Z117" s="26">
        <f>IF(T117="SOPORTE_TELEFÓNICO",'TARIFAS 2025'!$B$14,IF(V117="PRINCIPAL",'TARIFAS 2025'!$B$8,IF(V117="INTERMEDIA",'TARIFAS 2025'!$C$8,IF(V117="LEJANA",'TARIFAS 2025'!$D$8))))</f>
        <v>51282</v>
      </c>
      <c r="AA117" s="26">
        <f t="shared" si="1"/>
        <v>51282</v>
      </c>
    </row>
    <row r="118" spans="1:27" s="66" customFormat="1" ht="15.6">
      <c r="A118" s="25" t="s">
        <v>98</v>
      </c>
      <c r="B118" s="25" t="str">
        <f>VLOOKUP(A118,'CENTROS DE COSTOS'!A:D,2,0)</f>
        <v>0036-0007</v>
      </c>
      <c r="C118" s="25" t="str">
        <f>VLOOKUP(A118,'CENTROS DE COSTOS'!A:D,3,0)</f>
        <v>Wompi Santander</v>
      </c>
      <c r="D118" s="25">
        <v>15001</v>
      </c>
      <c r="E118" s="25">
        <v>2845129</v>
      </c>
      <c r="F118" s="25">
        <v>38488</v>
      </c>
      <c r="G118" s="25" t="s">
        <v>33</v>
      </c>
      <c r="H118" s="25" t="s">
        <v>324</v>
      </c>
      <c r="I118" s="25" t="s">
        <v>98</v>
      </c>
      <c r="J118" s="25" t="s">
        <v>2437</v>
      </c>
      <c r="K118" s="25" t="s">
        <v>1174</v>
      </c>
      <c r="L118" s="25" t="s">
        <v>2438</v>
      </c>
      <c r="M118" s="42">
        <v>45936.530555555553</v>
      </c>
      <c r="N118" s="42">
        <v>45937.474999999999</v>
      </c>
      <c r="O118" s="68" t="s">
        <v>33</v>
      </c>
      <c r="P118" s="42" t="s">
        <v>2002</v>
      </c>
      <c r="Q118" s="42" t="s">
        <v>2003</v>
      </c>
      <c r="R118" s="42" t="s">
        <v>2219</v>
      </c>
      <c r="S118" s="42" t="s">
        <v>2439</v>
      </c>
      <c r="T118" s="42" t="s">
        <v>1178</v>
      </c>
      <c r="U118" s="25">
        <v>64</v>
      </c>
      <c r="V118" s="42" t="s">
        <v>42</v>
      </c>
      <c r="W118" s="42" t="s">
        <v>123</v>
      </c>
      <c r="X118" s="42" t="s">
        <v>1521</v>
      </c>
      <c r="Y118" s="68">
        <v>1</v>
      </c>
      <c r="Z118" s="26">
        <f>IF(T118="SOPORTE_TELEFÓNICO",'TARIFAS 2025'!$B$14,IF(V118="PRINCIPAL",'TARIFAS 2025'!$B$8,IF(V118="INTERMEDIA",'TARIFAS 2025'!$C$8,IF(V118="LEJANA",'TARIFAS 2025'!$D$8))))</f>
        <v>51282</v>
      </c>
      <c r="AA118" s="26">
        <f t="shared" si="1"/>
        <v>51282</v>
      </c>
    </row>
    <row r="119" spans="1:27" s="66" customFormat="1" ht="15.6">
      <c r="A119" s="25" t="s">
        <v>90</v>
      </c>
      <c r="B119" s="25" t="str">
        <f>VLOOKUP(A119,'CENTROS DE COSTOS'!A:D,2,0)</f>
        <v>0036-0005</v>
      </c>
      <c r="C119" s="25" t="str">
        <f>VLOOKUP(A119,'CENTROS DE COSTOS'!A:D,3,0)</f>
        <v>Wompi Noroccidente</v>
      </c>
      <c r="D119" s="25">
        <v>5001</v>
      </c>
      <c r="E119" s="25">
        <v>2820132</v>
      </c>
      <c r="F119" s="25">
        <v>71463</v>
      </c>
      <c r="G119" s="25" t="s">
        <v>33</v>
      </c>
      <c r="H119" s="25" t="s">
        <v>122</v>
      </c>
      <c r="I119" s="25" t="s">
        <v>2044</v>
      </c>
      <c r="J119" s="25" t="s">
        <v>2440</v>
      </c>
      <c r="K119" s="25" t="s">
        <v>1174</v>
      </c>
      <c r="L119" s="25" t="s">
        <v>2441</v>
      </c>
      <c r="M119" s="42">
        <v>45931.370138888888</v>
      </c>
      <c r="N119" s="42">
        <v>45937.486805555556</v>
      </c>
      <c r="O119" s="68" t="s">
        <v>33</v>
      </c>
      <c r="P119" s="42" t="s">
        <v>2034</v>
      </c>
      <c r="Q119" s="42" t="s">
        <v>2035</v>
      </c>
      <c r="R119" s="42" t="s">
        <v>2036</v>
      </c>
      <c r="S119" s="42" t="s">
        <v>2442</v>
      </c>
      <c r="T119" s="42" t="s">
        <v>2013</v>
      </c>
      <c r="U119" s="25">
        <v>32</v>
      </c>
      <c r="V119" s="42" t="s">
        <v>42</v>
      </c>
      <c r="W119" s="42" t="s">
        <v>123</v>
      </c>
      <c r="X119" s="42" t="s">
        <v>1863</v>
      </c>
      <c r="Y119" s="68">
        <v>1</v>
      </c>
      <c r="Z119" s="26">
        <f>IF(T119="SOPORTE_TELEFÓNICO",'TARIFAS 2025'!$B$14,IF(V119="PRINCIPAL",'TARIFAS 2025'!$B$8,IF(V119="INTERMEDIA",'TARIFAS 2025'!$C$8,IF(V119="LEJANA",'TARIFAS 2025'!$D$8))))</f>
        <v>22000</v>
      </c>
      <c r="AA119" s="26">
        <f t="shared" si="1"/>
        <v>22000</v>
      </c>
    </row>
    <row r="120" spans="1:27" s="66" customFormat="1" ht="15.6">
      <c r="A120" s="25" t="s">
        <v>79</v>
      </c>
      <c r="B120" s="25" t="str">
        <f>VLOOKUP(A120,'CENTROS DE COSTOS'!A:D,2,0)</f>
        <v>0036-0003</v>
      </c>
      <c r="C120" s="25" t="str">
        <f>VLOOKUP(A120,'CENTROS DE COSTOS'!A:D,3,0)</f>
        <v>Wompi Suroccidente</v>
      </c>
      <c r="D120" s="25">
        <v>76001</v>
      </c>
      <c r="E120" s="25">
        <v>2848140</v>
      </c>
      <c r="F120" s="25">
        <v>26988</v>
      </c>
      <c r="G120" s="25" t="s">
        <v>33</v>
      </c>
      <c r="H120" s="25" t="s">
        <v>1103</v>
      </c>
      <c r="I120" s="25" t="s">
        <v>79</v>
      </c>
      <c r="J120" s="25" t="s">
        <v>2443</v>
      </c>
      <c r="K120" s="25" t="s">
        <v>1174</v>
      </c>
      <c r="L120" s="25" t="s">
        <v>2444</v>
      </c>
      <c r="M120" s="42">
        <v>45937.333333333336</v>
      </c>
      <c r="N120" s="42">
        <v>45937.497916666667</v>
      </c>
      <c r="O120" s="68" t="s">
        <v>33</v>
      </c>
      <c r="P120" s="42" t="s">
        <v>2040</v>
      </c>
      <c r="Q120" s="42" t="s">
        <v>2055</v>
      </c>
      <c r="R120" s="42" t="s">
        <v>2042</v>
      </c>
      <c r="S120" s="42" t="s">
        <v>2445</v>
      </c>
      <c r="T120" s="42" t="s">
        <v>1178</v>
      </c>
      <c r="U120" s="25">
        <v>64</v>
      </c>
      <c r="V120" s="42" t="s">
        <v>42</v>
      </c>
      <c r="W120" s="42" t="s">
        <v>123</v>
      </c>
      <c r="X120" s="42" t="s">
        <v>1554</v>
      </c>
      <c r="Y120" s="68">
        <v>1</v>
      </c>
      <c r="Z120" s="26">
        <f>IF(T120="SOPORTE_TELEFÓNICO",'TARIFAS 2025'!$B$14,IF(V120="PRINCIPAL",'TARIFAS 2025'!$B$8,IF(V120="INTERMEDIA",'TARIFAS 2025'!$C$8,IF(V120="LEJANA",'TARIFAS 2025'!$D$8))))</f>
        <v>51282</v>
      </c>
      <c r="AA120" s="26">
        <f t="shared" si="1"/>
        <v>51282</v>
      </c>
    </row>
    <row r="121" spans="1:27" s="66" customFormat="1" ht="15.6">
      <c r="A121" s="25" t="s">
        <v>73</v>
      </c>
      <c r="B121" s="25" t="str">
        <f>VLOOKUP(A121,'CENTROS DE COSTOS'!A:D,2,0)</f>
        <v>0036-0004</v>
      </c>
      <c r="C121" s="25" t="str">
        <f>VLOOKUP(A121,'CENTROS DE COSTOS'!A:D,3,0)</f>
        <v>Wompi Centro</v>
      </c>
      <c r="D121" s="25">
        <v>25286</v>
      </c>
      <c r="E121" s="25">
        <v>2846091</v>
      </c>
      <c r="F121" s="25">
        <v>76799</v>
      </c>
      <c r="G121" s="25" t="s">
        <v>33</v>
      </c>
      <c r="H121" s="25" t="s">
        <v>620</v>
      </c>
      <c r="I121" s="25" t="s">
        <v>652</v>
      </c>
      <c r="J121" s="25" t="s">
        <v>2446</v>
      </c>
      <c r="K121" s="25" t="s">
        <v>1174</v>
      </c>
      <c r="L121" s="25" t="s">
        <v>2447</v>
      </c>
      <c r="M121" s="42">
        <v>45936.620833333334</v>
      </c>
      <c r="N121" s="42">
        <v>45937.504861111112</v>
      </c>
      <c r="O121" s="68" t="s">
        <v>33</v>
      </c>
      <c r="P121" s="42" t="s">
        <v>2016</v>
      </c>
      <c r="Q121" s="42" t="s">
        <v>2017</v>
      </c>
      <c r="R121" s="42" t="s">
        <v>2018</v>
      </c>
      <c r="S121" s="42" t="s">
        <v>2448</v>
      </c>
      <c r="T121" s="42" t="s">
        <v>1178</v>
      </c>
      <c r="U121" s="25">
        <v>64</v>
      </c>
      <c r="V121" s="42" t="s">
        <v>43</v>
      </c>
      <c r="W121" s="42" t="s">
        <v>123</v>
      </c>
      <c r="X121" s="42" t="s">
        <v>2449</v>
      </c>
      <c r="Y121" s="68">
        <v>1</v>
      </c>
      <c r="Z121" s="26">
        <f>IF(T121="SOPORTE_TELEFÓNICO",'TARIFAS 2025'!$B$14,IF(V121="PRINCIPAL",'TARIFAS 2025'!$B$8,IF(V121="INTERMEDIA",'TARIFAS 2025'!$C$8,IF(V121="LEJANA",'TARIFAS 2025'!$D$8))))</f>
        <v>172989</v>
      </c>
      <c r="AA121" s="26">
        <f t="shared" si="1"/>
        <v>172989</v>
      </c>
    </row>
    <row r="122" spans="1:27" s="66" customFormat="1" ht="15.6">
      <c r="A122" s="25" t="s">
        <v>79</v>
      </c>
      <c r="B122" s="25" t="str">
        <f>VLOOKUP(A122,'CENTROS DE COSTOS'!A:D,2,0)</f>
        <v>0036-0003</v>
      </c>
      <c r="C122" s="25" t="str">
        <f>VLOOKUP(A122,'CENTROS DE COSTOS'!A:D,3,0)</f>
        <v>Wompi Suroccidente</v>
      </c>
      <c r="D122" s="25">
        <v>19001</v>
      </c>
      <c r="E122" s="25">
        <v>2846285</v>
      </c>
      <c r="F122" s="25">
        <v>69559</v>
      </c>
      <c r="G122" s="25" t="s">
        <v>33</v>
      </c>
      <c r="H122" s="25" t="s">
        <v>500</v>
      </c>
      <c r="I122" s="25" t="s">
        <v>95</v>
      </c>
      <c r="J122" s="25" t="s">
        <v>2450</v>
      </c>
      <c r="K122" s="25" t="s">
        <v>1174</v>
      </c>
      <c r="L122" s="25" t="s">
        <v>2451</v>
      </c>
      <c r="M122" s="42">
        <v>45936.629861111112</v>
      </c>
      <c r="N122" s="42">
        <v>45937.513888888891</v>
      </c>
      <c r="O122" s="68" t="s">
        <v>33</v>
      </c>
      <c r="P122" s="42" t="s">
        <v>2009</v>
      </c>
      <c r="Q122" s="42" t="s">
        <v>2093</v>
      </c>
      <c r="R122" s="42" t="s">
        <v>2011</v>
      </c>
      <c r="S122" s="42" t="s">
        <v>2452</v>
      </c>
      <c r="T122" s="42" t="s">
        <v>1178</v>
      </c>
      <c r="U122" s="25">
        <v>56</v>
      </c>
      <c r="V122" s="42" t="s">
        <v>44</v>
      </c>
      <c r="W122" s="42" t="s">
        <v>123</v>
      </c>
      <c r="X122" s="42" t="s">
        <v>1332</v>
      </c>
      <c r="Y122" s="68">
        <v>1</v>
      </c>
      <c r="Z122" s="26">
        <f>IF(T122="SOPORTE_TELEFÓNICO",'TARIFAS 2025'!$B$14,IF(V122="PRINCIPAL",'TARIFAS 2025'!$B$8,IF(V122="INTERMEDIA",'TARIFAS 2025'!$C$8,IF(V122="LEJANA",'TARIFAS 2025'!$D$8))))</f>
        <v>452148</v>
      </c>
      <c r="AA122" s="26">
        <f t="shared" si="1"/>
        <v>452148</v>
      </c>
    </row>
    <row r="123" spans="1:27" s="66" customFormat="1" ht="15.6">
      <c r="A123" s="25" t="s">
        <v>91</v>
      </c>
      <c r="B123" s="25" t="str">
        <f>VLOOKUP(A123,'CENTROS DE COSTOS'!A:D,2,0)</f>
        <v>0036-0001</v>
      </c>
      <c r="C123" s="25" t="str">
        <f>VLOOKUP(A123,'CENTROS DE COSTOS'!A:D,3,0)</f>
        <v>Wompi Costa</v>
      </c>
      <c r="D123" s="25">
        <v>23001</v>
      </c>
      <c r="E123" s="25">
        <v>2848759</v>
      </c>
      <c r="F123" s="25">
        <v>64422</v>
      </c>
      <c r="G123" s="25" t="s">
        <v>33</v>
      </c>
      <c r="H123" s="25" t="s">
        <v>278</v>
      </c>
      <c r="I123" s="25" t="s">
        <v>91</v>
      </c>
      <c r="J123" s="25" t="s">
        <v>2453</v>
      </c>
      <c r="K123" s="25" t="s">
        <v>1174</v>
      </c>
      <c r="L123" s="25" t="s">
        <v>2454</v>
      </c>
      <c r="M123" s="42">
        <v>45937.34375</v>
      </c>
      <c r="N123" s="42">
        <v>45937.543749999997</v>
      </c>
      <c r="O123" s="68" t="s">
        <v>33</v>
      </c>
      <c r="P123" s="42" t="s">
        <v>2455</v>
      </c>
      <c r="Q123" s="42" t="s">
        <v>2250</v>
      </c>
      <c r="R123" s="42" t="s">
        <v>2456</v>
      </c>
      <c r="S123" s="42" t="s">
        <v>2457</v>
      </c>
      <c r="T123" s="42" t="s">
        <v>1178</v>
      </c>
      <c r="U123" s="25">
        <v>64</v>
      </c>
      <c r="V123" s="42" t="s">
        <v>42</v>
      </c>
      <c r="W123" s="42" t="s">
        <v>123</v>
      </c>
      <c r="X123" s="42" t="s">
        <v>1699</v>
      </c>
      <c r="Y123" s="68">
        <v>1</v>
      </c>
      <c r="Z123" s="26">
        <f>IF(T123="SOPORTE_TELEFÓNICO",'TARIFAS 2025'!$B$14,IF(V123="PRINCIPAL",'TARIFAS 2025'!$B$8,IF(V123="INTERMEDIA",'TARIFAS 2025'!$C$8,IF(V123="LEJANA",'TARIFAS 2025'!$D$8))))</f>
        <v>51282</v>
      </c>
      <c r="AA123" s="26">
        <f t="shared" ref="AA123:AA183" si="2">Z123*Y123</f>
        <v>51282</v>
      </c>
    </row>
    <row r="124" spans="1:27" s="66" customFormat="1" ht="15.6">
      <c r="A124" s="25" t="s">
        <v>90</v>
      </c>
      <c r="B124" s="25" t="str">
        <f>VLOOKUP(A124,'CENTROS DE COSTOS'!A:D,2,0)</f>
        <v>0036-0005</v>
      </c>
      <c r="C124" s="25" t="str">
        <f>VLOOKUP(A124,'CENTROS DE COSTOS'!A:D,3,0)</f>
        <v>Wompi Noroccidente</v>
      </c>
      <c r="D124" s="25">
        <v>5656</v>
      </c>
      <c r="E124" s="25">
        <v>2842440</v>
      </c>
      <c r="F124" s="25">
        <v>68763</v>
      </c>
      <c r="G124" s="25" t="s">
        <v>33</v>
      </c>
      <c r="H124" s="25" t="s">
        <v>122</v>
      </c>
      <c r="I124" s="25" t="s">
        <v>219</v>
      </c>
      <c r="J124" s="25" t="s">
        <v>2458</v>
      </c>
      <c r="K124" s="25" t="s">
        <v>1174</v>
      </c>
      <c r="L124" s="25" t="s">
        <v>2459</v>
      </c>
      <c r="M124" s="42">
        <v>45936.390277777777</v>
      </c>
      <c r="N124" s="42">
        <v>45937.546527777777</v>
      </c>
      <c r="O124" s="68" t="s">
        <v>33</v>
      </c>
      <c r="P124" s="42" t="s">
        <v>2040</v>
      </c>
      <c r="Q124" s="42" t="s">
        <v>2055</v>
      </c>
      <c r="R124" s="42" t="s">
        <v>2042</v>
      </c>
      <c r="S124" s="42" t="s">
        <v>2460</v>
      </c>
      <c r="T124" s="42" t="s">
        <v>1178</v>
      </c>
      <c r="U124" s="25">
        <v>0</v>
      </c>
      <c r="V124" s="42" t="s">
        <v>43</v>
      </c>
      <c r="W124" s="42" t="s">
        <v>123</v>
      </c>
      <c r="X124" s="42" t="s">
        <v>2101</v>
      </c>
      <c r="Y124" s="68">
        <v>1</v>
      </c>
      <c r="Z124" s="26">
        <f>IF(T124="SOPORTE_TELEFÓNICO",'TARIFAS 2025'!$B$14,IF(V124="PRINCIPAL",'TARIFAS 2025'!$B$8,IF(V124="INTERMEDIA",'TARIFAS 2025'!$C$8,IF(V124="LEJANA",'TARIFAS 2025'!$D$8))))</f>
        <v>172989</v>
      </c>
      <c r="AA124" s="26">
        <f t="shared" si="2"/>
        <v>172989</v>
      </c>
    </row>
    <row r="125" spans="1:27" s="66" customFormat="1" ht="15.6">
      <c r="A125" s="25" t="s">
        <v>98</v>
      </c>
      <c r="B125" s="25" t="str">
        <f>VLOOKUP(A125,'CENTROS DE COSTOS'!A:D,2,0)</f>
        <v>0036-0007</v>
      </c>
      <c r="C125" s="25" t="str">
        <f>VLOOKUP(A125,'CENTROS DE COSTOS'!A:D,3,0)</f>
        <v>Wompi Santander</v>
      </c>
      <c r="D125" s="25">
        <v>15001</v>
      </c>
      <c r="E125" s="25">
        <v>2849867</v>
      </c>
      <c r="F125" s="25">
        <v>47270</v>
      </c>
      <c r="G125" s="25" t="s">
        <v>33</v>
      </c>
      <c r="H125" s="25" t="s">
        <v>324</v>
      </c>
      <c r="I125" s="25" t="s">
        <v>98</v>
      </c>
      <c r="J125" s="25" t="s">
        <v>2461</v>
      </c>
      <c r="K125" s="25" t="s">
        <v>1174</v>
      </c>
      <c r="L125" s="25" t="s">
        <v>2462</v>
      </c>
      <c r="M125" s="42">
        <v>45937.417361111111</v>
      </c>
      <c r="N125" s="42">
        <v>45937.561111111114</v>
      </c>
      <c r="O125" s="68" t="s">
        <v>33</v>
      </c>
      <c r="P125" s="42" t="s">
        <v>2022</v>
      </c>
      <c r="Q125" s="42" t="s">
        <v>2023</v>
      </c>
      <c r="R125" s="42" t="s">
        <v>2024</v>
      </c>
      <c r="S125" s="42" t="s">
        <v>2463</v>
      </c>
      <c r="T125" s="42" t="s">
        <v>1178</v>
      </c>
      <c r="U125" s="25">
        <v>40</v>
      </c>
      <c r="V125" s="42" t="s">
        <v>42</v>
      </c>
      <c r="W125" s="42" t="s">
        <v>123</v>
      </c>
      <c r="X125" s="42" t="s">
        <v>2464</v>
      </c>
      <c r="Y125" s="68">
        <v>1</v>
      </c>
      <c r="Z125" s="26">
        <f>IF(T125="SOPORTE_TELEFÓNICO",'TARIFAS 2025'!$B$14,IF(V125="PRINCIPAL",'TARIFAS 2025'!$B$8,IF(V125="INTERMEDIA",'TARIFAS 2025'!$C$8,IF(V125="LEJANA",'TARIFAS 2025'!$D$8))))</f>
        <v>51282</v>
      </c>
      <c r="AA125" s="26">
        <f t="shared" si="2"/>
        <v>51282</v>
      </c>
    </row>
    <row r="126" spans="1:27" s="66" customFormat="1" ht="15.6">
      <c r="A126" s="25" t="s">
        <v>79</v>
      </c>
      <c r="B126" s="25" t="str">
        <f>VLOOKUP(A126,'CENTROS DE COSTOS'!A:D,2,0)</f>
        <v>0036-0003</v>
      </c>
      <c r="C126" s="25" t="str">
        <f>VLOOKUP(A126,'CENTROS DE COSTOS'!A:D,3,0)</f>
        <v>Wompi Suroccidente</v>
      </c>
      <c r="D126" s="25">
        <v>76001</v>
      </c>
      <c r="E126" s="25">
        <v>2850155</v>
      </c>
      <c r="F126" s="25">
        <v>26711</v>
      </c>
      <c r="G126" s="25" t="s">
        <v>33</v>
      </c>
      <c r="H126" s="25" t="s">
        <v>1103</v>
      </c>
      <c r="I126" s="25" t="s">
        <v>79</v>
      </c>
      <c r="J126" s="25" t="s">
        <v>2465</v>
      </c>
      <c r="K126" s="25" t="s">
        <v>1174</v>
      </c>
      <c r="L126" s="25" t="s">
        <v>2466</v>
      </c>
      <c r="M126" s="42">
        <v>45937.429861111108</v>
      </c>
      <c r="N126" s="42">
        <v>45937.563194444447</v>
      </c>
      <c r="O126" s="68" t="s">
        <v>33</v>
      </c>
      <c r="P126" s="42" t="s">
        <v>2009</v>
      </c>
      <c r="Q126" s="42" t="s">
        <v>2093</v>
      </c>
      <c r="R126" s="42" t="s">
        <v>2110</v>
      </c>
      <c r="S126" s="42" t="s">
        <v>2467</v>
      </c>
      <c r="T126" s="42" t="s">
        <v>2013</v>
      </c>
      <c r="U126" s="25">
        <v>16</v>
      </c>
      <c r="V126" s="42" t="s">
        <v>42</v>
      </c>
      <c r="W126" s="42" t="s">
        <v>123</v>
      </c>
      <c r="X126" s="42" t="s">
        <v>2131</v>
      </c>
      <c r="Y126" s="68">
        <v>1</v>
      </c>
      <c r="Z126" s="26">
        <f>IF(T126="SOPORTE_TELEFÓNICO",'TARIFAS 2025'!$B$14,IF(V126="PRINCIPAL",'TARIFAS 2025'!$B$8,IF(V126="INTERMEDIA",'TARIFAS 2025'!$C$8,IF(V126="LEJANA",'TARIFAS 2025'!$D$8))))</f>
        <v>22000</v>
      </c>
      <c r="AA126" s="26">
        <f t="shared" si="2"/>
        <v>22000</v>
      </c>
    </row>
    <row r="127" spans="1:27" s="66" customFormat="1" ht="15.6">
      <c r="A127" s="25" t="s">
        <v>79</v>
      </c>
      <c r="B127" s="25" t="str">
        <f>VLOOKUP(A127,'CENTROS DE COSTOS'!A:D,2,0)</f>
        <v>0036-0003</v>
      </c>
      <c r="C127" s="25" t="str">
        <f>VLOOKUP(A127,'CENTROS DE COSTOS'!A:D,3,0)</f>
        <v>Wompi Suroccidente</v>
      </c>
      <c r="D127" s="25">
        <v>19001</v>
      </c>
      <c r="E127" s="25">
        <v>2845234</v>
      </c>
      <c r="F127" s="25">
        <v>74254</v>
      </c>
      <c r="G127" s="25" t="s">
        <v>33</v>
      </c>
      <c r="H127" s="25" t="s">
        <v>500</v>
      </c>
      <c r="I127" s="25" t="s">
        <v>95</v>
      </c>
      <c r="J127" s="25" t="s">
        <v>2468</v>
      </c>
      <c r="K127" s="25" t="s">
        <v>1174</v>
      </c>
      <c r="L127" s="25" t="s">
        <v>2469</v>
      </c>
      <c r="M127" s="42">
        <v>45936.558333333334</v>
      </c>
      <c r="N127" s="42">
        <v>45937.593055555553</v>
      </c>
      <c r="O127" s="68" t="s">
        <v>33</v>
      </c>
      <c r="P127" s="42" t="s">
        <v>2022</v>
      </c>
      <c r="Q127" s="42" t="s">
        <v>2023</v>
      </c>
      <c r="R127" s="42" t="s">
        <v>2024</v>
      </c>
      <c r="S127" s="42" t="s">
        <v>2470</v>
      </c>
      <c r="T127" s="42" t="s">
        <v>1178</v>
      </c>
      <c r="U127" s="25">
        <v>32</v>
      </c>
      <c r="V127" s="42" t="s">
        <v>44</v>
      </c>
      <c r="W127" s="42" t="s">
        <v>123</v>
      </c>
      <c r="X127" s="42" t="s">
        <v>1332</v>
      </c>
      <c r="Y127" s="68">
        <v>1</v>
      </c>
      <c r="Z127" s="26">
        <f>IF(T127="SOPORTE_TELEFÓNICO",'TARIFAS 2025'!$B$14,IF(V127="PRINCIPAL",'TARIFAS 2025'!$B$8,IF(V127="INTERMEDIA",'TARIFAS 2025'!$C$8,IF(V127="LEJANA",'TARIFAS 2025'!$D$8))))</f>
        <v>452148</v>
      </c>
      <c r="AA127" s="26">
        <f t="shared" si="2"/>
        <v>452148</v>
      </c>
    </row>
    <row r="128" spans="1:27" s="66" customFormat="1" ht="15.6">
      <c r="A128" s="25" t="s">
        <v>90</v>
      </c>
      <c r="B128" s="25" t="str">
        <f>VLOOKUP(A128,'CENTROS DE COSTOS'!A:D,2,0)</f>
        <v>0036-0005</v>
      </c>
      <c r="C128" s="25" t="str">
        <f>VLOOKUP(A128,'CENTROS DE COSTOS'!A:D,3,0)</f>
        <v>Wompi Noroccidente</v>
      </c>
      <c r="D128" s="25">
        <v>5212</v>
      </c>
      <c r="E128" s="25">
        <v>2847762</v>
      </c>
      <c r="F128" s="25">
        <v>68148</v>
      </c>
      <c r="G128" s="25" t="s">
        <v>33</v>
      </c>
      <c r="H128" s="25" t="s">
        <v>122</v>
      </c>
      <c r="I128" s="25" t="s">
        <v>174</v>
      </c>
      <c r="J128" s="25" t="s">
        <v>2471</v>
      </c>
      <c r="K128" s="25" t="s">
        <v>1174</v>
      </c>
      <c r="L128" s="25" t="s">
        <v>2472</v>
      </c>
      <c r="M128" s="42">
        <v>45937.333333333336</v>
      </c>
      <c r="N128" s="42">
        <v>45937.606944444444</v>
      </c>
      <c r="O128" s="68" t="s">
        <v>33</v>
      </c>
      <c r="P128" s="42" t="s">
        <v>2022</v>
      </c>
      <c r="Q128" s="42" t="s">
        <v>2023</v>
      </c>
      <c r="R128" s="42" t="s">
        <v>2060</v>
      </c>
      <c r="S128" s="42" t="s">
        <v>2473</v>
      </c>
      <c r="T128" s="42" t="s">
        <v>1178</v>
      </c>
      <c r="U128" s="25">
        <v>16</v>
      </c>
      <c r="V128" s="42" t="s">
        <v>42</v>
      </c>
      <c r="W128" s="42" t="s">
        <v>123</v>
      </c>
      <c r="X128" s="42" t="s">
        <v>2052</v>
      </c>
      <c r="Y128" s="68">
        <v>1</v>
      </c>
      <c r="Z128" s="26">
        <f>IF(T128="SOPORTE_TELEFÓNICO",'TARIFAS 2025'!$B$14,IF(V128="PRINCIPAL",'TARIFAS 2025'!$B$8,IF(V128="INTERMEDIA",'TARIFAS 2025'!$C$8,IF(V128="LEJANA",'TARIFAS 2025'!$D$8))))</f>
        <v>51282</v>
      </c>
      <c r="AA128" s="26">
        <f t="shared" si="2"/>
        <v>51282</v>
      </c>
    </row>
    <row r="129" spans="1:27" s="66" customFormat="1" ht="15.6">
      <c r="A129" s="25" t="s">
        <v>90</v>
      </c>
      <c r="B129" s="25" t="str">
        <f>VLOOKUP(A129,'CENTROS DE COSTOS'!A:D,2,0)</f>
        <v>0036-0005</v>
      </c>
      <c r="C129" s="25" t="str">
        <f>VLOOKUP(A129,'CENTROS DE COSTOS'!A:D,3,0)</f>
        <v>Wompi Noroccidente</v>
      </c>
      <c r="D129" s="25">
        <v>5079</v>
      </c>
      <c r="E129" s="25">
        <v>2845238</v>
      </c>
      <c r="F129" s="25">
        <v>13055</v>
      </c>
      <c r="G129" s="25" t="s">
        <v>33</v>
      </c>
      <c r="H129" s="25" t="s">
        <v>122</v>
      </c>
      <c r="I129" s="25" t="s">
        <v>125</v>
      </c>
      <c r="J129" s="25" t="s">
        <v>2474</v>
      </c>
      <c r="K129" s="25" t="s">
        <v>1174</v>
      </c>
      <c r="L129" s="25" t="s">
        <v>2475</v>
      </c>
      <c r="M129" s="42">
        <v>45936.559027777781</v>
      </c>
      <c r="N129" s="42">
        <v>45937.624305555553</v>
      </c>
      <c r="O129" s="68" t="s">
        <v>33</v>
      </c>
      <c r="P129" s="42" t="s">
        <v>2022</v>
      </c>
      <c r="Q129" s="42" t="s">
        <v>2115</v>
      </c>
      <c r="R129" s="42" t="s">
        <v>2060</v>
      </c>
      <c r="S129" s="42" t="s">
        <v>2476</v>
      </c>
      <c r="T129" s="42" t="s">
        <v>1178</v>
      </c>
      <c r="U129" s="25">
        <v>64</v>
      </c>
      <c r="V129" s="42" t="s">
        <v>43</v>
      </c>
      <c r="W129" s="42" t="s">
        <v>123</v>
      </c>
      <c r="X129" s="42" t="s">
        <v>2117</v>
      </c>
      <c r="Y129" s="68">
        <v>1</v>
      </c>
      <c r="Z129" s="26">
        <f>IF(T129="SOPORTE_TELEFÓNICO",'TARIFAS 2025'!$B$14,IF(V129="PRINCIPAL",'TARIFAS 2025'!$B$8,IF(V129="INTERMEDIA",'TARIFAS 2025'!$C$8,IF(V129="LEJANA",'TARIFAS 2025'!$D$8))))</f>
        <v>172989</v>
      </c>
      <c r="AA129" s="26">
        <f t="shared" si="2"/>
        <v>172989</v>
      </c>
    </row>
    <row r="130" spans="1:27" s="66" customFormat="1" ht="15.6">
      <c r="A130" s="25" t="s">
        <v>94</v>
      </c>
      <c r="B130" s="25" t="str">
        <f>VLOOKUP(A130,'CENTROS DE COSTOS'!A:D,2,0)</f>
        <v>0036-0002</v>
      </c>
      <c r="C130" s="25" t="str">
        <f>VLOOKUP(A130,'CENTROS DE COSTOS'!A:D,3,0)</f>
        <v>Wompi Eje Cafetero</v>
      </c>
      <c r="D130" s="25">
        <v>63130</v>
      </c>
      <c r="E130" s="25">
        <v>2846132</v>
      </c>
      <c r="F130" s="25">
        <v>33639</v>
      </c>
      <c r="G130" s="25" t="s">
        <v>33</v>
      </c>
      <c r="H130" s="25" t="s">
        <v>941</v>
      </c>
      <c r="I130" s="25" t="s">
        <v>942</v>
      </c>
      <c r="J130" s="25" t="s">
        <v>2477</v>
      </c>
      <c r="K130" s="25" t="s">
        <v>1174</v>
      </c>
      <c r="L130" s="25" t="s">
        <v>2478</v>
      </c>
      <c r="M130" s="42">
        <v>45936.620138888888</v>
      </c>
      <c r="N130" s="42">
        <v>45937.664583333331</v>
      </c>
      <c r="O130" s="68" t="s">
        <v>33</v>
      </c>
      <c r="P130" s="42" t="s">
        <v>2022</v>
      </c>
      <c r="Q130" s="42" t="s">
        <v>2115</v>
      </c>
      <c r="R130" s="42" t="s">
        <v>2060</v>
      </c>
      <c r="S130" s="42" t="s">
        <v>2479</v>
      </c>
      <c r="T130" s="42" t="s">
        <v>2013</v>
      </c>
      <c r="U130" s="25">
        <v>0</v>
      </c>
      <c r="V130" s="42" t="s">
        <v>43</v>
      </c>
      <c r="W130" s="42" t="s">
        <v>123</v>
      </c>
      <c r="X130" s="42" t="s">
        <v>2131</v>
      </c>
      <c r="Y130" s="68">
        <v>1</v>
      </c>
      <c r="Z130" s="26">
        <f>IF(T130="SOPORTE_TELEFÓNICO",'TARIFAS 2025'!$B$14,IF(V130="PRINCIPAL",'TARIFAS 2025'!$B$8,IF(V130="INTERMEDIA",'TARIFAS 2025'!$C$8,IF(V130="LEJANA",'TARIFAS 2025'!$D$8))))</f>
        <v>22000</v>
      </c>
      <c r="AA130" s="26">
        <f t="shared" si="2"/>
        <v>22000</v>
      </c>
    </row>
    <row r="131" spans="1:27" s="66" customFormat="1" ht="15.6">
      <c r="A131" s="25" t="s">
        <v>94</v>
      </c>
      <c r="B131" s="25" t="str">
        <f>VLOOKUP(A131,'CENTROS DE COSTOS'!A:D,2,0)</f>
        <v>0036-0002</v>
      </c>
      <c r="C131" s="25" t="str">
        <f>VLOOKUP(A131,'CENTROS DE COSTOS'!A:D,3,0)</f>
        <v>Wompi Eje Cafetero</v>
      </c>
      <c r="D131" s="25">
        <v>66001</v>
      </c>
      <c r="E131" s="25">
        <v>2849459</v>
      </c>
      <c r="F131" s="25">
        <v>59282</v>
      </c>
      <c r="G131" s="25" t="s">
        <v>33</v>
      </c>
      <c r="H131" s="25" t="s">
        <v>460</v>
      </c>
      <c r="I131" s="25" t="s">
        <v>94</v>
      </c>
      <c r="J131" s="25" t="s">
        <v>2480</v>
      </c>
      <c r="K131" s="25" t="s">
        <v>1174</v>
      </c>
      <c r="L131" s="25" t="s">
        <v>2481</v>
      </c>
      <c r="M131" s="42">
        <v>45937.380555555559</v>
      </c>
      <c r="N131" s="42">
        <v>45937.696527777778</v>
      </c>
      <c r="O131" s="68" t="s">
        <v>33</v>
      </c>
      <c r="P131" s="42" t="s">
        <v>2022</v>
      </c>
      <c r="Q131" s="42" t="s">
        <v>2023</v>
      </c>
      <c r="R131" s="42" t="s">
        <v>2024</v>
      </c>
      <c r="S131" s="42" t="s">
        <v>2482</v>
      </c>
      <c r="T131" s="42" t="s">
        <v>1178</v>
      </c>
      <c r="U131" s="25">
        <v>24</v>
      </c>
      <c r="V131" s="42" t="s">
        <v>42</v>
      </c>
      <c r="W131" s="42" t="s">
        <v>123</v>
      </c>
      <c r="X131" s="42" t="s">
        <v>1187</v>
      </c>
      <c r="Y131" s="68">
        <v>1</v>
      </c>
      <c r="Z131" s="26">
        <f>IF(T131="SOPORTE_TELEFÓNICO",'TARIFAS 2025'!$B$14,IF(V131="PRINCIPAL",'TARIFAS 2025'!$B$8,IF(V131="INTERMEDIA",'TARIFAS 2025'!$C$8,IF(V131="LEJANA",'TARIFAS 2025'!$D$8))))</f>
        <v>51282</v>
      </c>
      <c r="AA131" s="26">
        <f t="shared" si="2"/>
        <v>51282</v>
      </c>
    </row>
    <row r="132" spans="1:27" s="66" customFormat="1" ht="15.6">
      <c r="A132" s="25" t="s">
        <v>87</v>
      </c>
      <c r="B132" s="25" t="str">
        <f>VLOOKUP(A132,'CENTROS DE COSTOS'!A:D,2,0)</f>
        <v>0036-0006</v>
      </c>
      <c r="C132" s="25" t="str">
        <f>VLOOKUP(A132,'CENTROS DE COSTOS'!A:D,3,0)</f>
        <v>Wompi Oriente</v>
      </c>
      <c r="D132" s="25">
        <v>73001</v>
      </c>
      <c r="E132" s="25">
        <v>2848210</v>
      </c>
      <c r="F132" s="25">
        <v>66444</v>
      </c>
      <c r="G132" s="25" t="s">
        <v>33</v>
      </c>
      <c r="H132" s="25" t="s">
        <v>1058</v>
      </c>
      <c r="I132" s="25" t="s">
        <v>87</v>
      </c>
      <c r="J132" s="25" t="s">
        <v>2483</v>
      </c>
      <c r="K132" s="25" t="s">
        <v>1174</v>
      </c>
      <c r="L132" s="25" t="s">
        <v>2484</v>
      </c>
      <c r="M132" s="42">
        <v>45937.333333333336</v>
      </c>
      <c r="N132" s="42">
        <v>45937.709722222222</v>
      </c>
      <c r="O132" s="68" t="s">
        <v>33</v>
      </c>
      <c r="P132" s="42" t="s">
        <v>2009</v>
      </c>
      <c r="Q132" s="42" t="s">
        <v>2093</v>
      </c>
      <c r="R132" s="42" t="s">
        <v>2110</v>
      </c>
      <c r="S132" s="42" t="s">
        <v>2485</v>
      </c>
      <c r="T132" s="42" t="s">
        <v>2013</v>
      </c>
      <c r="U132" s="25">
        <v>16</v>
      </c>
      <c r="V132" s="42" t="s">
        <v>42</v>
      </c>
      <c r="W132" s="42" t="s">
        <v>123</v>
      </c>
      <c r="X132" s="42" t="s">
        <v>1491</v>
      </c>
      <c r="Y132" s="68">
        <v>1</v>
      </c>
      <c r="Z132" s="26">
        <f>IF(T132="SOPORTE_TELEFÓNICO",'TARIFAS 2025'!$B$14,IF(V132="PRINCIPAL",'TARIFAS 2025'!$B$8,IF(V132="INTERMEDIA",'TARIFAS 2025'!$C$8,IF(V132="LEJANA",'TARIFAS 2025'!$D$8))))</f>
        <v>22000</v>
      </c>
      <c r="AA132" s="26">
        <f t="shared" si="2"/>
        <v>22000</v>
      </c>
    </row>
    <row r="133" spans="1:27" s="66" customFormat="1" ht="15.6">
      <c r="A133" s="25" t="s">
        <v>83</v>
      </c>
      <c r="B133" s="25" t="str">
        <f>VLOOKUP(A133,'CENTROS DE COSTOS'!A:D,2,0)</f>
        <v>0036-0007</v>
      </c>
      <c r="C133" s="25" t="str">
        <f>VLOOKUP(A133,'CENTROS DE COSTOS'!A:D,3,0)</f>
        <v>Wompi Santander</v>
      </c>
      <c r="D133" s="25">
        <v>54001</v>
      </c>
      <c r="E133" s="25">
        <v>2813635</v>
      </c>
      <c r="F133" s="25">
        <v>77538</v>
      </c>
      <c r="G133" s="25" t="s">
        <v>33</v>
      </c>
      <c r="H133" s="25" t="s">
        <v>893</v>
      </c>
      <c r="I133" s="25" t="s">
        <v>83</v>
      </c>
      <c r="J133" s="25" t="s">
        <v>2486</v>
      </c>
      <c r="K133" s="25" t="s">
        <v>1174</v>
      </c>
      <c r="L133" s="25" t="s">
        <v>2487</v>
      </c>
      <c r="M133" s="42">
        <v>45930.396527777775</v>
      </c>
      <c r="N133" s="42">
        <v>45937.732638888891</v>
      </c>
      <c r="O133" s="68" t="s">
        <v>33</v>
      </c>
      <c r="P133" s="42" t="s">
        <v>2016</v>
      </c>
      <c r="Q133" s="42" t="s">
        <v>2017</v>
      </c>
      <c r="R133" s="42" t="s">
        <v>2018</v>
      </c>
      <c r="S133" s="42" t="s">
        <v>2488</v>
      </c>
      <c r="T133" s="42" t="s">
        <v>1178</v>
      </c>
      <c r="U133" s="25">
        <v>24</v>
      </c>
      <c r="V133" s="42" t="s">
        <v>42</v>
      </c>
      <c r="W133" s="42" t="s">
        <v>123</v>
      </c>
      <c r="X133" s="42" t="s">
        <v>1286</v>
      </c>
      <c r="Y133" s="68">
        <v>2</v>
      </c>
      <c r="Z133" s="26">
        <f>IF(T133="SOPORTE_TELEFÓNICO",'TARIFAS 2025'!$B$14,IF(V133="PRINCIPAL",'TARIFAS 2025'!$B$8,IF(V133="INTERMEDIA",'TARIFAS 2025'!$C$8,IF(V133="LEJANA",'TARIFAS 2025'!$D$8))))</f>
        <v>51282</v>
      </c>
      <c r="AA133" s="26">
        <f t="shared" si="2"/>
        <v>102564</v>
      </c>
    </row>
    <row r="134" spans="1:27" s="66" customFormat="1" ht="15.6">
      <c r="A134" s="25" t="s">
        <v>76</v>
      </c>
      <c r="B134" s="25" t="str">
        <f>VLOOKUP(A134,'CENTROS DE COSTOS'!A:D,2,0)</f>
        <v>0036-0007</v>
      </c>
      <c r="C134" s="25" t="str">
        <f>VLOOKUP(A134,'CENTROS DE COSTOS'!A:D,3,0)</f>
        <v>Wompi Santander</v>
      </c>
      <c r="D134" s="25">
        <v>68001</v>
      </c>
      <c r="E134" s="25">
        <v>2851690</v>
      </c>
      <c r="F134" s="25">
        <v>80354</v>
      </c>
      <c r="G134" s="25" t="s">
        <v>33</v>
      </c>
      <c r="H134" s="25" t="s">
        <v>965</v>
      </c>
      <c r="I134" s="25" t="s">
        <v>76</v>
      </c>
      <c r="J134" s="25" t="s">
        <v>2489</v>
      </c>
      <c r="K134" s="25" t="s">
        <v>1174</v>
      </c>
      <c r="L134" s="25" t="s">
        <v>2490</v>
      </c>
      <c r="M134" s="42">
        <v>45937.538888888892</v>
      </c>
      <c r="N134" s="42">
        <v>45938.388888888891</v>
      </c>
      <c r="O134" s="68" t="s">
        <v>33</v>
      </c>
      <c r="P134" s="42" t="s">
        <v>2016</v>
      </c>
      <c r="Q134" s="42" t="s">
        <v>2017</v>
      </c>
      <c r="R134" s="42" t="s">
        <v>2018</v>
      </c>
      <c r="S134" s="42" t="s">
        <v>2491</v>
      </c>
      <c r="T134" s="42" t="s">
        <v>2013</v>
      </c>
      <c r="U134" s="25">
        <v>0</v>
      </c>
      <c r="V134" s="42" t="s">
        <v>42</v>
      </c>
      <c r="W134" s="42" t="s">
        <v>123</v>
      </c>
      <c r="X134" s="42" t="s">
        <v>2492</v>
      </c>
      <c r="Y134" s="68">
        <v>1</v>
      </c>
      <c r="Z134" s="26">
        <f>IF(T134="SOPORTE_TELEFÓNICO",'TARIFAS 2025'!$B$14,IF(V134="PRINCIPAL",'TARIFAS 2025'!$B$8,IF(V134="INTERMEDIA",'TARIFAS 2025'!$C$8,IF(V134="LEJANA",'TARIFAS 2025'!$D$8))))</f>
        <v>22000</v>
      </c>
      <c r="AA134" s="26">
        <f t="shared" si="2"/>
        <v>22000</v>
      </c>
    </row>
    <row r="135" spans="1:27" s="66" customFormat="1" ht="15.6">
      <c r="A135" s="25" t="s">
        <v>90</v>
      </c>
      <c r="B135" s="25" t="str">
        <f>VLOOKUP(A135,'CENTROS DE COSTOS'!A:D,2,0)</f>
        <v>0036-0005</v>
      </c>
      <c r="C135" s="25" t="str">
        <f>VLOOKUP(A135,'CENTROS DE COSTOS'!A:D,3,0)</f>
        <v>Wompi Noroccidente</v>
      </c>
      <c r="D135" s="25">
        <v>5001</v>
      </c>
      <c r="E135" s="25">
        <v>2851594</v>
      </c>
      <c r="F135" s="25">
        <v>35150</v>
      </c>
      <c r="G135" s="25" t="s">
        <v>33</v>
      </c>
      <c r="H135" s="25" t="s">
        <v>122</v>
      </c>
      <c r="I135" s="25" t="s">
        <v>90</v>
      </c>
      <c r="J135" s="25" t="s">
        <v>2493</v>
      </c>
      <c r="K135" s="25" t="s">
        <v>1174</v>
      </c>
      <c r="L135" s="25" t="s">
        <v>2494</v>
      </c>
      <c r="M135" s="42">
        <v>45937.51666666667</v>
      </c>
      <c r="N135" s="42">
        <v>45938.429166666669</v>
      </c>
      <c r="O135" s="68" t="s">
        <v>33</v>
      </c>
      <c r="P135" s="42" t="s">
        <v>2022</v>
      </c>
      <c r="Q135" s="42" t="s">
        <v>2023</v>
      </c>
      <c r="R135" s="42" t="s">
        <v>2024</v>
      </c>
      <c r="S135" s="42" t="s">
        <v>2495</v>
      </c>
      <c r="T135" s="42" t="s">
        <v>1178</v>
      </c>
      <c r="U135" s="25">
        <v>32</v>
      </c>
      <c r="V135" s="42" t="s">
        <v>42</v>
      </c>
      <c r="W135" s="42" t="s">
        <v>123</v>
      </c>
      <c r="X135" s="42" t="s">
        <v>2496</v>
      </c>
      <c r="Y135" s="68">
        <v>1</v>
      </c>
      <c r="Z135" s="26">
        <f>IF(T135="SOPORTE_TELEFÓNICO",'TARIFAS 2025'!$B$14,IF(V135="PRINCIPAL",'TARIFAS 2025'!$B$8,IF(V135="INTERMEDIA",'TARIFAS 2025'!$C$8,IF(V135="LEJANA",'TARIFAS 2025'!$D$8))))</f>
        <v>51282</v>
      </c>
      <c r="AA135" s="26">
        <f t="shared" si="2"/>
        <v>51282</v>
      </c>
    </row>
    <row r="136" spans="1:27" s="66" customFormat="1" ht="15.6">
      <c r="A136" s="25" t="s">
        <v>90</v>
      </c>
      <c r="B136" s="25" t="str">
        <f>VLOOKUP(A136,'CENTROS DE COSTOS'!A:D,2,0)</f>
        <v>0036-0005</v>
      </c>
      <c r="C136" s="25" t="str">
        <f>VLOOKUP(A136,'CENTROS DE COSTOS'!A:D,3,0)</f>
        <v>Wompi Noroccidente</v>
      </c>
      <c r="D136" s="25">
        <v>5266</v>
      </c>
      <c r="E136" s="25">
        <v>2854237</v>
      </c>
      <c r="F136" s="25">
        <v>28242</v>
      </c>
      <c r="G136" s="25" t="s">
        <v>33</v>
      </c>
      <c r="H136" s="25" t="s">
        <v>122</v>
      </c>
      <c r="I136" s="25" t="s">
        <v>182</v>
      </c>
      <c r="J136" s="25" t="s">
        <v>2497</v>
      </c>
      <c r="K136" s="25" t="s">
        <v>1174</v>
      </c>
      <c r="L136" s="25" t="s">
        <v>2498</v>
      </c>
      <c r="M136" s="42">
        <v>45938.333333333336</v>
      </c>
      <c r="N136" s="42">
        <v>45938.430555555555</v>
      </c>
      <c r="O136" s="68" t="s">
        <v>33</v>
      </c>
      <c r="P136" s="42" t="s">
        <v>2002</v>
      </c>
      <c r="Q136" s="42" t="s">
        <v>2003</v>
      </c>
      <c r="R136" s="42" t="s">
        <v>2004</v>
      </c>
      <c r="S136" s="42" t="s">
        <v>2499</v>
      </c>
      <c r="T136" s="42" t="s">
        <v>1178</v>
      </c>
      <c r="U136" s="25">
        <v>48</v>
      </c>
      <c r="V136" s="42" t="s">
        <v>42</v>
      </c>
      <c r="W136" s="42" t="s">
        <v>123</v>
      </c>
      <c r="X136" s="42" t="s">
        <v>2101</v>
      </c>
      <c r="Y136" s="68">
        <v>1</v>
      </c>
      <c r="Z136" s="26">
        <f>IF(T136="SOPORTE_TELEFÓNICO",'TARIFAS 2025'!$B$14,IF(V136="PRINCIPAL",'TARIFAS 2025'!$B$8,IF(V136="INTERMEDIA",'TARIFAS 2025'!$C$8,IF(V136="LEJANA",'TARIFAS 2025'!$D$8))))</f>
        <v>51282</v>
      </c>
      <c r="AA136" s="26">
        <f t="shared" si="2"/>
        <v>51282</v>
      </c>
    </row>
    <row r="137" spans="1:27" s="66" customFormat="1" ht="15.6">
      <c r="A137" s="25" t="s">
        <v>87</v>
      </c>
      <c r="B137" s="25" t="str">
        <f>VLOOKUP(A137,'CENTROS DE COSTOS'!A:D,2,0)</f>
        <v>0036-0006</v>
      </c>
      <c r="C137" s="25" t="str">
        <f>VLOOKUP(A137,'CENTROS DE COSTOS'!A:D,3,0)</f>
        <v>Wompi Oriente</v>
      </c>
      <c r="D137" s="25">
        <v>73001</v>
      </c>
      <c r="E137" s="25">
        <v>2848243</v>
      </c>
      <c r="F137" s="25">
        <v>55082</v>
      </c>
      <c r="G137" s="25" t="s">
        <v>33</v>
      </c>
      <c r="H137" s="25" t="s">
        <v>1058</v>
      </c>
      <c r="I137" s="25" t="s">
        <v>87</v>
      </c>
      <c r="J137" s="25" t="s">
        <v>2500</v>
      </c>
      <c r="K137" s="25" t="s">
        <v>1174</v>
      </c>
      <c r="L137" s="25" t="s">
        <v>2501</v>
      </c>
      <c r="M137" s="42">
        <v>45937.333333333336</v>
      </c>
      <c r="N137" s="42">
        <v>45938.431944444441</v>
      </c>
      <c r="O137" s="68" t="s">
        <v>33</v>
      </c>
      <c r="P137" s="42" t="s">
        <v>2016</v>
      </c>
      <c r="Q137" s="42" t="s">
        <v>2017</v>
      </c>
      <c r="R137" s="42" t="s">
        <v>2386</v>
      </c>
      <c r="S137" s="42" t="s">
        <v>2502</v>
      </c>
      <c r="T137" s="42" t="s">
        <v>1178</v>
      </c>
      <c r="U137" s="25">
        <v>32</v>
      </c>
      <c r="V137" s="42" t="s">
        <v>42</v>
      </c>
      <c r="W137" s="42" t="s">
        <v>123</v>
      </c>
      <c r="X137" s="42" t="s">
        <v>2253</v>
      </c>
      <c r="Y137" s="68">
        <v>2</v>
      </c>
      <c r="Z137" s="26">
        <f>IF(T137="SOPORTE_TELEFÓNICO",'TARIFAS 2025'!$B$14,IF(V137="PRINCIPAL",'TARIFAS 2025'!$B$8,IF(V137="INTERMEDIA",'TARIFAS 2025'!$C$8,IF(V137="LEJANA",'TARIFAS 2025'!$D$8))))</f>
        <v>51282</v>
      </c>
      <c r="AA137" s="26">
        <f t="shared" si="2"/>
        <v>102564</v>
      </c>
    </row>
    <row r="138" spans="1:27" s="66" customFormat="1" ht="15.6">
      <c r="A138" s="25" t="s">
        <v>90</v>
      </c>
      <c r="B138" s="25" t="str">
        <f>VLOOKUP(A138,'CENTROS DE COSTOS'!A:D,2,0)</f>
        <v>0036-0005</v>
      </c>
      <c r="C138" s="25" t="str">
        <f>VLOOKUP(A138,'CENTROS DE COSTOS'!A:D,3,0)</f>
        <v>Wompi Noroccidente</v>
      </c>
      <c r="D138" s="25">
        <v>5360</v>
      </c>
      <c r="E138" s="25">
        <v>2852088</v>
      </c>
      <c r="F138" s="25">
        <v>75876</v>
      </c>
      <c r="G138" s="25" t="s">
        <v>33</v>
      </c>
      <c r="H138" s="25" t="s">
        <v>122</v>
      </c>
      <c r="I138" s="25" t="s">
        <v>2503</v>
      </c>
      <c r="J138" s="25" t="s">
        <v>2504</v>
      </c>
      <c r="K138" s="25" t="s">
        <v>1174</v>
      </c>
      <c r="L138" s="25" t="s">
        <v>2505</v>
      </c>
      <c r="M138" s="42">
        <v>45937.581250000003</v>
      </c>
      <c r="N138" s="42">
        <v>45938.445138888892</v>
      </c>
      <c r="O138" s="68" t="s">
        <v>33</v>
      </c>
      <c r="P138" s="42" t="s">
        <v>2016</v>
      </c>
      <c r="Q138" s="42" t="s">
        <v>2017</v>
      </c>
      <c r="R138" s="42" t="s">
        <v>2018</v>
      </c>
      <c r="S138" s="42" t="s">
        <v>2506</v>
      </c>
      <c r="T138" s="42" t="s">
        <v>1178</v>
      </c>
      <c r="U138" s="25">
        <v>56</v>
      </c>
      <c r="V138" s="42" t="s">
        <v>42</v>
      </c>
      <c r="W138" s="42" t="s">
        <v>123</v>
      </c>
      <c r="X138" s="42" t="s">
        <v>2101</v>
      </c>
      <c r="Y138" s="68">
        <v>1</v>
      </c>
      <c r="Z138" s="26">
        <f>IF(T138="SOPORTE_TELEFÓNICO",'TARIFAS 2025'!$B$14,IF(V138="PRINCIPAL",'TARIFAS 2025'!$B$8,IF(V138="INTERMEDIA",'TARIFAS 2025'!$C$8,IF(V138="LEJANA",'TARIFAS 2025'!$D$8))))</f>
        <v>51282</v>
      </c>
      <c r="AA138" s="26">
        <f t="shared" si="2"/>
        <v>51282</v>
      </c>
    </row>
    <row r="139" spans="1:27" s="66" customFormat="1" ht="15.6">
      <c r="A139" s="25" t="s">
        <v>94</v>
      </c>
      <c r="B139" s="25" t="str">
        <f>VLOOKUP(A139,'CENTROS DE COSTOS'!A:D,2,0)</f>
        <v>0036-0002</v>
      </c>
      <c r="C139" s="25" t="str">
        <f>VLOOKUP(A139,'CENTROS DE COSTOS'!A:D,3,0)</f>
        <v>Wompi Eje Cafetero</v>
      </c>
      <c r="D139" s="25">
        <v>66001</v>
      </c>
      <c r="E139" s="25">
        <v>2849011</v>
      </c>
      <c r="F139" s="25">
        <v>48397</v>
      </c>
      <c r="G139" s="25" t="s">
        <v>33</v>
      </c>
      <c r="H139" s="25" t="s">
        <v>460</v>
      </c>
      <c r="I139" s="25" t="s">
        <v>94</v>
      </c>
      <c r="J139" s="25" t="s">
        <v>2507</v>
      </c>
      <c r="K139" s="25" t="s">
        <v>1174</v>
      </c>
      <c r="L139" s="25" t="s">
        <v>2508</v>
      </c>
      <c r="M139" s="42">
        <v>45937.347222222219</v>
      </c>
      <c r="N139" s="42">
        <v>45938.449305555558</v>
      </c>
      <c r="O139" s="68" t="s">
        <v>33</v>
      </c>
      <c r="P139" s="42" t="s">
        <v>2509</v>
      </c>
      <c r="Q139" s="42" t="s">
        <v>2510</v>
      </c>
      <c r="R139" s="42" t="s">
        <v>2511</v>
      </c>
      <c r="S139" s="42" t="s">
        <v>2512</v>
      </c>
      <c r="T139" s="42" t="s">
        <v>2013</v>
      </c>
      <c r="U139" s="25">
        <v>40</v>
      </c>
      <c r="V139" s="42" t="s">
        <v>42</v>
      </c>
      <c r="W139" s="42" t="s">
        <v>123</v>
      </c>
      <c r="X139" s="42" t="s">
        <v>2131</v>
      </c>
      <c r="Y139" s="68">
        <v>1</v>
      </c>
      <c r="Z139" s="26">
        <f>IF(T139="SOPORTE_TELEFÓNICO",'TARIFAS 2025'!$B$14,IF(V139="PRINCIPAL",'TARIFAS 2025'!$B$8,IF(V139="INTERMEDIA",'TARIFAS 2025'!$C$8,IF(V139="LEJANA",'TARIFAS 2025'!$D$8))))</f>
        <v>22000</v>
      </c>
      <c r="AA139" s="26">
        <f t="shared" si="2"/>
        <v>22000</v>
      </c>
    </row>
    <row r="140" spans="1:27" s="66" customFormat="1" ht="15.6">
      <c r="A140" s="25" t="s">
        <v>73</v>
      </c>
      <c r="B140" s="25" t="str">
        <f>VLOOKUP(A140,'CENTROS DE COSTOS'!A:D,2,0)</f>
        <v>0036-0004</v>
      </c>
      <c r="C140" s="25" t="str">
        <f>VLOOKUP(A140,'CENTROS DE COSTOS'!A:D,3,0)</f>
        <v>Wompi Centro</v>
      </c>
      <c r="D140" s="25">
        <v>11001</v>
      </c>
      <c r="E140" s="25">
        <v>2851354</v>
      </c>
      <c r="F140" s="25">
        <v>52253</v>
      </c>
      <c r="G140" s="25" t="s">
        <v>33</v>
      </c>
      <c r="H140" s="25" t="s">
        <v>620</v>
      </c>
      <c r="I140" s="25" t="s">
        <v>2057</v>
      </c>
      <c r="J140" s="25" t="s">
        <v>2513</v>
      </c>
      <c r="K140" s="25" t="s">
        <v>1174</v>
      </c>
      <c r="L140" s="25" t="s">
        <v>2514</v>
      </c>
      <c r="M140" s="42">
        <v>45937.49722222222</v>
      </c>
      <c r="N140" s="42">
        <v>45938.456944444442</v>
      </c>
      <c r="O140" s="68" t="s">
        <v>33</v>
      </c>
      <c r="P140" s="42" t="s">
        <v>2016</v>
      </c>
      <c r="Q140" s="42" t="s">
        <v>2023</v>
      </c>
      <c r="R140" s="42" t="s">
        <v>2515</v>
      </c>
      <c r="S140" s="42" t="s">
        <v>2516</v>
      </c>
      <c r="T140" s="42" t="s">
        <v>1178</v>
      </c>
      <c r="U140" s="25">
        <v>40</v>
      </c>
      <c r="V140" s="42" t="s">
        <v>42</v>
      </c>
      <c r="W140" s="42" t="s">
        <v>123</v>
      </c>
      <c r="X140" s="42" t="s">
        <v>2080</v>
      </c>
      <c r="Y140" s="68">
        <v>1</v>
      </c>
      <c r="Z140" s="26">
        <f>IF(T140="SOPORTE_TELEFÓNICO",'TARIFAS 2025'!$B$14,IF(V140="PRINCIPAL",'TARIFAS 2025'!$B$8,IF(V140="INTERMEDIA",'TARIFAS 2025'!$C$8,IF(V140="LEJANA",'TARIFAS 2025'!$D$8))))</f>
        <v>51282</v>
      </c>
      <c r="AA140" s="26">
        <f t="shared" si="2"/>
        <v>51282</v>
      </c>
    </row>
    <row r="141" spans="1:27" s="66" customFormat="1" ht="15.6">
      <c r="A141" s="25" t="s">
        <v>79</v>
      </c>
      <c r="B141" s="25" t="str">
        <f>VLOOKUP(A141,'CENTROS DE COSTOS'!A:D,2,0)</f>
        <v>0036-0003</v>
      </c>
      <c r="C141" s="25" t="str">
        <f>VLOOKUP(A141,'CENTROS DE COSTOS'!A:D,3,0)</f>
        <v>Wompi Suroccidente</v>
      </c>
      <c r="D141" s="25">
        <v>76130</v>
      </c>
      <c r="E141" s="25">
        <v>2854382</v>
      </c>
      <c r="F141" s="25">
        <v>22203</v>
      </c>
      <c r="G141" s="25" t="s">
        <v>33</v>
      </c>
      <c r="H141" s="25" t="s">
        <v>1103</v>
      </c>
      <c r="I141" s="25" t="s">
        <v>254</v>
      </c>
      <c r="J141" s="25" t="s">
        <v>2517</v>
      </c>
      <c r="K141" s="25" t="s">
        <v>1174</v>
      </c>
      <c r="L141" s="25" t="s">
        <v>2518</v>
      </c>
      <c r="M141" s="42">
        <v>45938.333333333336</v>
      </c>
      <c r="N141" s="42">
        <v>45938.459027777775</v>
      </c>
      <c r="O141" s="68" t="s">
        <v>33</v>
      </c>
      <c r="P141" s="42" t="s">
        <v>2022</v>
      </c>
      <c r="Q141" s="42" t="s">
        <v>2023</v>
      </c>
      <c r="R141" s="42" t="s">
        <v>2060</v>
      </c>
      <c r="S141" s="42" t="s">
        <v>2519</v>
      </c>
      <c r="T141" s="42" t="s">
        <v>1178</v>
      </c>
      <c r="U141" s="25">
        <v>0</v>
      </c>
      <c r="V141" s="42" t="s">
        <v>43</v>
      </c>
      <c r="W141" s="42" t="s">
        <v>123</v>
      </c>
      <c r="X141" s="42" t="s">
        <v>2026</v>
      </c>
      <c r="Y141" s="68">
        <v>1</v>
      </c>
      <c r="Z141" s="26">
        <f>IF(T141="SOPORTE_TELEFÓNICO",'TARIFAS 2025'!$B$14,IF(V141="PRINCIPAL",'TARIFAS 2025'!$B$8,IF(V141="INTERMEDIA",'TARIFAS 2025'!$C$8,IF(V141="LEJANA",'TARIFAS 2025'!$D$8))))</f>
        <v>172989</v>
      </c>
      <c r="AA141" s="26">
        <f t="shared" si="2"/>
        <v>172989</v>
      </c>
    </row>
    <row r="142" spans="1:27" s="66" customFormat="1" ht="15.6">
      <c r="A142" s="25" t="s">
        <v>88</v>
      </c>
      <c r="B142" s="25" t="str">
        <f>VLOOKUP(A142,'CENTROS DE COSTOS'!A:D,2,0)</f>
        <v>0036-0002</v>
      </c>
      <c r="C142" s="25" t="str">
        <f>VLOOKUP(A142,'CENTROS DE COSTOS'!A:D,3,0)</f>
        <v>Wompi Eje Cafetero</v>
      </c>
      <c r="D142" s="25">
        <v>17001</v>
      </c>
      <c r="E142" s="25">
        <v>2839628</v>
      </c>
      <c r="F142" s="25">
        <v>73809</v>
      </c>
      <c r="G142" s="25" t="s">
        <v>33</v>
      </c>
      <c r="H142" s="25" t="s">
        <v>128</v>
      </c>
      <c r="I142" s="25" t="s">
        <v>88</v>
      </c>
      <c r="J142" s="25" t="s">
        <v>2520</v>
      </c>
      <c r="K142" s="25" t="s">
        <v>1174</v>
      </c>
      <c r="L142" s="25" t="s">
        <v>2521</v>
      </c>
      <c r="M142" s="42">
        <v>45934.460416666669</v>
      </c>
      <c r="N142" s="42">
        <v>45938.464583333334</v>
      </c>
      <c r="O142" s="68" t="s">
        <v>33</v>
      </c>
      <c r="P142" s="42" t="s">
        <v>2040</v>
      </c>
      <c r="Q142" s="42" t="s">
        <v>2522</v>
      </c>
      <c r="R142" s="42" t="s">
        <v>2042</v>
      </c>
      <c r="S142" s="42" t="s">
        <v>2523</v>
      </c>
      <c r="T142" s="42" t="s">
        <v>1178</v>
      </c>
      <c r="U142" s="25">
        <v>64</v>
      </c>
      <c r="V142" s="42" t="s">
        <v>42</v>
      </c>
      <c r="W142" s="42" t="s">
        <v>123</v>
      </c>
      <c r="X142" s="42" t="s">
        <v>1440</v>
      </c>
      <c r="Y142" s="68">
        <v>1</v>
      </c>
      <c r="Z142" s="26">
        <f>IF(T142="SOPORTE_TELEFÓNICO",'TARIFAS 2025'!$B$14,IF(V142="PRINCIPAL",'TARIFAS 2025'!$B$8,IF(V142="INTERMEDIA",'TARIFAS 2025'!$C$8,IF(V142="LEJANA",'TARIFAS 2025'!$D$8))))</f>
        <v>51282</v>
      </c>
      <c r="AA142" s="26">
        <f t="shared" si="2"/>
        <v>51282</v>
      </c>
    </row>
    <row r="143" spans="1:27" s="66" customFormat="1" ht="15.6">
      <c r="A143" s="25" t="s">
        <v>73</v>
      </c>
      <c r="B143" s="25" t="str">
        <f>VLOOKUP(A143,'CENTROS DE COSTOS'!A:D,2,0)</f>
        <v>0036-0004</v>
      </c>
      <c r="C143" s="25" t="str">
        <f>VLOOKUP(A143,'CENTROS DE COSTOS'!A:D,3,0)</f>
        <v>Wompi Centro</v>
      </c>
      <c r="D143" s="25">
        <v>11001</v>
      </c>
      <c r="E143" s="25">
        <v>2851719</v>
      </c>
      <c r="F143" s="25">
        <v>74298</v>
      </c>
      <c r="G143" s="25" t="s">
        <v>33</v>
      </c>
      <c r="H143" s="25" t="s">
        <v>620</v>
      </c>
      <c r="I143" s="25" t="s">
        <v>2057</v>
      </c>
      <c r="J143" s="25" t="s">
        <v>2524</v>
      </c>
      <c r="K143" s="25" t="s">
        <v>1174</v>
      </c>
      <c r="L143" s="25" t="s">
        <v>2525</v>
      </c>
      <c r="M143" s="42">
        <v>45937.51666666667</v>
      </c>
      <c r="N143" s="42">
        <v>45938.474305555559</v>
      </c>
      <c r="O143" s="68" t="s">
        <v>33</v>
      </c>
      <c r="P143" s="42" t="s">
        <v>2022</v>
      </c>
      <c r="Q143" s="42" t="s">
        <v>2115</v>
      </c>
      <c r="R143" s="42" t="s">
        <v>2024</v>
      </c>
      <c r="S143" s="42" t="s">
        <v>2526</v>
      </c>
      <c r="T143" s="42" t="s">
        <v>1178</v>
      </c>
      <c r="U143" s="25">
        <v>24</v>
      </c>
      <c r="V143" s="42" t="s">
        <v>42</v>
      </c>
      <c r="W143" s="42" t="s">
        <v>123</v>
      </c>
      <c r="X143" s="42" t="s">
        <v>1621</v>
      </c>
      <c r="Y143" s="68">
        <v>1</v>
      </c>
      <c r="Z143" s="26">
        <f>IF(T143="SOPORTE_TELEFÓNICO",'TARIFAS 2025'!$B$14,IF(V143="PRINCIPAL",'TARIFAS 2025'!$B$8,IF(V143="INTERMEDIA",'TARIFAS 2025'!$C$8,IF(V143="LEJANA",'TARIFAS 2025'!$D$8))))</f>
        <v>51282</v>
      </c>
      <c r="AA143" s="26">
        <f t="shared" si="2"/>
        <v>51282</v>
      </c>
    </row>
    <row r="144" spans="1:27" s="66" customFormat="1" ht="15.6">
      <c r="A144" s="25" t="s">
        <v>90</v>
      </c>
      <c r="B144" s="25" t="str">
        <f>VLOOKUP(A144,'CENTROS DE COSTOS'!A:D,2,0)</f>
        <v>0036-0005</v>
      </c>
      <c r="C144" s="25" t="str">
        <f>VLOOKUP(A144,'CENTROS DE COSTOS'!A:D,3,0)</f>
        <v>Wompi Noroccidente</v>
      </c>
      <c r="D144" s="25">
        <v>5001</v>
      </c>
      <c r="E144" s="25">
        <v>2854619</v>
      </c>
      <c r="F144" s="25">
        <v>69522</v>
      </c>
      <c r="G144" s="25" t="s">
        <v>33</v>
      </c>
      <c r="H144" s="25" t="s">
        <v>122</v>
      </c>
      <c r="I144" s="25" t="s">
        <v>90</v>
      </c>
      <c r="J144" s="25" t="s">
        <v>2527</v>
      </c>
      <c r="K144" s="25" t="s">
        <v>1174</v>
      </c>
      <c r="L144" s="25" t="s">
        <v>2528</v>
      </c>
      <c r="M144" s="42">
        <v>45938.333333333336</v>
      </c>
      <c r="N144" s="42">
        <v>45938.484027777777</v>
      </c>
      <c r="O144" s="68" t="s">
        <v>33</v>
      </c>
      <c r="P144" s="42" t="s">
        <v>2233</v>
      </c>
      <c r="Q144" s="42" t="s">
        <v>2234</v>
      </c>
      <c r="R144" s="42" t="s">
        <v>2235</v>
      </c>
      <c r="S144" s="42" t="s">
        <v>2529</v>
      </c>
      <c r="T144" s="42" t="s">
        <v>1178</v>
      </c>
      <c r="U144" s="25">
        <v>32</v>
      </c>
      <c r="V144" s="42" t="s">
        <v>42</v>
      </c>
      <c r="W144" s="42" t="s">
        <v>123</v>
      </c>
      <c r="X144" s="42" t="s">
        <v>2496</v>
      </c>
      <c r="Y144" s="68">
        <v>1</v>
      </c>
      <c r="Z144" s="26">
        <f>IF(T144="SOPORTE_TELEFÓNICO",'TARIFAS 2025'!$B$14,IF(V144="PRINCIPAL",'TARIFAS 2025'!$B$8,IF(V144="INTERMEDIA",'TARIFAS 2025'!$C$8,IF(V144="LEJANA",'TARIFAS 2025'!$D$8))))</f>
        <v>51282</v>
      </c>
      <c r="AA144" s="26">
        <f t="shared" si="2"/>
        <v>51282</v>
      </c>
    </row>
    <row r="145" spans="1:27" s="66" customFormat="1" ht="15.6">
      <c r="A145" s="25" t="s">
        <v>79</v>
      </c>
      <c r="B145" s="25" t="str">
        <f>VLOOKUP(A145,'CENTROS DE COSTOS'!A:D,2,0)</f>
        <v>0036-0003</v>
      </c>
      <c r="C145" s="25" t="str">
        <f>VLOOKUP(A145,'CENTROS DE COSTOS'!A:D,3,0)</f>
        <v>Wompi Suroccidente</v>
      </c>
      <c r="D145" s="25">
        <v>76248</v>
      </c>
      <c r="E145" s="25">
        <v>2851650</v>
      </c>
      <c r="F145" s="25">
        <v>33394</v>
      </c>
      <c r="G145" s="25" t="s">
        <v>33</v>
      </c>
      <c r="H145" s="25" t="s">
        <v>1103</v>
      </c>
      <c r="I145" s="25" t="s">
        <v>1115</v>
      </c>
      <c r="J145" s="25" t="s">
        <v>2404</v>
      </c>
      <c r="K145" s="25" t="s">
        <v>1174</v>
      </c>
      <c r="L145" s="25" t="s">
        <v>2530</v>
      </c>
      <c r="M145" s="42">
        <v>45937.522916666669</v>
      </c>
      <c r="N145" s="42">
        <v>45938.486111111109</v>
      </c>
      <c r="O145" s="68" t="s">
        <v>33</v>
      </c>
      <c r="P145" s="42" t="s">
        <v>2009</v>
      </c>
      <c r="Q145" s="42" t="s">
        <v>2010</v>
      </c>
      <c r="R145" s="42" t="s">
        <v>2110</v>
      </c>
      <c r="S145" s="42" t="s">
        <v>2531</v>
      </c>
      <c r="T145" s="42" t="s">
        <v>1178</v>
      </c>
      <c r="U145" s="25">
        <v>0</v>
      </c>
      <c r="V145" s="42" t="s">
        <v>43</v>
      </c>
      <c r="W145" s="42" t="s">
        <v>123</v>
      </c>
      <c r="X145" s="42" t="s">
        <v>2407</v>
      </c>
      <c r="Y145" s="68">
        <v>1</v>
      </c>
      <c r="Z145" s="26">
        <f>IF(T145="SOPORTE_TELEFÓNICO",'TARIFAS 2025'!$B$14,IF(V145="PRINCIPAL",'TARIFAS 2025'!$B$8,IF(V145="INTERMEDIA",'TARIFAS 2025'!$C$8,IF(V145="LEJANA",'TARIFAS 2025'!$D$8))))</f>
        <v>172989</v>
      </c>
      <c r="AA145" s="26">
        <f t="shared" si="2"/>
        <v>172989</v>
      </c>
    </row>
    <row r="146" spans="1:27" s="66" customFormat="1" ht="15.6">
      <c r="A146" s="25" t="s">
        <v>79</v>
      </c>
      <c r="B146" s="25" t="str">
        <f>VLOOKUP(A146,'CENTROS DE COSTOS'!A:D,2,0)</f>
        <v>0036-0003</v>
      </c>
      <c r="C146" s="25" t="str">
        <f>VLOOKUP(A146,'CENTROS DE COSTOS'!A:D,3,0)</f>
        <v>Wompi Suroccidente</v>
      </c>
      <c r="D146" s="25">
        <v>76130</v>
      </c>
      <c r="E146" s="25">
        <v>2855350</v>
      </c>
      <c r="F146" s="25">
        <v>50527</v>
      </c>
      <c r="G146" s="25" t="s">
        <v>33</v>
      </c>
      <c r="H146" s="25" t="s">
        <v>1103</v>
      </c>
      <c r="I146" s="25" t="s">
        <v>254</v>
      </c>
      <c r="J146" s="25" t="s">
        <v>2532</v>
      </c>
      <c r="K146" s="25" t="s">
        <v>1174</v>
      </c>
      <c r="L146" s="25" t="s">
        <v>2533</v>
      </c>
      <c r="M146" s="42">
        <v>45938.34375</v>
      </c>
      <c r="N146" s="42">
        <v>45938.487500000003</v>
      </c>
      <c r="O146" s="68" t="s">
        <v>33</v>
      </c>
      <c r="P146" s="42" t="s">
        <v>2009</v>
      </c>
      <c r="Q146" s="42" t="s">
        <v>2093</v>
      </c>
      <c r="R146" s="42" t="s">
        <v>2011</v>
      </c>
      <c r="S146" s="42" t="s">
        <v>2534</v>
      </c>
      <c r="T146" s="42" t="s">
        <v>1178</v>
      </c>
      <c r="U146" s="25">
        <v>0</v>
      </c>
      <c r="V146" s="42" t="s">
        <v>43</v>
      </c>
      <c r="W146" s="42" t="s">
        <v>123</v>
      </c>
      <c r="X146" s="42" t="s">
        <v>2026</v>
      </c>
      <c r="Y146" s="68">
        <v>1</v>
      </c>
      <c r="Z146" s="26">
        <f>IF(T146="SOPORTE_TELEFÓNICO",'TARIFAS 2025'!$B$14,IF(V146="PRINCIPAL",'TARIFAS 2025'!$B$8,IF(V146="INTERMEDIA",'TARIFAS 2025'!$C$8,IF(V146="LEJANA",'TARIFAS 2025'!$D$8))))</f>
        <v>172989</v>
      </c>
      <c r="AA146" s="26">
        <f t="shared" si="2"/>
        <v>172989</v>
      </c>
    </row>
    <row r="147" spans="1:27" s="66" customFormat="1" ht="15.6">
      <c r="A147" s="25" t="s">
        <v>73</v>
      </c>
      <c r="B147" s="25" t="str">
        <f>VLOOKUP(A147,'CENTROS DE COSTOS'!A:D,2,0)</f>
        <v>0036-0004</v>
      </c>
      <c r="C147" s="25" t="str">
        <f>VLOOKUP(A147,'CENTROS DE COSTOS'!A:D,3,0)</f>
        <v>Wompi Centro</v>
      </c>
      <c r="D147" s="25">
        <v>11001</v>
      </c>
      <c r="E147" s="25">
        <v>2854047</v>
      </c>
      <c r="F147" s="25">
        <v>17058</v>
      </c>
      <c r="G147" s="25" t="s">
        <v>33</v>
      </c>
      <c r="H147" s="25" t="s">
        <v>620</v>
      </c>
      <c r="I147" s="25" t="s">
        <v>2057</v>
      </c>
      <c r="J147" s="25" t="s">
        <v>2535</v>
      </c>
      <c r="K147" s="25" t="s">
        <v>1174</v>
      </c>
      <c r="L147" s="25" t="s">
        <v>2536</v>
      </c>
      <c r="M147" s="42">
        <v>45937.705555555556</v>
      </c>
      <c r="N147" s="42">
        <v>45938.518750000003</v>
      </c>
      <c r="O147" s="68" t="s">
        <v>33</v>
      </c>
      <c r="P147" s="42" t="s">
        <v>2022</v>
      </c>
      <c r="Q147" s="42" t="s">
        <v>2023</v>
      </c>
      <c r="R147" s="42" t="s">
        <v>2024</v>
      </c>
      <c r="S147" s="42" t="s">
        <v>2537</v>
      </c>
      <c r="T147" s="42" t="s">
        <v>1178</v>
      </c>
      <c r="U147" s="25">
        <v>32</v>
      </c>
      <c r="V147" s="42" t="s">
        <v>42</v>
      </c>
      <c r="W147" s="42" t="s">
        <v>123</v>
      </c>
      <c r="X147" s="42" t="s">
        <v>2080</v>
      </c>
      <c r="Y147" s="68">
        <v>1</v>
      </c>
      <c r="Z147" s="26">
        <f>IF(T147="SOPORTE_TELEFÓNICO",'TARIFAS 2025'!$B$14,IF(V147="PRINCIPAL",'TARIFAS 2025'!$B$8,IF(V147="INTERMEDIA",'TARIFAS 2025'!$C$8,IF(V147="LEJANA",'TARIFAS 2025'!$D$8))))</f>
        <v>51282</v>
      </c>
      <c r="AA147" s="26">
        <f t="shared" si="2"/>
        <v>51282</v>
      </c>
    </row>
    <row r="148" spans="1:27" s="66" customFormat="1" ht="15.6">
      <c r="A148" s="25" t="s">
        <v>83</v>
      </c>
      <c r="B148" s="25" t="str">
        <f>VLOOKUP(A148,'CENTROS DE COSTOS'!A:D,2,0)</f>
        <v>0036-0007</v>
      </c>
      <c r="C148" s="25" t="str">
        <f>VLOOKUP(A148,'CENTROS DE COSTOS'!A:D,3,0)</f>
        <v>Wompi Santander</v>
      </c>
      <c r="D148" s="25">
        <v>54099</v>
      </c>
      <c r="E148" s="25">
        <v>2856341</v>
      </c>
      <c r="F148" s="25">
        <v>78866</v>
      </c>
      <c r="G148" s="25" t="s">
        <v>33</v>
      </c>
      <c r="H148" s="25" t="s">
        <v>893</v>
      </c>
      <c r="I148" s="25" t="s">
        <v>897</v>
      </c>
      <c r="J148" s="25" t="s">
        <v>2538</v>
      </c>
      <c r="K148" s="25" t="s">
        <v>1174</v>
      </c>
      <c r="L148" s="25" t="s">
        <v>2539</v>
      </c>
      <c r="M148" s="42">
        <v>45938.418055555558</v>
      </c>
      <c r="N148" s="42">
        <v>45938.520138888889</v>
      </c>
      <c r="O148" s="68" t="s">
        <v>33</v>
      </c>
      <c r="P148" s="42" t="s">
        <v>2022</v>
      </c>
      <c r="Q148" s="42" t="s">
        <v>2023</v>
      </c>
      <c r="R148" s="42" t="s">
        <v>2060</v>
      </c>
      <c r="S148" s="42" t="s">
        <v>2540</v>
      </c>
      <c r="T148" s="42" t="s">
        <v>2013</v>
      </c>
      <c r="U148" s="25">
        <v>0</v>
      </c>
      <c r="V148" s="42" t="s">
        <v>43</v>
      </c>
      <c r="W148" s="42" t="s">
        <v>123</v>
      </c>
      <c r="X148" s="42" t="s">
        <v>2221</v>
      </c>
      <c r="Y148" s="68">
        <v>1</v>
      </c>
      <c r="Z148" s="26">
        <f>IF(T148="SOPORTE_TELEFÓNICO",'TARIFAS 2025'!$B$14,IF(V148="PRINCIPAL",'TARIFAS 2025'!$B$8,IF(V148="INTERMEDIA",'TARIFAS 2025'!$C$8,IF(V148="LEJANA",'TARIFAS 2025'!$D$8))))</f>
        <v>22000</v>
      </c>
      <c r="AA148" s="26">
        <f t="shared" si="2"/>
        <v>22000</v>
      </c>
    </row>
    <row r="149" spans="1:27" s="66" customFormat="1" ht="15.6">
      <c r="A149" s="25" t="s">
        <v>90</v>
      </c>
      <c r="B149" s="25" t="str">
        <f>VLOOKUP(A149,'CENTROS DE COSTOS'!A:D,2,0)</f>
        <v>0036-0005</v>
      </c>
      <c r="C149" s="25" t="str">
        <f>VLOOKUP(A149,'CENTROS DE COSTOS'!A:D,3,0)</f>
        <v>Wompi Noroccidente</v>
      </c>
      <c r="D149" s="25">
        <v>5266</v>
      </c>
      <c r="E149" s="25">
        <v>2857837</v>
      </c>
      <c r="F149" s="25">
        <v>27720</v>
      </c>
      <c r="G149" s="25" t="s">
        <v>33</v>
      </c>
      <c r="H149" s="25" t="s">
        <v>122</v>
      </c>
      <c r="I149" s="25" t="s">
        <v>182</v>
      </c>
      <c r="J149" s="25" t="s">
        <v>2541</v>
      </c>
      <c r="K149" s="25" t="s">
        <v>1174</v>
      </c>
      <c r="L149" s="25" t="s">
        <v>2542</v>
      </c>
      <c r="M149" s="42">
        <v>45938.518750000003</v>
      </c>
      <c r="N149" s="42">
        <v>45938.640972222223</v>
      </c>
      <c r="O149" s="68" t="s">
        <v>33</v>
      </c>
      <c r="P149" s="42" t="s">
        <v>2016</v>
      </c>
      <c r="Q149" s="42" t="s">
        <v>2017</v>
      </c>
      <c r="R149" s="42" t="s">
        <v>2018</v>
      </c>
      <c r="S149" s="42" t="s">
        <v>2543</v>
      </c>
      <c r="T149" s="42" t="s">
        <v>1178</v>
      </c>
      <c r="U149" s="25">
        <v>64</v>
      </c>
      <c r="V149" s="42" t="s">
        <v>42</v>
      </c>
      <c r="W149" s="42" t="s">
        <v>123</v>
      </c>
      <c r="X149" s="42" t="s">
        <v>2101</v>
      </c>
      <c r="Y149" s="68">
        <v>1</v>
      </c>
      <c r="Z149" s="26">
        <f>IF(T149="SOPORTE_TELEFÓNICO",'TARIFAS 2025'!$B$14,IF(V149="PRINCIPAL",'TARIFAS 2025'!$B$8,IF(V149="INTERMEDIA",'TARIFAS 2025'!$C$8,IF(V149="LEJANA",'TARIFAS 2025'!$D$8))))</f>
        <v>51282</v>
      </c>
      <c r="AA149" s="26">
        <f t="shared" si="2"/>
        <v>51282</v>
      </c>
    </row>
    <row r="150" spans="1:27" s="66" customFormat="1" ht="15.6">
      <c r="A150" s="25" t="s">
        <v>91</v>
      </c>
      <c r="B150" s="25" t="str">
        <f>VLOOKUP(A150,'CENTROS DE COSTOS'!A:D,2,0)</f>
        <v>0036-0001</v>
      </c>
      <c r="C150" s="25" t="str">
        <f>VLOOKUP(A150,'CENTROS DE COSTOS'!A:D,3,0)</f>
        <v>Wompi Costa</v>
      </c>
      <c r="D150" s="25">
        <v>23001</v>
      </c>
      <c r="E150" s="25">
        <v>2854010</v>
      </c>
      <c r="F150" s="25">
        <v>70627</v>
      </c>
      <c r="G150" s="25" t="s">
        <v>33</v>
      </c>
      <c r="H150" s="25" t="s">
        <v>278</v>
      </c>
      <c r="I150" s="25" t="s">
        <v>91</v>
      </c>
      <c r="J150" s="25" t="s">
        <v>2544</v>
      </c>
      <c r="K150" s="25" t="s">
        <v>1174</v>
      </c>
      <c r="L150" s="25" t="s">
        <v>2545</v>
      </c>
      <c r="M150" s="42">
        <v>45937.698611111111</v>
      </c>
      <c r="N150" s="42">
        <v>45938.644444444442</v>
      </c>
      <c r="O150" s="68" t="s">
        <v>33</v>
      </c>
      <c r="P150" s="42" t="s">
        <v>2016</v>
      </c>
      <c r="Q150" s="42" t="s">
        <v>2017</v>
      </c>
      <c r="R150" s="42" t="s">
        <v>2018</v>
      </c>
      <c r="S150" s="42" t="s">
        <v>2546</v>
      </c>
      <c r="T150" s="42" t="s">
        <v>1178</v>
      </c>
      <c r="U150" s="25">
        <v>56</v>
      </c>
      <c r="V150" s="42" t="s">
        <v>42</v>
      </c>
      <c r="W150" s="42" t="s">
        <v>123</v>
      </c>
      <c r="X150" s="42" t="s">
        <v>1699</v>
      </c>
      <c r="Y150" s="68">
        <v>1</v>
      </c>
      <c r="Z150" s="26">
        <f>IF(T150="SOPORTE_TELEFÓNICO",'TARIFAS 2025'!$B$14,IF(V150="PRINCIPAL",'TARIFAS 2025'!$B$8,IF(V150="INTERMEDIA",'TARIFAS 2025'!$C$8,IF(V150="LEJANA",'TARIFAS 2025'!$D$8))))</f>
        <v>51282</v>
      </c>
      <c r="AA150" s="26">
        <f t="shared" si="2"/>
        <v>51282</v>
      </c>
    </row>
    <row r="151" spans="1:27" s="66" customFormat="1" ht="15.6">
      <c r="A151" s="25" t="s">
        <v>90</v>
      </c>
      <c r="B151" s="25" t="str">
        <f>VLOOKUP(A151,'CENTROS DE COSTOS'!A:D,2,0)</f>
        <v>0036-0005</v>
      </c>
      <c r="C151" s="25" t="str">
        <f>VLOOKUP(A151,'CENTROS DE COSTOS'!A:D,3,0)</f>
        <v>Wompi Noroccidente</v>
      </c>
      <c r="D151" s="25">
        <v>5001</v>
      </c>
      <c r="E151" s="25">
        <v>2856462</v>
      </c>
      <c r="F151" s="25">
        <v>61172</v>
      </c>
      <c r="G151" s="25" t="s">
        <v>33</v>
      </c>
      <c r="H151" s="25" t="s">
        <v>122</v>
      </c>
      <c r="I151" s="25" t="s">
        <v>2044</v>
      </c>
      <c r="J151" s="25" t="s">
        <v>2547</v>
      </c>
      <c r="K151" s="25" t="s">
        <v>1174</v>
      </c>
      <c r="L151" s="25" t="s">
        <v>2548</v>
      </c>
      <c r="M151" s="42">
        <v>45938.424305555556</v>
      </c>
      <c r="N151" s="42">
        <v>45938.644444444442</v>
      </c>
      <c r="O151" s="68" t="s">
        <v>33</v>
      </c>
      <c r="P151" s="42" t="s">
        <v>2009</v>
      </c>
      <c r="Q151" s="42" t="s">
        <v>2093</v>
      </c>
      <c r="R151" s="42" t="s">
        <v>2110</v>
      </c>
      <c r="S151" s="42" t="s">
        <v>2549</v>
      </c>
      <c r="T151" s="42" t="s">
        <v>1178</v>
      </c>
      <c r="U151" s="25">
        <v>24</v>
      </c>
      <c r="V151" s="42" t="s">
        <v>42</v>
      </c>
      <c r="W151" s="42" t="s">
        <v>123</v>
      </c>
      <c r="X151" s="42" t="s">
        <v>2297</v>
      </c>
      <c r="Y151" s="68">
        <v>1</v>
      </c>
      <c r="Z151" s="26">
        <f>IF(T151="SOPORTE_TELEFÓNICO",'TARIFAS 2025'!$B$14,IF(V151="PRINCIPAL",'TARIFAS 2025'!$B$8,IF(V151="INTERMEDIA",'TARIFAS 2025'!$C$8,IF(V151="LEJANA",'TARIFAS 2025'!$D$8))))</f>
        <v>51282</v>
      </c>
      <c r="AA151" s="26">
        <f t="shared" si="2"/>
        <v>51282</v>
      </c>
    </row>
    <row r="152" spans="1:27" s="66" customFormat="1" ht="15.6">
      <c r="A152" s="25" t="s">
        <v>87</v>
      </c>
      <c r="B152" s="25" t="str">
        <f>VLOOKUP(A152,'CENTROS DE COSTOS'!A:D,2,0)</f>
        <v>0036-0006</v>
      </c>
      <c r="C152" s="25" t="str">
        <f>VLOOKUP(A152,'CENTROS DE COSTOS'!A:D,3,0)</f>
        <v>Wompi Oriente</v>
      </c>
      <c r="D152" s="25">
        <v>73001</v>
      </c>
      <c r="E152" s="25">
        <v>2855923</v>
      </c>
      <c r="F152" s="25">
        <v>64132</v>
      </c>
      <c r="G152" s="25" t="s">
        <v>33</v>
      </c>
      <c r="H152" s="25" t="s">
        <v>1058</v>
      </c>
      <c r="I152" s="25" t="s">
        <v>87</v>
      </c>
      <c r="J152" s="25" t="s">
        <v>2550</v>
      </c>
      <c r="K152" s="25" t="s">
        <v>1174</v>
      </c>
      <c r="L152" s="25" t="s">
        <v>2551</v>
      </c>
      <c r="M152" s="42">
        <v>45938.382638888892</v>
      </c>
      <c r="N152" s="42">
        <v>45938.645833333336</v>
      </c>
      <c r="O152" s="68" t="s">
        <v>33</v>
      </c>
      <c r="P152" s="42" t="s">
        <v>2034</v>
      </c>
      <c r="Q152" s="42" t="s">
        <v>2077</v>
      </c>
      <c r="R152" s="42" t="s">
        <v>2078</v>
      </c>
      <c r="S152" s="42" t="s">
        <v>2552</v>
      </c>
      <c r="T152" s="42" t="s">
        <v>1178</v>
      </c>
      <c r="U152" s="25">
        <v>64</v>
      </c>
      <c r="V152" s="42" t="s">
        <v>42</v>
      </c>
      <c r="W152" s="42" t="s">
        <v>123</v>
      </c>
      <c r="X152" s="42" t="s">
        <v>1259</v>
      </c>
      <c r="Y152" s="68">
        <v>1</v>
      </c>
      <c r="Z152" s="26">
        <f>IF(T152="SOPORTE_TELEFÓNICO",'TARIFAS 2025'!$B$14,IF(V152="PRINCIPAL",'TARIFAS 2025'!$B$8,IF(V152="INTERMEDIA",'TARIFAS 2025'!$C$8,IF(V152="LEJANA",'TARIFAS 2025'!$D$8))))</f>
        <v>51282</v>
      </c>
      <c r="AA152" s="26">
        <f t="shared" si="2"/>
        <v>51282</v>
      </c>
    </row>
    <row r="153" spans="1:27" s="66" customFormat="1" ht="15.6">
      <c r="A153" s="25" t="s">
        <v>97</v>
      </c>
      <c r="B153" s="25" t="str">
        <f>VLOOKUP(A153,'CENTROS DE COSTOS'!A:D,2,0)</f>
        <v>0036-0001</v>
      </c>
      <c r="C153" s="25" t="str">
        <f>VLOOKUP(A153,'CENTROS DE COSTOS'!A:D,3,0)</f>
        <v>Wompi Costa</v>
      </c>
      <c r="D153" s="25">
        <v>70670</v>
      </c>
      <c r="E153" s="25">
        <v>2849515</v>
      </c>
      <c r="F153" s="25">
        <v>34304</v>
      </c>
      <c r="G153" s="25" t="s">
        <v>33</v>
      </c>
      <c r="H153" s="25" t="s">
        <v>506</v>
      </c>
      <c r="I153" s="25" t="s">
        <v>1050</v>
      </c>
      <c r="J153" s="25" t="s">
        <v>2553</v>
      </c>
      <c r="K153" s="25" t="s">
        <v>1174</v>
      </c>
      <c r="L153" s="25" t="s">
        <v>2554</v>
      </c>
      <c r="M153" s="42">
        <v>45937.384722222225</v>
      </c>
      <c r="N153" s="42">
        <v>45938.647916666669</v>
      </c>
      <c r="O153" s="68" t="s">
        <v>33</v>
      </c>
      <c r="P153" s="42" t="s">
        <v>2022</v>
      </c>
      <c r="Q153" s="42" t="s">
        <v>2023</v>
      </c>
      <c r="R153" s="42" t="s">
        <v>2024</v>
      </c>
      <c r="S153" s="42" t="s">
        <v>2555</v>
      </c>
      <c r="T153" s="42" t="s">
        <v>1178</v>
      </c>
      <c r="U153" s="25">
        <v>0</v>
      </c>
      <c r="V153" s="42" t="s">
        <v>43</v>
      </c>
      <c r="W153" s="42" t="s">
        <v>123</v>
      </c>
      <c r="X153" s="42" t="s">
        <v>1199</v>
      </c>
      <c r="Y153" s="68">
        <v>1</v>
      </c>
      <c r="Z153" s="26">
        <f>IF(T153="SOPORTE_TELEFÓNICO",'TARIFAS 2025'!$B$14,IF(V153="PRINCIPAL",'TARIFAS 2025'!$B$8,IF(V153="INTERMEDIA",'TARIFAS 2025'!$C$8,IF(V153="LEJANA",'TARIFAS 2025'!$D$8))))</f>
        <v>172989</v>
      </c>
      <c r="AA153" s="26">
        <f t="shared" si="2"/>
        <v>172989</v>
      </c>
    </row>
    <row r="154" spans="1:27" s="66" customFormat="1" ht="15.6">
      <c r="A154" s="25" t="s">
        <v>97</v>
      </c>
      <c r="B154" s="25" t="str">
        <f>VLOOKUP(A154,'CENTROS DE COSTOS'!A:D,2,0)</f>
        <v>0036-0001</v>
      </c>
      <c r="C154" s="25" t="str">
        <f>VLOOKUP(A154,'CENTROS DE COSTOS'!A:D,3,0)</f>
        <v>Wompi Costa</v>
      </c>
      <c r="D154" s="25">
        <v>70670</v>
      </c>
      <c r="E154" s="25">
        <v>2856030</v>
      </c>
      <c r="F154" s="25">
        <v>76282</v>
      </c>
      <c r="G154" s="25" t="s">
        <v>33</v>
      </c>
      <c r="H154" s="25" t="s">
        <v>506</v>
      </c>
      <c r="I154" s="25" t="s">
        <v>1050</v>
      </c>
      <c r="J154" s="25" t="s">
        <v>2556</v>
      </c>
      <c r="K154" s="25" t="s">
        <v>1174</v>
      </c>
      <c r="L154" s="25" t="s">
        <v>2557</v>
      </c>
      <c r="M154" s="42">
        <v>45938.39166666667</v>
      </c>
      <c r="N154" s="42">
        <v>45938.65</v>
      </c>
      <c r="O154" s="68" t="s">
        <v>33</v>
      </c>
      <c r="P154" s="42" t="s">
        <v>2022</v>
      </c>
      <c r="Q154" s="42" t="s">
        <v>2023</v>
      </c>
      <c r="R154" s="42" t="s">
        <v>2024</v>
      </c>
      <c r="S154" s="42" t="s">
        <v>2558</v>
      </c>
      <c r="T154" s="42" t="s">
        <v>1178</v>
      </c>
      <c r="U154" s="25">
        <v>0</v>
      </c>
      <c r="V154" s="42" t="s">
        <v>43</v>
      </c>
      <c r="W154" s="42" t="s">
        <v>123</v>
      </c>
      <c r="X154" s="42" t="s">
        <v>1199</v>
      </c>
      <c r="Y154" s="68">
        <v>1</v>
      </c>
      <c r="Z154" s="26">
        <f>IF(T154="SOPORTE_TELEFÓNICO",'TARIFAS 2025'!$B$14,IF(V154="PRINCIPAL",'TARIFAS 2025'!$B$8,IF(V154="INTERMEDIA",'TARIFAS 2025'!$C$8,IF(V154="LEJANA",'TARIFAS 2025'!$D$8))))</f>
        <v>172989</v>
      </c>
      <c r="AA154" s="26">
        <f t="shared" si="2"/>
        <v>172989</v>
      </c>
    </row>
    <row r="155" spans="1:27" s="66" customFormat="1" ht="15.6">
      <c r="A155" s="25" t="s">
        <v>79</v>
      </c>
      <c r="B155" s="25" t="str">
        <f>VLOOKUP(A155,'CENTROS DE COSTOS'!A:D,2,0)</f>
        <v>0036-0003</v>
      </c>
      <c r="C155" s="25" t="str">
        <f>VLOOKUP(A155,'CENTROS DE COSTOS'!A:D,3,0)</f>
        <v>Wompi Suroccidente</v>
      </c>
      <c r="D155" s="25">
        <v>76248</v>
      </c>
      <c r="E155" s="25">
        <v>2854577</v>
      </c>
      <c r="F155" s="25">
        <v>72520</v>
      </c>
      <c r="G155" s="25" t="s">
        <v>33</v>
      </c>
      <c r="H155" s="25" t="s">
        <v>1103</v>
      </c>
      <c r="I155" s="25" t="s">
        <v>1115</v>
      </c>
      <c r="J155" s="25" t="s">
        <v>2559</v>
      </c>
      <c r="K155" s="25" t="s">
        <v>1174</v>
      </c>
      <c r="L155" s="25" t="s">
        <v>2560</v>
      </c>
      <c r="M155" s="42">
        <v>45938.333333333336</v>
      </c>
      <c r="N155" s="42">
        <v>45938.652083333334</v>
      </c>
      <c r="O155" s="68" t="s">
        <v>33</v>
      </c>
      <c r="P155" s="42" t="s">
        <v>2016</v>
      </c>
      <c r="Q155" s="42" t="s">
        <v>2017</v>
      </c>
      <c r="R155" s="42" t="s">
        <v>2018</v>
      </c>
      <c r="S155" s="42" t="s">
        <v>2561</v>
      </c>
      <c r="T155" s="42" t="s">
        <v>1178</v>
      </c>
      <c r="U155" s="25">
        <v>64</v>
      </c>
      <c r="V155" s="42" t="s">
        <v>43</v>
      </c>
      <c r="W155" s="42" t="s">
        <v>123</v>
      </c>
      <c r="X155" s="42" t="s">
        <v>2407</v>
      </c>
      <c r="Y155" s="68">
        <v>1</v>
      </c>
      <c r="Z155" s="26">
        <f>IF(T155="SOPORTE_TELEFÓNICO",'TARIFAS 2025'!$B$14,IF(V155="PRINCIPAL",'TARIFAS 2025'!$B$8,IF(V155="INTERMEDIA",'TARIFAS 2025'!$C$8,IF(V155="LEJANA",'TARIFAS 2025'!$D$8))))</f>
        <v>172989</v>
      </c>
      <c r="AA155" s="26">
        <f t="shared" si="2"/>
        <v>172989</v>
      </c>
    </row>
    <row r="156" spans="1:27" s="66" customFormat="1" ht="15.6">
      <c r="A156" s="25" t="s">
        <v>83</v>
      </c>
      <c r="B156" s="25" t="str">
        <f>VLOOKUP(A156,'CENTROS DE COSTOS'!A:D,2,0)</f>
        <v>0036-0007</v>
      </c>
      <c r="C156" s="25" t="str">
        <f>VLOOKUP(A156,'CENTROS DE COSTOS'!A:D,3,0)</f>
        <v>Wompi Santander</v>
      </c>
      <c r="D156" s="25">
        <v>54001</v>
      </c>
      <c r="E156" s="25">
        <v>2768058</v>
      </c>
      <c r="F156" s="25">
        <v>47309</v>
      </c>
      <c r="G156" s="25" t="s">
        <v>33</v>
      </c>
      <c r="H156" s="25" t="s">
        <v>893</v>
      </c>
      <c r="I156" s="25" t="s">
        <v>83</v>
      </c>
      <c r="J156" s="25" t="s">
        <v>2562</v>
      </c>
      <c r="K156" s="25" t="s">
        <v>1174</v>
      </c>
      <c r="L156" s="25" t="s">
        <v>2563</v>
      </c>
      <c r="M156" s="42">
        <v>45919.677083333336</v>
      </c>
      <c r="N156" s="42">
        <v>45938.689583333333</v>
      </c>
      <c r="O156" s="68" t="s">
        <v>33</v>
      </c>
      <c r="P156" s="42" t="s">
        <v>2022</v>
      </c>
      <c r="Q156" s="42" t="s">
        <v>2115</v>
      </c>
      <c r="R156" s="42" t="s">
        <v>2024</v>
      </c>
      <c r="S156" s="42" t="s">
        <v>2564</v>
      </c>
      <c r="T156" s="42" t="s">
        <v>1178</v>
      </c>
      <c r="U156" s="25">
        <v>64</v>
      </c>
      <c r="V156" s="42" t="s">
        <v>42</v>
      </c>
      <c r="W156" s="42" t="s">
        <v>123</v>
      </c>
      <c r="X156" s="42" t="s">
        <v>1286</v>
      </c>
      <c r="Y156" s="68">
        <v>2</v>
      </c>
      <c r="Z156" s="26">
        <f>IF(T156="SOPORTE_TELEFÓNICO",'TARIFAS 2025'!$B$14,IF(V156="PRINCIPAL",'TARIFAS 2025'!$B$8,IF(V156="INTERMEDIA",'TARIFAS 2025'!$C$8,IF(V156="LEJANA",'TARIFAS 2025'!$D$8))))</f>
        <v>51282</v>
      </c>
      <c r="AA156" s="26">
        <f t="shared" si="2"/>
        <v>102564</v>
      </c>
    </row>
    <row r="157" spans="1:27" s="66" customFormat="1" ht="15.6">
      <c r="A157" s="25" t="s">
        <v>83</v>
      </c>
      <c r="B157" s="25" t="str">
        <f>VLOOKUP(A157,'CENTROS DE COSTOS'!A:D,2,0)</f>
        <v>0036-0007</v>
      </c>
      <c r="C157" s="25" t="str">
        <f>VLOOKUP(A157,'CENTROS DE COSTOS'!A:D,3,0)</f>
        <v>Wompi Santander</v>
      </c>
      <c r="D157" s="25">
        <v>54405</v>
      </c>
      <c r="E157" s="25">
        <v>2853082</v>
      </c>
      <c r="F157" s="25">
        <v>74379</v>
      </c>
      <c r="G157" s="25" t="s">
        <v>33</v>
      </c>
      <c r="H157" s="25" t="s">
        <v>893</v>
      </c>
      <c r="I157" s="25" t="s">
        <v>915</v>
      </c>
      <c r="J157" s="25" t="s">
        <v>2565</v>
      </c>
      <c r="K157" s="25" t="s">
        <v>1174</v>
      </c>
      <c r="L157" s="25" t="s">
        <v>2566</v>
      </c>
      <c r="M157" s="42">
        <v>45937.650694444441</v>
      </c>
      <c r="N157" s="42">
        <v>45938.695833333331</v>
      </c>
      <c r="O157" s="68" t="s">
        <v>33</v>
      </c>
      <c r="P157" s="42" t="s">
        <v>2034</v>
      </c>
      <c r="Q157" s="42" t="s">
        <v>2077</v>
      </c>
      <c r="R157" s="42" t="s">
        <v>2078</v>
      </c>
      <c r="S157" s="42" t="s">
        <v>2567</v>
      </c>
      <c r="T157" s="42" t="s">
        <v>1178</v>
      </c>
      <c r="U157" s="25">
        <v>48</v>
      </c>
      <c r="V157" s="42" t="s">
        <v>42</v>
      </c>
      <c r="W157" s="42" t="s">
        <v>123</v>
      </c>
      <c r="X157" s="42" t="s">
        <v>2221</v>
      </c>
      <c r="Y157" s="68">
        <v>1</v>
      </c>
      <c r="Z157" s="26">
        <f>IF(T157="SOPORTE_TELEFÓNICO",'TARIFAS 2025'!$B$14,IF(V157="PRINCIPAL",'TARIFAS 2025'!$B$8,IF(V157="INTERMEDIA",'TARIFAS 2025'!$C$8,IF(V157="LEJANA",'TARIFAS 2025'!$D$8))))</f>
        <v>51282</v>
      </c>
      <c r="AA157" s="26">
        <f t="shared" si="2"/>
        <v>51282</v>
      </c>
    </row>
    <row r="158" spans="1:27" s="66" customFormat="1" ht="15.6">
      <c r="A158" s="25" t="s">
        <v>97</v>
      </c>
      <c r="B158" s="25" t="str">
        <f>VLOOKUP(A158,'CENTROS DE COSTOS'!A:D,2,0)</f>
        <v>0036-0001</v>
      </c>
      <c r="C158" s="25" t="str">
        <f>VLOOKUP(A158,'CENTROS DE COSTOS'!A:D,3,0)</f>
        <v>Wompi Costa</v>
      </c>
      <c r="D158" s="25">
        <v>70001</v>
      </c>
      <c r="E158" s="25">
        <v>2855791</v>
      </c>
      <c r="F158" s="25">
        <v>57061</v>
      </c>
      <c r="G158" s="25" t="s">
        <v>33</v>
      </c>
      <c r="H158" s="25" t="s">
        <v>506</v>
      </c>
      <c r="I158" s="25" t="s">
        <v>97</v>
      </c>
      <c r="J158" s="25" t="s">
        <v>2568</v>
      </c>
      <c r="K158" s="25" t="s">
        <v>1174</v>
      </c>
      <c r="L158" s="25" t="s">
        <v>2569</v>
      </c>
      <c r="M158" s="42">
        <v>45938.384027777778</v>
      </c>
      <c r="N158" s="42">
        <v>45938.7</v>
      </c>
      <c r="O158" s="68" t="s">
        <v>33</v>
      </c>
      <c r="P158" s="42" t="s">
        <v>2233</v>
      </c>
      <c r="Q158" s="42" t="s">
        <v>2234</v>
      </c>
      <c r="R158" s="42" t="s">
        <v>2235</v>
      </c>
      <c r="S158" s="42" t="s">
        <v>2570</v>
      </c>
      <c r="T158" s="42" t="s">
        <v>1178</v>
      </c>
      <c r="U158" s="25">
        <v>64</v>
      </c>
      <c r="V158" s="42" t="s">
        <v>42</v>
      </c>
      <c r="W158" s="42" t="s">
        <v>123</v>
      </c>
      <c r="X158" s="42" t="s">
        <v>2271</v>
      </c>
      <c r="Y158" s="68">
        <v>1</v>
      </c>
      <c r="Z158" s="26">
        <f>IF(T158="SOPORTE_TELEFÓNICO",'TARIFAS 2025'!$B$14,IF(V158="PRINCIPAL",'TARIFAS 2025'!$B$8,IF(V158="INTERMEDIA",'TARIFAS 2025'!$C$8,IF(V158="LEJANA",'TARIFAS 2025'!$D$8))))</f>
        <v>51282</v>
      </c>
      <c r="AA158" s="26">
        <f t="shared" si="2"/>
        <v>51282</v>
      </c>
    </row>
    <row r="159" spans="1:27" s="66" customFormat="1" ht="15.6">
      <c r="A159" s="25" t="s">
        <v>90</v>
      </c>
      <c r="B159" s="25" t="str">
        <f>VLOOKUP(A159,'CENTROS DE COSTOS'!A:D,2,0)</f>
        <v>0036-0005</v>
      </c>
      <c r="C159" s="25" t="str">
        <f>VLOOKUP(A159,'CENTROS DE COSTOS'!A:D,3,0)</f>
        <v>Wompi Noroccidente</v>
      </c>
      <c r="D159" s="25">
        <v>5001</v>
      </c>
      <c r="E159" s="25">
        <v>2853840</v>
      </c>
      <c r="F159" s="25">
        <v>10419</v>
      </c>
      <c r="G159" s="25" t="s">
        <v>33</v>
      </c>
      <c r="H159" s="25" t="s">
        <v>122</v>
      </c>
      <c r="I159" s="25" t="s">
        <v>2044</v>
      </c>
      <c r="J159" s="25" t="s">
        <v>2125</v>
      </c>
      <c r="K159" s="25" t="s">
        <v>1174</v>
      </c>
      <c r="L159" s="25" t="s">
        <v>2571</v>
      </c>
      <c r="M159" s="42">
        <v>45937.691666666666</v>
      </c>
      <c r="N159" s="42">
        <v>45938.702777777777</v>
      </c>
      <c r="O159" s="68" t="s">
        <v>33</v>
      </c>
      <c r="P159" s="42" t="s">
        <v>2455</v>
      </c>
      <c r="Q159" s="42" t="s">
        <v>2250</v>
      </c>
      <c r="R159" s="42" t="s">
        <v>2456</v>
      </c>
      <c r="S159" s="42" t="s">
        <v>2572</v>
      </c>
      <c r="T159" s="42" t="s">
        <v>2013</v>
      </c>
      <c r="U159" s="25">
        <v>56</v>
      </c>
      <c r="V159" s="42" t="s">
        <v>42</v>
      </c>
      <c r="W159" s="42" t="s">
        <v>123</v>
      </c>
      <c r="X159" s="42" t="s">
        <v>2302</v>
      </c>
      <c r="Y159" s="68">
        <v>1</v>
      </c>
      <c r="Z159" s="26">
        <f>IF(T159="SOPORTE_TELEFÓNICO",'TARIFAS 2025'!$B$14,IF(V159="PRINCIPAL",'TARIFAS 2025'!$B$8,IF(V159="INTERMEDIA",'TARIFAS 2025'!$C$8,IF(V159="LEJANA",'TARIFAS 2025'!$D$8))))</f>
        <v>22000</v>
      </c>
      <c r="AA159" s="26">
        <f t="shared" si="2"/>
        <v>22000</v>
      </c>
    </row>
    <row r="160" spans="1:27" s="66" customFormat="1" ht="15.6">
      <c r="A160" s="25" t="s">
        <v>87</v>
      </c>
      <c r="B160" s="25" t="str">
        <f>VLOOKUP(A160,'CENTROS DE COSTOS'!A:D,2,0)</f>
        <v>0036-0006</v>
      </c>
      <c r="C160" s="25" t="str">
        <f>VLOOKUP(A160,'CENTROS DE COSTOS'!A:D,3,0)</f>
        <v>Wompi Oriente</v>
      </c>
      <c r="D160" s="25">
        <v>73001</v>
      </c>
      <c r="E160" s="25">
        <v>2856820</v>
      </c>
      <c r="F160" s="25">
        <v>46754</v>
      </c>
      <c r="G160" s="25" t="s">
        <v>33</v>
      </c>
      <c r="H160" s="25" t="s">
        <v>1058</v>
      </c>
      <c r="I160" s="25" t="s">
        <v>87</v>
      </c>
      <c r="J160" s="25" t="s">
        <v>2573</v>
      </c>
      <c r="K160" s="25" t="s">
        <v>1174</v>
      </c>
      <c r="L160" s="25" t="s">
        <v>2574</v>
      </c>
      <c r="M160" s="42">
        <v>45938.447222222225</v>
      </c>
      <c r="N160" s="42">
        <v>45938.704861111109</v>
      </c>
      <c r="O160" s="68" t="s">
        <v>33</v>
      </c>
      <c r="P160" s="42" t="s">
        <v>2455</v>
      </c>
      <c r="Q160" s="42" t="s">
        <v>2575</v>
      </c>
      <c r="R160" s="42" t="s">
        <v>2456</v>
      </c>
      <c r="S160" s="42" t="s">
        <v>2576</v>
      </c>
      <c r="T160" s="42" t="s">
        <v>1178</v>
      </c>
      <c r="U160" s="25">
        <v>32</v>
      </c>
      <c r="V160" s="42" t="s">
        <v>42</v>
      </c>
      <c r="W160" s="42" t="s">
        <v>123</v>
      </c>
      <c r="X160" s="42" t="s">
        <v>2253</v>
      </c>
      <c r="Y160" s="68">
        <v>1</v>
      </c>
      <c r="Z160" s="26">
        <f>IF(T160="SOPORTE_TELEFÓNICO",'TARIFAS 2025'!$B$14,IF(V160="PRINCIPAL",'TARIFAS 2025'!$B$8,IF(V160="INTERMEDIA",'TARIFAS 2025'!$C$8,IF(V160="LEJANA",'TARIFAS 2025'!$D$8))))</f>
        <v>51282</v>
      </c>
      <c r="AA160" s="26">
        <f t="shared" si="2"/>
        <v>51282</v>
      </c>
    </row>
    <row r="161" spans="1:27" s="66" customFormat="1" ht="15.6">
      <c r="A161" s="25" t="s">
        <v>98</v>
      </c>
      <c r="B161" s="25" t="str">
        <f>VLOOKUP(A161,'CENTROS DE COSTOS'!A:D,2,0)</f>
        <v>0036-0007</v>
      </c>
      <c r="C161" s="25" t="str">
        <f>VLOOKUP(A161,'CENTROS DE COSTOS'!A:D,3,0)</f>
        <v>Wompi Santander</v>
      </c>
      <c r="D161" s="25">
        <v>15001</v>
      </c>
      <c r="E161" s="25">
        <v>2858047</v>
      </c>
      <c r="F161" s="25">
        <v>55346</v>
      </c>
      <c r="G161" s="25" t="s">
        <v>33</v>
      </c>
      <c r="H161" s="25" t="s">
        <v>324</v>
      </c>
      <c r="I161" s="25" t="s">
        <v>98</v>
      </c>
      <c r="J161" s="25" t="s">
        <v>2577</v>
      </c>
      <c r="K161" s="25" t="s">
        <v>1174</v>
      </c>
      <c r="L161" s="25" t="s">
        <v>2578</v>
      </c>
      <c r="M161" s="42">
        <v>45938.550694444442</v>
      </c>
      <c r="N161" s="42">
        <v>45938.737500000003</v>
      </c>
      <c r="O161" s="68" t="s">
        <v>33</v>
      </c>
      <c r="P161" s="42" t="s">
        <v>2016</v>
      </c>
      <c r="Q161" s="42" t="s">
        <v>2017</v>
      </c>
      <c r="R161" s="42" t="s">
        <v>2018</v>
      </c>
      <c r="S161" s="42" t="s">
        <v>2579</v>
      </c>
      <c r="T161" s="42" t="s">
        <v>1178</v>
      </c>
      <c r="U161" s="25">
        <v>24</v>
      </c>
      <c r="V161" s="42" t="s">
        <v>42</v>
      </c>
      <c r="W161" s="42" t="s">
        <v>123</v>
      </c>
      <c r="X161" s="42" t="s">
        <v>1242</v>
      </c>
      <c r="Y161" s="68">
        <v>1</v>
      </c>
      <c r="Z161" s="26">
        <f>IF(T161="SOPORTE_TELEFÓNICO",'TARIFAS 2025'!$B$14,IF(V161="PRINCIPAL",'TARIFAS 2025'!$B$8,IF(V161="INTERMEDIA",'TARIFAS 2025'!$C$8,IF(V161="LEJANA",'TARIFAS 2025'!$D$8))))</f>
        <v>51282</v>
      </c>
      <c r="AA161" s="26">
        <f t="shared" si="2"/>
        <v>51282</v>
      </c>
    </row>
    <row r="162" spans="1:27" s="66" customFormat="1" ht="15.6">
      <c r="A162" s="25" t="s">
        <v>79</v>
      </c>
      <c r="B162" s="25" t="str">
        <f>VLOOKUP(A162,'CENTROS DE COSTOS'!A:D,2,0)</f>
        <v>0036-0003</v>
      </c>
      <c r="C162" s="25" t="str">
        <f>VLOOKUP(A162,'CENTROS DE COSTOS'!A:D,3,0)</f>
        <v>Wompi Suroccidente</v>
      </c>
      <c r="D162" s="25">
        <v>76001</v>
      </c>
      <c r="E162" s="25">
        <v>2857776</v>
      </c>
      <c r="F162" s="25">
        <v>79545</v>
      </c>
      <c r="G162" s="25" t="s">
        <v>33</v>
      </c>
      <c r="H162" s="25" t="s">
        <v>1103</v>
      </c>
      <c r="I162" s="25" t="s">
        <v>79</v>
      </c>
      <c r="J162" s="25" t="s">
        <v>2580</v>
      </c>
      <c r="K162" s="25" t="s">
        <v>1174</v>
      </c>
      <c r="L162" s="25" t="s">
        <v>2581</v>
      </c>
      <c r="M162" s="42">
        <v>45938.518055555556</v>
      </c>
      <c r="N162" s="42">
        <v>45938.743055555555</v>
      </c>
      <c r="O162" s="68" t="s">
        <v>33</v>
      </c>
      <c r="P162" s="42" t="s">
        <v>2034</v>
      </c>
      <c r="Q162" s="42" t="s">
        <v>2435</v>
      </c>
      <c r="R162" s="42" t="s">
        <v>2582</v>
      </c>
      <c r="S162" s="42" t="s">
        <v>2583</v>
      </c>
      <c r="T162" s="42" t="s">
        <v>2013</v>
      </c>
      <c r="U162" s="25">
        <v>8</v>
      </c>
      <c r="V162" s="42" t="s">
        <v>42</v>
      </c>
      <c r="W162" s="42" t="s">
        <v>123</v>
      </c>
      <c r="X162" s="42" t="s">
        <v>2131</v>
      </c>
      <c r="Y162" s="68">
        <v>1</v>
      </c>
      <c r="Z162" s="26">
        <f>IF(T162="SOPORTE_TELEFÓNICO",'TARIFAS 2025'!$B$14,IF(V162="PRINCIPAL",'TARIFAS 2025'!$B$8,IF(V162="INTERMEDIA",'TARIFAS 2025'!$C$8,IF(V162="LEJANA",'TARIFAS 2025'!$D$8))))</f>
        <v>22000</v>
      </c>
      <c r="AA162" s="26">
        <f t="shared" si="2"/>
        <v>22000</v>
      </c>
    </row>
    <row r="163" spans="1:27" s="66" customFormat="1" ht="15.6">
      <c r="A163" s="25" t="s">
        <v>93</v>
      </c>
      <c r="B163" s="25" t="str">
        <f>VLOOKUP(A163,'CENTROS DE COSTOS'!A:D,2,0)</f>
        <v>0036-0003</v>
      </c>
      <c r="C163" s="25" t="str">
        <f>VLOOKUP(A163,'CENTROS DE COSTOS'!A:D,3,0)</f>
        <v>Wompi Suroccidente</v>
      </c>
      <c r="D163" s="25">
        <v>52001</v>
      </c>
      <c r="E163" s="25">
        <v>2858520</v>
      </c>
      <c r="F163" s="25">
        <v>19074</v>
      </c>
      <c r="G163" s="25" t="s">
        <v>33</v>
      </c>
      <c r="H163" s="25" t="s">
        <v>135</v>
      </c>
      <c r="I163" s="25" t="s">
        <v>93</v>
      </c>
      <c r="J163" s="25" t="s">
        <v>2231</v>
      </c>
      <c r="K163" s="25" t="s">
        <v>1174</v>
      </c>
      <c r="L163" s="25" t="s">
        <v>2584</v>
      </c>
      <c r="M163" s="42">
        <v>45938.600694444445</v>
      </c>
      <c r="N163" s="42">
        <v>45938.744444444441</v>
      </c>
      <c r="O163" s="68" t="s">
        <v>33</v>
      </c>
      <c r="P163" s="42" t="s">
        <v>2040</v>
      </c>
      <c r="Q163" s="42" t="s">
        <v>2585</v>
      </c>
      <c r="R163" s="42" t="s">
        <v>2042</v>
      </c>
      <c r="S163" s="42" t="s">
        <v>2586</v>
      </c>
      <c r="T163" s="42" t="s">
        <v>1178</v>
      </c>
      <c r="U163" s="25">
        <v>16</v>
      </c>
      <c r="V163" s="42" t="s">
        <v>42</v>
      </c>
      <c r="W163" s="42" t="s">
        <v>123</v>
      </c>
      <c r="X163" s="42" t="s">
        <v>1424</v>
      </c>
      <c r="Y163" s="68">
        <v>1</v>
      </c>
      <c r="Z163" s="26">
        <f>IF(T163="SOPORTE_TELEFÓNICO",'TARIFAS 2025'!$B$14,IF(V163="PRINCIPAL",'TARIFAS 2025'!$B$8,IF(V163="INTERMEDIA",'TARIFAS 2025'!$C$8,IF(V163="LEJANA",'TARIFAS 2025'!$D$8))))</f>
        <v>51282</v>
      </c>
      <c r="AA163" s="26">
        <f t="shared" si="2"/>
        <v>51282</v>
      </c>
    </row>
    <row r="164" spans="1:27" s="66" customFormat="1" ht="15.6">
      <c r="A164" s="25" t="s">
        <v>90</v>
      </c>
      <c r="B164" s="25" t="str">
        <f>VLOOKUP(A164,'CENTROS DE COSTOS'!A:D,2,0)</f>
        <v>0036-0005</v>
      </c>
      <c r="C164" s="25" t="str">
        <f>VLOOKUP(A164,'CENTROS DE COSTOS'!A:D,3,0)</f>
        <v>Wompi Noroccidente</v>
      </c>
      <c r="D164" s="25">
        <v>5001</v>
      </c>
      <c r="E164" s="25" t="s">
        <v>2587</v>
      </c>
      <c r="F164" s="25">
        <v>49302</v>
      </c>
      <c r="G164" s="25" t="s">
        <v>33</v>
      </c>
      <c r="H164" s="25" t="s">
        <v>122</v>
      </c>
      <c r="I164" s="25" t="s">
        <v>2044</v>
      </c>
      <c r="J164" s="25" t="s">
        <v>2588</v>
      </c>
      <c r="K164" s="25" t="s">
        <v>1174</v>
      </c>
      <c r="L164" s="25" t="s">
        <v>2589</v>
      </c>
      <c r="M164" s="42">
        <v>45938.333333333336</v>
      </c>
      <c r="N164" s="42">
        <v>45938.751388888886</v>
      </c>
      <c r="O164" s="68" t="s">
        <v>33</v>
      </c>
      <c r="P164" s="42" t="s">
        <v>2022</v>
      </c>
      <c r="Q164" s="42" t="s">
        <v>2115</v>
      </c>
      <c r="R164" s="42" t="s">
        <v>2024</v>
      </c>
      <c r="S164" s="42" t="s">
        <v>2590</v>
      </c>
      <c r="T164" s="42" t="s">
        <v>1178</v>
      </c>
      <c r="U164" s="25">
        <v>64</v>
      </c>
      <c r="V164" s="42" t="s">
        <v>42</v>
      </c>
      <c r="W164" s="42" t="s">
        <v>123</v>
      </c>
      <c r="X164" s="42" t="s">
        <v>1384</v>
      </c>
      <c r="Y164" s="68">
        <v>1</v>
      </c>
      <c r="Z164" s="26">
        <f>IF(T164="SOPORTE_TELEFÓNICO",'TARIFAS 2025'!$B$14,IF(V164="PRINCIPAL",'TARIFAS 2025'!$B$8,IF(V164="INTERMEDIA",'TARIFAS 2025'!$C$8,IF(V164="LEJANA",'TARIFAS 2025'!$D$8))))</f>
        <v>51282</v>
      </c>
      <c r="AA164" s="26">
        <f t="shared" si="2"/>
        <v>51282</v>
      </c>
    </row>
    <row r="165" spans="1:27" s="66" customFormat="1" ht="15.6">
      <c r="A165" s="25" t="s">
        <v>73</v>
      </c>
      <c r="B165" s="25" t="str">
        <f>VLOOKUP(A165,'CENTROS DE COSTOS'!A:D,2,0)</f>
        <v>0036-0004</v>
      </c>
      <c r="C165" s="25" t="str">
        <f>VLOOKUP(A165,'CENTROS DE COSTOS'!A:D,3,0)</f>
        <v>Wompi Centro</v>
      </c>
      <c r="D165" s="25">
        <v>11001</v>
      </c>
      <c r="E165" s="25" t="s">
        <v>2591</v>
      </c>
      <c r="F165" s="25">
        <v>31442</v>
      </c>
      <c r="G165" s="25" t="s">
        <v>33</v>
      </c>
      <c r="H165" s="25" t="s">
        <v>620</v>
      </c>
      <c r="I165" s="25" t="s">
        <v>2057</v>
      </c>
      <c r="J165" s="25" t="s">
        <v>2244</v>
      </c>
      <c r="K165" s="25" t="s">
        <v>1174</v>
      </c>
      <c r="L165" s="25" t="s">
        <v>2592</v>
      </c>
      <c r="M165" s="42">
        <v>45938.425694444442</v>
      </c>
      <c r="N165" s="42">
        <v>45938.753472222219</v>
      </c>
      <c r="O165" s="68" t="s">
        <v>33</v>
      </c>
      <c r="P165" s="42" t="s">
        <v>2016</v>
      </c>
      <c r="Q165" s="42" t="s">
        <v>2017</v>
      </c>
      <c r="R165" s="42" t="s">
        <v>2386</v>
      </c>
      <c r="S165" s="42" t="s">
        <v>2593</v>
      </c>
      <c r="T165" s="42" t="s">
        <v>1178</v>
      </c>
      <c r="U165" s="25">
        <v>40</v>
      </c>
      <c r="V165" s="42" t="s">
        <v>42</v>
      </c>
      <c r="W165" s="42" t="s">
        <v>123</v>
      </c>
      <c r="X165" s="42" t="s">
        <v>2080</v>
      </c>
      <c r="Y165" s="68">
        <v>1</v>
      </c>
      <c r="Z165" s="26">
        <f>IF(T165="SOPORTE_TELEFÓNICO",'TARIFAS 2025'!$B$14,IF(V165="PRINCIPAL",'TARIFAS 2025'!$B$8,IF(V165="INTERMEDIA",'TARIFAS 2025'!$C$8,IF(V165="LEJANA",'TARIFAS 2025'!$D$8))))</f>
        <v>51282</v>
      </c>
      <c r="AA165" s="26">
        <f t="shared" si="2"/>
        <v>51282</v>
      </c>
    </row>
    <row r="166" spans="1:27" s="66" customFormat="1" ht="15.6">
      <c r="A166" s="25" t="s">
        <v>87</v>
      </c>
      <c r="B166" s="25" t="str">
        <f>VLOOKUP(A166,'CENTROS DE COSTOS'!A:D,2,0)</f>
        <v>0036-0006</v>
      </c>
      <c r="C166" s="25" t="str">
        <f>VLOOKUP(A166,'CENTROS DE COSTOS'!A:D,3,0)</f>
        <v>Wompi Oriente</v>
      </c>
      <c r="D166" s="25">
        <v>73001</v>
      </c>
      <c r="E166" s="25">
        <v>2857811</v>
      </c>
      <c r="F166" s="25">
        <v>66444</v>
      </c>
      <c r="G166" s="25" t="s">
        <v>33</v>
      </c>
      <c r="H166" s="25" t="s">
        <v>1058</v>
      </c>
      <c r="I166" s="25" t="s">
        <v>87</v>
      </c>
      <c r="J166" s="25" t="s">
        <v>2483</v>
      </c>
      <c r="K166" s="25" t="s">
        <v>1174</v>
      </c>
      <c r="L166" s="25" t="s">
        <v>2594</v>
      </c>
      <c r="M166" s="42">
        <v>45938.513194444444</v>
      </c>
      <c r="N166" s="42">
        <v>45939.395833333336</v>
      </c>
      <c r="O166" s="68" t="s">
        <v>33</v>
      </c>
      <c r="P166" s="42" t="s">
        <v>2022</v>
      </c>
      <c r="Q166" s="42" t="s">
        <v>2023</v>
      </c>
      <c r="R166" s="42" t="s">
        <v>2060</v>
      </c>
      <c r="S166" s="42" t="s">
        <v>2595</v>
      </c>
      <c r="T166" s="42" t="s">
        <v>1178</v>
      </c>
      <c r="U166" s="25">
        <v>16</v>
      </c>
      <c r="V166" s="42" t="s">
        <v>42</v>
      </c>
      <c r="W166" s="42" t="s">
        <v>123</v>
      </c>
      <c r="X166" s="42" t="s">
        <v>1259</v>
      </c>
      <c r="Y166" s="68">
        <v>1</v>
      </c>
      <c r="Z166" s="26">
        <f>IF(T166="SOPORTE_TELEFÓNICO",'TARIFAS 2025'!$B$14,IF(V166="PRINCIPAL",'TARIFAS 2025'!$B$8,IF(V166="INTERMEDIA",'TARIFAS 2025'!$C$8,IF(V166="LEJANA",'TARIFAS 2025'!$D$8))))</f>
        <v>51282</v>
      </c>
      <c r="AA166" s="26">
        <f t="shared" si="2"/>
        <v>51282</v>
      </c>
    </row>
    <row r="167" spans="1:27" s="66" customFormat="1" ht="15.6">
      <c r="A167" s="25" t="s">
        <v>76</v>
      </c>
      <c r="B167" s="25" t="str">
        <f>VLOOKUP(A167,'CENTROS DE COSTOS'!A:D,2,0)</f>
        <v>0036-0007</v>
      </c>
      <c r="C167" s="25" t="str">
        <f>VLOOKUP(A167,'CENTROS DE COSTOS'!A:D,3,0)</f>
        <v>Wompi Santander</v>
      </c>
      <c r="D167" s="25">
        <v>68001</v>
      </c>
      <c r="E167" s="25">
        <v>2856504</v>
      </c>
      <c r="F167" s="25">
        <v>74163</v>
      </c>
      <c r="G167" s="25" t="s">
        <v>33</v>
      </c>
      <c r="H167" s="25" t="s">
        <v>965</v>
      </c>
      <c r="I167" s="25" t="s">
        <v>76</v>
      </c>
      <c r="J167" s="25" t="s">
        <v>2596</v>
      </c>
      <c r="K167" s="25" t="s">
        <v>1174</v>
      </c>
      <c r="L167" s="25" t="s">
        <v>2597</v>
      </c>
      <c r="M167" s="42">
        <v>45938.415972222225</v>
      </c>
      <c r="N167" s="42">
        <v>45939.397222222222</v>
      </c>
      <c r="O167" s="68" t="s">
        <v>33</v>
      </c>
      <c r="P167" s="42" t="s">
        <v>2022</v>
      </c>
      <c r="Q167" s="42" t="s">
        <v>2023</v>
      </c>
      <c r="R167" s="42" t="s">
        <v>2024</v>
      </c>
      <c r="S167" s="42" t="s">
        <v>2598</v>
      </c>
      <c r="T167" s="42" t="s">
        <v>2013</v>
      </c>
      <c r="U167" s="25">
        <v>32</v>
      </c>
      <c r="V167" s="42" t="s">
        <v>42</v>
      </c>
      <c r="W167" s="42" t="s">
        <v>123</v>
      </c>
      <c r="X167" s="42" t="s">
        <v>2492</v>
      </c>
      <c r="Y167" s="68">
        <v>1</v>
      </c>
      <c r="Z167" s="26">
        <f>IF(T167="SOPORTE_TELEFÓNICO",'TARIFAS 2025'!$B$14,IF(V167="PRINCIPAL",'TARIFAS 2025'!$B$8,IF(V167="INTERMEDIA",'TARIFAS 2025'!$C$8,IF(V167="LEJANA",'TARIFAS 2025'!$D$8))))</f>
        <v>22000</v>
      </c>
      <c r="AA167" s="26">
        <f t="shared" si="2"/>
        <v>22000</v>
      </c>
    </row>
    <row r="168" spans="1:27" s="66" customFormat="1" ht="15.6">
      <c r="A168" s="25" t="s">
        <v>88</v>
      </c>
      <c r="B168" s="25" t="str">
        <f>VLOOKUP(A168,'CENTROS DE COSTOS'!A:D,2,0)</f>
        <v>0036-0002</v>
      </c>
      <c r="C168" s="25" t="str">
        <f>VLOOKUP(A168,'CENTROS DE COSTOS'!A:D,3,0)</f>
        <v>Wompi Eje Cafetero</v>
      </c>
      <c r="D168" s="25">
        <v>17001</v>
      </c>
      <c r="E168" s="25">
        <v>2856387</v>
      </c>
      <c r="F168" s="25">
        <v>19208</v>
      </c>
      <c r="G168" s="25" t="s">
        <v>33</v>
      </c>
      <c r="H168" s="25" t="s">
        <v>128</v>
      </c>
      <c r="I168" s="25" t="s">
        <v>88</v>
      </c>
      <c r="J168" s="25" t="s">
        <v>2599</v>
      </c>
      <c r="K168" s="25" t="s">
        <v>1174</v>
      </c>
      <c r="L168" s="25" t="s">
        <v>2600</v>
      </c>
      <c r="M168" s="42">
        <v>45938.428472222222</v>
      </c>
      <c r="N168" s="42">
        <v>45939.420138888891</v>
      </c>
      <c r="O168" s="68" t="s">
        <v>33</v>
      </c>
      <c r="P168" s="42" t="s">
        <v>2002</v>
      </c>
      <c r="Q168" s="42" t="s">
        <v>2003</v>
      </c>
      <c r="R168" s="42" t="s">
        <v>2601</v>
      </c>
      <c r="S168" s="42" t="s">
        <v>2602</v>
      </c>
      <c r="T168" s="42" t="s">
        <v>1178</v>
      </c>
      <c r="U168" s="25">
        <v>16</v>
      </c>
      <c r="V168" s="42" t="s">
        <v>42</v>
      </c>
      <c r="W168" s="42" t="s">
        <v>123</v>
      </c>
      <c r="X168" s="42" t="s">
        <v>1440</v>
      </c>
      <c r="Y168" s="68">
        <v>1</v>
      </c>
      <c r="Z168" s="26">
        <f>IF(T168="SOPORTE_TELEFÓNICO",'TARIFAS 2025'!$B$14,IF(V168="PRINCIPAL",'TARIFAS 2025'!$B$8,IF(V168="INTERMEDIA",'TARIFAS 2025'!$C$8,IF(V168="LEJANA",'TARIFAS 2025'!$D$8))))</f>
        <v>51282</v>
      </c>
      <c r="AA168" s="26">
        <f t="shared" si="2"/>
        <v>51282</v>
      </c>
    </row>
    <row r="169" spans="1:27" s="66" customFormat="1" ht="15.6">
      <c r="A169" s="25" t="s">
        <v>79</v>
      </c>
      <c r="B169" s="25" t="str">
        <f>VLOOKUP(A169,'CENTROS DE COSTOS'!A:D,2,0)</f>
        <v>0036-0003</v>
      </c>
      <c r="C169" s="25" t="str">
        <f>VLOOKUP(A169,'CENTROS DE COSTOS'!A:D,3,0)</f>
        <v>Wompi Suroccidente</v>
      </c>
      <c r="D169" s="25">
        <v>76001</v>
      </c>
      <c r="E169" s="25">
        <v>2857416</v>
      </c>
      <c r="F169" s="25">
        <v>64018</v>
      </c>
      <c r="G169" s="25" t="s">
        <v>33</v>
      </c>
      <c r="H169" s="25" t="s">
        <v>1103</v>
      </c>
      <c r="I169" s="25" t="s">
        <v>79</v>
      </c>
      <c r="J169" s="25" t="s">
        <v>2053</v>
      </c>
      <c r="K169" s="25" t="s">
        <v>1174</v>
      </c>
      <c r="L169" s="25" t="s">
        <v>2603</v>
      </c>
      <c r="M169" s="42">
        <v>45938.475694444445</v>
      </c>
      <c r="N169" s="42">
        <v>45939.436111111114</v>
      </c>
      <c r="O169" s="68" t="s">
        <v>33</v>
      </c>
      <c r="P169" s="42" t="s">
        <v>2002</v>
      </c>
      <c r="Q169" s="42" t="s">
        <v>2003</v>
      </c>
      <c r="R169" s="42" t="s">
        <v>2004</v>
      </c>
      <c r="S169" s="42" t="s">
        <v>2604</v>
      </c>
      <c r="T169" s="42" t="s">
        <v>1178</v>
      </c>
      <c r="U169" s="25">
        <v>24</v>
      </c>
      <c r="V169" s="42" t="s">
        <v>42</v>
      </c>
      <c r="W169" s="42" t="s">
        <v>123</v>
      </c>
      <c r="X169" s="42" t="s">
        <v>2026</v>
      </c>
      <c r="Y169" s="68">
        <v>1</v>
      </c>
      <c r="Z169" s="26">
        <f>IF(T169="SOPORTE_TELEFÓNICO",'TARIFAS 2025'!$B$14,IF(V169="PRINCIPAL",'TARIFAS 2025'!$B$8,IF(V169="INTERMEDIA",'TARIFAS 2025'!$C$8,IF(V169="LEJANA",'TARIFAS 2025'!$D$8))))</f>
        <v>51282</v>
      </c>
      <c r="AA169" s="26">
        <f t="shared" si="2"/>
        <v>51282</v>
      </c>
    </row>
    <row r="170" spans="1:27" s="66" customFormat="1" ht="15.6">
      <c r="A170" s="25" t="s">
        <v>87</v>
      </c>
      <c r="B170" s="25" t="str">
        <f>VLOOKUP(A170,'CENTROS DE COSTOS'!A:D,2,0)</f>
        <v>0036-0006</v>
      </c>
      <c r="C170" s="25" t="str">
        <f>VLOOKUP(A170,'CENTROS DE COSTOS'!A:D,3,0)</f>
        <v>Wompi Oriente</v>
      </c>
      <c r="D170" s="25">
        <v>73001</v>
      </c>
      <c r="E170" s="25">
        <v>2857678</v>
      </c>
      <c r="F170" s="25">
        <v>68291</v>
      </c>
      <c r="G170" s="25" t="s">
        <v>33</v>
      </c>
      <c r="H170" s="25" t="s">
        <v>1058</v>
      </c>
      <c r="I170" s="25" t="s">
        <v>87</v>
      </c>
      <c r="J170" s="25" t="s">
        <v>2605</v>
      </c>
      <c r="K170" s="25" t="s">
        <v>1174</v>
      </c>
      <c r="L170" s="25" t="s">
        <v>2606</v>
      </c>
      <c r="M170" s="42">
        <v>45938.515277777777</v>
      </c>
      <c r="N170" s="42">
        <v>45939.436805555553</v>
      </c>
      <c r="O170" s="68" t="s">
        <v>33</v>
      </c>
      <c r="P170" s="42" t="s">
        <v>2034</v>
      </c>
      <c r="Q170" s="42" t="s">
        <v>2035</v>
      </c>
      <c r="R170" s="42" t="s">
        <v>2036</v>
      </c>
      <c r="S170" s="42" t="s">
        <v>2607</v>
      </c>
      <c r="T170" s="42" t="s">
        <v>2013</v>
      </c>
      <c r="U170" s="25">
        <v>24</v>
      </c>
      <c r="V170" s="42" t="s">
        <v>42</v>
      </c>
      <c r="W170" s="42" t="s">
        <v>123</v>
      </c>
      <c r="X170" s="42" t="s">
        <v>2253</v>
      </c>
      <c r="Y170" s="68">
        <v>1</v>
      </c>
      <c r="Z170" s="26">
        <f>IF(T170="SOPORTE_TELEFÓNICO",'TARIFAS 2025'!$B$14,IF(V170="PRINCIPAL",'TARIFAS 2025'!$B$8,IF(V170="INTERMEDIA",'TARIFAS 2025'!$C$8,IF(V170="LEJANA",'TARIFAS 2025'!$D$8))))</f>
        <v>22000</v>
      </c>
      <c r="AA170" s="26">
        <f t="shared" si="2"/>
        <v>22000</v>
      </c>
    </row>
    <row r="171" spans="1:27" s="66" customFormat="1" ht="15.6">
      <c r="A171" s="25" t="s">
        <v>88</v>
      </c>
      <c r="B171" s="25" t="str">
        <f>VLOOKUP(A171,'CENTROS DE COSTOS'!A:D,2,0)</f>
        <v>0036-0002</v>
      </c>
      <c r="C171" s="25" t="str">
        <f>VLOOKUP(A171,'CENTROS DE COSTOS'!A:D,3,0)</f>
        <v>Wompi Eje Cafetero</v>
      </c>
      <c r="D171" s="25">
        <v>17001</v>
      </c>
      <c r="E171" s="25">
        <v>2857673</v>
      </c>
      <c r="F171" s="25">
        <v>28121</v>
      </c>
      <c r="G171" s="25" t="s">
        <v>33</v>
      </c>
      <c r="H171" s="25" t="s">
        <v>128</v>
      </c>
      <c r="I171" s="25" t="s">
        <v>88</v>
      </c>
      <c r="J171" s="25" t="s">
        <v>2608</v>
      </c>
      <c r="K171" s="25" t="s">
        <v>1174</v>
      </c>
      <c r="L171" s="25" t="s">
        <v>2609</v>
      </c>
      <c r="M171" s="42">
        <v>45938.513194444444</v>
      </c>
      <c r="N171" s="42">
        <v>45939.442361111112</v>
      </c>
      <c r="O171" s="68" t="s">
        <v>33</v>
      </c>
      <c r="P171" s="42" t="s">
        <v>2034</v>
      </c>
      <c r="Q171" s="42" t="s">
        <v>2035</v>
      </c>
      <c r="R171" s="42" t="s">
        <v>2036</v>
      </c>
      <c r="S171" s="42" t="s">
        <v>2610</v>
      </c>
      <c r="T171" s="42" t="s">
        <v>2013</v>
      </c>
      <c r="U171" s="25">
        <v>40</v>
      </c>
      <c r="V171" s="42" t="s">
        <v>42</v>
      </c>
      <c r="W171" s="42" t="s">
        <v>123</v>
      </c>
      <c r="X171" s="42" t="s">
        <v>1440</v>
      </c>
      <c r="Y171" s="68">
        <v>1</v>
      </c>
      <c r="Z171" s="26">
        <f>IF(T171="SOPORTE_TELEFÓNICO",'TARIFAS 2025'!$B$14,IF(V171="PRINCIPAL",'TARIFAS 2025'!$B$8,IF(V171="INTERMEDIA",'TARIFAS 2025'!$C$8,IF(V171="LEJANA",'TARIFAS 2025'!$D$8))))</f>
        <v>22000</v>
      </c>
      <c r="AA171" s="26">
        <f t="shared" si="2"/>
        <v>22000</v>
      </c>
    </row>
    <row r="172" spans="1:27" s="66" customFormat="1" ht="15.6">
      <c r="A172" s="25" t="s">
        <v>90</v>
      </c>
      <c r="B172" s="25" t="str">
        <f>VLOOKUP(A172,'CENTROS DE COSTOS'!A:D,2,0)</f>
        <v>0036-0005</v>
      </c>
      <c r="C172" s="25" t="str">
        <f>VLOOKUP(A172,'CENTROS DE COSTOS'!A:D,3,0)</f>
        <v>Wompi Noroccidente</v>
      </c>
      <c r="D172" s="25">
        <v>5001</v>
      </c>
      <c r="E172" s="25">
        <v>2858246</v>
      </c>
      <c r="F172" s="25">
        <v>45335</v>
      </c>
      <c r="G172" s="25" t="s">
        <v>33</v>
      </c>
      <c r="H172" s="25" t="s">
        <v>122</v>
      </c>
      <c r="I172" s="25" t="s">
        <v>2044</v>
      </c>
      <c r="J172" s="25" t="s">
        <v>2611</v>
      </c>
      <c r="K172" s="25" t="s">
        <v>1174</v>
      </c>
      <c r="L172" s="25" t="s">
        <v>2612</v>
      </c>
      <c r="M172" s="42">
        <v>45938.582638888889</v>
      </c>
      <c r="N172" s="42">
        <v>45939.443749999999</v>
      </c>
      <c r="O172" s="68" t="s">
        <v>33</v>
      </c>
      <c r="P172" s="42" t="s">
        <v>2016</v>
      </c>
      <c r="Q172" s="42" t="s">
        <v>2017</v>
      </c>
      <c r="R172" s="42" t="s">
        <v>2018</v>
      </c>
      <c r="S172" s="42" t="s">
        <v>2613</v>
      </c>
      <c r="T172" s="42" t="s">
        <v>1178</v>
      </c>
      <c r="U172" s="25">
        <v>64</v>
      </c>
      <c r="V172" s="42" t="s">
        <v>42</v>
      </c>
      <c r="W172" s="42" t="s">
        <v>123</v>
      </c>
      <c r="X172" s="42" t="s">
        <v>1863</v>
      </c>
      <c r="Y172" s="68">
        <v>1</v>
      </c>
      <c r="Z172" s="26">
        <f>IF(T172="SOPORTE_TELEFÓNICO",'TARIFAS 2025'!$B$14,IF(V172="PRINCIPAL",'TARIFAS 2025'!$B$8,IF(V172="INTERMEDIA",'TARIFAS 2025'!$C$8,IF(V172="LEJANA",'TARIFAS 2025'!$D$8))))</f>
        <v>51282</v>
      </c>
      <c r="AA172" s="26">
        <f t="shared" si="2"/>
        <v>51282</v>
      </c>
    </row>
    <row r="173" spans="1:27" s="66" customFormat="1" ht="15.6">
      <c r="A173" s="25" t="s">
        <v>90</v>
      </c>
      <c r="B173" s="25" t="str">
        <f>VLOOKUP(A173,'CENTROS DE COSTOS'!A:D,2,0)</f>
        <v>0036-0005</v>
      </c>
      <c r="C173" s="25" t="str">
        <f>VLOOKUP(A173,'CENTROS DE COSTOS'!A:D,3,0)</f>
        <v>Wompi Noroccidente</v>
      </c>
      <c r="D173" s="25">
        <v>5079</v>
      </c>
      <c r="E173" s="25">
        <v>2851146</v>
      </c>
      <c r="F173" s="25">
        <v>19184</v>
      </c>
      <c r="G173" s="25" t="s">
        <v>33</v>
      </c>
      <c r="H173" s="25" t="s">
        <v>122</v>
      </c>
      <c r="I173" s="25" t="s">
        <v>125</v>
      </c>
      <c r="J173" s="25" t="s">
        <v>2614</v>
      </c>
      <c r="K173" s="25" t="s">
        <v>1174</v>
      </c>
      <c r="L173" s="25" t="s">
        <v>2615</v>
      </c>
      <c r="M173" s="42">
        <v>45937.477083333331</v>
      </c>
      <c r="N173" s="42">
        <v>45939.45</v>
      </c>
      <c r="O173" s="68" t="s">
        <v>33</v>
      </c>
      <c r="P173" s="42" t="s">
        <v>2002</v>
      </c>
      <c r="Q173" s="42" t="s">
        <v>2218</v>
      </c>
      <c r="R173" s="42" t="s">
        <v>2601</v>
      </c>
      <c r="S173" s="42" t="s">
        <v>2616</v>
      </c>
      <c r="T173" s="42" t="s">
        <v>1178</v>
      </c>
      <c r="U173" s="25">
        <v>56</v>
      </c>
      <c r="V173" s="42" t="s">
        <v>43</v>
      </c>
      <c r="W173" s="42" t="s">
        <v>123</v>
      </c>
      <c r="X173" s="42" t="s">
        <v>1548</v>
      </c>
      <c r="Y173" s="68">
        <v>2</v>
      </c>
      <c r="Z173" s="26">
        <f>IF(T173="SOPORTE_TELEFÓNICO",'TARIFAS 2025'!$B$14,IF(V173="PRINCIPAL",'TARIFAS 2025'!$B$8,IF(V173="INTERMEDIA",'TARIFAS 2025'!$C$8,IF(V173="LEJANA",'TARIFAS 2025'!$D$8))))</f>
        <v>172989</v>
      </c>
      <c r="AA173" s="26">
        <f t="shared" si="2"/>
        <v>345978</v>
      </c>
    </row>
    <row r="174" spans="1:27" s="66" customFormat="1" ht="15.6">
      <c r="A174" s="25" t="s">
        <v>79</v>
      </c>
      <c r="B174" s="25" t="str">
        <f>VLOOKUP(A174,'CENTROS DE COSTOS'!A:D,2,0)</f>
        <v>0036-0003</v>
      </c>
      <c r="C174" s="25" t="str">
        <f>VLOOKUP(A174,'CENTROS DE COSTOS'!A:D,3,0)</f>
        <v>Wompi Suroccidente</v>
      </c>
      <c r="D174" s="25">
        <v>76520</v>
      </c>
      <c r="E174" s="25">
        <v>2857755</v>
      </c>
      <c r="F174" s="25">
        <v>50529</v>
      </c>
      <c r="G174" s="25" t="s">
        <v>33</v>
      </c>
      <c r="H174" s="25" t="s">
        <v>1103</v>
      </c>
      <c r="I174" s="25" t="s">
        <v>1124</v>
      </c>
      <c r="J174" s="25" t="s">
        <v>2617</v>
      </c>
      <c r="K174" s="25" t="s">
        <v>1174</v>
      </c>
      <c r="L174" s="25" t="s">
        <v>2618</v>
      </c>
      <c r="M174" s="42">
        <v>45938.509722222225</v>
      </c>
      <c r="N174" s="42">
        <v>45939.451388888891</v>
      </c>
      <c r="O174" s="68" t="s">
        <v>33</v>
      </c>
      <c r="P174" s="42" t="s">
        <v>2016</v>
      </c>
      <c r="Q174" s="42" t="s">
        <v>2017</v>
      </c>
      <c r="R174" s="42" t="s">
        <v>2386</v>
      </c>
      <c r="S174" s="42" t="s">
        <v>2619</v>
      </c>
      <c r="T174" s="42" t="s">
        <v>1178</v>
      </c>
      <c r="U174" s="25">
        <v>0</v>
      </c>
      <c r="V174" s="42" t="s">
        <v>42</v>
      </c>
      <c r="W174" s="42" t="s">
        <v>123</v>
      </c>
      <c r="X174" s="42" t="s">
        <v>2407</v>
      </c>
      <c r="Y174" s="68">
        <v>1</v>
      </c>
      <c r="Z174" s="26">
        <f>IF(T174="SOPORTE_TELEFÓNICO",'TARIFAS 2025'!$B$14,IF(V174="PRINCIPAL",'TARIFAS 2025'!$B$8,IF(V174="INTERMEDIA",'TARIFAS 2025'!$C$8,IF(V174="LEJANA",'TARIFAS 2025'!$D$8))))</f>
        <v>51282</v>
      </c>
      <c r="AA174" s="26">
        <f t="shared" si="2"/>
        <v>51282</v>
      </c>
    </row>
    <row r="175" spans="1:27" s="66" customFormat="1" ht="15.6">
      <c r="A175" s="25" t="s">
        <v>73</v>
      </c>
      <c r="B175" s="25" t="str">
        <f>VLOOKUP(A175,'CENTROS DE COSTOS'!A:D,2,0)</f>
        <v>0036-0004</v>
      </c>
      <c r="C175" s="25" t="str">
        <f>VLOOKUP(A175,'CENTROS DE COSTOS'!A:D,3,0)</f>
        <v>Wompi Centro</v>
      </c>
      <c r="D175" s="25">
        <v>11001</v>
      </c>
      <c r="E175" s="25">
        <v>2857765</v>
      </c>
      <c r="F175" s="25">
        <v>60679</v>
      </c>
      <c r="G175" s="25" t="s">
        <v>33</v>
      </c>
      <c r="H175" s="25" t="s">
        <v>620</v>
      </c>
      <c r="I175" s="25" t="s">
        <v>2057</v>
      </c>
      <c r="J175" s="25" t="s">
        <v>2620</v>
      </c>
      <c r="K175" s="25" t="s">
        <v>1174</v>
      </c>
      <c r="L175" s="25" t="s">
        <v>2621</v>
      </c>
      <c r="M175" s="42">
        <v>45938.51458333333</v>
      </c>
      <c r="N175" s="42">
        <v>45939.452777777777</v>
      </c>
      <c r="O175" s="68" t="s">
        <v>33</v>
      </c>
      <c r="P175" s="42" t="s">
        <v>2016</v>
      </c>
      <c r="Q175" s="42" t="s">
        <v>2622</v>
      </c>
      <c r="R175" s="42" t="s">
        <v>2018</v>
      </c>
      <c r="S175" s="42" t="s">
        <v>2623</v>
      </c>
      <c r="T175" s="42" t="s">
        <v>1178</v>
      </c>
      <c r="U175" s="25">
        <v>16</v>
      </c>
      <c r="V175" s="42" t="s">
        <v>42</v>
      </c>
      <c r="W175" s="42" t="s">
        <v>123</v>
      </c>
      <c r="X175" s="42" t="s">
        <v>1193</v>
      </c>
      <c r="Y175" s="68">
        <v>1</v>
      </c>
      <c r="Z175" s="26">
        <f>IF(T175="SOPORTE_TELEFÓNICO",'TARIFAS 2025'!$B$14,IF(V175="PRINCIPAL",'TARIFAS 2025'!$B$8,IF(V175="INTERMEDIA",'TARIFAS 2025'!$C$8,IF(V175="LEJANA",'TARIFAS 2025'!$D$8))))</f>
        <v>51282</v>
      </c>
      <c r="AA175" s="26">
        <f t="shared" si="2"/>
        <v>51282</v>
      </c>
    </row>
    <row r="176" spans="1:27" s="66" customFormat="1" ht="15.6">
      <c r="A176" s="25" t="s">
        <v>73</v>
      </c>
      <c r="B176" s="25" t="str">
        <f>VLOOKUP(A176,'CENTROS DE COSTOS'!A:D,2,0)</f>
        <v>0036-0004</v>
      </c>
      <c r="C176" s="25" t="str">
        <f>VLOOKUP(A176,'CENTROS DE COSTOS'!A:D,3,0)</f>
        <v>Wompi Centro</v>
      </c>
      <c r="D176" s="25">
        <v>11001</v>
      </c>
      <c r="E176" s="25">
        <v>2858156</v>
      </c>
      <c r="F176" s="25">
        <v>26955</v>
      </c>
      <c r="G176" s="25" t="s">
        <v>33</v>
      </c>
      <c r="H176" s="25" t="s">
        <v>620</v>
      </c>
      <c r="I176" s="25" t="s">
        <v>2057</v>
      </c>
      <c r="J176" s="25" t="s">
        <v>2624</v>
      </c>
      <c r="K176" s="25" t="s">
        <v>1174</v>
      </c>
      <c r="L176" s="25" t="s">
        <v>2625</v>
      </c>
      <c r="M176" s="42">
        <v>45938.57916666667</v>
      </c>
      <c r="N176" s="42">
        <v>45939.458333333336</v>
      </c>
      <c r="O176" s="68" t="s">
        <v>33</v>
      </c>
      <c r="P176" s="42" t="s">
        <v>2016</v>
      </c>
      <c r="Q176" s="42" t="s">
        <v>2017</v>
      </c>
      <c r="R176" s="42" t="s">
        <v>2312</v>
      </c>
      <c r="S176" s="42" t="s">
        <v>2626</v>
      </c>
      <c r="T176" s="42" t="s">
        <v>1178</v>
      </c>
      <c r="U176" s="25">
        <v>64</v>
      </c>
      <c r="V176" s="42" t="s">
        <v>42</v>
      </c>
      <c r="W176" s="42" t="s">
        <v>123</v>
      </c>
      <c r="X176" s="42" t="s">
        <v>2243</v>
      </c>
      <c r="Y176" s="68">
        <v>1</v>
      </c>
      <c r="Z176" s="26">
        <f>IF(T176="SOPORTE_TELEFÓNICO",'TARIFAS 2025'!$B$14,IF(V176="PRINCIPAL",'TARIFAS 2025'!$B$8,IF(V176="INTERMEDIA",'TARIFAS 2025'!$C$8,IF(V176="LEJANA",'TARIFAS 2025'!$D$8))))</f>
        <v>51282</v>
      </c>
      <c r="AA176" s="26">
        <f t="shared" si="2"/>
        <v>51282</v>
      </c>
    </row>
    <row r="177" spans="1:27" s="66" customFormat="1" ht="15.6">
      <c r="A177" s="25" t="s">
        <v>93</v>
      </c>
      <c r="B177" s="25" t="str">
        <f>VLOOKUP(A177,'CENTROS DE COSTOS'!A:D,2,0)</f>
        <v>0036-0003</v>
      </c>
      <c r="C177" s="25" t="str">
        <f>VLOOKUP(A177,'CENTROS DE COSTOS'!A:D,3,0)</f>
        <v>Wompi Suroccidente</v>
      </c>
      <c r="D177" s="25">
        <v>52001</v>
      </c>
      <c r="E177" s="25">
        <v>2858910</v>
      </c>
      <c r="F177" s="25">
        <v>40639</v>
      </c>
      <c r="G177" s="25" t="s">
        <v>33</v>
      </c>
      <c r="H177" s="25" t="s">
        <v>135</v>
      </c>
      <c r="I177" s="25" t="s">
        <v>93</v>
      </c>
      <c r="J177" s="25" t="s">
        <v>2627</v>
      </c>
      <c r="K177" s="25" t="s">
        <v>1174</v>
      </c>
      <c r="L177" s="25" t="s">
        <v>2628</v>
      </c>
      <c r="M177" s="42">
        <v>45938.620138888888</v>
      </c>
      <c r="N177" s="42">
        <v>45939.459722222222</v>
      </c>
      <c r="O177" s="68" t="s">
        <v>33</v>
      </c>
      <c r="P177" s="42" t="s">
        <v>2034</v>
      </c>
      <c r="Q177" s="42" t="s">
        <v>2435</v>
      </c>
      <c r="R177" s="42" t="s">
        <v>2629</v>
      </c>
      <c r="S177" s="42" t="s">
        <v>2630</v>
      </c>
      <c r="T177" s="42" t="s">
        <v>1178</v>
      </c>
      <c r="U177" s="25">
        <v>64</v>
      </c>
      <c r="V177" s="42" t="s">
        <v>42</v>
      </c>
      <c r="W177" s="42" t="s">
        <v>123</v>
      </c>
      <c r="X177" s="42" t="s">
        <v>1807</v>
      </c>
      <c r="Y177" s="68">
        <v>1</v>
      </c>
      <c r="Z177" s="26">
        <f>IF(T177="SOPORTE_TELEFÓNICO",'TARIFAS 2025'!$B$14,IF(V177="PRINCIPAL",'TARIFAS 2025'!$B$8,IF(V177="INTERMEDIA",'TARIFAS 2025'!$C$8,IF(V177="LEJANA",'TARIFAS 2025'!$D$8))))</f>
        <v>51282</v>
      </c>
      <c r="AA177" s="26">
        <f t="shared" si="2"/>
        <v>51282</v>
      </c>
    </row>
    <row r="178" spans="1:27" s="66" customFormat="1" ht="15.6">
      <c r="A178" s="25" t="s">
        <v>73</v>
      </c>
      <c r="B178" s="25" t="str">
        <f>VLOOKUP(A178,'CENTROS DE COSTOS'!A:D,2,0)</f>
        <v>0036-0004</v>
      </c>
      <c r="C178" s="25" t="str">
        <f>VLOOKUP(A178,'CENTROS DE COSTOS'!A:D,3,0)</f>
        <v>Wompi Centro</v>
      </c>
      <c r="D178" s="25">
        <v>11001</v>
      </c>
      <c r="E178" s="25">
        <v>2857753</v>
      </c>
      <c r="F178" s="25">
        <v>79346</v>
      </c>
      <c r="G178" s="25" t="s">
        <v>33</v>
      </c>
      <c r="H178" s="25" t="s">
        <v>620</v>
      </c>
      <c r="I178" s="25" t="s">
        <v>2057</v>
      </c>
      <c r="J178" s="25" t="s">
        <v>2631</v>
      </c>
      <c r="K178" s="25" t="s">
        <v>1174</v>
      </c>
      <c r="L178" s="25" t="s">
        <v>2632</v>
      </c>
      <c r="M178" s="42">
        <v>45938.509027777778</v>
      </c>
      <c r="N178" s="42">
        <v>45939.481249999997</v>
      </c>
      <c r="O178" s="68" t="s">
        <v>33</v>
      </c>
      <c r="P178" s="42" t="s">
        <v>2009</v>
      </c>
      <c r="Q178" s="42" t="s">
        <v>2010</v>
      </c>
      <c r="R178" s="42" t="s">
        <v>2011</v>
      </c>
      <c r="S178" s="42" t="s">
        <v>2633</v>
      </c>
      <c r="T178" s="42" t="s">
        <v>1178</v>
      </c>
      <c r="U178" s="25">
        <v>16</v>
      </c>
      <c r="V178" s="42" t="s">
        <v>42</v>
      </c>
      <c r="W178" s="42" t="s">
        <v>123</v>
      </c>
      <c r="X178" s="42" t="s">
        <v>2243</v>
      </c>
      <c r="Y178" s="68">
        <v>1</v>
      </c>
      <c r="Z178" s="26">
        <f>IF(T178="SOPORTE_TELEFÓNICO",'TARIFAS 2025'!$B$14,IF(V178="PRINCIPAL",'TARIFAS 2025'!$B$8,IF(V178="INTERMEDIA",'TARIFAS 2025'!$C$8,IF(V178="LEJANA",'TARIFAS 2025'!$D$8))))</f>
        <v>51282</v>
      </c>
      <c r="AA178" s="26">
        <f t="shared" si="2"/>
        <v>51282</v>
      </c>
    </row>
    <row r="179" spans="1:27" s="66" customFormat="1" ht="15.6">
      <c r="A179" s="25" t="s">
        <v>90</v>
      </c>
      <c r="B179" s="25" t="str">
        <f>VLOOKUP(A179,'CENTROS DE COSTOS'!A:D,2,0)</f>
        <v>0036-0005</v>
      </c>
      <c r="C179" s="25" t="str">
        <f>VLOOKUP(A179,'CENTROS DE COSTOS'!A:D,3,0)</f>
        <v>Wompi Noroccidente</v>
      </c>
      <c r="D179" s="25">
        <v>5088</v>
      </c>
      <c r="E179" s="25">
        <v>2853487</v>
      </c>
      <c r="F179" s="25">
        <v>16567</v>
      </c>
      <c r="G179" s="25" t="s">
        <v>33</v>
      </c>
      <c r="H179" s="25" t="s">
        <v>122</v>
      </c>
      <c r="I179" s="25" t="s">
        <v>157</v>
      </c>
      <c r="J179" s="25" t="s">
        <v>2634</v>
      </c>
      <c r="K179" s="25" t="s">
        <v>1174</v>
      </c>
      <c r="L179" s="25" t="s">
        <v>2635</v>
      </c>
      <c r="M179" s="42">
        <v>45937.672222222223</v>
      </c>
      <c r="N179" s="42">
        <v>45939.484027777777</v>
      </c>
      <c r="O179" s="68" t="s">
        <v>33</v>
      </c>
      <c r="P179" s="42" t="s">
        <v>2206</v>
      </c>
      <c r="Q179" s="42" t="s">
        <v>2268</v>
      </c>
      <c r="R179" s="42" t="s">
        <v>2269</v>
      </c>
      <c r="S179" s="42" t="s">
        <v>2636</v>
      </c>
      <c r="T179" s="42" t="s">
        <v>1178</v>
      </c>
      <c r="U179" s="25">
        <v>48</v>
      </c>
      <c r="V179" s="42" t="s">
        <v>42</v>
      </c>
      <c r="W179" s="42" t="s">
        <v>123</v>
      </c>
      <c r="X179" s="42" t="s">
        <v>2496</v>
      </c>
      <c r="Y179" s="68">
        <v>1</v>
      </c>
      <c r="Z179" s="26">
        <f>IF(T179="SOPORTE_TELEFÓNICO",'TARIFAS 2025'!$B$14,IF(V179="PRINCIPAL",'TARIFAS 2025'!$B$8,IF(V179="INTERMEDIA",'TARIFAS 2025'!$C$8,IF(V179="LEJANA",'TARIFAS 2025'!$D$8))))</f>
        <v>51282</v>
      </c>
      <c r="AA179" s="26">
        <f t="shared" si="2"/>
        <v>51282</v>
      </c>
    </row>
    <row r="180" spans="1:27" s="66" customFormat="1" ht="15.6">
      <c r="A180" s="25" t="s">
        <v>70</v>
      </c>
      <c r="B180" s="25" t="str">
        <f>VLOOKUP(A180,'CENTROS DE COSTOS'!A:D,2,0)</f>
        <v>0036-0001</v>
      </c>
      <c r="C180" s="25" t="str">
        <f>VLOOKUP(A180,'CENTROS DE COSTOS'!A:D,3,0)</f>
        <v>Wompi Costa</v>
      </c>
      <c r="D180" s="25">
        <v>8001</v>
      </c>
      <c r="E180" s="25">
        <v>2858034</v>
      </c>
      <c r="F180" s="25">
        <v>75570</v>
      </c>
      <c r="G180" s="25" t="s">
        <v>33</v>
      </c>
      <c r="H180" s="25" t="s">
        <v>255</v>
      </c>
      <c r="I180" s="25" t="s">
        <v>70</v>
      </c>
      <c r="J180" s="25" t="s">
        <v>2637</v>
      </c>
      <c r="K180" s="25" t="s">
        <v>1174</v>
      </c>
      <c r="L180" s="25" t="s">
        <v>2638</v>
      </c>
      <c r="M180" s="42">
        <v>45938.543749999997</v>
      </c>
      <c r="N180" s="42">
        <v>45939.486111111109</v>
      </c>
      <c r="O180" s="68" t="s">
        <v>33</v>
      </c>
      <c r="P180" s="42" t="s">
        <v>2034</v>
      </c>
      <c r="Q180" s="42" t="s">
        <v>2035</v>
      </c>
      <c r="R180" s="42" t="s">
        <v>2036</v>
      </c>
      <c r="S180" s="42" t="s">
        <v>2639</v>
      </c>
      <c r="T180" s="42" t="s">
        <v>1178</v>
      </c>
      <c r="U180" s="25">
        <v>48</v>
      </c>
      <c r="V180" s="42" t="s">
        <v>42</v>
      </c>
      <c r="W180" s="42" t="s">
        <v>123</v>
      </c>
      <c r="X180" s="42" t="s">
        <v>2432</v>
      </c>
      <c r="Y180" s="68">
        <v>1</v>
      </c>
      <c r="Z180" s="26">
        <f>IF(T180="SOPORTE_TELEFÓNICO",'TARIFAS 2025'!$B$14,IF(V180="PRINCIPAL",'TARIFAS 2025'!$B$8,IF(V180="INTERMEDIA",'TARIFAS 2025'!$C$8,IF(V180="LEJANA",'TARIFAS 2025'!$D$8))))</f>
        <v>51282</v>
      </c>
      <c r="AA180" s="26">
        <f t="shared" si="2"/>
        <v>51282</v>
      </c>
    </row>
    <row r="181" spans="1:27" s="66" customFormat="1" ht="15.6">
      <c r="A181" s="25" t="s">
        <v>98</v>
      </c>
      <c r="B181" s="25" t="str">
        <f>VLOOKUP(A181,'CENTROS DE COSTOS'!A:D,2,0)</f>
        <v>0036-0007</v>
      </c>
      <c r="C181" s="25" t="str">
        <f>VLOOKUP(A181,'CENTROS DE COSTOS'!A:D,3,0)</f>
        <v>Wompi Santander</v>
      </c>
      <c r="D181" s="25">
        <v>15001</v>
      </c>
      <c r="E181" s="25">
        <v>2857934</v>
      </c>
      <c r="F181" s="25">
        <v>67888</v>
      </c>
      <c r="G181" s="25" t="s">
        <v>33</v>
      </c>
      <c r="H181" s="25" t="s">
        <v>324</v>
      </c>
      <c r="I181" s="25" t="s">
        <v>98</v>
      </c>
      <c r="J181" s="25" t="s">
        <v>2640</v>
      </c>
      <c r="K181" s="25" t="s">
        <v>1174</v>
      </c>
      <c r="L181" s="25" t="s">
        <v>2641</v>
      </c>
      <c r="M181" s="42">
        <v>45938.544444444444</v>
      </c>
      <c r="N181" s="42">
        <v>45939.487500000003</v>
      </c>
      <c r="O181" s="68" t="s">
        <v>33</v>
      </c>
      <c r="P181" s="42" t="s">
        <v>2034</v>
      </c>
      <c r="Q181" s="42" t="s">
        <v>2035</v>
      </c>
      <c r="R181" s="42" t="s">
        <v>2036</v>
      </c>
      <c r="S181" s="42" t="s">
        <v>2642</v>
      </c>
      <c r="T181" s="42" t="s">
        <v>2013</v>
      </c>
      <c r="U181" s="25">
        <v>24</v>
      </c>
      <c r="V181" s="42" t="s">
        <v>42</v>
      </c>
      <c r="W181" s="42" t="s">
        <v>123</v>
      </c>
      <c r="X181" s="42" t="s">
        <v>1242</v>
      </c>
      <c r="Y181" s="68">
        <v>1</v>
      </c>
      <c r="Z181" s="26">
        <f>IF(T181="SOPORTE_TELEFÓNICO",'TARIFAS 2025'!$B$14,IF(V181="PRINCIPAL",'TARIFAS 2025'!$B$8,IF(V181="INTERMEDIA",'TARIFAS 2025'!$C$8,IF(V181="LEJANA",'TARIFAS 2025'!$D$8))))</f>
        <v>22000</v>
      </c>
      <c r="AA181" s="26">
        <f t="shared" si="2"/>
        <v>22000</v>
      </c>
    </row>
    <row r="182" spans="1:27" s="66" customFormat="1" ht="15.6">
      <c r="A182" s="68" t="s">
        <v>100</v>
      </c>
      <c r="B182" s="25" t="str">
        <f>VLOOKUP(A182,'CENTROS DE COSTOS'!A:D,2,0)</f>
        <v>0036-0006</v>
      </c>
      <c r="C182" s="25" t="str">
        <f>VLOOKUP(A182,'CENTROS DE COSTOS'!A:D,3,0)</f>
        <v>Wompi Oriente</v>
      </c>
      <c r="D182" s="68">
        <v>50001</v>
      </c>
      <c r="E182" s="68">
        <v>2858672</v>
      </c>
      <c r="F182" s="68">
        <v>66480</v>
      </c>
      <c r="G182" s="68" t="s">
        <v>33</v>
      </c>
      <c r="H182" s="68" t="s">
        <v>816</v>
      </c>
      <c r="I182" s="68" t="s">
        <v>100</v>
      </c>
      <c r="J182" s="68" t="s">
        <v>2643</v>
      </c>
      <c r="K182" s="68" t="s">
        <v>1174</v>
      </c>
      <c r="L182" s="68" t="s">
        <v>2644</v>
      </c>
      <c r="M182" s="42">
        <v>45938.61041666667</v>
      </c>
      <c r="N182" s="42">
        <v>45939.492361111108</v>
      </c>
      <c r="O182" s="68" t="s">
        <v>33</v>
      </c>
      <c r="P182" s="42" t="s">
        <v>2022</v>
      </c>
      <c r="Q182" s="42" t="s">
        <v>2023</v>
      </c>
      <c r="R182" s="42" t="s">
        <v>2024</v>
      </c>
      <c r="S182" s="42" t="s">
        <v>2645</v>
      </c>
      <c r="T182" s="42" t="s">
        <v>1178</v>
      </c>
      <c r="U182" s="25">
        <v>24</v>
      </c>
      <c r="V182" s="42" t="s">
        <v>42</v>
      </c>
      <c r="W182" s="42" t="s">
        <v>123</v>
      </c>
      <c r="X182" s="42" t="s">
        <v>2646</v>
      </c>
      <c r="Y182" s="68">
        <v>1</v>
      </c>
      <c r="Z182" s="26">
        <f>IF(T182="SOPORTE_TELEFÓNICO",'TARIFAS 2025'!$B$14,IF(V182="PRINCIPAL",'TARIFAS 2025'!$B$8,IF(V182="INTERMEDIA",'TARIFAS 2025'!$C$8,IF(V182="LEJANA",'TARIFAS 2025'!$D$8))))</f>
        <v>51282</v>
      </c>
      <c r="AA182" s="26">
        <f t="shared" si="2"/>
        <v>51282</v>
      </c>
    </row>
    <row r="183" spans="1:27" s="66" customFormat="1" ht="15.6">
      <c r="A183" s="68" t="s">
        <v>90</v>
      </c>
      <c r="B183" s="25" t="str">
        <f>VLOOKUP(A183,'CENTROS DE COSTOS'!A:D,2,0)</f>
        <v>0036-0005</v>
      </c>
      <c r="C183" s="25" t="str">
        <f>VLOOKUP(A183,'CENTROS DE COSTOS'!A:D,3,0)</f>
        <v>Wompi Noroccidente</v>
      </c>
      <c r="D183" s="68">
        <v>5001</v>
      </c>
      <c r="E183" s="68">
        <v>2857883</v>
      </c>
      <c r="F183" s="68">
        <v>38257</v>
      </c>
      <c r="G183" s="68" t="s">
        <v>33</v>
      </c>
      <c r="H183" s="68" t="s">
        <v>122</v>
      </c>
      <c r="I183" s="68" t="s">
        <v>2044</v>
      </c>
      <c r="J183" s="68" t="s">
        <v>2647</v>
      </c>
      <c r="K183" s="68" t="s">
        <v>1174</v>
      </c>
      <c r="L183" s="68" t="s">
        <v>2648</v>
      </c>
      <c r="M183" s="42">
        <v>45938.539583333331</v>
      </c>
      <c r="N183" s="42">
        <v>45939.506944444445</v>
      </c>
      <c r="O183" s="68" t="s">
        <v>33</v>
      </c>
      <c r="P183" s="42" t="s">
        <v>2034</v>
      </c>
      <c r="Q183" s="42" t="s">
        <v>2435</v>
      </c>
      <c r="R183" s="42" t="s">
        <v>2582</v>
      </c>
      <c r="S183" s="42" t="s">
        <v>2649</v>
      </c>
      <c r="T183" s="42" t="s">
        <v>1178</v>
      </c>
      <c r="U183" s="25">
        <v>64</v>
      </c>
      <c r="V183" s="42" t="s">
        <v>42</v>
      </c>
      <c r="W183" s="42" t="s">
        <v>123</v>
      </c>
      <c r="X183" s="42" t="s">
        <v>2117</v>
      </c>
      <c r="Y183" s="68">
        <v>1</v>
      </c>
      <c r="Z183" s="26">
        <f>IF(T183="SOPORTE_TELEFÓNICO",'TARIFAS 2025'!$B$14,IF(V183="PRINCIPAL",'TARIFAS 2025'!$B$8,IF(V183="INTERMEDIA",'TARIFAS 2025'!$C$8,IF(V183="LEJANA",'TARIFAS 2025'!$D$8))))</f>
        <v>51282</v>
      </c>
      <c r="AA183" s="26">
        <f t="shared" si="2"/>
        <v>51282</v>
      </c>
    </row>
    <row r="184" spans="1:27" s="66" customFormat="1" ht="15.6">
      <c r="A184" s="68" t="s">
        <v>97</v>
      </c>
      <c r="B184" s="25" t="str">
        <f>VLOOKUP(A184,'CENTROS DE COSTOS'!A:D,2,0)</f>
        <v>0036-0001</v>
      </c>
      <c r="C184" s="25" t="str">
        <f>VLOOKUP(A184,'CENTROS DE COSTOS'!A:D,3,0)</f>
        <v>Wompi Costa</v>
      </c>
      <c r="D184" s="68">
        <v>70001</v>
      </c>
      <c r="E184" s="68">
        <v>2857787</v>
      </c>
      <c r="F184" s="68">
        <v>70673</v>
      </c>
      <c r="G184" s="68" t="s">
        <v>33</v>
      </c>
      <c r="H184" s="68" t="s">
        <v>506</v>
      </c>
      <c r="I184" s="68" t="s">
        <v>97</v>
      </c>
      <c r="J184" s="68" t="s">
        <v>2650</v>
      </c>
      <c r="K184" s="68" t="s">
        <v>1174</v>
      </c>
      <c r="L184" s="68" t="s">
        <v>2651</v>
      </c>
      <c r="M184" s="42">
        <v>45938.521527777775</v>
      </c>
      <c r="N184" s="42">
        <v>45939.511111111111</v>
      </c>
      <c r="O184" s="68" t="s">
        <v>33</v>
      </c>
      <c r="P184" s="42" t="s">
        <v>2022</v>
      </c>
      <c r="Q184" s="42" t="s">
        <v>2023</v>
      </c>
      <c r="R184" s="42" t="s">
        <v>2024</v>
      </c>
      <c r="S184" s="42" t="s">
        <v>2652</v>
      </c>
      <c r="T184" s="42" t="s">
        <v>1178</v>
      </c>
      <c r="U184" s="25">
        <v>64</v>
      </c>
      <c r="V184" s="42" t="s">
        <v>42</v>
      </c>
      <c r="W184" s="42" t="s">
        <v>123</v>
      </c>
      <c r="X184" s="42" t="s">
        <v>1199</v>
      </c>
      <c r="Y184" s="68">
        <v>1</v>
      </c>
      <c r="Z184" s="26">
        <f>IF(T184="SOPORTE_TELEFÓNICO",'TARIFAS 2025'!$B$14,IF(V184="PRINCIPAL",'TARIFAS 2025'!$B$8,IF(V184="INTERMEDIA",'TARIFAS 2025'!$C$8,IF(V184="LEJANA",'TARIFAS 2025'!$D$8))))</f>
        <v>51282</v>
      </c>
      <c r="AA184" s="26">
        <f t="shared" ref="AA184:AA240" si="3">Z184*Y184</f>
        <v>51282</v>
      </c>
    </row>
    <row r="185" spans="1:27" s="66" customFormat="1" ht="15.6">
      <c r="A185" s="68" t="s">
        <v>90</v>
      </c>
      <c r="B185" s="25" t="str">
        <f>VLOOKUP(A185,'CENTROS DE COSTOS'!A:D,2,0)</f>
        <v>0036-0005</v>
      </c>
      <c r="C185" s="25" t="str">
        <f>VLOOKUP(A185,'CENTROS DE COSTOS'!A:D,3,0)</f>
        <v>Wompi Noroccidente</v>
      </c>
      <c r="D185" s="68">
        <v>5001</v>
      </c>
      <c r="E185" s="68">
        <v>2859459</v>
      </c>
      <c r="F185" s="68">
        <v>31130</v>
      </c>
      <c r="G185" s="68" t="s">
        <v>33</v>
      </c>
      <c r="H185" s="68" t="s">
        <v>122</v>
      </c>
      <c r="I185" s="68" t="s">
        <v>2044</v>
      </c>
      <c r="J185" s="68" t="s">
        <v>2653</v>
      </c>
      <c r="K185" s="68" t="s">
        <v>1174</v>
      </c>
      <c r="L185" s="68" t="s">
        <v>2654</v>
      </c>
      <c r="M185" s="42">
        <v>45938.663888888892</v>
      </c>
      <c r="N185" s="42">
        <v>45939.522916666669</v>
      </c>
      <c r="O185" s="68" t="s">
        <v>33</v>
      </c>
      <c r="P185" s="42" t="s">
        <v>2022</v>
      </c>
      <c r="Q185" s="42" t="s">
        <v>2023</v>
      </c>
      <c r="R185" s="42" t="s">
        <v>2024</v>
      </c>
      <c r="S185" s="42" t="s">
        <v>2655</v>
      </c>
      <c r="T185" s="42" t="s">
        <v>1178</v>
      </c>
      <c r="U185" s="25">
        <v>64</v>
      </c>
      <c r="V185" s="42" t="s">
        <v>42</v>
      </c>
      <c r="W185" s="42" t="s">
        <v>123</v>
      </c>
      <c r="X185" s="42" t="s">
        <v>2302</v>
      </c>
      <c r="Y185" s="68">
        <v>1</v>
      </c>
      <c r="Z185" s="26">
        <f>IF(T185="SOPORTE_TELEFÓNICO",'TARIFAS 2025'!$B$14,IF(V185="PRINCIPAL",'TARIFAS 2025'!$B$8,IF(V185="INTERMEDIA",'TARIFAS 2025'!$C$8,IF(V185="LEJANA",'TARIFAS 2025'!$D$8))))</f>
        <v>51282</v>
      </c>
      <c r="AA185" s="26">
        <f t="shared" si="3"/>
        <v>51282</v>
      </c>
    </row>
    <row r="186" spans="1:27" s="66" customFormat="1" ht="15.6">
      <c r="A186" s="68" t="s">
        <v>73</v>
      </c>
      <c r="B186" s="25" t="str">
        <f>VLOOKUP(A186,'CENTROS DE COSTOS'!A:D,2,0)</f>
        <v>0036-0004</v>
      </c>
      <c r="C186" s="25" t="str">
        <f>VLOOKUP(A186,'CENTROS DE COSTOS'!A:D,3,0)</f>
        <v>Wompi Centro</v>
      </c>
      <c r="D186" s="68">
        <v>11001</v>
      </c>
      <c r="E186" s="68">
        <v>2858163</v>
      </c>
      <c r="F186" s="68">
        <v>43594</v>
      </c>
      <c r="G186" s="68" t="s">
        <v>33</v>
      </c>
      <c r="H186" s="68" t="s">
        <v>620</v>
      </c>
      <c r="I186" s="68" t="s">
        <v>2057</v>
      </c>
      <c r="J186" s="68" t="s">
        <v>2656</v>
      </c>
      <c r="K186" s="68" t="s">
        <v>1174</v>
      </c>
      <c r="L186" s="68" t="s">
        <v>2657</v>
      </c>
      <c r="M186" s="42">
        <v>45938.581944444442</v>
      </c>
      <c r="N186" s="42">
        <v>45939.557638888888</v>
      </c>
      <c r="O186" s="68" t="s">
        <v>33</v>
      </c>
      <c r="P186" s="42" t="s">
        <v>2016</v>
      </c>
      <c r="Q186" s="42" t="s">
        <v>2017</v>
      </c>
      <c r="R186" s="42" t="s">
        <v>2018</v>
      </c>
      <c r="S186" s="42" t="s">
        <v>2658</v>
      </c>
      <c r="T186" s="42" t="s">
        <v>1178</v>
      </c>
      <c r="U186" s="25">
        <v>56</v>
      </c>
      <c r="V186" s="42" t="s">
        <v>42</v>
      </c>
      <c r="W186" s="42" t="s">
        <v>123</v>
      </c>
      <c r="X186" s="42" t="s">
        <v>1193</v>
      </c>
      <c r="Y186" s="68">
        <v>1</v>
      </c>
      <c r="Z186" s="26">
        <f>IF(T186="SOPORTE_TELEFÓNICO",'TARIFAS 2025'!$B$14,IF(V186="PRINCIPAL",'TARIFAS 2025'!$B$8,IF(V186="INTERMEDIA",'TARIFAS 2025'!$C$8,IF(V186="LEJANA",'TARIFAS 2025'!$D$8))))</f>
        <v>51282</v>
      </c>
      <c r="AA186" s="26">
        <f t="shared" si="3"/>
        <v>51282</v>
      </c>
    </row>
    <row r="187" spans="1:27" s="66" customFormat="1" ht="15.6">
      <c r="A187" s="68" t="s">
        <v>82</v>
      </c>
      <c r="B187" s="25" t="str">
        <f>VLOOKUP(A187,'CENTROS DE COSTOS'!A:D,2,0)</f>
        <v>0036-0001</v>
      </c>
      <c r="C187" s="25" t="str">
        <f>VLOOKUP(A187,'CENTROS DE COSTOS'!A:D,3,0)</f>
        <v>Wompi Costa</v>
      </c>
      <c r="D187" s="68">
        <v>13001</v>
      </c>
      <c r="E187" s="68">
        <v>2858373</v>
      </c>
      <c r="F187" s="68">
        <v>49050</v>
      </c>
      <c r="G187" s="68" t="s">
        <v>33</v>
      </c>
      <c r="H187" s="68" t="s">
        <v>277</v>
      </c>
      <c r="I187" s="68" t="s">
        <v>82</v>
      </c>
      <c r="J187" s="68" t="s">
        <v>2659</v>
      </c>
      <c r="K187" s="68" t="s">
        <v>1174</v>
      </c>
      <c r="L187" s="68" t="s">
        <v>2660</v>
      </c>
      <c r="M187" s="42">
        <v>45938.59652777778</v>
      </c>
      <c r="N187" s="42">
        <v>45939.564583333333</v>
      </c>
      <c r="O187" s="68" t="s">
        <v>33</v>
      </c>
      <c r="P187" s="42" t="s">
        <v>2022</v>
      </c>
      <c r="Q187" s="42" t="s">
        <v>2023</v>
      </c>
      <c r="R187" s="42" t="s">
        <v>2024</v>
      </c>
      <c r="S187" s="42" t="s">
        <v>2661</v>
      </c>
      <c r="T187" s="42" t="s">
        <v>1178</v>
      </c>
      <c r="U187" s="25">
        <v>48</v>
      </c>
      <c r="V187" s="42" t="s">
        <v>42</v>
      </c>
      <c r="W187" s="42" t="s">
        <v>123</v>
      </c>
      <c r="X187" s="42" t="s">
        <v>2171</v>
      </c>
      <c r="Y187" s="68">
        <v>1</v>
      </c>
      <c r="Z187" s="26">
        <f>IF(T187="SOPORTE_TELEFÓNICO",'TARIFAS 2025'!$B$14,IF(V187="PRINCIPAL",'TARIFAS 2025'!$B$8,IF(V187="INTERMEDIA",'TARIFAS 2025'!$C$8,IF(V187="LEJANA",'TARIFAS 2025'!$D$8))))</f>
        <v>51282</v>
      </c>
      <c r="AA187" s="26">
        <f t="shared" si="3"/>
        <v>51282</v>
      </c>
    </row>
    <row r="188" spans="1:27" s="66" customFormat="1" ht="15.6">
      <c r="A188" s="68" t="s">
        <v>88</v>
      </c>
      <c r="B188" s="25" t="str">
        <f>VLOOKUP(A188,'CENTROS DE COSTOS'!A:D,2,0)</f>
        <v>0036-0002</v>
      </c>
      <c r="C188" s="25" t="str">
        <f>VLOOKUP(A188,'CENTROS DE COSTOS'!A:D,3,0)</f>
        <v>Wompi Eje Cafetero</v>
      </c>
      <c r="D188" s="68">
        <v>17001</v>
      </c>
      <c r="E188" s="68">
        <v>2860152</v>
      </c>
      <c r="F188" s="68">
        <v>68884</v>
      </c>
      <c r="G188" s="68" t="s">
        <v>33</v>
      </c>
      <c r="H188" s="68" t="s">
        <v>128</v>
      </c>
      <c r="I188" s="68" t="s">
        <v>88</v>
      </c>
      <c r="J188" s="68" t="s">
        <v>2662</v>
      </c>
      <c r="K188" s="68" t="s">
        <v>1174</v>
      </c>
      <c r="L188" s="68" t="s">
        <v>2663</v>
      </c>
      <c r="M188" s="42">
        <v>45939.333333333336</v>
      </c>
      <c r="N188" s="42">
        <v>45939.573611111111</v>
      </c>
      <c r="O188" s="68" t="s">
        <v>33</v>
      </c>
      <c r="P188" s="42" t="s">
        <v>2016</v>
      </c>
      <c r="Q188" s="42" t="s">
        <v>2017</v>
      </c>
      <c r="R188" s="42" t="s">
        <v>2018</v>
      </c>
      <c r="S188" s="42" t="s">
        <v>2664</v>
      </c>
      <c r="T188" s="42" t="s">
        <v>2013</v>
      </c>
      <c r="U188" s="25">
        <v>24</v>
      </c>
      <c r="V188" s="42" t="s">
        <v>42</v>
      </c>
      <c r="W188" s="42" t="s">
        <v>123</v>
      </c>
      <c r="X188" s="42" t="s">
        <v>1440</v>
      </c>
      <c r="Y188" s="68">
        <v>1</v>
      </c>
      <c r="Z188" s="26">
        <f>IF(T188="SOPORTE_TELEFÓNICO",'TARIFAS 2025'!$B$14,IF(V188="PRINCIPAL",'TARIFAS 2025'!$B$8,IF(V188="INTERMEDIA",'TARIFAS 2025'!$C$8,IF(V188="LEJANA",'TARIFAS 2025'!$D$8))))</f>
        <v>22000</v>
      </c>
      <c r="AA188" s="26">
        <f t="shared" si="3"/>
        <v>22000</v>
      </c>
    </row>
    <row r="189" spans="1:27" s="66" customFormat="1" ht="15.6">
      <c r="A189" s="68" t="s">
        <v>90</v>
      </c>
      <c r="B189" s="25" t="str">
        <f>VLOOKUP(A189,'CENTROS DE COSTOS'!A:D,2,0)</f>
        <v>0036-0005</v>
      </c>
      <c r="C189" s="25" t="str">
        <f>VLOOKUP(A189,'CENTROS DE COSTOS'!A:D,3,0)</f>
        <v>Wompi Noroccidente</v>
      </c>
      <c r="D189" s="68">
        <v>5088</v>
      </c>
      <c r="E189" s="68">
        <v>2860209</v>
      </c>
      <c r="F189" s="68">
        <v>56909</v>
      </c>
      <c r="G189" s="68" t="s">
        <v>33</v>
      </c>
      <c r="H189" s="68" t="s">
        <v>122</v>
      </c>
      <c r="I189" s="68" t="s">
        <v>157</v>
      </c>
      <c r="J189" s="68" t="s">
        <v>2665</v>
      </c>
      <c r="K189" s="68" t="s">
        <v>1174</v>
      </c>
      <c r="L189" s="68" t="s">
        <v>2666</v>
      </c>
      <c r="M189" s="42">
        <v>45939.333333333336</v>
      </c>
      <c r="N189" s="42">
        <v>45939.578472222223</v>
      </c>
      <c r="O189" s="68" t="s">
        <v>33</v>
      </c>
      <c r="P189" s="42" t="s">
        <v>2016</v>
      </c>
      <c r="Q189" s="42" t="s">
        <v>2017</v>
      </c>
      <c r="R189" s="42" t="s">
        <v>2312</v>
      </c>
      <c r="S189" s="42" t="s">
        <v>2667</v>
      </c>
      <c r="T189" s="42" t="s">
        <v>1178</v>
      </c>
      <c r="U189" s="25">
        <v>64</v>
      </c>
      <c r="V189" s="42" t="s">
        <v>42</v>
      </c>
      <c r="W189" s="42" t="s">
        <v>123</v>
      </c>
      <c r="X189" s="42" t="s">
        <v>2329</v>
      </c>
      <c r="Y189" s="68">
        <v>1</v>
      </c>
      <c r="Z189" s="26">
        <f>IF(T189="SOPORTE_TELEFÓNICO",'TARIFAS 2025'!$B$14,IF(V189="PRINCIPAL",'TARIFAS 2025'!$B$8,IF(V189="INTERMEDIA",'TARIFAS 2025'!$C$8,IF(V189="LEJANA",'TARIFAS 2025'!$D$8))))</f>
        <v>51282</v>
      </c>
      <c r="AA189" s="26">
        <f t="shared" si="3"/>
        <v>51282</v>
      </c>
    </row>
    <row r="190" spans="1:27" s="66" customFormat="1" ht="15.6">
      <c r="A190" s="68" t="s">
        <v>76</v>
      </c>
      <c r="B190" s="25" t="str">
        <f>VLOOKUP(A190,'CENTROS DE COSTOS'!A:D,2,0)</f>
        <v>0036-0007</v>
      </c>
      <c r="C190" s="25" t="str">
        <f>VLOOKUP(A190,'CENTROS DE COSTOS'!A:D,3,0)</f>
        <v>Wompi Santander</v>
      </c>
      <c r="D190" s="68">
        <v>68001</v>
      </c>
      <c r="E190" s="68">
        <v>2858462</v>
      </c>
      <c r="F190" s="68">
        <v>20604</v>
      </c>
      <c r="G190" s="68" t="s">
        <v>33</v>
      </c>
      <c r="H190" s="68" t="s">
        <v>965</v>
      </c>
      <c r="I190" s="68" t="s">
        <v>76</v>
      </c>
      <c r="J190" s="68" t="s">
        <v>2668</v>
      </c>
      <c r="K190" s="68" t="s">
        <v>1174</v>
      </c>
      <c r="L190" s="68" t="s">
        <v>2669</v>
      </c>
      <c r="M190" s="42">
        <v>45938.601388888892</v>
      </c>
      <c r="N190" s="42">
        <v>45939.598611111112</v>
      </c>
      <c r="O190" s="68" t="s">
        <v>33</v>
      </c>
      <c r="P190" s="42" t="s">
        <v>2022</v>
      </c>
      <c r="Q190" s="42" t="s">
        <v>2023</v>
      </c>
      <c r="R190" s="42" t="s">
        <v>2024</v>
      </c>
      <c r="S190" s="42" t="s">
        <v>2670</v>
      </c>
      <c r="T190" s="42" t="s">
        <v>2013</v>
      </c>
      <c r="U190" s="25">
        <v>64</v>
      </c>
      <c r="V190" s="42" t="s">
        <v>42</v>
      </c>
      <c r="W190" s="42" t="s">
        <v>123</v>
      </c>
      <c r="X190" s="42" t="s">
        <v>1235</v>
      </c>
      <c r="Y190" s="68">
        <v>1</v>
      </c>
      <c r="Z190" s="26">
        <f>IF(T190="SOPORTE_TELEFÓNICO",'TARIFAS 2025'!$B$14,IF(V190="PRINCIPAL",'TARIFAS 2025'!$B$8,IF(V190="INTERMEDIA",'TARIFAS 2025'!$C$8,IF(V190="LEJANA",'TARIFAS 2025'!$D$8))))</f>
        <v>22000</v>
      </c>
      <c r="AA190" s="26">
        <f t="shared" si="3"/>
        <v>22000</v>
      </c>
    </row>
    <row r="191" spans="1:27" s="66" customFormat="1" ht="15.6">
      <c r="A191" s="68" t="s">
        <v>90</v>
      </c>
      <c r="B191" s="25" t="str">
        <f>VLOOKUP(A191,'CENTROS DE COSTOS'!A:D,2,0)</f>
        <v>0036-0005</v>
      </c>
      <c r="C191" s="25" t="str">
        <f>VLOOKUP(A191,'CENTROS DE COSTOS'!A:D,3,0)</f>
        <v>Wompi Noroccidente</v>
      </c>
      <c r="D191" s="68">
        <v>5266</v>
      </c>
      <c r="E191" s="68">
        <v>2858834</v>
      </c>
      <c r="F191" s="68">
        <v>73193</v>
      </c>
      <c r="G191" s="68" t="s">
        <v>33</v>
      </c>
      <c r="H191" s="68" t="s">
        <v>122</v>
      </c>
      <c r="I191" s="68" t="s">
        <v>182</v>
      </c>
      <c r="J191" s="68" t="s">
        <v>2671</v>
      </c>
      <c r="K191" s="68" t="s">
        <v>1174</v>
      </c>
      <c r="L191" s="68" t="s">
        <v>2672</v>
      </c>
      <c r="M191" s="42">
        <v>45938.615972222222</v>
      </c>
      <c r="N191" s="42">
        <v>45939.60833333333</v>
      </c>
      <c r="O191" s="68" t="s">
        <v>33</v>
      </c>
      <c r="P191" s="42" t="s">
        <v>2016</v>
      </c>
      <c r="Q191" s="42" t="s">
        <v>2017</v>
      </c>
      <c r="R191" s="42" t="s">
        <v>2018</v>
      </c>
      <c r="S191" s="42" t="s">
        <v>2673</v>
      </c>
      <c r="T191" s="42" t="s">
        <v>1178</v>
      </c>
      <c r="U191" s="25">
        <v>24</v>
      </c>
      <c r="V191" s="42" t="s">
        <v>42</v>
      </c>
      <c r="W191" s="42" t="s">
        <v>123</v>
      </c>
      <c r="X191" s="42" t="s">
        <v>2297</v>
      </c>
      <c r="Y191" s="68">
        <v>1</v>
      </c>
      <c r="Z191" s="26">
        <f>IF(T191="SOPORTE_TELEFÓNICO",'TARIFAS 2025'!$B$14,IF(V191="PRINCIPAL",'TARIFAS 2025'!$B$8,IF(V191="INTERMEDIA",'TARIFAS 2025'!$C$8,IF(V191="LEJANA",'TARIFAS 2025'!$D$8))))</f>
        <v>51282</v>
      </c>
      <c r="AA191" s="26">
        <f t="shared" si="3"/>
        <v>51282</v>
      </c>
    </row>
    <row r="192" spans="1:27" s="66" customFormat="1" ht="15.6">
      <c r="A192" s="68" t="s">
        <v>82</v>
      </c>
      <c r="B192" s="25" t="str">
        <f>VLOOKUP(A192,'CENTROS DE COSTOS'!A:D,2,0)</f>
        <v>0036-0001</v>
      </c>
      <c r="C192" s="25" t="str">
        <f>VLOOKUP(A192,'CENTROS DE COSTOS'!A:D,3,0)</f>
        <v>Wompi Costa</v>
      </c>
      <c r="D192" s="68">
        <v>13836</v>
      </c>
      <c r="E192" s="68">
        <v>2853939</v>
      </c>
      <c r="F192" s="68">
        <v>78896</v>
      </c>
      <c r="G192" s="68" t="s">
        <v>33</v>
      </c>
      <c r="H192" s="68" t="s">
        <v>277</v>
      </c>
      <c r="I192" s="68" t="s">
        <v>320</v>
      </c>
      <c r="J192" s="68" t="s">
        <v>2674</v>
      </c>
      <c r="K192" s="68" t="s">
        <v>1174</v>
      </c>
      <c r="L192" s="68" t="s">
        <v>2675</v>
      </c>
      <c r="M192" s="42">
        <v>45937.704861111109</v>
      </c>
      <c r="N192" s="42">
        <v>45939.631944444445</v>
      </c>
      <c r="O192" s="68" t="s">
        <v>33</v>
      </c>
      <c r="P192" s="42" t="s">
        <v>2022</v>
      </c>
      <c r="Q192" s="42" t="s">
        <v>2023</v>
      </c>
      <c r="R192" s="42" t="s">
        <v>2676</v>
      </c>
      <c r="S192" s="42" t="s">
        <v>2677</v>
      </c>
      <c r="T192" s="42" t="s">
        <v>1178</v>
      </c>
      <c r="U192" s="25">
        <v>56</v>
      </c>
      <c r="V192" s="42" t="s">
        <v>43</v>
      </c>
      <c r="W192" s="42" t="s">
        <v>123</v>
      </c>
      <c r="X192" s="42" t="s">
        <v>1751</v>
      </c>
      <c r="Y192" s="68">
        <v>1</v>
      </c>
      <c r="Z192" s="26">
        <f>IF(T192="SOPORTE_TELEFÓNICO",'TARIFAS 2025'!$B$14,IF(V192="PRINCIPAL",'TARIFAS 2025'!$B$8,IF(V192="INTERMEDIA",'TARIFAS 2025'!$C$8,IF(V192="LEJANA",'TARIFAS 2025'!$D$8))))</f>
        <v>172989</v>
      </c>
      <c r="AA192" s="26">
        <f t="shared" si="3"/>
        <v>172989</v>
      </c>
    </row>
    <row r="193" spans="1:27" s="66" customFormat="1" ht="15.6">
      <c r="A193" s="68" t="s">
        <v>93</v>
      </c>
      <c r="B193" s="25" t="str">
        <f>VLOOKUP(A193,'CENTROS DE COSTOS'!A:D,2,0)</f>
        <v>0036-0003</v>
      </c>
      <c r="C193" s="25" t="str">
        <f>VLOOKUP(A193,'CENTROS DE COSTOS'!A:D,3,0)</f>
        <v>Wompi Suroccidente</v>
      </c>
      <c r="D193" s="68">
        <v>52001</v>
      </c>
      <c r="E193" s="68">
        <v>2860260</v>
      </c>
      <c r="F193" s="68">
        <v>66145</v>
      </c>
      <c r="G193" s="68" t="s">
        <v>33</v>
      </c>
      <c r="H193" s="68" t="s">
        <v>135</v>
      </c>
      <c r="I193" s="68" t="s">
        <v>93</v>
      </c>
      <c r="J193" s="68" t="s">
        <v>2678</v>
      </c>
      <c r="K193" s="68" t="s">
        <v>1174</v>
      </c>
      <c r="L193" s="68" t="s">
        <v>2679</v>
      </c>
      <c r="M193" s="42">
        <v>45939.333333333336</v>
      </c>
      <c r="N193" s="42">
        <v>45939.636805555558</v>
      </c>
      <c r="O193" s="68" t="s">
        <v>33</v>
      </c>
      <c r="P193" s="42" t="s">
        <v>2034</v>
      </c>
      <c r="Q193" s="42" t="s">
        <v>2435</v>
      </c>
      <c r="R193" s="42" t="s">
        <v>2629</v>
      </c>
      <c r="S193" s="42" t="s">
        <v>2680</v>
      </c>
      <c r="T193" s="42" t="s">
        <v>1178</v>
      </c>
      <c r="U193" s="25">
        <v>32</v>
      </c>
      <c r="V193" s="42" t="s">
        <v>42</v>
      </c>
      <c r="W193" s="42" t="s">
        <v>123</v>
      </c>
      <c r="X193" s="42" t="s">
        <v>1807</v>
      </c>
      <c r="Y193" s="68">
        <v>1</v>
      </c>
      <c r="Z193" s="26">
        <f>IF(T193="SOPORTE_TELEFÓNICO",'TARIFAS 2025'!$B$14,IF(V193="PRINCIPAL",'TARIFAS 2025'!$B$8,IF(V193="INTERMEDIA",'TARIFAS 2025'!$C$8,IF(V193="LEJANA",'TARIFAS 2025'!$D$8))))</f>
        <v>51282</v>
      </c>
      <c r="AA193" s="26">
        <f t="shared" si="3"/>
        <v>51282</v>
      </c>
    </row>
    <row r="194" spans="1:27" s="66" customFormat="1" ht="15.6">
      <c r="A194" s="68" t="s">
        <v>92</v>
      </c>
      <c r="B194" s="25" t="str">
        <f>VLOOKUP(A194,'CENTROS DE COSTOS'!A:D,2,0)</f>
        <v>0036-0006</v>
      </c>
      <c r="C194" s="25" t="str">
        <f>VLOOKUP(A194,'CENTROS DE COSTOS'!A:D,3,0)</f>
        <v>Wompi Oriente</v>
      </c>
      <c r="D194" s="68">
        <v>41001</v>
      </c>
      <c r="E194" s="68">
        <v>2860344</v>
      </c>
      <c r="F194" s="68">
        <v>64148</v>
      </c>
      <c r="G194" s="68" t="s">
        <v>33</v>
      </c>
      <c r="H194" s="68" t="s">
        <v>742</v>
      </c>
      <c r="I194" s="68" t="s">
        <v>92</v>
      </c>
      <c r="J194" s="68" t="s">
        <v>2141</v>
      </c>
      <c r="K194" s="68" t="s">
        <v>1174</v>
      </c>
      <c r="L194" s="68" t="s">
        <v>2681</v>
      </c>
      <c r="M194" s="42">
        <v>45939.333333333336</v>
      </c>
      <c r="N194" s="42">
        <v>45939.63958333333</v>
      </c>
      <c r="O194" s="68" t="s">
        <v>33</v>
      </c>
      <c r="P194" s="42" t="s">
        <v>2016</v>
      </c>
      <c r="Q194" s="42" t="s">
        <v>2017</v>
      </c>
      <c r="R194" s="42" t="s">
        <v>2018</v>
      </c>
      <c r="S194" s="42" t="s">
        <v>2682</v>
      </c>
      <c r="T194" s="42" t="s">
        <v>1178</v>
      </c>
      <c r="U194" s="25">
        <v>48</v>
      </c>
      <c r="V194" s="42" t="s">
        <v>42</v>
      </c>
      <c r="W194" s="42" t="s">
        <v>123</v>
      </c>
      <c r="X194" s="42" t="s">
        <v>1497</v>
      </c>
      <c r="Y194" s="68">
        <v>1</v>
      </c>
      <c r="Z194" s="26">
        <f>IF(T194="SOPORTE_TELEFÓNICO",'TARIFAS 2025'!$B$14,IF(V194="PRINCIPAL",'TARIFAS 2025'!$B$8,IF(V194="INTERMEDIA",'TARIFAS 2025'!$C$8,IF(V194="LEJANA",'TARIFAS 2025'!$D$8))))</f>
        <v>51282</v>
      </c>
      <c r="AA194" s="26">
        <f t="shared" si="3"/>
        <v>51282</v>
      </c>
    </row>
    <row r="195" spans="1:27" s="66" customFormat="1" ht="15.6">
      <c r="A195" s="68" t="s">
        <v>70</v>
      </c>
      <c r="B195" s="25" t="str">
        <f>VLOOKUP(A195,'CENTROS DE COSTOS'!A:D,2,0)</f>
        <v>0036-0001</v>
      </c>
      <c r="C195" s="25" t="str">
        <f>VLOOKUP(A195,'CENTROS DE COSTOS'!A:D,3,0)</f>
        <v>Wompi Costa</v>
      </c>
      <c r="D195" s="68">
        <v>8001</v>
      </c>
      <c r="E195" s="68">
        <v>2860345</v>
      </c>
      <c r="F195" s="68">
        <v>59821</v>
      </c>
      <c r="G195" s="68" t="s">
        <v>33</v>
      </c>
      <c r="H195" s="68" t="s">
        <v>255</v>
      </c>
      <c r="I195" s="68" t="s">
        <v>70</v>
      </c>
      <c r="J195" s="68" t="s">
        <v>2683</v>
      </c>
      <c r="K195" s="68" t="s">
        <v>1174</v>
      </c>
      <c r="L195" s="68" t="s">
        <v>2684</v>
      </c>
      <c r="M195" s="42">
        <v>45939.333333333336</v>
      </c>
      <c r="N195" s="42">
        <v>45939.640277777777</v>
      </c>
      <c r="O195" s="68" t="s">
        <v>33</v>
      </c>
      <c r="P195" s="42" t="s">
        <v>2149</v>
      </c>
      <c r="Q195" s="42" t="s">
        <v>2150</v>
      </c>
      <c r="R195" s="42" t="s">
        <v>2151</v>
      </c>
      <c r="S195" s="42" t="s">
        <v>2685</v>
      </c>
      <c r="T195" s="42" t="s">
        <v>1178</v>
      </c>
      <c r="U195" s="25">
        <v>64</v>
      </c>
      <c r="V195" s="42" t="s">
        <v>42</v>
      </c>
      <c r="W195" s="42" t="s">
        <v>123</v>
      </c>
      <c r="X195" s="42" t="s">
        <v>2686</v>
      </c>
      <c r="Y195" s="68">
        <v>1</v>
      </c>
      <c r="Z195" s="26">
        <f>IF(T195="SOPORTE_TELEFÓNICO",'TARIFAS 2025'!$B$14,IF(V195="PRINCIPAL",'TARIFAS 2025'!$B$8,IF(V195="INTERMEDIA",'TARIFAS 2025'!$C$8,IF(V195="LEJANA",'TARIFAS 2025'!$D$8))))</f>
        <v>51282</v>
      </c>
      <c r="AA195" s="26">
        <f t="shared" si="3"/>
        <v>51282</v>
      </c>
    </row>
    <row r="196" spans="1:27" s="66" customFormat="1" ht="15.6">
      <c r="A196" s="68" t="s">
        <v>73</v>
      </c>
      <c r="B196" s="25" t="str">
        <f>VLOOKUP(A196,'CENTROS DE COSTOS'!A:D,2,0)</f>
        <v>0036-0004</v>
      </c>
      <c r="C196" s="25" t="str">
        <f>VLOOKUP(A196,'CENTROS DE COSTOS'!A:D,3,0)</f>
        <v>Wompi Centro</v>
      </c>
      <c r="D196" s="68">
        <v>11001</v>
      </c>
      <c r="E196" s="68">
        <v>2860405</v>
      </c>
      <c r="F196" s="68">
        <v>60224</v>
      </c>
      <c r="G196" s="68" t="s">
        <v>33</v>
      </c>
      <c r="H196" s="68" t="s">
        <v>620</v>
      </c>
      <c r="I196" s="68" t="s">
        <v>2057</v>
      </c>
      <c r="J196" s="68" t="s">
        <v>2285</v>
      </c>
      <c r="K196" s="68" t="s">
        <v>1174</v>
      </c>
      <c r="L196" s="68" t="s">
        <v>2687</v>
      </c>
      <c r="M196" s="42">
        <v>45939.333333333336</v>
      </c>
      <c r="N196" s="42">
        <v>45939.643055555556</v>
      </c>
      <c r="O196" s="68" t="s">
        <v>33</v>
      </c>
      <c r="P196" s="42" t="s">
        <v>2022</v>
      </c>
      <c r="Q196" s="42" t="s">
        <v>2023</v>
      </c>
      <c r="R196" s="42" t="s">
        <v>2024</v>
      </c>
      <c r="S196" s="42" t="s">
        <v>2688</v>
      </c>
      <c r="T196" s="42" t="s">
        <v>1178</v>
      </c>
      <c r="U196" s="25">
        <v>64</v>
      </c>
      <c r="V196" s="42" t="s">
        <v>42</v>
      </c>
      <c r="W196" s="42" t="s">
        <v>123</v>
      </c>
      <c r="X196" s="42" t="s">
        <v>1390</v>
      </c>
      <c r="Y196" s="68">
        <v>1</v>
      </c>
      <c r="Z196" s="26">
        <f>IF(T196="SOPORTE_TELEFÓNICO",'TARIFAS 2025'!$B$14,IF(V196="PRINCIPAL",'TARIFAS 2025'!$B$8,IF(V196="INTERMEDIA",'TARIFAS 2025'!$C$8,IF(V196="LEJANA",'TARIFAS 2025'!$D$8))))</f>
        <v>51282</v>
      </c>
      <c r="AA196" s="26">
        <f t="shared" si="3"/>
        <v>51282</v>
      </c>
    </row>
    <row r="197" spans="1:27" s="66" customFormat="1" ht="15.6">
      <c r="A197" s="68" t="s">
        <v>90</v>
      </c>
      <c r="B197" s="25" t="str">
        <f>VLOOKUP(A197,'CENTROS DE COSTOS'!A:D,2,0)</f>
        <v>0036-0005</v>
      </c>
      <c r="C197" s="25" t="str">
        <f>VLOOKUP(A197,'CENTROS DE COSTOS'!A:D,3,0)</f>
        <v>Wompi Noroccidente</v>
      </c>
      <c r="D197" s="68">
        <v>5001</v>
      </c>
      <c r="E197" s="68">
        <v>2860415</v>
      </c>
      <c r="F197" s="68">
        <v>50298</v>
      </c>
      <c r="G197" s="68" t="s">
        <v>33</v>
      </c>
      <c r="H197" s="68" t="s">
        <v>122</v>
      </c>
      <c r="I197" s="68" t="s">
        <v>90</v>
      </c>
      <c r="J197" s="68" t="s">
        <v>2689</v>
      </c>
      <c r="K197" s="68" t="s">
        <v>1174</v>
      </c>
      <c r="L197" s="68" t="s">
        <v>2690</v>
      </c>
      <c r="M197" s="42">
        <v>45939.333333333336</v>
      </c>
      <c r="N197" s="42">
        <v>45939.645138888889</v>
      </c>
      <c r="O197" s="68" t="s">
        <v>33</v>
      </c>
      <c r="P197" s="42" t="s">
        <v>2016</v>
      </c>
      <c r="Q197" s="42" t="s">
        <v>2017</v>
      </c>
      <c r="R197" s="42" t="s">
        <v>2018</v>
      </c>
      <c r="S197" s="42" t="s">
        <v>2691</v>
      </c>
      <c r="T197" s="42" t="s">
        <v>1178</v>
      </c>
      <c r="U197" s="25">
        <v>16</v>
      </c>
      <c r="V197" s="42" t="s">
        <v>42</v>
      </c>
      <c r="W197" s="42" t="s">
        <v>123</v>
      </c>
      <c r="X197" s="42" t="s">
        <v>2329</v>
      </c>
      <c r="Y197" s="68">
        <v>1</v>
      </c>
      <c r="Z197" s="26">
        <f>IF(T197="SOPORTE_TELEFÓNICO",'TARIFAS 2025'!$B$14,IF(V197="PRINCIPAL",'TARIFAS 2025'!$B$8,IF(V197="INTERMEDIA",'TARIFAS 2025'!$C$8,IF(V197="LEJANA",'TARIFAS 2025'!$D$8))))</f>
        <v>51282</v>
      </c>
      <c r="AA197" s="26">
        <f t="shared" si="3"/>
        <v>51282</v>
      </c>
    </row>
    <row r="198" spans="1:27" s="66" customFormat="1" ht="15.6">
      <c r="A198" s="68" t="s">
        <v>79</v>
      </c>
      <c r="B198" s="25" t="str">
        <f>VLOOKUP(A198,'CENTROS DE COSTOS'!A:D,2,0)</f>
        <v>0036-0003</v>
      </c>
      <c r="C198" s="25" t="str">
        <f>VLOOKUP(A198,'CENTROS DE COSTOS'!A:D,3,0)</f>
        <v>Wompi Suroccidente</v>
      </c>
      <c r="D198" s="68">
        <v>76001</v>
      </c>
      <c r="E198" s="68">
        <v>2860427</v>
      </c>
      <c r="F198" s="68">
        <v>74005</v>
      </c>
      <c r="G198" s="68" t="s">
        <v>33</v>
      </c>
      <c r="H198" s="68" t="s">
        <v>1103</v>
      </c>
      <c r="I198" s="68" t="s">
        <v>79</v>
      </c>
      <c r="J198" s="68" t="s">
        <v>2692</v>
      </c>
      <c r="K198" s="68" t="s">
        <v>1174</v>
      </c>
      <c r="L198" s="68" t="s">
        <v>2693</v>
      </c>
      <c r="M198" s="42">
        <v>45939.333333333336</v>
      </c>
      <c r="N198" s="42">
        <v>45939.646527777775</v>
      </c>
      <c r="O198" s="68" t="s">
        <v>33</v>
      </c>
      <c r="P198" s="42" t="s">
        <v>2016</v>
      </c>
      <c r="Q198" s="42" t="s">
        <v>2017</v>
      </c>
      <c r="R198" s="42" t="s">
        <v>2386</v>
      </c>
      <c r="S198" s="42" t="s">
        <v>2694</v>
      </c>
      <c r="T198" s="42" t="s">
        <v>2013</v>
      </c>
      <c r="U198" s="25">
        <v>56</v>
      </c>
      <c r="V198" s="42" t="s">
        <v>42</v>
      </c>
      <c r="W198" s="42" t="s">
        <v>123</v>
      </c>
      <c r="X198" s="42" t="s">
        <v>1485</v>
      </c>
      <c r="Y198" s="68">
        <v>1</v>
      </c>
      <c r="Z198" s="26">
        <f>IF(T198="SOPORTE_TELEFÓNICO",'TARIFAS 2025'!$B$14,IF(V198="PRINCIPAL",'TARIFAS 2025'!$B$8,IF(V198="INTERMEDIA",'TARIFAS 2025'!$C$8,IF(V198="LEJANA",'TARIFAS 2025'!$D$8))))</f>
        <v>22000</v>
      </c>
      <c r="AA198" s="26">
        <f t="shared" si="3"/>
        <v>22000</v>
      </c>
    </row>
    <row r="199" spans="1:27" s="66" customFormat="1" ht="15.6">
      <c r="A199" s="68" t="s">
        <v>90</v>
      </c>
      <c r="B199" s="25" t="str">
        <f>VLOOKUP(A199,'CENTROS DE COSTOS'!A:D,2,0)</f>
        <v>0036-0005</v>
      </c>
      <c r="C199" s="25" t="str">
        <f>VLOOKUP(A199,'CENTROS DE COSTOS'!A:D,3,0)</f>
        <v>Wompi Noroccidente</v>
      </c>
      <c r="D199" s="68">
        <v>5360</v>
      </c>
      <c r="E199" s="68">
        <v>2860533</v>
      </c>
      <c r="F199" s="68">
        <v>49192</v>
      </c>
      <c r="G199" s="68" t="s">
        <v>33</v>
      </c>
      <c r="H199" s="68" t="s">
        <v>122</v>
      </c>
      <c r="I199" s="68" t="s">
        <v>192</v>
      </c>
      <c r="J199" s="68" t="s">
        <v>2695</v>
      </c>
      <c r="K199" s="68" t="s">
        <v>1174</v>
      </c>
      <c r="L199" s="68" t="s">
        <v>2696</v>
      </c>
      <c r="M199" s="42">
        <v>45939.333333333336</v>
      </c>
      <c r="N199" s="42">
        <v>45939.652083333334</v>
      </c>
      <c r="O199" s="68" t="s">
        <v>33</v>
      </c>
      <c r="P199" s="42" t="s">
        <v>2016</v>
      </c>
      <c r="Q199" s="42" t="s">
        <v>2697</v>
      </c>
      <c r="R199" s="42" t="s">
        <v>2698</v>
      </c>
      <c r="S199" s="42" t="s">
        <v>2699</v>
      </c>
      <c r="T199" s="42" t="s">
        <v>1178</v>
      </c>
      <c r="U199" s="25">
        <v>64</v>
      </c>
      <c r="V199" s="42" t="s">
        <v>42</v>
      </c>
      <c r="W199" s="42" t="s">
        <v>123</v>
      </c>
      <c r="X199" s="42" t="s">
        <v>2297</v>
      </c>
      <c r="Y199" s="68">
        <v>1</v>
      </c>
      <c r="Z199" s="26">
        <f>IF(T199="SOPORTE_TELEFÓNICO",'TARIFAS 2025'!$B$14,IF(V199="PRINCIPAL",'TARIFAS 2025'!$B$8,IF(V199="INTERMEDIA",'TARIFAS 2025'!$C$8,IF(V199="LEJANA",'TARIFAS 2025'!$D$8))))</f>
        <v>51282</v>
      </c>
      <c r="AA199" s="26">
        <f t="shared" si="3"/>
        <v>51282</v>
      </c>
    </row>
    <row r="200" spans="1:27" s="66" customFormat="1" ht="15.6">
      <c r="A200" s="68" t="s">
        <v>73</v>
      </c>
      <c r="B200" s="25" t="str">
        <f>VLOOKUP(A200,'CENTROS DE COSTOS'!A:D,2,0)</f>
        <v>0036-0004</v>
      </c>
      <c r="C200" s="25" t="str">
        <f>VLOOKUP(A200,'CENTROS DE COSTOS'!A:D,3,0)</f>
        <v>Wompi Centro</v>
      </c>
      <c r="D200" s="68">
        <v>25754</v>
      </c>
      <c r="E200" s="68">
        <v>2861030</v>
      </c>
      <c r="F200" s="68">
        <v>53460</v>
      </c>
      <c r="G200" s="68" t="s">
        <v>33</v>
      </c>
      <c r="H200" s="68" t="s">
        <v>620</v>
      </c>
      <c r="I200" s="68" t="s">
        <v>700</v>
      </c>
      <c r="J200" s="68" t="s">
        <v>2700</v>
      </c>
      <c r="K200" s="68" t="s">
        <v>1174</v>
      </c>
      <c r="L200" s="68" t="s">
        <v>2701</v>
      </c>
      <c r="M200" s="42">
        <v>45939.336805555555</v>
      </c>
      <c r="N200" s="42">
        <v>45939.65347222222</v>
      </c>
      <c r="O200" s="68" t="s">
        <v>33</v>
      </c>
      <c r="P200" s="42" t="s">
        <v>2016</v>
      </c>
      <c r="Q200" s="42" t="s">
        <v>2017</v>
      </c>
      <c r="R200" s="42" t="s">
        <v>2018</v>
      </c>
      <c r="S200" s="42" t="s">
        <v>2702</v>
      </c>
      <c r="T200" s="42" t="s">
        <v>1178</v>
      </c>
      <c r="U200" s="25">
        <v>0</v>
      </c>
      <c r="V200" s="42" t="s">
        <v>42</v>
      </c>
      <c r="W200" s="42" t="s">
        <v>123</v>
      </c>
      <c r="X200" s="42" t="s">
        <v>2449</v>
      </c>
      <c r="Y200" s="68">
        <v>1</v>
      </c>
      <c r="Z200" s="26">
        <f>IF(T200="SOPORTE_TELEFÓNICO",'TARIFAS 2025'!$B$14,IF(V200="PRINCIPAL",'TARIFAS 2025'!$B$8,IF(V200="INTERMEDIA",'TARIFAS 2025'!$C$8,IF(V200="LEJANA",'TARIFAS 2025'!$D$8))))</f>
        <v>51282</v>
      </c>
      <c r="AA200" s="26">
        <f t="shared" si="3"/>
        <v>51282</v>
      </c>
    </row>
    <row r="201" spans="1:27" s="66" customFormat="1" ht="15.6">
      <c r="A201" s="68" t="s">
        <v>90</v>
      </c>
      <c r="B201" s="25" t="str">
        <f>VLOOKUP(A201,'CENTROS DE COSTOS'!A:D,2,0)</f>
        <v>0036-0005</v>
      </c>
      <c r="C201" s="25" t="str">
        <f>VLOOKUP(A201,'CENTROS DE COSTOS'!A:D,3,0)</f>
        <v>Wompi Noroccidente</v>
      </c>
      <c r="D201" s="68">
        <v>5088</v>
      </c>
      <c r="E201" s="68">
        <v>2861272</v>
      </c>
      <c r="F201" s="68">
        <v>68333</v>
      </c>
      <c r="G201" s="68" t="s">
        <v>33</v>
      </c>
      <c r="H201" s="68" t="s">
        <v>122</v>
      </c>
      <c r="I201" s="68" t="s">
        <v>157</v>
      </c>
      <c r="J201" s="68" t="s">
        <v>2703</v>
      </c>
      <c r="K201" s="68" t="s">
        <v>1174</v>
      </c>
      <c r="L201" s="68" t="s">
        <v>2704</v>
      </c>
      <c r="M201" s="42">
        <v>45939.352083333331</v>
      </c>
      <c r="N201" s="42">
        <v>45939.667361111111</v>
      </c>
      <c r="O201" s="68" t="s">
        <v>33</v>
      </c>
      <c r="P201" s="42" t="s">
        <v>2002</v>
      </c>
      <c r="Q201" s="42" t="s">
        <v>2003</v>
      </c>
      <c r="R201" s="42" t="s">
        <v>2219</v>
      </c>
      <c r="S201" s="42" t="s">
        <v>2705</v>
      </c>
      <c r="T201" s="42" t="s">
        <v>1178</v>
      </c>
      <c r="U201" s="25">
        <v>40</v>
      </c>
      <c r="V201" s="42" t="s">
        <v>42</v>
      </c>
      <c r="W201" s="42" t="s">
        <v>123</v>
      </c>
      <c r="X201" s="42" t="s">
        <v>2329</v>
      </c>
      <c r="Y201" s="68">
        <v>1</v>
      </c>
      <c r="Z201" s="26">
        <f>IF(T201="SOPORTE_TELEFÓNICO",'TARIFAS 2025'!$B$14,IF(V201="PRINCIPAL",'TARIFAS 2025'!$B$8,IF(V201="INTERMEDIA",'TARIFAS 2025'!$C$8,IF(V201="LEJANA",'TARIFAS 2025'!$D$8))))</f>
        <v>51282</v>
      </c>
      <c r="AA201" s="26">
        <f t="shared" si="3"/>
        <v>51282</v>
      </c>
    </row>
    <row r="202" spans="1:27" s="66" customFormat="1" ht="15.6">
      <c r="A202" s="68" t="s">
        <v>76</v>
      </c>
      <c r="B202" s="25" t="str">
        <f>VLOOKUP(A202,'CENTROS DE COSTOS'!A:D,2,0)</f>
        <v>0036-0007</v>
      </c>
      <c r="C202" s="25" t="str">
        <f>VLOOKUP(A202,'CENTROS DE COSTOS'!A:D,3,0)</f>
        <v>Wompi Santander</v>
      </c>
      <c r="D202" s="68">
        <v>68418</v>
      </c>
      <c r="E202" s="68">
        <v>2854649</v>
      </c>
      <c r="F202" s="68">
        <v>78008</v>
      </c>
      <c r="G202" s="68" t="s">
        <v>33</v>
      </c>
      <c r="H202" s="68" t="s">
        <v>965</v>
      </c>
      <c r="I202" s="68" t="s">
        <v>1003</v>
      </c>
      <c r="J202" s="68" t="s">
        <v>2706</v>
      </c>
      <c r="K202" s="68" t="s">
        <v>1174</v>
      </c>
      <c r="L202" s="68" t="s">
        <v>2707</v>
      </c>
      <c r="M202" s="42">
        <v>45938.333333333336</v>
      </c>
      <c r="N202" s="42">
        <v>45939.693749999999</v>
      </c>
      <c r="O202" s="68" t="s">
        <v>33</v>
      </c>
      <c r="P202" s="42" t="s">
        <v>2002</v>
      </c>
      <c r="Q202" s="42" t="s">
        <v>2218</v>
      </c>
      <c r="R202" s="42" t="s">
        <v>2219</v>
      </c>
      <c r="S202" s="42" t="s">
        <v>2708</v>
      </c>
      <c r="T202" s="42" t="s">
        <v>2013</v>
      </c>
      <c r="U202" s="25">
        <v>64</v>
      </c>
      <c r="V202" s="42" t="s">
        <v>43</v>
      </c>
      <c r="W202" s="42" t="s">
        <v>123</v>
      </c>
      <c r="X202" s="42" t="s">
        <v>1315</v>
      </c>
      <c r="Y202" s="68">
        <v>1</v>
      </c>
      <c r="Z202" s="26">
        <f>IF(T202="SOPORTE_TELEFÓNICO",'TARIFAS 2025'!$B$14,IF(V202="PRINCIPAL",'TARIFAS 2025'!$B$8,IF(V202="INTERMEDIA",'TARIFAS 2025'!$C$8,IF(V202="LEJANA",'TARIFAS 2025'!$D$8))))</f>
        <v>22000</v>
      </c>
      <c r="AA202" s="26">
        <f t="shared" si="3"/>
        <v>22000</v>
      </c>
    </row>
    <row r="203" spans="1:27" s="66" customFormat="1" ht="15.6">
      <c r="A203" s="68" t="s">
        <v>79</v>
      </c>
      <c r="B203" s="25" t="str">
        <f>VLOOKUP(A203,'CENTROS DE COSTOS'!A:D,2,0)</f>
        <v>0036-0003</v>
      </c>
      <c r="C203" s="25" t="str">
        <f>VLOOKUP(A203,'CENTROS DE COSTOS'!A:D,3,0)</f>
        <v>Wompi Suroccidente</v>
      </c>
      <c r="D203" s="68">
        <v>76364</v>
      </c>
      <c r="E203" s="68">
        <v>2855903</v>
      </c>
      <c r="F203" s="68">
        <v>30273</v>
      </c>
      <c r="G203" s="68" t="s">
        <v>33</v>
      </c>
      <c r="H203" s="68" t="s">
        <v>1103</v>
      </c>
      <c r="I203" s="68" t="s">
        <v>1121</v>
      </c>
      <c r="J203" s="68" t="s">
        <v>2346</v>
      </c>
      <c r="K203" s="68" t="s">
        <v>1174</v>
      </c>
      <c r="L203" s="68" t="s">
        <v>2709</v>
      </c>
      <c r="M203" s="42">
        <v>45938.379166666666</v>
      </c>
      <c r="N203" s="42">
        <v>45939.695138888892</v>
      </c>
      <c r="O203" s="68" t="s">
        <v>33</v>
      </c>
      <c r="P203" s="42" t="s">
        <v>2016</v>
      </c>
      <c r="Q203" s="42" t="s">
        <v>2017</v>
      </c>
      <c r="R203" s="42" t="s">
        <v>2386</v>
      </c>
      <c r="S203" s="42" t="s">
        <v>2710</v>
      </c>
      <c r="T203" s="42" t="s">
        <v>1178</v>
      </c>
      <c r="U203" s="25">
        <v>64</v>
      </c>
      <c r="V203" s="42" t="s">
        <v>43</v>
      </c>
      <c r="W203" s="42" t="s">
        <v>123</v>
      </c>
      <c r="X203" s="42" t="s">
        <v>1503</v>
      </c>
      <c r="Y203" s="68">
        <v>1</v>
      </c>
      <c r="Z203" s="26">
        <f>IF(T203="SOPORTE_TELEFÓNICO",'TARIFAS 2025'!$B$14,IF(V203="PRINCIPAL",'TARIFAS 2025'!$B$8,IF(V203="INTERMEDIA",'TARIFAS 2025'!$C$8,IF(V203="LEJANA",'TARIFAS 2025'!$D$8))))</f>
        <v>172989</v>
      </c>
      <c r="AA203" s="26">
        <f t="shared" si="3"/>
        <v>172989</v>
      </c>
    </row>
    <row r="204" spans="1:27" s="66" customFormat="1" ht="15.6">
      <c r="A204" s="68" t="s">
        <v>100</v>
      </c>
      <c r="B204" s="25" t="str">
        <f>VLOOKUP(A204,'CENTROS DE COSTOS'!A:D,2,0)</f>
        <v>0036-0006</v>
      </c>
      <c r="C204" s="25" t="str">
        <f>VLOOKUP(A204,'CENTROS DE COSTOS'!A:D,3,0)</f>
        <v>Wompi Oriente</v>
      </c>
      <c r="D204" s="68">
        <v>50001</v>
      </c>
      <c r="E204" s="68">
        <v>2861615</v>
      </c>
      <c r="F204" s="68">
        <v>70549</v>
      </c>
      <c r="G204" s="68" t="s">
        <v>33</v>
      </c>
      <c r="H204" s="68" t="s">
        <v>816</v>
      </c>
      <c r="I204" s="68" t="s">
        <v>100</v>
      </c>
      <c r="J204" s="68" t="s">
        <v>2711</v>
      </c>
      <c r="K204" s="68" t="s">
        <v>1174</v>
      </c>
      <c r="L204" s="68" t="s">
        <v>2712</v>
      </c>
      <c r="M204" s="42">
        <v>45939.380555555559</v>
      </c>
      <c r="N204" s="42">
        <v>45939.695833333331</v>
      </c>
      <c r="O204" s="68" t="s">
        <v>33</v>
      </c>
      <c r="P204" s="42" t="s">
        <v>2022</v>
      </c>
      <c r="Q204" s="42" t="s">
        <v>2023</v>
      </c>
      <c r="R204" s="42" t="s">
        <v>2024</v>
      </c>
      <c r="S204" s="42" t="s">
        <v>2713</v>
      </c>
      <c r="T204" s="42" t="s">
        <v>1178</v>
      </c>
      <c r="U204" s="25">
        <v>40</v>
      </c>
      <c r="V204" s="42" t="s">
        <v>42</v>
      </c>
      <c r="W204" s="42" t="s">
        <v>123</v>
      </c>
      <c r="X204" s="42" t="s">
        <v>2714</v>
      </c>
      <c r="Y204" s="68">
        <v>1</v>
      </c>
      <c r="Z204" s="26">
        <f>IF(T204="SOPORTE_TELEFÓNICO",'TARIFAS 2025'!$B$14,IF(V204="PRINCIPAL",'TARIFAS 2025'!$B$8,IF(V204="INTERMEDIA",'TARIFAS 2025'!$C$8,IF(V204="LEJANA",'TARIFAS 2025'!$D$8))))</f>
        <v>51282</v>
      </c>
      <c r="AA204" s="26">
        <f t="shared" si="3"/>
        <v>51282</v>
      </c>
    </row>
    <row r="205" spans="1:27" s="66" customFormat="1" ht="15.6">
      <c r="A205" s="68" t="s">
        <v>90</v>
      </c>
      <c r="B205" s="25" t="str">
        <f>VLOOKUP(A205,'CENTROS DE COSTOS'!A:D,2,0)</f>
        <v>0036-0005</v>
      </c>
      <c r="C205" s="25" t="str">
        <f>VLOOKUP(A205,'CENTROS DE COSTOS'!A:D,3,0)</f>
        <v>Wompi Noroccidente</v>
      </c>
      <c r="D205" s="68">
        <v>5266</v>
      </c>
      <c r="E205" s="68">
        <v>2861762</v>
      </c>
      <c r="F205" s="68">
        <v>52286</v>
      </c>
      <c r="G205" s="68" t="s">
        <v>33</v>
      </c>
      <c r="H205" s="68" t="s">
        <v>122</v>
      </c>
      <c r="I205" s="68" t="s">
        <v>182</v>
      </c>
      <c r="J205" s="68" t="s">
        <v>2715</v>
      </c>
      <c r="K205" s="68" t="s">
        <v>1174</v>
      </c>
      <c r="L205" s="68" t="s">
        <v>2716</v>
      </c>
      <c r="M205" s="42">
        <v>45939.390277777777</v>
      </c>
      <c r="N205" s="42">
        <v>45939.7</v>
      </c>
      <c r="O205" s="68" t="s">
        <v>33</v>
      </c>
      <c r="P205" s="42" t="s">
        <v>2009</v>
      </c>
      <c r="Q205" s="42" t="s">
        <v>2093</v>
      </c>
      <c r="R205" s="42" t="s">
        <v>2110</v>
      </c>
      <c r="S205" s="42" t="s">
        <v>2717</v>
      </c>
      <c r="T205" s="42" t="s">
        <v>1178</v>
      </c>
      <c r="U205" s="25">
        <v>32</v>
      </c>
      <c r="V205" s="42" t="s">
        <v>42</v>
      </c>
      <c r="W205" s="42" t="s">
        <v>123</v>
      </c>
      <c r="X205" s="42" t="s">
        <v>2297</v>
      </c>
      <c r="Y205" s="68">
        <v>1</v>
      </c>
      <c r="Z205" s="26">
        <f>IF(T205="SOPORTE_TELEFÓNICO",'TARIFAS 2025'!$B$14,IF(V205="PRINCIPAL",'TARIFAS 2025'!$B$8,IF(V205="INTERMEDIA",'TARIFAS 2025'!$C$8,IF(V205="LEJANA",'TARIFAS 2025'!$D$8))))</f>
        <v>51282</v>
      </c>
      <c r="AA205" s="26">
        <f t="shared" si="3"/>
        <v>51282</v>
      </c>
    </row>
    <row r="206" spans="1:27" s="66" customFormat="1" ht="15.6">
      <c r="A206" s="68" t="s">
        <v>90</v>
      </c>
      <c r="B206" s="25" t="str">
        <f>VLOOKUP(A206,'CENTROS DE COSTOS'!A:D,2,0)</f>
        <v>0036-0005</v>
      </c>
      <c r="C206" s="25" t="str">
        <f>VLOOKUP(A206,'CENTROS DE COSTOS'!A:D,3,0)</f>
        <v>Wompi Noroccidente</v>
      </c>
      <c r="D206" s="68">
        <v>5088</v>
      </c>
      <c r="E206" s="68">
        <v>2861643</v>
      </c>
      <c r="F206" s="68">
        <v>71082</v>
      </c>
      <c r="G206" s="68" t="s">
        <v>33</v>
      </c>
      <c r="H206" s="68" t="s">
        <v>122</v>
      </c>
      <c r="I206" s="68" t="s">
        <v>157</v>
      </c>
      <c r="J206" s="68" t="s">
        <v>2718</v>
      </c>
      <c r="K206" s="68" t="s">
        <v>1174</v>
      </c>
      <c r="L206" s="68" t="s">
        <v>2719</v>
      </c>
      <c r="M206" s="42">
        <v>45939.386111111111</v>
      </c>
      <c r="N206" s="42">
        <v>45939.707638888889</v>
      </c>
      <c r="O206" s="68" t="s">
        <v>33</v>
      </c>
      <c r="P206" s="42" t="s">
        <v>2016</v>
      </c>
      <c r="Q206" s="42" t="s">
        <v>2017</v>
      </c>
      <c r="R206" s="42" t="s">
        <v>2386</v>
      </c>
      <c r="S206" s="42" t="s">
        <v>2720</v>
      </c>
      <c r="T206" s="42" t="s">
        <v>2013</v>
      </c>
      <c r="U206" s="25">
        <v>56</v>
      </c>
      <c r="V206" s="42" t="s">
        <v>42</v>
      </c>
      <c r="W206" s="42" t="s">
        <v>123</v>
      </c>
      <c r="X206" s="42" t="s">
        <v>2329</v>
      </c>
      <c r="Y206" s="68">
        <v>1</v>
      </c>
      <c r="Z206" s="26">
        <f>IF(T206="SOPORTE_TELEFÓNICO",'TARIFAS 2025'!$B$14,IF(V206="PRINCIPAL",'TARIFAS 2025'!$B$8,IF(V206="INTERMEDIA",'TARIFAS 2025'!$C$8,IF(V206="LEJANA",'TARIFAS 2025'!$D$8))))</f>
        <v>22000</v>
      </c>
      <c r="AA206" s="26">
        <f t="shared" si="3"/>
        <v>22000</v>
      </c>
    </row>
    <row r="207" spans="1:27" s="66" customFormat="1" ht="15.6">
      <c r="A207" s="68" t="s">
        <v>94</v>
      </c>
      <c r="B207" s="25" t="str">
        <f>VLOOKUP(A207,'CENTROS DE COSTOS'!A:D,2,0)</f>
        <v>0036-0002</v>
      </c>
      <c r="C207" s="25" t="str">
        <f>VLOOKUP(A207,'CENTROS DE COSTOS'!A:D,3,0)</f>
        <v>Wompi Eje Cafetero</v>
      </c>
      <c r="D207" s="68">
        <v>63001</v>
      </c>
      <c r="E207" s="68">
        <v>2859289</v>
      </c>
      <c r="F207" s="68">
        <v>69052</v>
      </c>
      <c r="G207" s="68" t="s">
        <v>33</v>
      </c>
      <c r="H207" s="68" t="s">
        <v>941</v>
      </c>
      <c r="I207" s="68" t="s">
        <v>124</v>
      </c>
      <c r="J207" s="68" t="s">
        <v>2721</v>
      </c>
      <c r="K207" s="68" t="s">
        <v>1174</v>
      </c>
      <c r="L207" s="68" t="s">
        <v>2722</v>
      </c>
      <c r="M207" s="42">
        <v>45938.655555555553</v>
      </c>
      <c r="N207" s="42">
        <v>45939.762499999997</v>
      </c>
      <c r="O207" s="68" t="s">
        <v>33</v>
      </c>
      <c r="P207" s="42" t="s">
        <v>2009</v>
      </c>
      <c r="Q207" s="42" t="s">
        <v>2010</v>
      </c>
      <c r="R207" s="42" t="s">
        <v>2110</v>
      </c>
      <c r="S207" s="42" t="s">
        <v>2723</v>
      </c>
      <c r="T207" s="42" t="s">
        <v>1178</v>
      </c>
      <c r="U207" s="25">
        <v>48</v>
      </c>
      <c r="V207" s="42" t="s">
        <v>43</v>
      </c>
      <c r="W207" s="42" t="s">
        <v>123</v>
      </c>
      <c r="X207" s="42" t="s">
        <v>1874</v>
      </c>
      <c r="Y207" s="68">
        <v>1</v>
      </c>
      <c r="Z207" s="26">
        <f>IF(T207="SOPORTE_TELEFÓNICO",'TARIFAS 2025'!$B$14,IF(V207="PRINCIPAL",'TARIFAS 2025'!$B$8,IF(V207="INTERMEDIA",'TARIFAS 2025'!$C$8,IF(V207="LEJANA",'TARIFAS 2025'!$D$8))))</f>
        <v>172989</v>
      </c>
      <c r="AA207" s="26">
        <f t="shared" si="3"/>
        <v>172989</v>
      </c>
    </row>
    <row r="208" spans="1:27" s="66" customFormat="1" ht="15.6">
      <c r="A208" s="68" t="s">
        <v>90</v>
      </c>
      <c r="B208" s="25" t="str">
        <f>VLOOKUP(A208,'CENTROS DE COSTOS'!A:D,2,0)</f>
        <v>0036-0005</v>
      </c>
      <c r="C208" s="25" t="str">
        <f>VLOOKUP(A208,'CENTROS DE COSTOS'!A:D,3,0)</f>
        <v>Wompi Noroccidente</v>
      </c>
      <c r="D208" s="68">
        <v>5001</v>
      </c>
      <c r="E208" s="68">
        <v>2861947</v>
      </c>
      <c r="F208" s="68">
        <v>46638</v>
      </c>
      <c r="G208" s="68" t="s">
        <v>33</v>
      </c>
      <c r="H208" s="68" t="s">
        <v>122</v>
      </c>
      <c r="I208" s="68" t="s">
        <v>90</v>
      </c>
      <c r="J208" s="68" t="s">
        <v>2724</v>
      </c>
      <c r="K208" s="68" t="s">
        <v>1174</v>
      </c>
      <c r="L208" s="68" t="s">
        <v>2725</v>
      </c>
      <c r="M208" s="42">
        <v>45939.40347222222</v>
      </c>
      <c r="N208" s="42">
        <v>45939.771527777775</v>
      </c>
      <c r="O208" s="68" t="s">
        <v>33</v>
      </c>
      <c r="P208" s="42" t="s">
        <v>2034</v>
      </c>
      <c r="Q208" s="42" t="s">
        <v>2035</v>
      </c>
      <c r="R208" s="42" t="s">
        <v>2036</v>
      </c>
      <c r="S208" s="42" t="s">
        <v>2726</v>
      </c>
      <c r="T208" s="42" t="s">
        <v>1178</v>
      </c>
      <c r="U208" s="25">
        <v>48</v>
      </c>
      <c r="V208" s="42" t="s">
        <v>42</v>
      </c>
      <c r="W208" s="42" t="s">
        <v>123</v>
      </c>
      <c r="X208" s="42" t="s">
        <v>1863</v>
      </c>
      <c r="Y208" s="68">
        <v>1</v>
      </c>
      <c r="Z208" s="26">
        <f>IF(T208="SOPORTE_TELEFÓNICO",'TARIFAS 2025'!$B$14,IF(V208="PRINCIPAL",'TARIFAS 2025'!$B$8,IF(V208="INTERMEDIA",'TARIFAS 2025'!$C$8,IF(V208="LEJANA",'TARIFAS 2025'!$D$8))))</f>
        <v>51282</v>
      </c>
      <c r="AA208" s="26">
        <f t="shared" si="3"/>
        <v>51282</v>
      </c>
    </row>
    <row r="209" spans="1:27" s="66" customFormat="1" ht="15.6">
      <c r="A209" s="68" t="s">
        <v>70</v>
      </c>
      <c r="B209" s="25" t="str">
        <f>VLOOKUP(A209,'CENTROS DE COSTOS'!A:D,2,0)</f>
        <v>0036-0001</v>
      </c>
      <c r="C209" s="25" t="str">
        <f>VLOOKUP(A209,'CENTROS DE COSTOS'!A:D,3,0)</f>
        <v>Wompi Costa</v>
      </c>
      <c r="D209" s="68">
        <v>8001</v>
      </c>
      <c r="E209" s="68">
        <v>2862424</v>
      </c>
      <c r="F209" s="68">
        <v>17017</v>
      </c>
      <c r="G209" s="68" t="s">
        <v>33</v>
      </c>
      <c r="H209" s="68" t="s">
        <v>255</v>
      </c>
      <c r="I209" s="68" t="s">
        <v>70</v>
      </c>
      <c r="J209" s="68" t="s">
        <v>2727</v>
      </c>
      <c r="K209" s="68" t="s">
        <v>1174</v>
      </c>
      <c r="L209" s="68" t="s">
        <v>2728</v>
      </c>
      <c r="M209" s="42">
        <v>45939.425000000003</v>
      </c>
      <c r="N209" s="42">
        <v>45940.34652777778</v>
      </c>
      <c r="O209" s="68" t="s">
        <v>33</v>
      </c>
      <c r="P209" s="42" t="s">
        <v>2016</v>
      </c>
      <c r="Q209" s="42" t="s">
        <v>2017</v>
      </c>
      <c r="R209" s="42" t="s">
        <v>2018</v>
      </c>
      <c r="S209" s="42" t="s">
        <v>2729</v>
      </c>
      <c r="T209" s="42" t="s">
        <v>1178</v>
      </c>
      <c r="U209" s="25">
        <v>64</v>
      </c>
      <c r="V209" s="42" t="s">
        <v>42</v>
      </c>
      <c r="W209" s="42" t="s">
        <v>123</v>
      </c>
      <c r="X209" s="42" t="s">
        <v>2432</v>
      </c>
      <c r="Y209" s="68">
        <v>1</v>
      </c>
      <c r="Z209" s="26">
        <f>IF(T209="SOPORTE_TELEFÓNICO",'TARIFAS 2025'!$B$14,IF(V209="PRINCIPAL",'TARIFAS 2025'!$B$8,IF(V209="INTERMEDIA",'TARIFAS 2025'!$C$8,IF(V209="LEJANA",'TARIFAS 2025'!$D$8))))</f>
        <v>51282</v>
      </c>
      <c r="AA209" s="26">
        <f t="shared" si="3"/>
        <v>51282</v>
      </c>
    </row>
    <row r="210" spans="1:27" s="66" customFormat="1" ht="15.6">
      <c r="A210" s="68" t="s">
        <v>79</v>
      </c>
      <c r="B210" s="25" t="str">
        <f>VLOOKUP(A210,'CENTROS DE COSTOS'!A:D,2,0)</f>
        <v>0036-0003</v>
      </c>
      <c r="C210" s="25" t="str">
        <f>VLOOKUP(A210,'CENTROS DE COSTOS'!A:D,3,0)</f>
        <v>Wompi Suroccidente</v>
      </c>
      <c r="D210" s="68">
        <v>76364</v>
      </c>
      <c r="E210" s="68">
        <v>2858040</v>
      </c>
      <c r="F210" s="68">
        <v>76236</v>
      </c>
      <c r="G210" s="68" t="s">
        <v>33</v>
      </c>
      <c r="H210" s="68" t="s">
        <v>1103</v>
      </c>
      <c r="I210" s="68" t="s">
        <v>1121</v>
      </c>
      <c r="J210" s="68" t="s">
        <v>2730</v>
      </c>
      <c r="K210" s="68" t="s">
        <v>1174</v>
      </c>
      <c r="L210" s="68" t="s">
        <v>2731</v>
      </c>
      <c r="M210" s="42">
        <v>45938.545138888891</v>
      </c>
      <c r="N210" s="42">
        <v>45940.386111111111</v>
      </c>
      <c r="O210" s="68" t="s">
        <v>33</v>
      </c>
      <c r="P210" s="42" t="s">
        <v>2016</v>
      </c>
      <c r="Q210" s="42" t="s">
        <v>2017</v>
      </c>
      <c r="R210" s="42" t="s">
        <v>2386</v>
      </c>
      <c r="S210" s="42" t="s">
        <v>2732</v>
      </c>
      <c r="T210" s="42" t="s">
        <v>1178</v>
      </c>
      <c r="U210" s="25">
        <v>48</v>
      </c>
      <c r="V210" s="42" t="s">
        <v>43</v>
      </c>
      <c r="W210" s="42" t="s">
        <v>123</v>
      </c>
      <c r="X210" s="42" t="s">
        <v>1503</v>
      </c>
      <c r="Y210" s="68">
        <v>1</v>
      </c>
      <c r="Z210" s="26">
        <f>IF(T210="SOPORTE_TELEFÓNICO",'TARIFAS 2025'!$B$14,IF(V210="PRINCIPAL",'TARIFAS 2025'!$B$8,IF(V210="INTERMEDIA",'TARIFAS 2025'!$C$8,IF(V210="LEJANA",'TARIFAS 2025'!$D$8))))</f>
        <v>172989</v>
      </c>
      <c r="AA210" s="26">
        <f t="shared" si="3"/>
        <v>172989</v>
      </c>
    </row>
    <row r="211" spans="1:27" s="66" customFormat="1" ht="15.6">
      <c r="A211" s="68" t="s">
        <v>73</v>
      </c>
      <c r="B211" s="25" t="str">
        <f>VLOOKUP(A211,'CENTROS DE COSTOS'!A:D,2,0)</f>
        <v>0036-0004</v>
      </c>
      <c r="C211" s="25" t="str">
        <f>VLOOKUP(A211,'CENTROS DE COSTOS'!A:D,3,0)</f>
        <v>Wompi Centro</v>
      </c>
      <c r="D211" s="68">
        <v>11001</v>
      </c>
      <c r="E211" s="68">
        <v>2862467</v>
      </c>
      <c r="F211" s="68">
        <v>37521</v>
      </c>
      <c r="G211" s="68" t="s">
        <v>33</v>
      </c>
      <c r="H211" s="68" t="s">
        <v>620</v>
      </c>
      <c r="I211" s="68" t="s">
        <v>2057</v>
      </c>
      <c r="J211" s="68" t="s">
        <v>2733</v>
      </c>
      <c r="K211" s="68" t="s">
        <v>1174</v>
      </c>
      <c r="L211" s="68" t="s">
        <v>2734</v>
      </c>
      <c r="M211" s="42">
        <v>45939.436111111114</v>
      </c>
      <c r="N211" s="42">
        <v>45940.388888888891</v>
      </c>
      <c r="O211" s="68" t="s">
        <v>33</v>
      </c>
      <c r="P211" s="42" t="s">
        <v>2022</v>
      </c>
      <c r="Q211" s="42" t="s">
        <v>2735</v>
      </c>
      <c r="R211" s="42" t="s">
        <v>2515</v>
      </c>
      <c r="S211" s="42" t="s">
        <v>2736</v>
      </c>
      <c r="T211" s="42" t="s">
        <v>1178</v>
      </c>
      <c r="U211" s="25">
        <v>8</v>
      </c>
      <c r="V211" s="42" t="s">
        <v>42</v>
      </c>
      <c r="W211" s="42" t="s">
        <v>123</v>
      </c>
      <c r="X211" s="42" t="s">
        <v>1509</v>
      </c>
      <c r="Y211" s="68">
        <v>1</v>
      </c>
      <c r="Z211" s="26">
        <f>IF(T211="SOPORTE_TELEFÓNICO",'TARIFAS 2025'!$B$14,IF(V211="PRINCIPAL",'TARIFAS 2025'!$B$8,IF(V211="INTERMEDIA",'TARIFAS 2025'!$C$8,IF(V211="LEJANA",'TARIFAS 2025'!$D$8))))</f>
        <v>51282</v>
      </c>
      <c r="AA211" s="26">
        <f t="shared" si="3"/>
        <v>51282</v>
      </c>
    </row>
    <row r="212" spans="1:27" s="66" customFormat="1" ht="15.6">
      <c r="A212" s="68" t="s">
        <v>94</v>
      </c>
      <c r="B212" s="25" t="str">
        <f>VLOOKUP(A212,'CENTROS DE COSTOS'!A:D,2,0)</f>
        <v>0036-0002</v>
      </c>
      <c r="C212" s="25" t="str">
        <f>VLOOKUP(A212,'CENTROS DE COSTOS'!A:D,3,0)</f>
        <v>Wompi Eje Cafetero</v>
      </c>
      <c r="D212" s="68">
        <v>66001</v>
      </c>
      <c r="E212" s="68">
        <v>2862881</v>
      </c>
      <c r="F212" s="68">
        <v>60990</v>
      </c>
      <c r="G212" s="68" t="s">
        <v>33</v>
      </c>
      <c r="H212" s="68" t="s">
        <v>460</v>
      </c>
      <c r="I212" s="68" t="s">
        <v>94</v>
      </c>
      <c r="J212" s="68" t="s">
        <v>2737</v>
      </c>
      <c r="K212" s="68" t="s">
        <v>1174</v>
      </c>
      <c r="L212" s="68" t="s">
        <v>2738</v>
      </c>
      <c r="M212" s="42">
        <v>45939.463888888888</v>
      </c>
      <c r="N212" s="42">
        <v>45940.419444444444</v>
      </c>
      <c r="O212" s="68" t="s">
        <v>33</v>
      </c>
      <c r="P212" s="42" t="s">
        <v>2009</v>
      </c>
      <c r="Q212" s="42" t="s">
        <v>2010</v>
      </c>
      <c r="R212" s="42" t="s">
        <v>2011</v>
      </c>
      <c r="S212" s="42" t="s">
        <v>2739</v>
      </c>
      <c r="T212" s="42" t="s">
        <v>2013</v>
      </c>
      <c r="U212" s="25">
        <v>16</v>
      </c>
      <c r="V212" s="42" t="s">
        <v>42</v>
      </c>
      <c r="W212" s="42" t="s">
        <v>123</v>
      </c>
      <c r="X212" s="42" t="s">
        <v>2131</v>
      </c>
      <c r="Y212" s="68">
        <v>1</v>
      </c>
      <c r="Z212" s="26">
        <f>IF(T212="SOPORTE_TELEFÓNICO",'TARIFAS 2025'!$B$14,IF(V212="PRINCIPAL",'TARIFAS 2025'!$B$8,IF(V212="INTERMEDIA",'TARIFAS 2025'!$C$8,IF(V212="LEJANA",'TARIFAS 2025'!$D$8))))</f>
        <v>22000</v>
      </c>
      <c r="AA212" s="26">
        <f t="shared" si="3"/>
        <v>22000</v>
      </c>
    </row>
    <row r="213" spans="1:27" s="66" customFormat="1" ht="15.6">
      <c r="A213" s="68" t="s">
        <v>94</v>
      </c>
      <c r="B213" s="25" t="str">
        <f>VLOOKUP(A213,'CENTROS DE COSTOS'!A:D,2,0)</f>
        <v>0036-0002</v>
      </c>
      <c r="C213" s="25" t="str">
        <f>VLOOKUP(A213,'CENTROS DE COSTOS'!A:D,3,0)</f>
        <v>Wompi Eje Cafetero</v>
      </c>
      <c r="D213" s="68">
        <v>66001</v>
      </c>
      <c r="E213" s="68">
        <v>2864276</v>
      </c>
      <c r="F213" s="68">
        <v>80907</v>
      </c>
      <c r="G213" s="68" t="s">
        <v>33</v>
      </c>
      <c r="H213" s="68" t="s">
        <v>460</v>
      </c>
      <c r="I213" s="68" t="s">
        <v>94</v>
      </c>
      <c r="J213" s="68" t="s">
        <v>2740</v>
      </c>
      <c r="K213" s="68" t="s">
        <v>1174</v>
      </c>
      <c r="L213" s="68" t="s">
        <v>2741</v>
      </c>
      <c r="M213" s="42">
        <v>45939.603472222225</v>
      </c>
      <c r="N213" s="42">
        <v>45940.420138888891</v>
      </c>
      <c r="O213" s="68" t="s">
        <v>33</v>
      </c>
      <c r="P213" s="42" t="s">
        <v>2009</v>
      </c>
      <c r="Q213" s="42" t="s">
        <v>2093</v>
      </c>
      <c r="R213" s="42" t="s">
        <v>2110</v>
      </c>
      <c r="S213" s="42" t="s">
        <v>2742</v>
      </c>
      <c r="T213" s="42" t="s">
        <v>2013</v>
      </c>
      <c r="U213" s="25">
        <v>0</v>
      </c>
      <c r="V213" s="42" t="s">
        <v>42</v>
      </c>
      <c r="W213" s="42" t="s">
        <v>123</v>
      </c>
      <c r="X213" s="42" t="s">
        <v>2131</v>
      </c>
      <c r="Y213" s="68">
        <v>1</v>
      </c>
      <c r="Z213" s="26">
        <f>IF(T213="SOPORTE_TELEFÓNICO",'TARIFAS 2025'!$B$14,IF(V213="PRINCIPAL",'TARIFAS 2025'!$B$8,IF(V213="INTERMEDIA",'TARIFAS 2025'!$C$8,IF(V213="LEJANA",'TARIFAS 2025'!$D$8))))</f>
        <v>22000</v>
      </c>
      <c r="AA213" s="26">
        <f t="shared" si="3"/>
        <v>22000</v>
      </c>
    </row>
    <row r="214" spans="1:27" s="66" customFormat="1" ht="15.6">
      <c r="A214" s="68" t="s">
        <v>94</v>
      </c>
      <c r="B214" s="25" t="str">
        <f>VLOOKUP(A214,'CENTROS DE COSTOS'!A:D,2,0)</f>
        <v>0036-0002</v>
      </c>
      <c r="C214" s="25" t="str">
        <f>VLOOKUP(A214,'CENTROS DE COSTOS'!A:D,3,0)</f>
        <v>Wompi Eje Cafetero</v>
      </c>
      <c r="D214" s="68">
        <v>66001</v>
      </c>
      <c r="E214" s="68">
        <v>2863019</v>
      </c>
      <c r="F214" s="68">
        <v>48397</v>
      </c>
      <c r="G214" s="68" t="s">
        <v>33</v>
      </c>
      <c r="H214" s="68" t="s">
        <v>460</v>
      </c>
      <c r="I214" s="68" t="s">
        <v>94</v>
      </c>
      <c r="J214" s="68" t="s">
        <v>2507</v>
      </c>
      <c r="K214" s="68" t="s">
        <v>1174</v>
      </c>
      <c r="L214" s="68" t="s">
        <v>2743</v>
      </c>
      <c r="M214" s="42">
        <v>45939.464583333334</v>
      </c>
      <c r="N214" s="42">
        <v>45940.42083333333</v>
      </c>
      <c r="O214" s="68" t="s">
        <v>33</v>
      </c>
      <c r="P214" s="42" t="s">
        <v>2509</v>
      </c>
      <c r="Q214" s="42" t="s">
        <v>2510</v>
      </c>
      <c r="R214" s="42" t="s">
        <v>2511</v>
      </c>
      <c r="S214" s="42" t="s">
        <v>2744</v>
      </c>
      <c r="T214" s="42" t="s">
        <v>2013</v>
      </c>
      <c r="U214" s="25">
        <v>40</v>
      </c>
      <c r="V214" s="42" t="s">
        <v>42</v>
      </c>
      <c r="W214" s="42" t="s">
        <v>123</v>
      </c>
      <c r="X214" s="42" t="s">
        <v>2131</v>
      </c>
      <c r="Y214" s="68">
        <v>1</v>
      </c>
      <c r="Z214" s="26">
        <f>IF(T214="SOPORTE_TELEFÓNICO",'TARIFAS 2025'!$B$14,IF(V214="PRINCIPAL",'TARIFAS 2025'!$B$8,IF(V214="INTERMEDIA",'TARIFAS 2025'!$C$8,IF(V214="LEJANA",'TARIFAS 2025'!$D$8))))</f>
        <v>22000</v>
      </c>
      <c r="AA214" s="26">
        <f t="shared" si="3"/>
        <v>22000</v>
      </c>
    </row>
    <row r="215" spans="1:27" s="66" customFormat="1" ht="15.6">
      <c r="A215" s="68" t="s">
        <v>73</v>
      </c>
      <c r="B215" s="25" t="str">
        <f>VLOOKUP(A215,'CENTROS DE COSTOS'!A:D,2,0)</f>
        <v>0036-0004</v>
      </c>
      <c r="C215" s="25" t="str">
        <f>VLOOKUP(A215,'CENTROS DE COSTOS'!A:D,3,0)</f>
        <v>Wompi Centro</v>
      </c>
      <c r="D215" s="68">
        <v>11001</v>
      </c>
      <c r="E215" s="68">
        <v>2863348</v>
      </c>
      <c r="F215" s="68">
        <v>40672</v>
      </c>
      <c r="G215" s="68" t="s">
        <v>33</v>
      </c>
      <c r="H215" s="68" t="s">
        <v>620</v>
      </c>
      <c r="I215" s="68" t="s">
        <v>73</v>
      </c>
      <c r="J215" s="68" t="s">
        <v>2745</v>
      </c>
      <c r="K215" s="68" t="s">
        <v>1174</v>
      </c>
      <c r="L215" s="68" t="s">
        <v>2746</v>
      </c>
      <c r="M215" s="42">
        <v>45939.493055555555</v>
      </c>
      <c r="N215" s="42">
        <v>45940.422222222223</v>
      </c>
      <c r="O215" s="68" t="s">
        <v>33</v>
      </c>
      <c r="P215" s="42" t="s">
        <v>2016</v>
      </c>
      <c r="Q215" s="42" t="s">
        <v>2017</v>
      </c>
      <c r="R215" s="42" t="s">
        <v>2312</v>
      </c>
      <c r="S215" s="42" t="s">
        <v>2747</v>
      </c>
      <c r="T215" s="42" t="s">
        <v>1178</v>
      </c>
      <c r="U215" s="25">
        <v>64</v>
      </c>
      <c r="V215" s="42" t="s">
        <v>42</v>
      </c>
      <c r="W215" s="42" t="s">
        <v>123</v>
      </c>
      <c r="X215" s="42" t="s">
        <v>1509</v>
      </c>
      <c r="Y215" s="68">
        <v>1</v>
      </c>
      <c r="Z215" s="26">
        <f>IF(T215="SOPORTE_TELEFÓNICO",'TARIFAS 2025'!$B$14,IF(V215="PRINCIPAL",'TARIFAS 2025'!$B$8,IF(V215="INTERMEDIA",'TARIFAS 2025'!$C$8,IF(V215="LEJANA",'TARIFAS 2025'!$D$8))))</f>
        <v>51282</v>
      </c>
      <c r="AA215" s="26">
        <f t="shared" si="3"/>
        <v>51282</v>
      </c>
    </row>
    <row r="216" spans="1:27" s="66" customFormat="1" ht="15.6">
      <c r="A216" s="68" t="s">
        <v>90</v>
      </c>
      <c r="B216" s="25" t="str">
        <f>VLOOKUP(A216,'CENTROS DE COSTOS'!A:D,2,0)</f>
        <v>0036-0005</v>
      </c>
      <c r="C216" s="25" t="str">
        <f>VLOOKUP(A216,'CENTROS DE COSTOS'!A:D,3,0)</f>
        <v>Wompi Noroccidente</v>
      </c>
      <c r="D216" s="68">
        <v>5001</v>
      </c>
      <c r="E216" s="68">
        <v>2862586</v>
      </c>
      <c r="F216" s="68">
        <v>29489</v>
      </c>
      <c r="G216" s="68" t="s">
        <v>33</v>
      </c>
      <c r="H216" s="68" t="s">
        <v>122</v>
      </c>
      <c r="I216" s="68" t="s">
        <v>90</v>
      </c>
      <c r="J216" s="68" t="s">
        <v>2748</v>
      </c>
      <c r="K216" s="68" t="s">
        <v>1174</v>
      </c>
      <c r="L216" s="68" t="s">
        <v>2749</v>
      </c>
      <c r="M216" s="42">
        <v>45939.447916666664</v>
      </c>
      <c r="N216" s="42">
        <v>45940.429861111108</v>
      </c>
      <c r="O216" s="68" t="s">
        <v>33</v>
      </c>
      <c r="P216" s="42" t="s">
        <v>2016</v>
      </c>
      <c r="Q216" s="42" t="s">
        <v>2017</v>
      </c>
      <c r="R216" s="42" t="s">
        <v>2018</v>
      </c>
      <c r="S216" s="42" t="s">
        <v>2750</v>
      </c>
      <c r="T216" s="42" t="s">
        <v>2013</v>
      </c>
      <c r="U216" s="25">
        <v>64</v>
      </c>
      <c r="V216" s="42" t="s">
        <v>42</v>
      </c>
      <c r="W216" s="42" t="s">
        <v>123</v>
      </c>
      <c r="X216" s="42" t="s">
        <v>2329</v>
      </c>
      <c r="Y216" s="68">
        <v>1</v>
      </c>
      <c r="Z216" s="26">
        <f>IF(T216="SOPORTE_TELEFÓNICO",'TARIFAS 2025'!$B$14,IF(V216="PRINCIPAL",'TARIFAS 2025'!$B$8,IF(V216="INTERMEDIA",'TARIFAS 2025'!$C$8,IF(V216="LEJANA",'TARIFAS 2025'!$D$8))))</f>
        <v>22000</v>
      </c>
      <c r="AA216" s="26">
        <f t="shared" si="3"/>
        <v>22000</v>
      </c>
    </row>
    <row r="217" spans="1:27" s="66" customFormat="1" ht="15.6">
      <c r="A217" s="68" t="s">
        <v>90</v>
      </c>
      <c r="B217" s="25" t="str">
        <f>VLOOKUP(A217,'CENTROS DE COSTOS'!A:D,2,0)</f>
        <v>0036-0005</v>
      </c>
      <c r="C217" s="25" t="str">
        <f>VLOOKUP(A217,'CENTROS DE COSTOS'!A:D,3,0)</f>
        <v>Wompi Noroccidente</v>
      </c>
      <c r="D217" s="68">
        <v>5440</v>
      </c>
      <c r="E217" s="68">
        <v>2861212</v>
      </c>
      <c r="F217" s="68">
        <v>31774</v>
      </c>
      <c r="G217" s="68" t="s">
        <v>33</v>
      </c>
      <c r="H217" s="68" t="s">
        <v>122</v>
      </c>
      <c r="I217" s="68" t="s">
        <v>200</v>
      </c>
      <c r="J217" s="68" t="s">
        <v>2751</v>
      </c>
      <c r="K217" s="68" t="s">
        <v>1174</v>
      </c>
      <c r="L217" s="68" t="s">
        <v>2752</v>
      </c>
      <c r="M217" s="42">
        <v>45939.333333333336</v>
      </c>
      <c r="N217" s="42">
        <v>45940.431944444441</v>
      </c>
      <c r="O217" s="68" t="s">
        <v>33</v>
      </c>
      <c r="P217" s="42" t="s">
        <v>2022</v>
      </c>
      <c r="Q217" s="42" t="s">
        <v>2023</v>
      </c>
      <c r="R217" s="42" t="s">
        <v>2024</v>
      </c>
      <c r="S217" s="42" t="s">
        <v>2753</v>
      </c>
      <c r="T217" s="42" t="s">
        <v>1178</v>
      </c>
      <c r="U217" s="25">
        <v>64</v>
      </c>
      <c r="V217" s="42" t="s">
        <v>43</v>
      </c>
      <c r="W217" s="42" t="s">
        <v>123</v>
      </c>
      <c r="X217" s="42" t="s">
        <v>1384</v>
      </c>
      <c r="Y217" s="68">
        <v>1</v>
      </c>
      <c r="Z217" s="26">
        <f>IF(T217="SOPORTE_TELEFÓNICO",'TARIFAS 2025'!$B$14,IF(V217="PRINCIPAL",'TARIFAS 2025'!$B$8,IF(V217="INTERMEDIA",'TARIFAS 2025'!$C$8,IF(V217="LEJANA",'TARIFAS 2025'!$D$8))))</f>
        <v>172989</v>
      </c>
      <c r="AA217" s="26">
        <f t="shared" si="3"/>
        <v>172989</v>
      </c>
    </row>
    <row r="218" spans="1:27" s="66" customFormat="1" ht="15.6">
      <c r="A218" s="68" t="s">
        <v>73</v>
      </c>
      <c r="B218" s="25" t="str">
        <f>VLOOKUP(A218,'CENTROS DE COSTOS'!A:D,2,0)</f>
        <v>0036-0004</v>
      </c>
      <c r="C218" s="25" t="str">
        <f>VLOOKUP(A218,'CENTROS DE COSTOS'!A:D,3,0)</f>
        <v>Wompi Centro</v>
      </c>
      <c r="D218" s="68">
        <v>25286</v>
      </c>
      <c r="E218" s="68">
        <v>2860538</v>
      </c>
      <c r="F218" s="68">
        <v>31372</v>
      </c>
      <c r="G218" s="68" t="s">
        <v>33</v>
      </c>
      <c r="H218" s="68" t="s">
        <v>620</v>
      </c>
      <c r="I218" s="68" t="s">
        <v>652</v>
      </c>
      <c r="J218" s="68" t="s">
        <v>2754</v>
      </c>
      <c r="K218" s="68" t="s">
        <v>1174</v>
      </c>
      <c r="L218" s="68" t="s">
        <v>2755</v>
      </c>
      <c r="M218" s="42">
        <v>45939.333333333336</v>
      </c>
      <c r="N218" s="42">
        <v>45940.433333333334</v>
      </c>
      <c r="O218" s="68" t="s">
        <v>33</v>
      </c>
      <c r="P218" s="42" t="s">
        <v>2022</v>
      </c>
      <c r="Q218" s="42" t="s">
        <v>2023</v>
      </c>
      <c r="R218" s="42" t="s">
        <v>2060</v>
      </c>
      <c r="S218" s="42" t="s">
        <v>2756</v>
      </c>
      <c r="T218" s="42" t="s">
        <v>1178</v>
      </c>
      <c r="U218" s="25">
        <v>0</v>
      </c>
      <c r="V218" s="42" t="s">
        <v>43</v>
      </c>
      <c r="W218" s="42" t="s">
        <v>123</v>
      </c>
      <c r="X218" s="42" t="s">
        <v>2757</v>
      </c>
      <c r="Y218" s="68">
        <v>1</v>
      </c>
      <c r="Z218" s="26">
        <f>IF(T218="SOPORTE_TELEFÓNICO",'TARIFAS 2025'!$B$14,IF(V218="PRINCIPAL",'TARIFAS 2025'!$B$8,IF(V218="INTERMEDIA",'TARIFAS 2025'!$C$8,IF(V218="LEJANA",'TARIFAS 2025'!$D$8))))</f>
        <v>172989</v>
      </c>
      <c r="AA218" s="26">
        <f t="shared" si="3"/>
        <v>172989</v>
      </c>
    </row>
    <row r="219" spans="1:27" s="66" customFormat="1" ht="15.6">
      <c r="A219" s="68" t="s">
        <v>90</v>
      </c>
      <c r="B219" s="25" t="str">
        <f>VLOOKUP(A219,'CENTROS DE COSTOS'!A:D,2,0)</f>
        <v>0036-0005</v>
      </c>
      <c r="C219" s="25" t="str">
        <f>VLOOKUP(A219,'CENTROS DE COSTOS'!A:D,3,0)</f>
        <v>Wompi Noroccidente</v>
      </c>
      <c r="D219" s="68">
        <v>5674</v>
      </c>
      <c r="E219" s="68">
        <v>2857236</v>
      </c>
      <c r="F219" s="68">
        <v>10198</v>
      </c>
      <c r="G219" s="68" t="s">
        <v>33</v>
      </c>
      <c r="H219" s="68" t="s">
        <v>122</v>
      </c>
      <c r="I219" s="68" t="s">
        <v>2758</v>
      </c>
      <c r="J219" s="68" t="s">
        <v>2759</v>
      </c>
      <c r="K219" s="68" t="s">
        <v>1174</v>
      </c>
      <c r="L219" s="68" t="s">
        <v>2760</v>
      </c>
      <c r="M219" s="42">
        <v>45938.476388888892</v>
      </c>
      <c r="N219" s="42">
        <v>45940.439583333333</v>
      </c>
      <c r="O219" s="68" t="s">
        <v>33</v>
      </c>
      <c r="P219" s="42" t="s">
        <v>2040</v>
      </c>
      <c r="Q219" s="42" t="s">
        <v>2041</v>
      </c>
      <c r="R219" s="42" t="s">
        <v>2042</v>
      </c>
      <c r="S219" s="42" t="s">
        <v>2761</v>
      </c>
      <c r="T219" s="42" t="s">
        <v>2013</v>
      </c>
      <c r="U219" s="25">
        <v>48</v>
      </c>
      <c r="V219" s="42" t="s">
        <v>43</v>
      </c>
      <c r="W219" s="42" t="s">
        <v>123</v>
      </c>
      <c r="X219" s="42" t="s">
        <v>1384</v>
      </c>
      <c r="Y219" s="68">
        <v>1</v>
      </c>
      <c r="Z219" s="26">
        <f>IF(T219="SOPORTE_TELEFÓNICO",'TARIFAS 2025'!$B$14,IF(V219="PRINCIPAL",'TARIFAS 2025'!$B$8,IF(V219="INTERMEDIA",'TARIFAS 2025'!$C$8,IF(V219="LEJANA",'TARIFAS 2025'!$D$8))))</f>
        <v>22000</v>
      </c>
      <c r="AA219" s="26">
        <f t="shared" si="3"/>
        <v>22000</v>
      </c>
    </row>
    <row r="220" spans="1:27" s="66" customFormat="1" ht="15.6">
      <c r="A220" s="68" t="s">
        <v>92</v>
      </c>
      <c r="B220" s="25" t="str">
        <f>VLOOKUP(A220,'CENTROS DE COSTOS'!A:D,2,0)</f>
        <v>0036-0006</v>
      </c>
      <c r="C220" s="25" t="str">
        <f>VLOOKUP(A220,'CENTROS DE COSTOS'!A:D,3,0)</f>
        <v>Wompi Oriente</v>
      </c>
      <c r="D220" s="68">
        <v>41001</v>
      </c>
      <c r="E220" s="68">
        <v>2864498</v>
      </c>
      <c r="F220" s="68">
        <v>70349</v>
      </c>
      <c r="G220" s="68" t="s">
        <v>33</v>
      </c>
      <c r="H220" s="68" t="s">
        <v>742</v>
      </c>
      <c r="I220" s="68" t="s">
        <v>92</v>
      </c>
      <c r="J220" s="68" t="s">
        <v>2762</v>
      </c>
      <c r="K220" s="68" t="s">
        <v>1174</v>
      </c>
      <c r="L220" s="68" t="s">
        <v>2763</v>
      </c>
      <c r="M220" s="42">
        <v>45939.624305555553</v>
      </c>
      <c r="N220" s="42">
        <v>45940.457638888889</v>
      </c>
      <c r="O220" s="68" t="s">
        <v>33</v>
      </c>
      <c r="P220" s="42" t="s">
        <v>2016</v>
      </c>
      <c r="Q220" s="42" t="s">
        <v>2017</v>
      </c>
      <c r="R220" s="42" t="s">
        <v>2386</v>
      </c>
      <c r="S220" s="42" t="s">
        <v>2764</v>
      </c>
      <c r="T220" s="42" t="s">
        <v>1178</v>
      </c>
      <c r="U220" s="25">
        <v>32</v>
      </c>
      <c r="V220" s="42" t="s">
        <v>42</v>
      </c>
      <c r="W220" s="42" t="s">
        <v>123</v>
      </c>
      <c r="X220" s="42" t="s">
        <v>1205</v>
      </c>
      <c r="Y220" s="68">
        <v>1</v>
      </c>
      <c r="Z220" s="26">
        <f>IF(T220="SOPORTE_TELEFÓNICO",'TARIFAS 2025'!$B$14,IF(V220="PRINCIPAL",'TARIFAS 2025'!$B$8,IF(V220="INTERMEDIA",'TARIFAS 2025'!$C$8,IF(V220="LEJANA",'TARIFAS 2025'!$D$8))))</f>
        <v>51282</v>
      </c>
      <c r="AA220" s="26">
        <f t="shared" si="3"/>
        <v>51282</v>
      </c>
    </row>
    <row r="221" spans="1:27" s="66" customFormat="1" ht="15.6">
      <c r="A221" s="68" t="s">
        <v>90</v>
      </c>
      <c r="B221" s="25" t="str">
        <f>VLOOKUP(A221,'CENTROS DE COSTOS'!A:D,2,0)</f>
        <v>0036-0005</v>
      </c>
      <c r="C221" s="25" t="str">
        <f>VLOOKUP(A221,'CENTROS DE COSTOS'!A:D,3,0)</f>
        <v>Wompi Noroccidente</v>
      </c>
      <c r="D221" s="68">
        <v>5697</v>
      </c>
      <c r="E221" s="68">
        <v>2861280</v>
      </c>
      <c r="F221" s="68">
        <v>17702</v>
      </c>
      <c r="G221" s="68" t="s">
        <v>33</v>
      </c>
      <c r="H221" s="68" t="s">
        <v>122</v>
      </c>
      <c r="I221" s="68" t="s">
        <v>180</v>
      </c>
      <c r="J221" s="68" t="s">
        <v>2765</v>
      </c>
      <c r="K221" s="68" t="s">
        <v>1174</v>
      </c>
      <c r="L221" s="68" t="s">
        <v>2766</v>
      </c>
      <c r="M221" s="42">
        <v>45939.352777777778</v>
      </c>
      <c r="N221" s="42">
        <v>45940.470138888886</v>
      </c>
      <c r="O221" s="68" t="s">
        <v>33</v>
      </c>
      <c r="P221" s="42" t="s">
        <v>2034</v>
      </c>
      <c r="Q221" s="42" t="s">
        <v>2035</v>
      </c>
      <c r="R221" s="42" t="s">
        <v>2036</v>
      </c>
      <c r="S221" s="42" t="s">
        <v>2767</v>
      </c>
      <c r="T221" s="42" t="s">
        <v>2013</v>
      </c>
      <c r="U221" s="25">
        <v>16</v>
      </c>
      <c r="V221" s="42" t="s">
        <v>43</v>
      </c>
      <c r="W221" s="42" t="s">
        <v>123</v>
      </c>
      <c r="X221" s="42" t="s">
        <v>2117</v>
      </c>
      <c r="Y221" s="68">
        <v>1</v>
      </c>
      <c r="Z221" s="26">
        <f>IF(T221="SOPORTE_TELEFÓNICO",'TARIFAS 2025'!$B$14,IF(V221="PRINCIPAL",'TARIFAS 2025'!$B$8,IF(V221="INTERMEDIA",'TARIFAS 2025'!$C$8,IF(V221="LEJANA",'TARIFAS 2025'!$D$8))))</f>
        <v>22000</v>
      </c>
      <c r="AA221" s="26">
        <f t="shared" si="3"/>
        <v>22000</v>
      </c>
    </row>
    <row r="222" spans="1:27" s="66" customFormat="1" ht="15.6">
      <c r="A222" s="68" t="s">
        <v>73</v>
      </c>
      <c r="B222" s="25" t="str">
        <f>VLOOKUP(A222,'CENTROS DE COSTOS'!A:D,2,0)</f>
        <v>0036-0004</v>
      </c>
      <c r="C222" s="25" t="str">
        <f>VLOOKUP(A222,'CENTROS DE COSTOS'!A:D,3,0)</f>
        <v>Wompi Centro</v>
      </c>
      <c r="D222" s="68">
        <v>11001</v>
      </c>
      <c r="E222" s="68">
        <v>2863786</v>
      </c>
      <c r="F222" s="68">
        <v>76710</v>
      </c>
      <c r="G222" s="68" t="s">
        <v>33</v>
      </c>
      <c r="H222" s="68" t="s">
        <v>620</v>
      </c>
      <c r="I222" s="68" t="s">
        <v>2057</v>
      </c>
      <c r="J222" s="68" t="s">
        <v>2768</v>
      </c>
      <c r="K222" s="68" t="s">
        <v>1174</v>
      </c>
      <c r="L222" s="68" t="s">
        <v>2769</v>
      </c>
      <c r="M222" s="42">
        <v>45939.541666666664</v>
      </c>
      <c r="N222" s="42">
        <v>45940.47152777778</v>
      </c>
      <c r="O222" s="68" t="s">
        <v>33</v>
      </c>
      <c r="P222" s="42" t="s">
        <v>2022</v>
      </c>
      <c r="Q222" s="42" t="s">
        <v>2023</v>
      </c>
      <c r="R222" s="42" t="s">
        <v>2024</v>
      </c>
      <c r="S222" s="42" t="s">
        <v>2770</v>
      </c>
      <c r="T222" s="42" t="s">
        <v>1178</v>
      </c>
      <c r="U222" s="25">
        <v>48</v>
      </c>
      <c r="V222" s="42" t="s">
        <v>42</v>
      </c>
      <c r="W222" s="42" t="s">
        <v>123</v>
      </c>
      <c r="X222" s="42" t="s">
        <v>1390</v>
      </c>
      <c r="Y222" s="68">
        <v>1</v>
      </c>
      <c r="Z222" s="26">
        <f>IF(T222="SOPORTE_TELEFÓNICO",'TARIFAS 2025'!$B$14,IF(V222="PRINCIPAL",'TARIFAS 2025'!$B$8,IF(V222="INTERMEDIA",'TARIFAS 2025'!$C$8,IF(V222="LEJANA",'TARIFAS 2025'!$D$8))))</f>
        <v>51282</v>
      </c>
      <c r="AA222" s="26">
        <f t="shared" si="3"/>
        <v>51282</v>
      </c>
    </row>
    <row r="223" spans="1:27" s="66" customFormat="1" ht="15.6">
      <c r="A223" s="68" t="s">
        <v>92</v>
      </c>
      <c r="B223" s="25" t="str">
        <f>VLOOKUP(A223,'CENTROS DE COSTOS'!A:D,2,0)</f>
        <v>0036-0006</v>
      </c>
      <c r="C223" s="25" t="str">
        <f>VLOOKUP(A223,'CENTROS DE COSTOS'!A:D,3,0)</f>
        <v>Wompi Oriente</v>
      </c>
      <c r="D223" s="68">
        <v>18001</v>
      </c>
      <c r="E223" s="68">
        <v>2862037</v>
      </c>
      <c r="F223" s="68">
        <v>70552</v>
      </c>
      <c r="G223" s="68" t="s">
        <v>33</v>
      </c>
      <c r="H223" s="68" t="s">
        <v>468</v>
      </c>
      <c r="I223" s="68" t="s">
        <v>84</v>
      </c>
      <c r="J223" s="68" t="s">
        <v>2771</v>
      </c>
      <c r="K223" s="68" t="s">
        <v>1174</v>
      </c>
      <c r="L223" s="68" t="s">
        <v>2772</v>
      </c>
      <c r="M223" s="42">
        <v>45939.404861111114</v>
      </c>
      <c r="N223" s="42">
        <v>45940.481944444444</v>
      </c>
      <c r="O223" s="68" t="s">
        <v>33</v>
      </c>
      <c r="P223" s="42" t="s">
        <v>2040</v>
      </c>
      <c r="Q223" s="42" t="s">
        <v>2773</v>
      </c>
      <c r="R223" s="42" t="s">
        <v>2774</v>
      </c>
      <c r="S223" s="42" t="s">
        <v>2775</v>
      </c>
      <c r="T223" s="42" t="s">
        <v>1178</v>
      </c>
      <c r="U223" s="25">
        <v>64</v>
      </c>
      <c r="V223" s="42" t="s">
        <v>44</v>
      </c>
      <c r="W223" s="42" t="s">
        <v>123</v>
      </c>
      <c r="X223" s="42" t="s">
        <v>1515</v>
      </c>
      <c r="Y223" s="68">
        <v>1</v>
      </c>
      <c r="Z223" s="26">
        <f>IF(T223="SOPORTE_TELEFÓNICO",'TARIFAS 2025'!$B$14,IF(V223="PRINCIPAL",'TARIFAS 2025'!$B$8,IF(V223="INTERMEDIA",'TARIFAS 2025'!$C$8,IF(V223="LEJANA",'TARIFAS 2025'!$D$8))))</f>
        <v>452148</v>
      </c>
      <c r="AA223" s="26">
        <f t="shared" si="3"/>
        <v>452148</v>
      </c>
    </row>
    <row r="224" spans="1:27" s="66" customFormat="1" ht="15.6">
      <c r="A224" s="68" t="s">
        <v>73</v>
      </c>
      <c r="B224" s="25" t="str">
        <f>VLOOKUP(A224,'CENTROS DE COSTOS'!A:D,2,0)</f>
        <v>0036-0004</v>
      </c>
      <c r="C224" s="25" t="str">
        <f>VLOOKUP(A224,'CENTROS DE COSTOS'!A:D,3,0)</f>
        <v>Wompi Centro</v>
      </c>
      <c r="D224" s="68">
        <v>11001</v>
      </c>
      <c r="E224" s="68">
        <v>2858103</v>
      </c>
      <c r="F224" s="68">
        <v>50214</v>
      </c>
      <c r="G224" s="68" t="s">
        <v>33</v>
      </c>
      <c r="H224" s="68" t="s">
        <v>620</v>
      </c>
      <c r="I224" s="68" t="s">
        <v>73</v>
      </c>
      <c r="J224" s="68" t="s">
        <v>2776</v>
      </c>
      <c r="K224" s="68" t="s">
        <v>1174</v>
      </c>
      <c r="L224" s="68" t="s">
        <v>2777</v>
      </c>
      <c r="M224" s="42">
        <v>45938.552083333336</v>
      </c>
      <c r="N224" s="42">
        <v>45940.493750000001</v>
      </c>
      <c r="O224" s="68" t="s">
        <v>33</v>
      </c>
      <c r="P224" s="42" t="s">
        <v>2022</v>
      </c>
      <c r="Q224" s="42" t="s">
        <v>2023</v>
      </c>
      <c r="R224" s="42" t="s">
        <v>2024</v>
      </c>
      <c r="S224" s="42" t="s">
        <v>2778</v>
      </c>
      <c r="T224" s="42" t="s">
        <v>1178</v>
      </c>
      <c r="U224" s="25">
        <v>64</v>
      </c>
      <c r="V224" s="42" t="s">
        <v>42</v>
      </c>
      <c r="W224" s="42" t="s">
        <v>123</v>
      </c>
      <c r="X224" s="42" t="s">
        <v>1390</v>
      </c>
      <c r="Y224" s="68">
        <v>1</v>
      </c>
      <c r="Z224" s="26">
        <f>IF(T224="SOPORTE_TELEFÓNICO",'TARIFAS 2025'!$B$14,IF(V224="PRINCIPAL",'TARIFAS 2025'!$B$8,IF(V224="INTERMEDIA",'TARIFAS 2025'!$C$8,IF(V224="LEJANA",'TARIFAS 2025'!$D$8))))</f>
        <v>51282</v>
      </c>
      <c r="AA224" s="26">
        <f t="shared" si="3"/>
        <v>51282</v>
      </c>
    </row>
    <row r="225" spans="1:27" s="66" customFormat="1" ht="15.6">
      <c r="A225" s="68" t="s">
        <v>79</v>
      </c>
      <c r="B225" s="25" t="str">
        <f>VLOOKUP(A225,'CENTROS DE COSTOS'!A:D,2,0)</f>
        <v>0036-0003</v>
      </c>
      <c r="C225" s="25" t="str">
        <f>VLOOKUP(A225,'CENTROS DE COSTOS'!A:D,3,0)</f>
        <v>Wompi Suroccidente</v>
      </c>
      <c r="D225" s="68">
        <v>19698</v>
      </c>
      <c r="E225" s="68">
        <v>2857340</v>
      </c>
      <c r="F225" s="68">
        <v>32449</v>
      </c>
      <c r="G225" s="68" t="s">
        <v>33</v>
      </c>
      <c r="H225" s="68" t="s">
        <v>500</v>
      </c>
      <c r="I225" s="68" t="s">
        <v>529</v>
      </c>
      <c r="J225" s="68" t="s">
        <v>2779</v>
      </c>
      <c r="K225" s="68" t="s">
        <v>1174</v>
      </c>
      <c r="L225" s="68" t="s">
        <v>2780</v>
      </c>
      <c r="M225" s="42">
        <v>45938.474999999999</v>
      </c>
      <c r="N225" s="42">
        <v>45940.495833333334</v>
      </c>
      <c r="O225" s="68" t="s">
        <v>33</v>
      </c>
      <c r="P225" s="42" t="s">
        <v>2022</v>
      </c>
      <c r="Q225" s="42" t="s">
        <v>2023</v>
      </c>
      <c r="R225" s="42" t="s">
        <v>2024</v>
      </c>
      <c r="S225" s="42" t="s">
        <v>2781</v>
      </c>
      <c r="T225" s="42" t="s">
        <v>1178</v>
      </c>
      <c r="U225" s="25">
        <v>64</v>
      </c>
      <c r="V225" s="42" t="s">
        <v>43</v>
      </c>
      <c r="W225" s="42" t="s">
        <v>123</v>
      </c>
      <c r="X225" s="42" t="s">
        <v>1503</v>
      </c>
      <c r="Y225" s="68">
        <v>1</v>
      </c>
      <c r="Z225" s="26">
        <f>IF(T225="SOPORTE_TELEFÓNICO",'TARIFAS 2025'!$B$14,IF(V225="PRINCIPAL",'TARIFAS 2025'!$B$8,IF(V225="INTERMEDIA",'TARIFAS 2025'!$C$8,IF(V225="LEJANA",'TARIFAS 2025'!$D$8))))</f>
        <v>172989</v>
      </c>
      <c r="AA225" s="26">
        <f t="shared" si="3"/>
        <v>172989</v>
      </c>
    </row>
    <row r="226" spans="1:27" s="66" customFormat="1" ht="15.6">
      <c r="A226" s="68" t="s">
        <v>98</v>
      </c>
      <c r="B226" s="25" t="str">
        <f>VLOOKUP(A226,'CENTROS DE COSTOS'!A:D,2,0)</f>
        <v>0036-0007</v>
      </c>
      <c r="C226" s="25" t="str">
        <f>VLOOKUP(A226,'CENTROS DE COSTOS'!A:D,3,0)</f>
        <v>Wompi Santander</v>
      </c>
      <c r="D226" s="68">
        <v>15646</v>
      </c>
      <c r="E226" s="68">
        <v>2860482</v>
      </c>
      <c r="F226" s="68">
        <v>52924</v>
      </c>
      <c r="G226" s="68" t="s">
        <v>33</v>
      </c>
      <c r="H226" s="68" t="s">
        <v>324</v>
      </c>
      <c r="I226" s="68" t="s">
        <v>398</v>
      </c>
      <c r="J226" s="68" t="s">
        <v>2782</v>
      </c>
      <c r="K226" s="68" t="s">
        <v>1174</v>
      </c>
      <c r="L226" s="68" t="s">
        <v>2783</v>
      </c>
      <c r="M226" s="42">
        <v>45939.333333333336</v>
      </c>
      <c r="N226" s="42">
        <v>45940.5</v>
      </c>
      <c r="O226" s="68" t="s">
        <v>33</v>
      </c>
      <c r="P226" s="42" t="s">
        <v>2016</v>
      </c>
      <c r="Q226" s="42" t="s">
        <v>2017</v>
      </c>
      <c r="R226" s="42" t="s">
        <v>2312</v>
      </c>
      <c r="S226" s="42" t="s">
        <v>2784</v>
      </c>
      <c r="T226" s="42" t="s">
        <v>1178</v>
      </c>
      <c r="U226" s="25">
        <v>64</v>
      </c>
      <c r="V226" s="42" t="s">
        <v>43</v>
      </c>
      <c r="W226" s="42" t="s">
        <v>123</v>
      </c>
      <c r="X226" s="42" t="s">
        <v>1927</v>
      </c>
      <c r="Y226" s="68">
        <v>1</v>
      </c>
      <c r="Z226" s="26">
        <f>IF(T226="SOPORTE_TELEFÓNICO",'TARIFAS 2025'!$B$14,IF(V226="PRINCIPAL",'TARIFAS 2025'!$B$8,IF(V226="INTERMEDIA",'TARIFAS 2025'!$C$8,IF(V226="LEJANA",'TARIFAS 2025'!$D$8))))</f>
        <v>172989</v>
      </c>
      <c r="AA226" s="26">
        <f t="shared" si="3"/>
        <v>172989</v>
      </c>
    </row>
    <row r="227" spans="1:27" s="66" customFormat="1" ht="15.6">
      <c r="A227" s="68" t="s">
        <v>73</v>
      </c>
      <c r="B227" s="25" t="str">
        <f>VLOOKUP(A227,'CENTROS DE COSTOS'!A:D,2,0)</f>
        <v>0036-0004</v>
      </c>
      <c r="C227" s="25" t="str">
        <f>VLOOKUP(A227,'CENTROS DE COSTOS'!A:D,3,0)</f>
        <v>Wompi Centro</v>
      </c>
      <c r="D227" s="68">
        <v>25754</v>
      </c>
      <c r="E227" s="68">
        <v>2865918</v>
      </c>
      <c r="F227" s="68">
        <v>50837</v>
      </c>
      <c r="G227" s="68" t="s">
        <v>33</v>
      </c>
      <c r="H227" s="68" t="s">
        <v>620</v>
      </c>
      <c r="I227" s="68" t="s">
        <v>700</v>
      </c>
      <c r="J227" s="68" t="s">
        <v>2785</v>
      </c>
      <c r="K227" s="68" t="s">
        <v>1174</v>
      </c>
      <c r="L227" s="68" t="s">
        <v>2786</v>
      </c>
      <c r="M227" s="42">
        <v>45940.333333333336</v>
      </c>
      <c r="N227" s="42">
        <v>45940.513888888891</v>
      </c>
      <c r="O227" s="68" t="s">
        <v>33</v>
      </c>
      <c r="P227" s="42" t="s">
        <v>2016</v>
      </c>
      <c r="Q227" s="42" t="s">
        <v>2017</v>
      </c>
      <c r="R227" s="42" t="s">
        <v>2018</v>
      </c>
      <c r="S227" s="42" t="s">
        <v>2787</v>
      </c>
      <c r="T227" s="42" t="s">
        <v>1178</v>
      </c>
      <c r="U227" s="25">
        <v>0</v>
      </c>
      <c r="V227" s="42" t="s">
        <v>42</v>
      </c>
      <c r="W227" s="42" t="s">
        <v>123</v>
      </c>
      <c r="X227" s="42" t="s">
        <v>1451</v>
      </c>
      <c r="Y227" s="68">
        <v>1</v>
      </c>
      <c r="Z227" s="26">
        <f>IF(T227="SOPORTE_TELEFÓNICO",'TARIFAS 2025'!$B$14,IF(V227="PRINCIPAL",'TARIFAS 2025'!$B$8,IF(V227="INTERMEDIA",'TARIFAS 2025'!$C$8,IF(V227="LEJANA",'TARIFAS 2025'!$D$8))))</f>
        <v>51282</v>
      </c>
      <c r="AA227" s="26">
        <f t="shared" si="3"/>
        <v>51282</v>
      </c>
    </row>
    <row r="228" spans="1:27" s="66" customFormat="1" ht="15.6">
      <c r="A228" s="68" t="s">
        <v>79</v>
      </c>
      <c r="B228" s="25" t="str">
        <f>VLOOKUP(A228,'CENTROS DE COSTOS'!A:D,2,0)</f>
        <v>0036-0003</v>
      </c>
      <c r="C228" s="25" t="str">
        <f>VLOOKUP(A228,'CENTROS DE COSTOS'!A:D,3,0)</f>
        <v>Wompi Suroccidente</v>
      </c>
      <c r="D228" s="68">
        <v>76892</v>
      </c>
      <c r="E228" s="68">
        <v>2863876</v>
      </c>
      <c r="F228" s="68">
        <v>79443</v>
      </c>
      <c r="G228" s="68" t="s">
        <v>33</v>
      </c>
      <c r="H228" s="68" t="s">
        <v>1103</v>
      </c>
      <c r="I228" s="68" t="s">
        <v>1136</v>
      </c>
      <c r="J228" s="68" t="s">
        <v>2788</v>
      </c>
      <c r="K228" s="68" t="s">
        <v>1174</v>
      </c>
      <c r="L228" s="68" t="s">
        <v>2789</v>
      </c>
      <c r="M228" s="42">
        <v>45939.559027777781</v>
      </c>
      <c r="N228" s="42">
        <v>45940.51666666667</v>
      </c>
      <c r="O228" s="68" t="s">
        <v>33</v>
      </c>
      <c r="P228" s="42" t="s">
        <v>2790</v>
      </c>
      <c r="Q228" s="42" t="s">
        <v>2791</v>
      </c>
      <c r="R228" s="42" t="s">
        <v>2792</v>
      </c>
      <c r="S228" s="42" t="s">
        <v>2793</v>
      </c>
      <c r="T228" s="42" t="s">
        <v>2013</v>
      </c>
      <c r="U228" s="25">
        <v>0</v>
      </c>
      <c r="V228" s="42" t="s">
        <v>42</v>
      </c>
      <c r="W228" s="42" t="s">
        <v>123</v>
      </c>
      <c r="X228" s="42" t="s">
        <v>1943</v>
      </c>
      <c r="Y228" s="68">
        <v>1</v>
      </c>
      <c r="Z228" s="26">
        <f>IF(T228="SOPORTE_TELEFÓNICO",'TARIFAS 2025'!$B$14,IF(V228="PRINCIPAL",'TARIFAS 2025'!$B$8,IF(V228="INTERMEDIA",'TARIFAS 2025'!$C$8,IF(V228="LEJANA",'TARIFAS 2025'!$D$8))))</f>
        <v>22000</v>
      </c>
      <c r="AA228" s="26">
        <f t="shared" si="3"/>
        <v>22000</v>
      </c>
    </row>
    <row r="229" spans="1:27" s="66" customFormat="1" ht="15.6">
      <c r="A229" s="68" t="s">
        <v>73</v>
      </c>
      <c r="B229" s="25" t="str">
        <f>VLOOKUP(A229,'CENTROS DE COSTOS'!A:D,2,0)</f>
        <v>0036-0004</v>
      </c>
      <c r="C229" s="25" t="str">
        <f>VLOOKUP(A229,'CENTROS DE COSTOS'!A:D,3,0)</f>
        <v>Wompi Centro</v>
      </c>
      <c r="D229" s="68">
        <v>11001</v>
      </c>
      <c r="E229" s="68">
        <v>2867614</v>
      </c>
      <c r="F229" s="68">
        <v>79041</v>
      </c>
      <c r="G229" s="68" t="s">
        <v>33</v>
      </c>
      <c r="H229" s="68" t="s">
        <v>620</v>
      </c>
      <c r="I229" s="68" t="s">
        <v>73</v>
      </c>
      <c r="J229" s="68" t="s">
        <v>2794</v>
      </c>
      <c r="K229" s="68" t="s">
        <v>1174</v>
      </c>
      <c r="L229" s="68" t="s">
        <v>2795</v>
      </c>
      <c r="M229" s="42">
        <v>45940.393055555556</v>
      </c>
      <c r="N229" s="42">
        <v>45940.538194444445</v>
      </c>
      <c r="O229" s="68" t="s">
        <v>33</v>
      </c>
      <c r="P229" s="42" t="s">
        <v>2016</v>
      </c>
      <c r="Q229" s="42" t="s">
        <v>2017</v>
      </c>
      <c r="R229" s="42" t="s">
        <v>2386</v>
      </c>
      <c r="S229" s="42" t="s">
        <v>2796</v>
      </c>
      <c r="T229" s="42" t="s">
        <v>1178</v>
      </c>
      <c r="U229" s="25">
        <v>24</v>
      </c>
      <c r="V229" s="42" t="s">
        <v>42</v>
      </c>
      <c r="W229" s="42" t="s">
        <v>123</v>
      </c>
      <c r="X229" s="42" t="s">
        <v>1366</v>
      </c>
      <c r="Y229" s="68">
        <v>1</v>
      </c>
      <c r="Z229" s="26">
        <f>IF(T229="SOPORTE_TELEFÓNICO",'TARIFAS 2025'!$B$14,IF(V229="PRINCIPAL",'TARIFAS 2025'!$B$8,IF(V229="INTERMEDIA",'TARIFAS 2025'!$C$8,IF(V229="LEJANA",'TARIFAS 2025'!$D$8))))</f>
        <v>51282</v>
      </c>
      <c r="AA229" s="26">
        <f t="shared" si="3"/>
        <v>51282</v>
      </c>
    </row>
    <row r="230" spans="1:27" s="66" customFormat="1" ht="15.6">
      <c r="A230" s="68" t="s">
        <v>90</v>
      </c>
      <c r="B230" s="25" t="str">
        <f>VLOOKUP(A230,'CENTROS DE COSTOS'!A:D,2,0)</f>
        <v>0036-0005</v>
      </c>
      <c r="C230" s="25" t="str">
        <f>VLOOKUP(A230,'CENTROS DE COSTOS'!A:D,3,0)</f>
        <v>Wompi Noroccidente</v>
      </c>
      <c r="D230" s="68">
        <v>5615</v>
      </c>
      <c r="E230" s="68">
        <v>2868143</v>
      </c>
      <c r="F230" s="68">
        <v>28364</v>
      </c>
      <c r="G230" s="68" t="s">
        <v>33</v>
      </c>
      <c r="H230" s="68" t="s">
        <v>122</v>
      </c>
      <c r="I230" s="68" t="s">
        <v>136</v>
      </c>
      <c r="J230" s="68" t="s">
        <v>2797</v>
      </c>
      <c r="K230" s="68" t="s">
        <v>1174</v>
      </c>
      <c r="L230" s="68" t="s">
        <v>2798</v>
      </c>
      <c r="M230" s="42">
        <v>45940.423611111109</v>
      </c>
      <c r="N230" s="42">
        <v>45940.561111111114</v>
      </c>
      <c r="O230" s="68" t="s">
        <v>33</v>
      </c>
      <c r="P230" s="42" t="s">
        <v>2016</v>
      </c>
      <c r="Q230" s="42" t="s">
        <v>2017</v>
      </c>
      <c r="R230" s="42" t="s">
        <v>2018</v>
      </c>
      <c r="S230" s="42" t="s">
        <v>2799</v>
      </c>
      <c r="T230" s="42" t="s">
        <v>2013</v>
      </c>
      <c r="U230" s="25">
        <v>64</v>
      </c>
      <c r="V230" s="42" t="s">
        <v>43</v>
      </c>
      <c r="W230" s="42" t="s">
        <v>123</v>
      </c>
      <c r="X230" s="42" t="s">
        <v>2117</v>
      </c>
      <c r="Y230" s="68">
        <v>1</v>
      </c>
      <c r="Z230" s="26">
        <f>IF(T230="SOPORTE_TELEFÓNICO",'TARIFAS 2025'!$B$14,IF(V230="PRINCIPAL",'TARIFAS 2025'!$B$8,IF(V230="INTERMEDIA",'TARIFAS 2025'!$C$8,IF(V230="LEJANA",'TARIFAS 2025'!$D$8))))</f>
        <v>22000</v>
      </c>
      <c r="AA230" s="26">
        <f t="shared" si="3"/>
        <v>22000</v>
      </c>
    </row>
    <row r="231" spans="1:27" s="66" customFormat="1" ht="15.6">
      <c r="A231" s="68" t="s">
        <v>88</v>
      </c>
      <c r="B231" s="25" t="str">
        <f>VLOOKUP(A231,'CENTROS DE COSTOS'!A:D,2,0)</f>
        <v>0036-0002</v>
      </c>
      <c r="C231" s="25" t="str">
        <f>VLOOKUP(A231,'CENTROS DE COSTOS'!A:D,3,0)</f>
        <v>Wompi Eje Cafetero</v>
      </c>
      <c r="D231" s="68">
        <v>17001</v>
      </c>
      <c r="E231" s="68">
        <v>2868027</v>
      </c>
      <c r="F231" s="68">
        <v>76505</v>
      </c>
      <c r="G231" s="68" t="s">
        <v>33</v>
      </c>
      <c r="H231" s="68" t="s">
        <v>128</v>
      </c>
      <c r="I231" s="68" t="s">
        <v>88</v>
      </c>
      <c r="J231" s="68" t="s">
        <v>2800</v>
      </c>
      <c r="K231" s="68" t="s">
        <v>1174</v>
      </c>
      <c r="L231" s="68" t="s">
        <v>2801</v>
      </c>
      <c r="M231" s="42">
        <v>45940.417361111111</v>
      </c>
      <c r="N231" s="42">
        <v>45940.563194444447</v>
      </c>
      <c r="O231" s="68" t="s">
        <v>33</v>
      </c>
      <c r="P231" s="42" t="s">
        <v>2016</v>
      </c>
      <c r="Q231" s="42" t="s">
        <v>2017</v>
      </c>
      <c r="R231" s="42" t="s">
        <v>2018</v>
      </c>
      <c r="S231" s="42" t="s">
        <v>2802</v>
      </c>
      <c r="T231" s="42" t="s">
        <v>2013</v>
      </c>
      <c r="U231" s="25">
        <v>32</v>
      </c>
      <c r="V231" s="42" t="s">
        <v>42</v>
      </c>
      <c r="W231" s="42" t="s">
        <v>123</v>
      </c>
      <c r="X231" s="42" t="s">
        <v>1440</v>
      </c>
      <c r="Y231" s="68">
        <v>1</v>
      </c>
      <c r="Z231" s="26">
        <f>IF(T231="SOPORTE_TELEFÓNICO",'TARIFAS 2025'!$B$14,IF(V231="PRINCIPAL",'TARIFAS 2025'!$B$8,IF(V231="INTERMEDIA",'TARIFAS 2025'!$C$8,IF(V231="LEJANA",'TARIFAS 2025'!$D$8))))</f>
        <v>22000</v>
      </c>
      <c r="AA231" s="26">
        <f t="shared" si="3"/>
        <v>22000</v>
      </c>
    </row>
    <row r="232" spans="1:27" s="66" customFormat="1" ht="15.6">
      <c r="A232" s="68" t="s">
        <v>90</v>
      </c>
      <c r="B232" s="25" t="str">
        <f>VLOOKUP(A232,'CENTROS DE COSTOS'!A:D,2,0)</f>
        <v>0036-0005</v>
      </c>
      <c r="C232" s="25" t="str">
        <f>VLOOKUP(A232,'CENTROS DE COSTOS'!A:D,3,0)</f>
        <v>Wompi Noroccidente</v>
      </c>
      <c r="D232" s="68">
        <v>5809</v>
      </c>
      <c r="E232" s="68">
        <v>2866046</v>
      </c>
      <c r="F232" s="68">
        <v>12206</v>
      </c>
      <c r="G232" s="68" t="s">
        <v>33</v>
      </c>
      <c r="H232" s="68" t="s">
        <v>122</v>
      </c>
      <c r="I232" s="68" t="s">
        <v>235</v>
      </c>
      <c r="J232" s="68" t="s">
        <v>2803</v>
      </c>
      <c r="K232" s="68" t="s">
        <v>1174</v>
      </c>
      <c r="L232" s="68" t="s">
        <v>2804</v>
      </c>
      <c r="M232" s="42">
        <v>45940.333333333336</v>
      </c>
      <c r="N232" s="42">
        <v>45940.564583333333</v>
      </c>
      <c r="O232" s="68" t="s">
        <v>33</v>
      </c>
      <c r="P232" s="42" t="s">
        <v>2034</v>
      </c>
      <c r="Q232" s="42" t="s">
        <v>2035</v>
      </c>
      <c r="R232" s="42" t="s">
        <v>2036</v>
      </c>
      <c r="S232" s="42" t="s">
        <v>2805</v>
      </c>
      <c r="T232" s="42" t="s">
        <v>2013</v>
      </c>
      <c r="U232" s="25">
        <v>64</v>
      </c>
      <c r="V232" s="42" t="s">
        <v>43</v>
      </c>
      <c r="W232" s="42" t="s">
        <v>123</v>
      </c>
      <c r="X232" s="42" t="s">
        <v>2074</v>
      </c>
      <c r="Y232" s="68">
        <v>1</v>
      </c>
      <c r="Z232" s="26">
        <f>IF(T232="SOPORTE_TELEFÓNICO",'TARIFAS 2025'!$B$14,IF(V232="PRINCIPAL",'TARIFAS 2025'!$B$8,IF(V232="INTERMEDIA",'TARIFAS 2025'!$C$8,IF(V232="LEJANA",'TARIFAS 2025'!$D$8))))</f>
        <v>22000</v>
      </c>
      <c r="AA232" s="26">
        <f t="shared" si="3"/>
        <v>22000</v>
      </c>
    </row>
    <row r="233" spans="1:27" s="66" customFormat="1" ht="15.6">
      <c r="A233" s="68" t="s">
        <v>90</v>
      </c>
      <c r="B233" s="25" t="str">
        <f>VLOOKUP(A233,'CENTROS DE COSTOS'!A:D,2,0)</f>
        <v>0036-0005</v>
      </c>
      <c r="C233" s="25" t="str">
        <f>VLOOKUP(A233,'CENTROS DE COSTOS'!A:D,3,0)</f>
        <v>Wompi Noroccidente</v>
      </c>
      <c r="D233" s="68">
        <v>5001</v>
      </c>
      <c r="E233" s="68">
        <v>2868623</v>
      </c>
      <c r="F233" s="68">
        <v>79674</v>
      </c>
      <c r="G233" s="68" t="s">
        <v>33</v>
      </c>
      <c r="H233" s="68" t="s">
        <v>122</v>
      </c>
      <c r="I233" s="68" t="s">
        <v>2044</v>
      </c>
      <c r="J233" s="68" t="s">
        <v>2806</v>
      </c>
      <c r="K233" s="68" t="s">
        <v>1174</v>
      </c>
      <c r="L233" s="68" t="s">
        <v>2807</v>
      </c>
      <c r="M233" s="42">
        <v>45940.458333333336</v>
      </c>
      <c r="N233" s="42">
        <v>45940.56527777778</v>
      </c>
      <c r="O233" s="68" t="s">
        <v>33</v>
      </c>
      <c r="P233" s="42" t="s">
        <v>2009</v>
      </c>
      <c r="Q233" s="42" t="s">
        <v>2010</v>
      </c>
      <c r="R233" s="42" t="s">
        <v>2110</v>
      </c>
      <c r="S233" s="42" t="s">
        <v>2808</v>
      </c>
      <c r="T233" s="42" t="s">
        <v>2013</v>
      </c>
      <c r="U233" s="25">
        <v>16</v>
      </c>
      <c r="V233" s="42" t="s">
        <v>42</v>
      </c>
      <c r="W233" s="42" t="s">
        <v>123</v>
      </c>
      <c r="X233" s="42" t="s">
        <v>2006</v>
      </c>
      <c r="Y233" s="68">
        <v>1</v>
      </c>
      <c r="Z233" s="26">
        <f>IF(T233="SOPORTE_TELEFÓNICO",'TARIFAS 2025'!$B$14,IF(V233="PRINCIPAL",'TARIFAS 2025'!$B$8,IF(V233="INTERMEDIA",'TARIFAS 2025'!$C$8,IF(V233="LEJANA",'TARIFAS 2025'!$D$8))))</f>
        <v>22000</v>
      </c>
      <c r="AA233" s="26">
        <f t="shared" si="3"/>
        <v>22000</v>
      </c>
    </row>
    <row r="234" spans="1:27" s="66" customFormat="1" ht="15.6">
      <c r="A234" s="68" t="s">
        <v>76</v>
      </c>
      <c r="B234" s="25" t="str">
        <f>VLOOKUP(A234,'CENTROS DE COSTOS'!A:D,2,0)</f>
        <v>0036-0007</v>
      </c>
      <c r="C234" s="25" t="str">
        <f>VLOOKUP(A234,'CENTROS DE COSTOS'!A:D,3,0)</f>
        <v>Wompi Santander</v>
      </c>
      <c r="D234" s="68">
        <v>68001</v>
      </c>
      <c r="E234" s="68">
        <v>2863222</v>
      </c>
      <c r="F234" s="68">
        <v>49972</v>
      </c>
      <c r="G234" s="68" t="s">
        <v>33</v>
      </c>
      <c r="H234" s="68" t="s">
        <v>965</v>
      </c>
      <c r="I234" s="68" t="s">
        <v>76</v>
      </c>
      <c r="J234" s="68" t="s">
        <v>2809</v>
      </c>
      <c r="K234" s="68" t="s">
        <v>1174</v>
      </c>
      <c r="L234" s="68" t="s">
        <v>2810</v>
      </c>
      <c r="M234" s="42">
        <v>45939.481944444444</v>
      </c>
      <c r="N234" s="42">
        <v>45940.566666666666</v>
      </c>
      <c r="O234" s="68" t="s">
        <v>33</v>
      </c>
      <c r="P234" s="42" t="s">
        <v>2016</v>
      </c>
      <c r="Q234" s="42" t="s">
        <v>2017</v>
      </c>
      <c r="R234" s="42" t="s">
        <v>2018</v>
      </c>
      <c r="S234" s="42" t="s">
        <v>2811</v>
      </c>
      <c r="T234" s="42" t="s">
        <v>2013</v>
      </c>
      <c r="U234" s="25">
        <v>64</v>
      </c>
      <c r="V234" s="42" t="s">
        <v>42</v>
      </c>
      <c r="W234" s="42" t="s">
        <v>123</v>
      </c>
      <c r="X234" s="42" t="s">
        <v>2812</v>
      </c>
      <c r="Y234" s="68">
        <v>1</v>
      </c>
      <c r="Z234" s="26">
        <f>IF(T234="SOPORTE_TELEFÓNICO",'TARIFAS 2025'!$B$14,IF(V234="PRINCIPAL",'TARIFAS 2025'!$B$8,IF(V234="INTERMEDIA",'TARIFAS 2025'!$C$8,IF(V234="LEJANA",'TARIFAS 2025'!$D$8))))</f>
        <v>22000</v>
      </c>
      <c r="AA234" s="26">
        <f t="shared" si="3"/>
        <v>22000</v>
      </c>
    </row>
    <row r="235" spans="1:27" s="66" customFormat="1" ht="15.6">
      <c r="A235" s="68" t="s">
        <v>76</v>
      </c>
      <c r="B235" s="25" t="str">
        <f>VLOOKUP(A235,'CENTROS DE COSTOS'!A:D,2,0)</f>
        <v>0036-0007</v>
      </c>
      <c r="C235" s="25" t="str">
        <f>VLOOKUP(A235,'CENTROS DE COSTOS'!A:D,3,0)</f>
        <v>Wompi Santander</v>
      </c>
      <c r="D235" s="68">
        <v>68820</v>
      </c>
      <c r="E235" s="68">
        <v>2862340</v>
      </c>
      <c r="F235" s="68">
        <v>71555</v>
      </c>
      <c r="G235" s="68" t="s">
        <v>33</v>
      </c>
      <c r="H235" s="68" t="s">
        <v>965</v>
      </c>
      <c r="I235" s="68" t="s">
        <v>1031</v>
      </c>
      <c r="J235" s="68" t="s">
        <v>2813</v>
      </c>
      <c r="K235" s="68" t="s">
        <v>1174</v>
      </c>
      <c r="L235" s="68" t="s">
        <v>2814</v>
      </c>
      <c r="M235" s="42">
        <v>45939.421527777777</v>
      </c>
      <c r="N235" s="42">
        <v>45940.573611111111</v>
      </c>
      <c r="O235" s="68" t="s">
        <v>33</v>
      </c>
      <c r="P235" s="42" t="s">
        <v>2022</v>
      </c>
      <c r="Q235" s="42" t="s">
        <v>2023</v>
      </c>
      <c r="R235" s="42" t="s">
        <v>2024</v>
      </c>
      <c r="S235" s="42" t="s">
        <v>2815</v>
      </c>
      <c r="T235" s="42" t="s">
        <v>2013</v>
      </c>
      <c r="U235" s="25">
        <v>0</v>
      </c>
      <c r="V235" s="42" t="s">
        <v>43</v>
      </c>
      <c r="W235" s="42" t="s">
        <v>123</v>
      </c>
      <c r="X235" s="42" t="s">
        <v>1315</v>
      </c>
      <c r="Y235" s="68">
        <v>1</v>
      </c>
      <c r="Z235" s="26">
        <f>IF(T235="SOPORTE_TELEFÓNICO",'TARIFAS 2025'!$B$14,IF(V235="PRINCIPAL",'TARIFAS 2025'!$B$8,IF(V235="INTERMEDIA",'TARIFAS 2025'!$C$8,IF(V235="LEJANA",'TARIFAS 2025'!$D$8))))</f>
        <v>22000</v>
      </c>
      <c r="AA235" s="26">
        <f t="shared" si="3"/>
        <v>22000</v>
      </c>
    </row>
    <row r="236" spans="1:27" s="66" customFormat="1" ht="15.6">
      <c r="A236" s="68" t="s">
        <v>87</v>
      </c>
      <c r="B236" s="25" t="str">
        <f>VLOOKUP(A236,'CENTROS DE COSTOS'!A:D,2,0)</f>
        <v>0036-0006</v>
      </c>
      <c r="C236" s="25" t="str">
        <f>VLOOKUP(A236,'CENTROS DE COSTOS'!A:D,3,0)</f>
        <v>Wompi Oriente</v>
      </c>
      <c r="D236" s="68">
        <v>73001</v>
      </c>
      <c r="E236" s="68">
        <v>2868280</v>
      </c>
      <c r="F236" s="68">
        <v>70677</v>
      </c>
      <c r="G236" s="68" t="s">
        <v>33</v>
      </c>
      <c r="H236" s="68" t="s">
        <v>1058</v>
      </c>
      <c r="I236" s="68" t="s">
        <v>87</v>
      </c>
      <c r="J236" s="68" t="s">
        <v>2816</v>
      </c>
      <c r="K236" s="68" t="s">
        <v>1174</v>
      </c>
      <c r="L236" s="68" t="s">
        <v>2817</v>
      </c>
      <c r="M236" s="42">
        <v>45940.444444444445</v>
      </c>
      <c r="N236" s="42">
        <v>45940.63958333333</v>
      </c>
      <c r="O236" s="68" t="s">
        <v>33</v>
      </c>
      <c r="P236" s="42" t="s">
        <v>2034</v>
      </c>
      <c r="Q236" s="42" t="s">
        <v>2035</v>
      </c>
      <c r="R236" s="42" t="s">
        <v>2036</v>
      </c>
      <c r="S236" s="42" t="s">
        <v>2818</v>
      </c>
      <c r="T236" s="42" t="s">
        <v>1178</v>
      </c>
      <c r="U236" s="25">
        <v>48</v>
      </c>
      <c r="V236" s="42" t="s">
        <v>42</v>
      </c>
      <c r="W236" s="42" t="s">
        <v>123</v>
      </c>
      <c r="X236" s="42" t="s">
        <v>2253</v>
      </c>
      <c r="Y236" s="68">
        <v>1</v>
      </c>
      <c r="Z236" s="26">
        <f>IF(T236="SOPORTE_TELEFÓNICO",'TARIFAS 2025'!$B$14,IF(V236="PRINCIPAL",'TARIFAS 2025'!$B$8,IF(V236="INTERMEDIA",'TARIFAS 2025'!$C$8,IF(V236="LEJANA",'TARIFAS 2025'!$D$8))))</f>
        <v>51282</v>
      </c>
      <c r="AA236" s="26">
        <f t="shared" si="3"/>
        <v>51282</v>
      </c>
    </row>
    <row r="237" spans="1:27" s="66" customFormat="1" ht="15.6">
      <c r="A237" s="68" t="s">
        <v>93</v>
      </c>
      <c r="B237" s="25" t="str">
        <f>VLOOKUP(A237,'CENTROS DE COSTOS'!A:D,2,0)</f>
        <v>0036-0003</v>
      </c>
      <c r="C237" s="25" t="str">
        <f>VLOOKUP(A237,'CENTROS DE COSTOS'!A:D,3,0)</f>
        <v>Wompi Suroccidente</v>
      </c>
      <c r="D237" s="68">
        <v>52001</v>
      </c>
      <c r="E237" s="68">
        <v>2860629</v>
      </c>
      <c r="F237" s="68">
        <v>42030</v>
      </c>
      <c r="G237" s="68" t="s">
        <v>33</v>
      </c>
      <c r="H237" s="68" t="s">
        <v>135</v>
      </c>
      <c r="I237" s="68" t="s">
        <v>93</v>
      </c>
      <c r="J237" s="68" t="s">
        <v>2272</v>
      </c>
      <c r="K237" s="68" t="s">
        <v>1174</v>
      </c>
      <c r="L237" s="68" t="s">
        <v>2819</v>
      </c>
      <c r="M237" s="42">
        <v>45939.333333333336</v>
      </c>
      <c r="N237" s="42">
        <v>45940.640972222223</v>
      </c>
      <c r="O237" s="68" t="s">
        <v>33</v>
      </c>
      <c r="P237" s="42" t="s">
        <v>2016</v>
      </c>
      <c r="Q237" s="42" t="s">
        <v>2017</v>
      </c>
      <c r="R237" s="42" t="s">
        <v>2018</v>
      </c>
      <c r="S237" s="42" t="s">
        <v>2820</v>
      </c>
      <c r="T237" s="42" t="s">
        <v>2013</v>
      </c>
      <c r="U237" s="25">
        <v>64</v>
      </c>
      <c r="V237" s="42" t="s">
        <v>42</v>
      </c>
      <c r="W237" s="42" t="s">
        <v>123</v>
      </c>
      <c r="X237" s="42" t="s">
        <v>1424</v>
      </c>
      <c r="Y237" s="68">
        <v>1</v>
      </c>
      <c r="Z237" s="26">
        <f>IF(T237="SOPORTE_TELEFÓNICO",'TARIFAS 2025'!$B$14,IF(V237="PRINCIPAL",'TARIFAS 2025'!$B$8,IF(V237="INTERMEDIA",'TARIFAS 2025'!$C$8,IF(V237="LEJANA",'TARIFAS 2025'!$D$8))))</f>
        <v>22000</v>
      </c>
      <c r="AA237" s="26">
        <f t="shared" si="3"/>
        <v>22000</v>
      </c>
    </row>
    <row r="238" spans="1:27" s="66" customFormat="1" ht="15.6">
      <c r="A238" s="68" t="s">
        <v>93</v>
      </c>
      <c r="B238" s="25" t="str">
        <f>VLOOKUP(A238,'CENTROS DE COSTOS'!A:D,2,0)</f>
        <v>0036-0003</v>
      </c>
      <c r="C238" s="25" t="str">
        <f>VLOOKUP(A238,'CENTROS DE COSTOS'!A:D,3,0)</f>
        <v>Wompi Suroccidente</v>
      </c>
      <c r="D238" s="68">
        <v>52838</v>
      </c>
      <c r="E238" s="68">
        <v>2860423</v>
      </c>
      <c r="F238" s="68">
        <v>36098</v>
      </c>
      <c r="G238" s="68" t="s">
        <v>33</v>
      </c>
      <c r="H238" s="68" t="s">
        <v>135</v>
      </c>
      <c r="I238" s="68" t="s">
        <v>891</v>
      </c>
      <c r="J238" s="68" t="s">
        <v>2821</v>
      </c>
      <c r="K238" s="68" t="s">
        <v>1174</v>
      </c>
      <c r="L238" s="68" t="s">
        <v>2822</v>
      </c>
      <c r="M238" s="42">
        <v>45939.333333333336</v>
      </c>
      <c r="N238" s="42">
        <v>45940.654861111114</v>
      </c>
      <c r="O238" s="68" t="s">
        <v>33</v>
      </c>
      <c r="P238" s="42" t="s">
        <v>2009</v>
      </c>
      <c r="Q238" s="42" t="s">
        <v>2093</v>
      </c>
      <c r="R238" s="42" t="s">
        <v>2110</v>
      </c>
      <c r="S238" s="42" t="s">
        <v>2823</v>
      </c>
      <c r="T238" s="42" t="s">
        <v>2013</v>
      </c>
      <c r="U238" s="25">
        <v>0</v>
      </c>
      <c r="V238" s="42" t="s">
        <v>43</v>
      </c>
      <c r="W238" s="42" t="s">
        <v>123</v>
      </c>
      <c r="X238" s="42" t="s">
        <v>2131</v>
      </c>
      <c r="Y238" s="68">
        <v>1</v>
      </c>
      <c r="Z238" s="26">
        <f>IF(T238="SOPORTE_TELEFÓNICO",'TARIFAS 2025'!$B$14,IF(V238="PRINCIPAL",'TARIFAS 2025'!$B$8,IF(V238="INTERMEDIA",'TARIFAS 2025'!$C$8,IF(V238="LEJANA",'TARIFAS 2025'!$D$8))))</f>
        <v>22000</v>
      </c>
      <c r="AA238" s="26">
        <f t="shared" si="3"/>
        <v>22000</v>
      </c>
    </row>
    <row r="239" spans="1:27" s="66" customFormat="1" ht="15.6">
      <c r="A239" s="68" t="s">
        <v>91</v>
      </c>
      <c r="B239" s="25" t="str">
        <f>VLOOKUP(A239,'CENTROS DE COSTOS'!A:D,2,0)</f>
        <v>0036-0001</v>
      </c>
      <c r="C239" s="25" t="str">
        <f>VLOOKUP(A239,'CENTROS DE COSTOS'!A:D,3,0)</f>
        <v>Wompi Costa</v>
      </c>
      <c r="D239" s="68">
        <v>23660</v>
      </c>
      <c r="E239" s="68">
        <v>2861447</v>
      </c>
      <c r="F239" s="68">
        <v>81430</v>
      </c>
      <c r="G239" s="68" t="s">
        <v>33</v>
      </c>
      <c r="H239" s="68" t="s">
        <v>278</v>
      </c>
      <c r="I239" s="68" t="s">
        <v>612</v>
      </c>
      <c r="J239" s="68" t="s">
        <v>2824</v>
      </c>
      <c r="K239" s="68" t="s">
        <v>1174</v>
      </c>
      <c r="L239" s="68" t="s">
        <v>2825</v>
      </c>
      <c r="M239" s="42">
        <v>45939.367361111108</v>
      </c>
      <c r="N239" s="42">
        <v>45940.65625</v>
      </c>
      <c r="O239" s="68" t="s">
        <v>33</v>
      </c>
      <c r="P239" s="42" t="s">
        <v>2009</v>
      </c>
      <c r="Q239" s="42" t="s">
        <v>2093</v>
      </c>
      <c r="R239" s="42" t="s">
        <v>2110</v>
      </c>
      <c r="S239" s="42" t="s">
        <v>2826</v>
      </c>
      <c r="T239" s="42" t="s">
        <v>1178</v>
      </c>
      <c r="U239" s="25">
        <v>0</v>
      </c>
      <c r="V239" s="42" t="s">
        <v>43</v>
      </c>
      <c r="W239" s="42" t="s">
        <v>123</v>
      </c>
      <c r="X239" s="42" t="s">
        <v>1462</v>
      </c>
      <c r="Y239" s="68">
        <v>1</v>
      </c>
      <c r="Z239" s="26">
        <f>IF(T239="SOPORTE_TELEFÓNICO",'TARIFAS 2025'!$B$14,IF(V239="PRINCIPAL",'TARIFAS 2025'!$B$8,IF(V239="INTERMEDIA",'TARIFAS 2025'!$C$8,IF(V239="LEJANA",'TARIFAS 2025'!$D$8))))</f>
        <v>172989</v>
      </c>
      <c r="AA239" s="26">
        <f t="shared" si="3"/>
        <v>172989</v>
      </c>
    </row>
    <row r="240" spans="1:27" s="66" customFormat="1" ht="15.6">
      <c r="A240" s="68" t="s">
        <v>90</v>
      </c>
      <c r="B240" s="25" t="str">
        <f>VLOOKUP(A240,'CENTROS DE COSTOS'!A:D,2,0)</f>
        <v>0036-0005</v>
      </c>
      <c r="C240" s="25" t="str">
        <f>VLOOKUP(A240,'CENTROS DE COSTOS'!A:D,3,0)</f>
        <v>Wompi Noroccidente</v>
      </c>
      <c r="D240" s="68">
        <v>5212</v>
      </c>
      <c r="E240" s="68">
        <v>2868872</v>
      </c>
      <c r="F240" s="68">
        <v>79369</v>
      </c>
      <c r="G240" s="68" t="s">
        <v>33</v>
      </c>
      <c r="H240" s="68" t="s">
        <v>122</v>
      </c>
      <c r="I240" s="68" t="s">
        <v>174</v>
      </c>
      <c r="J240" s="68" t="s">
        <v>2827</v>
      </c>
      <c r="K240" s="68" t="s">
        <v>1174</v>
      </c>
      <c r="L240" s="68" t="s">
        <v>2828</v>
      </c>
      <c r="M240" s="42">
        <v>45940.486805555556</v>
      </c>
      <c r="N240" s="42">
        <v>45940.656944444447</v>
      </c>
      <c r="O240" s="68" t="s">
        <v>33</v>
      </c>
      <c r="P240" s="42" t="s">
        <v>2509</v>
      </c>
      <c r="Q240" s="42" t="s">
        <v>2829</v>
      </c>
      <c r="R240" s="42" t="s">
        <v>2042</v>
      </c>
      <c r="S240" s="42" t="s">
        <v>2830</v>
      </c>
      <c r="T240" s="42" t="s">
        <v>1178</v>
      </c>
      <c r="U240" s="25">
        <v>16</v>
      </c>
      <c r="V240" s="42" t="s">
        <v>42</v>
      </c>
      <c r="W240" s="42" t="s">
        <v>123</v>
      </c>
      <c r="X240" s="42" t="s">
        <v>1384</v>
      </c>
      <c r="Y240" s="68">
        <v>1</v>
      </c>
      <c r="Z240" s="26">
        <f>IF(T240="SOPORTE_TELEFÓNICO",'TARIFAS 2025'!$B$14,IF(V240="PRINCIPAL",'TARIFAS 2025'!$B$8,IF(V240="INTERMEDIA",'TARIFAS 2025'!$C$8,IF(V240="LEJANA",'TARIFAS 2025'!$D$8))))</f>
        <v>51282</v>
      </c>
      <c r="AA240" s="26">
        <f t="shared" si="3"/>
        <v>51282</v>
      </c>
    </row>
    <row r="241" spans="1:27" s="66" customFormat="1" ht="15.6">
      <c r="A241" s="68" t="s">
        <v>76</v>
      </c>
      <c r="B241" s="25" t="str">
        <f>VLOOKUP(A241,'CENTROS DE COSTOS'!A:D,2,0)</f>
        <v>0036-0007</v>
      </c>
      <c r="C241" s="25" t="str">
        <f>VLOOKUP(A241,'CENTROS DE COSTOS'!A:D,3,0)</f>
        <v>Wompi Santander</v>
      </c>
      <c r="D241" s="68">
        <v>68547</v>
      </c>
      <c r="E241" s="68">
        <v>2862532</v>
      </c>
      <c r="F241" s="68">
        <v>59644</v>
      </c>
      <c r="G241" s="68" t="s">
        <v>33</v>
      </c>
      <c r="H241" s="68" t="s">
        <v>965</v>
      </c>
      <c r="I241" s="68" t="s">
        <v>1015</v>
      </c>
      <c r="J241" s="68" t="s">
        <v>2831</v>
      </c>
      <c r="K241" s="68" t="s">
        <v>1174</v>
      </c>
      <c r="L241" s="68" t="s">
        <v>2832</v>
      </c>
      <c r="M241" s="42">
        <v>45939.436805555553</v>
      </c>
      <c r="N241" s="42">
        <v>45940.68472222222</v>
      </c>
      <c r="O241" s="68" t="s">
        <v>33</v>
      </c>
      <c r="P241" s="42" t="s">
        <v>2016</v>
      </c>
      <c r="Q241" s="42" t="s">
        <v>2017</v>
      </c>
      <c r="R241" s="42" t="s">
        <v>2018</v>
      </c>
      <c r="S241" s="42" t="s">
        <v>2833</v>
      </c>
      <c r="T241" s="42" t="s">
        <v>2013</v>
      </c>
      <c r="U241" s="25">
        <v>0</v>
      </c>
      <c r="V241" s="42" t="s">
        <v>43</v>
      </c>
      <c r="W241" s="42" t="s">
        <v>123</v>
      </c>
      <c r="X241" s="42" t="s">
        <v>1315</v>
      </c>
      <c r="Y241" s="68">
        <v>1</v>
      </c>
      <c r="Z241" s="26">
        <f>IF(T241="SOPORTE_TELEFÓNICO",'TARIFAS 2025'!$B$14,IF(V241="PRINCIPAL",'TARIFAS 2025'!$B$8,IF(V241="INTERMEDIA",'TARIFAS 2025'!$C$8,IF(V241="LEJANA",'TARIFAS 2025'!$D$8))))</f>
        <v>22000</v>
      </c>
      <c r="AA241" s="26">
        <f t="shared" ref="AA241:AA297" si="4">Z241*Y241</f>
        <v>22000</v>
      </c>
    </row>
    <row r="242" spans="1:27" s="66" customFormat="1" ht="15.6">
      <c r="A242" s="68" t="s">
        <v>73</v>
      </c>
      <c r="B242" s="25" t="str">
        <f>VLOOKUP(A242,'CENTROS DE COSTOS'!A:D,2,0)</f>
        <v>0036-0004</v>
      </c>
      <c r="C242" s="25" t="str">
        <f>VLOOKUP(A242,'CENTROS DE COSTOS'!A:D,3,0)</f>
        <v>Wompi Centro</v>
      </c>
      <c r="D242" s="68">
        <v>11001</v>
      </c>
      <c r="E242" s="68">
        <v>2869673</v>
      </c>
      <c r="F242" s="68">
        <v>59761</v>
      </c>
      <c r="G242" s="68" t="s">
        <v>33</v>
      </c>
      <c r="H242" s="68" t="s">
        <v>620</v>
      </c>
      <c r="I242" s="68" t="s">
        <v>73</v>
      </c>
      <c r="J242" s="68" t="s">
        <v>2834</v>
      </c>
      <c r="K242" s="68" t="s">
        <v>1174</v>
      </c>
      <c r="L242" s="68" t="s">
        <v>2835</v>
      </c>
      <c r="M242" s="42">
        <v>45940.561805555553</v>
      </c>
      <c r="N242" s="42">
        <v>45941.405555555553</v>
      </c>
      <c r="O242" s="68" t="s">
        <v>33</v>
      </c>
      <c r="P242" s="42" t="s">
        <v>2022</v>
      </c>
      <c r="Q242" s="42" t="s">
        <v>2023</v>
      </c>
      <c r="R242" s="42" t="s">
        <v>2024</v>
      </c>
      <c r="S242" s="42" t="s">
        <v>2836</v>
      </c>
      <c r="T242" s="42" t="s">
        <v>1178</v>
      </c>
      <c r="U242" s="25">
        <v>32</v>
      </c>
      <c r="V242" s="42" t="s">
        <v>42</v>
      </c>
      <c r="W242" s="42" t="s">
        <v>123</v>
      </c>
      <c r="X242" s="42" t="s">
        <v>1193</v>
      </c>
      <c r="Y242" s="68">
        <v>1</v>
      </c>
      <c r="Z242" s="26">
        <f>IF(T242="SOPORTE_TELEFÓNICO",'TARIFAS 2025'!$B$14,IF(V242="PRINCIPAL",'TARIFAS 2025'!$B$8,IF(V242="INTERMEDIA",'TARIFAS 2025'!$C$8,IF(V242="LEJANA",'TARIFAS 2025'!$D$8))))</f>
        <v>51282</v>
      </c>
      <c r="AA242" s="26">
        <f t="shared" si="4"/>
        <v>51282</v>
      </c>
    </row>
    <row r="243" spans="1:27" s="66" customFormat="1" ht="15.6">
      <c r="A243" s="68" t="s">
        <v>70</v>
      </c>
      <c r="B243" s="25" t="str">
        <f>VLOOKUP(A243,'CENTROS DE COSTOS'!A:D,2,0)</f>
        <v>0036-0001</v>
      </c>
      <c r="C243" s="25" t="str">
        <f>VLOOKUP(A243,'CENTROS DE COSTOS'!A:D,3,0)</f>
        <v>Wompi Costa</v>
      </c>
      <c r="D243" s="68">
        <v>8078</v>
      </c>
      <c r="E243" s="68">
        <v>2864021</v>
      </c>
      <c r="F243" s="68">
        <v>74935</v>
      </c>
      <c r="G243" s="68" t="s">
        <v>33</v>
      </c>
      <c r="H243" s="68" t="s">
        <v>255</v>
      </c>
      <c r="I243" s="68" t="s">
        <v>257</v>
      </c>
      <c r="J243" s="68" t="s">
        <v>2837</v>
      </c>
      <c r="K243" s="68" t="s">
        <v>1174</v>
      </c>
      <c r="L243" s="68" t="s">
        <v>2838</v>
      </c>
      <c r="M243" s="42">
        <v>45939.572916666664</v>
      </c>
      <c r="N243" s="42">
        <v>45941.507638888892</v>
      </c>
      <c r="O243" s="68" t="s">
        <v>33</v>
      </c>
      <c r="P243" s="42" t="s">
        <v>2016</v>
      </c>
      <c r="Q243" s="42" t="s">
        <v>2017</v>
      </c>
      <c r="R243" s="42" t="s">
        <v>2018</v>
      </c>
      <c r="S243" s="42" t="s">
        <v>2839</v>
      </c>
      <c r="T243" s="42" t="s">
        <v>1178</v>
      </c>
      <c r="U243" s="25">
        <v>32</v>
      </c>
      <c r="V243" s="42" t="s">
        <v>43</v>
      </c>
      <c r="W243" s="42" t="s">
        <v>123</v>
      </c>
      <c r="X243" s="42" t="s">
        <v>2432</v>
      </c>
      <c r="Y243" s="68">
        <v>1</v>
      </c>
      <c r="Z243" s="26">
        <f>IF(T243="SOPORTE_TELEFÓNICO",'TARIFAS 2025'!$B$14,IF(V243="PRINCIPAL",'TARIFAS 2025'!$B$8,IF(V243="INTERMEDIA",'TARIFAS 2025'!$C$8,IF(V243="LEJANA",'TARIFAS 2025'!$D$8))))</f>
        <v>172989</v>
      </c>
      <c r="AA243" s="26">
        <f t="shared" si="4"/>
        <v>172989</v>
      </c>
    </row>
    <row r="244" spans="1:27" s="66" customFormat="1" ht="15.6">
      <c r="A244" s="68" t="s">
        <v>73</v>
      </c>
      <c r="B244" s="25" t="str">
        <f>VLOOKUP(A244,'CENTROS DE COSTOS'!A:D,2,0)</f>
        <v>0036-0004</v>
      </c>
      <c r="C244" s="25" t="str">
        <f>VLOOKUP(A244,'CENTROS DE COSTOS'!A:D,3,0)</f>
        <v>Wompi Centro</v>
      </c>
      <c r="D244" s="68">
        <v>25754</v>
      </c>
      <c r="E244" s="68">
        <v>2868420</v>
      </c>
      <c r="F244" s="68">
        <v>43560</v>
      </c>
      <c r="G244" s="68" t="s">
        <v>33</v>
      </c>
      <c r="H244" s="68" t="s">
        <v>620</v>
      </c>
      <c r="I244" s="68" t="s">
        <v>700</v>
      </c>
      <c r="J244" s="68" t="s">
        <v>2840</v>
      </c>
      <c r="K244" s="68" t="s">
        <v>1174</v>
      </c>
      <c r="L244" s="68" t="s">
        <v>2841</v>
      </c>
      <c r="M244" s="42">
        <v>45940.436805555553</v>
      </c>
      <c r="N244" s="42">
        <v>45941.512499999997</v>
      </c>
      <c r="O244" s="68" t="s">
        <v>33</v>
      </c>
      <c r="P244" s="42" t="s">
        <v>2016</v>
      </c>
      <c r="Q244" s="42" t="s">
        <v>2017</v>
      </c>
      <c r="R244" s="42" t="s">
        <v>2018</v>
      </c>
      <c r="S244" s="42" t="s">
        <v>2842</v>
      </c>
      <c r="T244" s="42" t="s">
        <v>1178</v>
      </c>
      <c r="U244" s="25">
        <v>0</v>
      </c>
      <c r="V244" s="42" t="s">
        <v>42</v>
      </c>
      <c r="W244" s="42" t="s">
        <v>123</v>
      </c>
      <c r="X244" s="42" t="s">
        <v>2449</v>
      </c>
      <c r="Y244" s="68">
        <v>1</v>
      </c>
      <c r="Z244" s="26">
        <f>IF(T244="SOPORTE_TELEFÓNICO",'TARIFAS 2025'!$B$14,IF(V244="PRINCIPAL",'TARIFAS 2025'!$B$8,IF(V244="INTERMEDIA",'TARIFAS 2025'!$C$8,IF(V244="LEJANA",'TARIFAS 2025'!$D$8))))</f>
        <v>51282</v>
      </c>
      <c r="AA244" s="26">
        <f t="shared" si="4"/>
        <v>51282</v>
      </c>
    </row>
    <row r="245" spans="1:27" s="66" customFormat="1" ht="15.6">
      <c r="A245" s="68" t="s">
        <v>100</v>
      </c>
      <c r="B245" s="25" t="str">
        <f>VLOOKUP(A245,'CENTROS DE COSTOS'!A:D,2,0)</f>
        <v>0036-0006</v>
      </c>
      <c r="C245" s="25" t="str">
        <f>VLOOKUP(A245,'CENTROS DE COSTOS'!A:D,3,0)</f>
        <v>Wompi Oriente</v>
      </c>
      <c r="D245" s="68">
        <v>50001</v>
      </c>
      <c r="E245" s="68">
        <v>2869601</v>
      </c>
      <c r="F245" s="68">
        <v>42229</v>
      </c>
      <c r="G245" s="68" t="s">
        <v>33</v>
      </c>
      <c r="H245" s="68" t="s">
        <v>816</v>
      </c>
      <c r="I245" s="68" t="s">
        <v>100</v>
      </c>
      <c r="J245" s="68" t="s">
        <v>2843</v>
      </c>
      <c r="K245" s="68" t="s">
        <v>1174</v>
      </c>
      <c r="L245" s="68" t="s">
        <v>2844</v>
      </c>
      <c r="M245" s="42">
        <v>45940.520138888889</v>
      </c>
      <c r="N245" s="42">
        <v>45941.513888888891</v>
      </c>
      <c r="O245" s="68" t="s">
        <v>33</v>
      </c>
      <c r="P245" s="42" t="s">
        <v>2016</v>
      </c>
      <c r="Q245" s="42" t="s">
        <v>2017</v>
      </c>
      <c r="R245" s="42" t="s">
        <v>2018</v>
      </c>
      <c r="S245" s="42" t="s">
        <v>2845</v>
      </c>
      <c r="T245" s="42" t="s">
        <v>1178</v>
      </c>
      <c r="U245" s="25">
        <v>64</v>
      </c>
      <c r="V245" s="42" t="s">
        <v>42</v>
      </c>
      <c r="W245" s="42" t="s">
        <v>123</v>
      </c>
      <c r="X245" s="42" t="s">
        <v>2030</v>
      </c>
      <c r="Y245" s="68">
        <v>1</v>
      </c>
      <c r="Z245" s="26">
        <f>IF(T245="SOPORTE_TELEFÓNICO",'TARIFAS 2025'!$B$14,IF(V245="PRINCIPAL",'TARIFAS 2025'!$B$8,IF(V245="INTERMEDIA",'TARIFAS 2025'!$C$8,IF(V245="LEJANA",'TARIFAS 2025'!$D$8))))</f>
        <v>51282</v>
      </c>
      <c r="AA245" s="26">
        <f t="shared" si="4"/>
        <v>51282</v>
      </c>
    </row>
    <row r="246" spans="1:27" s="66" customFormat="1" ht="15.6">
      <c r="A246" s="68" t="s">
        <v>100</v>
      </c>
      <c r="B246" s="25" t="str">
        <f>VLOOKUP(A246,'CENTROS DE COSTOS'!A:D,2,0)</f>
        <v>0036-0006</v>
      </c>
      <c r="C246" s="25" t="str">
        <f>VLOOKUP(A246,'CENTROS DE COSTOS'!A:D,3,0)</f>
        <v>Wompi Oriente</v>
      </c>
      <c r="D246" s="68">
        <v>50001</v>
      </c>
      <c r="E246" s="68">
        <v>2869928</v>
      </c>
      <c r="F246" s="68">
        <v>43186</v>
      </c>
      <c r="G246" s="68" t="s">
        <v>33</v>
      </c>
      <c r="H246" s="68" t="s">
        <v>816</v>
      </c>
      <c r="I246" s="68" t="s">
        <v>100</v>
      </c>
      <c r="J246" s="68" t="s">
        <v>2846</v>
      </c>
      <c r="K246" s="68" t="s">
        <v>1174</v>
      </c>
      <c r="L246" s="68" t="s">
        <v>2847</v>
      </c>
      <c r="M246" s="42">
        <v>45940.586805555555</v>
      </c>
      <c r="N246" s="42">
        <v>45941.515972222223</v>
      </c>
      <c r="O246" s="68" t="s">
        <v>33</v>
      </c>
      <c r="P246" s="42" t="s">
        <v>2022</v>
      </c>
      <c r="Q246" s="42" t="s">
        <v>2023</v>
      </c>
      <c r="R246" s="42" t="s">
        <v>2060</v>
      </c>
      <c r="S246" s="42" t="s">
        <v>2848</v>
      </c>
      <c r="T246" s="42" t="s">
        <v>1178</v>
      </c>
      <c r="U246" s="25">
        <v>16</v>
      </c>
      <c r="V246" s="42" t="s">
        <v>42</v>
      </c>
      <c r="W246" s="42" t="s">
        <v>123</v>
      </c>
      <c r="X246" s="42" t="s">
        <v>2030</v>
      </c>
      <c r="Y246" s="68">
        <v>1</v>
      </c>
      <c r="Z246" s="26">
        <f>IF(T246="SOPORTE_TELEFÓNICO",'TARIFAS 2025'!$B$14,IF(V246="PRINCIPAL",'TARIFAS 2025'!$B$8,IF(V246="INTERMEDIA",'TARIFAS 2025'!$C$8,IF(V246="LEJANA",'TARIFAS 2025'!$D$8))))</f>
        <v>51282</v>
      </c>
      <c r="AA246" s="26">
        <f t="shared" si="4"/>
        <v>51282</v>
      </c>
    </row>
    <row r="247" spans="1:27" s="66" customFormat="1" ht="15.6">
      <c r="A247" s="68" t="s">
        <v>83</v>
      </c>
      <c r="B247" s="25" t="str">
        <f>VLOOKUP(A247,'CENTROS DE COSTOS'!A:D,2,0)</f>
        <v>0036-0007</v>
      </c>
      <c r="C247" s="25" t="str">
        <f>VLOOKUP(A247,'CENTROS DE COSTOS'!A:D,3,0)</f>
        <v>Wompi Santander</v>
      </c>
      <c r="D247" s="68">
        <v>54001</v>
      </c>
      <c r="E247" s="68">
        <v>2870160</v>
      </c>
      <c r="F247" s="68">
        <v>52895</v>
      </c>
      <c r="G247" s="68" t="s">
        <v>33</v>
      </c>
      <c r="H247" s="68" t="s">
        <v>893</v>
      </c>
      <c r="I247" s="68" t="s">
        <v>83</v>
      </c>
      <c r="J247" s="68" t="s">
        <v>2237</v>
      </c>
      <c r="K247" s="68" t="s">
        <v>1174</v>
      </c>
      <c r="L247" s="68" t="s">
        <v>2849</v>
      </c>
      <c r="M247" s="42">
        <v>45940.609722222223</v>
      </c>
      <c r="N247" s="42">
        <v>45941.527083333334</v>
      </c>
      <c r="O247" s="68" t="s">
        <v>33</v>
      </c>
      <c r="P247" s="42" t="s">
        <v>2016</v>
      </c>
      <c r="Q247" s="42" t="s">
        <v>2017</v>
      </c>
      <c r="R247" s="42" t="s">
        <v>2018</v>
      </c>
      <c r="S247" s="42" t="s">
        <v>2850</v>
      </c>
      <c r="T247" s="42" t="s">
        <v>1178</v>
      </c>
      <c r="U247" s="25">
        <v>32</v>
      </c>
      <c r="V247" s="42" t="s">
        <v>42</v>
      </c>
      <c r="W247" s="42" t="s">
        <v>123</v>
      </c>
      <c r="X247" s="42" t="s">
        <v>1372</v>
      </c>
      <c r="Y247" s="68">
        <v>1</v>
      </c>
      <c r="Z247" s="26">
        <f>IF(T247="SOPORTE_TELEFÓNICO",'TARIFAS 2025'!$B$14,IF(V247="PRINCIPAL",'TARIFAS 2025'!$B$8,IF(V247="INTERMEDIA",'TARIFAS 2025'!$C$8,IF(V247="LEJANA",'TARIFAS 2025'!$D$8))))</f>
        <v>51282</v>
      </c>
      <c r="AA247" s="26">
        <f t="shared" si="4"/>
        <v>51282</v>
      </c>
    </row>
    <row r="248" spans="1:27" s="66" customFormat="1" ht="15.6">
      <c r="A248" s="68" t="s">
        <v>93</v>
      </c>
      <c r="B248" s="25" t="str">
        <f>VLOOKUP(A248,'CENTROS DE COSTOS'!A:D,2,0)</f>
        <v>0036-0003</v>
      </c>
      <c r="C248" s="25" t="str">
        <f>VLOOKUP(A248,'CENTROS DE COSTOS'!A:D,3,0)</f>
        <v>Wompi Suroccidente</v>
      </c>
      <c r="D248" s="68">
        <v>52001</v>
      </c>
      <c r="E248" s="68">
        <v>2870748</v>
      </c>
      <c r="F248" s="68">
        <v>74119</v>
      </c>
      <c r="G248" s="68" t="s">
        <v>33</v>
      </c>
      <c r="H248" s="68" t="s">
        <v>135</v>
      </c>
      <c r="I248" s="68" t="s">
        <v>93</v>
      </c>
      <c r="J248" s="68" t="s">
        <v>2851</v>
      </c>
      <c r="K248" s="68" t="s">
        <v>1174</v>
      </c>
      <c r="L248" s="68" t="s">
        <v>2852</v>
      </c>
      <c r="M248" s="42">
        <v>45940.65</v>
      </c>
      <c r="N248" s="42">
        <v>45941.529166666667</v>
      </c>
      <c r="O248" s="68" t="s">
        <v>33</v>
      </c>
      <c r="P248" s="42" t="s">
        <v>2002</v>
      </c>
      <c r="Q248" s="42" t="s">
        <v>2218</v>
      </c>
      <c r="R248" s="42" t="s">
        <v>2219</v>
      </c>
      <c r="S248" s="42" t="s">
        <v>2853</v>
      </c>
      <c r="T248" s="42" t="s">
        <v>1178</v>
      </c>
      <c r="U248" s="25">
        <v>32</v>
      </c>
      <c r="V248" s="42" t="s">
        <v>42</v>
      </c>
      <c r="W248" s="42" t="s">
        <v>123</v>
      </c>
      <c r="X248" s="42" t="s">
        <v>1424</v>
      </c>
      <c r="Y248" s="68">
        <v>1</v>
      </c>
      <c r="Z248" s="26">
        <f>IF(T248="SOPORTE_TELEFÓNICO",'TARIFAS 2025'!$B$14,IF(V248="PRINCIPAL",'TARIFAS 2025'!$B$8,IF(V248="INTERMEDIA",'TARIFAS 2025'!$C$8,IF(V248="LEJANA",'TARIFAS 2025'!$D$8))))</f>
        <v>51282</v>
      </c>
      <c r="AA248" s="26">
        <f t="shared" si="4"/>
        <v>51282</v>
      </c>
    </row>
    <row r="249" spans="1:27" s="66" customFormat="1" ht="15.6">
      <c r="A249" s="68" t="s">
        <v>90</v>
      </c>
      <c r="B249" s="25" t="str">
        <f>VLOOKUP(A249,'CENTROS DE COSTOS'!A:D,2,0)</f>
        <v>0036-0005</v>
      </c>
      <c r="C249" s="25" t="str">
        <f>VLOOKUP(A249,'CENTROS DE COSTOS'!A:D,3,0)</f>
        <v>Wompi Noroccidente</v>
      </c>
      <c r="D249" s="68">
        <v>5360</v>
      </c>
      <c r="E249" s="68">
        <v>2859147</v>
      </c>
      <c r="F249" s="68">
        <v>35410</v>
      </c>
      <c r="G249" s="68" t="s">
        <v>33</v>
      </c>
      <c r="H249" s="68" t="s">
        <v>122</v>
      </c>
      <c r="I249" s="68" t="s">
        <v>192</v>
      </c>
      <c r="J249" s="68" t="s">
        <v>2854</v>
      </c>
      <c r="K249" s="68" t="s">
        <v>1174</v>
      </c>
      <c r="L249" s="68" t="s">
        <v>2855</v>
      </c>
      <c r="M249" s="42">
        <v>45938.644444444442</v>
      </c>
      <c r="N249" s="42">
        <v>45941.702777777777</v>
      </c>
      <c r="O249" s="68" t="s">
        <v>33</v>
      </c>
      <c r="P249" s="42" t="s">
        <v>2034</v>
      </c>
      <c r="Q249" s="42" t="s">
        <v>2035</v>
      </c>
      <c r="R249" s="42" t="s">
        <v>2036</v>
      </c>
      <c r="S249" s="42" t="s">
        <v>2856</v>
      </c>
      <c r="T249" s="42" t="s">
        <v>1178</v>
      </c>
      <c r="U249" s="25">
        <v>64</v>
      </c>
      <c r="V249" s="42" t="s">
        <v>42</v>
      </c>
      <c r="W249" s="42" t="s">
        <v>123</v>
      </c>
      <c r="X249" s="42" t="s">
        <v>2297</v>
      </c>
      <c r="Y249" s="68">
        <v>2</v>
      </c>
      <c r="Z249" s="26">
        <f>IF(T249="SOPORTE_TELEFÓNICO",'TARIFAS 2025'!$B$14,IF(V249="PRINCIPAL",'TARIFAS 2025'!$B$8,IF(V249="INTERMEDIA",'TARIFAS 2025'!$C$8,IF(V249="LEJANA",'TARIFAS 2025'!$D$8))))</f>
        <v>51282</v>
      </c>
      <c r="AA249" s="26">
        <f t="shared" si="4"/>
        <v>102564</v>
      </c>
    </row>
    <row r="250" spans="1:27" s="66" customFormat="1" ht="15.6">
      <c r="A250" s="68" t="s">
        <v>70</v>
      </c>
      <c r="B250" s="25" t="str">
        <f>VLOOKUP(A250,'CENTROS DE COSTOS'!A:D,2,0)</f>
        <v>0036-0001</v>
      </c>
      <c r="C250" s="25" t="str">
        <f>VLOOKUP(A250,'CENTROS DE COSTOS'!A:D,3,0)</f>
        <v>Wompi Costa</v>
      </c>
      <c r="D250" s="68">
        <v>8078</v>
      </c>
      <c r="E250" s="68">
        <v>2867679</v>
      </c>
      <c r="F250" s="68">
        <v>41856</v>
      </c>
      <c r="G250" s="68" t="s">
        <v>33</v>
      </c>
      <c r="H250" s="68" t="s">
        <v>255</v>
      </c>
      <c r="I250" s="68" t="s">
        <v>257</v>
      </c>
      <c r="J250" s="68" t="s">
        <v>2857</v>
      </c>
      <c r="K250" s="68" t="s">
        <v>1174</v>
      </c>
      <c r="L250" s="68" t="s">
        <v>2858</v>
      </c>
      <c r="M250" s="42">
        <v>45940.402777777781</v>
      </c>
      <c r="N250" s="42">
        <v>45941.706250000003</v>
      </c>
      <c r="O250" s="68" t="s">
        <v>33</v>
      </c>
      <c r="P250" s="42" t="s">
        <v>2040</v>
      </c>
      <c r="Q250" s="42" t="s">
        <v>2859</v>
      </c>
      <c r="R250" s="42" t="s">
        <v>2042</v>
      </c>
      <c r="S250" s="42" t="s">
        <v>2860</v>
      </c>
      <c r="T250" s="42" t="s">
        <v>1178</v>
      </c>
      <c r="U250" s="25">
        <v>64</v>
      </c>
      <c r="V250" s="42" t="s">
        <v>43</v>
      </c>
      <c r="W250" s="42" t="s">
        <v>123</v>
      </c>
      <c r="X250" s="42" t="s">
        <v>2432</v>
      </c>
      <c r="Y250" s="68">
        <v>1</v>
      </c>
      <c r="Z250" s="26">
        <f>IF(T250="SOPORTE_TELEFÓNICO",'TARIFAS 2025'!$B$14,IF(V250="PRINCIPAL",'TARIFAS 2025'!$B$8,IF(V250="INTERMEDIA",'TARIFAS 2025'!$C$8,IF(V250="LEJANA",'TARIFAS 2025'!$D$8))))</f>
        <v>172989</v>
      </c>
      <c r="AA250" s="26">
        <f t="shared" si="4"/>
        <v>172989</v>
      </c>
    </row>
    <row r="251" spans="1:27" s="66" customFormat="1" ht="15.6">
      <c r="A251" s="68" t="s">
        <v>83</v>
      </c>
      <c r="B251" s="25" t="str">
        <f>VLOOKUP(A251,'CENTROS DE COSTOS'!A:D,2,0)</f>
        <v>0036-0007</v>
      </c>
      <c r="C251" s="25" t="str">
        <f>VLOOKUP(A251,'CENTROS DE COSTOS'!A:D,3,0)</f>
        <v>Wompi Santander</v>
      </c>
      <c r="D251" s="68">
        <v>54874</v>
      </c>
      <c r="E251" s="68">
        <v>2868569</v>
      </c>
      <c r="F251" s="68">
        <v>78161</v>
      </c>
      <c r="G251" s="68" t="s">
        <v>33</v>
      </c>
      <c r="H251" s="68" t="s">
        <v>893</v>
      </c>
      <c r="I251" s="68" t="s">
        <v>929</v>
      </c>
      <c r="J251" s="68" t="s">
        <v>2861</v>
      </c>
      <c r="K251" s="68" t="s">
        <v>1174</v>
      </c>
      <c r="L251" s="68" t="s">
        <v>2862</v>
      </c>
      <c r="M251" s="42">
        <v>45940.456944444442</v>
      </c>
      <c r="N251" s="42">
        <v>45941.708333333336</v>
      </c>
      <c r="O251" s="68" t="s">
        <v>33</v>
      </c>
      <c r="P251" s="42" t="s">
        <v>2002</v>
      </c>
      <c r="Q251" s="42" t="s">
        <v>2218</v>
      </c>
      <c r="R251" s="42" t="s">
        <v>2219</v>
      </c>
      <c r="S251" s="42" t="s">
        <v>2863</v>
      </c>
      <c r="T251" s="42" t="s">
        <v>1178</v>
      </c>
      <c r="U251" s="25">
        <v>16</v>
      </c>
      <c r="V251" s="42" t="s">
        <v>42</v>
      </c>
      <c r="W251" s="42" t="s">
        <v>123</v>
      </c>
      <c r="X251" s="42" t="s">
        <v>1474</v>
      </c>
      <c r="Y251" s="68">
        <v>1</v>
      </c>
      <c r="Z251" s="26">
        <f>IF(T251="SOPORTE_TELEFÓNICO",'TARIFAS 2025'!$B$14,IF(V251="PRINCIPAL",'TARIFAS 2025'!$B$8,IF(V251="INTERMEDIA",'TARIFAS 2025'!$C$8,IF(V251="LEJANA",'TARIFAS 2025'!$D$8))))</f>
        <v>51282</v>
      </c>
      <c r="AA251" s="26">
        <f t="shared" si="4"/>
        <v>51282</v>
      </c>
    </row>
    <row r="252" spans="1:27" s="66" customFormat="1" ht="15.6">
      <c r="A252" s="68" t="s">
        <v>98</v>
      </c>
      <c r="B252" s="25" t="str">
        <f>VLOOKUP(A252,'CENTROS DE COSTOS'!A:D,2,0)</f>
        <v>0036-0007</v>
      </c>
      <c r="C252" s="25" t="str">
        <f>VLOOKUP(A252,'CENTROS DE COSTOS'!A:D,3,0)</f>
        <v>Wompi Santander</v>
      </c>
      <c r="D252" s="68">
        <v>15407</v>
      </c>
      <c r="E252" s="68">
        <v>2868407</v>
      </c>
      <c r="F252" s="68">
        <v>28981</v>
      </c>
      <c r="G252" s="68" t="s">
        <v>33</v>
      </c>
      <c r="H252" s="68" t="s">
        <v>324</v>
      </c>
      <c r="I252" s="68" t="s">
        <v>438</v>
      </c>
      <c r="J252" s="68" t="s">
        <v>2864</v>
      </c>
      <c r="K252" s="68" t="s">
        <v>1174</v>
      </c>
      <c r="L252" s="68" t="s">
        <v>2865</v>
      </c>
      <c r="M252" s="42">
        <v>45940.435416666667</v>
      </c>
      <c r="N252" s="42">
        <v>45941.709722222222</v>
      </c>
      <c r="O252" s="68" t="s">
        <v>33</v>
      </c>
      <c r="P252" s="42" t="s">
        <v>2022</v>
      </c>
      <c r="Q252" s="42" t="s">
        <v>2023</v>
      </c>
      <c r="R252" s="42" t="s">
        <v>2024</v>
      </c>
      <c r="S252" s="42" t="s">
        <v>2866</v>
      </c>
      <c r="T252" s="42" t="s">
        <v>2013</v>
      </c>
      <c r="U252" s="25">
        <v>32</v>
      </c>
      <c r="V252" s="42" t="s">
        <v>43</v>
      </c>
      <c r="W252" s="42" t="s">
        <v>123</v>
      </c>
      <c r="X252" s="42" t="s">
        <v>2464</v>
      </c>
      <c r="Y252" s="68">
        <v>1</v>
      </c>
      <c r="Z252" s="26">
        <f>IF(T252="SOPORTE_TELEFÓNICO",'TARIFAS 2025'!$B$14,IF(V252="PRINCIPAL",'TARIFAS 2025'!$B$8,IF(V252="INTERMEDIA",'TARIFAS 2025'!$C$8,IF(V252="LEJANA",'TARIFAS 2025'!$D$8))))</f>
        <v>22000</v>
      </c>
      <c r="AA252" s="26">
        <f t="shared" si="4"/>
        <v>22000</v>
      </c>
    </row>
    <row r="253" spans="1:27" s="66" customFormat="1" ht="15.6">
      <c r="A253" s="68" t="s">
        <v>76</v>
      </c>
      <c r="B253" s="25" t="str">
        <f>VLOOKUP(A253,'CENTROS DE COSTOS'!A:D,2,0)</f>
        <v>0036-0007</v>
      </c>
      <c r="C253" s="25" t="str">
        <f>VLOOKUP(A253,'CENTROS DE COSTOS'!A:D,3,0)</f>
        <v>Wompi Santander</v>
      </c>
      <c r="D253" s="68">
        <v>68547</v>
      </c>
      <c r="E253" s="68">
        <v>2869523</v>
      </c>
      <c r="F253" s="68">
        <v>53522</v>
      </c>
      <c r="G253" s="68" t="s">
        <v>33</v>
      </c>
      <c r="H253" s="68" t="s">
        <v>965</v>
      </c>
      <c r="I253" s="68" t="s">
        <v>1015</v>
      </c>
      <c r="J253" s="68" t="s">
        <v>2867</v>
      </c>
      <c r="K253" s="68" t="s">
        <v>1174</v>
      </c>
      <c r="L253" s="68" t="s">
        <v>2868</v>
      </c>
      <c r="M253" s="42">
        <v>45940.518750000003</v>
      </c>
      <c r="N253" s="42">
        <v>45941.711111111108</v>
      </c>
      <c r="O253" s="68" t="s">
        <v>33</v>
      </c>
      <c r="P253" s="42" t="s">
        <v>2016</v>
      </c>
      <c r="Q253" s="42" t="s">
        <v>2017</v>
      </c>
      <c r="R253" s="42" t="s">
        <v>2312</v>
      </c>
      <c r="S253" s="42" t="s">
        <v>2869</v>
      </c>
      <c r="T253" s="42" t="s">
        <v>2013</v>
      </c>
      <c r="U253" s="25">
        <v>32</v>
      </c>
      <c r="V253" s="42" t="s">
        <v>43</v>
      </c>
      <c r="W253" s="42" t="s">
        <v>123</v>
      </c>
      <c r="X253" s="42" t="s">
        <v>2870</v>
      </c>
      <c r="Y253" s="68">
        <v>1</v>
      </c>
      <c r="Z253" s="26">
        <f>IF(T253="SOPORTE_TELEFÓNICO",'TARIFAS 2025'!$B$14,IF(V253="PRINCIPAL",'TARIFAS 2025'!$B$8,IF(V253="INTERMEDIA",'TARIFAS 2025'!$C$8,IF(V253="LEJANA",'TARIFAS 2025'!$D$8))))</f>
        <v>22000</v>
      </c>
      <c r="AA253" s="26">
        <f t="shared" si="4"/>
        <v>22000</v>
      </c>
    </row>
    <row r="254" spans="1:27" s="66" customFormat="1" ht="15.6">
      <c r="A254" s="68" t="s">
        <v>90</v>
      </c>
      <c r="B254" s="25" t="str">
        <f>VLOOKUP(A254,'CENTROS DE COSTOS'!A:D,2,0)</f>
        <v>0036-0005</v>
      </c>
      <c r="C254" s="25" t="str">
        <f>VLOOKUP(A254,'CENTROS DE COSTOS'!A:D,3,0)</f>
        <v>Wompi Noroccidente</v>
      </c>
      <c r="D254" s="68">
        <v>5308</v>
      </c>
      <c r="E254" s="68">
        <v>2871267</v>
      </c>
      <c r="F254" s="68">
        <v>15129</v>
      </c>
      <c r="G254" s="68" t="s">
        <v>33</v>
      </c>
      <c r="H254" s="68" t="s">
        <v>122</v>
      </c>
      <c r="I254" s="68" t="s">
        <v>186</v>
      </c>
      <c r="J254" s="68" t="s">
        <v>2871</v>
      </c>
      <c r="K254" s="68" t="s">
        <v>1174</v>
      </c>
      <c r="L254" s="68" t="s">
        <v>2872</v>
      </c>
      <c r="M254" s="42">
        <v>45941.375</v>
      </c>
      <c r="N254" s="42">
        <v>45941.713194444441</v>
      </c>
      <c r="O254" s="68" t="s">
        <v>33</v>
      </c>
      <c r="P254" s="42" t="s">
        <v>2022</v>
      </c>
      <c r="Q254" s="42" t="s">
        <v>2115</v>
      </c>
      <c r="R254" s="42" t="s">
        <v>2060</v>
      </c>
      <c r="S254" s="42" t="s">
        <v>2873</v>
      </c>
      <c r="T254" s="42" t="s">
        <v>1178</v>
      </c>
      <c r="U254" s="25">
        <v>16</v>
      </c>
      <c r="V254" s="42" t="s">
        <v>42</v>
      </c>
      <c r="W254" s="42" t="s">
        <v>123</v>
      </c>
      <c r="X254" s="42" t="s">
        <v>1384</v>
      </c>
      <c r="Y254" s="68">
        <v>1</v>
      </c>
      <c r="Z254" s="26">
        <f>IF(T254="SOPORTE_TELEFÓNICO",'TARIFAS 2025'!$B$14,IF(V254="PRINCIPAL",'TARIFAS 2025'!$B$8,IF(V254="INTERMEDIA",'TARIFAS 2025'!$C$8,IF(V254="LEJANA",'TARIFAS 2025'!$D$8))))</f>
        <v>51282</v>
      </c>
      <c r="AA254" s="26">
        <f t="shared" si="4"/>
        <v>51282</v>
      </c>
    </row>
    <row r="255" spans="1:27" s="66" customFormat="1" ht="15.6">
      <c r="A255" s="68" t="s">
        <v>76</v>
      </c>
      <c r="B255" s="25" t="str">
        <f>VLOOKUP(A255,'CENTROS DE COSTOS'!A:D,2,0)</f>
        <v>0036-0007</v>
      </c>
      <c r="C255" s="25" t="str">
        <f>VLOOKUP(A255,'CENTROS DE COSTOS'!A:D,3,0)</f>
        <v>Wompi Santander</v>
      </c>
      <c r="D255" s="68">
        <v>68001</v>
      </c>
      <c r="E255" s="68">
        <v>2871662</v>
      </c>
      <c r="F255" s="68">
        <v>65802</v>
      </c>
      <c r="G255" s="68" t="s">
        <v>33</v>
      </c>
      <c r="H255" s="68" t="s">
        <v>965</v>
      </c>
      <c r="I255" s="68" t="s">
        <v>76</v>
      </c>
      <c r="J255" s="68" t="s">
        <v>2874</v>
      </c>
      <c r="K255" s="68" t="s">
        <v>1174</v>
      </c>
      <c r="L255" s="68" t="s">
        <v>2875</v>
      </c>
      <c r="M255" s="42">
        <v>45941.375</v>
      </c>
      <c r="N255" s="42">
        <v>45941.714583333334</v>
      </c>
      <c r="O255" s="68" t="s">
        <v>33</v>
      </c>
      <c r="P255" s="42" t="s">
        <v>2016</v>
      </c>
      <c r="Q255" s="42" t="s">
        <v>2017</v>
      </c>
      <c r="R255" s="42" t="s">
        <v>2018</v>
      </c>
      <c r="S255" s="42" t="s">
        <v>2876</v>
      </c>
      <c r="T255" s="42" t="s">
        <v>1178</v>
      </c>
      <c r="U255" s="25">
        <v>48</v>
      </c>
      <c r="V255" s="42" t="s">
        <v>42</v>
      </c>
      <c r="W255" s="42" t="s">
        <v>123</v>
      </c>
      <c r="X255" s="42" t="s">
        <v>2492</v>
      </c>
      <c r="Y255" s="68">
        <v>1</v>
      </c>
      <c r="Z255" s="26">
        <f>IF(T255="SOPORTE_TELEFÓNICO",'TARIFAS 2025'!$B$14,IF(V255="PRINCIPAL",'TARIFAS 2025'!$B$8,IF(V255="INTERMEDIA",'TARIFAS 2025'!$C$8,IF(V255="LEJANA",'TARIFAS 2025'!$D$8))))</f>
        <v>51282</v>
      </c>
      <c r="AA255" s="26">
        <f t="shared" si="4"/>
        <v>51282</v>
      </c>
    </row>
    <row r="256" spans="1:27" s="66" customFormat="1" ht="15.6">
      <c r="A256" s="68" t="s">
        <v>73</v>
      </c>
      <c r="B256" s="25" t="str">
        <f>VLOOKUP(A256,'CENTROS DE COSTOS'!A:D,2,0)</f>
        <v>0036-0004</v>
      </c>
      <c r="C256" s="25" t="str">
        <f>VLOOKUP(A256,'CENTROS DE COSTOS'!A:D,3,0)</f>
        <v>Wompi Centro</v>
      </c>
      <c r="D256" s="68">
        <v>11001</v>
      </c>
      <c r="E256" s="68">
        <v>2870125</v>
      </c>
      <c r="F256" s="68">
        <v>79525</v>
      </c>
      <c r="G256" s="68" t="s">
        <v>33</v>
      </c>
      <c r="H256" s="68" t="s">
        <v>620</v>
      </c>
      <c r="I256" s="68" t="s">
        <v>2057</v>
      </c>
      <c r="J256" s="68" t="s">
        <v>2423</v>
      </c>
      <c r="K256" s="68" t="s">
        <v>1174</v>
      </c>
      <c r="L256" s="68" t="s">
        <v>2877</v>
      </c>
      <c r="M256" s="42">
        <v>45940.603472222225</v>
      </c>
      <c r="N256" s="42">
        <v>45941.71597222222</v>
      </c>
      <c r="O256" s="68" t="s">
        <v>33</v>
      </c>
      <c r="P256" s="42" t="s">
        <v>2206</v>
      </c>
      <c r="Q256" s="42" t="s">
        <v>2268</v>
      </c>
      <c r="R256" s="42" t="s">
        <v>2269</v>
      </c>
      <c r="S256" s="42" t="s">
        <v>2878</v>
      </c>
      <c r="T256" s="42" t="s">
        <v>2013</v>
      </c>
      <c r="U256" s="25">
        <v>16</v>
      </c>
      <c r="V256" s="42" t="s">
        <v>42</v>
      </c>
      <c r="W256" s="42" t="s">
        <v>123</v>
      </c>
      <c r="X256" s="42" t="s">
        <v>2243</v>
      </c>
      <c r="Y256" s="68">
        <v>1</v>
      </c>
      <c r="Z256" s="26">
        <f>IF(T256="SOPORTE_TELEFÓNICO",'TARIFAS 2025'!$B$14,IF(V256="PRINCIPAL",'TARIFAS 2025'!$B$8,IF(V256="INTERMEDIA",'TARIFAS 2025'!$C$8,IF(V256="LEJANA",'TARIFAS 2025'!$D$8))))</f>
        <v>22000</v>
      </c>
      <c r="AA256" s="26">
        <f t="shared" si="4"/>
        <v>22000</v>
      </c>
    </row>
    <row r="257" spans="1:27" s="66" customFormat="1" ht="15.6">
      <c r="A257" s="68" t="s">
        <v>100</v>
      </c>
      <c r="B257" s="25" t="str">
        <f>VLOOKUP(A257,'CENTROS DE COSTOS'!A:D,2,0)</f>
        <v>0036-0006</v>
      </c>
      <c r="C257" s="25" t="str">
        <f>VLOOKUP(A257,'CENTROS DE COSTOS'!A:D,3,0)</f>
        <v>Wompi Oriente</v>
      </c>
      <c r="D257" s="68">
        <v>50001</v>
      </c>
      <c r="E257" s="68">
        <v>2872331</v>
      </c>
      <c r="F257" s="68">
        <v>51764</v>
      </c>
      <c r="G257" s="68" t="s">
        <v>33</v>
      </c>
      <c r="H257" s="68" t="s">
        <v>816</v>
      </c>
      <c r="I257" s="68" t="s">
        <v>100</v>
      </c>
      <c r="J257" s="68" t="s">
        <v>2879</v>
      </c>
      <c r="K257" s="68" t="s">
        <v>1174</v>
      </c>
      <c r="L257" s="68" t="s">
        <v>2880</v>
      </c>
      <c r="M257" s="42">
        <v>45941.417361111111</v>
      </c>
      <c r="N257" s="42">
        <v>45941.717361111114</v>
      </c>
      <c r="O257" s="68" t="s">
        <v>33</v>
      </c>
      <c r="P257" s="42" t="s">
        <v>2022</v>
      </c>
      <c r="Q257" s="42" t="s">
        <v>2023</v>
      </c>
      <c r="R257" s="42" t="s">
        <v>2024</v>
      </c>
      <c r="S257" s="42" t="s">
        <v>2881</v>
      </c>
      <c r="T257" s="42" t="s">
        <v>1178</v>
      </c>
      <c r="U257" s="25">
        <v>64</v>
      </c>
      <c r="V257" s="42" t="s">
        <v>42</v>
      </c>
      <c r="W257" s="42" t="s">
        <v>123</v>
      </c>
      <c r="X257" s="42" t="s">
        <v>2714</v>
      </c>
      <c r="Y257" s="68">
        <v>1</v>
      </c>
      <c r="Z257" s="26">
        <f>IF(T257="SOPORTE_TELEFÓNICO",'TARIFAS 2025'!$B$14,IF(V257="PRINCIPAL",'TARIFAS 2025'!$B$8,IF(V257="INTERMEDIA",'TARIFAS 2025'!$C$8,IF(V257="LEJANA",'TARIFAS 2025'!$D$8))))</f>
        <v>51282</v>
      </c>
      <c r="AA257" s="26">
        <f t="shared" si="4"/>
        <v>51282</v>
      </c>
    </row>
    <row r="258" spans="1:27" s="66" customFormat="1" ht="15.6">
      <c r="A258" s="68" t="s">
        <v>93</v>
      </c>
      <c r="B258" s="25" t="str">
        <f>VLOOKUP(A258,'CENTROS DE COSTOS'!A:D,2,0)</f>
        <v>0036-0003</v>
      </c>
      <c r="C258" s="25" t="str">
        <f>VLOOKUP(A258,'CENTROS DE COSTOS'!A:D,3,0)</f>
        <v>Wompi Suroccidente</v>
      </c>
      <c r="D258" s="68">
        <v>52001</v>
      </c>
      <c r="E258" s="68">
        <v>2872323</v>
      </c>
      <c r="F258" s="68">
        <v>32010</v>
      </c>
      <c r="G258" s="68" t="s">
        <v>33</v>
      </c>
      <c r="H258" s="68" t="s">
        <v>135</v>
      </c>
      <c r="I258" s="68" t="s">
        <v>93</v>
      </c>
      <c r="J258" s="68" t="s">
        <v>2882</v>
      </c>
      <c r="K258" s="68" t="s">
        <v>1174</v>
      </c>
      <c r="L258" s="68" t="s">
        <v>2883</v>
      </c>
      <c r="M258" s="42">
        <v>45941.407638888886</v>
      </c>
      <c r="N258" s="42">
        <v>45941.719444444447</v>
      </c>
      <c r="O258" s="68" t="s">
        <v>33</v>
      </c>
      <c r="P258" s="42" t="s">
        <v>2002</v>
      </c>
      <c r="Q258" s="42" t="s">
        <v>2218</v>
      </c>
      <c r="R258" s="42" t="s">
        <v>2219</v>
      </c>
      <c r="S258" s="42" t="s">
        <v>2884</v>
      </c>
      <c r="T258" s="42" t="s">
        <v>2013</v>
      </c>
      <c r="U258" s="25">
        <v>48</v>
      </c>
      <c r="V258" s="42" t="s">
        <v>42</v>
      </c>
      <c r="W258" s="42" t="s">
        <v>123</v>
      </c>
      <c r="X258" s="42" t="s">
        <v>1807</v>
      </c>
      <c r="Y258" s="68">
        <v>1</v>
      </c>
      <c r="Z258" s="26">
        <f>IF(T258="SOPORTE_TELEFÓNICO",'TARIFAS 2025'!$B$14,IF(V258="PRINCIPAL",'TARIFAS 2025'!$B$8,IF(V258="INTERMEDIA",'TARIFAS 2025'!$C$8,IF(V258="LEJANA",'TARIFAS 2025'!$D$8))))</f>
        <v>22000</v>
      </c>
      <c r="AA258" s="26">
        <f t="shared" si="4"/>
        <v>22000</v>
      </c>
    </row>
    <row r="259" spans="1:27" s="66" customFormat="1" ht="15.6">
      <c r="A259" s="68" t="s">
        <v>88</v>
      </c>
      <c r="B259" s="25" t="str">
        <f>VLOOKUP(A259,'CENTROS DE COSTOS'!A:D,2,0)</f>
        <v>0036-0002</v>
      </c>
      <c r="C259" s="25" t="str">
        <f>VLOOKUP(A259,'CENTROS DE COSTOS'!A:D,3,0)</f>
        <v>Wompi Eje Cafetero</v>
      </c>
      <c r="D259" s="68">
        <v>17174</v>
      </c>
      <c r="E259" s="68">
        <v>2872197</v>
      </c>
      <c r="F259" s="68">
        <v>69896</v>
      </c>
      <c r="G259" s="68" t="s">
        <v>33</v>
      </c>
      <c r="H259" s="68" t="s">
        <v>128</v>
      </c>
      <c r="I259" s="68" t="s">
        <v>448</v>
      </c>
      <c r="J259" s="68" t="s">
        <v>2885</v>
      </c>
      <c r="K259" s="68" t="s">
        <v>1174</v>
      </c>
      <c r="L259" s="68" t="s">
        <v>2886</v>
      </c>
      <c r="M259" s="42">
        <v>45941.399305555555</v>
      </c>
      <c r="N259" s="42">
        <v>45941.720833333333</v>
      </c>
      <c r="O259" s="68" t="s">
        <v>33</v>
      </c>
      <c r="P259" s="42" t="s">
        <v>2149</v>
      </c>
      <c r="Q259" s="42" t="s">
        <v>2150</v>
      </c>
      <c r="R259" s="42" t="s">
        <v>2151</v>
      </c>
      <c r="S259" s="42" t="s">
        <v>2887</v>
      </c>
      <c r="T259" s="42" t="s">
        <v>2013</v>
      </c>
      <c r="U259" s="25">
        <v>0</v>
      </c>
      <c r="V259" s="42" t="s">
        <v>43</v>
      </c>
      <c r="W259" s="42" t="s">
        <v>123</v>
      </c>
      <c r="X259" s="42" t="s">
        <v>2131</v>
      </c>
      <c r="Y259" s="68">
        <v>1</v>
      </c>
      <c r="Z259" s="26">
        <f>IF(T259="SOPORTE_TELEFÓNICO",'TARIFAS 2025'!$B$14,IF(V259="PRINCIPAL",'TARIFAS 2025'!$B$8,IF(V259="INTERMEDIA",'TARIFAS 2025'!$C$8,IF(V259="LEJANA",'TARIFAS 2025'!$D$8))))</f>
        <v>22000</v>
      </c>
      <c r="AA259" s="26">
        <f t="shared" si="4"/>
        <v>22000</v>
      </c>
    </row>
    <row r="260" spans="1:27" s="66" customFormat="1" ht="15.6">
      <c r="A260" s="68" t="s">
        <v>90</v>
      </c>
      <c r="B260" s="25" t="str">
        <f>VLOOKUP(A260,'CENTROS DE COSTOS'!A:D,2,0)</f>
        <v>0036-0005</v>
      </c>
      <c r="C260" s="25" t="str">
        <f>VLOOKUP(A260,'CENTROS DE COSTOS'!A:D,3,0)</f>
        <v>Wompi Noroccidente</v>
      </c>
      <c r="D260" s="68">
        <v>5088</v>
      </c>
      <c r="E260" s="68">
        <v>2872737</v>
      </c>
      <c r="F260" s="68">
        <v>30301</v>
      </c>
      <c r="G260" s="68" t="s">
        <v>33</v>
      </c>
      <c r="H260" s="68" t="s">
        <v>122</v>
      </c>
      <c r="I260" s="68" t="s">
        <v>157</v>
      </c>
      <c r="J260" s="68" t="s">
        <v>2888</v>
      </c>
      <c r="K260" s="68" t="s">
        <v>1174</v>
      </c>
      <c r="L260" s="68" t="s">
        <v>2889</v>
      </c>
      <c r="M260" s="42">
        <v>45942.375</v>
      </c>
      <c r="N260" s="42">
        <v>45942.518055555556</v>
      </c>
      <c r="O260" s="68" t="s">
        <v>33</v>
      </c>
      <c r="P260" s="42" t="s">
        <v>2016</v>
      </c>
      <c r="Q260" s="42" t="s">
        <v>2017</v>
      </c>
      <c r="R260" s="42" t="s">
        <v>2018</v>
      </c>
      <c r="S260" s="42" t="s">
        <v>2890</v>
      </c>
      <c r="T260" s="42" t="s">
        <v>2013</v>
      </c>
      <c r="U260" s="25">
        <v>64</v>
      </c>
      <c r="V260" s="42" t="s">
        <v>42</v>
      </c>
      <c r="W260" s="42" t="s">
        <v>123</v>
      </c>
      <c r="X260" s="42" t="s">
        <v>1863</v>
      </c>
      <c r="Y260" s="68">
        <v>1</v>
      </c>
      <c r="Z260" s="26">
        <f>IF(T260="SOPORTE_TELEFÓNICO",'TARIFAS 2025'!$B$14,IF(V260="PRINCIPAL",'TARIFAS 2025'!$B$8,IF(V260="INTERMEDIA",'TARIFAS 2025'!$C$8,IF(V260="LEJANA",'TARIFAS 2025'!$D$8))))</f>
        <v>22000</v>
      </c>
      <c r="AA260" s="26">
        <f t="shared" si="4"/>
        <v>22000</v>
      </c>
    </row>
    <row r="261" spans="1:27" s="66" customFormat="1" ht="15.6">
      <c r="A261" s="68" t="s">
        <v>82</v>
      </c>
      <c r="B261" s="25" t="str">
        <f>VLOOKUP(A261,'CENTROS DE COSTOS'!A:D,2,0)</f>
        <v>0036-0001</v>
      </c>
      <c r="C261" s="25" t="str">
        <f>VLOOKUP(A261,'CENTROS DE COSTOS'!A:D,3,0)</f>
        <v>Wompi Costa</v>
      </c>
      <c r="D261" s="68">
        <v>13001</v>
      </c>
      <c r="E261" s="68">
        <v>2855146</v>
      </c>
      <c r="F261" s="68">
        <v>67024</v>
      </c>
      <c r="G261" s="68" t="s">
        <v>33</v>
      </c>
      <c r="H261" s="68" t="s">
        <v>277</v>
      </c>
      <c r="I261" s="68" t="s">
        <v>82</v>
      </c>
      <c r="J261" s="68" t="s">
        <v>2891</v>
      </c>
      <c r="K261" s="68" t="s">
        <v>1174</v>
      </c>
      <c r="L261" s="68" t="s">
        <v>2892</v>
      </c>
      <c r="M261" s="42">
        <v>45938.333333333336</v>
      </c>
      <c r="N261" s="42">
        <v>45944.37777777778</v>
      </c>
      <c r="O261" s="68" t="s">
        <v>33</v>
      </c>
      <c r="P261" s="42" t="s">
        <v>2509</v>
      </c>
      <c r="Q261" s="42" t="s">
        <v>2829</v>
      </c>
      <c r="R261" s="42" t="s">
        <v>2042</v>
      </c>
      <c r="S261" s="42" t="s">
        <v>2893</v>
      </c>
      <c r="T261" s="42" t="s">
        <v>2013</v>
      </c>
      <c r="U261" s="25">
        <v>64</v>
      </c>
      <c r="V261" s="42" t="s">
        <v>42</v>
      </c>
      <c r="W261" s="42" t="s">
        <v>123</v>
      </c>
      <c r="X261" s="42" t="s">
        <v>2171</v>
      </c>
      <c r="Y261" s="68">
        <v>1</v>
      </c>
      <c r="Z261" s="26">
        <f>IF(T261="SOPORTE_TELEFÓNICO",'TARIFAS 2025'!$B$14,IF(V261="PRINCIPAL",'TARIFAS 2025'!$B$8,IF(V261="INTERMEDIA",'TARIFAS 2025'!$C$8,IF(V261="LEJANA",'TARIFAS 2025'!$D$8))))</f>
        <v>22000</v>
      </c>
      <c r="AA261" s="26">
        <f t="shared" si="4"/>
        <v>22000</v>
      </c>
    </row>
    <row r="262" spans="1:27" s="66" customFormat="1" ht="15.6">
      <c r="A262" s="68" t="s">
        <v>88</v>
      </c>
      <c r="B262" s="25" t="str">
        <f>VLOOKUP(A262,'CENTROS DE COSTOS'!A:D,2,0)</f>
        <v>0036-0002</v>
      </c>
      <c r="C262" s="25" t="str">
        <f>VLOOKUP(A262,'CENTROS DE COSTOS'!A:D,3,0)</f>
        <v>Wompi Eje Cafetero</v>
      </c>
      <c r="D262" s="68">
        <v>17001</v>
      </c>
      <c r="E262" s="68">
        <v>2866413</v>
      </c>
      <c r="F262" s="68">
        <v>75659</v>
      </c>
      <c r="G262" s="68" t="s">
        <v>33</v>
      </c>
      <c r="H262" s="68" t="s">
        <v>128</v>
      </c>
      <c r="I262" s="68" t="s">
        <v>88</v>
      </c>
      <c r="J262" s="68" t="s">
        <v>2894</v>
      </c>
      <c r="K262" s="68" t="s">
        <v>1174</v>
      </c>
      <c r="L262" s="68" t="s">
        <v>2895</v>
      </c>
      <c r="M262" s="42">
        <v>45940.333333333336</v>
      </c>
      <c r="N262" s="42">
        <v>45944.456250000003</v>
      </c>
      <c r="O262" s="68" t="s">
        <v>33</v>
      </c>
      <c r="P262" s="42" t="s">
        <v>2009</v>
      </c>
      <c r="Q262" s="42" t="s">
        <v>2093</v>
      </c>
      <c r="R262" s="42" t="s">
        <v>2110</v>
      </c>
      <c r="S262" s="42" t="s">
        <v>2896</v>
      </c>
      <c r="T262" s="42" t="s">
        <v>2013</v>
      </c>
      <c r="U262" s="25">
        <v>16</v>
      </c>
      <c r="V262" s="42" t="s">
        <v>42</v>
      </c>
      <c r="W262" s="42" t="s">
        <v>123</v>
      </c>
      <c r="X262" s="42" t="s">
        <v>2131</v>
      </c>
      <c r="Y262" s="68">
        <v>1</v>
      </c>
      <c r="Z262" s="26">
        <f>IF(T262="SOPORTE_TELEFÓNICO",'TARIFAS 2025'!$B$14,IF(V262="PRINCIPAL",'TARIFAS 2025'!$B$8,IF(V262="INTERMEDIA",'TARIFAS 2025'!$C$8,IF(V262="LEJANA",'TARIFAS 2025'!$D$8))))</f>
        <v>22000</v>
      </c>
      <c r="AA262" s="26">
        <f t="shared" si="4"/>
        <v>22000</v>
      </c>
    </row>
    <row r="263" spans="1:27" s="66" customFormat="1" ht="15.6">
      <c r="A263" s="68" t="s">
        <v>94</v>
      </c>
      <c r="B263" s="25" t="str">
        <f>VLOOKUP(A263,'CENTROS DE COSTOS'!A:D,2,0)</f>
        <v>0036-0002</v>
      </c>
      <c r="C263" s="25" t="str">
        <f>VLOOKUP(A263,'CENTROS DE COSTOS'!A:D,3,0)</f>
        <v>Wompi Eje Cafetero</v>
      </c>
      <c r="D263" s="68">
        <v>66001</v>
      </c>
      <c r="E263" s="68">
        <v>2868483</v>
      </c>
      <c r="F263" s="68">
        <v>80181</v>
      </c>
      <c r="G263" s="68" t="s">
        <v>33</v>
      </c>
      <c r="H263" s="68" t="s">
        <v>460</v>
      </c>
      <c r="I263" s="68" t="s">
        <v>94</v>
      </c>
      <c r="J263" s="68" t="s">
        <v>2897</v>
      </c>
      <c r="K263" s="68" t="s">
        <v>1174</v>
      </c>
      <c r="L263" s="68" t="s">
        <v>2898</v>
      </c>
      <c r="M263" s="42">
        <v>45940.450694444444</v>
      </c>
      <c r="N263" s="42">
        <v>45944.459027777775</v>
      </c>
      <c r="O263" s="68" t="s">
        <v>33</v>
      </c>
      <c r="P263" s="42" t="s">
        <v>2009</v>
      </c>
      <c r="Q263" s="42" t="s">
        <v>2093</v>
      </c>
      <c r="R263" s="42" t="s">
        <v>2110</v>
      </c>
      <c r="S263" s="42" t="s">
        <v>2899</v>
      </c>
      <c r="T263" s="42" t="s">
        <v>2013</v>
      </c>
      <c r="U263" s="25">
        <v>0</v>
      </c>
      <c r="V263" s="42" t="s">
        <v>42</v>
      </c>
      <c r="W263" s="42" t="s">
        <v>123</v>
      </c>
      <c r="X263" s="42" t="s">
        <v>2131</v>
      </c>
      <c r="Y263" s="68">
        <v>1</v>
      </c>
      <c r="Z263" s="26">
        <f>IF(T263="SOPORTE_TELEFÓNICO",'TARIFAS 2025'!$B$14,IF(V263="PRINCIPAL",'TARIFAS 2025'!$B$8,IF(V263="INTERMEDIA",'TARIFAS 2025'!$C$8,IF(V263="LEJANA",'TARIFAS 2025'!$D$8))))</f>
        <v>22000</v>
      </c>
      <c r="AA263" s="26">
        <f t="shared" si="4"/>
        <v>22000</v>
      </c>
    </row>
    <row r="264" spans="1:27" s="66" customFormat="1" ht="15.6">
      <c r="A264" s="68" t="s">
        <v>79</v>
      </c>
      <c r="B264" s="25" t="str">
        <f>VLOOKUP(A264,'CENTROS DE COSTOS'!A:D,2,0)</f>
        <v>0036-0003</v>
      </c>
      <c r="C264" s="25" t="str">
        <f>VLOOKUP(A264,'CENTROS DE COSTOS'!A:D,3,0)</f>
        <v>Wompi Suroccidente</v>
      </c>
      <c r="D264" s="68">
        <v>76001</v>
      </c>
      <c r="E264" s="68">
        <v>2871601</v>
      </c>
      <c r="F264" s="68">
        <v>72320</v>
      </c>
      <c r="G264" s="68" t="s">
        <v>33</v>
      </c>
      <c r="H264" s="68" t="s">
        <v>1103</v>
      </c>
      <c r="I264" s="68" t="s">
        <v>79</v>
      </c>
      <c r="J264" s="68" t="s">
        <v>2900</v>
      </c>
      <c r="K264" s="68" t="s">
        <v>1174</v>
      </c>
      <c r="L264" s="68" t="s">
        <v>2901</v>
      </c>
      <c r="M264" s="42">
        <v>45941.375</v>
      </c>
      <c r="N264" s="42">
        <v>45944.467361111114</v>
      </c>
      <c r="O264" s="68" t="s">
        <v>33</v>
      </c>
      <c r="P264" s="42" t="s">
        <v>2034</v>
      </c>
      <c r="Q264" s="42" t="s">
        <v>2035</v>
      </c>
      <c r="R264" s="42" t="s">
        <v>2036</v>
      </c>
      <c r="S264" s="42" t="s">
        <v>2902</v>
      </c>
      <c r="T264" s="42" t="s">
        <v>2013</v>
      </c>
      <c r="U264" s="25">
        <v>40</v>
      </c>
      <c r="V264" s="42" t="s">
        <v>42</v>
      </c>
      <c r="W264" s="42" t="s">
        <v>123</v>
      </c>
      <c r="X264" s="42" t="s">
        <v>2131</v>
      </c>
      <c r="Y264" s="68">
        <v>1</v>
      </c>
      <c r="Z264" s="26">
        <f>IF(T264="SOPORTE_TELEFÓNICO",'TARIFAS 2025'!$B$14,IF(V264="PRINCIPAL",'TARIFAS 2025'!$B$8,IF(V264="INTERMEDIA",'TARIFAS 2025'!$C$8,IF(V264="LEJANA",'TARIFAS 2025'!$D$8))))</f>
        <v>22000</v>
      </c>
      <c r="AA264" s="26">
        <f t="shared" si="4"/>
        <v>22000</v>
      </c>
    </row>
    <row r="265" spans="1:27" s="66" customFormat="1" ht="15.6">
      <c r="A265" s="68" t="s">
        <v>87</v>
      </c>
      <c r="B265" s="25" t="str">
        <f>VLOOKUP(A265,'CENTROS DE COSTOS'!A:D,2,0)</f>
        <v>0036-0006</v>
      </c>
      <c r="C265" s="25" t="str">
        <f>VLOOKUP(A265,'CENTROS DE COSTOS'!A:D,3,0)</f>
        <v>Wompi Oriente</v>
      </c>
      <c r="D265" s="68">
        <v>73001</v>
      </c>
      <c r="E265" s="68">
        <v>2871699</v>
      </c>
      <c r="F265" s="68">
        <v>66937</v>
      </c>
      <c r="G265" s="68" t="s">
        <v>33</v>
      </c>
      <c r="H265" s="68" t="s">
        <v>1058</v>
      </c>
      <c r="I265" s="68" t="s">
        <v>87</v>
      </c>
      <c r="J265" s="68" t="s">
        <v>2903</v>
      </c>
      <c r="K265" s="68" t="s">
        <v>1174</v>
      </c>
      <c r="L265" s="68" t="s">
        <v>2904</v>
      </c>
      <c r="M265" s="42">
        <v>45941.375</v>
      </c>
      <c r="N265" s="42">
        <v>45944.469444444447</v>
      </c>
      <c r="O265" s="68" t="s">
        <v>33</v>
      </c>
      <c r="P265" s="42" t="s">
        <v>2034</v>
      </c>
      <c r="Q265" s="42" t="s">
        <v>2035</v>
      </c>
      <c r="R265" s="42" t="s">
        <v>2036</v>
      </c>
      <c r="S265" s="42" t="s">
        <v>2905</v>
      </c>
      <c r="T265" s="42" t="s">
        <v>2013</v>
      </c>
      <c r="U265" s="25">
        <v>48</v>
      </c>
      <c r="V265" s="42" t="s">
        <v>42</v>
      </c>
      <c r="W265" s="42" t="s">
        <v>123</v>
      </c>
      <c r="X265" s="42" t="s">
        <v>2253</v>
      </c>
      <c r="Y265" s="68">
        <v>1</v>
      </c>
      <c r="Z265" s="26">
        <f>IF(T265="SOPORTE_TELEFÓNICO",'TARIFAS 2025'!$B$14,IF(V265="PRINCIPAL",'TARIFAS 2025'!$B$8,IF(V265="INTERMEDIA",'TARIFAS 2025'!$C$8,IF(V265="LEJANA",'TARIFAS 2025'!$D$8))))</f>
        <v>22000</v>
      </c>
      <c r="AA265" s="26">
        <f t="shared" si="4"/>
        <v>22000</v>
      </c>
    </row>
    <row r="266" spans="1:27" s="66" customFormat="1" ht="15.6">
      <c r="A266" s="68" t="s">
        <v>87</v>
      </c>
      <c r="B266" s="25" t="str">
        <f>VLOOKUP(A266,'CENTROS DE COSTOS'!A:D,2,0)</f>
        <v>0036-0006</v>
      </c>
      <c r="C266" s="25" t="str">
        <f>VLOOKUP(A266,'CENTROS DE COSTOS'!A:D,3,0)</f>
        <v>Wompi Oriente</v>
      </c>
      <c r="D266" s="68">
        <v>73001</v>
      </c>
      <c r="E266" s="68">
        <v>2872641</v>
      </c>
      <c r="F266" s="68">
        <v>78954</v>
      </c>
      <c r="G266" s="68" t="s">
        <v>33</v>
      </c>
      <c r="H266" s="68" t="s">
        <v>1058</v>
      </c>
      <c r="I266" s="68" t="s">
        <v>87</v>
      </c>
      <c r="J266" s="68" t="s">
        <v>2906</v>
      </c>
      <c r="K266" s="68" t="s">
        <v>1174</v>
      </c>
      <c r="L266" s="68" t="s">
        <v>2907</v>
      </c>
      <c r="M266" s="42">
        <v>45942.375</v>
      </c>
      <c r="N266" s="42">
        <v>45944.472222222219</v>
      </c>
      <c r="O266" s="68" t="s">
        <v>33</v>
      </c>
      <c r="P266" s="42" t="s">
        <v>2040</v>
      </c>
      <c r="Q266" s="42" t="s">
        <v>2908</v>
      </c>
      <c r="R266" s="42" t="s">
        <v>2042</v>
      </c>
      <c r="S266" s="42" t="s">
        <v>2909</v>
      </c>
      <c r="T266" s="42" t="s">
        <v>1178</v>
      </c>
      <c r="U266" s="25">
        <v>16</v>
      </c>
      <c r="V266" s="42" t="s">
        <v>42</v>
      </c>
      <c r="W266" s="42" t="s">
        <v>123</v>
      </c>
      <c r="X266" s="42" t="s">
        <v>1491</v>
      </c>
      <c r="Y266" s="68">
        <v>1</v>
      </c>
      <c r="Z266" s="26">
        <f>IF(T266="SOPORTE_TELEFÓNICO",'TARIFAS 2025'!$B$14,IF(V266="PRINCIPAL",'TARIFAS 2025'!$B$8,IF(V266="INTERMEDIA",'TARIFAS 2025'!$C$8,IF(V266="LEJANA",'TARIFAS 2025'!$D$8))))</f>
        <v>51282</v>
      </c>
      <c r="AA266" s="26">
        <f t="shared" si="4"/>
        <v>51282</v>
      </c>
    </row>
    <row r="267" spans="1:27" s="66" customFormat="1" ht="15.6">
      <c r="A267" s="68" t="s">
        <v>70</v>
      </c>
      <c r="B267" s="25" t="str">
        <f>VLOOKUP(A267,'CENTROS DE COSTOS'!A:D,2,0)</f>
        <v>0036-0001</v>
      </c>
      <c r="C267" s="25" t="str">
        <f>VLOOKUP(A267,'CENTROS DE COSTOS'!A:D,3,0)</f>
        <v>Wompi Costa</v>
      </c>
      <c r="D267" s="68">
        <v>8001</v>
      </c>
      <c r="E267" s="68">
        <v>2872699</v>
      </c>
      <c r="F267" s="68">
        <v>17017</v>
      </c>
      <c r="G267" s="68" t="s">
        <v>33</v>
      </c>
      <c r="H267" s="68" t="s">
        <v>255</v>
      </c>
      <c r="I267" s="68" t="s">
        <v>70</v>
      </c>
      <c r="J267" s="68" t="s">
        <v>2727</v>
      </c>
      <c r="K267" s="68" t="s">
        <v>1174</v>
      </c>
      <c r="L267" s="68" t="s">
        <v>2910</v>
      </c>
      <c r="M267" s="42">
        <v>45942.375</v>
      </c>
      <c r="N267" s="42">
        <v>45944.474305555559</v>
      </c>
      <c r="O267" s="68" t="s">
        <v>33</v>
      </c>
      <c r="P267" s="42" t="s">
        <v>2034</v>
      </c>
      <c r="Q267" s="42" t="s">
        <v>2035</v>
      </c>
      <c r="R267" s="42" t="s">
        <v>2036</v>
      </c>
      <c r="S267" s="42" t="s">
        <v>2911</v>
      </c>
      <c r="T267" s="42" t="s">
        <v>1178</v>
      </c>
      <c r="U267" s="25">
        <v>64</v>
      </c>
      <c r="V267" s="42" t="s">
        <v>42</v>
      </c>
      <c r="W267" s="42" t="s">
        <v>123</v>
      </c>
      <c r="X267" s="42" t="s">
        <v>1354</v>
      </c>
      <c r="Y267" s="68">
        <v>1</v>
      </c>
      <c r="Z267" s="26">
        <f>IF(T267="SOPORTE_TELEFÓNICO",'TARIFAS 2025'!$B$14,IF(V267="PRINCIPAL",'TARIFAS 2025'!$B$8,IF(V267="INTERMEDIA",'TARIFAS 2025'!$C$8,IF(V267="LEJANA",'TARIFAS 2025'!$D$8))))</f>
        <v>51282</v>
      </c>
      <c r="AA267" s="26">
        <f t="shared" si="4"/>
        <v>51282</v>
      </c>
    </row>
    <row r="268" spans="1:27" s="66" customFormat="1" ht="15.6">
      <c r="A268" s="68" t="s">
        <v>76</v>
      </c>
      <c r="B268" s="25" t="str">
        <f>VLOOKUP(A268,'CENTROS DE COSTOS'!A:D,2,0)</f>
        <v>0036-0007</v>
      </c>
      <c r="C268" s="25" t="str">
        <f>VLOOKUP(A268,'CENTROS DE COSTOS'!A:D,3,0)</f>
        <v>Wompi Santander</v>
      </c>
      <c r="D268" s="68">
        <v>68820</v>
      </c>
      <c r="E268" s="68">
        <v>2873527</v>
      </c>
      <c r="F268" s="68">
        <v>54901</v>
      </c>
      <c r="G268" s="68" t="s">
        <v>33</v>
      </c>
      <c r="H268" s="68" t="s">
        <v>965</v>
      </c>
      <c r="I268" s="68" t="s">
        <v>1031</v>
      </c>
      <c r="J268" s="68" t="s">
        <v>2912</v>
      </c>
      <c r="K268" s="68" t="s">
        <v>1174</v>
      </c>
      <c r="L268" s="68" t="s">
        <v>2913</v>
      </c>
      <c r="M268" s="42">
        <v>45943.375</v>
      </c>
      <c r="N268" s="42">
        <v>45944.477777777778</v>
      </c>
      <c r="O268" s="68" t="s">
        <v>33</v>
      </c>
      <c r="P268" s="42" t="s">
        <v>2016</v>
      </c>
      <c r="Q268" s="42" t="s">
        <v>2017</v>
      </c>
      <c r="R268" s="42" t="s">
        <v>2018</v>
      </c>
      <c r="S268" s="42" t="s">
        <v>2914</v>
      </c>
      <c r="T268" s="42" t="s">
        <v>2013</v>
      </c>
      <c r="U268" s="25">
        <v>0</v>
      </c>
      <c r="V268" s="42" t="s">
        <v>43</v>
      </c>
      <c r="W268" s="42" t="s">
        <v>123</v>
      </c>
      <c r="X268" s="42" t="s">
        <v>2812</v>
      </c>
      <c r="Y268" s="68">
        <v>1</v>
      </c>
      <c r="Z268" s="26">
        <f>IF(T268="SOPORTE_TELEFÓNICO",'TARIFAS 2025'!$B$14,IF(V268="PRINCIPAL",'TARIFAS 2025'!$B$8,IF(V268="INTERMEDIA",'TARIFAS 2025'!$C$8,IF(V268="LEJANA",'TARIFAS 2025'!$D$8))))</f>
        <v>22000</v>
      </c>
      <c r="AA268" s="26">
        <f t="shared" si="4"/>
        <v>22000</v>
      </c>
    </row>
    <row r="269" spans="1:27" s="66" customFormat="1" ht="15.6">
      <c r="A269" s="68" t="s">
        <v>70</v>
      </c>
      <c r="B269" s="25" t="str">
        <f>VLOOKUP(A269,'CENTROS DE COSTOS'!A:D,2,0)</f>
        <v>0036-0001</v>
      </c>
      <c r="C269" s="25" t="str">
        <f>VLOOKUP(A269,'CENTROS DE COSTOS'!A:D,3,0)</f>
        <v>Wompi Costa</v>
      </c>
      <c r="D269" s="68">
        <v>8001</v>
      </c>
      <c r="E269" s="68">
        <v>2867640</v>
      </c>
      <c r="F269" s="68">
        <v>77916</v>
      </c>
      <c r="G269" s="68" t="s">
        <v>33</v>
      </c>
      <c r="H269" s="68" t="s">
        <v>255</v>
      </c>
      <c r="I269" s="68" t="s">
        <v>70</v>
      </c>
      <c r="J269" s="68" t="s">
        <v>2915</v>
      </c>
      <c r="K269" s="68" t="s">
        <v>1174</v>
      </c>
      <c r="L269" s="68" t="s">
        <v>2916</v>
      </c>
      <c r="M269" s="42">
        <v>45940.396527777775</v>
      </c>
      <c r="N269" s="42">
        <v>45944.479861111111</v>
      </c>
      <c r="O269" s="68" t="s">
        <v>33</v>
      </c>
      <c r="P269" s="42" t="s">
        <v>2022</v>
      </c>
      <c r="Q269" s="42" t="s">
        <v>2023</v>
      </c>
      <c r="R269" s="42" t="s">
        <v>2024</v>
      </c>
      <c r="S269" s="42" t="s">
        <v>2917</v>
      </c>
      <c r="T269" s="42" t="s">
        <v>1178</v>
      </c>
      <c r="U269" s="25">
        <v>32</v>
      </c>
      <c r="V269" s="42" t="s">
        <v>42</v>
      </c>
      <c r="W269" s="42" t="s">
        <v>123</v>
      </c>
      <c r="X269" s="42" t="s">
        <v>1354</v>
      </c>
      <c r="Y269" s="68">
        <v>1</v>
      </c>
      <c r="Z269" s="26">
        <f>IF(T269="SOPORTE_TELEFÓNICO",'TARIFAS 2025'!$B$14,IF(V269="PRINCIPAL",'TARIFAS 2025'!$B$8,IF(V269="INTERMEDIA",'TARIFAS 2025'!$C$8,IF(V269="LEJANA",'TARIFAS 2025'!$D$8))))</f>
        <v>51282</v>
      </c>
      <c r="AA269" s="26">
        <f t="shared" si="4"/>
        <v>51282</v>
      </c>
    </row>
    <row r="270" spans="1:27" s="66" customFormat="1" ht="15.6">
      <c r="A270" s="68" t="s">
        <v>76</v>
      </c>
      <c r="B270" s="25" t="str">
        <f>VLOOKUP(A270,'CENTROS DE COSTOS'!A:D,2,0)</f>
        <v>0036-0007</v>
      </c>
      <c r="C270" s="25" t="str">
        <f>VLOOKUP(A270,'CENTROS DE COSTOS'!A:D,3,0)</f>
        <v>Wompi Santander</v>
      </c>
      <c r="D270" s="68">
        <v>68820</v>
      </c>
      <c r="E270" s="68">
        <v>2874257</v>
      </c>
      <c r="F270" s="68">
        <v>57302</v>
      </c>
      <c r="G270" s="68" t="s">
        <v>33</v>
      </c>
      <c r="H270" s="68" t="s">
        <v>965</v>
      </c>
      <c r="I270" s="68" t="s">
        <v>1031</v>
      </c>
      <c r="J270" s="68" t="s">
        <v>2918</v>
      </c>
      <c r="K270" s="68" t="s">
        <v>1174</v>
      </c>
      <c r="L270" s="68" t="s">
        <v>2919</v>
      </c>
      <c r="M270" s="42">
        <v>45943.46597222222</v>
      </c>
      <c r="N270" s="42">
        <v>45944.488194444442</v>
      </c>
      <c r="O270" s="68" t="s">
        <v>33</v>
      </c>
      <c r="P270" s="42" t="s">
        <v>2016</v>
      </c>
      <c r="Q270" s="42" t="s">
        <v>2017</v>
      </c>
      <c r="R270" s="42" t="s">
        <v>2018</v>
      </c>
      <c r="S270" s="42" t="s">
        <v>2920</v>
      </c>
      <c r="T270" s="42" t="s">
        <v>2013</v>
      </c>
      <c r="U270" s="25">
        <v>0</v>
      </c>
      <c r="V270" s="42" t="s">
        <v>43</v>
      </c>
      <c r="W270" s="42" t="s">
        <v>123</v>
      </c>
      <c r="X270" s="42" t="s">
        <v>2812</v>
      </c>
      <c r="Y270" s="68">
        <v>1</v>
      </c>
      <c r="Z270" s="26">
        <f>IF(T270="SOPORTE_TELEFÓNICO",'TARIFAS 2025'!$B$14,IF(V270="PRINCIPAL",'TARIFAS 2025'!$B$8,IF(V270="INTERMEDIA",'TARIFAS 2025'!$C$8,IF(V270="LEJANA",'TARIFAS 2025'!$D$8))))</f>
        <v>22000</v>
      </c>
      <c r="AA270" s="26">
        <f t="shared" si="4"/>
        <v>22000</v>
      </c>
    </row>
    <row r="271" spans="1:27" s="66" customFormat="1" ht="15.6">
      <c r="A271" s="68" t="s">
        <v>76</v>
      </c>
      <c r="B271" s="25" t="str">
        <f>VLOOKUP(A271,'CENTROS DE COSTOS'!A:D,2,0)</f>
        <v>0036-0007</v>
      </c>
      <c r="C271" s="25" t="str">
        <f>VLOOKUP(A271,'CENTROS DE COSTOS'!A:D,3,0)</f>
        <v>Wompi Santander</v>
      </c>
      <c r="D271" s="68">
        <v>68276</v>
      </c>
      <c r="E271" s="68">
        <v>2872812</v>
      </c>
      <c r="F271" s="68">
        <v>57460</v>
      </c>
      <c r="G271" s="68" t="s">
        <v>33</v>
      </c>
      <c r="H271" s="68" t="s">
        <v>965</v>
      </c>
      <c r="I271" s="68" t="s">
        <v>989</v>
      </c>
      <c r="J271" s="68" t="s">
        <v>2921</v>
      </c>
      <c r="K271" s="68" t="s">
        <v>1174</v>
      </c>
      <c r="L271" s="68" t="s">
        <v>2922</v>
      </c>
      <c r="M271" s="42">
        <v>45942.375</v>
      </c>
      <c r="N271" s="42">
        <v>45944.506249999999</v>
      </c>
      <c r="O271" s="68" t="s">
        <v>33</v>
      </c>
      <c r="P271" s="42" t="s">
        <v>2034</v>
      </c>
      <c r="Q271" s="42" t="s">
        <v>2035</v>
      </c>
      <c r="R271" s="42" t="s">
        <v>2036</v>
      </c>
      <c r="S271" s="42" t="s">
        <v>2923</v>
      </c>
      <c r="T271" s="42" t="s">
        <v>2013</v>
      </c>
      <c r="U271" s="25">
        <v>16</v>
      </c>
      <c r="V271" s="42" t="s">
        <v>42</v>
      </c>
      <c r="W271" s="42" t="s">
        <v>123</v>
      </c>
      <c r="X271" s="42" t="s">
        <v>1396</v>
      </c>
      <c r="Y271" s="68">
        <v>1</v>
      </c>
      <c r="Z271" s="26">
        <f>IF(T271="SOPORTE_TELEFÓNICO",'TARIFAS 2025'!$B$14,IF(V271="PRINCIPAL",'TARIFAS 2025'!$B$8,IF(V271="INTERMEDIA",'TARIFAS 2025'!$C$8,IF(V271="LEJANA",'TARIFAS 2025'!$D$8))))</f>
        <v>22000</v>
      </c>
      <c r="AA271" s="26">
        <f t="shared" si="4"/>
        <v>22000</v>
      </c>
    </row>
    <row r="272" spans="1:27" s="66" customFormat="1" ht="15.6">
      <c r="A272" s="68" t="s">
        <v>73</v>
      </c>
      <c r="B272" s="25" t="str">
        <f>VLOOKUP(A272,'CENTROS DE COSTOS'!A:D,2,0)</f>
        <v>0036-0004</v>
      </c>
      <c r="C272" s="25" t="str">
        <f>VLOOKUP(A272,'CENTROS DE COSTOS'!A:D,3,0)</f>
        <v>Wompi Centro</v>
      </c>
      <c r="D272" s="68">
        <v>11001</v>
      </c>
      <c r="E272" s="68">
        <v>2785359</v>
      </c>
      <c r="F272" s="68">
        <v>16166</v>
      </c>
      <c r="G272" s="68" t="s">
        <v>33</v>
      </c>
      <c r="H272" s="68" t="s">
        <v>620</v>
      </c>
      <c r="I272" s="68" t="s">
        <v>2057</v>
      </c>
      <c r="J272" s="68" t="s">
        <v>2924</v>
      </c>
      <c r="K272" s="68" t="s">
        <v>1174</v>
      </c>
      <c r="L272" s="68" t="s">
        <v>2925</v>
      </c>
      <c r="M272" s="42">
        <v>45924.362500000003</v>
      </c>
      <c r="N272" s="42">
        <v>45944.583333333336</v>
      </c>
      <c r="O272" s="68" t="s">
        <v>33</v>
      </c>
      <c r="P272" s="42" t="s">
        <v>2206</v>
      </c>
      <c r="Q272" s="42" t="s">
        <v>2162</v>
      </c>
      <c r="R272" s="42" t="s">
        <v>2207</v>
      </c>
      <c r="S272" s="42" t="s">
        <v>2926</v>
      </c>
      <c r="T272" s="42" t="s">
        <v>1178</v>
      </c>
      <c r="U272" s="25">
        <v>40</v>
      </c>
      <c r="V272" s="42" t="s">
        <v>42</v>
      </c>
      <c r="W272" s="42" t="s">
        <v>123</v>
      </c>
      <c r="X272" s="42" t="s">
        <v>2243</v>
      </c>
      <c r="Y272" s="68">
        <v>2</v>
      </c>
      <c r="Z272" s="26">
        <f>IF(T272="SOPORTE_TELEFÓNICO",'TARIFAS 2025'!$B$14,IF(V272="PRINCIPAL",'TARIFAS 2025'!$B$8,IF(V272="INTERMEDIA",'TARIFAS 2025'!$C$8,IF(V272="LEJANA",'TARIFAS 2025'!$D$8))))</f>
        <v>51282</v>
      </c>
      <c r="AA272" s="26">
        <f t="shared" si="4"/>
        <v>102564</v>
      </c>
    </row>
    <row r="273" spans="1:27" s="66" customFormat="1" ht="15.6">
      <c r="A273" s="68" t="s">
        <v>98</v>
      </c>
      <c r="B273" s="25" t="str">
        <f>VLOOKUP(A273,'CENTROS DE COSTOS'!A:D,2,0)</f>
        <v>0036-0007</v>
      </c>
      <c r="C273" s="25" t="str">
        <f>VLOOKUP(A273,'CENTROS DE COSTOS'!A:D,3,0)</f>
        <v>Wompi Santander</v>
      </c>
      <c r="D273" s="68">
        <v>15238</v>
      </c>
      <c r="E273" s="68">
        <v>2864290</v>
      </c>
      <c r="F273" s="68">
        <v>16799</v>
      </c>
      <c r="G273" s="68" t="s">
        <v>33</v>
      </c>
      <c r="H273" s="68" t="s">
        <v>324</v>
      </c>
      <c r="I273" s="68" t="s">
        <v>354</v>
      </c>
      <c r="J273" s="68" t="s">
        <v>2927</v>
      </c>
      <c r="K273" s="68" t="s">
        <v>1174</v>
      </c>
      <c r="L273" s="68" t="s">
        <v>2928</v>
      </c>
      <c r="M273" s="42">
        <v>45939.606249999997</v>
      </c>
      <c r="N273" s="42">
        <v>45944.70208333333</v>
      </c>
      <c r="O273" s="68" t="s">
        <v>33</v>
      </c>
      <c r="P273" s="42" t="s">
        <v>2016</v>
      </c>
      <c r="Q273" s="42" t="s">
        <v>2017</v>
      </c>
      <c r="R273" s="42" t="s">
        <v>2018</v>
      </c>
      <c r="S273" s="42" t="s">
        <v>2929</v>
      </c>
      <c r="T273" s="42" t="s">
        <v>1178</v>
      </c>
      <c r="U273" s="25">
        <v>64</v>
      </c>
      <c r="V273" s="42" t="s">
        <v>43</v>
      </c>
      <c r="W273" s="42" t="s">
        <v>123</v>
      </c>
      <c r="X273" s="42" t="s">
        <v>1954</v>
      </c>
      <c r="Y273" s="68">
        <v>1</v>
      </c>
      <c r="Z273" s="26">
        <f>IF(T273="SOPORTE_TELEFÓNICO",'TARIFAS 2025'!$B$14,IF(V273="PRINCIPAL",'TARIFAS 2025'!$B$8,IF(V273="INTERMEDIA",'TARIFAS 2025'!$C$8,IF(V273="LEJANA",'TARIFAS 2025'!$D$8))))</f>
        <v>172989</v>
      </c>
      <c r="AA273" s="26">
        <f t="shared" si="4"/>
        <v>172989</v>
      </c>
    </row>
    <row r="274" spans="1:27" s="66" customFormat="1" ht="15.6">
      <c r="A274" s="68" t="s">
        <v>73</v>
      </c>
      <c r="B274" s="25" t="str">
        <f>VLOOKUP(A274,'CENTROS DE COSTOS'!A:D,2,0)</f>
        <v>0036-0004</v>
      </c>
      <c r="C274" s="25" t="str">
        <f>VLOOKUP(A274,'CENTROS DE COSTOS'!A:D,3,0)</f>
        <v>Wompi Centro</v>
      </c>
      <c r="D274" s="68">
        <v>25754</v>
      </c>
      <c r="E274" s="68">
        <v>2872648</v>
      </c>
      <c r="F274" s="68">
        <v>68735</v>
      </c>
      <c r="G274" s="68" t="s">
        <v>33</v>
      </c>
      <c r="H274" s="68" t="s">
        <v>620</v>
      </c>
      <c r="I274" s="68" t="s">
        <v>700</v>
      </c>
      <c r="J274" s="68" t="s">
        <v>2930</v>
      </c>
      <c r="K274" s="68" t="s">
        <v>1174</v>
      </c>
      <c r="L274" s="68" t="s">
        <v>2931</v>
      </c>
      <c r="M274" s="42">
        <v>45942.375</v>
      </c>
      <c r="N274" s="42">
        <v>45944.70416666667</v>
      </c>
      <c r="O274" s="68" t="s">
        <v>33</v>
      </c>
      <c r="P274" s="42" t="s">
        <v>2009</v>
      </c>
      <c r="Q274" s="42" t="s">
        <v>2093</v>
      </c>
      <c r="R274" s="42" t="s">
        <v>2300</v>
      </c>
      <c r="S274" s="42" t="s">
        <v>2932</v>
      </c>
      <c r="T274" s="42" t="s">
        <v>1178</v>
      </c>
      <c r="U274" s="25">
        <v>0</v>
      </c>
      <c r="V274" s="42" t="s">
        <v>42</v>
      </c>
      <c r="W274" s="42" t="s">
        <v>123</v>
      </c>
      <c r="X274" s="42" t="s">
        <v>2449</v>
      </c>
      <c r="Y274" s="68">
        <v>1</v>
      </c>
      <c r="Z274" s="26">
        <f>IF(T274="SOPORTE_TELEFÓNICO",'TARIFAS 2025'!$B$14,IF(V274="PRINCIPAL",'TARIFAS 2025'!$B$8,IF(V274="INTERMEDIA",'TARIFAS 2025'!$C$8,IF(V274="LEJANA",'TARIFAS 2025'!$D$8))))</f>
        <v>51282</v>
      </c>
      <c r="AA274" s="26">
        <f t="shared" si="4"/>
        <v>51282</v>
      </c>
    </row>
    <row r="275" spans="1:27" s="66" customFormat="1" ht="15.6">
      <c r="A275" s="68" t="s">
        <v>73</v>
      </c>
      <c r="B275" s="25" t="str">
        <f>VLOOKUP(A275,'CENTROS DE COSTOS'!A:D,2,0)</f>
        <v>0036-0004</v>
      </c>
      <c r="C275" s="25" t="str">
        <f>VLOOKUP(A275,'CENTROS DE COSTOS'!A:D,3,0)</f>
        <v>Wompi Centro</v>
      </c>
      <c r="D275" s="68">
        <v>11001</v>
      </c>
      <c r="E275" s="68">
        <v>2872735</v>
      </c>
      <c r="F275" s="68">
        <v>76710</v>
      </c>
      <c r="G275" s="68" t="s">
        <v>33</v>
      </c>
      <c r="H275" s="68" t="s">
        <v>620</v>
      </c>
      <c r="I275" s="68" t="s">
        <v>2057</v>
      </c>
      <c r="J275" s="68" t="s">
        <v>2768</v>
      </c>
      <c r="K275" s="68" t="s">
        <v>1174</v>
      </c>
      <c r="L275" s="68" t="s">
        <v>2933</v>
      </c>
      <c r="M275" s="42">
        <v>45942.375</v>
      </c>
      <c r="N275" s="42">
        <v>45944.706944444442</v>
      </c>
      <c r="O275" s="68" t="s">
        <v>33</v>
      </c>
      <c r="P275" s="42" t="s">
        <v>2016</v>
      </c>
      <c r="Q275" s="42" t="s">
        <v>2017</v>
      </c>
      <c r="R275" s="42" t="s">
        <v>2018</v>
      </c>
      <c r="S275" s="42" t="s">
        <v>2934</v>
      </c>
      <c r="T275" s="42" t="s">
        <v>1178</v>
      </c>
      <c r="U275" s="25">
        <v>48</v>
      </c>
      <c r="V275" s="42" t="s">
        <v>42</v>
      </c>
      <c r="W275" s="42" t="s">
        <v>123</v>
      </c>
      <c r="X275" s="42" t="s">
        <v>1390</v>
      </c>
      <c r="Y275" s="68">
        <v>1</v>
      </c>
      <c r="Z275" s="26">
        <f>IF(T275="SOPORTE_TELEFÓNICO",'TARIFAS 2025'!$B$14,IF(V275="PRINCIPAL",'TARIFAS 2025'!$B$8,IF(V275="INTERMEDIA",'TARIFAS 2025'!$C$8,IF(V275="LEJANA",'TARIFAS 2025'!$D$8))))</f>
        <v>51282</v>
      </c>
      <c r="AA275" s="26">
        <f t="shared" si="4"/>
        <v>51282</v>
      </c>
    </row>
    <row r="276" spans="1:27" s="66" customFormat="1" ht="15.6">
      <c r="A276" s="68" t="s">
        <v>76</v>
      </c>
      <c r="B276" s="25" t="str">
        <f>VLOOKUP(A276,'CENTROS DE COSTOS'!A:D,2,0)</f>
        <v>0036-0007</v>
      </c>
      <c r="C276" s="25" t="str">
        <f>VLOOKUP(A276,'CENTROS DE COSTOS'!A:D,3,0)</f>
        <v>Wompi Santander</v>
      </c>
      <c r="D276" s="68">
        <v>68001</v>
      </c>
      <c r="E276" s="68">
        <v>2872811</v>
      </c>
      <c r="F276" s="68">
        <v>43432</v>
      </c>
      <c r="G276" s="68" t="s">
        <v>33</v>
      </c>
      <c r="H276" s="68" t="s">
        <v>965</v>
      </c>
      <c r="I276" s="68" t="s">
        <v>76</v>
      </c>
      <c r="J276" s="68" t="s">
        <v>2935</v>
      </c>
      <c r="K276" s="68" t="s">
        <v>1174</v>
      </c>
      <c r="L276" s="68" t="s">
        <v>2936</v>
      </c>
      <c r="M276" s="42">
        <v>45942.375</v>
      </c>
      <c r="N276" s="42">
        <v>45944.748611111114</v>
      </c>
      <c r="O276" s="68" t="s">
        <v>33</v>
      </c>
      <c r="P276" s="42" t="s">
        <v>2016</v>
      </c>
      <c r="Q276" s="42" t="s">
        <v>2017</v>
      </c>
      <c r="R276" s="42" t="s">
        <v>2018</v>
      </c>
      <c r="S276" s="42" t="s">
        <v>2937</v>
      </c>
      <c r="T276" s="42" t="s">
        <v>1178</v>
      </c>
      <c r="U276" s="25">
        <v>56</v>
      </c>
      <c r="V276" s="42" t="s">
        <v>42</v>
      </c>
      <c r="W276" s="42" t="s">
        <v>123</v>
      </c>
      <c r="X276" s="42" t="s">
        <v>1297</v>
      </c>
      <c r="Y276" s="68">
        <v>1</v>
      </c>
      <c r="Z276" s="26">
        <f>IF(T276="SOPORTE_TELEFÓNICO",'TARIFAS 2025'!$B$14,IF(V276="PRINCIPAL",'TARIFAS 2025'!$B$8,IF(V276="INTERMEDIA",'TARIFAS 2025'!$C$8,IF(V276="LEJANA",'TARIFAS 2025'!$D$8))))</f>
        <v>51282</v>
      </c>
      <c r="AA276" s="26">
        <f t="shared" si="4"/>
        <v>51282</v>
      </c>
    </row>
    <row r="277" spans="1:27" s="66" customFormat="1" ht="15.6">
      <c r="A277" s="68" t="s">
        <v>100</v>
      </c>
      <c r="B277" s="25" t="str">
        <f>VLOOKUP(A277,'CENTROS DE COSTOS'!A:D,2,0)</f>
        <v>0036-0006</v>
      </c>
      <c r="C277" s="25" t="str">
        <f>VLOOKUP(A277,'CENTROS DE COSTOS'!A:D,3,0)</f>
        <v>Wompi Oriente</v>
      </c>
      <c r="D277" s="68">
        <v>50001</v>
      </c>
      <c r="E277" s="68">
        <v>2877339</v>
      </c>
      <c r="F277" s="68">
        <v>29693</v>
      </c>
      <c r="G277" s="68" t="s">
        <v>33</v>
      </c>
      <c r="H277" s="68" t="s">
        <v>816</v>
      </c>
      <c r="I277" s="68" t="s">
        <v>100</v>
      </c>
      <c r="J277" s="68" t="s">
        <v>2938</v>
      </c>
      <c r="K277" s="68" t="s">
        <v>1174</v>
      </c>
      <c r="L277" s="68" t="s">
        <v>2939</v>
      </c>
      <c r="M277" s="42">
        <v>45944.447916666664</v>
      </c>
      <c r="N277" s="42">
        <v>45944.751388888886</v>
      </c>
      <c r="O277" s="68" t="s">
        <v>33</v>
      </c>
      <c r="P277" s="42" t="s">
        <v>2034</v>
      </c>
      <c r="Q277" s="42" t="s">
        <v>2077</v>
      </c>
      <c r="R277" s="42" t="s">
        <v>2078</v>
      </c>
      <c r="S277" s="42" t="s">
        <v>2940</v>
      </c>
      <c r="T277" s="42" t="s">
        <v>2013</v>
      </c>
      <c r="U277" s="25">
        <v>64</v>
      </c>
      <c r="V277" s="42" t="s">
        <v>42</v>
      </c>
      <c r="W277" s="42" t="s">
        <v>123</v>
      </c>
      <c r="X277" s="42" t="s">
        <v>2714</v>
      </c>
      <c r="Y277" s="68">
        <v>1</v>
      </c>
      <c r="Z277" s="26">
        <f>IF(T277="SOPORTE_TELEFÓNICO",'TARIFAS 2025'!$B$14,IF(V277="PRINCIPAL",'TARIFAS 2025'!$B$8,IF(V277="INTERMEDIA",'TARIFAS 2025'!$C$8,IF(V277="LEJANA",'TARIFAS 2025'!$D$8))))</f>
        <v>22000</v>
      </c>
      <c r="AA277" s="26">
        <f t="shared" si="4"/>
        <v>22000</v>
      </c>
    </row>
    <row r="278" spans="1:27" s="66" customFormat="1" ht="15.6">
      <c r="A278" s="68" t="s">
        <v>93</v>
      </c>
      <c r="B278" s="25" t="str">
        <f>VLOOKUP(A278,'CENTROS DE COSTOS'!A:D,2,0)</f>
        <v>0036-0003</v>
      </c>
      <c r="C278" s="25" t="str">
        <f>VLOOKUP(A278,'CENTROS DE COSTOS'!A:D,3,0)</f>
        <v>Wompi Suroccidente</v>
      </c>
      <c r="D278" s="68">
        <v>52001</v>
      </c>
      <c r="E278" s="68">
        <v>2868988</v>
      </c>
      <c r="F278" s="68">
        <v>17196</v>
      </c>
      <c r="G278" s="68" t="s">
        <v>33</v>
      </c>
      <c r="H278" s="68" t="s">
        <v>135</v>
      </c>
      <c r="I278" s="68" t="s">
        <v>93</v>
      </c>
      <c r="J278" s="68" t="s">
        <v>2941</v>
      </c>
      <c r="K278" s="68" t="s">
        <v>1174</v>
      </c>
      <c r="L278" s="68" t="s">
        <v>2942</v>
      </c>
      <c r="M278" s="42">
        <v>45940.491666666669</v>
      </c>
      <c r="N278" s="42">
        <v>45945.345138888886</v>
      </c>
      <c r="O278" s="68" t="s">
        <v>33</v>
      </c>
      <c r="P278" s="42" t="s">
        <v>2009</v>
      </c>
      <c r="Q278" s="42" t="s">
        <v>2093</v>
      </c>
      <c r="R278" s="42" t="s">
        <v>2110</v>
      </c>
      <c r="S278" s="42" t="s">
        <v>2943</v>
      </c>
      <c r="T278" s="42" t="s">
        <v>2013</v>
      </c>
      <c r="U278" s="25">
        <v>64</v>
      </c>
      <c r="V278" s="42" t="s">
        <v>42</v>
      </c>
      <c r="W278" s="42" t="s">
        <v>123</v>
      </c>
      <c r="X278" s="42" t="s">
        <v>2131</v>
      </c>
      <c r="Y278" s="68">
        <v>1</v>
      </c>
      <c r="Z278" s="26">
        <f>IF(T278="SOPORTE_TELEFÓNICO",'TARIFAS 2025'!$B$14,IF(V278="PRINCIPAL",'TARIFAS 2025'!$B$8,IF(V278="INTERMEDIA",'TARIFAS 2025'!$C$8,IF(V278="LEJANA",'TARIFAS 2025'!$D$8))))</f>
        <v>22000</v>
      </c>
      <c r="AA278" s="26">
        <f t="shared" si="4"/>
        <v>22000</v>
      </c>
    </row>
    <row r="279" spans="1:27" s="66" customFormat="1" ht="15.6">
      <c r="A279" s="68" t="s">
        <v>83</v>
      </c>
      <c r="B279" s="25" t="str">
        <f>VLOOKUP(A279,'CENTROS DE COSTOS'!A:D,2,0)</f>
        <v>0036-0007</v>
      </c>
      <c r="C279" s="25" t="str">
        <f>VLOOKUP(A279,'CENTROS DE COSTOS'!A:D,3,0)</f>
        <v>Wompi Santander</v>
      </c>
      <c r="D279" s="68">
        <v>54874</v>
      </c>
      <c r="E279" s="68">
        <v>2875639</v>
      </c>
      <c r="F279" s="68">
        <v>60354</v>
      </c>
      <c r="G279" s="68" t="s">
        <v>33</v>
      </c>
      <c r="H279" s="68" t="s">
        <v>893</v>
      </c>
      <c r="I279" s="68" t="s">
        <v>929</v>
      </c>
      <c r="J279" s="68" t="s">
        <v>2944</v>
      </c>
      <c r="K279" s="68" t="s">
        <v>1174</v>
      </c>
      <c r="L279" s="68" t="s">
        <v>2945</v>
      </c>
      <c r="M279" s="42">
        <v>45944.362500000003</v>
      </c>
      <c r="N279" s="42">
        <v>45945.36041666667</v>
      </c>
      <c r="O279" s="68" t="s">
        <v>33</v>
      </c>
      <c r="P279" s="42" t="s">
        <v>2034</v>
      </c>
      <c r="Q279" s="42" t="s">
        <v>2035</v>
      </c>
      <c r="R279" s="42" t="s">
        <v>2036</v>
      </c>
      <c r="S279" s="42" t="s">
        <v>2946</v>
      </c>
      <c r="T279" s="42" t="s">
        <v>2013</v>
      </c>
      <c r="U279" s="25">
        <v>48</v>
      </c>
      <c r="V279" s="42" t="s">
        <v>42</v>
      </c>
      <c r="W279" s="42" t="s">
        <v>123</v>
      </c>
      <c r="X279" s="42" t="s">
        <v>1474</v>
      </c>
      <c r="Y279" s="68">
        <v>1</v>
      </c>
      <c r="Z279" s="26">
        <f>IF(T279="SOPORTE_TELEFÓNICO",'TARIFAS 2025'!$B$14,IF(V279="PRINCIPAL",'TARIFAS 2025'!$B$8,IF(V279="INTERMEDIA",'TARIFAS 2025'!$C$8,IF(V279="LEJANA",'TARIFAS 2025'!$D$8))))</f>
        <v>22000</v>
      </c>
      <c r="AA279" s="26">
        <f t="shared" si="4"/>
        <v>22000</v>
      </c>
    </row>
    <row r="280" spans="1:27" s="66" customFormat="1" ht="15.6">
      <c r="A280" s="68" t="s">
        <v>79</v>
      </c>
      <c r="B280" s="25" t="str">
        <f>VLOOKUP(A280,'CENTROS DE COSTOS'!A:D,2,0)</f>
        <v>0036-0003</v>
      </c>
      <c r="C280" s="25" t="str">
        <f>VLOOKUP(A280,'CENTROS DE COSTOS'!A:D,3,0)</f>
        <v>Wompi Suroccidente</v>
      </c>
      <c r="D280" s="68">
        <v>19698</v>
      </c>
      <c r="E280" s="68">
        <v>2874435</v>
      </c>
      <c r="F280" s="68">
        <v>47114</v>
      </c>
      <c r="G280" s="68" t="s">
        <v>33</v>
      </c>
      <c r="H280" s="68" t="s">
        <v>500</v>
      </c>
      <c r="I280" s="68" t="s">
        <v>529</v>
      </c>
      <c r="J280" s="68" t="s">
        <v>2947</v>
      </c>
      <c r="K280" s="68" t="s">
        <v>1174</v>
      </c>
      <c r="L280" s="68" t="s">
        <v>2948</v>
      </c>
      <c r="M280" s="42">
        <v>45944.333333333336</v>
      </c>
      <c r="N280" s="42">
        <v>45945.443749999999</v>
      </c>
      <c r="O280" s="68" t="s">
        <v>33</v>
      </c>
      <c r="P280" s="42" t="s">
        <v>2009</v>
      </c>
      <c r="Q280" s="42" t="s">
        <v>2093</v>
      </c>
      <c r="R280" s="42" t="s">
        <v>2110</v>
      </c>
      <c r="S280" s="42" t="s">
        <v>2949</v>
      </c>
      <c r="T280" s="42" t="s">
        <v>2013</v>
      </c>
      <c r="U280" s="25">
        <v>64</v>
      </c>
      <c r="V280" s="42" t="s">
        <v>43</v>
      </c>
      <c r="W280" s="42" t="s">
        <v>123</v>
      </c>
      <c r="X280" s="42" t="s">
        <v>2131</v>
      </c>
      <c r="Y280" s="68">
        <v>1</v>
      </c>
      <c r="Z280" s="26">
        <f>IF(T280="SOPORTE_TELEFÓNICO",'TARIFAS 2025'!$B$14,IF(V280="PRINCIPAL",'TARIFAS 2025'!$B$8,IF(V280="INTERMEDIA",'TARIFAS 2025'!$C$8,IF(V280="LEJANA",'TARIFAS 2025'!$D$8))))</f>
        <v>22000</v>
      </c>
      <c r="AA280" s="26">
        <f t="shared" si="4"/>
        <v>22000</v>
      </c>
    </row>
    <row r="281" spans="1:27" s="66" customFormat="1" ht="15.6">
      <c r="A281" s="68" t="s">
        <v>90</v>
      </c>
      <c r="B281" s="25" t="str">
        <f>VLOOKUP(A281,'CENTROS DE COSTOS'!A:D,2,0)</f>
        <v>0036-0005</v>
      </c>
      <c r="C281" s="25" t="str">
        <f>VLOOKUP(A281,'CENTROS DE COSTOS'!A:D,3,0)</f>
        <v>Wompi Noroccidente</v>
      </c>
      <c r="D281" s="68">
        <v>5001</v>
      </c>
      <c r="E281" s="68">
        <v>2858094</v>
      </c>
      <c r="F281" s="68">
        <v>28838</v>
      </c>
      <c r="G281" s="68" t="s">
        <v>33</v>
      </c>
      <c r="H281" s="68" t="s">
        <v>122</v>
      </c>
      <c r="I281" s="68" t="s">
        <v>2044</v>
      </c>
      <c r="J281" s="68" t="s">
        <v>2950</v>
      </c>
      <c r="K281" s="68" t="s">
        <v>1174</v>
      </c>
      <c r="L281" s="68" t="s">
        <v>2951</v>
      </c>
      <c r="M281" s="42">
        <v>45938.568749999999</v>
      </c>
      <c r="N281" s="42">
        <v>45945.445833333331</v>
      </c>
      <c r="O281" s="68" t="s">
        <v>33</v>
      </c>
      <c r="P281" s="42" t="s">
        <v>2016</v>
      </c>
      <c r="Q281" s="42" t="s">
        <v>2017</v>
      </c>
      <c r="R281" s="42" t="s">
        <v>2018</v>
      </c>
      <c r="S281" s="42" t="s">
        <v>2952</v>
      </c>
      <c r="T281" s="42" t="s">
        <v>1178</v>
      </c>
      <c r="U281" s="25">
        <v>48</v>
      </c>
      <c r="V281" s="42" t="s">
        <v>42</v>
      </c>
      <c r="W281" s="42" t="s">
        <v>123</v>
      </c>
      <c r="X281" s="42" t="s">
        <v>2302</v>
      </c>
      <c r="Y281" s="68">
        <v>2</v>
      </c>
      <c r="Z281" s="26">
        <f>IF(T281="SOPORTE_TELEFÓNICO",'TARIFAS 2025'!$B$14,IF(V281="PRINCIPAL",'TARIFAS 2025'!$B$8,IF(V281="INTERMEDIA",'TARIFAS 2025'!$C$8,IF(V281="LEJANA",'TARIFAS 2025'!$D$8))))</f>
        <v>51282</v>
      </c>
      <c r="AA281" s="26">
        <f t="shared" si="4"/>
        <v>102564</v>
      </c>
    </row>
    <row r="282" spans="1:27" s="66" customFormat="1" ht="15.6">
      <c r="A282" s="68" t="s">
        <v>79</v>
      </c>
      <c r="B282" s="25" t="str">
        <f>VLOOKUP(A282,'CENTROS DE COSTOS'!A:D,2,0)</f>
        <v>0036-0003</v>
      </c>
      <c r="C282" s="25" t="str">
        <f>VLOOKUP(A282,'CENTROS DE COSTOS'!A:D,3,0)</f>
        <v>Wompi Suroccidente</v>
      </c>
      <c r="D282" s="68">
        <v>19698</v>
      </c>
      <c r="E282" s="68">
        <v>2856967</v>
      </c>
      <c r="F282" s="68">
        <v>31364</v>
      </c>
      <c r="G282" s="68" t="s">
        <v>33</v>
      </c>
      <c r="H282" s="68" t="s">
        <v>500</v>
      </c>
      <c r="I282" s="68" t="s">
        <v>529</v>
      </c>
      <c r="J282" s="68" t="s">
        <v>2953</v>
      </c>
      <c r="K282" s="68" t="s">
        <v>1174</v>
      </c>
      <c r="L282" s="68" t="s">
        <v>2954</v>
      </c>
      <c r="M282" s="42">
        <v>45938.466666666667</v>
      </c>
      <c r="N282" s="42">
        <v>45945.453472222223</v>
      </c>
      <c r="O282" s="68" t="s">
        <v>33</v>
      </c>
      <c r="P282" s="42" t="s">
        <v>2455</v>
      </c>
      <c r="Q282" s="42" t="s">
        <v>2250</v>
      </c>
      <c r="R282" s="42" t="s">
        <v>2456</v>
      </c>
      <c r="S282" s="42" t="s">
        <v>2955</v>
      </c>
      <c r="T282" s="42" t="s">
        <v>2013</v>
      </c>
      <c r="U282" s="25">
        <v>0</v>
      </c>
      <c r="V282" s="42" t="s">
        <v>43</v>
      </c>
      <c r="W282" s="42" t="s">
        <v>123</v>
      </c>
      <c r="X282" s="42" t="s">
        <v>2131</v>
      </c>
      <c r="Y282" s="68">
        <v>1</v>
      </c>
      <c r="Z282" s="26">
        <f>IF(T282="SOPORTE_TELEFÓNICO",'TARIFAS 2025'!$B$14,IF(V282="PRINCIPAL",'TARIFAS 2025'!$B$8,IF(V282="INTERMEDIA",'TARIFAS 2025'!$C$8,IF(V282="LEJANA",'TARIFAS 2025'!$D$8))))</f>
        <v>22000</v>
      </c>
      <c r="AA282" s="26">
        <f t="shared" si="4"/>
        <v>22000</v>
      </c>
    </row>
    <row r="283" spans="1:27" s="66" customFormat="1" ht="15.6">
      <c r="A283" s="68" t="s">
        <v>76</v>
      </c>
      <c r="B283" s="25" t="str">
        <f>VLOOKUP(A283,'CENTROS DE COSTOS'!A:D,2,0)</f>
        <v>0036-0007</v>
      </c>
      <c r="C283" s="25" t="str">
        <f>VLOOKUP(A283,'CENTROS DE COSTOS'!A:D,3,0)</f>
        <v>Wompi Santander</v>
      </c>
      <c r="D283" s="68">
        <v>68307</v>
      </c>
      <c r="E283" s="68">
        <v>2865686</v>
      </c>
      <c r="F283" s="68">
        <v>31909</v>
      </c>
      <c r="G283" s="68" t="s">
        <v>33</v>
      </c>
      <c r="H283" s="68" t="s">
        <v>965</v>
      </c>
      <c r="I283" s="68" t="s">
        <v>992</v>
      </c>
      <c r="J283" s="68" t="s">
        <v>2956</v>
      </c>
      <c r="K283" s="68" t="s">
        <v>1174</v>
      </c>
      <c r="L283" s="68" t="s">
        <v>2957</v>
      </c>
      <c r="M283" s="42">
        <v>45940.333333333336</v>
      </c>
      <c r="N283" s="42">
        <v>45945.456250000003</v>
      </c>
      <c r="O283" s="68" t="s">
        <v>33</v>
      </c>
      <c r="P283" s="42" t="s">
        <v>2016</v>
      </c>
      <c r="Q283" s="42" t="s">
        <v>2017</v>
      </c>
      <c r="R283" s="42" t="s">
        <v>2018</v>
      </c>
      <c r="S283" s="42" t="s">
        <v>2958</v>
      </c>
      <c r="T283" s="42" t="s">
        <v>1178</v>
      </c>
      <c r="U283" s="25">
        <v>0</v>
      </c>
      <c r="V283" s="42" t="s">
        <v>42</v>
      </c>
      <c r="W283" s="42" t="s">
        <v>123</v>
      </c>
      <c r="X283" s="42" t="s">
        <v>2492</v>
      </c>
      <c r="Y283" s="68">
        <v>1</v>
      </c>
      <c r="Z283" s="26">
        <f>IF(T283="SOPORTE_TELEFÓNICO",'TARIFAS 2025'!$B$14,IF(V283="PRINCIPAL",'TARIFAS 2025'!$B$8,IF(V283="INTERMEDIA",'TARIFAS 2025'!$C$8,IF(V283="LEJANA",'TARIFAS 2025'!$D$8))))</f>
        <v>51282</v>
      </c>
      <c r="AA283" s="26">
        <f t="shared" si="4"/>
        <v>51282</v>
      </c>
    </row>
    <row r="284" spans="1:27" s="66" customFormat="1" ht="15.6">
      <c r="A284" s="68" t="s">
        <v>70</v>
      </c>
      <c r="B284" s="25" t="str">
        <f>VLOOKUP(A284,'CENTROS DE COSTOS'!A:D,2,0)</f>
        <v>0036-0001</v>
      </c>
      <c r="C284" s="25" t="str">
        <f>VLOOKUP(A284,'CENTROS DE COSTOS'!A:D,3,0)</f>
        <v>Wompi Costa</v>
      </c>
      <c r="D284" s="68">
        <v>8573</v>
      </c>
      <c r="E284" s="68">
        <v>2877305</v>
      </c>
      <c r="F284" s="68">
        <v>77820</v>
      </c>
      <c r="G284" s="68" t="s">
        <v>33</v>
      </c>
      <c r="H284" s="68" t="s">
        <v>255</v>
      </c>
      <c r="I284" s="68" t="s">
        <v>256</v>
      </c>
      <c r="J284" s="68" t="s">
        <v>2959</v>
      </c>
      <c r="K284" s="68" t="s">
        <v>1174</v>
      </c>
      <c r="L284" s="68" t="s">
        <v>2960</v>
      </c>
      <c r="M284" s="42">
        <v>45944.443749999999</v>
      </c>
      <c r="N284" s="42">
        <v>45945.494444444441</v>
      </c>
      <c r="O284" s="68" t="s">
        <v>33</v>
      </c>
      <c r="P284" s="42" t="s">
        <v>2002</v>
      </c>
      <c r="Q284" s="42" t="s">
        <v>2218</v>
      </c>
      <c r="R284" s="42" t="s">
        <v>2004</v>
      </c>
      <c r="S284" s="42" t="s">
        <v>2961</v>
      </c>
      <c r="T284" s="42" t="s">
        <v>2013</v>
      </c>
      <c r="U284" s="25">
        <v>32</v>
      </c>
      <c r="V284" s="42" t="s">
        <v>43</v>
      </c>
      <c r="W284" s="42" t="s">
        <v>123</v>
      </c>
      <c r="X284" s="42" t="s">
        <v>1354</v>
      </c>
      <c r="Y284" s="68">
        <v>1</v>
      </c>
      <c r="Z284" s="26">
        <f>IF(T284="SOPORTE_TELEFÓNICO",'TARIFAS 2025'!$B$14,IF(V284="PRINCIPAL",'TARIFAS 2025'!$B$8,IF(V284="INTERMEDIA",'TARIFAS 2025'!$C$8,IF(V284="LEJANA",'TARIFAS 2025'!$D$8))))</f>
        <v>22000</v>
      </c>
      <c r="AA284" s="26">
        <f t="shared" si="4"/>
        <v>22000</v>
      </c>
    </row>
    <row r="285" spans="1:27" s="66" customFormat="1" ht="15.6">
      <c r="A285" s="68" t="s">
        <v>92</v>
      </c>
      <c r="B285" s="25" t="str">
        <f>VLOOKUP(A285,'CENTROS DE COSTOS'!A:D,2,0)</f>
        <v>0036-0006</v>
      </c>
      <c r="C285" s="25" t="str">
        <f>VLOOKUP(A285,'CENTROS DE COSTOS'!A:D,3,0)</f>
        <v>Wompi Oriente</v>
      </c>
      <c r="D285" s="68">
        <v>18001</v>
      </c>
      <c r="E285" s="68">
        <v>2878820</v>
      </c>
      <c r="F285" s="68">
        <v>50349</v>
      </c>
      <c r="G285" s="68" t="s">
        <v>33</v>
      </c>
      <c r="H285" s="68" t="s">
        <v>468</v>
      </c>
      <c r="I285" s="68" t="s">
        <v>84</v>
      </c>
      <c r="J285" s="68" t="s">
        <v>2962</v>
      </c>
      <c r="K285" s="68" t="s">
        <v>1174</v>
      </c>
      <c r="L285" s="68" t="s">
        <v>2963</v>
      </c>
      <c r="M285" s="42">
        <v>45944.540972222225</v>
      </c>
      <c r="N285" s="42">
        <v>45945.524305555555</v>
      </c>
      <c r="O285" s="68" t="s">
        <v>33</v>
      </c>
      <c r="P285" s="42" t="s">
        <v>2022</v>
      </c>
      <c r="Q285" s="42" t="s">
        <v>2023</v>
      </c>
      <c r="R285" s="42" t="s">
        <v>2024</v>
      </c>
      <c r="S285" s="42" t="s">
        <v>2964</v>
      </c>
      <c r="T285" s="42" t="s">
        <v>1178</v>
      </c>
      <c r="U285" s="25">
        <v>64</v>
      </c>
      <c r="V285" s="42" t="s">
        <v>44</v>
      </c>
      <c r="W285" s="42" t="s">
        <v>123</v>
      </c>
      <c r="X285" s="42" t="s">
        <v>1515</v>
      </c>
      <c r="Y285" s="68">
        <v>1</v>
      </c>
      <c r="Z285" s="26">
        <f>IF(T285="SOPORTE_TELEFÓNICO",'TARIFAS 2025'!$B$14,IF(V285="PRINCIPAL",'TARIFAS 2025'!$B$8,IF(V285="INTERMEDIA",'TARIFAS 2025'!$C$8,IF(V285="LEJANA",'TARIFAS 2025'!$D$8))))</f>
        <v>452148</v>
      </c>
      <c r="AA285" s="26">
        <f t="shared" si="4"/>
        <v>452148</v>
      </c>
    </row>
    <row r="286" spans="1:27" s="66" customFormat="1" ht="15.6">
      <c r="A286" s="68" t="s">
        <v>100</v>
      </c>
      <c r="B286" s="25" t="str">
        <f>VLOOKUP(A286,'CENTROS DE COSTOS'!A:D,2,0)</f>
        <v>0036-0006</v>
      </c>
      <c r="C286" s="25" t="str">
        <f>VLOOKUP(A286,'CENTROS DE COSTOS'!A:D,3,0)</f>
        <v>Wompi Oriente</v>
      </c>
      <c r="D286" s="68">
        <v>50001</v>
      </c>
      <c r="E286" s="68">
        <v>2880140</v>
      </c>
      <c r="F286" s="68">
        <v>57262</v>
      </c>
      <c r="G286" s="68" t="s">
        <v>33</v>
      </c>
      <c r="H286" s="68" t="s">
        <v>816</v>
      </c>
      <c r="I286" s="68" t="s">
        <v>100</v>
      </c>
      <c r="J286" s="68" t="s">
        <v>2965</v>
      </c>
      <c r="K286" s="68" t="s">
        <v>1174</v>
      </c>
      <c r="L286" s="68" t="s">
        <v>2966</v>
      </c>
      <c r="M286" s="42">
        <v>45944.642361111109</v>
      </c>
      <c r="N286" s="42">
        <v>45945.588194444441</v>
      </c>
      <c r="O286" s="68" t="s">
        <v>33</v>
      </c>
      <c r="P286" s="42" t="s">
        <v>2149</v>
      </c>
      <c r="Q286" s="42" t="s">
        <v>2150</v>
      </c>
      <c r="R286" s="42" t="s">
        <v>2151</v>
      </c>
      <c r="S286" s="42" t="s">
        <v>2967</v>
      </c>
      <c r="T286" s="42" t="s">
        <v>1178</v>
      </c>
      <c r="U286" s="25">
        <v>48</v>
      </c>
      <c r="V286" s="42" t="s">
        <v>42</v>
      </c>
      <c r="W286" s="42" t="s">
        <v>123</v>
      </c>
      <c r="X286" s="42" t="s">
        <v>2124</v>
      </c>
      <c r="Y286" s="68">
        <v>1</v>
      </c>
      <c r="Z286" s="26">
        <f>IF(T286="SOPORTE_TELEFÓNICO",'TARIFAS 2025'!$B$14,IF(V286="PRINCIPAL",'TARIFAS 2025'!$B$8,IF(V286="INTERMEDIA",'TARIFAS 2025'!$C$8,IF(V286="LEJANA",'TARIFAS 2025'!$D$8))))</f>
        <v>51282</v>
      </c>
      <c r="AA286" s="26">
        <f t="shared" si="4"/>
        <v>51282</v>
      </c>
    </row>
    <row r="287" spans="1:27" s="66" customFormat="1" ht="15.6">
      <c r="A287" s="68" t="s">
        <v>82</v>
      </c>
      <c r="B287" s="25" t="str">
        <f>VLOOKUP(A287,'CENTROS DE COSTOS'!A:D,2,0)</f>
        <v>0036-0001</v>
      </c>
      <c r="C287" s="25" t="str">
        <f>VLOOKUP(A287,'CENTROS DE COSTOS'!A:D,3,0)</f>
        <v>Wompi Costa</v>
      </c>
      <c r="D287" s="68">
        <v>13001</v>
      </c>
      <c r="E287" s="68">
        <v>2866884</v>
      </c>
      <c r="F287" s="68">
        <v>15358</v>
      </c>
      <c r="G287" s="68" t="s">
        <v>33</v>
      </c>
      <c r="H287" s="68" t="s">
        <v>277</v>
      </c>
      <c r="I287" s="68" t="s">
        <v>82</v>
      </c>
      <c r="J287" s="68" t="s">
        <v>2168</v>
      </c>
      <c r="K287" s="68" t="s">
        <v>1174</v>
      </c>
      <c r="L287" s="68" t="s">
        <v>2968</v>
      </c>
      <c r="M287" s="42">
        <v>45940.355555555558</v>
      </c>
      <c r="N287" s="42">
        <v>45945.680555555555</v>
      </c>
      <c r="O287" s="68" t="s">
        <v>33</v>
      </c>
      <c r="P287" s="42" t="s">
        <v>2455</v>
      </c>
      <c r="Q287" s="42" t="s">
        <v>2575</v>
      </c>
      <c r="R287" s="42" t="s">
        <v>2456</v>
      </c>
      <c r="S287" s="42" t="s">
        <v>2969</v>
      </c>
      <c r="T287" s="42" t="s">
        <v>1178</v>
      </c>
      <c r="U287" s="25">
        <v>64</v>
      </c>
      <c r="V287" s="42" t="s">
        <v>42</v>
      </c>
      <c r="W287" s="42" t="s">
        <v>123</v>
      </c>
      <c r="X287" s="42" t="s">
        <v>1751</v>
      </c>
      <c r="Y287" s="68">
        <v>1</v>
      </c>
      <c r="Z287" s="26">
        <f>IF(T287="SOPORTE_TELEFÓNICO",'TARIFAS 2025'!$B$14,IF(V287="PRINCIPAL",'TARIFAS 2025'!$B$8,IF(V287="INTERMEDIA",'TARIFAS 2025'!$C$8,IF(V287="LEJANA",'TARIFAS 2025'!$D$8))))</f>
        <v>51282</v>
      </c>
      <c r="AA287" s="26">
        <f t="shared" si="4"/>
        <v>51282</v>
      </c>
    </row>
    <row r="288" spans="1:27" s="66" customFormat="1" ht="15.6">
      <c r="A288" s="68" t="s">
        <v>100</v>
      </c>
      <c r="B288" s="25" t="str">
        <f>VLOOKUP(A288,'CENTROS DE COSTOS'!A:D,2,0)</f>
        <v>0036-0006</v>
      </c>
      <c r="C288" s="25" t="str">
        <f>VLOOKUP(A288,'CENTROS DE COSTOS'!A:D,3,0)</f>
        <v>Wompi Oriente</v>
      </c>
      <c r="D288" s="68">
        <v>50001</v>
      </c>
      <c r="E288" s="68">
        <v>2872656</v>
      </c>
      <c r="F288" s="68">
        <v>48457</v>
      </c>
      <c r="G288" s="68" t="s">
        <v>33</v>
      </c>
      <c r="H288" s="68" t="s">
        <v>816</v>
      </c>
      <c r="I288" s="68" t="s">
        <v>100</v>
      </c>
      <c r="J288" s="68" t="s">
        <v>2970</v>
      </c>
      <c r="K288" s="68" t="s">
        <v>1174</v>
      </c>
      <c r="L288" s="68" t="s">
        <v>2971</v>
      </c>
      <c r="M288" s="42">
        <v>45942.375</v>
      </c>
      <c r="N288" s="42">
        <v>45945.68472222222</v>
      </c>
      <c r="O288" s="68" t="s">
        <v>33</v>
      </c>
      <c r="P288" s="42" t="s">
        <v>2016</v>
      </c>
      <c r="Q288" s="42" t="s">
        <v>2972</v>
      </c>
      <c r="R288" s="42" t="s">
        <v>2973</v>
      </c>
      <c r="S288" s="42" t="s">
        <v>2974</v>
      </c>
      <c r="T288" s="42" t="s">
        <v>1178</v>
      </c>
      <c r="U288" s="25">
        <v>48</v>
      </c>
      <c r="V288" s="42" t="s">
        <v>42</v>
      </c>
      <c r="W288" s="42" t="s">
        <v>123</v>
      </c>
      <c r="X288" s="42" t="s">
        <v>2714</v>
      </c>
      <c r="Y288" s="68">
        <v>1</v>
      </c>
      <c r="Z288" s="26">
        <f>IF(T288="SOPORTE_TELEFÓNICO",'TARIFAS 2025'!$B$14,IF(V288="PRINCIPAL",'TARIFAS 2025'!$B$8,IF(V288="INTERMEDIA",'TARIFAS 2025'!$C$8,IF(V288="LEJANA",'TARIFAS 2025'!$D$8))))</f>
        <v>51282</v>
      </c>
      <c r="AA288" s="26">
        <f t="shared" si="4"/>
        <v>51282</v>
      </c>
    </row>
    <row r="289" spans="1:27" s="66" customFormat="1" ht="15.6">
      <c r="A289" s="68" t="s">
        <v>73</v>
      </c>
      <c r="B289" s="25" t="str">
        <f>VLOOKUP(A289,'CENTROS DE COSTOS'!A:D,2,0)</f>
        <v>0036-0004</v>
      </c>
      <c r="C289" s="25" t="str">
        <f>VLOOKUP(A289,'CENTROS DE COSTOS'!A:D,3,0)</f>
        <v>Wompi Centro</v>
      </c>
      <c r="D289" s="68">
        <v>11001</v>
      </c>
      <c r="E289" s="68">
        <v>2880072</v>
      </c>
      <c r="F289" s="68">
        <v>47800</v>
      </c>
      <c r="G289" s="68" t="s">
        <v>33</v>
      </c>
      <c r="H289" s="68" t="s">
        <v>620</v>
      </c>
      <c r="I289" s="68" t="s">
        <v>73</v>
      </c>
      <c r="J289" s="68" t="s">
        <v>2975</v>
      </c>
      <c r="K289" s="68" t="s">
        <v>1174</v>
      </c>
      <c r="L289" s="68" t="s">
        <v>2976</v>
      </c>
      <c r="M289" s="42">
        <v>45944.647916666669</v>
      </c>
      <c r="N289" s="42">
        <v>45945.686111111114</v>
      </c>
      <c r="O289" s="68" t="s">
        <v>33</v>
      </c>
      <c r="P289" s="42" t="s">
        <v>2034</v>
      </c>
      <c r="Q289" s="42" t="s">
        <v>2077</v>
      </c>
      <c r="R289" s="42" t="s">
        <v>2078</v>
      </c>
      <c r="S289" s="42" t="s">
        <v>2977</v>
      </c>
      <c r="T289" s="42" t="s">
        <v>1178</v>
      </c>
      <c r="U289" s="25">
        <v>64</v>
      </c>
      <c r="V289" s="42" t="s">
        <v>42</v>
      </c>
      <c r="W289" s="42" t="s">
        <v>123</v>
      </c>
      <c r="X289" s="42" t="s">
        <v>1309</v>
      </c>
      <c r="Y289" s="68">
        <v>1</v>
      </c>
      <c r="Z289" s="26">
        <f>IF(T289="SOPORTE_TELEFÓNICO",'TARIFAS 2025'!$B$14,IF(V289="PRINCIPAL",'TARIFAS 2025'!$B$8,IF(V289="INTERMEDIA",'TARIFAS 2025'!$C$8,IF(V289="LEJANA",'TARIFAS 2025'!$D$8))))</f>
        <v>51282</v>
      </c>
      <c r="AA289" s="26">
        <f t="shared" si="4"/>
        <v>51282</v>
      </c>
    </row>
    <row r="290" spans="1:27" s="66" customFormat="1" ht="15.6">
      <c r="A290" s="68" t="s">
        <v>88</v>
      </c>
      <c r="B290" s="25" t="str">
        <f>VLOOKUP(A290,'CENTROS DE COSTOS'!A:D,2,0)</f>
        <v>0036-0002</v>
      </c>
      <c r="C290" s="25" t="str">
        <f>VLOOKUP(A290,'CENTROS DE COSTOS'!A:D,3,0)</f>
        <v>Wompi Eje Cafetero</v>
      </c>
      <c r="D290" s="68">
        <v>17001</v>
      </c>
      <c r="E290" s="68">
        <v>2882280</v>
      </c>
      <c r="F290" s="68">
        <v>68885</v>
      </c>
      <c r="G290" s="68" t="s">
        <v>33</v>
      </c>
      <c r="H290" s="68" t="s">
        <v>128</v>
      </c>
      <c r="I290" s="68" t="s">
        <v>88</v>
      </c>
      <c r="J290" s="68" t="s">
        <v>2978</v>
      </c>
      <c r="K290" s="68" t="s">
        <v>1174</v>
      </c>
      <c r="L290" s="68" t="s">
        <v>2979</v>
      </c>
      <c r="M290" s="42">
        <v>45945.34652777778</v>
      </c>
      <c r="N290" s="42">
        <v>45945.697916666664</v>
      </c>
      <c r="O290" s="68" t="s">
        <v>33</v>
      </c>
      <c r="P290" s="42" t="s">
        <v>2009</v>
      </c>
      <c r="Q290" s="42" t="s">
        <v>2010</v>
      </c>
      <c r="R290" s="42" t="s">
        <v>2110</v>
      </c>
      <c r="S290" s="42" t="s">
        <v>2980</v>
      </c>
      <c r="T290" s="42" t="s">
        <v>2013</v>
      </c>
      <c r="U290" s="25">
        <v>40</v>
      </c>
      <c r="V290" s="42" t="s">
        <v>42</v>
      </c>
      <c r="W290" s="42" t="s">
        <v>123</v>
      </c>
      <c r="X290" s="42" t="s">
        <v>2131</v>
      </c>
      <c r="Y290" s="68">
        <v>1</v>
      </c>
      <c r="Z290" s="26">
        <f>IF(T290="SOPORTE_TELEFÓNICO",'TARIFAS 2025'!$B$14,IF(V290="PRINCIPAL",'TARIFAS 2025'!$B$8,IF(V290="INTERMEDIA",'TARIFAS 2025'!$C$8,IF(V290="LEJANA",'TARIFAS 2025'!$D$8))))</f>
        <v>22000</v>
      </c>
      <c r="AA290" s="26">
        <f t="shared" si="4"/>
        <v>22000</v>
      </c>
    </row>
    <row r="291" spans="1:27" s="66" customFormat="1" ht="15.6">
      <c r="A291" s="68" t="s">
        <v>82</v>
      </c>
      <c r="B291" s="25" t="str">
        <f>VLOOKUP(A291,'CENTROS DE COSTOS'!A:D,2,0)</f>
        <v>0036-0001</v>
      </c>
      <c r="C291" s="25" t="str">
        <f>VLOOKUP(A291,'CENTROS DE COSTOS'!A:D,3,0)</f>
        <v>Wompi Costa</v>
      </c>
      <c r="D291" s="68">
        <v>13001</v>
      </c>
      <c r="E291" s="68">
        <v>2874166</v>
      </c>
      <c r="F291" s="68">
        <v>63130</v>
      </c>
      <c r="G291" s="68" t="s">
        <v>33</v>
      </c>
      <c r="H291" s="68" t="s">
        <v>277</v>
      </c>
      <c r="I291" s="68" t="s">
        <v>82</v>
      </c>
      <c r="J291" s="68" t="s">
        <v>2981</v>
      </c>
      <c r="K291" s="68" t="s">
        <v>1174</v>
      </c>
      <c r="L291" s="68" t="s">
        <v>2982</v>
      </c>
      <c r="M291" s="42">
        <v>45943.470833333333</v>
      </c>
      <c r="N291" s="42">
        <v>45945.7</v>
      </c>
      <c r="O291" s="68" t="s">
        <v>33</v>
      </c>
      <c r="P291" s="42" t="s">
        <v>2034</v>
      </c>
      <c r="Q291" s="42" t="s">
        <v>2435</v>
      </c>
      <c r="R291" s="42" t="s">
        <v>2629</v>
      </c>
      <c r="S291" s="42" t="s">
        <v>2983</v>
      </c>
      <c r="T291" s="42" t="s">
        <v>1178</v>
      </c>
      <c r="U291" s="25">
        <v>16</v>
      </c>
      <c r="V291" s="42" t="s">
        <v>42</v>
      </c>
      <c r="W291" s="42" t="s">
        <v>123</v>
      </c>
      <c r="X291" s="42" t="s">
        <v>1751</v>
      </c>
      <c r="Y291" s="68">
        <v>1</v>
      </c>
      <c r="Z291" s="26">
        <f>IF(T291="SOPORTE_TELEFÓNICO",'TARIFAS 2025'!$B$14,IF(V291="PRINCIPAL",'TARIFAS 2025'!$B$8,IF(V291="INTERMEDIA",'TARIFAS 2025'!$C$8,IF(V291="LEJANA",'TARIFAS 2025'!$D$8))))</f>
        <v>51282</v>
      </c>
      <c r="AA291" s="26">
        <f t="shared" si="4"/>
        <v>51282</v>
      </c>
    </row>
    <row r="292" spans="1:27" s="66" customFormat="1" ht="15.6">
      <c r="A292" s="68" t="s">
        <v>92</v>
      </c>
      <c r="B292" s="25" t="str">
        <f>VLOOKUP(A292,'CENTROS DE COSTOS'!A:D,2,0)</f>
        <v>0036-0006</v>
      </c>
      <c r="C292" s="25" t="str">
        <f>VLOOKUP(A292,'CENTROS DE COSTOS'!A:D,3,0)</f>
        <v>Wompi Oriente</v>
      </c>
      <c r="D292" s="68">
        <v>41001</v>
      </c>
      <c r="E292" s="68">
        <v>2810013</v>
      </c>
      <c r="F292" s="68">
        <v>75569</v>
      </c>
      <c r="G292" s="68" t="s">
        <v>33</v>
      </c>
      <c r="H292" s="68" t="s">
        <v>742</v>
      </c>
      <c r="I292" s="68" t="s">
        <v>92</v>
      </c>
      <c r="J292" s="68" t="s">
        <v>2984</v>
      </c>
      <c r="K292" s="68" t="s">
        <v>1174</v>
      </c>
      <c r="L292" s="68" t="s">
        <v>2985</v>
      </c>
      <c r="M292" s="42">
        <v>45929.632638888892</v>
      </c>
      <c r="N292" s="42">
        <v>45945.746527777781</v>
      </c>
      <c r="O292" s="68" t="s">
        <v>33</v>
      </c>
      <c r="P292" s="42" t="s">
        <v>2455</v>
      </c>
      <c r="Q292" s="42" t="s">
        <v>2250</v>
      </c>
      <c r="R292" s="42" t="s">
        <v>2456</v>
      </c>
      <c r="S292" s="42" t="s">
        <v>2986</v>
      </c>
      <c r="T292" s="42" t="s">
        <v>1178</v>
      </c>
      <c r="U292" s="25">
        <v>16</v>
      </c>
      <c r="V292" s="42" t="s">
        <v>42</v>
      </c>
      <c r="W292" s="42" t="s">
        <v>123</v>
      </c>
      <c r="X292" s="42" t="s">
        <v>2212</v>
      </c>
      <c r="Y292" s="68">
        <v>2</v>
      </c>
      <c r="Z292" s="26">
        <f>IF(T292="SOPORTE_TELEFÓNICO",'TARIFAS 2025'!$B$14,IF(V292="PRINCIPAL",'TARIFAS 2025'!$B$8,IF(V292="INTERMEDIA",'TARIFAS 2025'!$C$8,IF(V292="LEJANA",'TARIFAS 2025'!$D$8))))</f>
        <v>51282</v>
      </c>
      <c r="AA292" s="26">
        <f t="shared" si="4"/>
        <v>102564</v>
      </c>
    </row>
    <row r="293" spans="1:27" s="66" customFormat="1" ht="15.6">
      <c r="A293" s="68" t="s">
        <v>73</v>
      </c>
      <c r="B293" s="25" t="str">
        <f>VLOOKUP(A293,'CENTROS DE COSTOS'!A:D,2,0)</f>
        <v>0036-0004</v>
      </c>
      <c r="C293" s="25" t="str">
        <f>VLOOKUP(A293,'CENTROS DE COSTOS'!A:D,3,0)</f>
        <v>Wompi Centro</v>
      </c>
      <c r="D293" s="68">
        <v>25175</v>
      </c>
      <c r="E293" s="68">
        <v>2875302</v>
      </c>
      <c r="F293" s="68">
        <v>50245</v>
      </c>
      <c r="G293" s="68" t="s">
        <v>33</v>
      </c>
      <c r="H293" s="68" t="s">
        <v>620</v>
      </c>
      <c r="I293" s="68" t="s">
        <v>640</v>
      </c>
      <c r="J293" s="68" t="s">
        <v>2987</v>
      </c>
      <c r="K293" s="68" t="s">
        <v>1174</v>
      </c>
      <c r="L293" s="68" t="s">
        <v>2988</v>
      </c>
      <c r="M293" s="42">
        <v>45944.333333333336</v>
      </c>
      <c r="N293" s="42">
        <v>45945.748611111114</v>
      </c>
      <c r="O293" s="68" t="s">
        <v>33</v>
      </c>
      <c r="P293" s="42" t="s">
        <v>2034</v>
      </c>
      <c r="Q293" s="42" t="s">
        <v>2035</v>
      </c>
      <c r="R293" s="42" t="s">
        <v>2036</v>
      </c>
      <c r="S293" s="42" t="s">
        <v>2989</v>
      </c>
      <c r="T293" s="42" t="s">
        <v>2013</v>
      </c>
      <c r="U293" s="25">
        <v>50</v>
      </c>
      <c r="V293" s="42" t="s">
        <v>43</v>
      </c>
      <c r="W293" s="42" t="s">
        <v>123</v>
      </c>
      <c r="X293" s="42" t="s">
        <v>1621</v>
      </c>
      <c r="Y293" s="68">
        <v>1</v>
      </c>
      <c r="Z293" s="26">
        <f>IF(T293="SOPORTE_TELEFÓNICO",'TARIFAS 2025'!$B$14,IF(V293="PRINCIPAL",'TARIFAS 2025'!$B$8,IF(V293="INTERMEDIA",'TARIFAS 2025'!$C$8,IF(V293="LEJANA",'TARIFAS 2025'!$D$8))))</f>
        <v>22000</v>
      </c>
      <c r="AA293" s="26">
        <f t="shared" si="4"/>
        <v>22000</v>
      </c>
    </row>
    <row r="294" spans="1:27" s="66" customFormat="1" ht="15.6">
      <c r="A294" s="68" t="s">
        <v>92</v>
      </c>
      <c r="B294" s="25" t="str">
        <f>VLOOKUP(A294,'CENTROS DE COSTOS'!A:D,2,0)</f>
        <v>0036-0006</v>
      </c>
      <c r="C294" s="25" t="str">
        <f>VLOOKUP(A294,'CENTROS DE COSTOS'!A:D,3,0)</f>
        <v>Wompi Oriente</v>
      </c>
      <c r="D294" s="68">
        <v>41001</v>
      </c>
      <c r="E294" s="68">
        <v>2881548</v>
      </c>
      <c r="F294" s="68">
        <v>65602</v>
      </c>
      <c r="G294" s="68" t="s">
        <v>33</v>
      </c>
      <c r="H294" s="68" t="s">
        <v>742</v>
      </c>
      <c r="I294" s="68" t="s">
        <v>92</v>
      </c>
      <c r="J294" s="68" t="s">
        <v>2310</v>
      </c>
      <c r="K294" s="68" t="s">
        <v>1174</v>
      </c>
      <c r="L294" s="68" t="s">
        <v>2990</v>
      </c>
      <c r="M294" s="42">
        <v>45945.333333333336</v>
      </c>
      <c r="N294" s="42">
        <v>45945.75</v>
      </c>
      <c r="O294" s="68" t="s">
        <v>33</v>
      </c>
      <c r="P294" s="42" t="s">
        <v>2040</v>
      </c>
      <c r="Q294" s="42" t="s">
        <v>2585</v>
      </c>
      <c r="R294" s="42" t="s">
        <v>2042</v>
      </c>
      <c r="S294" s="42" t="s">
        <v>2991</v>
      </c>
      <c r="T294" s="42" t="s">
        <v>1178</v>
      </c>
      <c r="U294" s="25">
        <v>40</v>
      </c>
      <c r="V294" s="42" t="s">
        <v>42</v>
      </c>
      <c r="W294" s="42" t="s">
        <v>123</v>
      </c>
      <c r="X294" s="42" t="s">
        <v>1497</v>
      </c>
      <c r="Y294" s="68">
        <v>1</v>
      </c>
      <c r="Z294" s="26">
        <f>IF(T294="SOPORTE_TELEFÓNICO",'TARIFAS 2025'!$B$14,IF(V294="PRINCIPAL",'TARIFAS 2025'!$B$8,IF(V294="INTERMEDIA",'TARIFAS 2025'!$C$8,IF(V294="LEJANA",'TARIFAS 2025'!$D$8))))</f>
        <v>51282</v>
      </c>
      <c r="AA294" s="26">
        <f t="shared" si="4"/>
        <v>51282</v>
      </c>
    </row>
    <row r="295" spans="1:27" s="66" customFormat="1" ht="15.6">
      <c r="A295" s="68" t="s">
        <v>73</v>
      </c>
      <c r="B295" s="25" t="str">
        <f>VLOOKUP(A295,'CENTROS DE COSTOS'!A:D,2,0)</f>
        <v>0036-0004</v>
      </c>
      <c r="C295" s="25" t="str">
        <f>VLOOKUP(A295,'CENTROS DE COSTOS'!A:D,3,0)</f>
        <v>Wompi Centro</v>
      </c>
      <c r="D295" s="68">
        <v>11001</v>
      </c>
      <c r="E295" s="68">
        <v>2881725</v>
      </c>
      <c r="F295" s="68">
        <v>67635</v>
      </c>
      <c r="G295" s="68" t="s">
        <v>33</v>
      </c>
      <c r="H295" s="68" t="s">
        <v>620</v>
      </c>
      <c r="I295" s="68" t="s">
        <v>2057</v>
      </c>
      <c r="J295" s="68" t="s">
        <v>2992</v>
      </c>
      <c r="K295" s="68" t="s">
        <v>1174</v>
      </c>
      <c r="L295" s="68" t="s">
        <v>2993</v>
      </c>
      <c r="M295" s="42">
        <v>45945.333333333336</v>
      </c>
      <c r="N295" s="42">
        <v>45945.752083333333</v>
      </c>
      <c r="O295" s="68" t="s">
        <v>33</v>
      </c>
      <c r="P295" s="42" t="s">
        <v>2022</v>
      </c>
      <c r="Q295" s="42" t="s">
        <v>2023</v>
      </c>
      <c r="R295" s="42" t="s">
        <v>2024</v>
      </c>
      <c r="S295" s="42" t="s">
        <v>2994</v>
      </c>
      <c r="T295" s="42" t="s">
        <v>1178</v>
      </c>
      <c r="U295" s="25">
        <v>32</v>
      </c>
      <c r="V295" s="42" t="s">
        <v>42</v>
      </c>
      <c r="W295" s="42" t="s">
        <v>123</v>
      </c>
      <c r="X295" s="42" t="s">
        <v>1360</v>
      </c>
      <c r="Y295" s="68">
        <v>1</v>
      </c>
      <c r="Z295" s="26">
        <f>IF(T295="SOPORTE_TELEFÓNICO",'TARIFAS 2025'!$B$14,IF(V295="PRINCIPAL",'TARIFAS 2025'!$B$8,IF(V295="INTERMEDIA",'TARIFAS 2025'!$C$8,IF(V295="LEJANA",'TARIFAS 2025'!$D$8))))</f>
        <v>51282</v>
      </c>
      <c r="AA295" s="26">
        <f t="shared" si="4"/>
        <v>51282</v>
      </c>
    </row>
    <row r="296" spans="1:27" s="66" customFormat="1" ht="15.6">
      <c r="A296" s="68" t="s">
        <v>90</v>
      </c>
      <c r="B296" s="25" t="str">
        <f>VLOOKUP(A296,'CENTROS DE COSTOS'!A:D,2,0)</f>
        <v>0036-0005</v>
      </c>
      <c r="C296" s="25" t="str">
        <f>VLOOKUP(A296,'CENTROS DE COSTOS'!A:D,3,0)</f>
        <v>Wompi Noroccidente</v>
      </c>
      <c r="D296" s="68">
        <v>5001</v>
      </c>
      <c r="E296" s="68">
        <v>2857320</v>
      </c>
      <c r="F296" s="68">
        <v>67519</v>
      </c>
      <c r="G296" s="68" t="s">
        <v>33</v>
      </c>
      <c r="H296" s="68" t="s">
        <v>122</v>
      </c>
      <c r="I296" s="68" t="s">
        <v>90</v>
      </c>
      <c r="J296" s="68" t="s">
        <v>2995</v>
      </c>
      <c r="K296" s="68" t="s">
        <v>1174</v>
      </c>
      <c r="L296" s="68" t="s">
        <v>2996</v>
      </c>
      <c r="M296" s="42">
        <v>45938.470833333333</v>
      </c>
      <c r="N296" s="42">
        <v>45946.362500000003</v>
      </c>
      <c r="O296" s="68" t="s">
        <v>33</v>
      </c>
      <c r="P296" s="42" t="s">
        <v>2455</v>
      </c>
      <c r="Q296" s="42" t="s">
        <v>2575</v>
      </c>
      <c r="R296" s="42" t="s">
        <v>2456</v>
      </c>
      <c r="S296" s="42" t="s">
        <v>2997</v>
      </c>
      <c r="T296" s="42" t="s">
        <v>1178</v>
      </c>
      <c r="U296" s="25">
        <v>56</v>
      </c>
      <c r="V296" s="42" t="s">
        <v>42</v>
      </c>
      <c r="W296" s="42" t="s">
        <v>123</v>
      </c>
      <c r="X296" s="42" t="s">
        <v>2302</v>
      </c>
      <c r="Y296" s="68">
        <v>1</v>
      </c>
      <c r="Z296" s="26">
        <f>IF(T296="SOPORTE_TELEFÓNICO",'TARIFAS 2025'!$B$14,IF(V296="PRINCIPAL",'TARIFAS 2025'!$B$8,IF(V296="INTERMEDIA",'TARIFAS 2025'!$C$8,IF(V296="LEJANA",'TARIFAS 2025'!$D$8))))</f>
        <v>51282</v>
      </c>
      <c r="AA296" s="26">
        <f t="shared" si="4"/>
        <v>51282</v>
      </c>
    </row>
    <row r="297" spans="1:27" s="66" customFormat="1" ht="15.6">
      <c r="A297" s="68" t="s">
        <v>76</v>
      </c>
      <c r="B297" s="25" t="str">
        <f>VLOOKUP(A297,'CENTROS DE COSTOS'!A:D,2,0)</f>
        <v>0036-0007</v>
      </c>
      <c r="C297" s="25" t="str">
        <f>VLOOKUP(A297,'CENTROS DE COSTOS'!A:D,3,0)</f>
        <v>Wompi Santander</v>
      </c>
      <c r="D297" s="68">
        <v>68001</v>
      </c>
      <c r="E297" s="68">
        <v>2801806</v>
      </c>
      <c r="F297" s="68">
        <v>55163</v>
      </c>
      <c r="G297" s="68" t="s">
        <v>33</v>
      </c>
      <c r="H297" s="68" t="s">
        <v>965</v>
      </c>
      <c r="I297" s="68" t="s">
        <v>76</v>
      </c>
      <c r="J297" s="68" t="s">
        <v>2998</v>
      </c>
      <c r="K297" s="68" t="s">
        <v>1174</v>
      </c>
      <c r="L297" s="68" t="s">
        <v>2999</v>
      </c>
      <c r="M297" s="42">
        <v>45926.700694444444</v>
      </c>
      <c r="N297" s="42">
        <v>45946.369444444441</v>
      </c>
      <c r="O297" s="68" t="s">
        <v>33</v>
      </c>
      <c r="P297" s="42" t="s">
        <v>2016</v>
      </c>
      <c r="Q297" s="42" t="s">
        <v>2017</v>
      </c>
      <c r="R297" s="42" t="s">
        <v>2018</v>
      </c>
      <c r="S297" s="42" t="s">
        <v>3000</v>
      </c>
      <c r="T297" s="42" t="s">
        <v>1178</v>
      </c>
      <c r="U297" s="25">
        <v>64</v>
      </c>
      <c r="V297" s="42" t="s">
        <v>42</v>
      </c>
      <c r="W297" s="42" t="s">
        <v>123</v>
      </c>
      <c r="X297" s="42" t="s">
        <v>1235</v>
      </c>
      <c r="Y297" s="68">
        <v>2</v>
      </c>
      <c r="Z297" s="26">
        <f>IF(T297="SOPORTE_TELEFÓNICO",'TARIFAS 2025'!$B$14,IF(V297="PRINCIPAL",'TARIFAS 2025'!$B$8,IF(V297="INTERMEDIA",'TARIFAS 2025'!$C$8,IF(V297="LEJANA",'TARIFAS 2025'!$D$8))))</f>
        <v>51282</v>
      </c>
      <c r="AA297" s="26">
        <f t="shared" si="4"/>
        <v>102564</v>
      </c>
    </row>
    <row r="298" spans="1:27" s="66" customFormat="1" ht="15.6">
      <c r="A298" s="68" t="s">
        <v>87</v>
      </c>
      <c r="B298" s="25" t="str">
        <f>VLOOKUP(A298,'CENTROS DE COSTOS'!A:D,2,0)</f>
        <v>0036-0006</v>
      </c>
      <c r="C298" s="25" t="str">
        <f>VLOOKUP(A298,'CENTROS DE COSTOS'!A:D,3,0)</f>
        <v>Wompi Oriente</v>
      </c>
      <c r="D298" s="68">
        <v>73001</v>
      </c>
      <c r="E298" s="68">
        <v>2839833</v>
      </c>
      <c r="F298" s="68">
        <v>64855</v>
      </c>
      <c r="G298" s="68" t="s">
        <v>33</v>
      </c>
      <c r="H298" s="68" t="s">
        <v>1058</v>
      </c>
      <c r="I298" s="68" t="s">
        <v>87</v>
      </c>
      <c r="J298" s="68" t="s">
        <v>3001</v>
      </c>
      <c r="K298" s="68" t="s">
        <v>1174</v>
      </c>
      <c r="L298" s="68" t="s">
        <v>3002</v>
      </c>
      <c r="M298" s="42">
        <v>45935.375</v>
      </c>
      <c r="N298" s="42">
        <v>45946.444444444445</v>
      </c>
      <c r="O298" s="68" t="s">
        <v>33</v>
      </c>
      <c r="P298" s="42" t="s">
        <v>2034</v>
      </c>
      <c r="Q298" s="42" t="s">
        <v>2035</v>
      </c>
      <c r="R298" s="42" t="s">
        <v>2036</v>
      </c>
      <c r="S298" s="42" t="s">
        <v>3003</v>
      </c>
      <c r="T298" s="42" t="s">
        <v>1178</v>
      </c>
      <c r="U298" s="25">
        <v>16</v>
      </c>
      <c r="V298" s="42" t="s">
        <v>42</v>
      </c>
      <c r="W298" s="42" t="s">
        <v>123</v>
      </c>
      <c r="X298" s="42" t="s">
        <v>2253</v>
      </c>
      <c r="Y298" s="68">
        <v>2</v>
      </c>
      <c r="Z298" s="26">
        <f>IF(T298="SOPORTE_TELEFÓNICO",'TARIFAS 2025'!$B$14,IF(V298="PRINCIPAL",'TARIFAS 2025'!$B$8,IF(V298="INTERMEDIA",'TARIFAS 2025'!$C$8,IF(V298="LEJANA",'TARIFAS 2025'!$D$8))))</f>
        <v>51282</v>
      </c>
      <c r="AA298" s="26">
        <f t="shared" ref="AA298:AA356" si="5">Z298*Y298</f>
        <v>102564</v>
      </c>
    </row>
    <row r="299" spans="1:27" s="66" customFormat="1" ht="15.6">
      <c r="A299" s="68" t="s">
        <v>79</v>
      </c>
      <c r="B299" s="25" t="str">
        <f>VLOOKUP(A299,'CENTROS DE COSTOS'!A:D,2,0)</f>
        <v>0036-0003</v>
      </c>
      <c r="C299" s="25" t="str">
        <f>VLOOKUP(A299,'CENTROS DE COSTOS'!A:D,3,0)</f>
        <v>Wompi Suroccidente</v>
      </c>
      <c r="D299" s="68">
        <v>19256</v>
      </c>
      <c r="E299" s="68">
        <v>2877164</v>
      </c>
      <c r="F299" s="68">
        <v>69308</v>
      </c>
      <c r="G299" s="68" t="s">
        <v>33</v>
      </c>
      <c r="H299" s="68" t="s">
        <v>500</v>
      </c>
      <c r="I299" s="68" t="s">
        <v>503</v>
      </c>
      <c r="J299" s="68" t="s">
        <v>3004</v>
      </c>
      <c r="K299" s="68" t="s">
        <v>1174</v>
      </c>
      <c r="L299" s="68" t="s">
        <v>3005</v>
      </c>
      <c r="M299" s="42">
        <v>45944.441666666666</v>
      </c>
      <c r="N299" s="42">
        <v>45946.450694444444</v>
      </c>
      <c r="O299" s="68" t="s">
        <v>33</v>
      </c>
      <c r="P299" s="42" t="s">
        <v>2002</v>
      </c>
      <c r="Q299" s="42" t="s">
        <v>2218</v>
      </c>
      <c r="R299" s="42" t="s">
        <v>2219</v>
      </c>
      <c r="S299" s="42" t="s">
        <v>3006</v>
      </c>
      <c r="T299" s="42" t="s">
        <v>2013</v>
      </c>
      <c r="U299" s="25">
        <v>0</v>
      </c>
      <c r="V299" s="42" t="s">
        <v>44</v>
      </c>
      <c r="W299" s="42" t="s">
        <v>123</v>
      </c>
      <c r="X299" s="42" t="s">
        <v>1332</v>
      </c>
      <c r="Y299" s="68">
        <v>1</v>
      </c>
      <c r="Z299" s="26">
        <f>IF(T299="SOPORTE_TELEFÓNICO",'TARIFAS 2025'!$B$14,IF(V299="PRINCIPAL",'TARIFAS 2025'!$B$8,IF(V299="INTERMEDIA",'TARIFAS 2025'!$C$8,IF(V299="LEJANA",'TARIFAS 2025'!$D$8))))</f>
        <v>22000</v>
      </c>
      <c r="AA299" s="26">
        <f t="shared" si="5"/>
        <v>22000</v>
      </c>
    </row>
    <row r="300" spans="1:27" s="66" customFormat="1" ht="15.6">
      <c r="A300" s="68" t="s">
        <v>73</v>
      </c>
      <c r="B300" s="25" t="str">
        <f>VLOOKUP(A300,'CENTROS DE COSTOS'!A:D,2,0)</f>
        <v>0036-0004</v>
      </c>
      <c r="C300" s="25" t="str">
        <f>VLOOKUP(A300,'CENTROS DE COSTOS'!A:D,3,0)</f>
        <v>Wompi Centro</v>
      </c>
      <c r="D300" s="68">
        <v>11001</v>
      </c>
      <c r="E300" s="68">
        <v>2885856</v>
      </c>
      <c r="F300" s="68">
        <v>29108</v>
      </c>
      <c r="G300" s="68" t="s">
        <v>33</v>
      </c>
      <c r="H300" s="68" t="s">
        <v>620</v>
      </c>
      <c r="I300" s="68" t="s">
        <v>73</v>
      </c>
      <c r="J300" s="68" t="s">
        <v>3007</v>
      </c>
      <c r="K300" s="68" t="s">
        <v>1174</v>
      </c>
      <c r="L300" s="68" t="s">
        <v>3008</v>
      </c>
      <c r="M300" s="42">
        <v>45945.573611111111</v>
      </c>
      <c r="N300" s="42">
        <v>45946.560416666667</v>
      </c>
      <c r="O300" s="68" t="s">
        <v>33</v>
      </c>
      <c r="P300" s="42" t="s">
        <v>2034</v>
      </c>
      <c r="Q300" s="42" t="s">
        <v>2035</v>
      </c>
      <c r="R300" s="42" t="s">
        <v>2036</v>
      </c>
      <c r="S300" s="42" t="s">
        <v>3009</v>
      </c>
      <c r="T300" s="42" t="s">
        <v>2013</v>
      </c>
      <c r="U300" s="25">
        <v>32</v>
      </c>
      <c r="V300" s="42" t="s">
        <v>42</v>
      </c>
      <c r="W300" s="42" t="s">
        <v>123</v>
      </c>
      <c r="X300" s="42" t="s">
        <v>2080</v>
      </c>
      <c r="Y300" s="68">
        <v>1</v>
      </c>
      <c r="Z300" s="26">
        <f>IF(T300="SOPORTE_TELEFÓNICO",'TARIFAS 2025'!$B$14,IF(V300="PRINCIPAL",'TARIFAS 2025'!$B$8,IF(V300="INTERMEDIA",'TARIFAS 2025'!$C$8,IF(V300="LEJANA",'TARIFAS 2025'!$D$8))))</f>
        <v>22000</v>
      </c>
      <c r="AA300" s="26">
        <f t="shared" si="5"/>
        <v>22000</v>
      </c>
    </row>
    <row r="301" spans="1:27" s="66" customFormat="1" ht="15.6">
      <c r="A301" s="68" t="s">
        <v>73</v>
      </c>
      <c r="B301" s="25" t="str">
        <f>VLOOKUP(A301,'CENTROS DE COSTOS'!A:D,2,0)</f>
        <v>0036-0004</v>
      </c>
      <c r="C301" s="25" t="str">
        <f>VLOOKUP(A301,'CENTROS DE COSTOS'!A:D,3,0)</f>
        <v>Wompi Centro</v>
      </c>
      <c r="D301" s="68">
        <v>11001</v>
      </c>
      <c r="E301" s="68">
        <v>2886919</v>
      </c>
      <c r="F301" s="68">
        <v>66460</v>
      </c>
      <c r="G301" s="68" t="s">
        <v>33</v>
      </c>
      <c r="H301" s="68" t="s">
        <v>620</v>
      </c>
      <c r="I301" s="68" t="s">
        <v>2057</v>
      </c>
      <c r="J301" s="68" t="s">
        <v>3010</v>
      </c>
      <c r="K301" s="68" t="s">
        <v>1174</v>
      </c>
      <c r="L301" s="68" t="s">
        <v>3011</v>
      </c>
      <c r="M301" s="42">
        <v>45945.640277777777</v>
      </c>
      <c r="N301" s="42">
        <v>45946.568055555559</v>
      </c>
      <c r="O301" s="68" t="s">
        <v>33</v>
      </c>
      <c r="P301" s="42" t="s">
        <v>2022</v>
      </c>
      <c r="Q301" s="42" t="s">
        <v>2023</v>
      </c>
      <c r="R301" s="42" t="s">
        <v>2024</v>
      </c>
      <c r="S301" s="42" t="s">
        <v>3012</v>
      </c>
      <c r="T301" s="42" t="s">
        <v>1178</v>
      </c>
      <c r="U301" s="25">
        <v>32</v>
      </c>
      <c r="V301" s="42" t="s">
        <v>42</v>
      </c>
      <c r="W301" s="42" t="s">
        <v>123</v>
      </c>
      <c r="X301" s="42" t="s">
        <v>1509</v>
      </c>
      <c r="Y301" s="68">
        <v>1</v>
      </c>
      <c r="Z301" s="26">
        <f>IF(T301="SOPORTE_TELEFÓNICO",'TARIFAS 2025'!$B$14,IF(V301="PRINCIPAL",'TARIFAS 2025'!$B$8,IF(V301="INTERMEDIA",'TARIFAS 2025'!$C$8,IF(V301="LEJANA",'TARIFAS 2025'!$D$8))))</f>
        <v>51282</v>
      </c>
      <c r="AA301" s="26">
        <f t="shared" si="5"/>
        <v>51282</v>
      </c>
    </row>
    <row r="302" spans="1:27" s="66" customFormat="1" ht="15.6">
      <c r="A302" s="68" t="s">
        <v>82</v>
      </c>
      <c r="B302" s="25" t="str">
        <f>VLOOKUP(A302,'CENTROS DE COSTOS'!A:D,2,0)</f>
        <v>0036-0001</v>
      </c>
      <c r="C302" s="25" t="str">
        <f>VLOOKUP(A302,'CENTROS DE COSTOS'!A:D,3,0)</f>
        <v>Wompi Costa</v>
      </c>
      <c r="D302" s="68">
        <v>13001</v>
      </c>
      <c r="E302" s="68">
        <v>2885525</v>
      </c>
      <c r="F302" s="68">
        <v>26780</v>
      </c>
      <c r="G302" s="68" t="s">
        <v>33</v>
      </c>
      <c r="H302" s="68" t="s">
        <v>277</v>
      </c>
      <c r="I302" s="68" t="s">
        <v>82</v>
      </c>
      <c r="J302" s="68" t="s">
        <v>3013</v>
      </c>
      <c r="K302" s="68" t="s">
        <v>1174</v>
      </c>
      <c r="L302" s="68" t="s">
        <v>3014</v>
      </c>
      <c r="M302" s="42">
        <v>45945.522916666669</v>
      </c>
      <c r="N302" s="42">
        <v>45946.59375</v>
      </c>
      <c r="O302" s="68" t="s">
        <v>33</v>
      </c>
      <c r="P302" s="42" t="s">
        <v>2009</v>
      </c>
      <c r="Q302" s="42" t="s">
        <v>2093</v>
      </c>
      <c r="R302" s="42" t="s">
        <v>2011</v>
      </c>
      <c r="S302" s="42" t="s">
        <v>3015</v>
      </c>
      <c r="T302" s="42" t="s">
        <v>1178</v>
      </c>
      <c r="U302" s="25">
        <v>16</v>
      </c>
      <c r="V302" s="42" t="s">
        <v>42</v>
      </c>
      <c r="W302" s="42" t="s">
        <v>123</v>
      </c>
      <c r="X302" s="42" t="s">
        <v>2171</v>
      </c>
      <c r="Y302" s="68">
        <v>1</v>
      </c>
      <c r="Z302" s="26">
        <f>IF(T302="SOPORTE_TELEFÓNICO",'TARIFAS 2025'!$B$14,IF(V302="PRINCIPAL",'TARIFAS 2025'!$B$8,IF(V302="INTERMEDIA",'TARIFAS 2025'!$C$8,IF(V302="LEJANA",'TARIFAS 2025'!$D$8))))</f>
        <v>51282</v>
      </c>
      <c r="AA302" s="26">
        <f t="shared" si="5"/>
        <v>51282</v>
      </c>
    </row>
    <row r="303" spans="1:27" s="66" customFormat="1" ht="15.6">
      <c r="A303" s="68" t="s">
        <v>94</v>
      </c>
      <c r="B303" s="25" t="str">
        <f>VLOOKUP(A303,'CENTROS DE COSTOS'!A:D,2,0)</f>
        <v>0036-0002</v>
      </c>
      <c r="C303" s="25" t="str">
        <f>VLOOKUP(A303,'CENTROS DE COSTOS'!A:D,3,0)</f>
        <v>Wompi Eje Cafetero</v>
      </c>
      <c r="D303" s="68">
        <v>63130</v>
      </c>
      <c r="E303" s="68">
        <v>2872327</v>
      </c>
      <c r="F303" s="68">
        <v>69260</v>
      </c>
      <c r="G303" s="68" t="s">
        <v>33</v>
      </c>
      <c r="H303" s="68" t="s">
        <v>941</v>
      </c>
      <c r="I303" s="68" t="s">
        <v>942</v>
      </c>
      <c r="J303" s="68" t="s">
        <v>3016</v>
      </c>
      <c r="K303" s="68" t="s">
        <v>1174</v>
      </c>
      <c r="L303" s="68" t="s">
        <v>3017</v>
      </c>
      <c r="M303" s="42">
        <v>45941.414583333331</v>
      </c>
      <c r="N303" s="42">
        <v>45946.595833333333</v>
      </c>
      <c r="O303" s="68" t="s">
        <v>33</v>
      </c>
      <c r="P303" s="42" t="s">
        <v>2509</v>
      </c>
      <c r="Q303" s="42" t="s">
        <v>2510</v>
      </c>
      <c r="R303" s="42" t="s">
        <v>3018</v>
      </c>
      <c r="S303" s="42" t="s">
        <v>3019</v>
      </c>
      <c r="T303" s="42" t="s">
        <v>1178</v>
      </c>
      <c r="U303" s="25">
        <v>16</v>
      </c>
      <c r="V303" s="42" t="s">
        <v>43</v>
      </c>
      <c r="W303" s="42" t="s">
        <v>123</v>
      </c>
      <c r="X303" s="42" t="s">
        <v>1874</v>
      </c>
      <c r="Y303" s="68">
        <v>1</v>
      </c>
      <c r="Z303" s="26">
        <f>IF(T303="SOPORTE_TELEFÓNICO",'TARIFAS 2025'!$B$14,IF(V303="PRINCIPAL",'TARIFAS 2025'!$B$8,IF(V303="INTERMEDIA",'TARIFAS 2025'!$C$8,IF(V303="LEJANA",'TARIFAS 2025'!$D$8))))</f>
        <v>172989</v>
      </c>
      <c r="AA303" s="26">
        <f t="shared" si="5"/>
        <v>172989</v>
      </c>
    </row>
    <row r="304" spans="1:27" s="66" customFormat="1" ht="15.6">
      <c r="A304" s="68" t="s">
        <v>91</v>
      </c>
      <c r="B304" s="25" t="str">
        <f>VLOOKUP(A304,'CENTROS DE COSTOS'!A:D,2,0)</f>
        <v>0036-0001</v>
      </c>
      <c r="C304" s="25" t="str">
        <f>VLOOKUP(A304,'CENTROS DE COSTOS'!A:D,3,0)</f>
        <v>Wompi Costa</v>
      </c>
      <c r="D304" s="68">
        <v>5659</v>
      </c>
      <c r="E304" s="68">
        <v>2882638</v>
      </c>
      <c r="F304" s="68">
        <v>81594</v>
      </c>
      <c r="G304" s="68" t="s">
        <v>33</v>
      </c>
      <c r="H304" s="68" t="s">
        <v>122</v>
      </c>
      <c r="I304" s="68" t="s">
        <v>221</v>
      </c>
      <c r="J304" s="68" t="s">
        <v>3020</v>
      </c>
      <c r="K304" s="68" t="s">
        <v>1174</v>
      </c>
      <c r="L304" s="68" t="s">
        <v>3021</v>
      </c>
      <c r="M304" s="42">
        <v>45945.356944444444</v>
      </c>
      <c r="N304" s="42">
        <v>45946.597916666666</v>
      </c>
      <c r="O304" s="68" t="s">
        <v>33</v>
      </c>
      <c r="P304" s="42" t="s">
        <v>2009</v>
      </c>
      <c r="Q304" s="42" t="s">
        <v>2010</v>
      </c>
      <c r="R304" s="42" t="s">
        <v>2011</v>
      </c>
      <c r="S304" s="42" t="s">
        <v>3022</v>
      </c>
      <c r="T304" s="42" t="s">
        <v>1178</v>
      </c>
      <c r="U304" s="25">
        <v>0</v>
      </c>
      <c r="V304" s="42" t="s">
        <v>43</v>
      </c>
      <c r="W304" s="42" t="s">
        <v>123</v>
      </c>
      <c r="X304" s="42" t="s">
        <v>3023</v>
      </c>
      <c r="Y304" s="68">
        <v>1</v>
      </c>
      <c r="Z304" s="26">
        <f>IF(T304="SOPORTE_TELEFÓNICO",'TARIFAS 2025'!$B$14,IF(V304="PRINCIPAL",'TARIFAS 2025'!$B$8,IF(V304="INTERMEDIA",'TARIFAS 2025'!$C$8,IF(V304="LEJANA",'TARIFAS 2025'!$D$8))))</f>
        <v>172989</v>
      </c>
      <c r="AA304" s="26">
        <f t="shared" si="5"/>
        <v>172989</v>
      </c>
    </row>
    <row r="305" spans="1:27" s="66" customFormat="1" ht="15.6">
      <c r="A305" s="68" t="s">
        <v>98</v>
      </c>
      <c r="B305" s="25" t="str">
        <f>VLOOKUP(A305,'CENTROS DE COSTOS'!A:D,2,0)</f>
        <v>0036-0007</v>
      </c>
      <c r="C305" s="25" t="str">
        <f>VLOOKUP(A305,'CENTROS DE COSTOS'!A:D,3,0)</f>
        <v>Wompi Santander</v>
      </c>
      <c r="D305" s="68">
        <v>15176</v>
      </c>
      <c r="E305" s="68">
        <v>2886614</v>
      </c>
      <c r="F305" s="68">
        <v>41544</v>
      </c>
      <c r="G305" s="68" t="s">
        <v>33</v>
      </c>
      <c r="H305" s="68" t="s">
        <v>324</v>
      </c>
      <c r="I305" s="68" t="s">
        <v>340</v>
      </c>
      <c r="J305" s="68" t="s">
        <v>3024</v>
      </c>
      <c r="K305" s="68" t="s">
        <v>1174</v>
      </c>
      <c r="L305" s="68" t="s">
        <v>3025</v>
      </c>
      <c r="M305" s="42">
        <v>45945.623611111114</v>
      </c>
      <c r="N305" s="42">
        <v>45946.601388888892</v>
      </c>
      <c r="O305" s="68" t="s">
        <v>33</v>
      </c>
      <c r="P305" s="42" t="s">
        <v>2016</v>
      </c>
      <c r="Q305" s="42" t="s">
        <v>2017</v>
      </c>
      <c r="R305" s="42" t="s">
        <v>2018</v>
      </c>
      <c r="S305" s="42" t="s">
        <v>3026</v>
      </c>
      <c r="T305" s="42" t="s">
        <v>2013</v>
      </c>
      <c r="U305" s="25">
        <v>64</v>
      </c>
      <c r="V305" s="42" t="s">
        <v>44</v>
      </c>
      <c r="W305" s="42" t="s">
        <v>123</v>
      </c>
      <c r="X305" s="42" t="s">
        <v>1242</v>
      </c>
      <c r="Y305" s="68">
        <v>1</v>
      </c>
      <c r="Z305" s="26">
        <f>IF(T305="SOPORTE_TELEFÓNICO",'TARIFAS 2025'!$B$14,IF(V305="PRINCIPAL",'TARIFAS 2025'!$B$8,IF(V305="INTERMEDIA",'TARIFAS 2025'!$C$8,IF(V305="LEJANA",'TARIFAS 2025'!$D$8))))</f>
        <v>22000</v>
      </c>
      <c r="AA305" s="26">
        <f t="shared" si="5"/>
        <v>22000</v>
      </c>
    </row>
    <row r="306" spans="1:27" s="66" customFormat="1" ht="15.6">
      <c r="A306" s="68" t="s">
        <v>98</v>
      </c>
      <c r="B306" s="25" t="str">
        <f>VLOOKUP(A306,'CENTROS DE COSTOS'!A:D,2,0)</f>
        <v>0036-0007</v>
      </c>
      <c r="C306" s="25" t="str">
        <f>VLOOKUP(A306,'CENTROS DE COSTOS'!A:D,3,0)</f>
        <v>Wompi Santander</v>
      </c>
      <c r="D306" s="68">
        <v>15759</v>
      </c>
      <c r="E306" s="68">
        <v>2886963</v>
      </c>
      <c r="F306" s="68">
        <v>43028</v>
      </c>
      <c r="G306" s="68" t="s">
        <v>33</v>
      </c>
      <c r="H306" s="68" t="s">
        <v>324</v>
      </c>
      <c r="I306" s="68" t="s">
        <v>414</v>
      </c>
      <c r="J306" s="68" t="s">
        <v>3027</v>
      </c>
      <c r="K306" s="68" t="s">
        <v>1174</v>
      </c>
      <c r="L306" s="68" t="s">
        <v>3028</v>
      </c>
      <c r="M306" s="42">
        <v>45945.649305555555</v>
      </c>
      <c r="N306" s="42">
        <v>45946.602777777778</v>
      </c>
      <c r="O306" s="68" t="s">
        <v>33</v>
      </c>
      <c r="P306" s="42" t="s">
        <v>2149</v>
      </c>
      <c r="Q306" s="42" t="s">
        <v>2150</v>
      </c>
      <c r="R306" s="42" t="s">
        <v>2151</v>
      </c>
      <c r="S306" s="42" t="s">
        <v>3029</v>
      </c>
      <c r="T306" s="42" t="s">
        <v>1178</v>
      </c>
      <c r="U306" s="25">
        <v>64</v>
      </c>
      <c r="V306" s="42" t="s">
        <v>43</v>
      </c>
      <c r="W306" s="42" t="s">
        <v>123</v>
      </c>
      <c r="X306" s="42" t="s">
        <v>1927</v>
      </c>
      <c r="Y306" s="68">
        <v>1</v>
      </c>
      <c r="Z306" s="26">
        <f>IF(T306="SOPORTE_TELEFÓNICO",'TARIFAS 2025'!$B$14,IF(V306="PRINCIPAL",'TARIFAS 2025'!$B$8,IF(V306="INTERMEDIA",'TARIFAS 2025'!$C$8,IF(V306="LEJANA",'TARIFAS 2025'!$D$8))))</f>
        <v>172989</v>
      </c>
      <c r="AA306" s="26">
        <f t="shared" si="5"/>
        <v>172989</v>
      </c>
    </row>
    <row r="307" spans="1:27" s="66" customFormat="1" ht="15.6">
      <c r="A307" s="68" t="s">
        <v>82</v>
      </c>
      <c r="B307" s="25" t="str">
        <f>VLOOKUP(A307,'CENTROS DE COSTOS'!A:D,2,0)</f>
        <v>0036-0001</v>
      </c>
      <c r="C307" s="25" t="str">
        <f>VLOOKUP(A307,'CENTROS DE COSTOS'!A:D,3,0)</f>
        <v>Wompi Costa</v>
      </c>
      <c r="D307" s="68">
        <v>13001</v>
      </c>
      <c r="E307" s="68">
        <v>2888025</v>
      </c>
      <c r="F307" s="68">
        <v>75903</v>
      </c>
      <c r="G307" s="68" t="s">
        <v>33</v>
      </c>
      <c r="H307" s="68" t="s">
        <v>277</v>
      </c>
      <c r="I307" s="68" t="s">
        <v>82</v>
      </c>
      <c r="J307" s="68" t="s">
        <v>3030</v>
      </c>
      <c r="K307" s="68" t="s">
        <v>1174</v>
      </c>
      <c r="L307" s="68" t="s">
        <v>3031</v>
      </c>
      <c r="M307" s="42">
        <v>45946.333333333336</v>
      </c>
      <c r="N307" s="42">
        <v>45946.615972222222</v>
      </c>
      <c r="O307" s="68" t="s">
        <v>33</v>
      </c>
      <c r="P307" s="42" t="s">
        <v>2016</v>
      </c>
      <c r="Q307" s="42" t="s">
        <v>2017</v>
      </c>
      <c r="R307" s="42" t="s">
        <v>2018</v>
      </c>
      <c r="S307" s="42" t="s">
        <v>3032</v>
      </c>
      <c r="T307" s="42" t="s">
        <v>1178</v>
      </c>
      <c r="U307" s="25">
        <v>32</v>
      </c>
      <c r="V307" s="42" t="s">
        <v>42</v>
      </c>
      <c r="W307" s="42" t="s">
        <v>123</v>
      </c>
      <c r="X307" s="42" t="s">
        <v>2171</v>
      </c>
      <c r="Y307" s="68">
        <v>1</v>
      </c>
      <c r="Z307" s="26">
        <f>IF(T307="SOPORTE_TELEFÓNICO",'TARIFAS 2025'!$B$14,IF(V307="PRINCIPAL",'TARIFAS 2025'!$B$8,IF(V307="INTERMEDIA",'TARIFAS 2025'!$C$8,IF(V307="LEJANA",'TARIFAS 2025'!$D$8))))</f>
        <v>51282</v>
      </c>
      <c r="AA307" s="26">
        <f t="shared" si="5"/>
        <v>51282</v>
      </c>
    </row>
    <row r="308" spans="1:27" s="66" customFormat="1" ht="15.6">
      <c r="A308" s="68" t="s">
        <v>73</v>
      </c>
      <c r="B308" s="25" t="str">
        <f>VLOOKUP(A308,'CENTROS DE COSTOS'!A:D,2,0)</f>
        <v>0036-0004</v>
      </c>
      <c r="C308" s="25" t="str">
        <f>VLOOKUP(A308,'CENTROS DE COSTOS'!A:D,3,0)</f>
        <v>Wompi Centro</v>
      </c>
      <c r="D308" s="68">
        <v>11001</v>
      </c>
      <c r="E308" s="68">
        <v>2888114</v>
      </c>
      <c r="F308" s="68">
        <v>60742</v>
      </c>
      <c r="G308" s="68" t="s">
        <v>33</v>
      </c>
      <c r="H308" s="68" t="s">
        <v>620</v>
      </c>
      <c r="I308" s="68" t="s">
        <v>2057</v>
      </c>
      <c r="J308" s="68" t="s">
        <v>3033</v>
      </c>
      <c r="K308" s="68" t="s">
        <v>1174</v>
      </c>
      <c r="L308" s="68" t="s">
        <v>3034</v>
      </c>
      <c r="M308" s="42">
        <v>45946.333333333336</v>
      </c>
      <c r="N308" s="42">
        <v>45946.625694444447</v>
      </c>
      <c r="O308" s="68" t="s">
        <v>33</v>
      </c>
      <c r="P308" s="42" t="s">
        <v>2149</v>
      </c>
      <c r="Q308" s="42" t="s">
        <v>2150</v>
      </c>
      <c r="R308" s="42" t="s">
        <v>2151</v>
      </c>
      <c r="S308" s="42" t="s">
        <v>3035</v>
      </c>
      <c r="T308" s="42" t="s">
        <v>1178</v>
      </c>
      <c r="U308" s="25">
        <v>16</v>
      </c>
      <c r="V308" s="42" t="s">
        <v>42</v>
      </c>
      <c r="W308" s="42" t="s">
        <v>123</v>
      </c>
      <c r="X308" s="42" t="s">
        <v>1621</v>
      </c>
      <c r="Y308" s="68">
        <v>1</v>
      </c>
      <c r="Z308" s="26">
        <f>IF(T308="SOPORTE_TELEFÓNICO",'TARIFAS 2025'!$B$14,IF(V308="PRINCIPAL",'TARIFAS 2025'!$B$8,IF(V308="INTERMEDIA",'TARIFAS 2025'!$C$8,IF(V308="LEJANA",'TARIFAS 2025'!$D$8))))</f>
        <v>51282</v>
      </c>
      <c r="AA308" s="26">
        <f t="shared" si="5"/>
        <v>51282</v>
      </c>
    </row>
    <row r="309" spans="1:27" s="66" customFormat="1" ht="15.6">
      <c r="A309" s="68" t="s">
        <v>93</v>
      </c>
      <c r="B309" s="25" t="str">
        <f>VLOOKUP(A309,'CENTROS DE COSTOS'!A:D,2,0)</f>
        <v>0036-0003</v>
      </c>
      <c r="C309" s="25" t="str">
        <f>VLOOKUP(A309,'CENTROS DE COSTOS'!A:D,3,0)</f>
        <v>Wompi Suroccidente</v>
      </c>
      <c r="D309" s="68">
        <v>52001</v>
      </c>
      <c r="E309" s="68">
        <v>2873438</v>
      </c>
      <c r="F309" s="68">
        <v>78259</v>
      </c>
      <c r="G309" s="68" t="s">
        <v>33</v>
      </c>
      <c r="H309" s="68" t="s">
        <v>135</v>
      </c>
      <c r="I309" s="68" t="s">
        <v>93</v>
      </c>
      <c r="J309" s="68" t="s">
        <v>3036</v>
      </c>
      <c r="K309" s="68" t="s">
        <v>1174</v>
      </c>
      <c r="L309" s="68" t="s">
        <v>3037</v>
      </c>
      <c r="M309" s="42">
        <v>45942.538194444445</v>
      </c>
      <c r="N309" s="42">
        <v>45946.674305555556</v>
      </c>
      <c r="O309" s="68" t="s">
        <v>33</v>
      </c>
      <c r="P309" s="42" t="s">
        <v>2034</v>
      </c>
      <c r="Q309" s="42" t="s">
        <v>2035</v>
      </c>
      <c r="R309" s="42" t="s">
        <v>2036</v>
      </c>
      <c r="S309" s="42" t="s">
        <v>3038</v>
      </c>
      <c r="T309" s="42" t="s">
        <v>1178</v>
      </c>
      <c r="U309" s="25">
        <v>64</v>
      </c>
      <c r="V309" s="42" t="s">
        <v>42</v>
      </c>
      <c r="W309" s="42" t="s">
        <v>123</v>
      </c>
      <c r="X309" s="42" t="s">
        <v>1901</v>
      </c>
      <c r="Y309" s="68">
        <v>1</v>
      </c>
      <c r="Z309" s="26">
        <f>IF(T309="SOPORTE_TELEFÓNICO",'TARIFAS 2025'!$B$14,IF(V309="PRINCIPAL",'TARIFAS 2025'!$B$8,IF(V309="INTERMEDIA",'TARIFAS 2025'!$C$8,IF(V309="LEJANA",'TARIFAS 2025'!$D$8))))</f>
        <v>51282</v>
      </c>
      <c r="AA309" s="26">
        <f t="shared" si="5"/>
        <v>51282</v>
      </c>
    </row>
    <row r="310" spans="1:27" s="66" customFormat="1" ht="15.6">
      <c r="A310" s="68" t="s">
        <v>90</v>
      </c>
      <c r="B310" s="25" t="str">
        <f>VLOOKUP(A310,'CENTROS DE COSTOS'!A:D,2,0)</f>
        <v>0036-0005</v>
      </c>
      <c r="C310" s="25" t="str">
        <f>VLOOKUP(A310,'CENTROS DE COSTOS'!A:D,3,0)</f>
        <v>Wompi Noroccidente</v>
      </c>
      <c r="D310" s="68">
        <v>5001</v>
      </c>
      <c r="E310" s="68">
        <v>2888173</v>
      </c>
      <c r="F310" s="68">
        <v>53622</v>
      </c>
      <c r="G310" s="68" t="s">
        <v>33</v>
      </c>
      <c r="H310" s="68" t="s">
        <v>122</v>
      </c>
      <c r="I310" s="68" t="s">
        <v>2044</v>
      </c>
      <c r="J310" s="68" t="s">
        <v>3039</v>
      </c>
      <c r="K310" s="68" t="s">
        <v>1174</v>
      </c>
      <c r="L310" s="68" t="s">
        <v>3040</v>
      </c>
      <c r="M310" s="42">
        <v>45946.333333333336</v>
      </c>
      <c r="N310" s="42">
        <v>45946.676388888889</v>
      </c>
      <c r="O310" s="68" t="s">
        <v>33</v>
      </c>
      <c r="P310" s="42" t="s">
        <v>2034</v>
      </c>
      <c r="Q310" s="42" t="s">
        <v>2435</v>
      </c>
      <c r="R310" s="42" t="s">
        <v>2036</v>
      </c>
      <c r="S310" s="42" t="s">
        <v>3041</v>
      </c>
      <c r="T310" s="42" t="s">
        <v>1178</v>
      </c>
      <c r="U310" s="25">
        <v>64</v>
      </c>
      <c r="V310" s="42" t="s">
        <v>42</v>
      </c>
      <c r="W310" s="42" t="s">
        <v>123</v>
      </c>
      <c r="X310" s="42" t="s">
        <v>1863</v>
      </c>
      <c r="Y310" s="68">
        <v>1</v>
      </c>
      <c r="Z310" s="26">
        <f>IF(T310="SOPORTE_TELEFÓNICO",'TARIFAS 2025'!$B$14,IF(V310="PRINCIPAL",'TARIFAS 2025'!$B$8,IF(V310="INTERMEDIA",'TARIFAS 2025'!$C$8,IF(V310="LEJANA",'TARIFAS 2025'!$D$8))))</f>
        <v>51282</v>
      </c>
      <c r="AA310" s="26">
        <f t="shared" si="5"/>
        <v>51282</v>
      </c>
    </row>
    <row r="311" spans="1:27" s="66" customFormat="1" ht="15.6">
      <c r="A311" s="68" t="s">
        <v>90</v>
      </c>
      <c r="B311" s="25" t="str">
        <f>VLOOKUP(A311,'CENTROS DE COSTOS'!A:D,2,0)</f>
        <v>0036-0005</v>
      </c>
      <c r="C311" s="25" t="str">
        <f>VLOOKUP(A311,'CENTROS DE COSTOS'!A:D,3,0)</f>
        <v>Wompi Noroccidente</v>
      </c>
      <c r="D311" s="68">
        <v>5674</v>
      </c>
      <c r="E311" s="68">
        <v>2885918</v>
      </c>
      <c r="F311" s="68">
        <v>10198</v>
      </c>
      <c r="G311" s="68" t="s">
        <v>33</v>
      </c>
      <c r="H311" s="68" t="s">
        <v>122</v>
      </c>
      <c r="I311" s="68" t="s">
        <v>2758</v>
      </c>
      <c r="J311" s="68" t="s">
        <v>2759</v>
      </c>
      <c r="K311" s="68" t="s">
        <v>1174</v>
      </c>
      <c r="L311" s="68" t="s">
        <v>3042</v>
      </c>
      <c r="M311" s="42">
        <v>45945.581944444442</v>
      </c>
      <c r="N311" s="42">
        <v>45946.678472222222</v>
      </c>
      <c r="O311" s="68" t="s">
        <v>33</v>
      </c>
      <c r="P311" s="42" t="s">
        <v>2016</v>
      </c>
      <c r="Q311" s="42" t="s">
        <v>2017</v>
      </c>
      <c r="R311" s="42" t="s">
        <v>2018</v>
      </c>
      <c r="S311" s="42" t="s">
        <v>3043</v>
      </c>
      <c r="T311" s="42" t="s">
        <v>2013</v>
      </c>
      <c r="U311" s="25">
        <v>48</v>
      </c>
      <c r="V311" s="42" t="s">
        <v>43</v>
      </c>
      <c r="W311" s="42" t="s">
        <v>123</v>
      </c>
      <c r="X311" s="42" t="s">
        <v>1384</v>
      </c>
      <c r="Y311" s="68">
        <v>1</v>
      </c>
      <c r="Z311" s="26">
        <f>IF(T311="SOPORTE_TELEFÓNICO",'TARIFAS 2025'!$B$14,IF(V311="PRINCIPAL",'TARIFAS 2025'!$B$8,IF(V311="INTERMEDIA",'TARIFAS 2025'!$C$8,IF(V311="LEJANA",'TARIFAS 2025'!$D$8))))</f>
        <v>22000</v>
      </c>
      <c r="AA311" s="26">
        <f t="shared" si="5"/>
        <v>22000</v>
      </c>
    </row>
    <row r="312" spans="1:27" s="66" customFormat="1" ht="15.6">
      <c r="A312" s="68" t="s">
        <v>73</v>
      </c>
      <c r="B312" s="25" t="str">
        <f>VLOOKUP(A312,'CENTROS DE COSTOS'!A:D,2,0)</f>
        <v>0036-0004</v>
      </c>
      <c r="C312" s="25" t="str">
        <f>VLOOKUP(A312,'CENTROS DE COSTOS'!A:D,3,0)</f>
        <v>Wompi Centro</v>
      </c>
      <c r="D312" s="68">
        <v>11001</v>
      </c>
      <c r="E312" s="68">
        <v>2888275</v>
      </c>
      <c r="F312" s="68">
        <v>64322</v>
      </c>
      <c r="G312" s="68" t="s">
        <v>33</v>
      </c>
      <c r="H312" s="68" t="s">
        <v>620</v>
      </c>
      <c r="I312" s="68" t="s">
        <v>73</v>
      </c>
      <c r="J312" s="68" t="s">
        <v>3044</v>
      </c>
      <c r="K312" s="68" t="s">
        <v>1174</v>
      </c>
      <c r="L312" s="68" t="s">
        <v>3045</v>
      </c>
      <c r="M312" s="42">
        <v>45946.333333333336</v>
      </c>
      <c r="N312" s="42">
        <v>45946.683333333334</v>
      </c>
      <c r="O312" s="68" t="s">
        <v>33</v>
      </c>
      <c r="P312" s="42" t="s">
        <v>2034</v>
      </c>
      <c r="Q312" s="42" t="s">
        <v>2035</v>
      </c>
      <c r="R312" s="42" t="s">
        <v>2036</v>
      </c>
      <c r="S312" s="42" t="s">
        <v>3046</v>
      </c>
      <c r="T312" s="42" t="s">
        <v>1178</v>
      </c>
      <c r="U312" s="25">
        <v>16</v>
      </c>
      <c r="V312" s="42" t="s">
        <v>42</v>
      </c>
      <c r="W312" s="42" t="s">
        <v>123</v>
      </c>
      <c r="X312" s="42" t="s">
        <v>1451</v>
      </c>
      <c r="Y312" s="68">
        <v>1</v>
      </c>
      <c r="Z312" s="26">
        <f>IF(T312="SOPORTE_TELEFÓNICO",'TARIFAS 2025'!$B$14,IF(V312="PRINCIPAL",'TARIFAS 2025'!$B$8,IF(V312="INTERMEDIA",'TARIFAS 2025'!$C$8,IF(V312="LEJANA",'TARIFAS 2025'!$D$8))))</f>
        <v>51282</v>
      </c>
      <c r="AA312" s="26">
        <f t="shared" si="5"/>
        <v>51282</v>
      </c>
    </row>
    <row r="313" spans="1:27" s="66" customFormat="1" ht="15.6">
      <c r="A313" s="68" t="s">
        <v>90</v>
      </c>
      <c r="B313" s="25" t="str">
        <f>VLOOKUP(A313,'CENTROS DE COSTOS'!A:D,2,0)</f>
        <v>0036-0005</v>
      </c>
      <c r="C313" s="25" t="str">
        <f>VLOOKUP(A313,'CENTROS DE COSTOS'!A:D,3,0)</f>
        <v>Wompi Noroccidente</v>
      </c>
      <c r="D313" s="68">
        <v>5642</v>
      </c>
      <c r="E313" s="68">
        <v>2891469</v>
      </c>
      <c r="F313" s="68">
        <v>57360</v>
      </c>
      <c r="G313" s="68" t="s">
        <v>33</v>
      </c>
      <c r="H313" s="68" t="s">
        <v>122</v>
      </c>
      <c r="I313" s="68" t="s">
        <v>217</v>
      </c>
      <c r="J313" s="68" t="s">
        <v>3047</v>
      </c>
      <c r="K313" s="68" t="s">
        <v>1174</v>
      </c>
      <c r="L313" s="68" t="s">
        <v>3048</v>
      </c>
      <c r="M313" s="42">
        <v>45946.525000000001</v>
      </c>
      <c r="N313" s="42">
        <v>45946.700694444444</v>
      </c>
      <c r="O313" s="68" t="s">
        <v>33</v>
      </c>
      <c r="P313" s="42" t="s">
        <v>2016</v>
      </c>
      <c r="Q313" s="42" t="s">
        <v>2017</v>
      </c>
      <c r="R313" s="42" t="s">
        <v>2018</v>
      </c>
      <c r="S313" s="42" t="s">
        <v>3049</v>
      </c>
      <c r="T313" s="42" t="s">
        <v>2013</v>
      </c>
      <c r="U313" s="25">
        <v>0</v>
      </c>
      <c r="V313" s="42" t="s">
        <v>43</v>
      </c>
      <c r="W313" s="42" t="s">
        <v>123</v>
      </c>
      <c r="X313" s="42" t="s">
        <v>1384</v>
      </c>
      <c r="Y313" s="68">
        <v>1</v>
      </c>
      <c r="Z313" s="26">
        <f>IF(T313="SOPORTE_TELEFÓNICO",'TARIFAS 2025'!$B$14,IF(V313="PRINCIPAL",'TARIFAS 2025'!$B$8,IF(V313="INTERMEDIA",'TARIFAS 2025'!$C$8,IF(V313="LEJANA",'TARIFAS 2025'!$D$8))))</f>
        <v>22000</v>
      </c>
      <c r="AA313" s="26">
        <f t="shared" si="5"/>
        <v>22000</v>
      </c>
    </row>
    <row r="314" spans="1:27" s="66" customFormat="1" ht="15.6">
      <c r="A314" s="68" t="s">
        <v>83</v>
      </c>
      <c r="B314" s="25" t="str">
        <f>VLOOKUP(A314,'CENTROS DE COSTOS'!A:D,2,0)</f>
        <v>0036-0007</v>
      </c>
      <c r="C314" s="25" t="str">
        <f>VLOOKUP(A314,'CENTROS DE COSTOS'!A:D,3,0)</f>
        <v>Wompi Santander</v>
      </c>
      <c r="D314" s="68">
        <v>54874</v>
      </c>
      <c r="E314" s="68">
        <v>2887887</v>
      </c>
      <c r="F314" s="68">
        <v>70287</v>
      </c>
      <c r="G314" s="68" t="s">
        <v>33</v>
      </c>
      <c r="H314" s="68" t="s">
        <v>893</v>
      </c>
      <c r="I314" s="68" t="s">
        <v>929</v>
      </c>
      <c r="J314" s="68" t="s">
        <v>3050</v>
      </c>
      <c r="K314" s="68" t="s">
        <v>1174</v>
      </c>
      <c r="L314" s="68" t="s">
        <v>3051</v>
      </c>
      <c r="M314" s="42">
        <v>45946.333333333336</v>
      </c>
      <c r="N314" s="42">
        <v>45947.324999999997</v>
      </c>
      <c r="O314" s="68" t="s">
        <v>33</v>
      </c>
      <c r="P314" s="42" t="s">
        <v>2034</v>
      </c>
      <c r="Q314" s="42" t="s">
        <v>2435</v>
      </c>
      <c r="R314" s="42" t="s">
        <v>3052</v>
      </c>
      <c r="S314" s="42" t="s">
        <v>3053</v>
      </c>
      <c r="T314" s="42" t="s">
        <v>1178</v>
      </c>
      <c r="U314" s="25">
        <v>32</v>
      </c>
      <c r="V314" s="42" t="s">
        <v>42</v>
      </c>
      <c r="W314" s="42" t="s">
        <v>123</v>
      </c>
      <c r="X314" s="42" t="s">
        <v>1474</v>
      </c>
      <c r="Y314" s="68">
        <v>1</v>
      </c>
      <c r="Z314" s="26">
        <f>IF(T314="SOPORTE_TELEFÓNICO",'TARIFAS 2025'!$B$14,IF(V314="PRINCIPAL",'TARIFAS 2025'!$B$8,IF(V314="INTERMEDIA",'TARIFAS 2025'!$C$8,IF(V314="LEJANA",'TARIFAS 2025'!$D$8))))</f>
        <v>51282</v>
      </c>
      <c r="AA314" s="26">
        <f t="shared" si="5"/>
        <v>51282</v>
      </c>
    </row>
    <row r="315" spans="1:27" s="66" customFormat="1" ht="15.6">
      <c r="A315" s="68" t="s">
        <v>76</v>
      </c>
      <c r="B315" s="25" t="str">
        <f>VLOOKUP(A315,'CENTROS DE COSTOS'!A:D,2,0)</f>
        <v>0036-0007</v>
      </c>
      <c r="C315" s="25" t="str">
        <f>VLOOKUP(A315,'CENTROS DE COSTOS'!A:D,3,0)</f>
        <v>Wompi Santander</v>
      </c>
      <c r="D315" s="68">
        <v>68001</v>
      </c>
      <c r="E315" s="68">
        <v>2888354</v>
      </c>
      <c r="F315" s="68">
        <v>32107</v>
      </c>
      <c r="G315" s="68" t="s">
        <v>33</v>
      </c>
      <c r="H315" s="68" t="s">
        <v>965</v>
      </c>
      <c r="I315" s="68" t="s">
        <v>76</v>
      </c>
      <c r="J315" s="68" t="s">
        <v>3054</v>
      </c>
      <c r="K315" s="68" t="s">
        <v>1174</v>
      </c>
      <c r="L315" s="68" t="s">
        <v>3055</v>
      </c>
      <c r="M315" s="42">
        <v>45946.333333333336</v>
      </c>
      <c r="N315" s="42">
        <v>45947.32708333333</v>
      </c>
      <c r="O315" s="68" t="s">
        <v>33</v>
      </c>
      <c r="P315" s="42" t="s">
        <v>2034</v>
      </c>
      <c r="Q315" s="42" t="s">
        <v>2035</v>
      </c>
      <c r="R315" s="42" t="s">
        <v>2036</v>
      </c>
      <c r="S315" s="42" t="s">
        <v>3056</v>
      </c>
      <c r="T315" s="42" t="s">
        <v>2013</v>
      </c>
      <c r="U315" s="25">
        <v>64</v>
      </c>
      <c r="V315" s="42" t="s">
        <v>42</v>
      </c>
      <c r="W315" s="42" t="s">
        <v>123</v>
      </c>
      <c r="X315" s="42" t="s">
        <v>3057</v>
      </c>
      <c r="Y315" s="68">
        <v>1</v>
      </c>
      <c r="Z315" s="26">
        <f>IF(T315="SOPORTE_TELEFÓNICO",'TARIFAS 2025'!$B$14,IF(V315="PRINCIPAL",'TARIFAS 2025'!$B$8,IF(V315="INTERMEDIA",'TARIFAS 2025'!$C$8,IF(V315="LEJANA",'TARIFAS 2025'!$D$8))))</f>
        <v>22000</v>
      </c>
      <c r="AA315" s="26">
        <f t="shared" si="5"/>
        <v>22000</v>
      </c>
    </row>
    <row r="316" spans="1:27" s="66" customFormat="1" ht="15.6">
      <c r="A316" s="68" t="s">
        <v>99</v>
      </c>
      <c r="B316" s="25" t="str">
        <f>VLOOKUP(A316,'CENTROS DE COSTOS'!A:D,2,0)</f>
        <v>0036-0001</v>
      </c>
      <c r="C316" s="25" t="str">
        <f>VLOOKUP(A316,'CENTROS DE COSTOS'!A:D,3,0)</f>
        <v>Wompi Costa</v>
      </c>
      <c r="D316" s="68">
        <v>44874</v>
      </c>
      <c r="E316" s="68">
        <v>2883821</v>
      </c>
      <c r="F316" s="68">
        <v>16887</v>
      </c>
      <c r="G316" s="68" t="s">
        <v>33</v>
      </c>
      <c r="H316" s="68" t="s">
        <v>776</v>
      </c>
      <c r="I316" s="68" t="s">
        <v>284</v>
      </c>
      <c r="J316" s="68" t="s">
        <v>3058</v>
      </c>
      <c r="K316" s="68" t="s">
        <v>1174</v>
      </c>
      <c r="L316" s="68" t="s">
        <v>3059</v>
      </c>
      <c r="M316" s="42">
        <v>45945.422222222223</v>
      </c>
      <c r="N316" s="42">
        <v>45947.345138888886</v>
      </c>
      <c r="O316" s="68" t="s">
        <v>33</v>
      </c>
      <c r="P316" s="42" t="s">
        <v>2009</v>
      </c>
      <c r="Q316" s="42" t="s">
        <v>2093</v>
      </c>
      <c r="R316" s="42" t="s">
        <v>2110</v>
      </c>
      <c r="S316" s="42" t="s">
        <v>3060</v>
      </c>
      <c r="T316" s="42" t="s">
        <v>1178</v>
      </c>
      <c r="U316" s="25">
        <v>0</v>
      </c>
      <c r="V316" s="42" t="s">
        <v>43</v>
      </c>
      <c r="W316" s="42" t="s">
        <v>123</v>
      </c>
      <c r="X316" s="42" t="s">
        <v>1253</v>
      </c>
      <c r="Y316" s="68">
        <v>1</v>
      </c>
      <c r="Z316" s="26">
        <f>IF(T316="SOPORTE_TELEFÓNICO",'TARIFAS 2025'!$B$14,IF(V316="PRINCIPAL",'TARIFAS 2025'!$B$8,IF(V316="INTERMEDIA",'TARIFAS 2025'!$C$8,IF(V316="LEJANA",'TARIFAS 2025'!$D$8))))</f>
        <v>172989</v>
      </c>
      <c r="AA316" s="26">
        <f t="shared" si="5"/>
        <v>172989</v>
      </c>
    </row>
    <row r="317" spans="1:27" s="66" customFormat="1" ht="15.6">
      <c r="A317" s="68" t="s">
        <v>79</v>
      </c>
      <c r="B317" s="25" t="str">
        <f>VLOOKUP(A317,'CENTROS DE COSTOS'!A:D,2,0)</f>
        <v>0036-0003</v>
      </c>
      <c r="C317" s="25" t="str">
        <f>VLOOKUP(A317,'CENTROS DE COSTOS'!A:D,3,0)</f>
        <v>Wompi Suroccidente</v>
      </c>
      <c r="D317" s="68">
        <v>76001</v>
      </c>
      <c r="E317" s="68">
        <v>2890271</v>
      </c>
      <c r="F317" s="68">
        <v>50037</v>
      </c>
      <c r="G317" s="68" t="s">
        <v>33</v>
      </c>
      <c r="H317" s="68" t="s">
        <v>1103</v>
      </c>
      <c r="I317" s="68" t="s">
        <v>79</v>
      </c>
      <c r="J317" s="68" t="s">
        <v>2275</v>
      </c>
      <c r="K317" s="68" t="s">
        <v>1174</v>
      </c>
      <c r="L317" s="68" t="s">
        <v>3061</v>
      </c>
      <c r="M317" s="42">
        <v>45946.4375</v>
      </c>
      <c r="N317" s="42">
        <v>45947.370138888888</v>
      </c>
      <c r="O317" s="68" t="s">
        <v>33</v>
      </c>
      <c r="P317" s="42" t="s">
        <v>2034</v>
      </c>
      <c r="Q317" s="42" t="s">
        <v>2035</v>
      </c>
      <c r="R317" s="42" t="s">
        <v>2036</v>
      </c>
      <c r="S317" s="42" t="s">
        <v>3062</v>
      </c>
      <c r="T317" s="42" t="s">
        <v>2013</v>
      </c>
      <c r="U317" s="25">
        <v>64</v>
      </c>
      <c r="V317" s="42" t="s">
        <v>42</v>
      </c>
      <c r="W317" s="42" t="s">
        <v>123</v>
      </c>
      <c r="X317" s="42" t="s">
        <v>2131</v>
      </c>
      <c r="Y317" s="68">
        <v>1</v>
      </c>
      <c r="Z317" s="26">
        <f>IF(T317="SOPORTE_TELEFÓNICO",'TARIFAS 2025'!$B$14,IF(V317="PRINCIPAL",'TARIFAS 2025'!$B$8,IF(V317="INTERMEDIA",'TARIFAS 2025'!$C$8,IF(V317="LEJANA",'TARIFAS 2025'!$D$8))))</f>
        <v>22000</v>
      </c>
      <c r="AA317" s="26">
        <f t="shared" si="5"/>
        <v>22000</v>
      </c>
    </row>
    <row r="318" spans="1:27" s="66" customFormat="1" ht="15.6">
      <c r="A318" s="68" t="s">
        <v>88</v>
      </c>
      <c r="B318" s="25" t="str">
        <f>VLOOKUP(A318,'CENTROS DE COSTOS'!A:D,2,0)</f>
        <v>0036-0002</v>
      </c>
      <c r="C318" s="25" t="str">
        <f>VLOOKUP(A318,'CENTROS DE COSTOS'!A:D,3,0)</f>
        <v>Wompi Eje Cafetero</v>
      </c>
      <c r="D318" s="68">
        <v>17001</v>
      </c>
      <c r="E318" s="68">
        <v>2892106</v>
      </c>
      <c r="F318" s="68">
        <v>68885</v>
      </c>
      <c r="G318" s="68" t="s">
        <v>33</v>
      </c>
      <c r="H318" s="68" t="s">
        <v>128</v>
      </c>
      <c r="I318" s="68" t="s">
        <v>88</v>
      </c>
      <c r="J318" s="68" t="s">
        <v>2978</v>
      </c>
      <c r="K318" s="68" t="s">
        <v>1174</v>
      </c>
      <c r="L318" s="68" t="s">
        <v>3063</v>
      </c>
      <c r="M318" s="42">
        <v>45946.598611111112</v>
      </c>
      <c r="N318" s="42">
        <v>45947.386805555558</v>
      </c>
      <c r="O318" s="68" t="s">
        <v>33</v>
      </c>
      <c r="P318" s="42" t="s">
        <v>2009</v>
      </c>
      <c r="Q318" s="42" t="s">
        <v>2093</v>
      </c>
      <c r="R318" s="42" t="s">
        <v>2110</v>
      </c>
      <c r="S318" s="42" t="s">
        <v>3064</v>
      </c>
      <c r="T318" s="42" t="s">
        <v>2013</v>
      </c>
      <c r="U318" s="25">
        <v>40</v>
      </c>
      <c r="V318" s="42" t="s">
        <v>42</v>
      </c>
      <c r="W318" s="42" t="s">
        <v>123</v>
      </c>
      <c r="X318" s="42" t="s">
        <v>2131</v>
      </c>
      <c r="Y318" s="68">
        <v>1</v>
      </c>
      <c r="Z318" s="26">
        <f>IF(T318="SOPORTE_TELEFÓNICO",'TARIFAS 2025'!$B$14,IF(V318="PRINCIPAL",'TARIFAS 2025'!$B$8,IF(V318="INTERMEDIA",'TARIFAS 2025'!$C$8,IF(V318="LEJANA",'TARIFAS 2025'!$D$8))))</f>
        <v>22000</v>
      </c>
      <c r="AA318" s="26">
        <f t="shared" si="5"/>
        <v>22000</v>
      </c>
    </row>
    <row r="319" spans="1:27" s="66" customFormat="1" ht="15.6">
      <c r="A319" s="68" t="s">
        <v>90</v>
      </c>
      <c r="B319" s="25" t="str">
        <f>VLOOKUP(A319,'CENTROS DE COSTOS'!A:D,2,0)</f>
        <v>0036-0005</v>
      </c>
      <c r="C319" s="25" t="str">
        <f>VLOOKUP(A319,'CENTROS DE COSTOS'!A:D,3,0)</f>
        <v>Wompi Noroccidente</v>
      </c>
      <c r="D319" s="68">
        <v>5440</v>
      </c>
      <c r="E319" s="68">
        <v>2888868</v>
      </c>
      <c r="F319" s="68">
        <v>75639</v>
      </c>
      <c r="G319" s="68" t="s">
        <v>33</v>
      </c>
      <c r="H319" s="68" t="s">
        <v>122</v>
      </c>
      <c r="I319" s="68" t="s">
        <v>200</v>
      </c>
      <c r="J319" s="68" t="s">
        <v>3065</v>
      </c>
      <c r="K319" s="68" t="s">
        <v>1174</v>
      </c>
      <c r="L319" s="68" t="s">
        <v>3066</v>
      </c>
      <c r="M319" s="42">
        <v>45946.333333333336</v>
      </c>
      <c r="N319" s="42">
        <v>45947.388194444444</v>
      </c>
      <c r="O319" s="68" t="s">
        <v>33</v>
      </c>
      <c r="P319" s="42" t="s">
        <v>2022</v>
      </c>
      <c r="Q319" s="42" t="s">
        <v>2115</v>
      </c>
      <c r="R319" s="42" t="s">
        <v>2060</v>
      </c>
      <c r="S319" s="42" t="s">
        <v>3067</v>
      </c>
      <c r="T319" s="42" t="s">
        <v>2013</v>
      </c>
      <c r="U319" s="25">
        <v>56</v>
      </c>
      <c r="V319" s="42" t="s">
        <v>43</v>
      </c>
      <c r="W319" s="42" t="s">
        <v>123</v>
      </c>
      <c r="X319" s="42" t="s">
        <v>2117</v>
      </c>
      <c r="Y319" s="68">
        <v>1</v>
      </c>
      <c r="Z319" s="26">
        <f>IF(T319="SOPORTE_TELEFÓNICO",'TARIFAS 2025'!$B$14,IF(V319="PRINCIPAL",'TARIFAS 2025'!$B$8,IF(V319="INTERMEDIA",'TARIFAS 2025'!$C$8,IF(V319="LEJANA",'TARIFAS 2025'!$D$8))))</f>
        <v>22000</v>
      </c>
      <c r="AA319" s="26">
        <f t="shared" si="5"/>
        <v>22000</v>
      </c>
    </row>
    <row r="320" spans="1:27" s="66" customFormat="1" ht="15.6">
      <c r="A320" s="68" t="s">
        <v>83</v>
      </c>
      <c r="B320" s="25" t="str">
        <f>VLOOKUP(A320,'CENTROS DE COSTOS'!A:D,2,0)</f>
        <v>0036-0007</v>
      </c>
      <c r="C320" s="25" t="str">
        <f>VLOOKUP(A320,'CENTROS DE COSTOS'!A:D,3,0)</f>
        <v>Wompi Santander</v>
      </c>
      <c r="D320" s="68">
        <v>54518</v>
      </c>
      <c r="E320" s="68">
        <v>2888423</v>
      </c>
      <c r="F320" s="68">
        <v>73318</v>
      </c>
      <c r="G320" s="68" t="s">
        <v>33</v>
      </c>
      <c r="H320" s="68" t="s">
        <v>893</v>
      </c>
      <c r="I320" s="68" t="s">
        <v>919</v>
      </c>
      <c r="J320" s="68" t="s">
        <v>3068</v>
      </c>
      <c r="K320" s="68" t="s">
        <v>1174</v>
      </c>
      <c r="L320" s="68" t="s">
        <v>3069</v>
      </c>
      <c r="M320" s="42">
        <v>45946.333333333336</v>
      </c>
      <c r="N320" s="42">
        <v>45947.390277777777</v>
      </c>
      <c r="O320" s="68" t="s">
        <v>33</v>
      </c>
      <c r="P320" s="42" t="s">
        <v>2034</v>
      </c>
      <c r="Q320" s="42" t="s">
        <v>2035</v>
      </c>
      <c r="R320" s="42" t="s">
        <v>2036</v>
      </c>
      <c r="S320" s="42" t="s">
        <v>3070</v>
      </c>
      <c r="T320" s="42" t="s">
        <v>2013</v>
      </c>
      <c r="U320" s="25">
        <v>56</v>
      </c>
      <c r="V320" s="42" t="s">
        <v>44</v>
      </c>
      <c r="W320" s="42" t="s">
        <v>123</v>
      </c>
      <c r="X320" s="42" t="s">
        <v>2221</v>
      </c>
      <c r="Y320" s="68">
        <v>1</v>
      </c>
      <c r="Z320" s="26">
        <f>IF(T320="SOPORTE_TELEFÓNICO",'TARIFAS 2025'!$B$14,IF(V320="PRINCIPAL",'TARIFAS 2025'!$B$8,IF(V320="INTERMEDIA",'TARIFAS 2025'!$C$8,IF(V320="LEJANA",'TARIFAS 2025'!$D$8))))</f>
        <v>22000</v>
      </c>
      <c r="AA320" s="26">
        <f t="shared" si="5"/>
        <v>22000</v>
      </c>
    </row>
    <row r="321" spans="1:27" s="66" customFormat="1" ht="15.6">
      <c r="A321" s="68" t="s">
        <v>90</v>
      </c>
      <c r="B321" s="25" t="str">
        <f>VLOOKUP(A321,'CENTROS DE COSTOS'!A:D,2,0)</f>
        <v>0036-0005</v>
      </c>
      <c r="C321" s="25" t="str">
        <f>VLOOKUP(A321,'CENTROS DE COSTOS'!A:D,3,0)</f>
        <v>Wompi Noroccidente</v>
      </c>
      <c r="D321" s="68">
        <v>5266</v>
      </c>
      <c r="E321" s="68">
        <v>2891990</v>
      </c>
      <c r="F321" s="68">
        <v>41734</v>
      </c>
      <c r="G321" s="68" t="s">
        <v>33</v>
      </c>
      <c r="H321" s="68" t="s">
        <v>122</v>
      </c>
      <c r="I321" s="68" t="s">
        <v>182</v>
      </c>
      <c r="J321" s="68" t="s">
        <v>3071</v>
      </c>
      <c r="K321" s="68" t="s">
        <v>1174</v>
      </c>
      <c r="L321" s="68" t="s">
        <v>3072</v>
      </c>
      <c r="M321" s="42">
        <v>45946.601388888892</v>
      </c>
      <c r="N321" s="42">
        <v>45947.434027777781</v>
      </c>
      <c r="O321" s="68" t="s">
        <v>33</v>
      </c>
      <c r="P321" s="42" t="s">
        <v>2034</v>
      </c>
      <c r="Q321" s="42" t="s">
        <v>2035</v>
      </c>
      <c r="R321" s="42" t="s">
        <v>2036</v>
      </c>
      <c r="S321" s="42" t="s">
        <v>3073</v>
      </c>
      <c r="T321" s="42" t="s">
        <v>2013</v>
      </c>
      <c r="U321" s="25">
        <v>56</v>
      </c>
      <c r="V321" s="42" t="s">
        <v>42</v>
      </c>
      <c r="W321" s="42" t="s">
        <v>123</v>
      </c>
      <c r="X321" s="42" t="s">
        <v>2074</v>
      </c>
      <c r="Y321" s="68">
        <v>1</v>
      </c>
      <c r="Z321" s="26">
        <f>IF(T321="SOPORTE_TELEFÓNICO",'TARIFAS 2025'!$B$14,IF(V321="PRINCIPAL",'TARIFAS 2025'!$B$8,IF(V321="INTERMEDIA",'TARIFAS 2025'!$C$8,IF(V321="LEJANA",'TARIFAS 2025'!$D$8))))</f>
        <v>22000</v>
      </c>
      <c r="AA321" s="26">
        <f t="shared" si="5"/>
        <v>22000</v>
      </c>
    </row>
    <row r="322" spans="1:27" s="66" customFormat="1" ht="15.6">
      <c r="A322" s="68" t="s">
        <v>73</v>
      </c>
      <c r="B322" s="25" t="str">
        <f>VLOOKUP(A322,'CENTROS DE COSTOS'!A:D,2,0)</f>
        <v>0036-0004</v>
      </c>
      <c r="C322" s="25" t="str">
        <f>VLOOKUP(A322,'CENTROS DE COSTOS'!A:D,3,0)</f>
        <v>Wompi Centro</v>
      </c>
      <c r="D322" s="68">
        <v>11001</v>
      </c>
      <c r="E322" s="68">
        <v>2891664</v>
      </c>
      <c r="F322" s="68">
        <v>66117</v>
      </c>
      <c r="G322" s="68" t="s">
        <v>33</v>
      </c>
      <c r="H322" s="68" t="s">
        <v>620</v>
      </c>
      <c r="I322" s="68" t="s">
        <v>73</v>
      </c>
      <c r="J322" s="68" t="s">
        <v>3074</v>
      </c>
      <c r="K322" s="68" t="s">
        <v>1174</v>
      </c>
      <c r="L322" s="68" t="s">
        <v>3075</v>
      </c>
      <c r="M322" s="42">
        <v>45946.540277777778</v>
      </c>
      <c r="N322" s="42">
        <v>45947.436805555553</v>
      </c>
      <c r="O322" s="68" t="s">
        <v>33</v>
      </c>
      <c r="P322" s="42" t="s">
        <v>2040</v>
      </c>
      <c r="Q322" s="42" t="s">
        <v>2859</v>
      </c>
      <c r="R322" s="42" t="s">
        <v>2042</v>
      </c>
      <c r="S322" s="42" t="s">
        <v>3076</v>
      </c>
      <c r="T322" s="42" t="s">
        <v>1178</v>
      </c>
      <c r="U322" s="25">
        <v>64</v>
      </c>
      <c r="V322" s="42" t="s">
        <v>42</v>
      </c>
      <c r="W322" s="42" t="s">
        <v>123</v>
      </c>
      <c r="X322" s="42" t="s">
        <v>1638</v>
      </c>
      <c r="Y322" s="68">
        <v>1</v>
      </c>
      <c r="Z322" s="26">
        <f>IF(T322="SOPORTE_TELEFÓNICO",'TARIFAS 2025'!$B$14,IF(V322="PRINCIPAL",'TARIFAS 2025'!$B$8,IF(V322="INTERMEDIA",'TARIFAS 2025'!$C$8,IF(V322="LEJANA",'TARIFAS 2025'!$D$8))))</f>
        <v>51282</v>
      </c>
      <c r="AA322" s="26">
        <f t="shared" si="5"/>
        <v>51282</v>
      </c>
    </row>
    <row r="323" spans="1:27" s="66" customFormat="1" ht="15.6">
      <c r="A323" s="68" t="s">
        <v>76</v>
      </c>
      <c r="B323" s="25" t="str">
        <f>VLOOKUP(A323,'CENTROS DE COSTOS'!A:D,2,0)</f>
        <v>0036-0007</v>
      </c>
      <c r="C323" s="25" t="str">
        <f>VLOOKUP(A323,'CENTROS DE COSTOS'!A:D,3,0)</f>
        <v>Wompi Santander</v>
      </c>
      <c r="D323" s="68">
        <v>68001</v>
      </c>
      <c r="E323" s="68">
        <v>2885881</v>
      </c>
      <c r="F323" s="68">
        <v>38506</v>
      </c>
      <c r="G323" s="68" t="s">
        <v>33</v>
      </c>
      <c r="H323" s="68" t="s">
        <v>965</v>
      </c>
      <c r="I323" s="68" t="s">
        <v>76</v>
      </c>
      <c r="J323" s="68" t="s">
        <v>3077</v>
      </c>
      <c r="K323" s="68" t="s">
        <v>1174</v>
      </c>
      <c r="L323" s="68" t="s">
        <v>3078</v>
      </c>
      <c r="M323" s="42">
        <v>45945.588194444441</v>
      </c>
      <c r="N323" s="42">
        <v>45947.445138888892</v>
      </c>
      <c r="O323" s="68" t="s">
        <v>33</v>
      </c>
      <c r="P323" s="42" t="s">
        <v>2002</v>
      </c>
      <c r="Q323" s="42" t="s">
        <v>2218</v>
      </c>
      <c r="R323" s="42" t="s">
        <v>2219</v>
      </c>
      <c r="S323" s="42" t="s">
        <v>3079</v>
      </c>
      <c r="T323" s="42" t="s">
        <v>2013</v>
      </c>
      <c r="U323" s="25">
        <v>24</v>
      </c>
      <c r="V323" s="42" t="s">
        <v>42</v>
      </c>
      <c r="W323" s="42" t="s">
        <v>123</v>
      </c>
      <c r="X323" s="42" t="s">
        <v>3057</v>
      </c>
      <c r="Y323" s="68">
        <v>1</v>
      </c>
      <c r="Z323" s="26">
        <f>IF(T323="SOPORTE_TELEFÓNICO",'TARIFAS 2025'!$B$14,IF(V323="PRINCIPAL",'TARIFAS 2025'!$B$8,IF(V323="INTERMEDIA",'TARIFAS 2025'!$C$8,IF(V323="LEJANA",'TARIFAS 2025'!$D$8))))</f>
        <v>22000</v>
      </c>
      <c r="AA323" s="26">
        <f t="shared" si="5"/>
        <v>22000</v>
      </c>
    </row>
    <row r="324" spans="1:27" s="66" customFormat="1" ht="15.6">
      <c r="A324" s="68" t="s">
        <v>83</v>
      </c>
      <c r="B324" s="25" t="str">
        <f>VLOOKUP(A324,'CENTROS DE COSTOS'!A:D,2,0)</f>
        <v>0036-0007</v>
      </c>
      <c r="C324" s="25" t="str">
        <f>VLOOKUP(A324,'CENTROS DE COSTOS'!A:D,3,0)</f>
        <v>Wompi Santander</v>
      </c>
      <c r="D324" s="68">
        <v>54001</v>
      </c>
      <c r="E324" s="68">
        <v>2856998</v>
      </c>
      <c r="F324" s="68">
        <v>74276</v>
      </c>
      <c r="G324" s="68" t="s">
        <v>33</v>
      </c>
      <c r="H324" s="68" t="s">
        <v>893</v>
      </c>
      <c r="I324" s="68" t="s">
        <v>83</v>
      </c>
      <c r="J324" s="68" t="s">
        <v>3080</v>
      </c>
      <c r="K324" s="68" t="s">
        <v>1174</v>
      </c>
      <c r="L324" s="68" t="s">
        <v>3081</v>
      </c>
      <c r="M324" s="42">
        <v>45938.469444444447</v>
      </c>
      <c r="N324" s="42">
        <v>45947.511111111111</v>
      </c>
      <c r="O324" s="68" t="s">
        <v>33</v>
      </c>
      <c r="P324" s="42" t="s">
        <v>2016</v>
      </c>
      <c r="Q324" s="42" t="s">
        <v>2017</v>
      </c>
      <c r="R324" s="42" t="s">
        <v>2018</v>
      </c>
      <c r="S324" s="42" t="s">
        <v>3082</v>
      </c>
      <c r="T324" s="42" t="s">
        <v>2013</v>
      </c>
      <c r="U324" s="25">
        <v>48</v>
      </c>
      <c r="V324" s="42" t="s">
        <v>42</v>
      </c>
      <c r="W324" s="42" t="s">
        <v>123</v>
      </c>
      <c r="X324" s="42" t="s">
        <v>2221</v>
      </c>
      <c r="Y324" s="68">
        <v>1</v>
      </c>
      <c r="Z324" s="26">
        <f>IF(T324="SOPORTE_TELEFÓNICO",'TARIFAS 2025'!$B$14,IF(V324="PRINCIPAL",'TARIFAS 2025'!$B$8,IF(V324="INTERMEDIA",'TARIFAS 2025'!$C$8,IF(V324="LEJANA",'TARIFAS 2025'!$D$8))))</f>
        <v>22000</v>
      </c>
      <c r="AA324" s="26">
        <f t="shared" si="5"/>
        <v>22000</v>
      </c>
    </row>
    <row r="325" spans="1:27" s="66" customFormat="1" ht="15.6">
      <c r="A325" s="68" t="s">
        <v>83</v>
      </c>
      <c r="B325" s="25" t="str">
        <f>VLOOKUP(A325,'CENTROS DE COSTOS'!A:D,2,0)</f>
        <v>0036-0007</v>
      </c>
      <c r="C325" s="25" t="str">
        <f>VLOOKUP(A325,'CENTROS DE COSTOS'!A:D,3,0)</f>
        <v>Wompi Santander</v>
      </c>
      <c r="D325" s="68">
        <v>54001</v>
      </c>
      <c r="E325" s="68">
        <v>2866926</v>
      </c>
      <c r="F325" s="68">
        <v>40083</v>
      </c>
      <c r="G325" s="68" t="s">
        <v>33</v>
      </c>
      <c r="H325" s="68" t="s">
        <v>893</v>
      </c>
      <c r="I325" s="68" t="s">
        <v>83</v>
      </c>
      <c r="J325" s="68" t="s">
        <v>3083</v>
      </c>
      <c r="K325" s="68" t="s">
        <v>1174</v>
      </c>
      <c r="L325" s="68" t="s">
        <v>3084</v>
      </c>
      <c r="M325" s="42">
        <v>45940.345138888886</v>
      </c>
      <c r="N325" s="42">
        <v>45947.545138888891</v>
      </c>
      <c r="O325" s="68" t="s">
        <v>33</v>
      </c>
      <c r="P325" s="42" t="s">
        <v>2016</v>
      </c>
      <c r="Q325" s="42" t="s">
        <v>2017</v>
      </c>
      <c r="R325" s="42" t="s">
        <v>2018</v>
      </c>
      <c r="S325" s="42" t="s">
        <v>3085</v>
      </c>
      <c r="T325" s="42" t="s">
        <v>1178</v>
      </c>
      <c r="U325" s="25">
        <v>64</v>
      </c>
      <c r="V325" s="42" t="s">
        <v>42</v>
      </c>
      <c r="W325" s="42" t="s">
        <v>123</v>
      </c>
      <c r="X325" s="42" t="s">
        <v>1286</v>
      </c>
      <c r="Y325" s="68">
        <v>1</v>
      </c>
      <c r="Z325" s="26">
        <f>IF(T325="SOPORTE_TELEFÓNICO",'TARIFAS 2025'!$B$14,IF(V325="PRINCIPAL",'TARIFAS 2025'!$B$8,IF(V325="INTERMEDIA",'TARIFAS 2025'!$C$8,IF(V325="LEJANA",'TARIFAS 2025'!$D$8))))</f>
        <v>51282</v>
      </c>
      <c r="AA325" s="26">
        <f t="shared" si="5"/>
        <v>51282</v>
      </c>
    </row>
    <row r="326" spans="1:27" s="66" customFormat="1" ht="15.6">
      <c r="A326" s="68" t="s">
        <v>100</v>
      </c>
      <c r="B326" s="25" t="str">
        <f>VLOOKUP(A326,'CENTROS DE COSTOS'!A:D,2,0)</f>
        <v>0036-0006</v>
      </c>
      <c r="C326" s="25" t="str">
        <f>VLOOKUP(A326,'CENTROS DE COSTOS'!A:D,3,0)</f>
        <v>Wompi Oriente</v>
      </c>
      <c r="D326" s="68">
        <v>50001</v>
      </c>
      <c r="E326" s="68">
        <v>2869116</v>
      </c>
      <c r="F326" s="68">
        <v>23556</v>
      </c>
      <c r="G326" s="68" t="s">
        <v>33</v>
      </c>
      <c r="H326" s="68" t="s">
        <v>816</v>
      </c>
      <c r="I326" s="68" t="s">
        <v>100</v>
      </c>
      <c r="J326" s="68" t="s">
        <v>3086</v>
      </c>
      <c r="K326" s="68" t="s">
        <v>1174</v>
      </c>
      <c r="L326" s="68" t="s">
        <v>3087</v>
      </c>
      <c r="M326" s="42">
        <v>45940.495833333334</v>
      </c>
      <c r="N326" s="42">
        <v>45947.565972222219</v>
      </c>
      <c r="O326" s="68" t="s">
        <v>33</v>
      </c>
      <c r="P326" s="42" t="s">
        <v>2016</v>
      </c>
      <c r="Q326" s="42" t="s">
        <v>2017</v>
      </c>
      <c r="R326" s="42" t="s">
        <v>2018</v>
      </c>
      <c r="S326" s="42" t="s">
        <v>3088</v>
      </c>
      <c r="T326" s="42" t="s">
        <v>2013</v>
      </c>
      <c r="U326" s="25">
        <v>16</v>
      </c>
      <c r="V326" s="42" t="s">
        <v>42</v>
      </c>
      <c r="W326" s="42" t="s">
        <v>123</v>
      </c>
      <c r="X326" s="42" t="s">
        <v>2646</v>
      </c>
      <c r="Y326" s="68">
        <v>1</v>
      </c>
      <c r="Z326" s="26">
        <f>IF(T326="SOPORTE_TELEFÓNICO",'TARIFAS 2025'!$B$14,IF(V326="PRINCIPAL",'TARIFAS 2025'!$B$8,IF(V326="INTERMEDIA",'TARIFAS 2025'!$C$8,IF(V326="LEJANA",'TARIFAS 2025'!$D$8))))</f>
        <v>22000</v>
      </c>
      <c r="AA326" s="26">
        <f t="shared" si="5"/>
        <v>22000</v>
      </c>
    </row>
    <row r="327" spans="1:27" s="66" customFormat="1" ht="15.6">
      <c r="A327" s="68" t="s">
        <v>82</v>
      </c>
      <c r="B327" s="25" t="str">
        <f>VLOOKUP(A327,'CENTROS DE COSTOS'!A:D,2,0)</f>
        <v>0036-0001</v>
      </c>
      <c r="C327" s="25" t="str">
        <f>VLOOKUP(A327,'CENTROS DE COSTOS'!A:D,3,0)</f>
        <v>Wompi Costa</v>
      </c>
      <c r="D327" s="68">
        <v>13001</v>
      </c>
      <c r="E327" s="68">
        <v>2869884</v>
      </c>
      <c r="F327" s="68">
        <v>30204</v>
      </c>
      <c r="G327" s="68" t="s">
        <v>33</v>
      </c>
      <c r="H327" s="68" t="s">
        <v>277</v>
      </c>
      <c r="I327" s="68" t="s">
        <v>82</v>
      </c>
      <c r="J327" s="68" t="s">
        <v>3089</v>
      </c>
      <c r="K327" s="68" t="s">
        <v>1174</v>
      </c>
      <c r="L327" s="68" t="s">
        <v>3090</v>
      </c>
      <c r="M327" s="42">
        <v>45940.585416666669</v>
      </c>
      <c r="N327" s="42">
        <v>45947.570138888892</v>
      </c>
      <c r="O327" s="68" t="s">
        <v>33</v>
      </c>
      <c r="P327" s="42" t="s">
        <v>2016</v>
      </c>
      <c r="Q327" s="42" t="s">
        <v>2017</v>
      </c>
      <c r="R327" s="42" t="s">
        <v>2018</v>
      </c>
      <c r="S327" s="42" t="s">
        <v>3091</v>
      </c>
      <c r="T327" s="42" t="s">
        <v>2013</v>
      </c>
      <c r="U327" s="25">
        <v>24</v>
      </c>
      <c r="V327" s="42" t="s">
        <v>42</v>
      </c>
      <c r="W327" s="42" t="s">
        <v>123</v>
      </c>
      <c r="X327" s="42" t="s">
        <v>2171</v>
      </c>
      <c r="Y327" s="68">
        <v>1</v>
      </c>
      <c r="Z327" s="26">
        <f>IF(T327="SOPORTE_TELEFÓNICO",'TARIFAS 2025'!$B$14,IF(V327="PRINCIPAL",'TARIFAS 2025'!$B$8,IF(V327="INTERMEDIA",'TARIFAS 2025'!$C$8,IF(V327="LEJANA",'TARIFAS 2025'!$D$8))))</f>
        <v>22000</v>
      </c>
      <c r="AA327" s="26">
        <f t="shared" si="5"/>
        <v>22000</v>
      </c>
    </row>
    <row r="328" spans="1:27" s="66" customFormat="1" ht="15.6">
      <c r="A328" s="68" t="s">
        <v>83</v>
      </c>
      <c r="B328" s="25" t="str">
        <f>VLOOKUP(A328,'CENTROS DE COSTOS'!A:D,2,0)</f>
        <v>0036-0007</v>
      </c>
      <c r="C328" s="25" t="str">
        <f>VLOOKUP(A328,'CENTROS DE COSTOS'!A:D,3,0)</f>
        <v>Wompi Santander</v>
      </c>
      <c r="D328" s="68">
        <v>54405</v>
      </c>
      <c r="E328" s="68">
        <v>2871101</v>
      </c>
      <c r="F328" s="68">
        <v>58346</v>
      </c>
      <c r="G328" s="68" t="s">
        <v>33</v>
      </c>
      <c r="H328" s="68" t="s">
        <v>893</v>
      </c>
      <c r="I328" s="68" t="s">
        <v>915</v>
      </c>
      <c r="J328" s="68" t="s">
        <v>3092</v>
      </c>
      <c r="K328" s="68" t="s">
        <v>1174</v>
      </c>
      <c r="L328" s="68" t="s">
        <v>3093</v>
      </c>
      <c r="M328" s="42">
        <v>45940.685416666667</v>
      </c>
      <c r="N328" s="42">
        <v>45947.572916666664</v>
      </c>
      <c r="O328" s="68" t="s">
        <v>33</v>
      </c>
      <c r="P328" s="42" t="s">
        <v>2016</v>
      </c>
      <c r="Q328" s="42" t="s">
        <v>2017</v>
      </c>
      <c r="R328" s="42" t="s">
        <v>2018</v>
      </c>
      <c r="S328" s="42" t="s">
        <v>3094</v>
      </c>
      <c r="T328" s="42" t="s">
        <v>2013</v>
      </c>
      <c r="U328" s="25">
        <v>64</v>
      </c>
      <c r="V328" s="42" t="s">
        <v>42</v>
      </c>
      <c r="W328" s="42" t="s">
        <v>123</v>
      </c>
      <c r="X328" s="42" t="s">
        <v>2221</v>
      </c>
      <c r="Y328" s="68">
        <v>1</v>
      </c>
      <c r="Z328" s="26">
        <f>IF(T328="SOPORTE_TELEFÓNICO",'TARIFAS 2025'!$B$14,IF(V328="PRINCIPAL",'TARIFAS 2025'!$B$8,IF(V328="INTERMEDIA",'TARIFAS 2025'!$C$8,IF(V328="LEJANA",'TARIFAS 2025'!$D$8))))</f>
        <v>22000</v>
      </c>
      <c r="AA328" s="26">
        <f t="shared" si="5"/>
        <v>22000</v>
      </c>
    </row>
    <row r="329" spans="1:27" s="66" customFormat="1" ht="15.6">
      <c r="A329" s="68" t="s">
        <v>73</v>
      </c>
      <c r="B329" s="25" t="str">
        <f>VLOOKUP(A329,'CENTROS DE COSTOS'!A:D,2,0)</f>
        <v>0036-0004</v>
      </c>
      <c r="C329" s="25" t="str">
        <f>VLOOKUP(A329,'CENTROS DE COSTOS'!A:D,3,0)</f>
        <v>Wompi Centro</v>
      </c>
      <c r="D329" s="68">
        <v>25754</v>
      </c>
      <c r="E329" s="68">
        <v>2864305</v>
      </c>
      <c r="F329" s="68">
        <v>79325</v>
      </c>
      <c r="G329" s="68" t="s">
        <v>33</v>
      </c>
      <c r="H329" s="68" t="s">
        <v>620</v>
      </c>
      <c r="I329" s="68" t="s">
        <v>700</v>
      </c>
      <c r="J329" s="68" t="s">
        <v>3095</v>
      </c>
      <c r="K329" s="68" t="s">
        <v>1174</v>
      </c>
      <c r="L329" s="68" t="s">
        <v>3096</v>
      </c>
      <c r="M329" s="42">
        <v>45939.592361111114</v>
      </c>
      <c r="N329" s="42">
        <v>45947.602083333331</v>
      </c>
      <c r="O329" s="68" t="s">
        <v>33</v>
      </c>
      <c r="P329" s="42" t="s">
        <v>2022</v>
      </c>
      <c r="Q329" s="42" t="s">
        <v>2023</v>
      </c>
      <c r="R329" s="42" t="s">
        <v>2024</v>
      </c>
      <c r="S329" s="42" t="s">
        <v>3097</v>
      </c>
      <c r="T329" s="42" t="s">
        <v>2013</v>
      </c>
      <c r="U329" s="25">
        <v>0</v>
      </c>
      <c r="V329" s="42" t="s">
        <v>42</v>
      </c>
      <c r="W329" s="42" t="s">
        <v>123</v>
      </c>
      <c r="X329" s="42" t="s">
        <v>2200</v>
      </c>
      <c r="Y329" s="68">
        <v>1</v>
      </c>
      <c r="Z329" s="26">
        <f>IF(T329="SOPORTE_TELEFÓNICO",'TARIFAS 2025'!$B$14,IF(V329="PRINCIPAL",'TARIFAS 2025'!$B$8,IF(V329="INTERMEDIA",'TARIFAS 2025'!$C$8,IF(V329="LEJANA",'TARIFAS 2025'!$D$8))))</f>
        <v>22000</v>
      </c>
      <c r="AA329" s="26">
        <f t="shared" si="5"/>
        <v>22000</v>
      </c>
    </row>
    <row r="330" spans="1:27" s="66" customFormat="1" ht="15.6">
      <c r="A330" s="68" t="s">
        <v>90</v>
      </c>
      <c r="B330" s="25" t="str">
        <f>VLOOKUP(A330,'CENTROS DE COSTOS'!A:D,2,0)</f>
        <v>0036-0005</v>
      </c>
      <c r="C330" s="25" t="str">
        <f>VLOOKUP(A330,'CENTROS DE COSTOS'!A:D,3,0)</f>
        <v>Wompi Noroccidente</v>
      </c>
      <c r="D330" s="68">
        <v>5266</v>
      </c>
      <c r="E330" s="68">
        <v>2896499</v>
      </c>
      <c r="F330" s="68">
        <v>30149</v>
      </c>
      <c r="G330" s="68" t="s">
        <v>33</v>
      </c>
      <c r="H330" s="68" t="s">
        <v>122</v>
      </c>
      <c r="I330" s="68" t="s">
        <v>182</v>
      </c>
      <c r="J330" s="68" t="s">
        <v>3098</v>
      </c>
      <c r="K330" s="68" t="s">
        <v>1174</v>
      </c>
      <c r="L330" s="68" t="s">
        <v>3099</v>
      </c>
      <c r="M330" s="42">
        <v>45947.473611111112</v>
      </c>
      <c r="N330" s="42">
        <v>45947.667361111111</v>
      </c>
      <c r="O330" s="68" t="s">
        <v>33</v>
      </c>
      <c r="P330" s="42" t="s">
        <v>2022</v>
      </c>
      <c r="Q330" s="42" t="s">
        <v>2115</v>
      </c>
      <c r="R330" s="42" t="s">
        <v>2060</v>
      </c>
      <c r="S330" s="42" t="s">
        <v>3100</v>
      </c>
      <c r="T330" s="42" t="s">
        <v>1178</v>
      </c>
      <c r="U330" s="25">
        <v>40</v>
      </c>
      <c r="V330" s="42" t="s">
        <v>42</v>
      </c>
      <c r="W330" s="42" t="s">
        <v>123</v>
      </c>
      <c r="X330" s="42" t="s">
        <v>2297</v>
      </c>
      <c r="Y330" s="68">
        <v>1</v>
      </c>
      <c r="Z330" s="26">
        <f>IF(T330="SOPORTE_TELEFÓNICO",'TARIFAS 2025'!$B$14,IF(V330="PRINCIPAL",'TARIFAS 2025'!$B$8,IF(V330="INTERMEDIA",'TARIFAS 2025'!$C$8,IF(V330="LEJANA",'TARIFAS 2025'!$D$8))))</f>
        <v>51282</v>
      </c>
      <c r="AA330" s="26">
        <f t="shared" si="5"/>
        <v>51282</v>
      </c>
    </row>
    <row r="331" spans="1:27" s="66" customFormat="1" ht="15.6">
      <c r="A331" s="68" t="s">
        <v>90</v>
      </c>
      <c r="B331" s="25" t="str">
        <f>VLOOKUP(A331,'CENTROS DE COSTOS'!A:D,2,0)</f>
        <v>0036-0005</v>
      </c>
      <c r="C331" s="25" t="str">
        <f>VLOOKUP(A331,'CENTROS DE COSTOS'!A:D,3,0)</f>
        <v>Wompi Noroccidente</v>
      </c>
      <c r="D331" s="68">
        <v>5001</v>
      </c>
      <c r="E331" s="68">
        <v>2880887</v>
      </c>
      <c r="F331" s="68">
        <v>62250</v>
      </c>
      <c r="G331" s="68" t="s">
        <v>33</v>
      </c>
      <c r="H331" s="68" t="s">
        <v>122</v>
      </c>
      <c r="I331" s="68" t="s">
        <v>90</v>
      </c>
      <c r="J331" s="68" t="s">
        <v>3101</v>
      </c>
      <c r="K331" s="68" t="s">
        <v>1174</v>
      </c>
      <c r="L331" s="68" t="s">
        <v>3102</v>
      </c>
      <c r="M331" s="42">
        <v>45944.692361111112</v>
      </c>
      <c r="N331" s="42">
        <v>45947.682638888888</v>
      </c>
      <c r="O331" s="68" t="s">
        <v>33</v>
      </c>
      <c r="P331" s="42" t="s">
        <v>2016</v>
      </c>
      <c r="Q331" s="42" t="s">
        <v>2017</v>
      </c>
      <c r="R331" s="42" t="s">
        <v>2018</v>
      </c>
      <c r="S331" s="42" t="s">
        <v>3103</v>
      </c>
      <c r="T331" s="42" t="s">
        <v>2013</v>
      </c>
      <c r="U331" s="25">
        <v>64</v>
      </c>
      <c r="V331" s="42" t="s">
        <v>42</v>
      </c>
      <c r="W331" s="42" t="s">
        <v>123</v>
      </c>
      <c r="X331" s="42" t="s">
        <v>1384</v>
      </c>
      <c r="Y331" s="68">
        <v>1</v>
      </c>
      <c r="Z331" s="26">
        <f>IF(T331="SOPORTE_TELEFÓNICO",'TARIFAS 2025'!$B$14,IF(V331="PRINCIPAL",'TARIFAS 2025'!$B$8,IF(V331="INTERMEDIA",'TARIFAS 2025'!$C$8,IF(V331="LEJANA",'TARIFAS 2025'!$D$8))))</f>
        <v>22000</v>
      </c>
      <c r="AA331" s="26">
        <f t="shared" si="5"/>
        <v>22000</v>
      </c>
    </row>
    <row r="332" spans="1:27" s="66" customFormat="1" ht="15.6">
      <c r="A332" s="68" t="s">
        <v>92</v>
      </c>
      <c r="B332" s="25" t="str">
        <f>VLOOKUP(A332,'CENTROS DE COSTOS'!A:D,2,0)</f>
        <v>0036-0006</v>
      </c>
      <c r="C332" s="25" t="str">
        <f>VLOOKUP(A332,'CENTROS DE COSTOS'!A:D,3,0)</f>
        <v>Wompi Oriente</v>
      </c>
      <c r="D332" s="68">
        <v>41349</v>
      </c>
      <c r="E332" s="68">
        <v>2890058</v>
      </c>
      <c r="F332" s="68">
        <v>57536</v>
      </c>
      <c r="G332" s="68" t="s">
        <v>33</v>
      </c>
      <c r="H332" s="68" t="s">
        <v>742</v>
      </c>
      <c r="I332" s="68" t="s">
        <v>754</v>
      </c>
      <c r="J332" s="68" t="s">
        <v>3104</v>
      </c>
      <c r="K332" s="68" t="s">
        <v>1174</v>
      </c>
      <c r="L332" s="68" t="s">
        <v>3105</v>
      </c>
      <c r="M332" s="42">
        <v>45946.42291666667</v>
      </c>
      <c r="N332" s="42">
        <v>45948.400694444441</v>
      </c>
      <c r="O332" s="68" t="s">
        <v>33</v>
      </c>
      <c r="P332" s="42" t="s">
        <v>2206</v>
      </c>
      <c r="Q332" s="42" t="s">
        <v>2162</v>
      </c>
      <c r="R332" s="42" t="s">
        <v>2207</v>
      </c>
      <c r="S332" s="42" t="s">
        <v>3106</v>
      </c>
      <c r="T332" s="42" t="s">
        <v>1178</v>
      </c>
      <c r="U332" s="25">
        <v>0</v>
      </c>
      <c r="V332" s="42" t="s">
        <v>43</v>
      </c>
      <c r="W332" s="42" t="s">
        <v>123</v>
      </c>
      <c r="X332" s="42" t="s">
        <v>1265</v>
      </c>
      <c r="Y332" s="68">
        <v>1</v>
      </c>
      <c r="Z332" s="26">
        <f>IF(T332="SOPORTE_TELEFÓNICO",'TARIFAS 2025'!$B$14,IF(V332="PRINCIPAL",'TARIFAS 2025'!$B$8,IF(V332="INTERMEDIA",'TARIFAS 2025'!$C$8,IF(V332="LEJANA",'TARIFAS 2025'!$D$8))))</f>
        <v>172989</v>
      </c>
      <c r="AA332" s="26">
        <f t="shared" si="5"/>
        <v>172989</v>
      </c>
    </row>
    <row r="333" spans="1:27" s="66" customFormat="1" ht="15.6">
      <c r="A333" s="68" t="s">
        <v>92</v>
      </c>
      <c r="B333" s="25" t="str">
        <f>VLOOKUP(A333,'CENTROS DE COSTOS'!A:D,2,0)</f>
        <v>0036-0006</v>
      </c>
      <c r="C333" s="25" t="str">
        <f>VLOOKUP(A333,'CENTROS DE COSTOS'!A:D,3,0)</f>
        <v>Wompi Oriente</v>
      </c>
      <c r="D333" s="68">
        <v>41132</v>
      </c>
      <c r="E333" s="68">
        <v>2890315</v>
      </c>
      <c r="F333" s="68">
        <v>35989</v>
      </c>
      <c r="G333" s="68" t="s">
        <v>33</v>
      </c>
      <c r="H333" s="68" t="s">
        <v>742</v>
      </c>
      <c r="I333" s="68" t="s">
        <v>749</v>
      </c>
      <c r="J333" s="68" t="s">
        <v>3107</v>
      </c>
      <c r="K333" s="68" t="s">
        <v>1174</v>
      </c>
      <c r="L333" s="68" t="s">
        <v>3108</v>
      </c>
      <c r="M333" s="42">
        <v>45946.433333333334</v>
      </c>
      <c r="N333" s="42">
        <v>45948.40625</v>
      </c>
      <c r="O333" s="68" t="s">
        <v>33</v>
      </c>
      <c r="P333" s="42" t="s">
        <v>2002</v>
      </c>
      <c r="Q333" s="42" t="s">
        <v>2003</v>
      </c>
      <c r="R333" s="42" t="s">
        <v>2219</v>
      </c>
      <c r="S333" s="42" t="s">
        <v>3109</v>
      </c>
      <c r="T333" s="42" t="s">
        <v>1178</v>
      </c>
      <c r="U333" s="25">
        <v>16</v>
      </c>
      <c r="V333" s="42" t="s">
        <v>43</v>
      </c>
      <c r="W333" s="42" t="s">
        <v>123</v>
      </c>
      <c r="X333" s="42" t="s">
        <v>1265</v>
      </c>
      <c r="Y333" s="68">
        <v>1</v>
      </c>
      <c r="Z333" s="26">
        <f>IF(T333="SOPORTE_TELEFÓNICO",'TARIFAS 2025'!$B$14,IF(V333="PRINCIPAL",'TARIFAS 2025'!$B$8,IF(V333="INTERMEDIA",'TARIFAS 2025'!$C$8,IF(V333="LEJANA",'TARIFAS 2025'!$D$8))))</f>
        <v>172989</v>
      </c>
      <c r="AA333" s="26">
        <f t="shared" si="5"/>
        <v>172989</v>
      </c>
    </row>
    <row r="334" spans="1:27" s="66" customFormat="1" ht="15.6">
      <c r="A334" s="68" t="s">
        <v>73</v>
      </c>
      <c r="B334" s="25" t="str">
        <f>VLOOKUP(A334,'CENTROS DE COSTOS'!A:D,2,0)</f>
        <v>0036-0004</v>
      </c>
      <c r="C334" s="25" t="str">
        <f>VLOOKUP(A334,'CENTROS DE COSTOS'!A:D,3,0)</f>
        <v>Wompi Centro</v>
      </c>
      <c r="D334" s="68">
        <v>11001</v>
      </c>
      <c r="E334" s="68">
        <v>2895902</v>
      </c>
      <c r="F334" s="68">
        <v>59761</v>
      </c>
      <c r="G334" s="68" t="s">
        <v>33</v>
      </c>
      <c r="H334" s="68" t="s">
        <v>620</v>
      </c>
      <c r="I334" s="68" t="s">
        <v>73</v>
      </c>
      <c r="J334" s="68" t="s">
        <v>2834</v>
      </c>
      <c r="K334" s="68" t="s">
        <v>1174</v>
      </c>
      <c r="L334" s="68" t="s">
        <v>3110</v>
      </c>
      <c r="M334" s="42">
        <v>45947.422222222223</v>
      </c>
      <c r="N334" s="42">
        <v>45948.409722222219</v>
      </c>
      <c r="O334" s="68" t="s">
        <v>33</v>
      </c>
      <c r="P334" s="42" t="s">
        <v>2022</v>
      </c>
      <c r="Q334" s="42" t="s">
        <v>2023</v>
      </c>
      <c r="R334" s="42" t="s">
        <v>2024</v>
      </c>
      <c r="S334" s="42" t="s">
        <v>3111</v>
      </c>
      <c r="T334" s="42" t="s">
        <v>1178</v>
      </c>
      <c r="U334" s="25">
        <v>32</v>
      </c>
      <c r="V334" s="42" t="s">
        <v>42</v>
      </c>
      <c r="W334" s="42" t="s">
        <v>123</v>
      </c>
      <c r="X334" s="42" t="s">
        <v>2243</v>
      </c>
      <c r="Y334" s="68">
        <v>1</v>
      </c>
      <c r="Z334" s="26">
        <f>IF(T334="SOPORTE_TELEFÓNICO",'TARIFAS 2025'!$B$14,IF(V334="PRINCIPAL",'TARIFAS 2025'!$B$8,IF(V334="INTERMEDIA",'TARIFAS 2025'!$C$8,IF(V334="LEJANA",'TARIFAS 2025'!$D$8))))</f>
        <v>51282</v>
      </c>
      <c r="AA334" s="26">
        <f t="shared" si="5"/>
        <v>51282</v>
      </c>
    </row>
    <row r="335" spans="1:27" s="66" customFormat="1" ht="15.6">
      <c r="A335" s="68" t="s">
        <v>94</v>
      </c>
      <c r="B335" s="25" t="str">
        <f>VLOOKUP(A335,'CENTROS DE COSTOS'!A:D,2,0)</f>
        <v>0036-0002</v>
      </c>
      <c r="C335" s="25" t="str">
        <f>VLOOKUP(A335,'CENTROS DE COSTOS'!A:D,3,0)</f>
        <v>Wompi Eje Cafetero</v>
      </c>
      <c r="D335" s="68">
        <v>66001</v>
      </c>
      <c r="E335" s="68">
        <v>2897262</v>
      </c>
      <c r="F335" s="68">
        <v>61872</v>
      </c>
      <c r="G335" s="68" t="s">
        <v>33</v>
      </c>
      <c r="H335" s="68" t="s">
        <v>460</v>
      </c>
      <c r="I335" s="68" t="s">
        <v>94</v>
      </c>
      <c r="J335" s="68" t="s">
        <v>3112</v>
      </c>
      <c r="K335" s="68" t="s">
        <v>1174</v>
      </c>
      <c r="L335" s="68" t="s">
        <v>3113</v>
      </c>
      <c r="M335" s="42">
        <v>45947.563194444447</v>
      </c>
      <c r="N335" s="42">
        <v>45948.424305555556</v>
      </c>
      <c r="O335" s="68" t="s">
        <v>33</v>
      </c>
      <c r="P335" s="42" t="s">
        <v>2509</v>
      </c>
      <c r="Q335" s="42" t="s">
        <v>2510</v>
      </c>
      <c r="R335" s="42" t="s">
        <v>3018</v>
      </c>
      <c r="S335" s="42" t="s">
        <v>3114</v>
      </c>
      <c r="T335" s="42" t="s">
        <v>2013</v>
      </c>
      <c r="U335" s="25">
        <v>48</v>
      </c>
      <c r="V335" s="42" t="s">
        <v>42</v>
      </c>
      <c r="W335" s="42" t="s">
        <v>123</v>
      </c>
      <c r="X335" s="42" t="s">
        <v>2131</v>
      </c>
      <c r="Y335" s="68">
        <v>1</v>
      </c>
      <c r="Z335" s="26">
        <f>IF(T335="SOPORTE_TELEFÓNICO",'TARIFAS 2025'!$B$14,IF(V335="PRINCIPAL",'TARIFAS 2025'!$B$8,IF(V335="INTERMEDIA",'TARIFAS 2025'!$C$8,IF(V335="LEJANA",'TARIFAS 2025'!$D$8))))</f>
        <v>22000</v>
      </c>
      <c r="AA335" s="26">
        <f t="shared" si="5"/>
        <v>22000</v>
      </c>
    </row>
    <row r="336" spans="1:27" s="66" customFormat="1" ht="15.6">
      <c r="A336" s="68" t="s">
        <v>82</v>
      </c>
      <c r="B336" s="25" t="str">
        <f>VLOOKUP(A336,'CENTROS DE COSTOS'!A:D,2,0)</f>
        <v>0036-0001</v>
      </c>
      <c r="C336" s="25" t="str">
        <f>VLOOKUP(A336,'CENTROS DE COSTOS'!A:D,3,0)</f>
        <v>Wompi Costa</v>
      </c>
      <c r="D336" s="68">
        <v>13001</v>
      </c>
      <c r="E336" s="68">
        <v>2898423</v>
      </c>
      <c r="F336" s="68">
        <v>63130</v>
      </c>
      <c r="G336" s="68" t="s">
        <v>33</v>
      </c>
      <c r="H336" s="68" t="s">
        <v>277</v>
      </c>
      <c r="I336" s="68" t="s">
        <v>82</v>
      </c>
      <c r="J336" s="68" t="s">
        <v>2981</v>
      </c>
      <c r="K336" s="68" t="s">
        <v>1174</v>
      </c>
      <c r="L336" s="68" t="s">
        <v>3115</v>
      </c>
      <c r="M336" s="42">
        <v>45947.65347222222</v>
      </c>
      <c r="N336" s="42">
        <v>45948.432638888888</v>
      </c>
      <c r="O336" s="68" t="s">
        <v>33</v>
      </c>
      <c r="P336" s="42" t="s">
        <v>2034</v>
      </c>
      <c r="Q336" s="42" t="s">
        <v>2035</v>
      </c>
      <c r="R336" s="42" t="s">
        <v>2036</v>
      </c>
      <c r="S336" s="42" t="s">
        <v>3116</v>
      </c>
      <c r="T336" s="42" t="s">
        <v>2013</v>
      </c>
      <c r="U336" s="25">
        <v>16</v>
      </c>
      <c r="V336" s="42" t="s">
        <v>42</v>
      </c>
      <c r="W336" s="42" t="s">
        <v>123</v>
      </c>
      <c r="X336" s="42" t="s">
        <v>1751</v>
      </c>
      <c r="Y336" s="68">
        <v>1</v>
      </c>
      <c r="Z336" s="26">
        <f>IF(T336="SOPORTE_TELEFÓNICO",'TARIFAS 2025'!$B$14,IF(V336="PRINCIPAL",'TARIFAS 2025'!$B$8,IF(V336="INTERMEDIA",'TARIFAS 2025'!$C$8,IF(V336="LEJANA",'TARIFAS 2025'!$D$8))))</f>
        <v>22000</v>
      </c>
      <c r="AA336" s="26">
        <f t="shared" si="5"/>
        <v>22000</v>
      </c>
    </row>
    <row r="337" spans="1:27" s="66" customFormat="1" ht="15.6">
      <c r="A337" s="68" t="s">
        <v>97</v>
      </c>
      <c r="B337" s="25" t="str">
        <f>VLOOKUP(A337,'CENTROS DE COSTOS'!A:D,2,0)</f>
        <v>0036-0001</v>
      </c>
      <c r="C337" s="25" t="str">
        <f>VLOOKUP(A337,'CENTROS DE COSTOS'!A:D,3,0)</f>
        <v>Wompi Costa</v>
      </c>
      <c r="D337" s="68">
        <v>70001</v>
      </c>
      <c r="E337" s="68">
        <v>2865379</v>
      </c>
      <c r="F337" s="68">
        <v>41244</v>
      </c>
      <c r="G337" s="68" t="s">
        <v>33</v>
      </c>
      <c r="H337" s="68" t="s">
        <v>506</v>
      </c>
      <c r="I337" s="68" t="s">
        <v>97</v>
      </c>
      <c r="J337" s="68" t="s">
        <v>3117</v>
      </c>
      <c r="K337" s="68" t="s">
        <v>1174</v>
      </c>
      <c r="L337" s="68" t="s">
        <v>3118</v>
      </c>
      <c r="M337" s="42">
        <v>45939.7</v>
      </c>
      <c r="N337" s="42">
        <v>45948.443749999999</v>
      </c>
      <c r="O337" s="68" t="s">
        <v>33</v>
      </c>
      <c r="P337" s="42" t="s">
        <v>2022</v>
      </c>
      <c r="Q337" s="42" t="s">
        <v>2023</v>
      </c>
      <c r="R337" s="42" t="s">
        <v>2024</v>
      </c>
      <c r="S337" s="42" t="s">
        <v>3119</v>
      </c>
      <c r="T337" s="42" t="s">
        <v>2013</v>
      </c>
      <c r="U337" s="25">
        <v>0</v>
      </c>
      <c r="V337" s="42" t="s">
        <v>42</v>
      </c>
      <c r="W337" s="42" t="s">
        <v>123</v>
      </c>
      <c r="X337" s="42" t="s">
        <v>1199</v>
      </c>
      <c r="Y337" s="68">
        <v>1</v>
      </c>
      <c r="Z337" s="26">
        <f>IF(T337="SOPORTE_TELEFÓNICO",'TARIFAS 2025'!$B$14,IF(V337="PRINCIPAL",'TARIFAS 2025'!$B$8,IF(V337="INTERMEDIA",'TARIFAS 2025'!$C$8,IF(V337="LEJANA",'TARIFAS 2025'!$D$8))))</f>
        <v>22000</v>
      </c>
      <c r="AA337" s="26">
        <f t="shared" si="5"/>
        <v>22000</v>
      </c>
    </row>
    <row r="338" spans="1:27" s="66" customFormat="1" ht="15.6">
      <c r="A338" s="68" t="s">
        <v>73</v>
      </c>
      <c r="B338" s="25" t="str">
        <f>VLOOKUP(A338,'CENTROS DE COSTOS'!A:D,2,0)</f>
        <v>0036-0004</v>
      </c>
      <c r="C338" s="25" t="str">
        <f>VLOOKUP(A338,'CENTROS DE COSTOS'!A:D,3,0)</f>
        <v>Wompi Centro</v>
      </c>
      <c r="D338" s="68">
        <v>11001</v>
      </c>
      <c r="E338" s="68">
        <v>2894646</v>
      </c>
      <c r="F338" s="68">
        <v>57630</v>
      </c>
      <c r="G338" s="68" t="s">
        <v>33</v>
      </c>
      <c r="H338" s="68" t="s">
        <v>620</v>
      </c>
      <c r="I338" s="68" t="s">
        <v>73</v>
      </c>
      <c r="J338" s="68" t="s">
        <v>3120</v>
      </c>
      <c r="K338" s="68" t="s">
        <v>1174</v>
      </c>
      <c r="L338" s="68" t="s">
        <v>3121</v>
      </c>
      <c r="M338" s="42">
        <v>45947.333333333336</v>
      </c>
      <c r="N338" s="42">
        <v>45948.449305555558</v>
      </c>
      <c r="O338" s="68" t="s">
        <v>33</v>
      </c>
      <c r="P338" s="42" t="s">
        <v>2040</v>
      </c>
      <c r="Q338" s="42" t="s">
        <v>3122</v>
      </c>
      <c r="R338" s="42" t="s">
        <v>2042</v>
      </c>
      <c r="S338" s="42" t="s">
        <v>3123</v>
      </c>
      <c r="T338" s="42" t="s">
        <v>1178</v>
      </c>
      <c r="U338" s="25">
        <v>48</v>
      </c>
      <c r="V338" s="42" t="s">
        <v>42</v>
      </c>
      <c r="W338" s="42" t="s">
        <v>123</v>
      </c>
      <c r="X338" s="42" t="s">
        <v>1621</v>
      </c>
      <c r="Y338" s="68">
        <v>1</v>
      </c>
      <c r="Z338" s="26">
        <f>IF(T338="SOPORTE_TELEFÓNICO",'TARIFAS 2025'!$B$14,IF(V338="PRINCIPAL",'TARIFAS 2025'!$B$8,IF(V338="INTERMEDIA",'TARIFAS 2025'!$C$8,IF(V338="LEJANA",'TARIFAS 2025'!$D$8))))</f>
        <v>51282</v>
      </c>
      <c r="AA338" s="26">
        <f t="shared" si="5"/>
        <v>51282</v>
      </c>
    </row>
    <row r="339" spans="1:27" s="66" customFormat="1" ht="15.6">
      <c r="A339" s="68" t="s">
        <v>70</v>
      </c>
      <c r="B339" s="25" t="str">
        <f>VLOOKUP(A339,'CENTROS DE COSTOS'!A:D,2,0)</f>
        <v>0036-0001</v>
      </c>
      <c r="C339" s="25" t="str">
        <f>VLOOKUP(A339,'CENTROS DE COSTOS'!A:D,3,0)</f>
        <v>Wompi Costa</v>
      </c>
      <c r="D339" s="68">
        <v>8078</v>
      </c>
      <c r="E339" s="68">
        <v>2872646</v>
      </c>
      <c r="F339" s="68">
        <v>71090</v>
      </c>
      <c r="G339" s="68" t="s">
        <v>33</v>
      </c>
      <c r="H339" s="68" t="s">
        <v>255</v>
      </c>
      <c r="I339" s="68" t="s">
        <v>257</v>
      </c>
      <c r="J339" s="68" t="s">
        <v>3124</v>
      </c>
      <c r="K339" s="68" t="s">
        <v>1174</v>
      </c>
      <c r="L339" s="68" t="s">
        <v>3125</v>
      </c>
      <c r="M339" s="42">
        <v>45942.375</v>
      </c>
      <c r="N339" s="42">
        <v>45948.461805555555</v>
      </c>
      <c r="O339" s="68" t="s">
        <v>33</v>
      </c>
      <c r="P339" s="42" t="s">
        <v>2016</v>
      </c>
      <c r="Q339" s="42" t="s">
        <v>2017</v>
      </c>
      <c r="R339" s="42" t="s">
        <v>2018</v>
      </c>
      <c r="S339" s="42" t="s">
        <v>3126</v>
      </c>
      <c r="T339" s="42" t="s">
        <v>2013</v>
      </c>
      <c r="U339" s="25">
        <v>64</v>
      </c>
      <c r="V339" s="42" t="s">
        <v>43</v>
      </c>
      <c r="W339" s="42" t="s">
        <v>123</v>
      </c>
      <c r="X339" s="42" t="s">
        <v>2432</v>
      </c>
      <c r="Y339" s="68">
        <v>1</v>
      </c>
      <c r="Z339" s="26">
        <f>IF(T339="SOPORTE_TELEFÓNICO",'TARIFAS 2025'!$B$14,IF(V339="PRINCIPAL",'TARIFAS 2025'!$B$8,IF(V339="INTERMEDIA",'TARIFAS 2025'!$C$8,IF(V339="LEJANA",'TARIFAS 2025'!$D$8))))</f>
        <v>22000</v>
      </c>
      <c r="AA339" s="26">
        <f t="shared" si="5"/>
        <v>22000</v>
      </c>
    </row>
    <row r="340" spans="1:27" s="66" customFormat="1" ht="15.6">
      <c r="A340" s="68" t="s">
        <v>79</v>
      </c>
      <c r="B340" s="25" t="str">
        <f>VLOOKUP(A340,'CENTROS DE COSTOS'!A:D,2,0)</f>
        <v>0036-0003</v>
      </c>
      <c r="C340" s="25" t="str">
        <f>VLOOKUP(A340,'CENTROS DE COSTOS'!A:D,3,0)</f>
        <v>Wompi Suroccidente</v>
      </c>
      <c r="D340" s="68">
        <v>19780</v>
      </c>
      <c r="E340" s="68">
        <v>2899100</v>
      </c>
      <c r="F340" s="68">
        <v>38438</v>
      </c>
      <c r="G340" s="68" t="s">
        <v>33</v>
      </c>
      <c r="H340" s="68" t="s">
        <v>500</v>
      </c>
      <c r="I340" s="68" t="s">
        <v>505</v>
      </c>
      <c r="J340" s="68" t="s">
        <v>3127</v>
      </c>
      <c r="K340" s="68" t="s">
        <v>1174</v>
      </c>
      <c r="L340" s="68" t="s">
        <v>3128</v>
      </c>
      <c r="M340" s="42">
        <v>45948.375</v>
      </c>
      <c r="N340" s="42">
        <v>45948.462500000001</v>
      </c>
      <c r="O340" s="68" t="s">
        <v>33</v>
      </c>
      <c r="P340" s="42" t="s">
        <v>2040</v>
      </c>
      <c r="Q340" s="42" t="s">
        <v>2055</v>
      </c>
      <c r="R340" s="42" t="s">
        <v>2042</v>
      </c>
      <c r="S340" s="42" t="s">
        <v>3129</v>
      </c>
      <c r="T340" s="42" t="s">
        <v>2013</v>
      </c>
      <c r="U340" s="25">
        <v>0</v>
      </c>
      <c r="V340" s="42" t="s">
        <v>44</v>
      </c>
      <c r="W340" s="42" t="s">
        <v>123</v>
      </c>
      <c r="X340" s="42" t="s">
        <v>2131</v>
      </c>
      <c r="Y340" s="68">
        <v>1</v>
      </c>
      <c r="Z340" s="26">
        <f>IF(T340="SOPORTE_TELEFÓNICO",'TARIFAS 2025'!$B$14,IF(V340="PRINCIPAL",'TARIFAS 2025'!$B$8,IF(V340="INTERMEDIA",'TARIFAS 2025'!$C$8,IF(V340="LEJANA",'TARIFAS 2025'!$D$8))))</f>
        <v>22000</v>
      </c>
      <c r="AA340" s="26">
        <f t="shared" si="5"/>
        <v>22000</v>
      </c>
    </row>
    <row r="341" spans="1:27" s="66" customFormat="1" ht="15.6">
      <c r="A341" s="68" t="s">
        <v>79</v>
      </c>
      <c r="B341" s="25" t="str">
        <f>VLOOKUP(A341,'CENTROS DE COSTOS'!A:D,2,0)</f>
        <v>0036-0003</v>
      </c>
      <c r="C341" s="25" t="str">
        <f>VLOOKUP(A341,'CENTROS DE COSTOS'!A:D,3,0)</f>
        <v>Wompi Suroccidente</v>
      </c>
      <c r="D341" s="68">
        <v>76520</v>
      </c>
      <c r="E341" s="68">
        <v>2898328</v>
      </c>
      <c r="F341" s="68">
        <v>68741</v>
      </c>
      <c r="G341" s="68" t="s">
        <v>33</v>
      </c>
      <c r="H341" s="68" t="s">
        <v>1103</v>
      </c>
      <c r="I341" s="68" t="s">
        <v>1124</v>
      </c>
      <c r="J341" s="68" t="s">
        <v>3130</v>
      </c>
      <c r="K341" s="68" t="s">
        <v>1174</v>
      </c>
      <c r="L341" s="68" t="s">
        <v>3131</v>
      </c>
      <c r="M341" s="42">
        <v>45947.655555555553</v>
      </c>
      <c r="N341" s="42">
        <v>45948.494444444441</v>
      </c>
      <c r="O341" s="68" t="s">
        <v>33</v>
      </c>
      <c r="P341" s="42" t="s">
        <v>2002</v>
      </c>
      <c r="Q341" s="42" t="s">
        <v>2218</v>
      </c>
      <c r="R341" s="42" t="s">
        <v>2004</v>
      </c>
      <c r="S341" s="42" t="s">
        <v>3132</v>
      </c>
      <c r="T341" s="42" t="s">
        <v>1178</v>
      </c>
      <c r="U341" s="25">
        <v>0</v>
      </c>
      <c r="V341" s="42" t="s">
        <v>42</v>
      </c>
      <c r="W341" s="42" t="s">
        <v>123</v>
      </c>
      <c r="X341" s="42" t="s">
        <v>2407</v>
      </c>
      <c r="Y341" s="68">
        <v>1</v>
      </c>
      <c r="Z341" s="26">
        <f>IF(T341="SOPORTE_TELEFÓNICO",'TARIFAS 2025'!$B$14,IF(V341="PRINCIPAL",'TARIFAS 2025'!$B$8,IF(V341="INTERMEDIA",'TARIFAS 2025'!$C$8,IF(V341="LEJANA",'TARIFAS 2025'!$D$8))))</f>
        <v>51282</v>
      </c>
      <c r="AA341" s="26">
        <f t="shared" si="5"/>
        <v>51282</v>
      </c>
    </row>
    <row r="342" spans="1:27" s="66" customFormat="1" ht="15.6">
      <c r="A342" s="68" t="s">
        <v>79</v>
      </c>
      <c r="B342" s="25" t="str">
        <f>VLOOKUP(A342,'CENTROS DE COSTOS'!A:D,2,0)</f>
        <v>0036-0003</v>
      </c>
      <c r="C342" s="25" t="str">
        <f>VLOOKUP(A342,'CENTROS DE COSTOS'!A:D,3,0)</f>
        <v>Wompi Suroccidente</v>
      </c>
      <c r="D342" s="68">
        <v>19001</v>
      </c>
      <c r="E342" s="68">
        <v>2898343</v>
      </c>
      <c r="F342" s="68">
        <v>68886</v>
      </c>
      <c r="G342" s="68" t="s">
        <v>33</v>
      </c>
      <c r="H342" s="68" t="s">
        <v>500</v>
      </c>
      <c r="I342" s="68" t="s">
        <v>95</v>
      </c>
      <c r="J342" s="68" t="s">
        <v>3133</v>
      </c>
      <c r="K342" s="68" t="s">
        <v>1174</v>
      </c>
      <c r="L342" s="68" t="s">
        <v>3134</v>
      </c>
      <c r="M342" s="42">
        <v>45947.656944444447</v>
      </c>
      <c r="N342" s="42">
        <v>45948.513888888891</v>
      </c>
      <c r="O342" s="68" t="s">
        <v>33</v>
      </c>
      <c r="P342" s="42" t="s">
        <v>2022</v>
      </c>
      <c r="Q342" s="42" t="s">
        <v>2115</v>
      </c>
      <c r="R342" s="42" t="s">
        <v>2024</v>
      </c>
      <c r="S342" s="42" t="s">
        <v>3135</v>
      </c>
      <c r="T342" s="42" t="s">
        <v>1178</v>
      </c>
      <c r="U342" s="25">
        <v>32</v>
      </c>
      <c r="V342" s="42" t="s">
        <v>44</v>
      </c>
      <c r="W342" s="42" t="s">
        <v>123</v>
      </c>
      <c r="X342" s="42" t="s">
        <v>1332</v>
      </c>
      <c r="Y342" s="68">
        <v>1</v>
      </c>
      <c r="Z342" s="26">
        <f>IF(T342="SOPORTE_TELEFÓNICO",'TARIFAS 2025'!$B$14,IF(V342="PRINCIPAL",'TARIFAS 2025'!$B$8,IF(V342="INTERMEDIA",'TARIFAS 2025'!$C$8,IF(V342="LEJANA",'TARIFAS 2025'!$D$8))))</f>
        <v>452148</v>
      </c>
      <c r="AA342" s="26">
        <f t="shared" si="5"/>
        <v>452148</v>
      </c>
    </row>
    <row r="343" spans="1:27" s="66" customFormat="1" ht="15.6">
      <c r="A343" s="68" t="s">
        <v>87</v>
      </c>
      <c r="B343" s="25" t="str">
        <f>VLOOKUP(A343,'CENTROS DE COSTOS'!A:D,2,0)</f>
        <v>0036-0006</v>
      </c>
      <c r="C343" s="25" t="str">
        <f>VLOOKUP(A343,'CENTROS DE COSTOS'!A:D,3,0)</f>
        <v>Wompi Oriente</v>
      </c>
      <c r="D343" s="68">
        <v>73001</v>
      </c>
      <c r="E343" s="68">
        <v>2866173</v>
      </c>
      <c r="F343" s="68">
        <v>62780</v>
      </c>
      <c r="G343" s="68" t="s">
        <v>33</v>
      </c>
      <c r="H343" s="68" t="s">
        <v>1058</v>
      </c>
      <c r="I343" s="68" t="s">
        <v>87</v>
      </c>
      <c r="J343" s="68" t="s">
        <v>3136</v>
      </c>
      <c r="K343" s="68" t="s">
        <v>1174</v>
      </c>
      <c r="L343" s="68" t="s">
        <v>3137</v>
      </c>
      <c r="M343" s="42">
        <v>45940.333333333336</v>
      </c>
      <c r="N343" s="42">
        <v>45948.515972222223</v>
      </c>
      <c r="O343" s="68" t="s">
        <v>33</v>
      </c>
      <c r="P343" s="42" t="s">
        <v>2016</v>
      </c>
      <c r="Q343" s="42" t="s">
        <v>2017</v>
      </c>
      <c r="R343" s="42" t="s">
        <v>2018</v>
      </c>
      <c r="S343" s="42" t="s">
        <v>3138</v>
      </c>
      <c r="T343" s="42" t="s">
        <v>2013</v>
      </c>
      <c r="U343" s="25">
        <v>48</v>
      </c>
      <c r="V343" s="42" t="s">
        <v>42</v>
      </c>
      <c r="W343" s="42" t="s">
        <v>123</v>
      </c>
      <c r="X343" s="42" t="s">
        <v>2253</v>
      </c>
      <c r="Y343" s="68">
        <v>1</v>
      </c>
      <c r="Z343" s="26">
        <f>IF(T343="SOPORTE_TELEFÓNICO",'TARIFAS 2025'!$B$14,IF(V343="PRINCIPAL",'TARIFAS 2025'!$B$8,IF(V343="INTERMEDIA",'TARIFAS 2025'!$C$8,IF(V343="LEJANA",'TARIFAS 2025'!$D$8))))</f>
        <v>22000</v>
      </c>
      <c r="AA343" s="26">
        <f t="shared" si="5"/>
        <v>22000</v>
      </c>
    </row>
    <row r="344" spans="1:27" s="66" customFormat="1" ht="15.6">
      <c r="A344" s="68" t="s">
        <v>92</v>
      </c>
      <c r="B344" s="25" t="str">
        <f>VLOOKUP(A344,'CENTROS DE COSTOS'!A:D,2,0)</f>
        <v>0036-0006</v>
      </c>
      <c r="C344" s="25" t="str">
        <f>VLOOKUP(A344,'CENTROS DE COSTOS'!A:D,3,0)</f>
        <v>Wompi Oriente</v>
      </c>
      <c r="D344" s="68">
        <v>18610</v>
      </c>
      <c r="E344" s="68">
        <v>2869153</v>
      </c>
      <c r="F344" s="68">
        <v>60658</v>
      </c>
      <c r="G344" s="68" t="s">
        <v>33</v>
      </c>
      <c r="H344" s="68" t="s">
        <v>468</v>
      </c>
      <c r="I344" s="68" t="s">
        <v>478</v>
      </c>
      <c r="J344" s="68" t="s">
        <v>3139</v>
      </c>
      <c r="K344" s="68" t="s">
        <v>1174</v>
      </c>
      <c r="L344" s="68" t="s">
        <v>3140</v>
      </c>
      <c r="M344" s="42">
        <v>45940.504166666666</v>
      </c>
      <c r="N344" s="42">
        <v>45948.517361111109</v>
      </c>
      <c r="O344" s="68" t="s">
        <v>33</v>
      </c>
      <c r="P344" s="42" t="s">
        <v>2016</v>
      </c>
      <c r="Q344" s="42" t="s">
        <v>2017</v>
      </c>
      <c r="R344" s="42" t="s">
        <v>2018</v>
      </c>
      <c r="S344" s="42" t="s">
        <v>3141</v>
      </c>
      <c r="T344" s="42" t="s">
        <v>2013</v>
      </c>
      <c r="U344" s="25">
        <v>16</v>
      </c>
      <c r="V344" s="42" t="s">
        <v>44</v>
      </c>
      <c r="W344" s="42" t="s">
        <v>123</v>
      </c>
      <c r="X344" s="42" t="s">
        <v>1515</v>
      </c>
      <c r="Y344" s="68">
        <v>1</v>
      </c>
      <c r="Z344" s="26">
        <f>IF(T344="SOPORTE_TELEFÓNICO",'TARIFAS 2025'!$B$14,IF(V344="PRINCIPAL",'TARIFAS 2025'!$B$8,IF(V344="INTERMEDIA",'TARIFAS 2025'!$C$8,IF(V344="LEJANA",'TARIFAS 2025'!$D$8))))</f>
        <v>22000</v>
      </c>
      <c r="AA344" s="26">
        <f t="shared" si="5"/>
        <v>22000</v>
      </c>
    </row>
    <row r="345" spans="1:27" s="66" customFormat="1" ht="15.6">
      <c r="A345" s="68" t="s">
        <v>92</v>
      </c>
      <c r="B345" s="25" t="str">
        <f>VLOOKUP(A345,'CENTROS DE COSTOS'!A:D,2,0)</f>
        <v>0036-0006</v>
      </c>
      <c r="C345" s="25" t="str">
        <f>VLOOKUP(A345,'CENTROS DE COSTOS'!A:D,3,0)</f>
        <v>Wompi Oriente</v>
      </c>
      <c r="D345" s="68">
        <v>18610</v>
      </c>
      <c r="E345" s="68">
        <v>2872649</v>
      </c>
      <c r="F345" s="68">
        <v>34343</v>
      </c>
      <c r="G345" s="68" t="s">
        <v>33</v>
      </c>
      <c r="H345" s="68" t="s">
        <v>468</v>
      </c>
      <c r="I345" s="68" t="s">
        <v>478</v>
      </c>
      <c r="J345" s="68" t="s">
        <v>3142</v>
      </c>
      <c r="K345" s="68" t="s">
        <v>1174</v>
      </c>
      <c r="L345" s="68" t="s">
        <v>3143</v>
      </c>
      <c r="M345" s="42">
        <v>45942.375</v>
      </c>
      <c r="N345" s="42">
        <v>45948.520833333336</v>
      </c>
      <c r="O345" s="68" t="s">
        <v>33</v>
      </c>
      <c r="P345" s="42" t="s">
        <v>2016</v>
      </c>
      <c r="Q345" s="42" t="s">
        <v>2017</v>
      </c>
      <c r="R345" s="42" t="s">
        <v>2018</v>
      </c>
      <c r="S345" s="42" t="s">
        <v>3144</v>
      </c>
      <c r="T345" s="42" t="s">
        <v>2013</v>
      </c>
      <c r="U345" s="25">
        <v>64</v>
      </c>
      <c r="V345" s="42" t="s">
        <v>44</v>
      </c>
      <c r="W345" s="42" t="s">
        <v>123</v>
      </c>
      <c r="X345" s="42" t="s">
        <v>1515</v>
      </c>
      <c r="Y345" s="68">
        <v>1</v>
      </c>
      <c r="Z345" s="26">
        <f>IF(T345="SOPORTE_TELEFÓNICO",'TARIFAS 2025'!$B$14,IF(V345="PRINCIPAL",'TARIFAS 2025'!$B$8,IF(V345="INTERMEDIA",'TARIFAS 2025'!$C$8,IF(V345="LEJANA",'TARIFAS 2025'!$D$8))))</f>
        <v>22000</v>
      </c>
      <c r="AA345" s="26">
        <f t="shared" si="5"/>
        <v>22000</v>
      </c>
    </row>
    <row r="346" spans="1:27" s="66" customFormat="1" ht="15.6">
      <c r="A346" s="68" t="s">
        <v>83</v>
      </c>
      <c r="B346" s="25" t="str">
        <f>VLOOKUP(A346,'CENTROS DE COSTOS'!A:D,2,0)</f>
        <v>0036-0007</v>
      </c>
      <c r="C346" s="25" t="str">
        <f>VLOOKUP(A346,'CENTROS DE COSTOS'!A:D,3,0)</f>
        <v>Wompi Santander</v>
      </c>
      <c r="D346" s="68">
        <v>54518</v>
      </c>
      <c r="E346" s="68">
        <v>2878860</v>
      </c>
      <c r="F346" s="68">
        <v>59857</v>
      </c>
      <c r="G346" s="68" t="s">
        <v>33</v>
      </c>
      <c r="H346" s="68" t="s">
        <v>893</v>
      </c>
      <c r="I346" s="68" t="s">
        <v>919</v>
      </c>
      <c r="J346" s="68" t="s">
        <v>3145</v>
      </c>
      <c r="K346" s="68" t="s">
        <v>1174</v>
      </c>
      <c r="L346" s="68" t="s">
        <v>3146</v>
      </c>
      <c r="M346" s="42">
        <v>45944.556250000001</v>
      </c>
      <c r="N346" s="42">
        <v>45948.524305555555</v>
      </c>
      <c r="O346" s="68" t="s">
        <v>33</v>
      </c>
      <c r="P346" s="42" t="s">
        <v>2022</v>
      </c>
      <c r="Q346" s="42" t="s">
        <v>2023</v>
      </c>
      <c r="R346" s="42" t="s">
        <v>2060</v>
      </c>
      <c r="S346" s="42" t="s">
        <v>3147</v>
      </c>
      <c r="T346" s="42" t="s">
        <v>2013</v>
      </c>
      <c r="U346" s="25">
        <v>0</v>
      </c>
      <c r="V346" s="42" t="s">
        <v>44</v>
      </c>
      <c r="W346" s="42" t="s">
        <v>123</v>
      </c>
      <c r="X346" s="42" t="s">
        <v>1474</v>
      </c>
      <c r="Y346" s="68">
        <v>1</v>
      </c>
      <c r="Z346" s="26">
        <f>IF(T346="SOPORTE_TELEFÓNICO",'TARIFAS 2025'!$B$14,IF(V346="PRINCIPAL",'TARIFAS 2025'!$B$8,IF(V346="INTERMEDIA",'TARIFAS 2025'!$C$8,IF(V346="LEJANA",'TARIFAS 2025'!$D$8))))</f>
        <v>22000</v>
      </c>
      <c r="AA346" s="26">
        <f t="shared" si="5"/>
        <v>22000</v>
      </c>
    </row>
    <row r="347" spans="1:27" s="66" customFormat="1" ht="15.6">
      <c r="A347" s="68" t="s">
        <v>83</v>
      </c>
      <c r="B347" s="25" t="str">
        <f>VLOOKUP(A347,'CENTROS DE COSTOS'!A:D,2,0)</f>
        <v>0036-0007</v>
      </c>
      <c r="C347" s="25" t="str">
        <f>VLOOKUP(A347,'CENTROS DE COSTOS'!A:D,3,0)</f>
        <v>Wompi Santander</v>
      </c>
      <c r="D347" s="68">
        <v>54001</v>
      </c>
      <c r="E347" s="68">
        <v>2894105</v>
      </c>
      <c r="F347" s="68">
        <v>65688</v>
      </c>
      <c r="G347" s="68" t="s">
        <v>33</v>
      </c>
      <c r="H347" s="68" t="s">
        <v>893</v>
      </c>
      <c r="I347" s="68" t="s">
        <v>83</v>
      </c>
      <c r="J347" s="68" t="s">
        <v>3148</v>
      </c>
      <c r="K347" s="68" t="s">
        <v>1174</v>
      </c>
      <c r="L347" s="68" t="s">
        <v>3149</v>
      </c>
      <c r="M347" s="42">
        <v>45947.333333333336</v>
      </c>
      <c r="N347" s="42">
        <v>45948.543055555558</v>
      </c>
      <c r="O347" s="68" t="s">
        <v>33</v>
      </c>
      <c r="P347" s="42" t="s">
        <v>2016</v>
      </c>
      <c r="Q347" s="42" t="s">
        <v>2017</v>
      </c>
      <c r="R347" s="42" t="s">
        <v>2018</v>
      </c>
      <c r="S347" s="42" t="s">
        <v>3150</v>
      </c>
      <c r="T347" s="42" t="s">
        <v>1178</v>
      </c>
      <c r="U347" s="25">
        <v>48</v>
      </c>
      <c r="V347" s="42" t="s">
        <v>42</v>
      </c>
      <c r="W347" s="42" t="s">
        <v>123</v>
      </c>
      <c r="X347" s="42" t="s">
        <v>1286</v>
      </c>
      <c r="Y347" s="68">
        <v>1</v>
      </c>
      <c r="Z347" s="26">
        <f>IF(T347="SOPORTE_TELEFÓNICO",'TARIFAS 2025'!$B$14,IF(V347="PRINCIPAL",'TARIFAS 2025'!$B$8,IF(V347="INTERMEDIA",'TARIFAS 2025'!$C$8,IF(V347="LEJANA",'TARIFAS 2025'!$D$8))))</f>
        <v>51282</v>
      </c>
      <c r="AA347" s="26">
        <f t="shared" si="5"/>
        <v>51282</v>
      </c>
    </row>
    <row r="348" spans="1:27" s="66" customFormat="1" ht="15.6">
      <c r="A348" s="68" t="s">
        <v>91</v>
      </c>
      <c r="B348" s="25" t="str">
        <f>VLOOKUP(A348,'CENTROS DE COSTOS'!A:D,2,0)</f>
        <v>0036-0001</v>
      </c>
      <c r="C348" s="25" t="str">
        <f>VLOOKUP(A348,'CENTROS DE COSTOS'!A:D,3,0)</f>
        <v>Wompi Costa</v>
      </c>
      <c r="D348" s="68">
        <v>23001</v>
      </c>
      <c r="E348" s="68">
        <v>2893882</v>
      </c>
      <c r="F348" s="68">
        <v>65544</v>
      </c>
      <c r="G348" s="68" t="s">
        <v>33</v>
      </c>
      <c r="H348" s="68" t="s">
        <v>278</v>
      </c>
      <c r="I348" s="68" t="s">
        <v>91</v>
      </c>
      <c r="J348" s="68" t="s">
        <v>3151</v>
      </c>
      <c r="K348" s="68" t="s">
        <v>1174</v>
      </c>
      <c r="L348" s="68" t="s">
        <v>3152</v>
      </c>
      <c r="M348" s="42">
        <v>45947.333333333336</v>
      </c>
      <c r="N348" s="42">
        <v>45948.546527777777</v>
      </c>
      <c r="O348" s="68" t="s">
        <v>33</v>
      </c>
      <c r="P348" s="42" t="s">
        <v>2016</v>
      </c>
      <c r="Q348" s="42" t="s">
        <v>2017</v>
      </c>
      <c r="R348" s="42" t="s">
        <v>2018</v>
      </c>
      <c r="S348" s="42" t="s">
        <v>3153</v>
      </c>
      <c r="T348" s="42" t="s">
        <v>1178</v>
      </c>
      <c r="U348" s="25">
        <v>64</v>
      </c>
      <c r="V348" s="42" t="s">
        <v>42</v>
      </c>
      <c r="W348" s="42" t="s">
        <v>123</v>
      </c>
      <c r="X348" s="42" t="s">
        <v>1699</v>
      </c>
      <c r="Y348" s="68">
        <v>1</v>
      </c>
      <c r="Z348" s="26">
        <f>IF(T348="SOPORTE_TELEFÓNICO",'TARIFAS 2025'!$B$14,IF(V348="PRINCIPAL",'TARIFAS 2025'!$B$8,IF(V348="INTERMEDIA",'TARIFAS 2025'!$C$8,IF(V348="LEJANA",'TARIFAS 2025'!$D$8))))</f>
        <v>51282</v>
      </c>
      <c r="AA348" s="26">
        <f t="shared" si="5"/>
        <v>51282</v>
      </c>
    </row>
    <row r="349" spans="1:27" s="66" customFormat="1" ht="15.6">
      <c r="A349" s="68" t="s">
        <v>90</v>
      </c>
      <c r="B349" s="25" t="str">
        <f>VLOOKUP(A349,'CENTROS DE COSTOS'!A:D,2,0)</f>
        <v>0036-0005</v>
      </c>
      <c r="C349" s="25" t="str">
        <f>VLOOKUP(A349,'CENTROS DE COSTOS'!A:D,3,0)</f>
        <v>Wompi Noroccidente</v>
      </c>
      <c r="D349" s="68">
        <v>5264</v>
      </c>
      <c r="E349" s="68">
        <v>2893489</v>
      </c>
      <c r="F349" s="68">
        <v>68335</v>
      </c>
      <c r="G349" s="68" t="s">
        <v>33</v>
      </c>
      <c r="H349" s="68" t="s">
        <v>122</v>
      </c>
      <c r="I349" s="68" t="s">
        <v>181</v>
      </c>
      <c r="J349" s="68" t="s">
        <v>3154</v>
      </c>
      <c r="K349" s="68" t="s">
        <v>1174</v>
      </c>
      <c r="L349" s="68" t="s">
        <v>3155</v>
      </c>
      <c r="M349" s="42">
        <v>45947.333333333336</v>
      </c>
      <c r="N349" s="42">
        <v>45949.350694444445</v>
      </c>
      <c r="O349" s="68" t="s">
        <v>33</v>
      </c>
      <c r="P349" s="42" t="s">
        <v>2040</v>
      </c>
      <c r="Q349" s="42" t="s">
        <v>2585</v>
      </c>
      <c r="R349" s="42" t="s">
        <v>2042</v>
      </c>
      <c r="S349" s="42" t="s">
        <v>3156</v>
      </c>
      <c r="T349" s="42" t="s">
        <v>2013</v>
      </c>
      <c r="U349" s="25">
        <v>0</v>
      </c>
      <c r="V349" s="42" t="s">
        <v>43</v>
      </c>
      <c r="W349" s="42" t="s">
        <v>123</v>
      </c>
      <c r="X349" s="42" t="s">
        <v>2074</v>
      </c>
      <c r="Y349" s="68">
        <v>1</v>
      </c>
      <c r="Z349" s="26">
        <f>IF(T349="SOPORTE_TELEFÓNICO",'TARIFAS 2025'!$B$14,IF(V349="PRINCIPAL",'TARIFAS 2025'!$B$8,IF(V349="INTERMEDIA",'TARIFAS 2025'!$C$8,IF(V349="LEJANA",'TARIFAS 2025'!$D$8))))</f>
        <v>22000</v>
      </c>
      <c r="AA349" s="26">
        <f t="shared" si="5"/>
        <v>22000</v>
      </c>
    </row>
    <row r="350" spans="1:27" s="66" customFormat="1" ht="15.6">
      <c r="A350" s="68" t="s">
        <v>76</v>
      </c>
      <c r="B350" s="25" t="str">
        <f>VLOOKUP(A350,'CENTROS DE COSTOS'!A:D,2,0)</f>
        <v>0036-0007</v>
      </c>
      <c r="C350" s="25" t="str">
        <f>VLOOKUP(A350,'CENTROS DE COSTOS'!A:D,3,0)</f>
        <v>Wompi Santander</v>
      </c>
      <c r="D350" s="68">
        <v>68081</v>
      </c>
      <c r="E350" s="68">
        <v>2883863</v>
      </c>
      <c r="F350" s="68">
        <v>60956</v>
      </c>
      <c r="G350" s="68" t="s">
        <v>33</v>
      </c>
      <c r="H350" s="68" t="s">
        <v>965</v>
      </c>
      <c r="I350" s="68" t="s">
        <v>969</v>
      </c>
      <c r="J350" s="68" t="s">
        <v>3157</v>
      </c>
      <c r="K350" s="68" t="s">
        <v>1174</v>
      </c>
      <c r="L350" s="68" t="s">
        <v>3158</v>
      </c>
      <c r="M350" s="42">
        <v>45945.427777777775</v>
      </c>
      <c r="N350" s="42">
        <v>45949.357638888891</v>
      </c>
      <c r="O350" s="68" t="s">
        <v>33</v>
      </c>
      <c r="P350" s="42" t="s">
        <v>2016</v>
      </c>
      <c r="Q350" s="42" t="s">
        <v>2017</v>
      </c>
      <c r="R350" s="42" t="s">
        <v>2018</v>
      </c>
      <c r="S350" s="42" t="s">
        <v>3159</v>
      </c>
      <c r="T350" s="42" t="s">
        <v>1178</v>
      </c>
      <c r="U350" s="25">
        <v>0</v>
      </c>
      <c r="V350" s="42" t="s">
        <v>44</v>
      </c>
      <c r="W350" s="42" t="s">
        <v>123</v>
      </c>
      <c r="X350" s="42" t="s">
        <v>1297</v>
      </c>
      <c r="Y350" s="68">
        <v>1</v>
      </c>
      <c r="Z350" s="26">
        <f>IF(T350="SOPORTE_TELEFÓNICO",'TARIFAS 2025'!$B$14,IF(V350="PRINCIPAL",'TARIFAS 2025'!$B$8,IF(V350="INTERMEDIA",'TARIFAS 2025'!$C$8,IF(V350="LEJANA",'TARIFAS 2025'!$D$8))))</f>
        <v>452148</v>
      </c>
      <c r="AA350" s="26">
        <f t="shared" si="5"/>
        <v>452148</v>
      </c>
    </row>
    <row r="351" spans="1:27" s="66" customFormat="1" ht="15.6">
      <c r="A351" s="68" t="s">
        <v>92</v>
      </c>
      <c r="B351" s="25" t="str">
        <f>VLOOKUP(A351,'CENTROS DE COSTOS'!A:D,2,0)</f>
        <v>0036-0006</v>
      </c>
      <c r="C351" s="25" t="str">
        <f>VLOOKUP(A351,'CENTROS DE COSTOS'!A:D,3,0)</f>
        <v>Wompi Oriente</v>
      </c>
      <c r="D351" s="68">
        <v>18001</v>
      </c>
      <c r="E351" s="68">
        <v>2885574</v>
      </c>
      <c r="F351" s="68">
        <v>79385</v>
      </c>
      <c r="G351" s="68" t="s">
        <v>33</v>
      </c>
      <c r="H351" s="68" t="s">
        <v>468</v>
      </c>
      <c r="I351" s="68" t="s">
        <v>84</v>
      </c>
      <c r="J351" s="68" t="s">
        <v>3160</v>
      </c>
      <c r="K351" s="68" t="s">
        <v>1174</v>
      </c>
      <c r="L351" s="68" t="s">
        <v>3161</v>
      </c>
      <c r="M351" s="42">
        <v>45945.541666666664</v>
      </c>
      <c r="N351" s="42">
        <v>45949.361805555556</v>
      </c>
      <c r="O351" s="68" t="s">
        <v>33</v>
      </c>
      <c r="P351" s="42" t="s">
        <v>2149</v>
      </c>
      <c r="Q351" s="42" t="s">
        <v>2150</v>
      </c>
      <c r="R351" s="42" t="s">
        <v>2151</v>
      </c>
      <c r="S351" s="42" t="s">
        <v>3162</v>
      </c>
      <c r="T351" s="42" t="s">
        <v>2013</v>
      </c>
      <c r="U351" s="25">
        <v>16</v>
      </c>
      <c r="V351" s="42" t="s">
        <v>44</v>
      </c>
      <c r="W351" s="42" t="s">
        <v>123</v>
      </c>
      <c r="X351" s="42" t="s">
        <v>1515</v>
      </c>
      <c r="Y351" s="68">
        <v>1</v>
      </c>
      <c r="Z351" s="26">
        <f>IF(T351="SOPORTE_TELEFÓNICO",'TARIFAS 2025'!$B$14,IF(V351="PRINCIPAL",'TARIFAS 2025'!$B$8,IF(V351="INTERMEDIA",'TARIFAS 2025'!$C$8,IF(V351="LEJANA",'TARIFAS 2025'!$D$8))))</f>
        <v>22000</v>
      </c>
      <c r="AA351" s="26">
        <f t="shared" si="5"/>
        <v>22000</v>
      </c>
    </row>
    <row r="352" spans="1:27" s="66" customFormat="1" ht="15.6">
      <c r="A352" s="68" t="s">
        <v>73</v>
      </c>
      <c r="B352" s="25" t="str">
        <f>VLOOKUP(A352,'CENTROS DE COSTOS'!A:D,2,0)</f>
        <v>0036-0004</v>
      </c>
      <c r="C352" s="25" t="str">
        <f>VLOOKUP(A352,'CENTROS DE COSTOS'!A:D,3,0)</f>
        <v>Wompi Centro</v>
      </c>
      <c r="D352" s="68">
        <v>25430</v>
      </c>
      <c r="E352" s="68">
        <v>2897972</v>
      </c>
      <c r="F352" s="68">
        <v>76237</v>
      </c>
      <c r="G352" s="68" t="s">
        <v>33</v>
      </c>
      <c r="H352" s="68" t="s">
        <v>620</v>
      </c>
      <c r="I352" s="68" t="s">
        <v>676</v>
      </c>
      <c r="J352" s="68" t="s">
        <v>3163</v>
      </c>
      <c r="K352" s="68" t="s">
        <v>1174</v>
      </c>
      <c r="L352" s="68" t="s">
        <v>3164</v>
      </c>
      <c r="M352" s="42">
        <v>45947.633333333331</v>
      </c>
      <c r="N352" s="42">
        <v>45949.384027777778</v>
      </c>
      <c r="O352" s="68" t="s">
        <v>33</v>
      </c>
      <c r="P352" s="42" t="s">
        <v>2022</v>
      </c>
      <c r="Q352" s="42" t="s">
        <v>2023</v>
      </c>
      <c r="R352" s="42" t="s">
        <v>2024</v>
      </c>
      <c r="S352" s="42" t="s">
        <v>3165</v>
      </c>
      <c r="T352" s="42" t="s">
        <v>2013</v>
      </c>
      <c r="U352" s="25">
        <v>16</v>
      </c>
      <c r="V352" s="42" t="s">
        <v>43</v>
      </c>
      <c r="W352" s="42" t="s">
        <v>123</v>
      </c>
      <c r="X352" s="42" t="s">
        <v>1621</v>
      </c>
      <c r="Y352" s="68">
        <v>1</v>
      </c>
      <c r="Z352" s="26">
        <f>IF(T352="SOPORTE_TELEFÓNICO",'TARIFAS 2025'!$B$14,IF(V352="PRINCIPAL",'TARIFAS 2025'!$B$8,IF(V352="INTERMEDIA",'TARIFAS 2025'!$C$8,IF(V352="LEJANA",'TARIFAS 2025'!$D$8))))</f>
        <v>22000</v>
      </c>
      <c r="AA352" s="26">
        <f t="shared" si="5"/>
        <v>22000</v>
      </c>
    </row>
    <row r="353" spans="1:27" s="66" customFormat="1" ht="15.6">
      <c r="A353" s="68" t="s">
        <v>92</v>
      </c>
      <c r="B353" s="25" t="str">
        <f>VLOOKUP(A353,'CENTROS DE COSTOS'!A:D,2,0)</f>
        <v>0036-0006</v>
      </c>
      <c r="C353" s="25" t="str">
        <f>VLOOKUP(A353,'CENTROS DE COSTOS'!A:D,3,0)</f>
        <v>Wompi Oriente</v>
      </c>
      <c r="D353" s="68">
        <v>41615</v>
      </c>
      <c r="E353" s="68">
        <v>2868192</v>
      </c>
      <c r="F353" s="68">
        <v>50918</v>
      </c>
      <c r="G353" s="68" t="s">
        <v>33</v>
      </c>
      <c r="H353" s="68" t="s">
        <v>742</v>
      </c>
      <c r="I353" s="68" t="s">
        <v>765</v>
      </c>
      <c r="J353" s="68" t="s">
        <v>3166</v>
      </c>
      <c r="K353" s="68" t="s">
        <v>1174</v>
      </c>
      <c r="L353" s="68" t="s">
        <v>3167</v>
      </c>
      <c r="M353" s="42">
        <v>45940.431250000001</v>
      </c>
      <c r="N353" s="42">
        <v>45949.45416666667</v>
      </c>
      <c r="O353" s="68" t="s">
        <v>33</v>
      </c>
      <c r="P353" s="42" t="s">
        <v>2016</v>
      </c>
      <c r="Q353" s="42" t="s">
        <v>2017</v>
      </c>
      <c r="R353" s="42" t="s">
        <v>2018</v>
      </c>
      <c r="S353" s="42" t="s">
        <v>3168</v>
      </c>
      <c r="T353" s="42" t="s">
        <v>2013</v>
      </c>
      <c r="U353" s="25">
        <v>32</v>
      </c>
      <c r="V353" s="42" t="s">
        <v>42</v>
      </c>
      <c r="W353" s="42" t="s">
        <v>123</v>
      </c>
      <c r="X353" s="42" t="s">
        <v>1265</v>
      </c>
      <c r="Y353" s="68">
        <v>1</v>
      </c>
      <c r="Z353" s="26">
        <f>IF(T353="SOPORTE_TELEFÓNICO",'TARIFAS 2025'!$B$14,IF(V353="PRINCIPAL",'TARIFAS 2025'!$B$8,IF(V353="INTERMEDIA",'TARIFAS 2025'!$C$8,IF(V353="LEJANA",'TARIFAS 2025'!$D$8))))</f>
        <v>22000</v>
      </c>
      <c r="AA353" s="26">
        <f t="shared" si="5"/>
        <v>22000</v>
      </c>
    </row>
    <row r="354" spans="1:27" s="66" customFormat="1" ht="15.6">
      <c r="A354" s="68" t="s">
        <v>92</v>
      </c>
      <c r="B354" s="25" t="str">
        <f>VLOOKUP(A354,'CENTROS DE COSTOS'!A:D,2,0)</f>
        <v>0036-0006</v>
      </c>
      <c r="C354" s="25" t="str">
        <f>VLOOKUP(A354,'CENTROS DE COSTOS'!A:D,3,0)</f>
        <v>Wompi Oriente</v>
      </c>
      <c r="D354" s="68">
        <v>41001</v>
      </c>
      <c r="E354" s="68">
        <v>2868431</v>
      </c>
      <c r="F354" s="68">
        <v>24005</v>
      </c>
      <c r="G354" s="68" t="s">
        <v>33</v>
      </c>
      <c r="H354" s="68" t="s">
        <v>742</v>
      </c>
      <c r="I354" s="68" t="s">
        <v>92</v>
      </c>
      <c r="J354" s="68" t="s">
        <v>3169</v>
      </c>
      <c r="K354" s="68" t="s">
        <v>1174</v>
      </c>
      <c r="L354" s="68" t="s">
        <v>3170</v>
      </c>
      <c r="M354" s="42">
        <v>45940.438888888886</v>
      </c>
      <c r="N354" s="42">
        <v>45949.459027777775</v>
      </c>
      <c r="O354" s="68" t="s">
        <v>33</v>
      </c>
      <c r="P354" s="42" t="s">
        <v>2016</v>
      </c>
      <c r="Q354" s="42" t="s">
        <v>2017</v>
      </c>
      <c r="R354" s="42" t="s">
        <v>2018</v>
      </c>
      <c r="S354" s="42" t="s">
        <v>3171</v>
      </c>
      <c r="T354" s="42" t="s">
        <v>2013</v>
      </c>
      <c r="U354" s="25">
        <v>48</v>
      </c>
      <c r="V354" s="42" t="s">
        <v>42</v>
      </c>
      <c r="W354" s="42" t="s">
        <v>123</v>
      </c>
      <c r="X354" s="42" t="s">
        <v>1497</v>
      </c>
      <c r="Y354" s="68">
        <v>1</v>
      </c>
      <c r="Z354" s="26">
        <f>IF(T354="SOPORTE_TELEFÓNICO",'TARIFAS 2025'!$B$14,IF(V354="PRINCIPAL",'TARIFAS 2025'!$B$8,IF(V354="INTERMEDIA",'TARIFAS 2025'!$C$8,IF(V354="LEJANA",'TARIFAS 2025'!$D$8))))</f>
        <v>22000</v>
      </c>
      <c r="AA354" s="26">
        <f t="shared" si="5"/>
        <v>22000</v>
      </c>
    </row>
    <row r="355" spans="1:27" s="66" customFormat="1" ht="15.6">
      <c r="A355" s="68" t="s">
        <v>92</v>
      </c>
      <c r="B355" s="25" t="str">
        <f>VLOOKUP(A355,'CENTROS DE COSTOS'!A:D,2,0)</f>
        <v>0036-0006</v>
      </c>
      <c r="C355" s="25" t="str">
        <f>VLOOKUP(A355,'CENTROS DE COSTOS'!A:D,3,0)</f>
        <v>Wompi Oriente</v>
      </c>
      <c r="D355" s="68">
        <v>41001</v>
      </c>
      <c r="E355" s="68">
        <v>2870938</v>
      </c>
      <c r="F355" s="68">
        <v>67588</v>
      </c>
      <c r="G355" s="68" t="s">
        <v>33</v>
      </c>
      <c r="H355" s="68" t="s">
        <v>742</v>
      </c>
      <c r="I355" s="68" t="s">
        <v>92</v>
      </c>
      <c r="J355" s="68" t="s">
        <v>3172</v>
      </c>
      <c r="K355" s="68" t="s">
        <v>1174</v>
      </c>
      <c r="L355" s="68" t="s">
        <v>3173</v>
      </c>
      <c r="M355" s="42">
        <v>45940.668749999997</v>
      </c>
      <c r="N355" s="42">
        <v>45949.461111111108</v>
      </c>
      <c r="O355" s="68" t="s">
        <v>33</v>
      </c>
      <c r="P355" s="42" t="s">
        <v>2016</v>
      </c>
      <c r="Q355" s="42" t="s">
        <v>2017</v>
      </c>
      <c r="R355" s="42" t="s">
        <v>2018</v>
      </c>
      <c r="S355" s="42" t="s">
        <v>3174</v>
      </c>
      <c r="T355" s="42" t="s">
        <v>2013</v>
      </c>
      <c r="U355" s="25">
        <v>24</v>
      </c>
      <c r="V355" s="42" t="s">
        <v>42</v>
      </c>
      <c r="W355" s="42" t="s">
        <v>123</v>
      </c>
      <c r="X355" s="42" t="s">
        <v>1497</v>
      </c>
      <c r="Y355" s="68">
        <v>1</v>
      </c>
      <c r="Z355" s="26">
        <f>IF(T355="SOPORTE_TELEFÓNICO",'TARIFAS 2025'!$B$14,IF(V355="PRINCIPAL",'TARIFAS 2025'!$B$8,IF(V355="INTERMEDIA",'TARIFAS 2025'!$C$8,IF(V355="LEJANA",'TARIFAS 2025'!$D$8))))</f>
        <v>22000</v>
      </c>
      <c r="AA355" s="26">
        <f t="shared" si="5"/>
        <v>22000</v>
      </c>
    </row>
    <row r="356" spans="1:27" s="66" customFormat="1" ht="15.6">
      <c r="A356" s="68" t="s">
        <v>87</v>
      </c>
      <c r="B356" s="25" t="str">
        <f>VLOOKUP(A356,'CENTROS DE COSTOS'!A:D,2,0)</f>
        <v>0036-0006</v>
      </c>
      <c r="C356" s="25" t="str">
        <f>VLOOKUP(A356,'CENTROS DE COSTOS'!A:D,3,0)</f>
        <v>Wompi Oriente</v>
      </c>
      <c r="D356" s="68">
        <v>73678</v>
      </c>
      <c r="E356" s="68">
        <v>2871342</v>
      </c>
      <c r="F356" s="68">
        <v>78021</v>
      </c>
      <c r="G356" s="68" t="s">
        <v>33</v>
      </c>
      <c r="H356" s="68" t="s">
        <v>1058</v>
      </c>
      <c r="I356" s="68" t="s">
        <v>140</v>
      </c>
      <c r="J356" s="68" t="s">
        <v>3175</v>
      </c>
      <c r="K356" s="68" t="s">
        <v>1174</v>
      </c>
      <c r="L356" s="68" t="s">
        <v>3176</v>
      </c>
      <c r="M356" s="42">
        <v>45940.700694444444</v>
      </c>
      <c r="N356" s="42">
        <v>45949.463194444441</v>
      </c>
      <c r="O356" s="68" t="s">
        <v>33</v>
      </c>
      <c r="P356" s="42" t="s">
        <v>2016</v>
      </c>
      <c r="Q356" s="42" t="s">
        <v>2017</v>
      </c>
      <c r="R356" s="42" t="s">
        <v>2018</v>
      </c>
      <c r="S356" s="42" t="s">
        <v>3177</v>
      </c>
      <c r="T356" s="42" t="s">
        <v>2013</v>
      </c>
      <c r="U356" s="25">
        <v>0</v>
      </c>
      <c r="V356" s="42" t="s">
        <v>43</v>
      </c>
      <c r="W356" s="42" t="s">
        <v>123</v>
      </c>
      <c r="X356" s="42" t="s">
        <v>2253</v>
      </c>
      <c r="Y356" s="68">
        <v>1</v>
      </c>
      <c r="Z356" s="26">
        <f>IF(T356="SOPORTE_TELEFÓNICO",'TARIFAS 2025'!$B$14,IF(V356="PRINCIPAL",'TARIFAS 2025'!$B$8,IF(V356="INTERMEDIA",'TARIFAS 2025'!$C$8,IF(V356="LEJANA",'TARIFAS 2025'!$D$8))))</f>
        <v>22000</v>
      </c>
      <c r="AA356" s="26">
        <f t="shared" si="5"/>
        <v>22000</v>
      </c>
    </row>
    <row r="357" spans="1:27" s="66" customFormat="1" ht="15.6">
      <c r="A357" s="68" t="s">
        <v>92</v>
      </c>
      <c r="B357" s="25" t="str">
        <f>VLOOKUP(A357,'CENTROS DE COSTOS'!A:D,2,0)</f>
        <v>0036-0006</v>
      </c>
      <c r="C357" s="25" t="str">
        <f>VLOOKUP(A357,'CENTROS DE COSTOS'!A:D,3,0)</f>
        <v>Wompi Oriente</v>
      </c>
      <c r="D357" s="68">
        <v>41001</v>
      </c>
      <c r="E357" s="68">
        <v>2872643</v>
      </c>
      <c r="F357" s="68">
        <v>70349</v>
      </c>
      <c r="G357" s="68" t="s">
        <v>33</v>
      </c>
      <c r="H357" s="68" t="s">
        <v>742</v>
      </c>
      <c r="I357" s="68" t="s">
        <v>92</v>
      </c>
      <c r="J357" s="68" t="s">
        <v>2762</v>
      </c>
      <c r="K357" s="68" t="s">
        <v>1174</v>
      </c>
      <c r="L357" s="68" t="s">
        <v>3178</v>
      </c>
      <c r="M357" s="42">
        <v>45942.375</v>
      </c>
      <c r="N357" s="42">
        <v>45949.468055555553</v>
      </c>
      <c r="O357" s="68" t="s">
        <v>33</v>
      </c>
      <c r="P357" s="42" t="s">
        <v>2016</v>
      </c>
      <c r="Q357" s="42" t="s">
        <v>2017</v>
      </c>
      <c r="R357" s="42" t="s">
        <v>2018</v>
      </c>
      <c r="S357" s="42" t="s">
        <v>3179</v>
      </c>
      <c r="T357" s="42" t="s">
        <v>2013</v>
      </c>
      <c r="U357" s="25">
        <v>32</v>
      </c>
      <c r="V357" s="42" t="s">
        <v>42</v>
      </c>
      <c r="W357" s="42" t="s">
        <v>123</v>
      </c>
      <c r="X357" s="42" t="s">
        <v>1265</v>
      </c>
      <c r="Y357" s="68">
        <v>1</v>
      </c>
      <c r="Z357" s="26">
        <f>IF(T357="SOPORTE_TELEFÓNICO",'TARIFAS 2025'!$B$14,IF(V357="PRINCIPAL",'TARIFAS 2025'!$B$8,IF(V357="INTERMEDIA",'TARIFAS 2025'!$C$8,IF(V357="LEJANA",'TARIFAS 2025'!$D$8))))</f>
        <v>22000</v>
      </c>
      <c r="AA357" s="26">
        <f t="shared" ref="AA357:AA416" si="6">Z357*Y357</f>
        <v>22000</v>
      </c>
    </row>
    <row r="358" spans="1:27" s="66" customFormat="1" ht="15.6">
      <c r="A358" s="68" t="s">
        <v>92</v>
      </c>
      <c r="B358" s="25" t="str">
        <f>VLOOKUP(A358,'CENTROS DE COSTOS'!A:D,2,0)</f>
        <v>0036-0006</v>
      </c>
      <c r="C358" s="25" t="str">
        <f>VLOOKUP(A358,'CENTROS DE COSTOS'!A:D,3,0)</f>
        <v>Wompi Oriente</v>
      </c>
      <c r="D358" s="68">
        <v>41206</v>
      </c>
      <c r="E358" s="68">
        <v>2872758</v>
      </c>
      <c r="F358" s="68">
        <v>49961</v>
      </c>
      <c r="G358" s="68" t="s">
        <v>33</v>
      </c>
      <c r="H358" s="68" t="s">
        <v>742</v>
      </c>
      <c r="I358" s="68" t="s">
        <v>750</v>
      </c>
      <c r="J358" s="68" t="s">
        <v>3180</v>
      </c>
      <c r="K358" s="68" t="s">
        <v>1174</v>
      </c>
      <c r="L358" s="68" t="s">
        <v>3181</v>
      </c>
      <c r="M358" s="42">
        <v>45942.375</v>
      </c>
      <c r="N358" s="42">
        <v>45949.470833333333</v>
      </c>
      <c r="O358" s="68" t="s">
        <v>33</v>
      </c>
      <c r="P358" s="42" t="s">
        <v>2016</v>
      </c>
      <c r="Q358" s="42" t="s">
        <v>2017</v>
      </c>
      <c r="R358" s="42" t="s">
        <v>2018</v>
      </c>
      <c r="S358" s="42" t="s">
        <v>3182</v>
      </c>
      <c r="T358" s="42" t="s">
        <v>2013</v>
      </c>
      <c r="U358" s="25">
        <v>56</v>
      </c>
      <c r="V358" s="42" t="s">
        <v>44</v>
      </c>
      <c r="W358" s="42" t="s">
        <v>123</v>
      </c>
      <c r="X358" s="42" t="s">
        <v>1497</v>
      </c>
      <c r="Y358" s="68">
        <v>1</v>
      </c>
      <c r="Z358" s="26">
        <f>IF(T358="SOPORTE_TELEFÓNICO",'TARIFAS 2025'!$B$14,IF(V358="PRINCIPAL",'TARIFAS 2025'!$B$8,IF(V358="INTERMEDIA",'TARIFAS 2025'!$C$8,IF(V358="LEJANA",'TARIFAS 2025'!$D$8))))</f>
        <v>22000</v>
      </c>
      <c r="AA358" s="26">
        <f t="shared" si="6"/>
        <v>22000</v>
      </c>
    </row>
    <row r="359" spans="1:27" s="66" customFormat="1" ht="15.6">
      <c r="A359" s="68" t="s">
        <v>70</v>
      </c>
      <c r="B359" s="25" t="str">
        <f>VLOOKUP(A359,'CENTROS DE COSTOS'!A:D,2,0)</f>
        <v>0036-0001</v>
      </c>
      <c r="C359" s="25" t="str">
        <f>VLOOKUP(A359,'CENTROS DE COSTOS'!A:D,3,0)</f>
        <v>Wompi Costa</v>
      </c>
      <c r="D359" s="68">
        <v>8078</v>
      </c>
      <c r="E359" s="68">
        <v>2883944</v>
      </c>
      <c r="F359" s="68">
        <v>28002</v>
      </c>
      <c r="G359" s="68" t="s">
        <v>33</v>
      </c>
      <c r="H359" s="68" t="s">
        <v>255</v>
      </c>
      <c r="I359" s="68" t="s">
        <v>257</v>
      </c>
      <c r="J359" s="68" t="s">
        <v>3183</v>
      </c>
      <c r="K359" s="68" t="s">
        <v>1174</v>
      </c>
      <c r="L359" s="68" t="s">
        <v>3184</v>
      </c>
      <c r="M359" s="42">
        <v>45945.427083333336</v>
      </c>
      <c r="N359" s="42">
        <v>45949.473611111112</v>
      </c>
      <c r="O359" s="68" t="s">
        <v>33</v>
      </c>
      <c r="P359" s="42" t="s">
        <v>2016</v>
      </c>
      <c r="Q359" s="42" t="s">
        <v>2017</v>
      </c>
      <c r="R359" s="42" t="s">
        <v>2018</v>
      </c>
      <c r="S359" s="42" t="s">
        <v>3185</v>
      </c>
      <c r="T359" s="42" t="s">
        <v>2013</v>
      </c>
      <c r="U359" s="25">
        <v>0</v>
      </c>
      <c r="V359" s="42" t="s">
        <v>43</v>
      </c>
      <c r="W359" s="42" t="s">
        <v>123</v>
      </c>
      <c r="X359" s="42" t="s">
        <v>2432</v>
      </c>
      <c r="Y359" s="68">
        <v>1</v>
      </c>
      <c r="Z359" s="26">
        <f>IF(T359="SOPORTE_TELEFÓNICO",'TARIFAS 2025'!$B$14,IF(V359="PRINCIPAL",'TARIFAS 2025'!$B$8,IF(V359="INTERMEDIA",'TARIFAS 2025'!$C$8,IF(V359="LEJANA",'TARIFAS 2025'!$D$8))))</f>
        <v>22000</v>
      </c>
      <c r="AA359" s="26">
        <f t="shared" si="6"/>
        <v>22000</v>
      </c>
    </row>
    <row r="360" spans="1:27" s="66" customFormat="1" ht="15.6">
      <c r="A360" s="68" t="s">
        <v>70</v>
      </c>
      <c r="B360" s="25" t="str">
        <f>VLOOKUP(A360,'CENTROS DE COSTOS'!A:D,2,0)</f>
        <v>0036-0001</v>
      </c>
      <c r="C360" s="25" t="str">
        <f>VLOOKUP(A360,'CENTROS DE COSTOS'!A:D,3,0)</f>
        <v>Wompi Costa</v>
      </c>
      <c r="D360" s="68">
        <v>8638</v>
      </c>
      <c r="E360" s="68">
        <v>2887017</v>
      </c>
      <c r="F360" s="68">
        <v>70268</v>
      </c>
      <c r="G360" s="68" t="s">
        <v>33</v>
      </c>
      <c r="H360" s="68" t="s">
        <v>255</v>
      </c>
      <c r="I360" s="68" t="s">
        <v>137</v>
      </c>
      <c r="J360" s="68" t="s">
        <v>3186</v>
      </c>
      <c r="K360" s="68" t="s">
        <v>1174</v>
      </c>
      <c r="L360" s="68" t="s">
        <v>3187</v>
      </c>
      <c r="M360" s="42">
        <v>45945.652083333334</v>
      </c>
      <c r="N360" s="42">
        <v>45949.475694444445</v>
      </c>
      <c r="O360" s="68" t="s">
        <v>33</v>
      </c>
      <c r="P360" s="42" t="s">
        <v>2016</v>
      </c>
      <c r="Q360" s="42" t="s">
        <v>2017</v>
      </c>
      <c r="R360" s="42" t="s">
        <v>2018</v>
      </c>
      <c r="S360" s="42" t="s">
        <v>3188</v>
      </c>
      <c r="T360" s="42" t="s">
        <v>2013</v>
      </c>
      <c r="U360" s="25">
        <v>24</v>
      </c>
      <c r="V360" s="42" t="s">
        <v>43</v>
      </c>
      <c r="W360" s="42" t="s">
        <v>123</v>
      </c>
      <c r="X360" s="42" t="s">
        <v>2432</v>
      </c>
      <c r="Y360" s="68">
        <v>1</v>
      </c>
      <c r="Z360" s="26">
        <f>IF(T360="SOPORTE_TELEFÓNICO",'TARIFAS 2025'!$B$14,IF(V360="PRINCIPAL",'TARIFAS 2025'!$B$8,IF(V360="INTERMEDIA",'TARIFAS 2025'!$C$8,IF(V360="LEJANA",'TARIFAS 2025'!$D$8))))</f>
        <v>22000</v>
      </c>
      <c r="AA360" s="26">
        <f t="shared" si="6"/>
        <v>22000</v>
      </c>
    </row>
    <row r="361" spans="1:27" s="66" customFormat="1" ht="15.6">
      <c r="A361" s="68" t="s">
        <v>73</v>
      </c>
      <c r="B361" s="25" t="str">
        <f>VLOOKUP(A361,'CENTROS DE COSTOS'!A:D,2,0)</f>
        <v>0036-0004</v>
      </c>
      <c r="C361" s="25" t="str">
        <f>VLOOKUP(A361,'CENTROS DE COSTOS'!A:D,3,0)</f>
        <v>Wompi Centro</v>
      </c>
      <c r="D361" s="68">
        <v>11001</v>
      </c>
      <c r="E361" s="68">
        <v>2890124</v>
      </c>
      <c r="F361" s="68">
        <v>19825</v>
      </c>
      <c r="G361" s="68" t="s">
        <v>33</v>
      </c>
      <c r="H361" s="68" t="s">
        <v>620</v>
      </c>
      <c r="I361" s="68" t="s">
        <v>2057</v>
      </c>
      <c r="J361" s="68" t="s">
        <v>2278</v>
      </c>
      <c r="K361" s="68" t="s">
        <v>1174</v>
      </c>
      <c r="L361" s="68" t="s">
        <v>3189</v>
      </c>
      <c r="M361" s="42">
        <v>45946.421527777777</v>
      </c>
      <c r="N361" s="42">
        <v>45949.477083333331</v>
      </c>
      <c r="O361" s="68" t="s">
        <v>33</v>
      </c>
      <c r="P361" s="42" t="s">
        <v>2161</v>
      </c>
      <c r="Q361" s="42" t="s">
        <v>2161</v>
      </c>
      <c r="R361" s="42" t="s">
        <v>2305</v>
      </c>
      <c r="S361" s="42" t="s">
        <v>3190</v>
      </c>
      <c r="T361" s="42" t="s">
        <v>1178</v>
      </c>
      <c r="U361" s="25">
        <v>64</v>
      </c>
      <c r="V361" s="42" t="s">
        <v>42</v>
      </c>
      <c r="W361" s="42" t="s">
        <v>123</v>
      </c>
      <c r="X361" s="42" t="s">
        <v>2757</v>
      </c>
      <c r="Y361" s="68">
        <v>2</v>
      </c>
      <c r="Z361" s="26">
        <f>IF(T361="SOPORTE_TELEFÓNICO",'TARIFAS 2025'!$B$14,IF(V361="PRINCIPAL",'TARIFAS 2025'!$B$8,IF(V361="INTERMEDIA",'TARIFAS 2025'!$C$8,IF(V361="LEJANA",'TARIFAS 2025'!$D$8))))</f>
        <v>51282</v>
      </c>
      <c r="AA361" s="26">
        <f t="shared" si="6"/>
        <v>102564</v>
      </c>
    </row>
    <row r="362" spans="1:27" s="66" customFormat="1" ht="15.6">
      <c r="A362" s="68" t="s">
        <v>73</v>
      </c>
      <c r="B362" s="25" t="str">
        <f>VLOOKUP(A362,'CENTROS DE COSTOS'!A:D,2,0)</f>
        <v>0036-0004</v>
      </c>
      <c r="C362" s="25" t="str">
        <f>VLOOKUP(A362,'CENTROS DE COSTOS'!A:D,3,0)</f>
        <v>Wompi Centro</v>
      </c>
      <c r="D362" s="68">
        <v>11001</v>
      </c>
      <c r="E362" s="68">
        <v>2891210</v>
      </c>
      <c r="F362" s="68">
        <v>31115</v>
      </c>
      <c r="G362" s="68" t="s">
        <v>33</v>
      </c>
      <c r="H362" s="68" t="s">
        <v>620</v>
      </c>
      <c r="I362" s="68" t="s">
        <v>73</v>
      </c>
      <c r="J362" s="68" t="s">
        <v>2414</v>
      </c>
      <c r="K362" s="68" t="s">
        <v>1174</v>
      </c>
      <c r="L362" s="68" t="s">
        <v>3191</v>
      </c>
      <c r="M362" s="42">
        <v>45946.488888888889</v>
      </c>
      <c r="N362" s="42">
        <v>45949.479861111111</v>
      </c>
      <c r="O362" s="68" t="s">
        <v>33</v>
      </c>
      <c r="P362" s="42" t="s">
        <v>2016</v>
      </c>
      <c r="Q362" s="42" t="s">
        <v>2017</v>
      </c>
      <c r="R362" s="42" t="s">
        <v>2018</v>
      </c>
      <c r="S362" s="42" t="s">
        <v>3192</v>
      </c>
      <c r="T362" s="42" t="s">
        <v>1178</v>
      </c>
      <c r="U362" s="25">
        <v>64</v>
      </c>
      <c r="V362" s="42" t="s">
        <v>42</v>
      </c>
      <c r="W362" s="42" t="s">
        <v>123</v>
      </c>
      <c r="X362" s="42" t="s">
        <v>3193</v>
      </c>
      <c r="Y362" s="68">
        <v>1</v>
      </c>
      <c r="Z362" s="26">
        <f>IF(T362="SOPORTE_TELEFÓNICO",'TARIFAS 2025'!$B$14,IF(V362="PRINCIPAL",'TARIFAS 2025'!$B$8,IF(V362="INTERMEDIA",'TARIFAS 2025'!$C$8,IF(V362="LEJANA",'TARIFAS 2025'!$D$8))))</f>
        <v>51282</v>
      </c>
      <c r="AA362" s="26">
        <f t="shared" si="6"/>
        <v>51282</v>
      </c>
    </row>
    <row r="363" spans="1:27" s="66" customFormat="1" ht="15.6">
      <c r="A363" s="68" t="s">
        <v>79</v>
      </c>
      <c r="B363" s="25" t="str">
        <f>VLOOKUP(A363,'CENTROS DE COSTOS'!A:D,2,0)</f>
        <v>0036-0003</v>
      </c>
      <c r="C363" s="25" t="str">
        <f>VLOOKUP(A363,'CENTROS DE COSTOS'!A:D,3,0)</f>
        <v>Wompi Suroccidente</v>
      </c>
      <c r="D363" s="68">
        <v>19001</v>
      </c>
      <c r="E363" s="68">
        <v>2893431</v>
      </c>
      <c r="F363" s="68">
        <v>79649</v>
      </c>
      <c r="G363" s="68" t="s">
        <v>33</v>
      </c>
      <c r="H363" s="68" t="s">
        <v>500</v>
      </c>
      <c r="I363" s="68" t="s">
        <v>95</v>
      </c>
      <c r="J363" s="68" t="s">
        <v>3194</v>
      </c>
      <c r="K363" s="68" t="s">
        <v>1174</v>
      </c>
      <c r="L363" s="68" t="s">
        <v>3195</v>
      </c>
      <c r="M363" s="42">
        <v>45946.703472222223</v>
      </c>
      <c r="N363" s="42">
        <v>45949.51458333333</v>
      </c>
      <c r="O363" s="68" t="s">
        <v>33</v>
      </c>
      <c r="P363" s="42" t="s">
        <v>2016</v>
      </c>
      <c r="Q363" s="42" t="s">
        <v>2017</v>
      </c>
      <c r="R363" s="42" t="s">
        <v>2312</v>
      </c>
      <c r="S363" s="42" t="s">
        <v>3196</v>
      </c>
      <c r="T363" s="42" t="s">
        <v>1178</v>
      </c>
      <c r="U363" s="25">
        <v>16</v>
      </c>
      <c r="V363" s="42" t="s">
        <v>44</v>
      </c>
      <c r="W363" s="42" t="s">
        <v>123</v>
      </c>
      <c r="X363" s="42" t="s">
        <v>1332</v>
      </c>
      <c r="Y363" s="68">
        <v>1</v>
      </c>
      <c r="Z363" s="26">
        <f>IF(T363="SOPORTE_TELEFÓNICO",'TARIFAS 2025'!$B$14,IF(V363="PRINCIPAL",'TARIFAS 2025'!$B$8,IF(V363="INTERMEDIA",'TARIFAS 2025'!$C$8,IF(V363="LEJANA",'TARIFAS 2025'!$D$8))))</f>
        <v>452148</v>
      </c>
      <c r="AA363" s="26">
        <f t="shared" si="6"/>
        <v>452148</v>
      </c>
    </row>
    <row r="364" spans="1:27" s="66" customFormat="1" ht="15.6">
      <c r="A364" s="68" t="s">
        <v>73</v>
      </c>
      <c r="B364" s="25" t="str">
        <f>VLOOKUP(A364,'CENTROS DE COSTOS'!A:D,2,0)</f>
        <v>0036-0004</v>
      </c>
      <c r="C364" s="25" t="str">
        <f>VLOOKUP(A364,'CENTROS DE COSTOS'!A:D,3,0)</f>
        <v>Wompi Centro</v>
      </c>
      <c r="D364" s="68">
        <v>25769</v>
      </c>
      <c r="E364" s="68">
        <v>2899056</v>
      </c>
      <c r="F364" s="68">
        <v>28822</v>
      </c>
      <c r="G364" s="68" t="s">
        <v>33</v>
      </c>
      <c r="H364" s="68" t="s">
        <v>620</v>
      </c>
      <c r="I364" s="68" t="s">
        <v>702</v>
      </c>
      <c r="J364" s="68" t="s">
        <v>3197</v>
      </c>
      <c r="K364" s="68" t="s">
        <v>1174</v>
      </c>
      <c r="L364" s="68" t="s">
        <v>3198</v>
      </c>
      <c r="M364" s="42">
        <v>45948.375</v>
      </c>
      <c r="N364" s="42">
        <v>45949.51666666667</v>
      </c>
      <c r="O364" s="68" t="s">
        <v>33</v>
      </c>
      <c r="P364" s="42" t="s">
        <v>2022</v>
      </c>
      <c r="Q364" s="42" t="s">
        <v>2115</v>
      </c>
      <c r="R364" s="42" t="s">
        <v>2060</v>
      </c>
      <c r="S364" s="42" t="s">
        <v>3199</v>
      </c>
      <c r="T364" s="42" t="s">
        <v>2013</v>
      </c>
      <c r="U364" s="25">
        <v>64</v>
      </c>
      <c r="V364" s="42" t="s">
        <v>43</v>
      </c>
      <c r="W364" s="42" t="s">
        <v>123</v>
      </c>
      <c r="X364" s="42" t="s">
        <v>1621</v>
      </c>
      <c r="Y364" s="68">
        <v>1</v>
      </c>
      <c r="Z364" s="26">
        <f>IF(T364="SOPORTE_TELEFÓNICO",'TARIFAS 2025'!$B$14,IF(V364="PRINCIPAL",'TARIFAS 2025'!$B$8,IF(V364="INTERMEDIA",'TARIFAS 2025'!$C$8,IF(V364="LEJANA",'TARIFAS 2025'!$D$8))))</f>
        <v>22000</v>
      </c>
      <c r="AA364" s="26">
        <f t="shared" si="6"/>
        <v>22000</v>
      </c>
    </row>
    <row r="365" spans="1:27" s="66" customFormat="1" ht="15.6">
      <c r="A365" s="68" t="s">
        <v>90</v>
      </c>
      <c r="B365" s="25" t="str">
        <f>VLOOKUP(A365,'CENTROS DE COSTOS'!A:D,2,0)</f>
        <v>0036-0005</v>
      </c>
      <c r="C365" s="25" t="str">
        <f>VLOOKUP(A365,'CENTROS DE COSTOS'!A:D,3,0)</f>
        <v>Wompi Noroccidente</v>
      </c>
      <c r="D365" s="68">
        <v>5360</v>
      </c>
      <c r="E365" s="68">
        <v>2900146</v>
      </c>
      <c r="F365" s="68">
        <v>39217</v>
      </c>
      <c r="G365" s="68" t="s">
        <v>33</v>
      </c>
      <c r="H365" s="68" t="s">
        <v>122</v>
      </c>
      <c r="I365" s="68" t="s">
        <v>2503</v>
      </c>
      <c r="J365" s="68" t="s">
        <v>3200</v>
      </c>
      <c r="K365" s="68" t="s">
        <v>1174</v>
      </c>
      <c r="L365" s="68" t="s">
        <v>3201</v>
      </c>
      <c r="M365" s="42">
        <v>45949.375</v>
      </c>
      <c r="N365" s="42">
        <v>45949.519444444442</v>
      </c>
      <c r="O365" s="68" t="s">
        <v>33</v>
      </c>
      <c r="P365" s="42" t="s">
        <v>2022</v>
      </c>
      <c r="Q365" s="42" t="s">
        <v>2023</v>
      </c>
      <c r="R365" s="42" t="s">
        <v>2060</v>
      </c>
      <c r="S365" s="42" t="s">
        <v>3202</v>
      </c>
      <c r="T365" s="42" t="s">
        <v>2013</v>
      </c>
      <c r="U365" s="25">
        <v>24</v>
      </c>
      <c r="V365" s="42" t="s">
        <v>42</v>
      </c>
      <c r="W365" s="42" t="s">
        <v>123</v>
      </c>
      <c r="X365" s="42" t="s">
        <v>2117</v>
      </c>
      <c r="Y365" s="68">
        <v>1</v>
      </c>
      <c r="Z365" s="26">
        <f>IF(T365="SOPORTE_TELEFÓNICO",'TARIFAS 2025'!$B$14,IF(V365="PRINCIPAL",'TARIFAS 2025'!$B$8,IF(V365="INTERMEDIA",'TARIFAS 2025'!$C$8,IF(V365="LEJANA",'TARIFAS 2025'!$D$8))))</f>
        <v>22000</v>
      </c>
      <c r="AA365" s="26">
        <f t="shared" si="6"/>
        <v>22000</v>
      </c>
    </row>
    <row r="366" spans="1:27" s="66" customFormat="1" ht="15.6">
      <c r="A366" s="68" t="s">
        <v>90</v>
      </c>
      <c r="B366" s="25" t="str">
        <f>VLOOKUP(A366,'CENTROS DE COSTOS'!A:D,2,0)</f>
        <v>0036-0005</v>
      </c>
      <c r="C366" s="25" t="str">
        <f>VLOOKUP(A366,'CENTROS DE COSTOS'!A:D,3,0)</f>
        <v>Wompi Noroccidente</v>
      </c>
      <c r="D366" s="68">
        <v>5001</v>
      </c>
      <c r="E366" s="68">
        <v>2900902</v>
      </c>
      <c r="F366" s="68">
        <v>79674</v>
      </c>
      <c r="G366" s="68" t="s">
        <v>33</v>
      </c>
      <c r="H366" s="68" t="s">
        <v>122</v>
      </c>
      <c r="I366" s="68" t="s">
        <v>2044</v>
      </c>
      <c r="J366" s="68" t="s">
        <v>2806</v>
      </c>
      <c r="K366" s="68" t="s">
        <v>1174</v>
      </c>
      <c r="L366" s="68" t="s">
        <v>3203</v>
      </c>
      <c r="M366" s="42">
        <v>45949.405555555553</v>
      </c>
      <c r="N366" s="42">
        <v>45949.522222222222</v>
      </c>
      <c r="O366" s="68" t="s">
        <v>33</v>
      </c>
      <c r="P366" s="42" t="s">
        <v>2022</v>
      </c>
      <c r="Q366" s="42" t="s">
        <v>2023</v>
      </c>
      <c r="R366" s="42" t="s">
        <v>2060</v>
      </c>
      <c r="S366" s="42" t="s">
        <v>3204</v>
      </c>
      <c r="T366" s="42" t="s">
        <v>2013</v>
      </c>
      <c r="U366" s="25">
        <v>16</v>
      </c>
      <c r="V366" s="42" t="s">
        <v>42</v>
      </c>
      <c r="W366" s="42" t="s">
        <v>123</v>
      </c>
      <c r="X366" s="42" t="s">
        <v>2117</v>
      </c>
      <c r="Y366" s="68">
        <v>1</v>
      </c>
      <c r="Z366" s="26">
        <f>IF(T366="SOPORTE_TELEFÓNICO",'TARIFAS 2025'!$B$14,IF(V366="PRINCIPAL",'TARIFAS 2025'!$B$8,IF(V366="INTERMEDIA",'TARIFAS 2025'!$C$8,IF(V366="LEJANA",'TARIFAS 2025'!$D$8))))</f>
        <v>22000</v>
      </c>
      <c r="AA366" s="26">
        <f t="shared" si="6"/>
        <v>22000</v>
      </c>
    </row>
    <row r="367" spans="1:27" s="66" customFormat="1" ht="15.6">
      <c r="A367" s="68" t="s">
        <v>70</v>
      </c>
      <c r="B367" s="25" t="str">
        <f>VLOOKUP(A367,'CENTROS DE COSTOS'!A:D,2,0)</f>
        <v>0036-0001</v>
      </c>
      <c r="C367" s="25" t="str">
        <f>VLOOKUP(A367,'CENTROS DE COSTOS'!A:D,3,0)</f>
        <v>Wompi Costa</v>
      </c>
      <c r="D367" s="68">
        <v>8758</v>
      </c>
      <c r="E367" s="68">
        <v>2900331</v>
      </c>
      <c r="F367" s="68">
        <v>80424</v>
      </c>
      <c r="G367" s="68" t="s">
        <v>33</v>
      </c>
      <c r="H367" s="68" t="s">
        <v>255</v>
      </c>
      <c r="I367" s="68" t="s">
        <v>272</v>
      </c>
      <c r="J367" s="68" t="s">
        <v>3205</v>
      </c>
      <c r="K367" s="68" t="s">
        <v>1174</v>
      </c>
      <c r="L367" s="68" t="s">
        <v>3206</v>
      </c>
      <c r="M367" s="42">
        <v>45949.375</v>
      </c>
      <c r="N367" s="42">
        <v>45949.620138888888</v>
      </c>
      <c r="O367" s="68" t="s">
        <v>33</v>
      </c>
      <c r="P367" s="42" t="s">
        <v>2016</v>
      </c>
      <c r="Q367" s="42" t="s">
        <v>2017</v>
      </c>
      <c r="R367" s="42" t="s">
        <v>2018</v>
      </c>
      <c r="S367" s="42" t="s">
        <v>3207</v>
      </c>
      <c r="T367" s="42" t="s">
        <v>1178</v>
      </c>
      <c r="U367" s="25">
        <v>8</v>
      </c>
      <c r="V367" s="42" t="s">
        <v>42</v>
      </c>
      <c r="W367" s="42" t="s">
        <v>123</v>
      </c>
      <c r="X367" s="42" t="s">
        <v>2432</v>
      </c>
      <c r="Y367" s="68">
        <v>1</v>
      </c>
      <c r="Z367" s="26">
        <f>IF(T367="SOPORTE_TELEFÓNICO",'TARIFAS 2025'!$B$14,IF(V367="PRINCIPAL",'TARIFAS 2025'!$B$8,IF(V367="INTERMEDIA",'TARIFAS 2025'!$C$8,IF(V367="LEJANA",'TARIFAS 2025'!$D$8))))</f>
        <v>51282</v>
      </c>
      <c r="AA367" s="26">
        <f t="shared" si="6"/>
        <v>51282</v>
      </c>
    </row>
    <row r="368" spans="1:27" s="66" customFormat="1" ht="15.6">
      <c r="A368" s="68" t="s">
        <v>83</v>
      </c>
      <c r="B368" s="25" t="str">
        <f>VLOOKUP(A368,'CENTROS DE COSTOS'!A:D,2,0)</f>
        <v>0036-0007</v>
      </c>
      <c r="C368" s="25" t="str">
        <f>VLOOKUP(A368,'CENTROS DE COSTOS'!A:D,3,0)</f>
        <v>Wompi Santander</v>
      </c>
      <c r="D368" s="68">
        <v>54874</v>
      </c>
      <c r="E368" s="68">
        <v>2900123</v>
      </c>
      <c r="F368" s="68">
        <v>46240</v>
      </c>
      <c r="G368" s="68" t="s">
        <v>33</v>
      </c>
      <c r="H368" s="68" t="s">
        <v>893</v>
      </c>
      <c r="I368" s="68" t="s">
        <v>929</v>
      </c>
      <c r="J368" s="68" t="s">
        <v>3208</v>
      </c>
      <c r="K368" s="68" t="s">
        <v>1174</v>
      </c>
      <c r="L368" s="68" t="s">
        <v>3209</v>
      </c>
      <c r="M368" s="42">
        <v>45948.50277777778</v>
      </c>
      <c r="N368" s="42">
        <v>45950.413888888892</v>
      </c>
      <c r="O368" s="68" t="s">
        <v>33</v>
      </c>
      <c r="P368" s="42" t="s">
        <v>2016</v>
      </c>
      <c r="Q368" s="42" t="s">
        <v>2017</v>
      </c>
      <c r="R368" s="42" t="s">
        <v>2018</v>
      </c>
      <c r="S368" s="42" t="s">
        <v>3210</v>
      </c>
      <c r="T368" s="42" t="s">
        <v>2013</v>
      </c>
      <c r="U368" s="25">
        <v>56</v>
      </c>
      <c r="V368" s="42" t="s">
        <v>42</v>
      </c>
      <c r="W368" s="42" t="s">
        <v>123</v>
      </c>
      <c r="X368" s="42" t="s">
        <v>1372</v>
      </c>
      <c r="Y368" s="68">
        <v>1</v>
      </c>
      <c r="Z368" s="26">
        <f>IF(T368="SOPORTE_TELEFÓNICO",'TARIFAS 2025'!$B$14,IF(V368="PRINCIPAL",'TARIFAS 2025'!$B$8,IF(V368="INTERMEDIA",'TARIFAS 2025'!$C$8,IF(V368="LEJANA",'TARIFAS 2025'!$D$8))))</f>
        <v>22000</v>
      </c>
      <c r="AA368" s="26">
        <f t="shared" si="6"/>
        <v>22000</v>
      </c>
    </row>
    <row r="369" spans="1:27" s="66" customFormat="1" ht="15.6">
      <c r="A369" s="68" t="s">
        <v>90</v>
      </c>
      <c r="B369" s="25" t="str">
        <f>VLOOKUP(A369,'CENTROS DE COSTOS'!A:D,2,0)</f>
        <v>0036-0005</v>
      </c>
      <c r="C369" s="25" t="str">
        <f>VLOOKUP(A369,'CENTROS DE COSTOS'!A:D,3,0)</f>
        <v>Wompi Noroccidente</v>
      </c>
      <c r="D369" s="68">
        <v>5001</v>
      </c>
      <c r="E369" s="68">
        <v>2900016</v>
      </c>
      <c r="F369" s="68">
        <v>39890</v>
      </c>
      <c r="G369" s="68" t="s">
        <v>33</v>
      </c>
      <c r="H369" s="68" t="s">
        <v>122</v>
      </c>
      <c r="I369" s="68" t="s">
        <v>90</v>
      </c>
      <c r="J369" s="68" t="s">
        <v>3211</v>
      </c>
      <c r="K369" s="68" t="s">
        <v>1174</v>
      </c>
      <c r="L369" s="68" t="s">
        <v>3212</v>
      </c>
      <c r="M369" s="42">
        <v>45948.479861111111</v>
      </c>
      <c r="N369" s="42">
        <v>45950.62222222222</v>
      </c>
      <c r="O369" s="68" t="s">
        <v>33</v>
      </c>
      <c r="P369" s="42" t="s">
        <v>2149</v>
      </c>
      <c r="Q369" s="42" t="s">
        <v>2150</v>
      </c>
      <c r="R369" s="42" t="s">
        <v>2151</v>
      </c>
      <c r="S369" s="42" t="s">
        <v>3213</v>
      </c>
      <c r="T369" s="42" t="s">
        <v>1178</v>
      </c>
      <c r="U369" s="25">
        <v>16</v>
      </c>
      <c r="V369" s="42" t="s">
        <v>42</v>
      </c>
      <c r="W369" s="42" t="s">
        <v>123</v>
      </c>
      <c r="X369" s="42" t="s">
        <v>2329</v>
      </c>
      <c r="Y369" s="68">
        <v>1</v>
      </c>
      <c r="Z369" s="26">
        <f>IF(T369="SOPORTE_TELEFÓNICO",'TARIFAS 2025'!$B$14,IF(V369="PRINCIPAL",'TARIFAS 2025'!$B$8,IF(V369="INTERMEDIA",'TARIFAS 2025'!$C$8,IF(V369="LEJANA",'TARIFAS 2025'!$D$8))))</f>
        <v>51282</v>
      </c>
      <c r="AA369" s="26">
        <f t="shared" si="6"/>
        <v>51282</v>
      </c>
    </row>
    <row r="370" spans="1:27" s="66" customFormat="1" ht="15.6">
      <c r="A370" s="68" t="s">
        <v>98</v>
      </c>
      <c r="B370" s="25" t="str">
        <f>VLOOKUP(A370,'CENTROS DE COSTOS'!A:D,2,0)</f>
        <v>0036-0007</v>
      </c>
      <c r="C370" s="25" t="str">
        <f>VLOOKUP(A370,'CENTROS DE COSTOS'!A:D,3,0)</f>
        <v>Wompi Santander</v>
      </c>
      <c r="D370" s="68">
        <v>15407</v>
      </c>
      <c r="E370" s="68">
        <v>2900947</v>
      </c>
      <c r="F370" s="68">
        <v>76923</v>
      </c>
      <c r="G370" s="68" t="s">
        <v>33</v>
      </c>
      <c r="H370" s="68" t="s">
        <v>324</v>
      </c>
      <c r="I370" s="68" t="s">
        <v>438</v>
      </c>
      <c r="J370" s="68" t="s">
        <v>3214</v>
      </c>
      <c r="K370" s="68" t="s">
        <v>1174</v>
      </c>
      <c r="L370" s="68" t="s">
        <v>3215</v>
      </c>
      <c r="M370" s="42">
        <v>45949.540277777778</v>
      </c>
      <c r="N370" s="42">
        <v>45950.625694444447</v>
      </c>
      <c r="O370" s="68" t="s">
        <v>33</v>
      </c>
      <c r="P370" s="42" t="s">
        <v>2022</v>
      </c>
      <c r="Q370" s="42" t="s">
        <v>2023</v>
      </c>
      <c r="R370" s="42" t="s">
        <v>2024</v>
      </c>
      <c r="S370" s="42" t="s">
        <v>3216</v>
      </c>
      <c r="T370" s="42" t="s">
        <v>2013</v>
      </c>
      <c r="U370" s="25">
        <v>24</v>
      </c>
      <c r="V370" s="42" t="s">
        <v>43</v>
      </c>
      <c r="W370" s="42" t="s">
        <v>123</v>
      </c>
      <c r="X370" s="42" t="s">
        <v>2464</v>
      </c>
      <c r="Y370" s="68">
        <v>1</v>
      </c>
      <c r="Z370" s="26">
        <f>IF(T370="SOPORTE_TELEFÓNICO",'TARIFAS 2025'!$B$14,IF(V370="PRINCIPAL",'TARIFAS 2025'!$B$8,IF(V370="INTERMEDIA",'TARIFAS 2025'!$C$8,IF(V370="LEJANA",'TARIFAS 2025'!$D$8))))</f>
        <v>22000</v>
      </c>
      <c r="AA370" s="26">
        <f t="shared" si="6"/>
        <v>22000</v>
      </c>
    </row>
    <row r="371" spans="1:27" s="66" customFormat="1" ht="15.6">
      <c r="A371" s="68" t="s">
        <v>90</v>
      </c>
      <c r="B371" s="25" t="str">
        <f>VLOOKUP(A371,'CENTROS DE COSTOS'!A:D,2,0)</f>
        <v>0036-0005</v>
      </c>
      <c r="C371" s="25" t="str">
        <f>VLOOKUP(A371,'CENTROS DE COSTOS'!A:D,3,0)</f>
        <v>Wompi Noroccidente</v>
      </c>
      <c r="D371" s="68">
        <v>5856</v>
      </c>
      <c r="E371" s="68">
        <v>2901022</v>
      </c>
      <c r="F371" s="68">
        <v>37717</v>
      </c>
      <c r="G371" s="68" t="s">
        <v>33</v>
      </c>
      <c r="H371" s="68" t="s">
        <v>122</v>
      </c>
      <c r="I371" s="68" t="s">
        <v>144</v>
      </c>
      <c r="J371" s="68" t="s">
        <v>3217</v>
      </c>
      <c r="K371" s="68" t="s">
        <v>1174</v>
      </c>
      <c r="L371" s="68" t="s">
        <v>3218</v>
      </c>
      <c r="M371" s="42">
        <v>45950.333333333336</v>
      </c>
      <c r="N371" s="42">
        <v>45950.62777777778</v>
      </c>
      <c r="O371" s="68" t="s">
        <v>33</v>
      </c>
      <c r="P371" s="42" t="s">
        <v>2016</v>
      </c>
      <c r="Q371" s="42" t="s">
        <v>2017</v>
      </c>
      <c r="R371" s="42" t="s">
        <v>2018</v>
      </c>
      <c r="S371" s="42" t="s">
        <v>3219</v>
      </c>
      <c r="T371" s="42" t="s">
        <v>2013</v>
      </c>
      <c r="U371" s="25">
        <v>0</v>
      </c>
      <c r="V371" s="42" t="s">
        <v>44</v>
      </c>
      <c r="W371" s="42" t="s">
        <v>123</v>
      </c>
      <c r="X371" s="42" t="s">
        <v>2117</v>
      </c>
      <c r="Y371" s="68">
        <v>1</v>
      </c>
      <c r="Z371" s="26">
        <f>IF(T371="SOPORTE_TELEFÓNICO",'TARIFAS 2025'!$B$14,IF(V371="PRINCIPAL",'TARIFAS 2025'!$B$8,IF(V371="INTERMEDIA",'TARIFAS 2025'!$C$8,IF(V371="LEJANA",'TARIFAS 2025'!$D$8))))</f>
        <v>22000</v>
      </c>
      <c r="AA371" s="26">
        <f t="shared" si="6"/>
        <v>22000</v>
      </c>
    </row>
    <row r="372" spans="1:27" s="66" customFormat="1" ht="15.6">
      <c r="A372" s="68" t="s">
        <v>83</v>
      </c>
      <c r="B372" s="25" t="str">
        <f>VLOOKUP(A372,'CENTROS DE COSTOS'!A:D,2,0)</f>
        <v>0036-0007</v>
      </c>
      <c r="C372" s="25" t="str">
        <f>VLOOKUP(A372,'CENTROS DE COSTOS'!A:D,3,0)</f>
        <v>Wompi Santander</v>
      </c>
      <c r="D372" s="68">
        <v>54001</v>
      </c>
      <c r="E372" s="68">
        <v>2900188</v>
      </c>
      <c r="F372" s="68">
        <v>73175</v>
      </c>
      <c r="G372" s="68" t="s">
        <v>33</v>
      </c>
      <c r="H372" s="68" t="s">
        <v>893</v>
      </c>
      <c r="I372" s="68" t="s">
        <v>83</v>
      </c>
      <c r="J372" s="68" t="s">
        <v>3220</v>
      </c>
      <c r="K372" s="68" t="s">
        <v>1174</v>
      </c>
      <c r="L372" s="68" t="s">
        <v>3221</v>
      </c>
      <c r="M372" s="42">
        <v>45949.375</v>
      </c>
      <c r="N372" s="42">
        <v>45950.634027777778</v>
      </c>
      <c r="O372" s="68" t="s">
        <v>33</v>
      </c>
      <c r="P372" s="42" t="s">
        <v>2009</v>
      </c>
      <c r="Q372" s="42" t="s">
        <v>2093</v>
      </c>
      <c r="R372" s="42" t="s">
        <v>2300</v>
      </c>
      <c r="S372" s="42" t="s">
        <v>3222</v>
      </c>
      <c r="T372" s="42" t="s">
        <v>2013</v>
      </c>
      <c r="U372" s="25">
        <v>40</v>
      </c>
      <c r="V372" s="42" t="s">
        <v>42</v>
      </c>
      <c r="W372" s="42" t="s">
        <v>123</v>
      </c>
      <c r="X372" s="42" t="s">
        <v>1372</v>
      </c>
      <c r="Y372" s="68">
        <v>1</v>
      </c>
      <c r="Z372" s="26">
        <f>IF(T372="SOPORTE_TELEFÓNICO",'TARIFAS 2025'!$B$14,IF(V372="PRINCIPAL",'TARIFAS 2025'!$B$8,IF(V372="INTERMEDIA",'TARIFAS 2025'!$C$8,IF(V372="LEJANA",'TARIFAS 2025'!$D$8))))</f>
        <v>22000</v>
      </c>
      <c r="AA372" s="26">
        <f t="shared" si="6"/>
        <v>22000</v>
      </c>
    </row>
    <row r="373" spans="1:27" s="66" customFormat="1" ht="15.6">
      <c r="A373" s="68" t="s">
        <v>83</v>
      </c>
      <c r="B373" s="25" t="str">
        <f>VLOOKUP(A373,'CENTROS DE COSTOS'!A:D,2,0)</f>
        <v>0036-0007</v>
      </c>
      <c r="C373" s="25" t="str">
        <f>VLOOKUP(A373,'CENTROS DE COSTOS'!A:D,3,0)</f>
        <v>Wompi Santander</v>
      </c>
      <c r="D373" s="68">
        <v>54001</v>
      </c>
      <c r="E373" s="68">
        <v>2900944</v>
      </c>
      <c r="F373" s="68">
        <v>39515</v>
      </c>
      <c r="G373" s="68" t="s">
        <v>33</v>
      </c>
      <c r="H373" s="68" t="s">
        <v>893</v>
      </c>
      <c r="I373" s="68" t="s">
        <v>83</v>
      </c>
      <c r="J373" s="68" t="s">
        <v>3223</v>
      </c>
      <c r="K373" s="68" t="s">
        <v>1174</v>
      </c>
      <c r="L373" s="68" t="s">
        <v>3224</v>
      </c>
      <c r="M373" s="42">
        <v>45949.539583333331</v>
      </c>
      <c r="N373" s="42">
        <v>45950.688194444447</v>
      </c>
      <c r="O373" s="68" t="s">
        <v>33</v>
      </c>
      <c r="P373" s="42" t="s">
        <v>2455</v>
      </c>
      <c r="Q373" s="42" t="s">
        <v>2575</v>
      </c>
      <c r="R373" s="42" t="s">
        <v>2456</v>
      </c>
      <c r="S373" s="42" t="s">
        <v>3225</v>
      </c>
      <c r="T373" s="42" t="s">
        <v>2013</v>
      </c>
      <c r="U373" s="25">
        <v>32</v>
      </c>
      <c r="V373" s="42" t="s">
        <v>42</v>
      </c>
      <c r="W373" s="42" t="s">
        <v>123</v>
      </c>
      <c r="X373" s="42" t="s">
        <v>1372</v>
      </c>
      <c r="Y373" s="68">
        <v>1</v>
      </c>
      <c r="Z373" s="26">
        <f>IF(T373="SOPORTE_TELEFÓNICO",'TARIFAS 2025'!$B$14,IF(V373="PRINCIPAL",'TARIFAS 2025'!$B$8,IF(V373="INTERMEDIA",'TARIFAS 2025'!$C$8,IF(V373="LEJANA",'TARIFAS 2025'!$D$8))))</f>
        <v>22000</v>
      </c>
      <c r="AA373" s="26">
        <f t="shared" si="6"/>
        <v>22000</v>
      </c>
    </row>
    <row r="374" spans="1:27" s="66" customFormat="1" ht="15.6">
      <c r="A374" s="68" t="s">
        <v>90</v>
      </c>
      <c r="B374" s="25" t="str">
        <f>VLOOKUP(A374,'CENTROS DE COSTOS'!A:D,2,0)</f>
        <v>0036-0005</v>
      </c>
      <c r="C374" s="25" t="str">
        <f>VLOOKUP(A374,'CENTROS DE COSTOS'!A:D,3,0)</f>
        <v>Wompi Noroccidente</v>
      </c>
      <c r="D374" s="68">
        <v>5001</v>
      </c>
      <c r="E374" s="68">
        <v>2900367</v>
      </c>
      <c r="F374" s="68">
        <v>49302</v>
      </c>
      <c r="G374" s="68" t="s">
        <v>33</v>
      </c>
      <c r="H374" s="68" t="s">
        <v>122</v>
      </c>
      <c r="I374" s="68" t="s">
        <v>2044</v>
      </c>
      <c r="J374" s="68" t="s">
        <v>2588</v>
      </c>
      <c r="K374" s="68" t="s">
        <v>1174</v>
      </c>
      <c r="L374" s="68" t="s">
        <v>3226</v>
      </c>
      <c r="M374" s="42">
        <v>45949.375</v>
      </c>
      <c r="N374" s="42">
        <v>45950.692361111112</v>
      </c>
      <c r="O374" s="68" t="s">
        <v>33</v>
      </c>
      <c r="P374" s="42" t="s">
        <v>2034</v>
      </c>
      <c r="Q374" s="42" t="s">
        <v>2035</v>
      </c>
      <c r="R374" s="42" t="s">
        <v>2036</v>
      </c>
      <c r="S374" s="42" t="s">
        <v>3227</v>
      </c>
      <c r="T374" s="42" t="s">
        <v>2013</v>
      </c>
      <c r="U374" s="25">
        <v>64</v>
      </c>
      <c r="V374" s="42" t="s">
        <v>42</v>
      </c>
      <c r="W374" s="42" t="s">
        <v>123</v>
      </c>
      <c r="X374" s="42" t="s">
        <v>2117</v>
      </c>
      <c r="Y374" s="68">
        <v>1</v>
      </c>
      <c r="Z374" s="26">
        <f>IF(T374="SOPORTE_TELEFÓNICO",'TARIFAS 2025'!$B$14,IF(V374="PRINCIPAL",'TARIFAS 2025'!$B$8,IF(V374="INTERMEDIA",'TARIFAS 2025'!$C$8,IF(V374="LEJANA",'TARIFAS 2025'!$D$8))))</f>
        <v>22000</v>
      </c>
      <c r="AA374" s="26">
        <f t="shared" si="6"/>
        <v>22000</v>
      </c>
    </row>
    <row r="375" spans="1:27" s="66" customFormat="1" ht="15.6">
      <c r="A375" s="68" t="s">
        <v>76</v>
      </c>
      <c r="B375" s="25" t="str">
        <f>VLOOKUP(A375,'CENTROS DE COSTOS'!A:D,2,0)</f>
        <v>0036-0007</v>
      </c>
      <c r="C375" s="25" t="str">
        <f>VLOOKUP(A375,'CENTROS DE COSTOS'!A:D,3,0)</f>
        <v>Wompi Santander</v>
      </c>
      <c r="D375" s="68">
        <v>68276</v>
      </c>
      <c r="E375" s="68">
        <v>2900068</v>
      </c>
      <c r="F375" s="68">
        <v>57460</v>
      </c>
      <c r="G375" s="68" t="s">
        <v>33</v>
      </c>
      <c r="H375" s="68" t="s">
        <v>965</v>
      </c>
      <c r="I375" s="68" t="s">
        <v>989</v>
      </c>
      <c r="J375" s="68" t="s">
        <v>2921</v>
      </c>
      <c r="K375" s="68" t="s">
        <v>1174</v>
      </c>
      <c r="L375" s="68" t="s">
        <v>3228</v>
      </c>
      <c r="M375" s="42">
        <v>45949.375</v>
      </c>
      <c r="N375" s="42">
        <v>45950.697916666664</v>
      </c>
      <c r="O375" s="68" t="s">
        <v>33</v>
      </c>
      <c r="P375" s="42" t="s">
        <v>2034</v>
      </c>
      <c r="Q375" s="42" t="s">
        <v>2035</v>
      </c>
      <c r="R375" s="42" t="s">
        <v>2036</v>
      </c>
      <c r="S375" s="42" t="s">
        <v>3229</v>
      </c>
      <c r="T375" s="42" t="s">
        <v>2013</v>
      </c>
      <c r="U375" s="25">
        <v>16</v>
      </c>
      <c r="V375" s="42" t="s">
        <v>42</v>
      </c>
      <c r="W375" s="42" t="s">
        <v>123</v>
      </c>
      <c r="X375" s="42" t="s">
        <v>1396</v>
      </c>
      <c r="Y375" s="68">
        <v>1</v>
      </c>
      <c r="Z375" s="26">
        <f>IF(T375="SOPORTE_TELEFÓNICO",'TARIFAS 2025'!$B$14,IF(V375="PRINCIPAL",'TARIFAS 2025'!$B$8,IF(V375="INTERMEDIA",'TARIFAS 2025'!$C$8,IF(V375="LEJANA",'TARIFAS 2025'!$D$8))))</f>
        <v>22000</v>
      </c>
      <c r="AA375" s="26">
        <f t="shared" si="6"/>
        <v>22000</v>
      </c>
    </row>
    <row r="376" spans="1:27" s="66" customFormat="1" ht="15.6">
      <c r="A376" s="68" t="s">
        <v>90</v>
      </c>
      <c r="B376" s="25" t="str">
        <f>VLOOKUP(A376,'CENTROS DE COSTOS'!A:D,2,0)</f>
        <v>0036-0005</v>
      </c>
      <c r="C376" s="25" t="str">
        <f>VLOOKUP(A376,'CENTROS DE COSTOS'!A:D,3,0)</f>
        <v>Wompi Noroccidente</v>
      </c>
      <c r="D376" s="68">
        <v>5001</v>
      </c>
      <c r="E376" s="68">
        <v>2891175</v>
      </c>
      <c r="F376" s="68">
        <v>54496</v>
      </c>
      <c r="G376" s="68" t="s">
        <v>33</v>
      </c>
      <c r="H376" s="68" t="s">
        <v>122</v>
      </c>
      <c r="I376" s="68" t="s">
        <v>2044</v>
      </c>
      <c r="J376" s="68" t="s">
        <v>3230</v>
      </c>
      <c r="K376" s="68" t="s">
        <v>1174</v>
      </c>
      <c r="L376" s="68" t="s">
        <v>3231</v>
      </c>
      <c r="M376" s="42">
        <v>45946.504166666666</v>
      </c>
      <c r="N376" s="42">
        <v>45950.700694444444</v>
      </c>
      <c r="O376" s="68" t="s">
        <v>33</v>
      </c>
      <c r="P376" s="42" t="s">
        <v>2455</v>
      </c>
      <c r="Q376" s="42" t="s">
        <v>2250</v>
      </c>
      <c r="R376" s="42" t="s">
        <v>2456</v>
      </c>
      <c r="S376" s="42" t="s">
        <v>3232</v>
      </c>
      <c r="T376" s="42" t="s">
        <v>1178</v>
      </c>
      <c r="U376" s="25">
        <v>48</v>
      </c>
      <c r="V376" s="42" t="s">
        <v>42</v>
      </c>
      <c r="W376" s="42" t="s">
        <v>123</v>
      </c>
      <c r="X376" s="42" t="s">
        <v>2302</v>
      </c>
      <c r="Y376" s="68">
        <v>1</v>
      </c>
      <c r="Z376" s="26">
        <f>IF(T376="SOPORTE_TELEFÓNICO",'TARIFAS 2025'!$B$14,IF(V376="PRINCIPAL",'TARIFAS 2025'!$B$8,IF(V376="INTERMEDIA",'TARIFAS 2025'!$C$8,IF(V376="LEJANA",'TARIFAS 2025'!$D$8))))</f>
        <v>51282</v>
      </c>
      <c r="AA376" s="26">
        <f t="shared" si="6"/>
        <v>51282</v>
      </c>
    </row>
    <row r="377" spans="1:27" s="66" customFormat="1" ht="15.6">
      <c r="A377" s="68" t="s">
        <v>79</v>
      </c>
      <c r="B377" s="25" t="str">
        <f>VLOOKUP(A377,'CENTROS DE COSTOS'!A:D,2,0)</f>
        <v>0036-0003</v>
      </c>
      <c r="C377" s="25" t="str">
        <f>VLOOKUP(A377,'CENTROS DE COSTOS'!A:D,3,0)</f>
        <v>Wompi Suroccidente</v>
      </c>
      <c r="D377" s="68">
        <v>19001</v>
      </c>
      <c r="E377" s="68">
        <v>2860493</v>
      </c>
      <c r="F377" s="68">
        <v>48065</v>
      </c>
      <c r="G377" s="68" t="s">
        <v>33</v>
      </c>
      <c r="H377" s="68" t="s">
        <v>500</v>
      </c>
      <c r="I377" s="68" t="s">
        <v>95</v>
      </c>
      <c r="J377" s="68" t="s">
        <v>3233</v>
      </c>
      <c r="K377" s="68" t="s">
        <v>1174</v>
      </c>
      <c r="L377" s="68" t="s">
        <v>3234</v>
      </c>
      <c r="M377" s="42">
        <v>45939.333333333336</v>
      </c>
      <c r="N377" s="42">
        <v>45951.402083333334</v>
      </c>
      <c r="O377" s="68" t="s">
        <v>33</v>
      </c>
      <c r="P377" s="42" t="s">
        <v>2009</v>
      </c>
      <c r="Q377" s="42" t="s">
        <v>2093</v>
      </c>
      <c r="R377" s="42" t="s">
        <v>2011</v>
      </c>
      <c r="S377" s="42" t="s">
        <v>3235</v>
      </c>
      <c r="T377" s="42" t="s">
        <v>1178</v>
      </c>
      <c r="U377" s="25">
        <v>56</v>
      </c>
      <c r="V377" s="42" t="s">
        <v>44</v>
      </c>
      <c r="W377" s="42" t="s">
        <v>123</v>
      </c>
      <c r="X377" s="42" t="s">
        <v>1332</v>
      </c>
      <c r="Y377" s="68">
        <v>1</v>
      </c>
      <c r="Z377" s="26">
        <f>IF(T377="SOPORTE_TELEFÓNICO",'TARIFAS 2025'!$B$14,IF(V377="PRINCIPAL",'TARIFAS 2025'!$B$8,IF(V377="INTERMEDIA",'TARIFAS 2025'!$C$8,IF(V377="LEJANA",'TARIFAS 2025'!$D$8))))</f>
        <v>452148</v>
      </c>
      <c r="AA377" s="26">
        <f t="shared" si="6"/>
        <v>452148</v>
      </c>
    </row>
    <row r="378" spans="1:27" s="66" customFormat="1" ht="15.6">
      <c r="A378" s="68" t="s">
        <v>76</v>
      </c>
      <c r="B378" s="25" t="str">
        <f>VLOOKUP(A378,'CENTROS DE COSTOS'!A:D,2,0)</f>
        <v>0036-0007</v>
      </c>
      <c r="C378" s="25" t="str">
        <f>VLOOKUP(A378,'CENTROS DE COSTOS'!A:D,3,0)</f>
        <v>Wompi Santander</v>
      </c>
      <c r="D378" s="68">
        <v>68276</v>
      </c>
      <c r="E378" s="68">
        <v>2901110</v>
      </c>
      <c r="F378" s="68">
        <v>81559</v>
      </c>
      <c r="G378" s="68" t="s">
        <v>33</v>
      </c>
      <c r="H378" s="68" t="s">
        <v>965</v>
      </c>
      <c r="I378" s="68" t="s">
        <v>989</v>
      </c>
      <c r="J378" s="68" t="s">
        <v>3236</v>
      </c>
      <c r="K378" s="68" t="s">
        <v>1174</v>
      </c>
      <c r="L378" s="68" t="s">
        <v>3237</v>
      </c>
      <c r="M378" s="42">
        <v>45950.333333333336</v>
      </c>
      <c r="N378" s="42">
        <v>45951.426388888889</v>
      </c>
      <c r="O378" s="68" t="s">
        <v>33</v>
      </c>
      <c r="P378" s="42" t="s">
        <v>2040</v>
      </c>
      <c r="Q378" s="42" t="s">
        <v>2055</v>
      </c>
      <c r="R378" s="42" t="s">
        <v>2042</v>
      </c>
      <c r="S378" s="42" t="s">
        <v>3238</v>
      </c>
      <c r="T378" s="42" t="s">
        <v>2013</v>
      </c>
      <c r="U378" s="25">
        <v>0</v>
      </c>
      <c r="V378" s="42" t="s">
        <v>42</v>
      </c>
      <c r="W378" s="42" t="s">
        <v>123</v>
      </c>
      <c r="X378" s="42" t="s">
        <v>2812</v>
      </c>
      <c r="Y378" s="68">
        <v>1</v>
      </c>
      <c r="Z378" s="26">
        <f>IF(T378="SOPORTE_TELEFÓNICO",'TARIFAS 2025'!$B$14,IF(V378="PRINCIPAL",'TARIFAS 2025'!$B$8,IF(V378="INTERMEDIA",'TARIFAS 2025'!$C$8,IF(V378="LEJANA",'TARIFAS 2025'!$D$8))))</f>
        <v>22000</v>
      </c>
      <c r="AA378" s="26">
        <f t="shared" si="6"/>
        <v>22000</v>
      </c>
    </row>
    <row r="379" spans="1:27" s="66" customFormat="1" ht="15.6">
      <c r="A379" s="68" t="s">
        <v>79</v>
      </c>
      <c r="B379" s="25" t="str">
        <f>VLOOKUP(A379,'CENTROS DE COSTOS'!A:D,2,0)</f>
        <v>0036-0003</v>
      </c>
      <c r="C379" s="25" t="str">
        <f>VLOOKUP(A379,'CENTROS DE COSTOS'!A:D,3,0)</f>
        <v>Wompi Suroccidente</v>
      </c>
      <c r="D379" s="68">
        <v>76001</v>
      </c>
      <c r="E379" s="68">
        <v>2908828</v>
      </c>
      <c r="F379" s="68">
        <v>42237</v>
      </c>
      <c r="G379" s="68" t="s">
        <v>33</v>
      </c>
      <c r="H379" s="68" t="s">
        <v>1103</v>
      </c>
      <c r="I379" s="68" t="s">
        <v>79</v>
      </c>
      <c r="J379" s="68" t="s">
        <v>3239</v>
      </c>
      <c r="K379" s="68" t="s">
        <v>1174</v>
      </c>
      <c r="L379" s="68" t="s">
        <v>3240</v>
      </c>
      <c r="M379" s="42">
        <v>45950.681944444441</v>
      </c>
      <c r="N379" s="42">
        <v>45951.438888888886</v>
      </c>
      <c r="O379" s="68" t="s">
        <v>33</v>
      </c>
      <c r="P379" s="42" t="s">
        <v>2009</v>
      </c>
      <c r="Q379" s="42" t="s">
        <v>3241</v>
      </c>
      <c r="R379" s="42" t="s">
        <v>2011</v>
      </c>
      <c r="S379" s="42" t="s">
        <v>3242</v>
      </c>
      <c r="T379" s="42" t="s">
        <v>1178</v>
      </c>
      <c r="U379" s="25">
        <v>64</v>
      </c>
      <c r="V379" s="42" t="s">
        <v>42</v>
      </c>
      <c r="W379" s="42" t="s">
        <v>123</v>
      </c>
      <c r="X379" s="42" t="s">
        <v>2026</v>
      </c>
      <c r="Y379" s="68">
        <v>1</v>
      </c>
      <c r="Z379" s="26">
        <f>IF(T379="SOPORTE_TELEFÓNICO",'TARIFAS 2025'!$B$14,IF(V379="PRINCIPAL",'TARIFAS 2025'!$B$8,IF(V379="INTERMEDIA",'TARIFAS 2025'!$C$8,IF(V379="LEJANA",'TARIFAS 2025'!$D$8))))</f>
        <v>51282</v>
      </c>
      <c r="AA379" s="26">
        <f t="shared" si="6"/>
        <v>51282</v>
      </c>
    </row>
    <row r="380" spans="1:27" s="66" customFormat="1" ht="15.6">
      <c r="A380" s="68" t="s">
        <v>101</v>
      </c>
      <c r="B380" s="25" t="str">
        <f>VLOOKUP(A380,'CENTROS DE COSTOS'!A:D,2,0)</f>
        <v>0036-0006</v>
      </c>
      <c r="C380" s="25" t="str">
        <f>VLOOKUP(A380,'CENTROS DE COSTOS'!A:D,3,0)</f>
        <v>Wompi Oriente</v>
      </c>
      <c r="D380" s="68">
        <v>85001</v>
      </c>
      <c r="E380" s="68">
        <v>2910290</v>
      </c>
      <c r="F380" s="68">
        <v>74496</v>
      </c>
      <c r="G380" s="68" t="s">
        <v>33</v>
      </c>
      <c r="H380" s="68" t="s">
        <v>483</v>
      </c>
      <c r="I380" s="68" t="s">
        <v>101</v>
      </c>
      <c r="J380" s="68" t="s">
        <v>3243</v>
      </c>
      <c r="K380" s="68" t="s">
        <v>1174</v>
      </c>
      <c r="L380" s="68" t="s">
        <v>3244</v>
      </c>
      <c r="M380" s="42">
        <v>45951.333333333336</v>
      </c>
      <c r="N380" s="42">
        <v>45951.474999999999</v>
      </c>
      <c r="O380" s="68" t="s">
        <v>33</v>
      </c>
      <c r="P380" s="42" t="s">
        <v>2022</v>
      </c>
      <c r="Q380" s="42" t="s">
        <v>2023</v>
      </c>
      <c r="R380" s="42" t="s">
        <v>2060</v>
      </c>
      <c r="S380" s="42" t="s">
        <v>3245</v>
      </c>
      <c r="T380" s="42" t="s">
        <v>2013</v>
      </c>
      <c r="U380" s="25">
        <v>48</v>
      </c>
      <c r="V380" s="42" t="s">
        <v>42</v>
      </c>
      <c r="W380" s="42" t="s">
        <v>123</v>
      </c>
      <c r="X380" s="42" t="s">
        <v>1537</v>
      </c>
      <c r="Y380" s="68">
        <v>1</v>
      </c>
      <c r="Z380" s="26">
        <f>IF(T380="SOPORTE_TELEFÓNICO",'TARIFAS 2025'!$B$14,IF(V380="PRINCIPAL",'TARIFAS 2025'!$B$8,IF(V380="INTERMEDIA",'TARIFAS 2025'!$C$8,IF(V380="LEJANA",'TARIFAS 2025'!$D$8))))</f>
        <v>22000</v>
      </c>
      <c r="AA380" s="26">
        <f t="shared" si="6"/>
        <v>22000</v>
      </c>
    </row>
    <row r="381" spans="1:27" s="66" customFormat="1" ht="15.6">
      <c r="A381" s="68" t="s">
        <v>94</v>
      </c>
      <c r="B381" s="25" t="str">
        <f>VLOOKUP(A381,'CENTROS DE COSTOS'!A:D,2,0)</f>
        <v>0036-0002</v>
      </c>
      <c r="C381" s="25" t="str">
        <f>VLOOKUP(A381,'CENTROS DE COSTOS'!A:D,3,0)</f>
        <v>Wompi Eje Cafetero</v>
      </c>
      <c r="D381" s="68">
        <v>66001</v>
      </c>
      <c r="E381" s="68">
        <v>2907414</v>
      </c>
      <c r="F381" s="68">
        <v>80181</v>
      </c>
      <c r="G381" s="68" t="s">
        <v>33</v>
      </c>
      <c r="H381" s="68" t="s">
        <v>460</v>
      </c>
      <c r="I381" s="68" t="s">
        <v>94</v>
      </c>
      <c r="J381" s="68" t="s">
        <v>2897</v>
      </c>
      <c r="K381" s="68" t="s">
        <v>1174</v>
      </c>
      <c r="L381" s="68" t="s">
        <v>3246</v>
      </c>
      <c r="M381" s="42">
        <v>45950.614583333336</v>
      </c>
      <c r="N381" s="42">
        <v>45951.512499999997</v>
      </c>
      <c r="O381" s="68" t="s">
        <v>33</v>
      </c>
      <c r="P381" s="42" t="s">
        <v>2022</v>
      </c>
      <c r="Q381" s="42" t="s">
        <v>2023</v>
      </c>
      <c r="R381" s="42" t="s">
        <v>2060</v>
      </c>
      <c r="S381" s="42" t="s">
        <v>3247</v>
      </c>
      <c r="T381" s="42" t="s">
        <v>1178</v>
      </c>
      <c r="U381" s="25">
        <v>0</v>
      </c>
      <c r="V381" s="42" t="s">
        <v>42</v>
      </c>
      <c r="W381" s="42" t="s">
        <v>123</v>
      </c>
      <c r="X381" s="42" t="s">
        <v>1187</v>
      </c>
      <c r="Y381" s="68">
        <v>1</v>
      </c>
      <c r="Z381" s="26">
        <f>IF(T381="SOPORTE_TELEFÓNICO",'TARIFAS 2025'!$B$14,IF(V381="PRINCIPAL",'TARIFAS 2025'!$B$8,IF(V381="INTERMEDIA",'TARIFAS 2025'!$C$8,IF(V381="LEJANA",'TARIFAS 2025'!$D$8))))</f>
        <v>51282</v>
      </c>
      <c r="AA381" s="26">
        <f t="shared" si="6"/>
        <v>51282</v>
      </c>
    </row>
    <row r="382" spans="1:27" s="66" customFormat="1" ht="15.6">
      <c r="A382" s="68" t="s">
        <v>83</v>
      </c>
      <c r="B382" s="25" t="str">
        <f>VLOOKUP(A382,'CENTROS DE COSTOS'!A:D,2,0)</f>
        <v>0036-0007</v>
      </c>
      <c r="C382" s="25" t="str">
        <f>VLOOKUP(A382,'CENTROS DE COSTOS'!A:D,3,0)</f>
        <v>Wompi Santander</v>
      </c>
      <c r="D382" s="68">
        <v>54099</v>
      </c>
      <c r="E382" s="68">
        <v>2868627</v>
      </c>
      <c r="F382" s="68">
        <v>58929</v>
      </c>
      <c r="G382" s="68" t="s">
        <v>33</v>
      </c>
      <c r="H382" s="68" t="s">
        <v>893</v>
      </c>
      <c r="I382" s="68" t="s">
        <v>897</v>
      </c>
      <c r="J382" s="68" t="s">
        <v>3248</v>
      </c>
      <c r="K382" s="68" t="s">
        <v>1174</v>
      </c>
      <c r="L382" s="68" t="s">
        <v>3249</v>
      </c>
      <c r="M382" s="42">
        <v>45940.459027777775</v>
      </c>
      <c r="N382" s="42">
        <v>45951.51666666667</v>
      </c>
      <c r="O382" s="68" t="s">
        <v>33</v>
      </c>
      <c r="P382" s="42" t="s">
        <v>2233</v>
      </c>
      <c r="Q382" s="42" t="s">
        <v>2234</v>
      </c>
      <c r="R382" s="42" t="s">
        <v>2235</v>
      </c>
      <c r="S382" s="42" t="s">
        <v>3250</v>
      </c>
      <c r="T382" s="42" t="s">
        <v>2013</v>
      </c>
      <c r="U382" s="25">
        <v>0</v>
      </c>
      <c r="V382" s="42" t="s">
        <v>43</v>
      </c>
      <c r="W382" s="42" t="s">
        <v>123</v>
      </c>
      <c r="X382" s="42" t="s">
        <v>1418</v>
      </c>
      <c r="Y382" s="68">
        <v>1</v>
      </c>
      <c r="Z382" s="26">
        <f>IF(T382="SOPORTE_TELEFÓNICO",'TARIFAS 2025'!$B$14,IF(V382="PRINCIPAL",'TARIFAS 2025'!$B$8,IF(V382="INTERMEDIA",'TARIFAS 2025'!$C$8,IF(V382="LEJANA",'TARIFAS 2025'!$D$8))))</f>
        <v>22000</v>
      </c>
      <c r="AA382" s="26">
        <f t="shared" si="6"/>
        <v>22000</v>
      </c>
    </row>
    <row r="383" spans="1:27" s="66" customFormat="1" ht="15.6">
      <c r="A383" s="68" t="s">
        <v>73</v>
      </c>
      <c r="B383" s="25" t="str">
        <f>VLOOKUP(A383,'CENTROS DE COSTOS'!A:D,2,0)</f>
        <v>0036-0004</v>
      </c>
      <c r="C383" s="25" t="str">
        <f>VLOOKUP(A383,'CENTROS DE COSTOS'!A:D,3,0)</f>
        <v>Wompi Centro</v>
      </c>
      <c r="D383" s="68">
        <v>11001</v>
      </c>
      <c r="E383" s="68">
        <v>2909787</v>
      </c>
      <c r="F383" s="68">
        <v>51547</v>
      </c>
      <c r="G383" s="68" t="s">
        <v>33</v>
      </c>
      <c r="H383" s="68" t="s">
        <v>620</v>
      </c>
      <c r="I383" s="68" t="s">
        <v>73</v>
      </c>
      <c r="J383" s="68" t="s">
        <v>3251</v>
      </c>
      <c r="K383" s="68" t="s">
        <v>1174</v>
      </c>
      <c r="L383" s="68" t="s">
        <v>3252</v>
      </c>
      <c r="M383" s="42">
        <v>45951.333333333336</v>
      </c>
      <c r="N383" s="42">
        <v>45951.524305555555</v>
      </c>
      <c r="O383" s="68" t="s">
        <v>33</v>
      </c>
      <c r="P383" s="42" t="s">
        <v>2034</v>
      </c>
      <c r="Q383" s="42" t="s">
        <v>2035</v>
      </c>
      <c r="R383" s="42" t="s">
        <v>2036</v>
      </c>
      <c r="S383" s="42" t="s">
        <v>3253</v>
      </c>
      <c r="T383" s="42" t="s">
        <v>1178</v>
      </c>
      <c r="U383" s="25">
        <v>64</v>
      </c>
      <c r="V383" s="42" t="s">
        <v>42</v>
      </c>
      <c r="W383" s="42" t="s">
        <v>123</v>
      </c>
      <c r="X383" s="42" t="s">
        <v>2449</v>
      </c>
      <c r="Y383" s="68">
        <v>1</v>
      </c>
      <c r="Z383" s="26">
        <f>IF(T383="SOPORTE_TELEFÓNICO",'TARIFAS 2025'!$B$14,IF(V383="PRINCIPAL",'TARIFAS 2025'!$B$8,IF(V383="INTERMEDIA",'TARIFAS 2025'!$C$8,IF(V383="LEJANA",'TARIFAS 2025'!$D$8))))</f>
        <v>51282</v>
      </c>
      <c r="AA383" s="26">
        <f t="shared" si="6"/>
        <v>51282</v>
      </c>
    </row>
    <row r="384" spans="1:27" s="66" customFormat="1" ht="15.6">
      <c r="A384" s="68" t="s">
        <v>90</v>
      </c>
      <c r="B384" s="25" t="str">
        <f>VLOOKUP(A384,'CENTROS DE COSTOS'!A:D,2,0)</f>
        <v>0036-0005</v>
      </c>
      <c r="C384" s="25" t="str">
        <f>VLOOKUP(A384,'CENTROS DE COSTOS'!A:D,3,0)</f>
        <v>Wompi Noroccidente</v>
      </c>
      <c r="D384" s="68">
        <v>5001</v>
      </c>
      <c r="E384" s="68" t="s">
        <v>3254</v>
      </c>
      <c r="F384" s="68">
        <v>45522</v>
      </c>
      <c r="G384" s="68" t="s">
        <v>33</v>
      </c>
      <c r="H384" s="68" t="s">
        <v>122</v>
      </c>
      <c r="I384" s="68" t="s">
        <v>2044</v>
      </c>
      <c r="J384" s="68" t="s">
        <v>3255</v>
      </c>
      <c r="K384" s="68" t="s">
        <v>1174</v>
      </c>
      <c r="L384" s="68" t="s">
        <v>3256</v>
      </c>
      <c r="M384" s="42">
        <v>45948.447916666664</v>
      </c>
      <c r="N384" s="42">
        <v>45951.546527777777</v>
      </c>
      <c r="O384" s="68" t="s">
        <v>33</v>
      </c>
      <c r="P384" s="42" t="s">
        <v>2016</v>
      </c>
      <c r="Q384" s="42" t="s">
        <v>2017</v>
      </c>
      <c r="R384" s="42" t="s">
        <v>2386</v>
      </c>
      <c r="S384" s="42" t="s">
        <v>3257</v>
      </c>
      <c r="T384" s="42" t="s">
        <v>1178</v>
      </c>
      <c r="U384" s="25">
        <v>64</v>
      </c>
      <c r="V384" s="42" t="s">
        <v>42</v>
      </c>
      <c r="W384" s="42" t="s">
        <v>123</v>
      </c>
      <c r="X384" s="42" t="s">
        <v>2329</v>
      </c>
      <c r="Y384" s="68">
        <v>1</v>
      </c>
      <c r="Z384" s="26">
        <f>IF(T384="SOPORTE_TELEFÓNICO",'TARIFAS 2025'!$B$14,IF(V384="PRINCIPAL",'TARIFAS 2025'!$B$8,IF(V384="INTERMEDIA",'TARIFAS 2025'!$C$8,IF(V384="LEJANA",'TARIFAS 2025'!$D$8))))</f>
        <v>51282</v>
      </c>
      <c r="AA384" s="26">
        <f t="shared" si="6"/>
        <v>51282</v>
      </c>
    </row>
    <row r="385" spans="1:27" s="66" customFormat="1" ht="15.6">
      <c r="A385" s="68" t="s">
        <v>90</v>
      </c>
      <c r="B385" s="25" t="str">
        <f>VLOOKUP(A385,'CENTROS DE COSTOS'!A:D,2,0)</f>
        <v>0036-0005</v>
      </c>
      <c r="C385" s="25" t="str">
        <f>VLOOKUP(A385,'CENTROS DE COSTOS'!A:D,3,0)</f>
        <v>Wompi Noroccidente</v>
      </c>
      <c r="D385" s="68">
        <v>5001</v>
      </c>
      <c r="E385" s="68">
        <v>2913657</v>
      </c>
      <c r="F385" s="68">
        <v>74439</v>
      </c>
      <c r="G385" s="68" t="s">
        <v>33</v>
      </c>
      <c r="H385" s="68" t="s">
        <v>122</v>
      </c>
      <c r="I385" s="68" t="s">
        <v>2044</v>
      </c>
      <c r="J385" s="68" t="s">
        <v>3258</v>
      </c>
      <c r="K385" s="68" t="s">
        <v>1174</v>
      </c>
      <c r="L385" s="68" t="s">
        <v>3259</v>
      </c>
      <c r="M385" s="42">
        <v>45951.505555555559</v>
      </c>
      <c r="N385" s="42">
        <v>45951.606249999997</v>
      </c>
      <c r="O385" s="68" t="s">
        <v>33</v>
      </c>
      <c r="P385" s="42" t="s">
        <v>2034</v>
      </c>
      <c r="Q385" s="42" t="s">
        <v>2035</v>
      </c>
      <c r="R385" s="42" t="s">
        <v>2036</v>
      </c>
      <c r="S385" s="42" t="s">
        <v>3260</v>
      </c>
      <c r="T385" s="42" t="s">
        <v>2013</v>
      </c>
      <c r="U385" s="25">
        <v>24</v>
      </c>
      <c r="V385" s="42" t="s">
        <v>42</v>
      </c>
      <c r="W385" s="42" t="s">
        <v>123</v>
      </c>
      <c r="X385" s="42" t="s">
        <v>2117</v>
      </c>
      <c r="Y385" s="68">
        <v>1</v>
      </c>
      <c r="Z385" s="26">
        <f>IF(T385="SOPORTE_TELEFÓNICO",'TARIFAS 2025'!$B$14,IF(V385="PRINCIPAL",'TARIFAS 2025'!$B$8,IF(V385="INTERMEDIA",'TARIFAS 2025'!$C$8,IF(V385="LEJANA",'TARIFAS 2025'!$D$8))))</f>
        <v>22000</v>
      </c>
      <c r="AA385" s="26">
        <f t="shared" si="6"/>
        <v>22000</v>
      </c>
    </row>
    <row r="386" spans="1:27" s="66" customFormat="1" ht="15.6">
      <c r="A386" s="68" t="s">
        <v>83</v>
      </c>
      <c r="B386" s="25" t="str">
        <f>VLOOKUP(A386,'CENTROS DE COSTOS'!A:D,2,0)</f>
        <v>0036-0007</v>
      </c>
      <c r="C386" s="25" t="str">
        <f>VLOOKUP(A386,'CENTROS DE COSTOS'!A:D,3,0)</f>
        <v>Wompi Santander</v>
      </c>
      <c r="D386" s="68">
        <v>54001</v>
      </c>
      <c r="E386" s="68">
        <v>2897364</v>
      </c>
      <c r="F386" s="68">
        <v>75403</v>
      </c>
      <c r="G386" s="68" t="s">
        <v>33</v>
      </c>
      <c r="H386" s="68" t="s">
        <v>893</v>
      </c>
      <c r="I386" s="68" t="s">
        <v>83</v>
      </c>
      <c r="J386" s="68" t="s">
        <v>3261</v>
      </c>
      <c r="K386" s="68" t="s">
        <v>1174</v>
      </c>
      <c r="L386" s="68" t="s">
        <v>3262</v>
      </c>
      <c r="M386" s="42">
        <v>45947.586111111108</v>
      </c>
      <c r="N386" s="42">
        <v>45951.631249999999</v>
      </c>
      <c r="O386" s="68" t="s">
        <v>33</v>
      </c>
      <c r="P386" s="42" t="s">
        <v>2016</v>
      </c>
      <c r="Q386" s="42" t="s">
        <v>2017</v>
      </c>
      <c r="R386" s="42" t="s">
        <v>2018</v>
      </c>
      <c r="S386" s="42" t="s">
        <v>3263</v>
      </c>
      <c r="T386" s="42" t="s">
        <v>2013</v>
      </c>
      <c r="U386" s="25">
        <v>16</v>
      </c>
      <c r="V386" s="42" t="s">
        <v>42</v>
      </c>
      <c r="W386" s="42" t="s">
        <v>123</v>
      </c>
      <c r="X386" s="42" t="s">
        <v>2221</v>
      </c>
      <c r="Y386" s="68">
        <v>1</v>
      </c>
      <c r="Z386" s="26">
        <f>IF(T386="SOPORTE_TELEFÓNICO",'TARIFAS 2025'!$B$14,IF(V386="PRINCIPAL",'TARIFAS 2025'!$B$8,IF(V386="INTERMEDIA",'TARIFAS 2025'!$C$8,IF(V386="LEJANA",'TARIFAS 2025'!$D$8))))</f>
        <v>22000</v>
      </c>
      <c r="AA386" s="26">
        <f t="shared" si="6"/>
        <v>22000</v>
      </c>
    </row>
    <row r="387" spans="1:27" s="66" customFormat="1" ht="15.6">
      <c r="A387" s="68" t="s">
        <v>90</v>
      </c>
      <c r="B387" s="25" t="str">
        <f>VLOOKUP(A387,'CENTROS DE COSTOS'!A:D,2,0)</f>
        <v>0036-0005</v>
      </c>
      <c r="C387" s="25" t="str">
        <f>VLOOKUP(A387,'CENTROS DE COSTOS'!A:D,3,0)</f>
        <v>Wompi Noroccidente</v>
      </c>
      <c r="D387" s="68">
        <v>5088</v>
      </c>
      <c r="E387" s="68">
        <v>2879055</v>
      </c>
      <c r="F387" s="68">
        <v>50310</v>
      </c>
      <c r="G387" s="68" t="s">
        <v>33</v>
      </c>
      <c r="H387" s="68" t="s">
        <v>122</v>
      </c>
      <c r="I387" s="68" t="s">
        <v>157</v>
      </c>
      <c r="J387" s="68" t="s">
        <v>3264</v>
      </c>
      <c r="K387" s="68" t="s">
        <v>1174</v>
      </c>
      <c r="L387" s="68" t="s">
        <v>3265</v>
      </c>
      <c r="M387" s="42">
        <v>45944.589583333334</v>
      </c>
      <c r="N387" s="42">
        <v>45951.649305555555</v>
      </c>
      <c r="O387" s="68" t="s">
        <v>33</v>
      </c>
      <c r="P387" s="42" t="s">
        <v>2002</v>
      </c>
      <c r="Q387" s="42" t="s">
        <v>2003</v>
      </c>
      <c r="R387" s="42" t="s">
        <v>2219</v>
      </c>
      <c r="S387" s="42" t="s">
        <v>3266</v>
      </c>
      <c r="T387" s="42" t="s">
        <v>1178</v>
      </c>
      <c r="U387" s="25">
        <v>16</v>
      </c>
      <c r="V387" s="42" t="s">
        <v>42</v>
      </c>
      <c r="W387" s="42" t="s">
        <v>123</v>
      </c>
      <c r="X387" s="42" t="s">
        <v>2052</v>
      </c>
      <c r="Y387" s="68">
        <v>2</v>
      </c>
      <c r="Z387" s="26">
        <f>IF(T387="SOPORTE_TELEFÓNICO",'TARIFAS 2025'!$B$14,IF(V387="PRINCIPAL",'TARIFAS 2025'!$B$8,IF(V387="INTERMEDIA",'TARIFAS 2025'!$C$8,IF(V387="LEJANA",'TARIFAS 2025'!$D$8))))</f>
        <v>51282</v>
      </c>
      <c r="AA387" s="26">
        <f t="shared" si="6"/>
        <v>102564</v>
      </c>
    </row>
    <row r="388" spans="1:27" s="66" customFormat="1" ht="15.6">
      <c r="A388" s="68" t="s">
        <v>96</v>
      </c>
      <c r="B388" s="25" t="str">
        <f>VLOOKUP(A388,'CENTROS DE COSTOS'!A:D,2,0)</f>
        <v>0036-0001</v>
      </c>
      <c r="C388" s="25" t="str">
        <f>VLOOKUP(A388,'CENTROS DE COSTOS'!A:D,3,0)</f>
        <v>Wompi Costa</v>
      </c>
      <c r="D388" s="68">
        <v>47001</v>
      </c>
      <c r="E388" s="68">
        <v>2827582</v>
      </c>
      <c r="F388" s="68">
        <v>60190</v>
      </c>
      <c r="G388" s="68" t="s">
        <v>33</v>
      </c>
      <c r="H388" s="68" t="s">
        <v>789</v>
      </c>
      <c r="I388" s="68" t="s">
        <v>96</v>
      </c>
      <c r="J388" s="68" t="s">
        <v>3267</v>
      </c>
      <c r="K388" s="68" t="s">
        <v>1174</v>
      </c>
      <c r="L388" s="68" t="s">
        <v>3268</v>
      </c>
      <c r="M388" s="42">
        <v>45932.373611111114</v>
      </c>
      <c r="N388" s="42">
        <v>45951.651388888888</v>
      </c>
      <c r="O388" s="68" t="s">
        <v>33</v>
      </c>
      <c r="P388" s="42" t="s">
        <v>2206</v>
      </c>
      <c r="Q388" s="42" t="s">
        <v>2268</v>
      </c>
      <c r="R388" s="42" t="s">
        <v>2269</v>
      </c>
      <c r="S388" s="42" t="s">
        <v>3269</v>
      </c>
      <c r="T388" s="42" t="s">
        <v>1178</v>
      </c>
      <c r="U388" s="25">
        <v>32</v>
      </c>
      <c r="V388" s="42" t="s">
        <v>42</v>
      </c>
      <c r="W388" s="42" t="s">
        <v>123</v>
      </c>
      <c r="X388" s="42" t="s">
        <v>2112</v>
      </c>
      <c r="Y388" s="68">
        <v>2</v>
      </c>
      <c r="Z388" s="26">
        <f>IF(T388="SOPORTE_TELEFÓNICO",'TARIFAS 2025'!$B$14,IF(V388="PRINCIPAL",'TARIFAS 2025'!$B$8,IF(V388="INTERMEDIA",'TARIFAS 2025'!$C$8,IF(V388="LEJANA",'TARIFAS 2025'!$D$8))))</f>
        <v>51282</v>
      </c>
      <c r="AA388" s="26">
        <f t="shared" si="6"/>
        <v>102564</v>
      </c>
    </row>
    <row r="389" spans="1:27" s="66" customFormat="1" ht="15.6">
      <c r="A389" s="68" t="s">
        <v>83</v>
      </c>
      <c r="B389" s="25" t="str">
        <f>VLOOKUP(A389,'CENTROS DE COSTOS'!A:D,2,0)</f>
        <v>0036-0007</v>
      </c>
      <c r="C389" s="25" t="str">
        <f>VLOOKUP(A389,'CENTROS DE COSTOS'!A:D,3,0)</f>
        <v>Wompi Santander</v>
      </c>
      <c r="D389" s="68">
        <v>54001</v>
      </c>
      <c r="E389" s="68">
        <v>2913707</v>
      </c>
      <c r="F389" s="68">
        <v>40083</v>
      </c>
      <c r="G389" s="68" t="s">
        <v>33</v>
      </c>
      <c r="H389" s="68" t="s">
        <v>893</v>
      </c>
      <c r="I389" s="68" t="s">
        <v>83</v>
      </c>
      <c r="J389" s="68" t="s">
        <v>3083</v>
      </c>
      <c r="K389" s="68" t="s">
        <v>1174</v>
      </c>
      <c r="L389" s="68" t="s">
        <v>3270</v>
      </c>
      <c r="M389" s="42">
        <v>45951.497916666667</v>
      </c>
      <c r="N389" s="42">
        <v>45951.686805555553</v>
      </c>
      <c r="O389" s="68" t="s">
        <v>33</v>
      </c>
      <c r="P389" s="42" t="s">
        <v>2040</v>
      </c>
      <c r="Q389" s="42" t="s">
        <v>2055</v>
      </c>
      <c r="R389" s="42" t="s">
        <v>2042</v>
      </c>
      <c r="S389" s="42" t="s">
        <v>3271</v>
      </c>
      <c r="T389" s="42" t="s">
        <v>2013</v>
      </c>
      <c r="U389" s="25">
        <v>64</v>
      </c>
      <c r="V389" s="42" t="s">
        <v>42</v>
      </c>
      <c r="W389" s="42" t="s">
        <v>123</v>
      </c>
      <c r="X389" s="42" t="s">
        <v>1286</v>
      </c>
      <c r="Y389" s="68">
        <v>1</v>
      </c>
      <c r="Z389" s="26">
        <f>IF(T389="SOPORTE_TELEFÓNICO",'TARIFAS 2025'!$B$14,IF(V389="PRINCIPAL",'TARIFAS 2025'!$B$8,IF(V389="INTERMEDIA",'TARIFAS 2025'!$C$8,IF(V389="LEJANA",'TARIFAS 2025'!$D$8))))</f>
        <v>22000</v>
      </c>
      <c r="AA389" s="26">
        <f t="shared" si="6"/>
        <v>22000</v>
      </c>
    </row>
    <row r="390" spans="1:27" s="66" customFormat="1" ht="15.6">
      <c r="A390" s="68" t="s">
        <v>101</v>
      </c>
      <c r="B390" s="25" t="str">
        <f>VLOOKUP(A390,'CENTROS DE COSTOS'!A:D,2,0)</f>
        <v>0036-0006</v>
      </c>
      <c r="C390" s="25" t="str">
        <f>VLOOKUP(A390,'CENTROS DE COSTOS'!A:D,3,0)</f>
        <v>Wompi Oriente</v>
      </c>
      <c r="D390" s="68">
        <v>85162</v>
      </c>
      <c r="E390" s="68">
        <v>2907619</v>
      </c>
      <c r="F390" s="68">
        <v>58965</v>
      </c>
      <c r="G390" s="68" t="s">
        <v>33</v>
      </c>
      <c r="H390" s="68" t="s">
        <v>483</v>
      </c>
      <c r="I390" s="68" t="s">
        <v>489</v>
      </c>
      <c r="J390" s="68" t="s">
        <v>3272</v>
      </c>
      <c r="K390" s="68" t="s">
        <v>1174</v>
      </c>
      <c r="L390" s="68" t="s">
        <v>3273</v>
      </c>
      <c r="M390" s="42">
        <v>45950.623611111114</v>
      </c>
      <c r="N390" s="42">
        <v>45951.696527777778</v>
      </c>
      <c r="O390" s="68" t="s">
        <v>33</v>
      </c>
      <c r="P390" s="42" t="s">
        <v>2022</v>
      </c>
      <c r="Q390" s="42" t="s">
        <v>2023</v>
      </c>
      <c r="R390" s="42" t="s">
        <v>2024</v>
      </c>
      <c r="S390" s="42" t="s">
        <v>3274</v>
      </c>
      <c r="T390" s="42" t="s">
        <v>2013</v>
      </c>
      <c r="U390" s="25">
        <v>48</v>
      </c>
      <c r="V390" s="42" t="s">
        <v>43</v>
      </c>
      <c r="W390" s="42" t="s">
        <v>123</v>
      </c>
      <c r="X390" s="42" t="s">
        <v>1537</v>
      </c>
      <c r="Y390" s="68">
        <v>1</v>
      </c>
      <c r="Z390" s="26">
        <f>IF(T390="SOPORTE_TELEFÓNICO",'TARIFAS 2025'!$B$14,IF(V390="PRINCIPAL",'TARIFAS 2025'!$B$8,IF(V390="INTERMEDIA",'TARIFAS 2025'!$C$8,IF(V390="LEJANA",'TARIFAS 2025'!$D$8))))</f>
        <v>22000</v>
      </c>
      <c r="AA390" s="26">
        <f t="shared" si="6"/>
        <v>22000</v>
      </c>
    </row>
    <row r="391" spans="1:27" s="66" customFormat="1" ht="15.6">
      <c r="A391" s="68" t="s">
        <v>79</v>
      </c>
      <c r="B391" s="25" t="str">
        <f>VLOOKUP(A391,'CENTROS DE COSTOS'!A:D,2,0)</f>
        <v>0036-0003</v>
      </c>
      <c r="C391" s="25" t="str">
        <f>VLOOKUP(A391,'CENTROS DE COSTOS'!A:D,3,0)</f>
        <v>Wompi Suroccidente</v>
      </c>
      <c r="D391" s="68">
        <v>19001</v>
      </c>
      <c r="E391" s="68">
        <v>2857759</v>
      </c>
      <c r="F391" s="68">
        <v>41914</v>
      </c>
      <c r="G391" s="68" t="s">
        <v>33</v>
      </c>
      <c r="H391" s="68" t="s">
        <v>500</v>
      </c>
      <c r="I391" s="68" t="s">
        <v>95</v>
      </c>
      <c r="J391" s="68" t="s">
        <v>3275</v>
      </c>
      <c r="K391" s="68" t="s">
        <v>1174</v>
      </c>
      <c r="L391" s="68" t="s">
        <v>3276</v>
      </c>
      <c r="M391" s="42">
        <v>45938.511805555558</v>
      </c>
      <c r="N391" s="42">
        <v>45952.34375</v>
      </c>
      <c r="O391" s="68" t="s">
        <v>33</v>
      </c>
      <c r="P391" s="42" t="s">
        <v>2009</v>
      </c>
      <c r="Q391" s="42" t="s">
        <v>2093</v>
      </c>
      <c r="R391" s="42" t="s">
        <v>2110</v>
      </c>
      <c r="S391" s="42" t="s">
        <v>3277</v>
      </c>
      <c r="T391" s="42" t="s">
        <v>2013</v>
      </c>
      <c r="U391" s="25">
        <v>56</v>
      </c>
      <c r="V391" s="42" t="s">
        <v>44</v>
      </c>
      <c r="W391" s="42" t="s">
        <v>123</v>
      </c>
      <c r="X391" s="42" t="s">
        <v>2131</v>
      </c>
      <c r="Y391" s="68">
        <v>1</v>
      </c>
      <c r="Z391" s="26">
        <f>IF(T391="SOPORTE_TELEFÓNICO",'TARIFAS 2025'!$B$14,IF(V391="PRINCIPAL",'TARIFAS 2025'!$B$8,IF(V391="INTERMEDIA",'TARIFAS 2025'!$C$8,IF(V391="LEJANA",'TARIFAS 2025'!$D$8))))</f>
        <v>22000</v>
      </c>
      <c r="AA391" s="26">
        <f t="shared" si="6"/>
        <v>22000</v>
      </c>
    </row>
    <row r="392" spans="1:27" s="66" customFormat="1" ht="15.6">
      <c r="A392" s="68" t="s">
        <v>83</v>
      </c>
      <c r="B392" s="25" t="str">
        <f>VLOOKUP(A392,'CENTROS DE COSTOS'!A:D,2,0)</f>
        <v>0036-0007</v>
      </c>
      <c r="C392" s="25" t="str">
        <f>VLOOKUP(A392,'CENTROS DE COSTOS'!A:D,3,0)</f>
        <v>Wompi Santander</v>
      </c>
      <c r="D392" s="68">
        <v>54498</v>
      </c>
      <c r="E392" s="68">
        <v>2867893</v>
      </c>
      <c r="F392" s="68">
        <v>43075</v>
      </c>
      <c r="G392" s="68" t="s">
        <v>33</v>
      </c>
      <c r="H392" s="68" t="s">
        <v>893</v>
      </c>
      <c r="I392" s="68" t="s">
        <v>918</v>
      </c>
      <c r="J392" s="68" t="s">
        <v>3278</v>
      </c>
      <c r="K392" s="68" t="s">
        <v>1174</v>
      </c>
      <c r="L392" s="68" t="s">
        <v>3279</v>
      </c>
      <c r="M392" s="42">
        <v>45940.415277777778</v>
      </c>
      <c r="N392" s="42">
        <v>45952.35833333333</v>
      </c>
      <c r="O392" s="68" t="s">
        <v>33</v>
      </c>
      <c r="P392" s="42" t="s">
        <v>2009</v>
      </c>
      <c r="Q392" s="42" t="s">
        <v>2093</v>
      </c>
      <c r="R392" s="42" t="s">
        <v>2110</v>
      </c>
      <c r="S392" s="42" t="s">
        <v>3280</v>
      </c>
      <c r="T392" s="42" t="s">
        <v>2013</v>
      </c>
      <c r="U392" s="25">
        <v>0</v>
      </c>
      <c r="V392" s="42" t="s">
        <v>44</v>
      </c>
      <c r="W392" s="42" t="s">
        <v>123</v>
      </c>
      <c r="X392" s="42" t="s">
        <v>1372</v>
      </c>
      <c r="Y392" s="68">
        <v>1</v>
      </c>
      <c r="Z392" s="26">
        <f>IF(T392="SOPORTE_TELEFÓNICO",'TARIFAS 2025'!$B$14,IF(V392="PRINCIPAL",'TARIFAS 2025'!$B$8,IF(V392="INTERMEDIA",'TARIFAS 2025'!$C$8,IF(V392="LEJANA",'TARIFAS 2025'!$D$8))))</f>
        <v>22000</v>
      </c>
      <c r="AA392" s="26">
        <f t="shared" si="6"/>
        <v>22000</v>
      </c>
    </row>
    <row r="393" spans="1:27" s="66" customFormat="1" ht="15.6">
      <c r="A393" s="68" t="s">
        <v>79</v>
      </c>
      <c r="B393" s="25" t="str">
        <f>VLOOKUP(A393,'CENTROS DE COSTOS'!A:D,2,0)</f>
        <v>0036-0003</v>
      </c>
      <c r="C393" s="25" t="str">
        <f>VLOOKUP(A393,'CENTROS DE COSTOS'!A:D,3,0)</f>
        <v>Wompi Suroccidente</v>
      </c>
      <c r="D393" s="68">
        <v>76130</v>
      </c>
      <c r="E393" s="68">
        <v>2868724</v>
      </c>
      <c r="F393" s="68">
        <v>22203</v>
      </c>
      <c r="G393" s="68" t="s">
        <v>33</v>
      </c>
      <c r="H393" s="68" t="s">
        <v>1103</v>
      </c>
      <c r="I393" s="68" t="s">
        <v>254</v>
      </c>
      <c r="J393" s="68" t="s">
        <v>2517</v>
      </c>
      <c r="K393" s="68" t="s">
        <v>1174</v>
      </c>
      <c r="L393" s="68" t="s">
        <v>3281</v>
      </c>
      <c r="M393" s="42">
        <v>45940.461805555555</v>
      </c>
      <c r="N393" s="42">
        <v>45952.363194444442</v>
      </c>
      <c r="O393" s="68" t="s">
        <v>33</v>
      </c>
      <c r="P393" s="42" t="s">
        <v>2455</v>
      </c>
      <c r="Q393" s="42" t="s">
        <v>2250</v>
      </c>
      <c r="R393" s="42" t="s">
        <v>2456</v>
      </c>
      <c r="S393" s="42" t="s">
        <v>3282</v>
      </c>
      <c r="T393" s="42" t="s">
        <v>2013</v>
      </c>
      <c r="U393" s="25">
        <v>64</v>
      </c>
      <c r="V393" s="42" t="s">
        <v>43</v>
      </c>
      <c r="W393" s="42" t="s">
        <v>123</v>
      </c>
      <c r="X393" s="42" t="s">
        <v>2131</v>
      </c>
      <c r="Y393" s="68">
        <v>1</v>
      </c>
      <c r="Z393" s="26">
        <f>IF(T393="SOPORTE_TELEFÓNICO",'TARIFAS 2025'!$B$14,IF(V393="PRINCIPAL",'TARIFAS 2025'!$B$8,IF(V393="INTERMEDIA",'TARIFAS 2025'!$C$8,IF(V393="LEJANA",'TARIFAS 2025'!$D$8))))</f>
        <v>22000</v>
      </c>
      <c r="AA393" s="26">
        <f t="shared" si="6"/>
        <v>22000</v>
      </c>
    </row>
    <row r="394" spans="1:27" s="66" customFormat="1" ht="15.6">
      <c r="A394" s="68" t="s">
        <v>93</v>
      </c>
      <c r="B394" s="25" t="str">
        <f>VLOOKUP(A394,'CENTROS DE COSTOS'!A:D,2,0)</f>
        <v>0036-0003</v>
      </c>
      <c r="C394" s="25" t="str">
        <f>VLOOKUP(A394,'CENTROS DE COSTOS'!A:D,3,0)</f>
        <v>Wompi Suroccidente</v>
      </c>
      <c r="D394" s="68">
        <v>52381</v>
      </c>
      <c r="E394" s="68">
        <v>2870837</v>
      </c>
      <c r="F394" s="68">
        <v>31897</v>
      </c>
      <c r="G394" s="68" t="s">
        <v>33</v>
      </c>
      <c r="H394" s="68" t="s">
        <v>135</v>
      </c>
      <c r="I394" s="68" t="s">
        <v>867</v>
      </c>
      <c r="J394" s="68" t="s">
        <v>3283</v>
      </c>
      <c r="K394" s="68" t="s">
        <v>1174</v>
      </c>
      <c r="L394" s="68" t="s">
        <v>3284</v>
      </c>
      <c r="M394" s="42">
        <v>45940.662499999999</v>
      </c>
      <c r="N394" s="42">
        <v>45952.368750000001</v>
      </c>
      <c r="O394" s="68" t="s">
        <v>33</v>
      </c>
      <c r="P394" s="42" t="s">
        <v>2509</v>
      </c>
      <c r="Q394" s="42" t="s">
        <v>2510</v>
      </c>
      <c r="R394" s="42" t="s">
        <v>3018</v>
      </c>
      <c r="S394" s="42" t="s">
        <v>3285</v>
      </c>
      <c r="T394" s="42" t="s">
        <v>2013</v>
      </c>
      <c r="U394" s="25">
        <v>0</v>
      </c>
      <c r="V394" s="42" t="s">
        <v>43</v>
      </c>
      <c r="W394" s="42" t="s">
        <v>123</v>
      </c>
      <c r="X394" s="42" t="s">
        <v>2131</v>
      </c>
      <c r="Y394" s="68">
        <v>1</v>
      </c>
      <c r="Z394" s="26">
        <f>IF(T394="SOPORTE_TELEFÓNICO",'TARIFAS 2025'!$B$14,IF(V394="PRINCIPAL",'TARIFAS 2025'!$B$8,IF(V394="INTERMEDIA",'TARIFAS 2025'!$C$8,IF(V394="LEJANA",'TARIFAS 2025'!$D$8))))</f>
        <v>22000</v>
      </c>
      <c r="AA394" s="26">
        <f t="shared" si="6"/>
        <v>22000</v>
      </c>
    </row>
    <row r="395" spans="1:27" s="66" customFormat="1" ht="15.6">
      <c r="A395" s="68" t="s">
        <v>94</v>
      </c>
      <c r="B395" s="25" t="str">
        <f>VLOOKUP(A395,'CENTROS DE COSTOS'!A:D,2,0)</f>
        <v>0036-0002</v>
      </c>
      <c r="C395" s="25" t="str">
        <f>VLOOKUP(A395,'CENTROS DE COSTOS'!A:D,3,0)</f>
        <v>Wompi Eje Cafetero</v>
      </c>
      <c r="D395" s="68">
        <v>66001</v>
      </c>
      <c r="E395" s="68">
        <v>2870978</v>
      </c>
      <c r="F395" s="68">
        <v>74598</v>
      </c>
      <c r="G395" s="68" t="s">
        <v>33</v>
      </c>
      <c r="H395" s="68" t="s">
        <v>460</v>
      </c>
      <c r="I395" s="68" t="s">
        <v>94</v>
      </c>
      <c r="J395" s="68" t="s">
        <v>3286</v>
      </c>
      <c r="K395" s="68" t="s">
        <v>1174</v>
      </c>
      <c r="L395" s="68" t="s">
        <v>3287</v>
      </c>
      <c r="M395" s="42">
        <v>45940.677083333336</v>
      </c>
      <c r="N395" s="42">
        <v>45952.374305555553</v>
      </c>
      <c r="O395" s="68" t="s">
        <v>33</v>
      </c>
      <c r="P395" s="42" t="s">
        <v>2509</v>
      </c>
      <c r="Q395" s="42" t="s">
        <v>2510</v>
      </c>
      <c r="R395" s="42" t="s">
        <v>3018</v>
      </c>
      <c r="S395" s="42" t="s">
        <v>3288</v>
      </c>
      <c r="T395" s="42" t="s">
        <v>2013</v>
      </c>
      <c r="U395" s="25">
        <v>32</v>
      </c>
      <c r="V395" s="42" t="s">
        <v>42</v>
      </c>
      <c r="W395" s="42" t="s">
        <v>123</v>
      </c>
      <c r="X395" s="42" t="s">
        <v>2131</v>
      </c>
      <c r="Y395" s="68">
        <v>1</v>
      </c>
      <c r="Z395" s="26">
        <f>IF(T395="SOPORTE_TELEFÓNICO",'TARIFAS 2025'!$B$14,IF(V395="PRINCIPAL",'TARIFAS 2025'!$B$8,IF(V395="INTERMEDIA",'TARIFAS 2025'!$C$8,IF(V395="LEJANA",'TARIFAS 2025'!$D$8))))</f>
        <v>22000</v>
      </c>
      <c r="AA395" s="26">
        <f t="shared" si="6"/>
        <v>22000</v>
      </c>
    </row>
    <row r="396" spans="1:27" s="66" customFormat="1" ht="15.6">
      <c r="A396" s="68" t="s">
        <v>100</v>
      </c>
      <c r="B396" s="25" t="str">
        <f>VLOOKUP(A396,'CENTROS DE COSTOS'!A:D,2,0)</f>
        <v>0036-0006</v>
      </c>
      <c r="C396" s="25" t="str">
        <f>VLOOKUP(A396,'CENTROS DE COSTOS'!A:D,3,0)</f>
        <v>Wompi Oriente</v>
      </c>
      <c r="D396" s="68">
        <v>50001</v>
      </c>
      <c r="E396" s="68">
        <v>2913180</v>
      </c>
      <c r="F396" s="68">
        <v>57258</v>
      </c>
      <c r="G396" s="68" t="s">
        <v>33</v>
      </c>
      <c r="H396" s="68" t="s">
        <v>816</v>
      </c>
      <c r="I396" s="68" t="s">
        <v>100</v>
      </c>
      <c r="J396" s="68" t="s">
        <v>3289</v>
      </c>
      <c r="K396" s="68" t="s">
        <v>1174</v>
      </c>
      <c r="L396" s="68" t="s">
        <v>3290</v>
      </c>
      <c r="M396" s="42">
        <v>45951.476388888892</v>
      </c>
      <c r="N396" s="42">
        <v>45952.400694444441</v>
      </c>
      <c r="O396" s="68" t="s">
        <v>33</v>
      </c>
      <c r="P396" s="42" t="s">
        <v>2034</v>
      </c>
      <c r="Q396" s="42" t="s">
        <v>2035</v>
      </c>
      <c r="R396" s="42" t="s">
        <v>2036</v>
      </c>
      <c r="S396" s="42" t="s">
        <v>3291</v>
      </c>
      <c r="T396" s="42" t="s">
        <v>1178</v>
      </c>
      <c r="U396" s="25">
        <v>16</v>
      </c>
      <c r="V396" s="42" t="s">
        <v>42</v>
      </c>
      <c r="W396" s="42" t="s">
        <v>123</v>
      </c>
      <c r="X396" s="42" t="s">
        <v>1223</v>
      </c>
      <c r="Y396" s="68">
        <v>1</v>
      </c>
      <c r="Z396" s="26">
        <f>IF(T396="SOPORTE_TELEFÓNICO",'TARIFAS 2025'!$B$14,IF(V396="PRINCIPAL",'TARIFAS 2025'!$B$8,IF(V396="INTERMEDIA",'TARIFAS 2025'!$C$8,IF(V396="LEJANA",'TARIFAS 2025'!$D$8))))</f>
        <v>51282</v>
      </c>
      <c r="AA396" s="26">
        <f t="shared" si="6"/>
        <v>51282</v>
      </c>
    </row>
    <row r="397" spans="1:27" s="66" customFormat="1" ht="15.6">
      <c r="A397" s="68" t="s">
        <v>90</v>
      </c>
      <c r="B397" s="25" t="str">
        <f>VLOOKUP(A397,'CENTROS DE COSTOS'!A:D,2,0)</f>
        <v>0036-0005</v>
      </c>
      <c r="C397" s="25" t="str">
        <f>VLOOKUP(A397,'CENTROS DE COSTOS'!A:D,3,0)</f>
        <v>Wompi Noroccidente</v>
      </c>
      <c r="D397" s="68">
        <v>5001</v>
      </c>
      <c r="E397" s="68">
        <v>2916605</v>
      </c>
      <c r="F397" s="68">
        <v>42634</v>
      </c>
      <c r="G397" s="68" t="s">
        <v>33</v>
      </c>
      <c r="H397" s="68" t="s">
        <v>122</v>
      </c>
      <c r="I397" s="68" t="s">
        <v>2044</v>
      </c>
      <c r="J397" s="68" t="s">
        <v>3292</v>
      </c>
      <c r="K397" s="68" t="s">
        <v>1174</v>
      </c>
      <c r="L397" s="68" t="s">
        <v>3293</v>
      </c>
      <c r="M397" s="42">
        <v>45952.333333333336</v>
      </c>
      <c r="N397" s="42">
        <v>45952.441666666666</v>
      </c>
      <c r="O397" s="68" t="s">
        <v>33</v>
      </c>
      <c r="P397" s="42" t="s">
        <v>2016</v>
      </c>
      <c r="Q397" s="42" t="s">
        <v>2017</v>
      </c>
      <c r="R397" s="42" t="s">
        <v>2018</v>
      </c>
      <c r="S397" s="42" t="s">
        <v>3294</v>
      </c>
      <c r="T397" s="42" t="s">
        <v>1178</v>
      </c>
      <c r="U397" s="25">
        <v>16</v>
      </c>
      <c r="V397" s="42" t="s">
        <v>42</v>
      </c>
      <c r="W397" s="42" t="s">
        <v>123</v>
      </c>
      <c r="X397" s="42" t="s">
        <v>1595</v>
      </c>
      <c r="Y397" s="68">
        <v>1</v>
      </c>
      <c r="Z397" s="26">
        <f>IF(T397="SOPORTE_TELEFÓNICO",'TARIFAS 2025'!$B$14,IF(V397="PRINCIPAL",'TARIFAS 2025'!$B$8,IF(V397="INTERMEDIA",'TARIFAS 2025'!$C$8,IF(V397="LEJANA",'TARIFAS 2025'!$D$8))))</f>
        <v>51282</v>
      </c>
      <c r="AA397" s="26">
        <f t="shared" si="6"/>
        <v>51282</v>
      </c>
    </row>
    <row r="398" spans="1:27" s="66" customFormat="1" ht="15.6">
      <c r="A398" s="68" t="s">
        <v>88</v>
      </c>
      <c r="B398" s="25" t="str">
        <f>VLOOKUP(A398,'CENTROS DE COSTOS'!A:D,2,0)</f>
        <v>0036-0002</v>
      </c>
      <c r="C398" s="25" t="str">
        <f>VLOOKUP(A398,'CENTROS DE COSTOS'!A:D,3,0)</f>
        <v>Wompi Eje Cafetero</v>
      </c>
      <c r="D398" s="68">
        <v>17001</v>
      </c>
      <c r="E398" s="68">
        <v>2872738</v>
      </c>
      <c r="F398" s="68">
        <v>68884</v>
      </c>
      <c r="G398" s="68" t="s">
        <v>33</v>
      </c>
      <c r="H398" s="68" t="s">
        <v>128</v>
      </c>
      <c r="I398" s="68" t="s">
        <v>88</v>
      </c>
      <c r="J398" s="68" t="s">
        <v>2662</v>
      </c>
      <c r="K398" s="68" t="s">
        <v>1174</v>
      </c>
      <c r="L398" s="68" t="s">
        <v>3295</v>
      </c>
      <c r="M398" s="42">
        <v>45942.375</v>
      </c>
      <c r="N398" s="42">
        <v>45952.449305555558</v>
      </c>
      <c r="O398" s="68" t="s">
        <v>33</v>
      </c>
      <c r="P398" s="42" t="s">
        <v>2040</v>
      </c>
      <c r="Q398" s="42" t="s">
        <v>2055</v>
      </c>
      <c r="R398" s="42" t="s">
        <v>2042</v>
      </c>
      <c r="S398" s="42" t="s">
        <v>3296</v>
      </c>
      <c r="T398" s="42" t="s">
        <v>1178</v>
      </c>
      <c r="U398" s="25">
        <v>24</v>
      </c>
      <c r="V398" s="42" t="s">
        <v>42</v>
      </c>
      <c r="W398" s="42" t="s">
        <v>123</v>
      </c>
      <c r="X398" s="42" t="s">
        <v>1440</v>
      </c>
      <c r="Y398" s="68">
        <v>1</v>
      </c>
      <c r="Z398" s="26">
        <f>IF(T398="SOPORTE_TELEFÓNICO",'TARIFAS 2025'!$B$14,IF(V398="PRINCIPAL",'TARIFAS 2025'!$B$8,IF(V398="INTERMEDIA",'TARIFAS 2025'!$C$8,IF(V398="LEJANA",'TARIFAS 2025'!$D$8))))</f>
        <v>51282</v>
      </c>
      <c r="AA398" s="26">
        <f t="shared" si="6"/>
        <v>51282</v>
      </c>
    </row>
    <row r="399" spans="1:27" s="66" customFormat="1" ht="15.6">
      <c r="A399" s="68" t="s">
        <v>100</v>
      </c>
      <c r="B399" s="25" t="str">
        <f>VLOOKUP(A399,'CENTROS DE COSTOS'!A:D,2,0)</f>
        <v>0036-0006</v>
      </c>
      <c r="C399" s="25" t="str">
        <f>VLOOKUP(A399,'CENTROS DE COSTOS'!A:D,3,0)</f>
        <v>Wompi Oriente</v>
      </c>
      <c r="D399" s="68">
        <v>50001</v>
      </c>
      <c r="E399" s="68">
        <v>2913221</v>
      </c>
      <c r="F399" s="68">
        <v>70283</v>
      </c>
      <c r="G399" s="68" t="s">
        <v>33</v>
      </c>
      <c r="H399" s="68" t="s">
        <v>816</v>
      </c>
      <c r="I399" s="68" t="s">
        <v>100</v>
      </c>
      <c r="J399" s="68" t="s">
        <v>3297</v>
      </c>
      <c r="K399" s="68" t="s">
        <v>1174</v>
      </c>
      <c r="L399" s="68" t="s">
        <v>3298</v>
      </c>
      <c r="M399" s="42">
        <v>45951.479861111111</v>
      </c>
      <c r="N399" s="42">
        <v>45952.464583333334</v>
      </c>
      <c r="O399" s="68" t="s">
        <v>33</v>
      </c>
      <c r="P399" s="42" t="s">
        <v>2016</v>
      </c>
      <c r="Q399" s="42" t="s">
        <v>2017</v>
      </c>
      <c r="R399" s="42" t="s">
        <v>2018</v>
      </c>
      <c r="S399" s="42" t="s">
        <v>3299</v>
      </c>
      <c r="T399" s="42" t="s">
        <v>1178</v>
      </c>
      <c r="U399" s="25">
        <v>32</v>
      </c>
      <c r="V399" s="42" t="s">
        <v>42</v>
      </c>
      <c r="W399" s="42" t="s">
        <v>123</v>
      </c>
      <c r="X399" s="42" t="s">
        <v>1223</v>
      </c>
      <c r="Y399" s="68">
        <v>1</v>
      </c>
      <c r="Z399" s="26">
        <f>IF(T399="SOPORTE_TELEFÓNICO",'TARIFAS 2025'!$B$14,IF(V399="PRINCIPAL",'TARIFAS 2025'!$B$8,IF(V399="INTERMEDIA",'TARIFAS 2025'!$C$8,IF(V399="LEJANA",'TARIFAS 2025'!$D$8))))</f>
        <v>51282</v>
      </c>
      <c r="AA399" s="26">
        <f t="shared" si="6"/>
        <v>51282</v>
      </c>
    </row>
    <row r="400" spans="1:27" s="66" customFormat="1" ht="15.6">
      <c r="A400" s="68" t="s">
        <v>70</v>
      </c>
      <c r="B400" s="25" t="str">
        <f>VLOOKUP(A400,'CENTROS DE COSTOS'!A:D,2,0)</f>
        <v>0036-0001</v>
      </c>
      <c r="C400" s="25" t="str">
        <f>VLOOKUP(A400,'CENTROS DE COSTOS'!A:D,3,0)</f>
        <v>Wompi Costa</v>
      </c>
      <c r="D400" s="68">
        <v>8638</v>
      </c>
      <c r="E400" s="68">
        <v>2913959</v>
      </c>
      <c r="F400" s="68">
        <v>81428</v>
      </c>
      <c r="G400" s="68" t="s">
        <v>33</v>
      </c>
      <c r="H400" s="68" t="s">
        <v>255</v>
      </c>
      <c r="I400" s="68" t="s">
        <v>137</v>
      </c>
      <c r="J400" s="68" t="s">
        <v>3300</v>
      </c>
      <c r="K400" s="68" t="s">
        <v>1174</v>
      </c>
      <c r="L400" s="68" t="s">
        <v>3301</v>
      </c>
      <c r="M400" s="42">
        <v>45951.535416666666</v>
      </c>
      <c r="N400" s="42">
        <v>45952.473611111112</v>
      </c>
      <c r="O400" s="68" t="s">
        <v>33</v>
      </c>
      <c r="P400" s="42" t="s">
        <v>2022</v>
      </c>
      <c r="Q400" s="42" t="s">
        <v>2023</v>
      </c>
      <c r="R400" s="42" t="s">
        <v>2024</v>
      </c>
      <c r="S400" s="42" t="s">
        <v>3302</v>
      </c>
      <c r="T400" s="42" t="s">
        <v>1178</v>
      </c>
      <c r="U400" s="25">
        <v>0</v>
      </c>
      <c r="V400" s="42" t="s">
        <v>43</v>
      </c>
      <c r="W400" s="42" t="s">
        <v>123</v>
      </c>
      <c r="X400" s="42" t="s">
        <v>1354</v>
      </c>
      <c r="Y400" s="68">
        <v>1</v>
      </c>
      <c r="Z400" s="26">
        <f>IF(T400="SOPORTE_TELEFÓNICO",'TARIFAS 2025'!$B$14,IF(V400="PRINCIPAL",'TARIFAS 2025'!$B$8,IF(V400="INTERMEDIA",'TARIFAS 2025'!$C$8,IF(V400="LEJANA",'TARIFAS 2025'!$D$8))))</f>
        <v>172989</v>
      </c>
      <c r="AA400" s="26">
        <f t="shared" si="6"/>
        <v>172989</v>
      </c>
    </row>
    <row r="401" spans="1:27" s="66" customFormat="1" ht="15.6">
      <c r="A401" s="68" t="s">
        <v>73</v>
      </c>
      <c r="B401" s="25" t="str">
        <f>VLOOKUP(A401,'CENTROS DE COSTOS'!A:D,2,0)</f>
        <v>0036-0004</v>
      </c>
      <c r="C401" s="25" t="str">
        <f>VLOOKUP(A401,'CENTROS DE COSTOS'!A:D,3,0)</f>
        <v>Wompi Centro</v>
      </c>
      <c r="D401" s="68">
        <v>11001</v>
      </c>
      <c r="E401" s="68">
        <v>2914075</v>
      </c>
      <c r="F401" s="68">
        <v>76932</v>
      </c>
      <c r="G401" s="68" t="s">
        <v>33</v>
      </c>
      <c r="H401" s="68" t="s">
        <v>620</v>
      </c>
      <c r="I401" s="68" t="s">
        <v>2057</v>
      </c>
      <c r="J401" s="68" t="s">
        <v>3303</v>
      </c>
      <c r="K401" s="68" t="s">
        <v>1174</v>
      </c>
      <c r="L401" s="68" t="s">
        <v>3304</v>
      </c>
      <c r="M401" s="42">
        <v>45951.574305555558</v>
      </c>
      <c r="N401" s="42">
        <v>45952.487500000003</v>
      </c>
      <c r="O401" s="68" t="s">
        <v>33</v>
      </c>
      <c r="P401" s="42" t="s">
        <v>2040</v>
      </c>
      <c r="Q401" s="42" t="s">
        <v>3122</v>
      </c>
      <c r="R401" s="42" t="s">
        <v>2042</v>
      </c>
      <c r="S401" s="42" t="s">
        <v>3305</v>
      </c>
      <c r="T401" s="42" t="s">
        <v>1178</v>
      </c>
      <c r="U401" s="25">
        <v>24</v>
      </c>
      <c r="V401" s="42" t="s">
        <v>42</v>
      </c>
      <c r="W401" s="42" t="s">
        <v>123</v>
      </c>
      <c r="X401" s="42" t="s">
        <v>1621</v>
      </c>
      <c r="Y401" s="68">
        <v>1</v>
      </c>
      <c r="Z401" s="26">
        <f>IF(T401="SOPORTE_TELEFÓNICO",'TARIFAS 2025'!$B$14,IF(V401="PRINCIPAL",'TARIFAS 2025'!$B$8,IF(V401="INTERMEDIA",'TARIFAS 2025'!$C$8,IF(V401="LEJANA",'TARIFAS 2025'!$D$8))))</f>
        <v>51282</v>
      </c>
      <c r="AA401" s="26">
        <f t="shared" si="6"/>
        <v>51282</v>
      </c>
    </row>
    <row r="402" spans="1:27" s="66" customFormat="1" ht="15.6">
      <c r="A402" s="68" t="s">
        <v>73</v>
      </c>
      <c r="B402" s="25" t="str">
        <f>VLOOKUP(A402,'CENTROS DE COSTOS'!A:D,2,0)</f>
        <v>0036-0004</v>
      </c>
      <c r="C402" s="25" t="str">
        <f>VLOOKUP(A402,'CENTROS DE COSTOS'!A:D,3,0)</f>
        <v>Wompi Centro</v>
      </c>
      <c r="D402" s="68">
        <v>11001</v>
      </c>
      <c r="E402" s="68">
        <v>2914197</v>
      </c>
      <c r="F402" s="68">
        <v>72982</v>
      </c>
      <c r="G402" s="68" t="s">
        <v>33</v>
      </c>
      <c r="H402" s="68" t="s">
        <v>620</v>
      </c>
      <c r="I402" s="68" t="s">
        <v>73</v>
      </c>
      <c r="J402" s="68" t="s">
        <v>3306</v>
      </c>
      <c r="K402" s="68" t="s">
        <v>1174</v>
      </c>
      <c r="L402" s="68" t="s">
        <v>3307</v>
      </c>
      <c r="M402" s="42">
        <v>45951.586111111108</v>
      </c>
      <c r="N402" s="42">
        <v>45952.5</v>
      </c>
      <c r="O402" s="68" t="s">
        <v>33</v>
      </c>
      <c r="P402" s="42" t="s">
        <v>2009</v>
      </c>
      <c r="Q402" s="42" t="s">
        <v>2093</v>
      </c>
      <c r="R402" s="42" t="s">
        <v>2300</v>
      </c>
      <c r="S402" s="42" t="s">
        <v>3308</v>
      </c>
      <c r="T402" s="42" t="s">
        <v>1178</v>
      </c>
      <c r="U402" s="25">
        <v>32</v>
      </c>
      <c r="V402" s="42" t="s">
        <v>42</v>
      </c>
      <c r="W402" s="42" t="s">
        <v>123</v>
      </c>
      <c r="X402" s="42" t="s">
        <v>1360</v>
      </c>
      <c r="Y402" s="68">
        <v>1</v>
      </c>
      <c r="Z402" s="26">
        <f>IF(T402="SOPORTE_TELEFÓNICO",'TARIFAS 2025'!$B$14,IF(V402="PRINCIPAL",'TARIFAS 2025'!$B$8,IF(V402="INTERMEDIA",'TARIFAS 2025'!$C$8,IF(V402="LEJANA",'TARIFAS 2025'!$D$8))))</f>
        <v>51282</v>
      </c>
      <c r="AA402" s="26">
        <f t="shared" si="6"/>
        <v>51282</v>
      </c>
    </row>
    <row r="403" spans="1:27" s="66" customFormat="1" ht="15.6">
      <c r="A403" s="68" t="s">
        <v>73</v>
      </c>
      <c r="B403" s="25" t="str">
        <f>VLOOKUP(A403,'CENTROS DE COSTOS'!A:D,2,0)</f>
        <v>0036-0004</v>
      </c>
      <c r="C403" s="25" t="str">
        <f>VLOOKUP(A403,'CENTROS DE COSTOS'!A:D,3,0)</f>
        <v>Wompi Centro</v>
      </c>
      <c r="D403" s="68">
        <v>25754</v>
      </c>
      <c r="E403" s="68">
        <v>2914281</v>
      </c>
      <c r="F403" s="68">
        <v>77823</v>
      </c>
      <c r="G403" s="68" t="s">
        <v>33</v>
      </c>
      <c r="H403" s="68" t="s">
        <v>620</v>
      </c>
      <c r="I403" s="68" t="s">
        <v>700</v>
      </c>
      <c r="J403" s="68" t="s">
        <v>3309</v>
      </c>
      <c r="K403" s="68" t="s">
        <v>1174</v>
      </c>
      <c r="L403" s="68" t="s">
        <v>3310</v>
      </c>
      <c r="M403" s="42">
        <v>45951.587500000001</v>
      </c>
      <c r="N403" s="42">
        <v>45952.506249999999</v>
      </c>
      <c r="O403" s="68" t="s">
        <v>33</v>
      </c>
      <c r="P403" s="42" t="s">
        <v>2009</v>
      </c>
      <c r="Q403" s="42" t="s">
        <v>2093</v>
      </c>
      <c r="R403" s="42" t="s">
        <v>2110</v>
      </c>
      <c r="S403" s="42" t="s">
        <v>3311</v>
      </c>
      <c r="T403" s="42" t="s">
        <v>1178</v>
      </c>
      <c r="U403" s="25">
        <v>0</v>
      </c>
      <c r="V403" s="42" t="s">
        <v>42</v>
      </c>
      <c r="W403" s="42" t="s">
        <v>123</v>
      </c>
      <c r="X403" s="42" t="s">
        <v>1451</v>
      </c>
      <c r="Y403" s="68">
        <v>1</v>
      </c>
      <c r="Z403" s="26">
        <f>IF(T403="SOPORTE_TELEFÓNICO",'TARIFAS 2025'!$B$14,IF(V403="PRINCIPAL",'TARIFAS 2025'!$B$8,IF(V403="INTERMEDIA",'TARIFAS 2025'!$C$8,IF(V403="LEJANA",'TARIFAS 2025'!$D$8))))</f>
        <v>51282</v>
      </c>
      <c r="AA403" s="26">
        <f t="shared" si="6"/>
        <v>51282</v>
      </c>
    </row>
    <row r="404" spans="1:27" s="66" customFormat="1" ht="15.6">
      <c r="A404" s="68" t="s">
        <v>87</v>
      </c>
      <c r="B404" s="25" t="str">
        <f>VLOOKUP(A404,'CENTROS DE COSTOS'!A:D,2,0)</f>
        <v>0036-0006</v>
      </c>
      <c r="C404" s="25" t="str">
        <f>VLOOKUP(A404,'CENTROS DE COSTOS'!A:D,3,0)</f>
        <v>Wompi Oriente</v>
      </c>
      <c r="D404" s="68">
        <v>73678</v>
      </c>
      <c r="E404" s="68">
        <v>2914438</v>
      </c>
      <c r="F404" s="68">
        <v>78021</v>
      </c>
      <c r="G404" s="68" t="s">
        <v>33</v>
      </c>
      <c r="H404" s="68" t="s">
        <v>1058</v>
      </c>
      <c r="I404" s="68" t="s">
        <v>140</v>
      </c>
      <c r="J404" s="68" t="s">
        <v>3175</v>
      </c>
      <c r="K404" s="68" t="s">
        <v>1174</v>
      </c>
      <c r="L404" s="68" t="s">
        <v>3312</v>
      </c>
      <c r="M404" s="42">
        <v>45951.592361111114</v>
      </c>
      <c r="N404" s="42">
        <v>45952.517361111109</v>
      </c>
      <c r="O404" s="68" t="s">
        <v>33</v>
      </c>
      <c r="P404" s="42" t="s">
        <v>2022</v>
      </c>
      <c r="Q404" s="42" t="s">
        <v>2023</v>
      </c>
      <c r="R404" s="42" t="s">
        <v>2060</v>
      </c>
      <c r="S404" s="42" t="s">
        <v>3313</v>
      </c>
      <c r="T404" s="42" t="s">
        <v>1178</v>
      </c>
      <c r="U404" s="25">
        <v>0</v>
      </c>
      <c r="V404" s="42" t="s">
        <v>43</v>
      </c>
      <c r="W404" s="42" t="s">
        <v>123</v>
      </c>
      <c r="X404" s="42" t="s">
        <v>1491</v>
      </c>
      <c r="Y404" s="68">
        <v>1</v>
      </c>
      <c r="Z404" s="26">
        <f>IF(T404="SOPORTE_TELEFÓNICO",'TARIFAS 2025'!$B$14,IF(V404="PRINCIPAL",'TARIFAS 2025'!$B$8,IF(V404="INTERMEDIA",'TARIFAS 2025'!$C$8,IF(V404="LEJANA",'TARIFAS 2025'!$D$8))))</f>
        <v>172989</v>
      </c>
      <c r="AA404" s="26">
        <f t="shared" si="6"/>
        <v>172989</v>
      </c>
    </row>
    <row r="405" spans="1:27" s="66" customFormat="1" ht="15.6">
      <c r="A405" s="68" t="s">
        <v>90</v>
      </c>
      <c r="B405" s="25" t="str">
        <f>VLOOKUP(A405,'CENTROS DE COSTOS'!A:D,2,0)</f>
        <v>0036-0005</v>
      </c>
      <c r="C405" s="25" t="str">
        <f>VLOOKUP(A405,'CENTROS DE COSTOS'!A:D,3,0)</f>
        <v>Wompi Noroccidente</v>
      </c>
      <c r="D405" s="68">
        <v>5380</v>
      </c>
      <c r="E405" s="68">
        <v>2914641</v>
      </c>
      <c r="F405" s="68">
        <v>70450</v>
      </c>
      <c r="G405" s="68" t="s">
        <v>33</v>
      </c>
      <c r="H405" s="68" t="s">
        <v>122</v>
      </c>
      <c r="I405" s="68" t="s">
        <v>196</v>
      </c>
      <c r="J405" s="68" t="s">
        <v>3314</v>
      </c>
      <c r="K405" s="68" t="s">
        <v>1174</v>
      </c>
      <c r="L405" s="68" t="s">
        <v>3315</v>
      </c>
      <c r="M405" s="42">
        <v>45951.614583333336</v>
      </c>
      <c r="N405" s="42">
        <v>45952.522222222222</v>
      </c>
      <c r="O405" s="68" t="s">
        <v>33</v>
      </c>
      <c r="P405" s="42" t="s">
        <v>2002</v>
      </c>
      <c r="Q405" s="42" t="s">
        <v>2003</v>
      </c>
      <c r="R405" s="42" t="s">
        <v>2004</v>
      </c>
      <c r="S405" s="42" t="s">
        <v>3316</v>
      </c>
      <c r="T405" s="42" t="s">
        <v>1178</v>
      </c>
      <c r="U405" s="25">
        <v>32</v>
      </c>
      <c r="V405" s="42" t="s">
        <v>42</v>
      </c>
      <c r="W405" s="42" t="s">
        <v>123</v>
      </c>
      <c r="X405" s="42" t="s">
        <v>2101</v>
      </c>
      <c r="Y405" s="68">
        <v>1</v>
      </c>
      <c r="Z405" s="26">
        <f>IF(T405="SOPORTE_TELEFÓNICO",'TARIFAS 2025'!$B$14,IF(V405="PRINCIPAL",'TARIFAS 2025'!$B$8,IF(V405="INTERMEDIA",'TARIFAS 2025'!$C$8,IF(V405="LEJANA",'TARIFAS 2025'!$D$8))))</f>
        <v>51282</v>
      </c>
      <c r="AA405" s="26">
        <f t="shared" si="6"/>
        <v>51282</v>
      </c>
    </row>
    <row r="406" spans="1:27" s="66" customFormat="1" ht="15.6">
      <c r="A406" s="68" t="s">
        <v>73</v>
      </c>
      <c r="B406" s="25" t="str">
        <f>VLOOKUP(A406,'CENTROS DE COSTOS'!A:D,2,0)</f>
        <v>0036-0004</v>
      </c>
      <c r="C406" s="25" t="str">
        <f>VLOOKUP(A406,'CENTROS DE COSTOS'!A:D,3,0)</f>
        <v>Wompi Centro</v>
      </c>
      <c r="D406" s="68">
        <v>11001</v>
      </c>
      <c r="E406" s="68">
        <v>2914935</v>
      </c>
      <c r="F406" s="68">
        <v>45149</v>
      </c>
      <c r="G406" s="68" t="s">
        <v>33</v>
      </c>
      <c r="H406" s="68" t="s">
        <v>620</v>
      </c>
      <c r="I406" s="68" t="s">
        <v>2057</v>
      </c>
      <c r="J406" s="68" t="s">
        <v>3317</v>
      </c>
      <c r="K406" s="68" t="s">
        <v>1174</v>
      </c>
      <c r="L406" s="68" t="s">
        <v>3318</v>
      </c>
      <c r="M406" s="42">
        <v>45951.627083333333</v>
      </c>
      <c r="N406" s="42">
        <v>45952.53125</v>
      </c>
      <c r="O406" s="68" t="s">
        <v>33</v>
      </c>
      <c r="P406" s="42" t="s">
        <v>2022</v>
      </c>
      <c r="Q406" s="42" t="s">
        <v>2023</v>
      </c>
      <c r="R406" s="42" t="s">
        <v>2060</v>
      </c>
      <c r="S406" s="42" t="s">
        <v>3319</v>
      </c>
      <c r="T406" s="42" t="s">
        <v>1178</v>
      </c>
      <c r="U406" s="25">
        <v>56</v>
      </c>
      <c r="V406" s="42" t="s">
        <v>42</v>
      </c>
      <c r="W406" s="42" t="s">
        <v>123</v>
      </c>
      <c r="X406" s="42" t="s">
        <v>1309</v>
      </c>
      <c r="Y406" s="68">
        <v>1</v>
      </c>
      <c r="Z406" s="26">
        <f>IF(T406="SOPORTE_TELEFÓNICO",'TARIFAS 2025'!$B$14,IF(V406="PRINCIPAL",'TARIFAS 2025'!$B$8,IF(V406="INTERMEDIA",'TARIFAS 2025'!$C$8,IF(V406="LEJANA",'TARIFAS 2025'!$D$8))))</f>
        <v>51282</v>
      </c>
      <c r="AA406" s="26">
        <f t="shared" si="6"/>
        <v>51282</v>
      </c>
    </row>
    <row r="407" spans="1:27" s="66" customFormat="1" ht="15.6">
      <c r="A407" s="68" t="s">
        <v>100</v>
      </c>
      <c r="B407" s="25" t="str">
        <f>VLOOKUP(A407,'CENTROS DE COSTOS'!A:D,2,0)</f>
        <v>0036-0006</v>
      </c>
      <c r="C407" s="25" t="str">
        <f>VLOOKUP(A407,'CENTROS DE COSTOS'!A:D,3,0)</f>
        <v>Wompi Oriente</v>
      </c>
      <c r="D407" s="68">
        <v>50001</v>
      </c>
      <c r="E407" s="68">
        <v>2915012</v>
      </c>
      <c r="F407" s="68">
        <v>70833</v>
      </c>
      <c r="G407" s="68" t="s">
        <v>33</v>
      </c>
      <c r="H407" s="68" t="s">
        <v>816</v>
      </c>
      <c r="I407" s="68" t="s">
        <v>100</v>
      </c>
      <c r="J407" s="68" t="s">
        <v>3320</v>
      </c>
      <c r="K407" s="68" t="s">
        <v>1174</v>
      </c>
      <c r="L407" s="68" t="s">
        <v>3321</v>
      </c>
      <c r="M407" s="42">
        <v>45951.623611111114</v>
      </c>
      <c r="N407" s="42">
        <v>45952.538194444445</v>
      </c>
      <c r="O407" s="68" t="s">
        <v>33</v>
      </c>
      <c r="P407" s="42" t="s">
        <v>2016</v>
      </c>
      <c r="Q407" s="42" t="s">
        <v>2017</v>
      </c>
      <c r="R407" s="42" t="s">
        <v>2018</v>
      </c>
      <c r="S407" s="42" t="s">
        <v>3322</v>
      </c>
      <c r="T407" s="42" t="s">
        <v>1178</v>
      </c>
      <c r="U407" s="25">
        <v>64</v>
      </c>
      <c r="V407" s="42" t="s">
        <v>42</v>
      </c>
      <c r="W407" s="42" t="s">
        <v>123</v>
      </c>
      <c r="X407" s="42" t="s">
        <v>2646</v>
      </c>
      <c r="Y407" s="68">
        <v>1</v>
      </c>
      <c r="Z407" s="26">
        <f>IF(T407="SOPORTE_TELEFÓNICO",'TARIFAS 2025'!$B$14,IF(V407="PRINCIPAL",'TARIFAS 2025'!$B$8,IF(V407="INTERMEDIA",'TARIFAS 2025'!$C$8,IF(V407="LEJANA",'TARIFAS 2025'!$D$8))))</f>
        <v>51282</v>
      </c>
      <c r="AA407" s="26">
        <f t="shared" si="6"/>
        <v>51282</v>
      </c>
    </row>
    <row r="408" spans="1:27" s="66" customFormat="1" ht="15.6">
      <c r="A408" s="68" t="s">
        <v>73</v>
      </c>
      <c r="B408" s="25" t="str">
        <f>VLOOKUP(A408,'CENTROS DE COSTOS'!A:D,2,0)</f>
        <v>0036-0004</v>
      </c>
      <c r="C408" s="25" t="str">
        <f>VLOOKUP(A408,'CENTROS DE COSTOS'!A:D,3,0)</f>
        <v>Wompi Centro</v>
      </c>
      <c r="D408" s="68">
        <v>11001</v>
      </c>
      <c r="E408" s="68">
        <v>2915741</v>
      </c>
      <c r="F408" s="68">
        <v>75358</v>
      </c>
      <c r="G408" s="68" t="s">
        <v>33</v>
      </c>
      <c r="H408" s="68" t="s">
        <v>620</v>
      </c>
      <c r="I408" s="68" t="s">
        <v>2057</v>
      </c>
      <c r="J408" s="68" t="s">
        <v>3323</v>
      </c>
      <c r="K408" s="68" t="s">
        <v>1174</v>
      </c>
      <c r="L408" s="68" t="s">
        <v>3324</v>
      </c>
      <c r="M408" s="42">
        <v>45951.668749999997</v>
      </c>
      <c r="N408" s="42">
        <v>45952.542361111111</v>
      </c>
      <c r="O408" s="68" t="s">
        <v>33</v>
      </c>
      <c r="P408" s="42" t="s">
        <v>2002</v>
      </c>
      <c r="Q408" s="42" t="s">
        <v>2003</v>
      </c>
      <c r="R408" s="42" t="s">
        <v>2219</v>
      </c>
      <c r="S408" s="42" t="s">
        <v>3325</v>
      </c>
      <c r="T408" s="42" t="s">
        <v>1178</v>
      </c>
      <c r="U408" s="25">
        <v>24</v>
      </c>
      <c r="V408" s="42" t="s">
        <v>42</v>
      </c>
      <c r="W408" s="42" t="s">
        <v>123</v>
      </c>
      <c r="X408" s="42" t="s">
        <v>1360</v>
      </c>
      <c r="Y408" s="68">
        <v>1</v>
      </c>
      <c r="Z408" s="26">
        <f>IF(T408="SOPORTE_TELEFÓNICO",'TARIFAS 2025'!$B$14,IF(V408="PRINCIPAL",'TARIFAS 2025'!$B$8,IF(V408="INTERMEDIA",'TARIFAS 2025'!$C$8,IF(V408="LEJANA",'TARIFAS 2025'!$D$8))))</f>
        <v>51282</v>
      </c>
      <c r="AA408" s="26">
        <f t="shared" si="6"/>
        <v>51282</v>
      </c>
    </row>
    <row r="409" spans="1:27" s="66" customFormat="1" ht="15.6">
      <c r="A409" s="68" t="s">
        <v>73</v>
      </c>
      <c r="B409" s="25" t="str">
        <f>VLOOKUP(A409,'CENTROS DE COSTOS'!A:D,2,0)</f>
        <v>0036-0004</v>
      </c>
      <c r="C409" s="25" t="str">
        <f>VLOOKUP(A409,'CENTROS DE COSTOS'!A:D,3,0)</f>
        <v>Wompi Centro</v>
      </c>
      <c r="D409" s="68">
        <v>25473</v>
      </c>
      <c r="E409" s="68">
        <v>2916383</v>
      </c>
      <c r="F409" s="68">
        <v>79312</v>
      </c>
      <c r="G409" s="68" t="s">
        <v>33</v>
      </c>
      <c r="H409" s="68" t="s">
        <v>620</v>
      </c>
      <c r="I409" s="68" t="s">
        <v>622</v>
      </c>
      <c r="J409" s="68" t="s">
        <v>3326</v>
      </c>
      <c r="K409" s="68" t="s">
        <v>1174</v>
      </c>
      <c r="L409" s="68" t="s">
        <v>3327</v>
      </c>
      <c r="M409" s="42">
        <v>45952.333333333336</v>
      </c>
      <c r="N409" s="42">
        <v>45952.554166666669</v>
      </c>
      <c r="O409" s="68" t="s">
        <v>33</v>
      </c>
      <c r="P409" s="42" t="s">
        <v>2034</v>
      </c>
      <c r="Q409" s="42" t="s">
        <v>2035</v>
      </c>
      <c r="R409" s="42" t="s">
        <v>2036</v>
      </c>
      <c r="S409" s="42" t="s">
        <v>3328</v>
      </c>
      <c r="T409" s="42" t="s">
        <v>1178</v>
      </c>
      <c r="U409" s="25">
        <v>0</v>
      </c>
      <c r="V409" s="42" t="s">
        <v>42</v>
      </c>
      <c r="W409" s="42" t="s">
        <v>123</v>
      </c>
      <c r="X409" s="42" t="s">
        <v>1217</v>
      </c>
      <c r="Y409" s="68">
        <v>1</v>
      </c>
      <c r="Z409" s="26">
        <f>IF(T409="SOPORTE_TELEFÓNICO",'TARIFAS 2025'!$B$14,IF(V409="PRINCIPAL",'TARIFAS 2025'!$B$8,IF(V409="INTERMEDIA",'TARIFAS 2025'!$C$8,IF(V409="LEJANA",'TARIFAS 2025'!$D$8))))</f>
        <v>51282</v>
      </c>
      <c r="AA409" s="26">
        <f t="shared" si="6"/>
        <v>51282</v>
      </c>
    </row>
    <row r="410" spans="1:27" s="66" customFormat="1" ht="15.6">
      <c r="A410" s="68" t="s">
        <v>94</v>
      </c>
      <c r="B410" s="25" t="str">
        <f>VLOOKUP(A410,'CENTROS DE COSTOS'!A:D,2,0)</f>
        <v>0036-0002</v>
      </c>
      <c r="C410" s="25" t="str">
        <f>VLOOKUP(A410,'CENTROS DE COSTOS'!A:D,3,0)</f>
        <v>Wompi Eje Cafetero</v>
      </c>
      <c r="D410" s="68">
        <v>66001</v>
      </c>
      <c r="E410" s="68">
        <v>2918710</v>
      </c>
      <c r="F410" s="68">
        <v>80907</v>
      </c>
      <c r="G410" s="68" t="s">
        <v>33</v>
      </c>
      <c r="H410" s="68" t="s">
        <v>460</v>
      </c>
      <c r="I410" s="68" t="s">
        <v>94</v>
      </c>
      <c r="J410" s="68" t="s">
        <v>2740</v>
      </c>
      <c r="K410" s="68" t="s">
        <v>1174</v>
      </c>
      <c r="L410" s="68" t="s">
        <v>3329</v>
      </c>
      <c r="M410" s="42">
        <v>45952.427083333336</v>
      </c>
      <c r="N410" s="42">
        <v>45952.55972222222</v>
      </c>
      <c r="O410" s="68" t="s">
        <v>33</v>
      </c>
      <c r="P410" s="42" t="s">
        <v>2009</v>
      </c>
      <c r="Q410" s="42" t="s">
        <v>2093</v>
      </c>
      <c r="R410" s="42" t="s">
        <v>2110</v>
      </c>
      <c r="S410" s="42" t="s">
        <v>3330</v>
      </c>
      <c r="T410" s="42" t="s">
        <v>1178</v>
      </c>
      <c r="U410" s="25">
        <v>0</v>
      </c>
      <c r="V410" s="42" t="s">
        <v>42</v>
      </c>
      <c r="W410" s="42" t="s">
        <v>123</v>
      </c>
      <c r="X410" s="42" t="s">
        <v>1321</v>
      </c>
      <c r="Y410" s="68">
        <v>1</v>
      </c>
      <c r="Z410" s="26">
        <f>IF(T410="SOPORTE_TELEFÓNICO",'TARIFAS 2025'!$B$14,IF(V410="PRINCIPAL",'TARIFAS 2025'!$B$8,IF(V410="INTERMEDIA",'TARIFAS 2025'!$C$8,IF(V410="LEJANA",'TARIFAS 2025'!$D$8))))</f>
        <v>51282</v>
      </c>
      <c r="AA410" s="26">
        <f t="shared" si="6"/>
        <v>51282</v>
      </c>
    </row>
    <row r="411" spans="1:27" s="66" customFormat="1" ht="15.6">
      <c r="A411" s="68" t="s">
        <v>94</v>
      </c>
      <c r="B411" s="25" t="str">
        <f>VLOOKUP(A411,'CENTROS DE COSTOS'!A:D,2,0)</f>
        <v>0036-0002</v>
      </c>
      <c r="C411" s="25" t="str">
        <f>VLOOKUP(A411,'CENTROS DE COSTOS'!A:D,3,0)</f>
        <v>Wompi Eje Cafetero</v>
      </c>
      <c r="D411" s="68">
        <v>63001</v>
      </c>
      <c r="E411" s="68">
        <v>2909784</v>
      </c>
      <c r="F411" s="68">
        <v>46942</v>
      </c>
      <c r="G411" s="68" t="s">
        <v>33</v>
      </c>
      <c r="H411" s="68" t="s">
        <v>941</v>
      </c>
      <c r="I411" s="68" t="s">
        <v>124</v>
      </c>
      <c r="J411" s="68" t="s">
        <v>3331</v>
      </c>
      <c r="K411" s="68" t="s">
        <v>1174</v>
      </c>
      <c r="L411" s="68" t="s">
        <v>3332</v>
      </c>
      <c r="M411" s="42">
        <v>45951.333333333336</v>
      </c>
      <c r="N411" s="42">
        <v>45952.56527777778</v>
      </c>
      <c r="O411" s="68" t="s">
        <v>33</v>
      </c>
      <c r="P411" s="42" t="s">
        <v>2009</v>
      </c>
      <c r="Q411" s="42" t="s">
        <v>2010</v>
      </c>
      <c r="R411" s="42" t="s">
        <v>2300</v>
      </c>
      <c r="S411" s="42" t="s">
        <v>3333</v>
      </c>
      <c r="T411" s="42" t="s">
        <v>1178</v>
      </c>
      <c r="U411" s="25">
        <v>64</v>
      </c>
      <c r="V411" s="42" t="s">
        <v>43</v>
      </c>
      <c r="W411" s="42" t="s">
        <v>123</v>
      </c>
      <c r="X411" s="42" t="s">
        <v>1874</v>
      </c>
      <c r="Y411" s="68">
        <v>1</v>
      </c>
      <c r="Z411" s="26">
        <f>IF(T411="SOPORTE_TELEFÓNICO",'TARIFAS 2025'!$B$14,IF(V411="PRINCIPAL",'TARIFAS 2025'!$B$8,IF(V411="INTERMEDIA",'TARIFAS 2025'!$C$8,IF(V411="LEJANA",'TARIFAS 2025'!$D$8))))</f>
        <v>172989</v>
      </c>
      <c r="AA411" s="26">
        <f t="shared" si="6"/>
        <v>172989</v>
      </c>
    </row>
    <row r="412" spans="1:27" s="66" customFormat="1" ht="15.6">
      <c r="A412" s="68" t="s">
        <v>94</v>
      </c>
      <c r="B412" s="25" t="str">
        <f>VLOOKUP(A412,'CENTROS DE COSTOS'!A:D,2,0)</f>
        <v>0036-0002</v>
      </c>
      <c r="C412" s="25" t="str">
        <f>VLOOKUP(A412,'CENTROS DE COSTOS'!A:D,3,0)</f>
        <v>Wompi Eje Cafetero</v>
      </c>
      <c r="D412" s="68">
        <v>63001</v>
      </c>
      <c r="E412" s="68">
        <v>2909696</v>
      </c>
      <c r="F412" s="68">
        <v>12753</v>
      </c>
      <c r="G412" s="68" t="s">
        <v>33</v>
      </c>
      <c r="H412" s="68" t="s">
        <v>941</v>
      </c>
      <c r="I412" s="68" t="s">
        <v>124</v>
      </c>
      <c r="J412" s="68" t="s">
        <v>3334</v>
      </c>
      <c r="K412" s="68" t="s">
        <v>1174</v>
      </c>
      <c r="L412" s="68" t="s">
        <v>3335</v>
      </c>
      <c r="M412" s="42">
        <v>45951.333333333336</v>
      </c>
      <c r="N412" s="42">
        <v>45952.570138888892</v>
      </c>
      <c r="O412" s="68" t="s">
        <v>33</v>
      </c>
      <c r="P412" s="42" t="s">
        <v>2009</v>
      </c>
      <c r="Q412" s="42" t="s">
        <v>2010</v>
      </c>
      <c r="R412" s="42" t="s">
        <v>2300</v>
      </c>
      <c r="S412" s="42" t="s">
        <v>3336</v>
      </c>
      <c r="T412" s="42" t="s">
        <v>1178</v>
      </c>
      <c r="U412" s="25">
        <v>40</v>
      </c>
      <c r="V412" s="42" t="s">
        <v>43</v>
      </c>
      <c r="W412" s="42" t="s">
        <v>123</v>
      </c>
      <c r="X412" s="42" t="s">
        <v>1874</v>
      </c>
      <c r="Y412" s="68">
        <v>1</v>
      </c>
      <c r="Z412" s="26">
        <f>IF(T412="SOPORTE_TELEFÓNICO",'TARIFAS 2025'!$B$14,IF(V412="PRINCIPAL",'TARIFAS 2025'!$B$8,IF(V412="INTERMEDIA",'TARIFAS 2025'!$C$8,IF(V412="LEJANA",'TARIFAS 2025'!$D$8))))</f>
        <v>172989</v>
      </c>
      <c r="AA412" s="26">
        <f t="shared" si="6"/>
        <v>172989</v>
      </c>
    </row>
    <row r="413" spans="1:27" s="66" customFormat="1" ht="15.6">
      <c r="A413" s="68" t="s">
        <v>79</v>
      </c>
      <c r="B413" s="25" t="str">
        <f>VLOOKUP(A413,'CENTROS DE COSTOS'!A:D,2,0)</f>
        <v>0036-0003</v>
      </c>
      <c r="C413" s="25" t="str">
        <f>VLOOKUP(A413,'CENTROS DE COSTOS'!A:D,3,0)</f>
        <v>Wompi Suroccidente</v>
      </c>
      <c r="D413" s="68">
        <v>19001</v>
      </c>
      <c r="E413" s="68">
        <v>2909083</v>
      </c>
      <c r="F413" s="68">
        <v>68886</v>
      </c>
      <c r="G413" s="68" t="s">
        <v>33</v>
      </c>
      <c r="H413" s="68" t="s">
        <v>500</v>
      </c>
      <c r="I413" s="68" t="s">
        <v>95</v>
      </c>
      <c r="J413" s="68" t="s">
        <v>3133</v>
      </c>
      <c r="K413" s="68" t="s">
        <v>1174</v>
      </c>
      <c r="L413" s="68" t="s">
        <v>3337</v>
      </c>
      <c r="M413" s="42">
        <v>45950.696527777778</v>
      </c>
      <c r="N413" s="42">
        <v>45952.57916666667</v>
      </c>
      <c r="O413" s="68" t="s">
        <v>33</v>
      </c>
      <c r="P413" s="42" t="s">
        <v>2022</v>
      </c>
      <c r="Q413" s="42" t="s">
        <v>2023</v>
      </c>
      <c r="R413" s="42" t="s">
        <v>2024</v>
      </c>
      <c r="S413" s="42" t="s">
        <v>3338</v>
      </c>
      <c r="T413" s="42" t="s">
        <v>2013</v>
      </c>
      <c r="U413" s="25">
        <v>32</v>
      </c>
      <c r="V413" s="42" t="s">
        <v>44</v>
      </c>
      <c r="W413" s="42" t="s">
        <v>123</v>
      </c>
      <c r="X413" s="42" t="s">
        <v>1332</v>
      </c>
      <c r="Y413" s="68">
        <v>1</v>
      </c>
      <c r="Z413" s="26">
        <f>IF(T413="SOPORTE_TELEFÓNICO",'TARIFAS 2025'!$B$14,IF(V413="PRINCIPAL",'TARIFAS 2025'!$B$8,IF(V413="INTERMEDIA",'TARIFAS 2025'!$C$8,IF(V413="LEJANA",'TARIFAS 2025'!$D$8))))</f>
        <v>22000</v>
      </c>
      <c r="AA413" s="26">
        <f t="shared" si="6"/>
        <v>22000</v>
      </c>
    </row>
    <row r="414" spans="1:27" s="66" customFormat="1" ht="15.6">
      <c r="A414" s="68" t="s">
        <v>79</v>
      </c>
      <c r="B414" s="25" t="str">
        <f>VLOOKUP(A414,'CENTROS DE COSTOS'!A:D,2,0)</f>
        <v>0036-0003</v>
      </c>
      <c r="C414" s="25" t="str">
        <f>VLOOKUP(A414,'CENTROS DE COSTOS'!A:D,3,0)</f>
        <v>Wompi Suroccidente</v>
      </c>
      <c r="D414" s="68">
        <v>19001</v>
      </c>
      <c r="E414" s="68">
        <v>2834362</v>
      </c>
      <c r="F414" s="68">
        <v>80747</v>
      </c>
      <c r="G414" s="68" t="s">
        <v>33</v>
      </c>
      <c r="H414" s="68" t="s">
        <v>500</v>
      </c>
      <c r="I414" s="68" t="s">
        <v>95</v>
      </c>
      <c r="J414" s="68" t="s">
        <v>3339</v>
      </c>
      <c r="K414" s="68" t="s">
        <v>1174</v>
      </c>
      <c r="L414" s="68" t="s">
        <v>3340</v>
      </c>
      <c r="M414" s="42">
        <v>45933.381249999999</v>
      </c>
      <c r="N414" s="42">
        <v>45952.581944444442</v>
      </c>
      <c r="O414" s="68" t="s">
        <v>33</v>
      </c>
      <c r="P414" s="42" t="s">
        <v>2009</v>
      </c>
      <c r="Q414" s="42" t="s">
        <v>2093</v>
      </c>
      <c r="R414" s="42" t="s">
        <v>2110</v>
      </c>
      <c r="S414" s="42" t="s">
        <v>3341</v>
      </c>
      <c r="T414" s="42" t="s">
        <v>2013</v>
      </c>
      <c r="U414" s="25">
        <v>16</v>
      </c>
      <c r="V414" s="42" t="s">
        <v>44</v>
      </c>
      <c r="W414" s="42" t="s">
        <v>123</v>
      </c>
      <c r="X414" s="42" t="s">
        <v>2131</v>
      </c>
      <c r="Y414" s="68">
        <v>1</v>
      </c>
      <c r="Z414" s="26">
        <f>IF(T414="SOPORTE_TELEFÓNICO",'TARIFAS 2025'!$B$14,IF(V414="PRINCIPAL",'TARIFAS 2025'!$B$8,IF(V414="INTERMEDIA",'TARIFAS 2025'!$C$8,IF(V414="LEJANA",'TARIFAS 2025'!$D$8))))</f>
        <v>22000</v>
      </c>
      <c r="AA414" s="26">
        <f t="shared" si="6"/>
        <v>22000</v>
      </c>
    </row>
    <row r="415" spans="1:27" s="66" customFormat="1" ht="15.6">
      <c r="A415" s="68" t="s">
        <v>76</v>
      </c>
      <c r="B415" s="25" t="str">
        <f>VLOOKUP(A415,'CENTROS DE COSTOS'!A:D,2,0)</f>
        <v>0036-0007</v>
      </c>
      <c r="C415" s="25" t="str">
        <f>VLOOKUP(A415,'CENTROS DE COSTOS'!A:D,3,0)</f>
        <v>Wompi Santander</v>
      </c>
      <c r="D415" s="68">
        <v>20710</v>
      </c>
      <c r="E415" s="68">
        <v>2918080</v>
      </c>
      <c r="F415" s="68">
        <v>74744</v>
      </c>
      <c r="G415" s="68" t="s">
        <v>33</v>
      </c>
      <c r="H415" s="68" t="s">
        <v>538</v>
      </c>
      <c r="I415" s="68" t="s">
        <v>559</v>
      </c>
      <c r="J415" s="68" t="s">
        <v>3342</v>
      </c>
      <c r="K415" s="68" t="s">
        <v>1174</v>
      </c>
      <c r="L415" s="68" t="s">
        <v>3343</v>
      </c>
      <c r="M415" s="42">
        <v>45952.388194444444</v>
      </c>
      <c r="N415" s="42">
        <v>45952.597222222219</v>
      </c>
      <c r="O415" s="68" t="s">
        <v>33</v>
      </c>
      <c r="P415" s="42" t="s">
        <v>2034</v>
      </c>
      <c r="Q415" s="42" t="s">
        <v>2035</v>
      </c>
      <c r="R415" s="42" t="s">
        <v>2036</v>
      </c>
      <c r="S415" s="42" t="s">
        <v>3344</v>
      </c>
      <c r="T415" s="42" t="s">
        <v>2013</v>
      </c>
      <c r="U415" s="25">
        <v>0</v>
      </c>
      <c r="V415" s="42" t="s">
        <v>44</v>
      </c>
      <c r="W415" s="42" t="s">
        <v>123</v>
      </c>
      <c r="X415" s="42" t="s">
        <v>2492</v>
      </c>
      <c r="Y415" s="68">
        <v>1</v>
      </c>
      <c r="Z415" s="26">
        <f>IF(T415="SOPORTE_TELEFÓNICO",'TARIFAS 2025'!$B$14,IF(V415="PRINCIPAL",'TARIFAS 2025'!$B$8,IF(V415="INTERMEDIA",'TARIFAS 2025'!$C$8,IF(V415="LEJANA",'TARIFAS 2025'!$D$8))))</f>
        <v>22000</v>
      </c>
      <c r="AA415" s="26">
        <f t="shared" si="6"/>
        <v>22000</v>
      </c>
    </row>
    <row r="416" spans="1:27" s="66" customFormat="1" ht="15.6">
      <c r="A416" s="68" t="s">
        <v>76</v>
      </c>
      <c r="B416" s="25" t="str">
        <f>VLOOKUP(A416,'CENTROS DE COSTOS'!A:D,2,0)</f>
        <v>0036-0007</v>
      </c>
      <c r="C416" s="25" t="str">
        <f>VLOOKUP(A416,'CENTROS DE COSTOS'!A:D,3,0)</f>
        <v>Wompi Santander</v>
      </c>
      <c r="D416" s="68">
        <v>68001</v>
      </c>
      <c r="E416" s="68">
        <v>2865633</v>
      </c>
      <c r="F416" s="68">
        <v>61379</v>
      </c>
      <c r="G416" s="68" t="s">
        <v>33</v>
      </c>
      <c r="H416" s="68" t="s">
        <v>965</v>
      </c>
      <c r="I416" s="68" t="s">
        <v>76</v>
      </c>
      <c r="J416" s="68" t="s">
        <v>3345</v>
      </c>
      <c r="K416" s="68" t="s">
        <v>1174</v>
      </c>
      <c r="L416" s="68" t="s">
        <v>3346</v>
      </c>
      <c r="M416" s="42">
        <v>45939.706944444442</v>
      </c>
      <c r="N416" s="42">
        <v>45952.691666666666</v>
      </c>
      <c r="O416" s="68" t="s">
        <v>33</v>
      </c>
      <c r="P416" s="42" t="s">
        <v>2016</v>
      </c>
      <c r="Q416" s="42" t="s">
        <v>2017</v>
      </c>
      <c r="R416" s="42" t="s">
        <v>2018</v>
      </c>
      <c r="S416" s="42" t="s">
        <v>3347</v>
      </c>
      <c r="T416" s="42" t="s">
        <v>2013</v>
      </c>
      <c r="U416" s="25">
        <v>64</v>
      </c>
      <c r="V416" s="42" t="s">
        <v>42</v>
      </c>
      <c r="W416" s="42" t="s">
        <v>123</v>
      </c>
      <c r="X416" s="42" t="s">
        <v>2492</v>
      </c>
      <c r="Y416" s="68">
        <v>1</v>
      </c>
      <c r="Z416" s="26">
        <f>IF(T416="SOPORTE_TELEFÓNICO",'TARIFAS 2025'!$B$14,IF(V416="PRINCIPAL",'TARIFAS 2025'!$B$8,IF(V416="INTERMEDIA",'TARIFAS 2025'!$C$8,IF(V416="LEJANA",'TARIFAS 2025'!$D$8))))</f>
        <v>22000</v>
      </c>
      <c r="AA416" s="26">
        <f t="shared" si="6"/>
        <v>22000</v>
      </c>
    </row>
    <row r="417" spans="1:27" s="66" customFormat="1" ht="15.6">
      <c r="A417" s="68" t="s">
        <v>88</v>
      </c>
      <c r="B417" s="25" t="str">
        <f>VLOOKUP(A417,'CENTROS DE COSTOS'!A:D,2,0)</f>
        <v>0036-0002</v>
      </c>
      <c r="C417" s="25" t="str">
        <f>VLOOKUP(A417,'CENTROS DE COSTOS'!A:D,3,0)</f>
        <v>Wompi Eje Cafetero</v>
      </c>
      <c r="D417" s="68">
        <v>17001</v>
      </c>
      <c r="E417" s="68">
        <v>2919918</v>
      </c>
      <c r="F417" s="68">
        <v>57430</v>
      </c>
      <c r="G417" s="68" t="s">
        <v>33</v>
      </c>
      <c r="H417" s="68" t="s">
        <v>128</v>
      </c>
      <c r="I417" s="68" t="s">
        <v>88</v>
      </c>
      <c r="J417" s="68" t="s">
        <v>3348</v>
      </c>
      <c r="K417" s="68" t="s">
        <v>1174</v>
      </c>
      <c r="L417" s="68" t="s">
        <v>3349</v>
      </c>
      <c r="M417" s="42">
        <v>45952.507638888892</v>
      </c>
      <c r="N417" s="42">
        <v>45953.350694444445</v>
      </c>
      <c r="O417" s="68" t="s">
        <v>33</v>
      </c>
      <c r="P417" s="42" t="s">
        <v>2022</v>
      </c>
      <c r="Q417" s="42" t="s">
        <v>2023</v>
      </c>
      <c r="R417" s="42" t="s">
        <v>2060</v>
      </c>
      <c r="S417" s="42" t="s">
        <v>3350</v>
      </c>
      <c r="T417" s="42" t="s">
        <v>2013</v>
      </c>
      <c r="U417" s="25">
        <v>56</v>
      </c>
      <c r="V417" s="42" t="s">
        <v>42</v>
      </c>
      <c r="W417" s="42" t="s">
        <v>123</v>
      </c>
      <c r="X417" s="42" t="s">
        <v>2131</v>
      </c>
      <c r="Y417" s="68">
        <v>1</v>
      </c>
      <c r="Z417" s="26">
        <f>IF(T417="SOPORTE_TELEFÓNICO",'TARIFAS 2025'!$B$14,IF(V417="PRINCIPAL",'TARIFAS 2025'!$B$8,IF(V417="INTERMEDIA",'TARIFAS 2025'!$C$8,IF(V417="LEJANA",'TARIFAS 2025'!$D$8))))</f>
        <v>22000</v>
      </c>
      <c r="AA417" s="26">
        <f t="shared" ref="AA417:AA475" si="7">Z417*Y417</f>
        <v>22000</v>
      </c>
    </row>
    <row r="418" spans="1:27" s="66" customFormat="1" ht="15.6">
      <c r="A418" s="68" t="s">
        <v>82</v>
      </c>
      <c r="B418" s="25" t="str">
        <f>VLOOKUP(A418,'CENTROS DE COSTOS'!A:D,2,0)</f>
        <v>0036-0001</v>
      </c>
      <c r="C418" s="25" t="str">
        <f>VLOOKUP(A418,'CENTROS DE COSTOS'!A:D,3,0)</f>
        <v>Wompi Costa</v>
      </c>
      <c r="D418" s="68">
        <v>13001</v>
      </c>
      <c r="E418" s="68">
        <v>2917195</v>
      </c>
      <c r="F418" s="68">
        <v>49945</v>
      </c>
      <c r="G418" s="68" t="s">
        <v>33</v>
      </c>
      <c r="H418" s="68" t="s">
        <v>277</v>
      </c>
      <c r="I418" s="68" t="s">
        <v>82</v>
      </c>
      <c r="J418" s="68" t="s">
        <v>3351</v>
      </c>
      <c r="K418" s="68" t="s">
        <v>1174</v>
      </c>
      <c r="L418" s="68" t="s">
        <v>3352</v>
      </c>
      <c r="M418" s="42">
        <v>45952.333333333336</v>
      </c>
      <c r="N418" s="42">
        <v>45953.354166666664</v>
      </c>
      <c r="O418" s="68" t="s">
        <v>33</v>
      </c>
      <c r="P418" s="42" t="s">
        <v>2034</v>
      </c>
      <c r="Q418" s="42" t="s">
        <v>2035</v>
      </c>
      <c r="R418" s="42" t="s">
        <v>2036</v>
      </c>
      <c r="S418" s="42" t="s">
        <v>3353</v>
      </c>
      <c r="T418" s="42" t="s">
        <v>2013</v>
      </c>
      <c r="U418" s="25">
        <v>64</v>
      </c>
      <c r="V418" s="42" t="s">
        <v>42</v>
      </c>
      <c r="W418" s="42" t="s">
        <v>123</v>
      </c>
      <c r="X418" s="42" t="s">
        <v>2171</v>
      </c>
      <c r="Y418" s="68">
        <v>1</v>
      </c>
      <c r="Z418" s="26">
        <f>IF(T418="SOPORTE_TELEFÓNICO",'TARIFAS 2025'!$B$14,IF(V418="PRINCIPAL",'TARIFAS 2025'!$B$8,IF(V418="INTERMEDIA",'TARIFAS 2025'!$C$8,IF(V418="LEJANA",'TARIFAS 2025'!$D$8))))</f>
        <v>22000</v>
      </c>
      <c r="AA418" s="26">
        <f t="shared" si="7"/>
        <v>22000</v>
      </c>
    </row>
    <row r="419" spans="1:27" s="66" customFormat="1" ht="15.6">
      <c r="A419" s="68" t="s">
        <v>79</v>
      </c>
      <c r="B419" s="25" t="str">
        <f>VLOOKUP(A419,'CENTROS DE COSTOS'!A:D,2,0)</f>
        <v>0036-0003</v>
      </c>
      <c r="C419" s="25" t="str">
        <f>VLOOKUP(A419,'CENTROS DE COSTOS'!A:D,3,0)</f>
        <v>Wompi Suroccidente</v>
      </c>
      <c r="D419" s="68">
        <v>76130</v>
      </c>
      <c r="E419" s="68">
        <v>2914807</v>
      </c>
      <c r="F419" s="68">
        <v>75115</v>
      </c>
      <c r="G419" s="68" t="s">
        <v>33</v>
      </c>
      <c r="H419" s="68" t="s">
        <v>1103</v>
      </c>
      <c r="I419" s="68" t="s">
        <v>254</v>
      </c>
      <c r="J419" s="68" t="s">
        <v>3354</v>
      </c>
      <c r="K419" s="68" t="s">
        <v>1174</v>
      </c>
      <c r="L419" s="68" t="s">
        <v>3355</v>
      </c>
      <c r="M419" s="42">
        <v>45951.607638888891</v>
      </c>
      <c r="N419" s="42">
        <v>45953.363888888889</v>
      </c>
      <c r="O419" s="68" t="s">
        <v>33</v>
      </c>
      <c r="P419" s="42" t="s">
        <v>2002</v>
      </c>
      <c r="Q419" s="42" t="s">
        <v>2003</v>
      </c>
      <c r="R419" s="42" t="s">
        <v>2219</v>
      </c>
      <c r="S419" s="42" t="s">
        <v>3356</v>
      </c>
      <c r="T419" s="42" t="s">
        <v>1178</v>
      </c>
      <c r="U419" s="25">
        <v>0</v>
      </c>
      <c r="V419" s="42" t="s">
        <v>43</v>
      </c>
      <c r="W419" s="42" t="s">
        <v>123</v>
      </c>
      <c r="X419" s="42" t="s">
        <v>1485</v>
      </c>
      <c r="Y419" s="68">
        <v>1</v>
      </c>
      <c r="Z419" s="26">
        <f>IF(T419="SOPORTE_TELEFÓNICO",'TARIFAS 2025'!$B$14,IF(V419="PRINCIPAL",'TARIFAS 2025'!$B$8,IF(V419="INTERMEDIA",'TARIFAS 2025'!$C$8,IF(V419="LEJANA",'TARIFAS 2025'!$D$8))))</f>
        <v>172989</v>
      </c>
      <c r="AA419" s="26">
        <f t="shared" si="7"/>
        <v>172989</v>
      </c>
    </row>
    <row r="420" spans="1:27" s="66" customFormat="1" ht="15.6">
      <c r="A420" s="68" t="s">
        <v>73</v>
      </c>
      <c r="B420" s="25" t="str">
        <f>VLOOKUP(A420,'CENTROS DE COSTOS'!A:D,2,0)</f>
        <v>0036-0004</v>
      </c>
      <c r="C420" s="25" t="str">
        <f>VLOOKUP(A420,'CENTROS DE COSTOS'!A:D,3,0)</f>
        <v>Wompi Centro</v>
      </c>
      <c r="D420" s="68">
        <v>11001</v>
      </c>
      <c r="E420" s="68">
        <v>2917863</v>
      </c>
      <c r="F420" s="68">
        <v>31115</v>
      </c>
      <c r="G420" s="68" t="s">
        <v>33</v>
      </c>
      <c r="H420" s="68" t="s">
        <v>620</v>
      </c>
      <c r="I420" s="68" t="s">
        <v>73</v>
      </c>
      <c r="J420" s="68" t="s">
        <v>2414</v>
      </c>
      <c r="K420" s="68" t="s">
        <v>1174</v>
      </c>
      <c r="L420" s="68" t="s">
        <v>3357</v>
      </c>
      <c r="M420" s="42">
        <v>45952.384027777778</v>
      </c>
      <c r="N420" s="42">
        <v>45953.368750000001</v>
      </c>
      <c r="O420" s="68" t="s">
        <v>33</v>
      </c>
      <c r="P420" s="42" t="s">
        <v>2040</v>
      </c>
      <c r="Q420" s="42" t="s">
        <v>3122</v>
      </c>
      <c r="R420" s="42" t="s">
        <v>2042</v>
      </c>
      <c r="S420" s="42" t="s">
        <v>3358</v>
      </c>
      <c r="T420" s="42" t="s">
        <v>1178</v>
      </c>
      <c r="U420" s="25">
        <v>64</v>
      </c>
      <c r="V420" s="42" t="s">
        <v>42</v>
      </c>
      <c r="W420" s="42" t="s">
        <v>123</v>
      </c>
      <c r="X420" s="42" t="s">
        <v>3359</v>
      </c>
      <c r="Y420" s="68">
        <v>1</v>
      </c>
      <c r="Z420" s="26">
        <f>IF(T420="SOPORTE_TELEFÓNICO",'TARIFAS 2025'!$B$14,IF(V420="PRINCIPAL",'TARIFAS 2025'!$B$8,IF(V420="INTERMEDIA",'TARIFAS 2025'!$C$8,IF(V420="LEJANA",'TARIFAS 2025'!$D$8))))</f>
        <v>51282</v>
      </c>
      <c r="AA420" s="26">
        <f t="shared" si="7"/>
        <v>51282</v>
      </c>
    </row>
    <row r="421" spans="1:27" s="66" customFormat="1" ht="15.6">
      <c r="A421" s="68" t="s">
        <v>73</v>
      </c>
      <c r="B421" s="25" t="str">
        <f>VLOOKUP(A421,'CENTROS DE COSTOS'!A:D,2,0)</f>
        <v>0036-0004</v>
      </c>
      <c r="C421" s="25" t="str">
        <f>VLOOKUP(A421,'CENTROS DE COSTOS'!A:D,3,0)</f>
        <v>Wompi Centro</v>
      </c>
      <c r="D421" s="68">
        <v>25430</v>
      </c>
      <c r="E421" s="68">
        <v>2913992</v>
      </c>
      <c r="F421" s="68">
        <v>76237</v>
      </c>
      <c r="G421" s="68" t="s">
        <v>33</v>
      </c>
      <c r="H421" s="68" t="s">
        <v>620</v>
      </c>
      <c r="I421" s="68" t="s">
        <v>676</v>
      </c>
      <c r="J421" s="68" t="s">
        <v>3163</v>
      </c>
      <c r="K421" s="68" t="s">
        <v>1174</v>
      </c>
      <c r="L421" s="68" t="s">
        <v>3360</v>
      </c>
      <c r="M421" s="42">
        <v>45951.551388888889</v>
      </c>
      <c r="N421" s="42">
        <v>45953.372916666667</v>
      </c>
      <c r="O421" s="68" t="s">
        <v>33</v>
      </c>
      <c r="P421" s="42" t="s">
        <v>2034</v>
      </c>
      <c r="Q421" s="42" t="s">
        <v>2035</v>
      </c>
      <c r="R421" s="42" t="s">
        <v>2036</v>
      </c>
      <c r="S421" s="42" t="s">
        <v>3361</v>
      </c>
      <c r="T421" s="42" t="s">
        <v>1178</v>
      </c>
      <c r="U421" s="25">
        <v>16</v>
      </c>
      <c r="V421" s="42" t="s">
        <v>43</v>
      </c>
      <c r="W421" s="42" t="s">
        <v>123</v>
      </c>
      <c r="X421" s="42" t="s">
        <v>1217</v>
      </c>
      <c r="Y421" s="68">
        <v>1</v>
      </c>
      <c r="Z421" s="26">
        <f>IF(T421="SOPORTE_TELEFÓNICO",'TARIFAS 2025'!$B$14,IF(V421="PRINCIPAL",'TARIFAS 2025'!$B$8,IF(V421="INTERMEDIA",'TARIFAS 2025'!$C$8,IF(V421="LEJANA",'TARIFAS 2025'!$D$8))))</f>
        <v>172989</v>
      </c>
      <c r="AA421" s="26">
        <f t="shared" si="7"/>
        <v>172989</v>
      </c>
    </row>
    <row r="422" spans="1:27" s="66" customFormat="1" ht="15.6">
      <c r="A422" s="68" t="s">
        <v>76</v>
      </c>
      <c r="B422" s="25" t="str">
        <f>VLOOKUP(A422,'CENTROS DE COSTOS'!A:D,2,0)</f>
        <v>0036-0007</v>
      </c>
      <c r="C422" s="25" t="str">
        <f>VLOOKUP(A422,'CENTROS DE COSTOS'!A:D,3,0)</f>
        <v>Wompi Santander</v>
      </c>
      <c r="D422" s="68">
        <v>68655</v>
      </c>
      <c r="E422" s="68">
        <v>2897576</v>
      </c>
      <c r="F422" s="68">
        <v>58943</v>
      </c>
      <c r="G422" s="68" t="s">
        <v>33</v>
      </c>
      <c r="H422" s="68" t="s">
        <v>965</v>
      </c>
      <c r="I422" s="68" t="s">
        <v>1020</v>
      </c>
      <c r="J422" s="68" t="s">
        <v>3362</v>
      </c>
      <c r="K422" s="68" t="s">
        <v>1174</v>
      </c>
      <c r="L422" s="68" t="s">
        <v>3363</v>
      </c>
      <c r="M422" s="42">
        <v>45947.600694444445</v>
      </c>
      <c r="N422" s="42">
        <v>45953.378472222219</v>
      </c>
      <c r="O422" s="68" t="s">
        <v>33</v>
      </c>
      <c r="P422" s="42" t="s">
        <v>2040</v>
      </c>
      <c r="Q422" s="42" t="s">
        <v>2055</v>
      </c>
      <c r="R422" s="42" t="s">
        <v>2042</v>
      </c>
      <c r="S422" s="42" t="s">
        <v>3364</v>
      </c>
      <c r="T422" s="42" t="s">
        <v>2013</v>
      </c>
      <c r="U422" s="25">
        <v>0</v>
      </c>
      <c r="V422" s="42" t="s">
        <v>44</v>
      </c>
      <c r="W422" s="42" t="s">
        <v>123</v>
      </c>
      <c r="X422" s="42" t="s">
        <v>1235</v>
      </c>
      <c r="Y422" s="68">
        <v>1</v>
      </c>
      <c r="Z422" s="26">
        <f>IF(T422="SOPORTE_TELEFÓNICO",'TARIFAS 2025'!$B$14,IF(V422="PRINCIPAL",'TARIFAS 2025'!$B$8,IF(V422="INTERMEDIA",'TARIFAS 2025'!$C$8,IF(V422="LEJANA",'TARIFAS 2025'!$D$8))))</f>
        <v>22000</v>
      </c>
      <c r="AA422" s="26">
        <f t="shared" si="7"/>
        <v>22000</v>
      </c>
    </row>
    <row r="423" spans="1:27" s="66" customFormat="1" ht="15.6">
      <c r="A423" s="68" t="s">
        <v>100</v>
      </c>
      <c r="B423" s="25" t="str">
        <f>VLOOKUP(A423,'CENTROS DE COSTOS'!A:D,2,0)</f>
        <v>0036-0006</v>
      </c>
      <c r="C423" s="25" t="str">
        <f>VLOOKUP(A423,'CENTROS DE COSTOS'!A:D,3,0)</f>
        <v>Wompi Oriente</v>
      </c>
      <c r="D423" s="68">
        <v>50226</v>
      </c>
      <c r="E423" s="68">
        <v>2896744</v>
      </c>
      <c r="F423" s="68">
        <v>65610</v>
      </c>
      <c r="G423" s="68" t="s">
        <v>33</v>
      </c>
      <c r="H423" s="68" t="s">
        <v>816</v>
      </c>
      <c r="I423" s="68" t="s">
        <v>823</v>
      </c>
      <c r="J423" s="68" t="s">
        <v>3365</v>
      </c>
      <c r="K423" s="68" t="s">
        <v>1174</v>
      </c>
      <c r="L423" s="68" t="s">
        <v>3366</v>
      </c>
      <c r="M423" s="42">
        <v>45947.482638888891</v>
      </c>
      <c r="N423" s="42">
        <v>45953.384027777778</v>
      </c>
      <c r="O423" s="68" t="s">
        <v>33</v>
      </c>
      <c r="P423" s="42" t="s">
        <v>2002</v>
      </c>
      <c r="Q423" s="42" t="s">
        <v>2218</v>
      </c>
      <c r="R423" s="42" t="s">
        <v>2219</v>
      </c>
      <c r="S423" s="42" t="s">
        <v>3367</v>
      </c>
      <c r="T423" s="42" t="s">
        <v>1178</v>
      </c>
      <c r="U423" s="25">
        <v>0</v>
      </c>
      <c r="V423" s="42" t="s">
        <v>43</v>
      </c>
      <c r="W423" s="42" t="s">
        <v>123</v>
      </c>
      <c r="X423" s="42" t="s">
        <v>2030</v>
      </c>
      <c r="Y423" s="68">
        <v>2</v>
      </c>
      <c r="Z423" s="26">
        <f>IF(T423="SOPORTE_TELEFÓNICO",'TARIFAS 2025'!$B$14,IF(V423="PRINCIPAL",'TARIFAS 2025'!$B$8,IF(V423="INTERMEDIA",'TARIFAS 2025'!$C$8,IF(V423="LEJANA",'TARIFAS 2025'!$D$8))))</f>
        <v>172989</v>
      </c>
      <c r="AA423" s="26">
        <f t="shared" si="7"/>
        <v>345978</v>
      </c>
    </row>
    <row r="424" spans="1:27" s="66" customFormat="1" ht="15.6">
      <c r="A424" s="68" t="s">
        <v>98</v>
      </c>
      <c r="B424" s="25" t="str">
        <f>VLOOKUP(A424,'CENTROS DE COSTOS'!A:D,2,0)</f>
        <v>0036-0007</v>
      </c>
      <c r="C424" s="25" t="str">
        <f>VLOOKUP(A424,'CENTROS DE COSTOS'!A:D,3,0)</f>
        <v>Wompi Santander</v>
      </c>
      <c r="D424" s="68">
        <v>15759</v>
      </c>
      <c r="E424" s="68">
        <v>2913187</v>
      </c>
      <c r="F424" s="68">
        <v>61953</v>
      </c>
      <c r="G424" s="68" t="s">
        <v>33</v>
      </c>
      <c r="H424" s="68" t="s">
        <v>324</v>
      </c>
      <c r="I424" s="68" t="s">
        <v>414</v>
      </c>
      <c r="J424" s="68" t="s">
        <v>3368</v>
      </c>
      <c r="K424" s="68" t="s">
        <v>1174</v>
      </c>
      <c r="L424" s="68" t="s">
        <v>3369</v>
      </c>
      <c r="M424" s="42">
        <v>45951.477083333331</v>
      </c>
      <c r="N424" s="42">
        <v>45953.40625</v>
      </c>
      <c r="O424" s="68" t="s">
        <v>33</v>
      </c>
      <c r="P424" s="42" t="s">
        <v>2022</v>
      </c>
      <c r="Q424" s="42" t="s">
        <v>2115</v>
      </c>
      <c r="R424" s="42" t="s">
        <v>2024</v>
      </c>
      <c r="S424" s="42" t="s">
        <v>3370</v>
      </c>
      <c r="T424" s="42" t="s">
        <v>2013</v>
      </c>
      <c r="U424" s="25">
        <v>0</v>
      </c>
      <c r="V424" s="42" t="s">
        <v>43</v>
      </c>
      <c r="W424" s="42" t="s">
        <v>123</v>
      </c>
      <c r="X424" s="42" t="s">
        <v>1954</v>
      </c>
      <c r="Y424" s="68">
        <v>1</v>
      </c>
      <c r="Z424" s="26">
        <f>IF(T424="SOPORTE_TELEFÓNICO",'TARIFAS 2025'!$B$14,IF(V424="PRINCIPAL",'TARIFAS 2025'!$B$8,IF(V424="INTERMEDIA",'TARIFAS 2025'!$C$8,IF(V424="LEJANA",'TARIFAS 2025'!$D$8))))</f>
        <v>22000</v>
      </c>
      <c r="AA424" s="26">
        <f t="shared" si="7"/>
        <v>22000</v>
      </c>
    </row>
    <row r="425" spans="1:27" s="66" customFormat="1" ht="15.6">
      <c r="A425" s="68" t="s">
        <v>88</v>
      </c>
      <c r="B425" s="25" t="str">
        <f>VLOOKUP(A425,'CENTROS DE COSTOS'!A:D,2,0)</f>
        <v>0036-0002</v>
      </c>
      <c r="C425" s="25" t="str">
        <f>VLOOKUP(A425,'CENTROS DE COSTOS'!A:D,3,0)</f>
        <v>Wompi Eje Cafetero</v>
      </c>
      <c r="D425" s="68">
        <v>17001</v>
      </c>
      <c r="E425" s="68">
        <v>2921547</v>
      </c>
      <c r="F425" s="68">
        <v>66515</v>
      </c>
      <c r="G425" s="68" t="s">
        <v>33</v>
      </c>
      <c r="H425" s="68" t="s">
        <v>128</v>
      </c>
      <c r="I425" s="68" t="s">
        <v>88</v>
      </c>
      <c r="J425" s="68" t="s">
        <v>3371</v>
      </c>
      <c r="K425" s="68" t="s">
        <v>1174</v>
      </c>
      <c r="L425" s="68" t="s">
        <v>3372</v>
      </c>
      <c r="M425" s="42">
        <v>45952.661805555559</v>
      </c>
      <c r="N425" s="42">
        <v>45953.418749999997</v>
      </c>
      <c r="O425" s="68" t="s">
        <v>33</v>
      </c>
      <c r="P425" s="42" t="s">
        <v>2034</v>
      </c>
      <c r="Q425" s="42" t="s">
        <v>2035</v>
      </c>
      <c r="R425" s="42" t="s">
        <v>2036</v>
      </c>
      <c r="S425" s="42" t="s">
        <v>3373</v>
      </c>
      <c r="T425" s="42" t="s">
        <v>2013</v>
      </c>
      <c r="U425" s="25">
        <v>16</v>
      </c>
      <c r="V425" s="42" t="s">
        <v>42</v>
      </c>
      <c r="W425" s="42" t="s">
        <v>123</v>
      </c>
      <c r="X425" s="42" t="s">
        <v>2131</v>
      </c>
      <c r="Y425" s="68">
        <v>1</v>
      </c>
      <c r="Z425" s="26">
        <f>IF(T425="SOPORTE_TELEFÓNICO",'TARIFAS 2025'!$B$14,IF(V425="PRINCIPAL",'TARIFAS 2025'!$B$8,IF(V425="INTERMEDIA",'TARIFAS 2025'!$C$8,IF(V425="LEJANA",'TARIFAS 2025'!$D$8))))</f>
        <v>22000</v>
      </c>
      <c r="AA425" s="26">
        <f t="shared" si="7"/>
        <v>22000</v>
      </c>
    </row>
    <row r="426" spans="1:27" s="66" customFormat="1" ht="15.6">
      <c r="A426" s="68" t="s">
        <v>73</v>
      </c>
      <c r="B426" s="25" t="str">
        <f>VLOOKUP(A426,'CENTROS DE COSTOS'!A:D,2,0)</f>
        <v>0036-0004</v>
      </c>
      <c r="C426" s="25" t="str">
        <f>VLOOKUP(A426,'CENTROS DE COSTOS'!A:D,3,0)</f>
        <v>Wompi Centro</v>
      </c>
      <c r="D426" s="68">
        <v>11001</v>
      </c>
      <c r="E426" s="68">
        <v>2922080</v>
      </c>
      <c r="F426" s="68">
        <v>49070</v>
      </c>
      <c r="G426" s="68" t="s">
        <v>33</v>
      </c>
      <c r="H426" s="68" t="s">
        <v>620</v>
      </c>
      <c r="I426" s="68" t="s">
        <v>2057</v>
      </c>
      <c r="J426" s="68" t="s">
        <v>2197</v>
      </c>
      <c r="K426" s="68" t="s">
        <v>1174</v>
      </c>
      <c r="L426" s="68" t="s">
        <v>3374</v>
      </c>
      <c r="M426" s="42">
        <v>45952.70416666667</v>
      </c>
      <c r="N426" s="42">
        <v>45953.45208333333</v>
      </c>
      <c r="O426" s="68" t="s">
        <v>33</v>
      </c>
      <c r="P426" s="42" t="s">
        <v>2149</v>
      </c>
      <c r="Q426" s="42" t="s">
        <v>2150</v>
      </c>
      <c r="R426" s="42" t="s">
        <v>2151</v>
      </c>
      <c r="S426" s="42" t="s">
        <v>3375</v>
      </c>
      <c r="T426" s="42" t="s">
        <v>1178</v>
      </c>
      <c r="U426" s="25">
        <v>64</v>
      </c>
      <c r="V426" s="42" t="s">
        <v>42</v>
      </c>
      <c r="W426" s="42" t="s">
        <v>123</v>
      </c>
      <c r="X426" s="42" t="s">
        <v>1621</v>
      </c>
      <c r="Y426" s="68">
        <v>1</v>
      </c>
      <c r="Z426" s="26">
        <f>IF(T426="SOPORTE_TELEFÓNICO",'TARIFAS 2025'!$B$14,IF(V426="PRINCIPAL",'TARIFAS 2025'!$B$8,IF(V426="INTERMEDIA",'TARIFAS 2025'!$C$8,IF(V426="LEJANA",'TARIFAS 2025'!$D$8))))</f>
        <v>51282</v>
      </c>
      <c r="AA426" s="26">
        <f t="shared" si="7"/>
        <v>51282</v>
      </c>
    </row>
    <row r="427" spans="1:27" s="66" customFormat="1" ht="15.6">
      <c r="A427" s="68" t="s">
        <v>73</v>
      </c>
      <c r="B427" s="25" t="str">
        <f>VLOOKUP(A427,'CENTROS DE COSTOS'!A:D,2,0)</f>
        <v>0036-0004</v>
      </c>
      <c r="C427" s="25" t="str">
        <f>VLOOKUP(A427,'CENTROS DE COSTOS'!A:D,3,0)</f>
        <v>Wompi Centro</v>
      </c>
      <c r="D427" s="68">
        <v>25307</v>
      </c>
      <c r="E427" s="68">
        <v>2919905</v>
      </c>
      <c r="F427" s="68">
        <v>64901</v>
      </c>
      <c r="G427" s="68" t="s">
        <v>33</v>
      </c>
      <c r="H427" s="68" t="s">
        <v>620</v>
      </c>
      <c r="I427" s="68" t="s">
        <v>659</v>
      </c>
      <c r="J427" s="68" t="s">
        <v>3376</v>
      </c>
      <c r="K427" s="68" t="s">
        <v>1174</v>
      </c>
      <c r="L427" s="68" t="s">
        <v>3377</v>
      </c>
      <c r="M427" s="42">
        <v>45952.504861111112</v>
      </c>
      <c r="N427" s="42">
        <v>45953.459027777775</v>
      </c>
      <c r="O427" s="68" t="s">
        <v>33</v>
      </c>
      <c r="P427" s="42" t="s">
        <v>2016</v>
      </c>
      <c r="Q427" s="42" t="s">
        <v>2017</v>
      </c>
      <c r="R427" s="42" t="s">
        <v>2018</v>
      </c>
      <c r="S427" s="42" t="s">
        <v>3378</v>
      </c>
      <c r="T427" s="42" t="s">
        <v>2013</v>
      </c>
      <c r="U427" s="25">
        <v>0</v>
      </c>
      <c r="V427" s="42" t="s">
        <v>44</v>
      </c>
      <c r="W427" s="42" t="s">
        <v>123</v>
      </c>
      <c r="X427" s="42" t="s">
        <v>1360</v>
      </c>
      <c r="Y427" s="68">
        <v>1</v>
      </c>
      <c r="Z427" s="26">
        <f>IF(T427="SOPORTE_TELEFÓNICO",'TARIFAS 2025'!$B$14,IF(V427="PRINCIPAL",'TARIFAS 2025'!$B$8,IF(V427="INTERMEDIA",'TARIFAS 2025'!$C$8,IF(V427="LEJANA",'TARIFAS 2025'!$D$8))))</f>
        <v>22000</v>
      </c>
      <c r="AA427" s="26">
        <f t="shared" si="7"/>
        <v>22000</v>
      </c>
    </row>
    <row r="428" spans="1:27" s="66" customFormat="1" ht="15.6">
      <c r="A428" s="68" t="s">
        <v>98</v>
      </c>
      <c r="B428" s="25" t="str">
        <f>VLOOKUP(A428,'CENTROS DE COSTOS'!A:D,2,0)</f>
        <v>0036-0007</v>
      </c>
      <c r="C428" s="25" t="str">
        <f>VLOOKUP(A428,'CENTROS DE COSTOS'!A:D,3,0)</f>
        <v>Wompi Santander</v>
      </c>
      <c r="D428" s="68">
        <v>15001</v>
      </c>
      <c r="E428" s="68">
        <v>2920075</v>
      </c>
      <c r="F428" s="68">
        <v>41542</v>
      </c>
      <c r="G428" s="68" t="s">
        <v>33</v>
      </c>
      <c r="H428" s="68" t="s">
        <v>324</v>
      </c>
      <c r="I428" s="68" t="s">
        <v>98</v>
      </c>
      <c r="J428" s="68" t="s">
        <v>3379</v>
      </c>
      <c r="K428" s="68" t="s">
        <v>1174</v>
      </c>
      <c r="L428" s="68" t="s">
        <v>3380</v>
      </c>
      <c r="M428" s="42">
        <v>45952.529861111114</v>
      </c>
      <c r="N428" s="42">
        <v>45953.463888888888</v>
      </c>
      <c r="O428" s="68" t="s">
        <v>33</v>
      </c>
      <c r="P428" s="42" t="s">
        <v>2149</v>
      </c>
      <c r="Q428" s="42" t="s">
        <v>2150</v>
      </c>
      <c r="R428" s="42" t="s">
        <v>2151</v>
      </c>
      <c r="S428" s="42" t="s">
        <v>3381</v>
      </c>
      <c r="T428" s="42" t="s">
        <v>2013</v>
      </c>
      <c r="U428" s="25">
        <v>32</v>
      </c>
      <c r="V428" s="42" t="s">
        <v>42</v>
      </c>
      <c r="W428" s="42" t="s">
        <v>123</v>
      </c>
      <c r="X428" s="42" t="s">
        <v>1927</v>
      </c>
      <c r="Y428" s="68">
        <v>1</v>
      </c>
      <c r="Z428" s="26">
        <f>IF(T428="SOPORTE_TELEFÓNICO",'TARIFAS 2025'!$B$14,IF(V428="PRINCIPAL",'TARIFAS 2025'!$B$8,IF(V428="INTERMEDIA",'TARIFAS 2025'!$C$8,IF(V428="LEJANA",'TARIFAS 2025'!$D$8))))</f>
        <v>22000</v>
      </c>
      <c r="AA428" s="26">
        <f t="shared" si="7"/>
        <v>22000</v>
      </c>
    </row>
    <row r="429" spans="1:27" s="66" customFormat="1" ht="15.6">
      <c r="A429" s="68" t="s">
        <v>73</v>
      </c>
      <c r="B429" s="25" t="str">
        <f>VLOOKUP(A429,'CENTROS DE COSTOS'!A:D,2,0)</f>
        <v>0036-0004</v>
      </c>
      <c r="C429" s="25" t="str">
        <f>VLOOKUP(A429,'CENTROS DE COSTOS'!A:D,3,0)</f>
        <v>Wompi Centro</v>
      </c>
      <c r="D429" s="68">
        <v>11001</v>
      </c>
      <c r="E429" s="68">
        <v>2919367</v>
      </c>
      <c r="F429" s="68">
        <v>66959</v>
      </c>
      <c r="G429" s="68" t="s">
        <v>33</v>
      </c>
      <c r="H429" s="68" t="s">
        <v>620</v>
      </c>
      <c r="I429" s="68" t="s">
        <v>2057</v>
      </c>
      <c r="J429" s="68" t="s">
        <v>3382</v>
      </c>
      <c r="K429" s="68" t="s">
        <v>1174</v>
      </c>
      <c r="L429" s="68" t="s">
        <v>3383</v>
      </c>
      <c r="M429" s="42">
        <v>45952.477083333331</v>
      </c>
      <c r="N429" s="42">
        <v>45953.47152777778</v>
      </c>
      <c r="O429" s="68" t="s">
        <v>33</v>
      </c>
      <c r="P429" s="42" t="s">
        <v>2034</v>
      </c>
      <c r="Q429" s="42" t="s">
        <v>2035</v>
      </c>
      <c r="R429" s="42" t="s">
        <v>2036</v>
      </c>
      <c r="S429" s="42" t="s">
        <v>3384</v>
      </c>
      <c r="T429" s="42" t="s">
        <v>1178</v>
      </c>
      <c r="U429" s="25">
        <v>24</v>
      </c>
      <c r="V429" s="42" t="s">
        <v>42</v>
      </c>
      <c r="W429" s="42" t="s">
        <v>123</v>
      </c>
      <c r="X429" s="42" t="s">
        <v>1217</v>
      </c>
      <c r="Y429" s="68">
        <v>1</v>
      </c>
      <c r="Z429" s="26">
        <f>IF(T429="SOPORTE_TELEFÓNICO",'TARIFAS 2025'!$B$14,IF(V429="PRINCIPAL",'TARIFAS 2025'!$B$8,IF(V429="INTERMEDIA",'TARIFAS 2025'!$C$8,IF(V429="LEJANA",'TARIFAS 2025'!$D$8))))</f>
        <v>51282</v>
      </c>
      <c r="AA429" s="26">
        <f t="shared" si="7"/>
        <v>51282</v>
      </c>
    </row>
    <row r="430" spans="1:27" s="66" customFormat="1" ht="15.6">
      <c r="A430" s="68" t="s">
        <v>73</v>
      </c>
      <c r="B430" s="25" t="str">
        <f>VLOOKUP(A430,'CENTROS DE COSTOS'!A:D,2,0)</f>
        <v>0036-0004</v>
      </c>
      <c r="C430" s="25" t="str">
        <f>VLOOKUP(A430,'CENTROS DE COSTOS'!A:D,3,0)</f>
        <v>Wompi Centro</v>
      </c>
      <c r="D430" s="68">
        <v>11001</v>
      </c>
      <c r="E430" s="68">
        <v>2919888</v>
      </c>
      <c r="F430" s="68">
        <v>40676</v>
      </c>
      <c r="G430" s="68" t="s">
        <v>33</v>
      </c>
      <c r="H430" s="68" t="s">
        <v>620</v>
      </c>
      <c r="I430" s="68" t="s">
        <v>73</v>
      </c>
      <c r="J430" s="68" t="s">
        <v>3385</v>
      </c>
      <c r="K430" s="68" t="s">
        <v>1174</v>
      </c>
      <c r="L430" s="68" t="s">
        <v>3386</v>
      </c>
      <c r="M430" s="42">
        <v>45952.520833333336</v>
      </c>
      <c r="N430" s="42">
        <v>45953.495833333334</v>
      </c>
      <c r="O430" s="68" t="s">
        <v>33</v>
      </c>
      <c r="P430" s="42" t="s">
        <v>2034</v>
      </c>
      <c r="Q430" s="42" t="s">
        <v>2035</v>
      </c>
      <c r="R430" s="42" t="s">
        <v>2036</v>
      </c>
      <c r="S430" s="42" t="s">
        <v>3387</v>
      </c>
      <c r="T430" s="42" t="s">
        <v>1178</v>
      </c>
      <c r="U430" s="25">
        <v>40</v>
      </c>
      <c r="V430" s="42" t="s">
        <v>42</v>
      </c>
      <c r="W430" s="42" t="s">
        <v>123</v>
      </c>
      <c r="X430" s="42" t="s">
        <v>1509</v>
      </c>
      <c r="Y430" s="68">
        <v>1</v>
      </c>
      <c r="Z430" s="26">
        <f>IF(T430="SOPORTE_TELEFÓNICO",'TARIFAS 2025'!$B$14,IF(V430="PRINCIPAL",'TARIFAS 2025'!$B$8,IF(V430="INTERMEDIA",'TARIFAS 2025'!$C$8,IF(V430="LEJANA",'TARIFAS 2025'!$D$8))))</f>
        <v>51282</v>
      </c>
      <c r="AA430" s="26">
        <f t="shared" si="7"/>
        <v>51282</v>
      </c>
    </row>
    <row r="431" spans="1:27" s="66" customFormat="1" ht="15.6">
      <c r="A431" s="68" t="s">
        <v>100</v>
      </c>
      <c r="B431" s="25" t="str">
        <f>VLOOKUP(A431,'CENTROS DE COSTOS'!A:D,2,0)</f>
        <v>0036-0006</v>
      </c>
      <c r="C431" s="25" t="str">
        <f>VLOOKUP(A431,'CENTROS DE COSTOS'!A:D,3,0)</f>
        <v>Wompi Oriente</v>
      </c>
      <c r="D431" s="68">
        <v>50001</v>
      </c>
      <c r="E431" s="68">
        <v>2920224</v>
      </c>
      <c r="F431" s="68">
        <v>74867</v>
      </c>
      <c r="G431" s="68" t="s">
        <v>33</v>
      </c>
      <c r="H431" s="68" t="s">
        <v>816</v>
      </c>
      <c r="I431" s="68" t="s">
        <v>100</v>
      </c>
      <c r="J431" s="68" t="s">
        <v>3388</v>
      </c>
      <c r="K431" s="68" t="s">
        <v>1174</v>
      </c>
      <c r="L431" s="68" t="s">
        <v>3389</v>
      </c>
      <c r="M431" s="42">
        <v>45952.563888888886</v>
      </c>
      <c r="N431" s="42">
        <v>45953.504166666666</v>
      </c>
      <c r="O431" s="68" t="s">
        <v>33</v>
      </c>
      <c r="P431" s="42" t="s">
        <v>2009</v>
      </c>
      <c r="Q431" s="42" t="s">
        <v>2093</v>
      </c>
      <c r="R431" s="42" t="s">
        <v>2011</v>
      </c>
      <c r="S431" s="42" t="s">
        <v>3390</v>
      </c>
      <c r="T431" s="42" t="s">
        <v>1178</v>
      </c>
      <c r="U431" s="25">
        <v>32</v>
      </c>
      <c r="V431" s="42" t="s">
        <v>42</v>
      </c>
      <c r="W431" s="42" t="s">
        <v>123</v>
      </c>
      <c r="X431" s="42" t="s">
        <v>2646</v>
      </c>
      <c r="Y431" s="68">
        <v>1</v>
      </c>
      <c r="Z431" s="26">
        <f>IF(T431="SOPORTE_TELEFÓNICO",'TARIFAS 2025'!$B$14,IF(V431="PRINCIPAL",'TARIFAS 2025'!$B$8,IF(V431="INTERMEDIA",'TARIFAS 2025'!$C$8,IF(V431="LEJANA",'TARIFAS 2025'!$D$8))))</f>
        <v>51282</v>
      </c>
      <c r="AA431" s="26">
        <f t="shared" si="7"/>
        <v>51282</v>
      </c>
    </row>
    <row r="432" spans="1:27" s="66" customFormat="1" ht="15.6">
      <c r="A432" s="68" t="s">
        <v>83</v>
      </c>
      <c r="B432" s="25" t="str">
        <f>VLOOKUP(A432,'CENTROS DE COSTOS'!A:D,2,0)</f>
        <v>0036-0007</v>
      </c>
      <c r="C432" s="25" t="str">
        <f>VLOOKUP(A432,'CENTROS DE COSTOS'!A:D,3,0)</f>
        <v>Wompi Santander</v>
      </c>
      <c r="D432" s="68">
        <v>54001</v>
      </c>
      <c r="E432" s="68">
        <v>2920643</v>
      </c>
      <c r="F432" s="68">
        <v>47575</v>
      </c>
      <c r="G432" s="68" t="s">
        <v>33</v>
      </c>
      <c r="H432" s="68" t="s">
        <v>893</v>
      </c>
      <c r="I432" s="68" t="s">
        <v>83</v>
      </c>
      <c r="J432" s="68" t="s">
        <v>3391</v>
      </c>
      <c r="K432" s="68" t="s">
        <v>1174</v>
      </c>
      <c r="L432" s="68" t="s">
        <v>3392</v>
      </c>
      <c r="M432" s="42">
        <v>45952.600694444445</v>
      </c>
      <c r="N432" s="42">
        <v>45953.526388888888</v>
      </c>
      <c r="O432" s="68" t="s">
        <v>33</v>
      </c>
      <c r="P432" s="42" t="s">
        <v>2009</v>
      </c>
      <c r="Q432" s="42" t="s">
        <v>2093</v>
      </c>
      <c r="R432" s="42" t="s">
        <v>2300</v>
      </c>
      <c r="S432" s="42" t="s">
        <v>3393</v>
      </c>
      <c r="T432" s="42" t="s">
        <v>2013</v>
      </c>
      <c r="U432" s="25">
        <v>8</v>
      </c>
      <c r="V432" s="42" t="s">
        <v>42</v>
      </c>
      <c r="W432" s="42" t="s">
        <v>123</v>
      </c>
      <c r="X432" s="42" t="s">
        <v>1418</v>
      </c>
      <c r="Y432" s="68">
        <v>1</v>
      </c>
      <c r="Z432" s="26">
        <f>IF(T432="SOPORTE_TELEFÓNICO",'TARIFAS 2025'!$B$14,IF(V432="PRINCIPAL",'TARIFAS 2025'!$B$8,IF(V432="INTERMEDIA",'TARIFAS 2025'!$C$8,IF(V432="LEJANA",'TARIFAS 2025'!$D$8))))</f>
        <v>22000</v>
      </c>
      <c r="AA432" s="26">
        <f t="shared" si="7"/>
        <v>22000</v>
      </c>
    </row>
    <row r="433" spans="1:27" s="66" customFormat="1" ht="15.6">
      <c r="A433" s="68" t="s">
        <v>82</v>
      </c>
      <c r="B433" s="25" t="str">
        <f>VLOOKUP(A433,'CENTROS DE COSTOS'!A:D,2,0)</f>
        <v>0036-0001</v>
      </c>
      <c r="C433" s="25" t="str">
        <f>VLOOKUP(A433,'CENTROS DE COSTOS'!A:D,3,0)</f>
        <v>Wompi Costa</v>
      </c>
      <c r="D433" s="68">
        <v>13001</v>
      </c>
      <c r="E433" s="68">
        <v>2920498</v>
      </c>
      <c r="F433" s="68">
        <v>63130</v>
      </c>
      <c r="G433" s="68" t="s">
        <v>33</v>
      </c>
      <c r="H433" s="68" t="s">
        <v>277</v>
      </c>
      <c r="I433" s="68" t="s">
        <v>82</v>
      </c>
      <c r="J433" s="68" t="s">
        <v>2981</v>
      </c>
      <c r="K433" s="68" t="s">
        <v>1174</v>
      </c>
      <c r="L433" s="68" t="s">
        <v>3394</v>
      </c>
      <c r="M433" s="42">
        <v>45952.602777777778</v>
      </c>
      <c r="N433" s="42">
        <v>45953.532638888886</v>
      </c>
      <c r="O433" s="68" t="s">
        <v>33</v>
      </c>
      <c r="P433" s="42" t="s">
        <v>2087</v>
      </c>
      <c r="Q433" s="42" t="s">
        <v>2088</v>
      </c>
      <c r="R433" s="42" t="s">
        <v>3395</v>
      </c>
      <c r="S433" s="42" t="s">
        <v>3396</v>
      </c>
      <c r="T433" s="42" t="s">
        <v>1178</v>
      </c>
      <c r="U433" s="25">
        <v>16</v>
      </c>
      <c r="V433" s="42" t="s">
        <v>42</v>
      </c>
      <c r="W433" s="42" t="s">
        <v>123</v>
      </c>
      <c r="X433" s="42" t="s">
        <v>2171</v>
      </c>
      <c r="Y433" s="68">
        <v>1</v>
      </c>
      <c r="Z433" s="26">
        <f>IF(T433="SOPORTE_TELEFÓNICO",'TARIFAS 2025'!$B$14,IF(V433="PRINCIPAL",'TARIFAS 2025'!$B$8,IF(V433="INTERMEDIA",'TARIFAS 2025'!$C$8,IF(V433="LEJANA",'TARIFAS 2025'!$D$8))))</f>
        <v>51282</v>
      </c>
      <c r="AA433" s="26">
        <f t="shared" si="7"/>
        <v>51282</v>
      </c>
    </row>
    <row r="434" spans="1:27" s="66" customFormat="1" ht="15.6">
      <c r="A434" s="68" t="s">
        <v>98</v>
      </c>
      <c r="B434" s="25" t="str">
        <f>VLOOKUP(A434,'CENTROS DE COSTOS'!A:D,2,0)</f>
        <v>0036-0007</v>
      </c>
      <c r="C434" s="25" t="str">
        <f>VLOOKUP(A434,'CENTROS DE COSTOS'!A:D,3,0)</f>
        <v>Wompi Santander</v>
      </c>
      <c r="D434" s="68">
        <v>15759</v>
      </c>
      <c r="E434" s="68">
        <v>2922198</v>
      </c>
      <c r="F434" s="68">
        <v>67990</v>
      </c>
      <c r="G434" s="68" t="s">
        <v>33</v>
      </c>
      <c r="H434" s="68" t="s">
        <v>324</v>
      </c>
      <c r="I434" s="68" t="s">
        <v>414</v>
      </c>
      <c r="J434" s="68" t="s">
        <v>3397</v>
      </c>
      <c r="K434" s="68" t="s">
        <v>1174</v>
      </c>
      <c r="L434" s="68" t="s">
        <v>3398</v>
      </c>
      <c r="M434" s="42">
        <v>45953.333333333336</v>
      </c>
      <c r="N434" s="42">
        <v>45953.540972222225</v>
      </c>
      <c r="O434" s="68" t="s">
        <v>33</v>
      </c>
      <c r="P434" s="42" t="s">
        <v>2016</v>
      </c>
      <c r="Q434" s="42" t="s">
        <v>2017</v>
      </c>
      <c r="R434" s="42" t="s">
        <v>2018</v>
      </c>
      <c r="S434" s="42" t="s">
        <v>3399</v>
      </c>
      <c r="T434" s="42" t="s">
        <v>2013</v>
      </c>
      <c r="U434" s="25">
        <v>32</v>
      </c>
      <c r="V434" s="42" t="s">
        <v>43</v>
      </c>
      <c r="W434" s="42" t="s">
        <v>123</v>
      </c>
      <c r="X434" s="42" t="s">
        <v>1954</v>
      </c>
      <c r="Y434" s="68">
        <v>1</v>
      </c>
      <c r="Z434" s="26">
        <f>IF(T434="SOPORTE_TELEFÓNICO",'TARIFAS 2025'!$B$14,IF(V434="PRINCIPAL",'TARIFAS 2025'!$B$8,IF(V434="INTERMEDIA",'TARIFAS 2025'!$C$8,IF(V434="LEJANA",'TARIFAS 2025'!$D$8))))</f>
        <v>22000</v>
      </c>
      <c r="AA434" s="26">
        <f t="shared" si="7"/>
        <v>22000</v>
      </c>
    </row>
    <row r="435" spans="1:27" s="66" customFormat="1" ht="15.6">
      <c r="A435" s="68" t="s">
        <v>91</v>
      </c>
      <c r="B435" s="25" t="str">
        <f>VLOOKUP(A435,'CENTROS DE COSTOS'!A:D,2,0)</f>
        <v>0036-0001</v>
      </c>
      <c r="C435" s="25" t="str">
        <f>VLOOKUP(A435,'CENTROS DE COSTOS'!A:D,3,0)</f>
        <v>Wompi Costa</v>
      </c>
      <c r="D435" s="68">
        <v>23001</v>
      </c>
      <c r="E435" s="68">
        <v>2920531</v>
      </c>
      <c r="F435" s="68">
        <v>63438</v>
      </c>
      <c r="G435" s="68" t="s">
        <v>33</v>
      </c>
      <c r="H435" s="68" t="s">
        <v>278</v>
      </c>
      <c r="I435" s="68" t="s">
        <v>91</v>
      </c>
      <c r="J435" s="68" t="s">
        <v>3400</v>
      </c>
      <c r="K435" s="68" t="s">
        <v>1174</v>
      </c>
      <c r="L435" s="68" t="s">
        <v>3401</v>
      </c>
      <c r="M435" s="42">
        <v>45952.597222222219</v>
      </c>
      <c r="N435" s="42">
        <v>45953.546527777777</v>
      </c>
      <c r="O435" s="68" t="s">
        <v>33</v>
      </c>
      <c r="P435" s="42" t="s">
        <v>2009</v>
      </c>
      <c r="Q435" s="42" t="s">
        <v>3402</v>
      </c>
      <c r="R435" s="42" t="s">
        <v>3403</v>
      </c>
      <c r="S435" s="42" t="s">
        <v>3404</v>
      </c>
      <c r="T435" s="42" t="s">
        <v>1178</v>
      </c>
      <c r="U435" s="25">
        <v>24</v>
      </c>
      <c r="V435" s="42" t="s">
        <v>42</v>
      </c>
      <c r="W435" s="42" t="s">
        <v>123</v>
      </c>
      <c r="X435" s="42" t="s">
        <v>1699</v>
      </c>
      <c r="Y435" s="68">
        <v>1</v>
      </c>
      <c r="Z435" s="26">
        <f>IF(T435="SOPORTE_TELEFÓNICO",'TARIFAS 2025'!$B$14,IF(V435="PRINCIPAL",'TARIFAS 2025'!$B$8,IF(V435="INTERMEDIA",'TARIFAS 2025'!$C$8,IF(V435="LEJANA",'TARIFAS 2025'!$D$8))))</f>
        <v>51282</v>
      </c>
      <c r="AA435" s="26">
        <f t="shared" si="7"/>
        <v>51282</v>
      </c>
    </row>
    <row r="436" spans="1:27" s="66" customFormat="1" ht="15.6">
      <c r="A436" s="68" t="s">
        <v>91</v>
      </c>
      <c r="B436" s="25" t="str">
        <f>VLOOKUP(A436,'CENTROS DE COSTOS'!A:D,2,0)</f>
        <v>0036-0001</v>
      </c>
      <c r="C436" s="25" t="str">
        <f>VLOOKUP(A436,'CENTROS DE COSTOS'!A:D,3,0)</f>
        <v>Wompi Costa</v>
      </c>
      <c r="D436" s="68">
        <v>23586</v>
      </c>
      <c r="E436" s="68">
        <v>2913755</v>
      </c>
      <c r="F436" s="68">
        <v>75899</v>
      </c>
      <c r="G436" s="68" t="s">
        <v>33</v>
      </c>
      <c r="H436" s="68" t="s">
        <v>278</v>
      </c>
      <c r="I436" s="68" t="s">
        <v>611</v>
      </c>
      <c r="J436" s="68" t="s">
        <v>3405</v>
      </c>
      <c r="K436" s="68" t="s">
        <v>1174</v>
      </c>
      <c r="L436" s="68" t="s">
        <v>3406</v>
      </c>
      <c r="M436" s="42">
        <v>45951.509027777778</v>
      </c>
      <c r="N436" s="42">
        <v>45953.561111111114</v>
      </c>
      <c r="O436" s="68" t="s">
        <v>33</v>
      </c>
      <c r="P436" s="42" t="s">
        <v>2022</v>
      </c>
      <c r="Q436" s="42" t="s">
        <v>2023</v>
      </c>
      <c r="R436" s="42" t="s">
        <v>2024</v>
      </c>
      <c r="S436" s="42" t="s">
        <v>3407</v>
      </c>
      <c r="T436" s="42" t="s">
        <v>1178</v>
      </c>
      <c r="U436" s="25">
        <v>48</v>
      </c>
      <c r="V436" s="42" t="s">
        <v>43</v>
      </c>
      <c r="W436" s="42" t="s">
        <v>123</v>
      </c>
      <c r="X436" s="42" t="s">
        <v>3023</v>
      </c>
      <c r="Y436" s="68">
        <v>1</v>
      </c>
      <c r="Z436" s="26">
        <f>IF(T436="SOPORTE_TELEFÓNICO",'TARIFAS 2025'!$B$14,IF(V436="PRINCIPAL",'TARIFAS 2025'!$B$8,IF(V436="INTERMEDIA",'TARIFAS 2025'!$C$8,IF(V436="LEJANA",'TARIFAS 2025'!$D$8))))</f>
        <v>172989</v>
      </c>
      <c r="AA436" s="26">
        <f t="shared" si="7"/>
        <v>172989</v>
      </c>
    </row>
    <row r="437" spans="1:27" s="66" customFormat="1" ht="15.6">
      <c r="A437" s="68" t="s">
        <v>99</v>
      </c>
      <c r="B437" s="25" t="str">
        <f>VLOOKUP(A437,'CENTROS DE COSTOS'!A:D,2,0)</f>
        <v>0036-0001</v>
      </c>
      <c r="C437" s="25" t="str">
        <f>VLOOKUP(A437,'CENTROS DE COSTOS'!A:D,3,0)</f>
        <v>Wompi Costa</v>
      </c>
      <c r="D437" s="68">
        <v>20383</v>
      </c>
      <c r="E437" s="68">
        <v>2876429</v>
      </c>
      <c r="F437" s="68">
        <v>17302</v>
      </c>
      <c r="G437" s="68" t="s">
        <v>33</v>
      </c>
      <c r="H437" s="68" t="s">
        <v>538</v>
      </c>
      <c r="I437" s="68" t="s">
        <v>553</v>
      </c>
      <c r="J437" s="68" t="s">
        <v>3408</v>
      </c>
      <c r="K437" s="68" t="s">
        <v>1174</v>
      </c>
      <c r="L437" s="68" t="s">
        <v>3409</v>
      </c>
      <c r="M437" s="42">
        <v>45944.402083333334</v>
      </c>
      <c r="N437" s="42">
        <v>45953.572222222225</v>
      </c>
      <c r="O437" s="68" t="s">
        <v>33</v>
      </c>
      <c r="P437" s="42" t="s">
        <v>2016</v>
      </c>
      <c r="Q437" s="42" t="s">
        <v>2017</v>
      </c>
      <c r="R437" s="42" t="s">
        <v>2386</v>
      </c>
      <c r="S437" s="42" t="s">
        <v>3410</v>
      </c>
      <c r="T437" s="42" t="s">
        <v>2013</v>
      </c>
      <c r="U437" s="25">
        <v>0</v>
      </c>
      <c r="V437" s="42" t="s">
        <v>44</v>
      </c>
      <c r="W437" s="42" t="s">
        <v>123</v>
      </c>
      <c r="X437" s="42" t="s">
        <v>1407</v>
      </c>
      <c r="Y437" s="68">
        <v>1</v>
      </c>
      <c r="Z437" s="26">
        <f>IF(T437="SOPORTE_TELEFÓNICO",'TARIFAS 2025'!$B$14,IF(V437="PRINCIPAL",'TARIFAS 2025'!$B$8,IF(V437="INTERMEDIA",'TARIFAS 2025'!$C$8,IF(V437="LEJANA",'TARIFAS 2025'!$D$8))))</f>
        <v>22000</v>
      </c>
      <c r="AA437" s="26">
        <f t="shared" si="7"/>
        <v>22000</v>
      </c>
    </row>
    <row r="438" spans="1:27" s="66" customFormat="1" ht="15.6">
      <c r="A438" s="68" t="s">
        <v>98</v>
      </c>
      <c r="B438" s="25" t="str">
        <f>VLOOKUP(A438,'CENTROS DE COSTOS'!A:D,2,0)</f>
        <v>0036-0007</v>
      </c>
      <c r="C438" s="25" t="str">
        <f>VLOOKUP(A438,'CENTROS DE COSTOS'!A:D,3,0)</f>
        <v>Wompi Santander</v>
      </c>
      <c r="D438" s="68">
        <v>15516</v>
      </c>
      <c r="E438" s="68">
        <v>2871269</v>
      </c>
      <c r="F438" s="68">
        <v>64072</v>
      </c>
      <c r="G438" s="68" t="s">
        <v>33</v>
      </c>
      <c r="H438" s="68" t="s">
        <v>324</v>
      </c>
      <c r="I438" s="68" t="s">
        <v>383</v>
      </c>
      <c r="J438" s="68" t="s">
        <v>3411</v>
      </c>
      <c r="K438" s="68" t="s">
        <v>1174</v>
      </c>
      <c r="L438" s="68" t="s">
        <v>3412</v>
      </c>
      <c r="M438" s="42">
        <v>45941.375</v>
      </c>
      <c r="N438" s="42">
        <v>45953.576388888891</v>
      </c>
      <c r="O438" s="68" t="s">
        <v>33</v>
      </c>
      <c r="P438" s="42" t="s">
        <v>2016</v>
      </c>
      <c r="Q438" s="42" t="s">
        <v>2017</v>
      </c>
      <c r="R438" s="42" t="s">
        <v>2018</v>
      </c>
      <c r="S438" s="42" t="s">
        <v>3413</v>
      </c>
      <c r="T438" s="42" t="s">
        <v>2013</v>
      </c>
      <c r="U438" s="25">
        <v>48</v>
      </c>
      <c r="V438" s="42" t="s">
        <v>43</v>
      </c>
      <c r="W438" s="42" t="s">
        <v>123</v>
      </c>
      <c r="X438" s="42" t="s">
        <v>1954</v>
      </c>
      <c r="Y438" s="68">
        <v>2</v>
      </c>
      <c r="Z438" s="26">
        <f>IF(T438="SOPORTE_TELEFÓNICO",'TARIFAS 2025'!$B$14,IF(V438="PRINCIPAL",'TARIFAS 2025'!$B$8,IF(V438="INTERMEDIA",'TARIFAS 2025'!$C$8,IF(V438="LEJANA",'TARIFAS 2025'!$D$8))))</f>
        <v>22000</v>
      </c>
      <c r="AA438" s="26">
        <f t="shared" si="7"/>
        <v>44000</v>
      </c>
    </row>
    <row r="439" spans="1:27" s="66" customFormat="1" ht="15.6">
      <c r="A439" s="68" t="s">
        <v>90</v>
      </c>
      <c r="B439" s="25" t="str">
        <f>VLOOKUP(A439,'CENTROS DE COSTOS'!A:D,2,0)</f>
        <v>0036-0005</v>
      </c>
      <c r="C439" s="25" t="str">
        <f>VLOOKUP(A439,'CENTROS DE COSTOS'!A:D,3,0)</f>
        <v>Wompi Noroccidente</v>
      </c>
      <c r="D439" s="68">
        <v>5266</v>
      </c>
      <c r="E439" s="68">
        <v>2865920</v>
      </c>
      <c r="F439" s="68">
        <v>29309</v>
      </c>
      <c r="G439" s="68" t="s">
        <v>33</v>
      </c>
      <c r="H439" s="68" t="s">
        <v>122</v>
      </c>
      <c r="I439" s="68" t="s">
        <v>182</v>
      </c>
      <c r="J439" s="68" t="s">
        <v>3414</v>
      </c>
      <c r="K439" s="68" t="s">
        <v>1174</v>
      </c>
      <c r="L439" s="68" t="s">
        <v>3415</v>
      </c>
      <c r="M439" s="42">
        <v>45940.333333333336</v>
      </c>
      <c r="N439" s="42">
        <v>45953.587500000001</v>
      </c>
      <c r="O439" s="68" t="s">
        <v>33</v>
      </c>
      <c r="P439" s="42" t="s">
        <v>2009</v>
      </c>
      <c r="Q439" s="42" t="s">
        <v>2093</v>
      </c>
      <c r="R439" s="42" t="s">
        <v>2110</v>
      </c>
      <c r="S439" s="42" t="s">
        <v>3416</v>
      </c>
      <c r="T439" s="42" t="s">
        <v>1178</v>
      </c>
      <c r="U439" s="25">
        <v>48</v>
      </c>
      <c r="V439" s="42" t="s">
        <v>42</v>
      </c>
      <c r="W439" s="42" t="s">
        <v>123</v>
      </c>
      <c r="X439" s="42" t="s">
        <v>2074</v>
      </c>
      <c r="Y439" s="68">
        <v>1</v>
      </c>
      <c r="Z439" s="26">
        <f>IF(T439="SOPORTE_TELEFÓNICO",'TARIFAS 2025'!$B$14,IF(V439="PRINCIPAL",'TARIFAS 2025'!$B$8,IF(V439="INTERMEDIA",'TARIFAS 2025'!$C$8,IF(V439="LEJANA",'TARIFAS 2025'!$D$8))))</f>
        <v>51282</v>
      </c>
      <c r="AA439" s="26">
        <f t="shared" si="7"/>
        <v>51282</v>
      </c>
    </row>
    <row r="440" spans="1:27" s="66" customFormat="1" ht="15.6">
      <c r="A440" s="68" t="s">
        <v>73</v>
      </c>
      <c r="B440" s="25" t="str">
        <f>VLOOKUP(A440,'CENTROS DE COSTOS'!A:D,2,0)</f>
        <v>0036-0004</v>
      </c>
      <c r="C440" s="25" t="str">
        <f>VLOOKUP(A440,'CENTROS DE COSTOS'!A:D,3,0)</f>
        <v>Wompi Centro</v>
      </c>
      <c r="D440" s="68">
        <v>11001</v>
      </c>
      <c r="E440" s="68">
        <v>2921814</v>
      </c>
      <c r="F440" s="68">
        <v>31823</v>
      </c>
      <c r="G440" s="68" t="s">
        <v>33</v>
      </c>
      <c r="H440" s="68" t="s">
        <v>620</v>
      </c>
      <c r="I440" s="68" t="s">
        <v>2057</v>
      </c>
      <c r="J440" s="68" t="s">
        <v>3417</v>
      </c>
      <c r="K440" s="68" t="s">
        <v>1174</v>
      </c>
      <c r="L440" s="68" t="s">
        <v>3418</v>
      </c>
      <c r="M440" s="42">
        <v>45952.680555555555</v>
      </c>
      <c r="N440" s="42">
        <v>45953.645833333336</v>
      </c>
      <c r="O440" s="68" t="s">
        <v>33</v>
      </c>
      <c r="P440" s="42" t="s">
        <v>2034</v>
      </c>
      <c r="Q440" s="42" t="s">
        <v>2035</v>
      </c>
      <c r="R440" s="42" t="s">
        <v>2036</v>
      </c>
      <c r="S440" s="42" t="s">
        <v>3419</v>
      </c>
      <c r="T440" s="42" t="s">
        <v>1178</v>
      </c>
      <c r="U440" s="25">
        <v>64</v>
      </c>
      <c r="V440" s="42" t="s">
        <v>42</v>
      </c>
      <c r="W440" s="42" t="s">
        <v>123</v>
      </c>
      <c r="X440" s="42" t="s">
        <v>1217</v>
      </c>
      <c r="Y440" s="68">
        <v>1</v>
      </c>
      <c r="Z440" s="26">
        <f>IF(T440="SOPORTE_TELEFÓNICO",'TARIFAS 2025'!$B$14,IF(V440="PRINCIPAL",'TARIFAS 2025'!$B$8,IF(V440="INTERMEDIA",'TARIFAS 2025'!$C$8,IF(V440="LEJANA",'TARIFAS 2025'!$D$8))))</f>
        <v>51282</v>
      </c>
      <c r="AA440" s="26">
        <f t="shared" si="7"/>
        <v>51282</v>
      </c>
    </row>
    <row r="441" spans="1:27" s="66" customFormat="1" ht="15.6">
      <c r="A441" s="68" t="s">
        <v>98</v>
      </c>
      <c r="B441" s="25" t="str">
        <f>VLOOKUP(A441,'CENTROS DE COSTOS'!A:D,2,0)</f>
        <v>0036-0007</v>
      </c>
      <c r="C441" s="25" t="str">
        <f>VLOOKUP(A441,'CENTROS DE COSTOS'!A:D,3,0)</f>
        <v>Wompi Santander</v>
      </c>
      <c r="D441" s="68">
        <v>15476</v>
      </c>
      <c r="E441" s="68">
        <v>2921837</v>
      </c>
      <c r="F441" s="68">
        <v>72253</v>
      </c>
      <c r="G441" s="68" t="s">
        <v>33</v>
      </c>
      <c r="H441" s="68" t="s">
        <v>324</v>
      </c>
      <c r="I441" s="68" t="s">
        <v>376</v>
      </c>
      <c r="J441" s="68" t="s">
        <v>3420</v>
      </c>
      <c r="K441" s="68" t="s">
        <v>1174</v>
      </c>
      <c r="L441" s="68" t="s">
        <v>3421</v>
      </c>
      <c r="M441" s="42">
        <v>45952.681944444441</v>
      </c>
      <c r="N441" s="42">
        <v>45953.674305555556</v>
      </c>
      <c r="O441" s="68" t="s">
        <v>33</v>
      </c>
      <c r="P441" s="42" t="s">
        <v>2016</v>
      </c>
      <c r="Q441" s="42" t="s">
        <v>2017</v>
      </c>
      <c r="R441" s="42" t="s">
        <v>2386</v>
      </c>
      <c r="S441" s="42" t="s">
        <v>3422</v>
      </c>
      <c r="T441" s="42" t="s">
        <v>2013</v>
      </c>
      <c r="U441" s="25">
        <v>0</v>
      </c>
      <c r="V441" s="42" t="s">
        <v>42</v>
      </c>
      <c r="W441" s="42" t="s">
        <v>123</v>
      </c>
      <c r="X441" s="42" t="s">
        <v>1242</v>
      </c>
      <c r="Y441" s="68">
        <v>1</v>
      </c>
      <c r="Z441" s="26">
        <f>IF(T441="SOPORTE_TELEFÓNICO",'TARIFAS 2025'!$B$14,IF(V441="PRINCIPAL",'TARIFAS 2025'!$B$8,IF(V441="INTERMEDIA",'TARIFAS 2025'!$C$8,IF(V441="LEJANA",'TARIFAS 2025'!$D$8))))</f>
        <v>22000</v>
      </c>
      <c r="AA441" s="26">
        <f t="shared" si="7"/>
        <v>22000</v>
      </c>
    </row>
    <row r="442" spans="1:27" s="66" customFormat="1" ht="15.6">
      <c r="A442" s="68" t="s">
        <v>73</v>
      </c>
      <c r="B442" s="25" t="str">
        <f>VLOOKUP(A442,'CENTROS DE COSTOS'!A:D,2,0)</f>
        <v>0036-0004</v>
      </c>
      <c r="C442" s="25" t="str">
        <f>VLOOKUP(A442,'CENTROS DE COSTOS'!A:D,3,0)</f>
        <v>Wompi Centro</v>
      </c>
      <c r="D442" s="68">
        <v>11001</v>
      </c>
      <c r="E442" s="68">
        <v>2922076</v>
      </c>
      <c r="F442" s="68">
        <v>55055</v>
      </c>
      <c r="G442" s="68" t="s">
        <v>33</v>
      </c>
      <c r="H442" s="68" t="s">
        <v>620</v>
      </c>
      <c r="I442" s="68" t="s">
        <v>2057</v>
      </c>
      <c r="J442" s="68" t="s">
        <v>3423</v>
      </c>
      <c r="K442" s="68" t="s">
        <v>1174</v>
      </c>
      <c r="L442" s="68" t="s">
        <v>3424</v>
      </c>
      <c r="M442" s="42">
        <v>45952.703472222223</v>
      </c>
      <c r="N442" s="42">
        <v>45953.678472222222</v>
      </c>
      <c r="O442" s="68" t="s">
        <v>33</v>
      </c>
      <c r="P442" s="42" t="s">
        <v>2040</v>
      </c>
      <c r="Q442" s="42" t="s">
        <v>2859</v>
      </c>
      <c r="R442" s="42" t="s">
        <v>2042</v>
      </c>
      <c r="S442" s="42" t="s">
        <v>3425</v>
      </c>
      <c r="T442" s="42" t="s">
        <v>1178</v>
      </c>
      <c r="U442" s="25">
        <v>32</v>
      </c>
      <c r="V442" s="42" t="s">
        <v>42</v>
      </c>
      <c r="W442" s="42" t="s">
        <v>123</v>
      </c>
      <c r="X442" s="42" t="s">
        <v>1390</v>
      </c>
      <c r="Y442" s="68">
        <v>1</v>
      </c>
      <c r="Z442" s="26">
        <f>IF(T442="SOPORTE_TELEFÓNICO",'TARIFAS 2025'!$B$14,IF(V442="PRINCIPAL",'TARIFAS 2025'!$B$8,IF(V442="INTERMEDIA",'TARIFAS 2025'!$C$8,IF(V442="LEJANA",'TARIFAS 2025'!$D$8))))</f>
        <v>51282</v>
      </c>
      <c r="AA442" s="26">
        <f t="shared" si="7"/>
        <v>51282</v>
      </c>
    </row>
    <row r="443" spans="1:27" s="66" customFormat="1" ht="15.6">
      <c r="A443" s="68" t="s">
        <v>88</v>
      </c>
      <c r="B443" s="25" t="str">
        <f>VLOOKUP(A443,'CENTROS DE COSTOS'!A:D,2,0)</f>
        <v>0036-0002</v>
      </c>
      <c r="C443" s="25" t="str">
        <f>VLOOKUP(A443,'CENTROS DE COSTOS'!A:D,3,0)</f>
        <v>Wompi Eje Cafetero</v>
      </c>
      <c r="D443" s="68">
        <v>17001</v>
      </c>
      <c r="E443" s="68">
        <v>2923273</v>
      </c>
      <c r="F443" s="68">
        <v>51029</v>
      </c>
      <c r="G443" s="68" t="s">
        <v>33</v>
      </c>
      <c r="H443" s="68" t="s">
        <v>128</v>
      </c>
      <c r="I443" s="68" t="s">
        <v>88</v>
      </c>
      <c r="J443" s="68" t="s">
        <v>3426</v>
      </c>
      <c r="K443" s="68" t="s">
        <v>1174</v>
      </c>
      <c r="L443" s="68" t="s">
        <v>3427</v>
      </c>
      <c r="M443" s="42">
        <v>45953.363194444442</v>
      </c>
      <c r="N443" s="42">
        <v>45953.68472222222</v>
      </c>
      <c r="O443" s="68" t="s">
        <v>33</v>
      </c>
      <c r="P443" s="42" t="s">
        <v>2009</v>
      </c>
      <c r="Q443" s="42" t="s">
        <v>2093</v>
      </c>
      <c r="R443" s="42" t="s">
        <v>2110</v>
      </c>
      <c r="S443" s="42" t="s">
        <v>3428</v>
      </c>
      <c r="T443" s="42" t="s">
        <v>2013</v>
      </c>
      <c r="U443" s="25">
        <v>64</v>
      </c>
      <c r="V443" s="42" t="s">
        <v>42</v>
      </c>
      <c r="W443" s="42" t="s">
        <v>123</v>
      </c>
      <c r="X443" s="42" t="s">
        <v>2131</v>
      </c>
      <c r="Y443" s="68">
        <v>1</v>
      </c>
      <c r="Z443" s="26">
        <f>IF(T443="SOPORTE_TELEFÓNICO",'TARIFAS 2025'!$B$14,IF(V443="PRINCIPAL",'TARIFAS 2025'!$B$8,IF(V443="INTERMEDIA",'TARIFAS 2025'!$C$8,IF(V443="LEJANA",'TARIFAS 2025'!$D$8))))</f>
        <v>22000</v>
      </c>
      <c r="AA443" s="26">
        <f t="shared" si="7"/>
        <v>22000</v>
      </c>
    </row>
    <row r="444" spans="1:27" s="66" customFormat="1" ht="15.6">
      <c r="A444" s="68" t="s">
        <v>83</v>
      </c>
      <c r="B444" s="25" t="str">
        <f>VLOOKUP(A444,'CENTROS DE COSTOS'!A:D,2,0)</f>
        <v>0036-0007</v>
      </c>
      <c r="C444" s="25" t="str">
        <f>VLOOKUP(A444,'CENTROS DE COSTOS'!A:D,3,0)</f>
        <v>Wompi Santander</v>
      </c>
      <c r="D444" s="68">
        <v>54001</v>
      </c>
      <c r="E444" s="68">
        <v>2923776</v>
      </c>
      <c r="F444" s="68">
        <v>12989</v>
      </c>
      <c r="G444" s="68" t="s">
        <v>33</v>
      </c>
      <c r="H444" s="68" t="s">
        <v>893</v>
      </c>
      <c r="I444" s="68" t="s">
        <v>83</v>
      </c>
      <c r="J444" s="68" t="s">
        <v>3429</v>
      </c>
      <c r="K444" s="68" t="s">
        <v>1174</v>
      </c>
      <c r="L444" s="68" t="s">
        <v>3430</v>
      </c>
      <c r="M444" s="42">
        <v>45953.384027777778</v>
      </c>
      <c r="N444" s="42">
        <v>45953.6875</v>
      </c>
      <c r="O444" s="68" t="s">
        <v>33</v>
      </c>
      <c r="P444" s="42" t="s">
        <v>2040</v>
      </c>
      <c r="Q444" s="42" t="s">
        <v>2055</v>
      </c>
      <c r="R444" s="42" t="s">
        <v>2042</v>
      </c>
      <c r="S444" s="42" t="s">
        <v>3431</v>
      </c>
      <c r="T444" s="42" t="s">
        <v>2013</v>
      </c>
      <c r="U444" s="25">
        <v>32</v>
      </c>
      <c r="V444" s="42" t="s">
        <v>42</v>
      </c>
      <c r="W444" s="42" t="s">
        <v>123</v>
      </c>
      <c r="X444" s="42" t="s">
        <v>2221</v>
      </c>
      <c r="Y444" s="68">
        <v>1</v>
      </c>
      <c r="Z444" s="26">
        <f>IF(T444="SOPORTE_TELEFÓNICO",'TARIFAS 2025'!$B$14,IF(V444="PRINCIPAL",'TARIFAS 2025'!$B$8,IF(V444="INTERMEDIA",'TARIFAS 2025'!$C$8,IF(V444="LEJANA",'TARIFAS 2025'!$D$8))))</f>
        <v>22000</v>
      </c>
      <c r="AA444" s="26">
        <f t="shared" si="7"/>
        <v>22000</v>
      </c>
    </row>
    <row r="445" spans="1:27" s="66" customFormat="1" ht="15.6">
      <c r="A445" s="68" t="s">
        <v>79</v>
      </c>
      <c r="B445" s="25" t="str">
        <f>VLOOKUP(A445,'CENTROS DE COSTOS'!A:D,2,0)</f>
        <v>0036-0003</v>
      </c>
      <c r="C445" s="25" t="str">
        <f>VLOOKUP(A445,'CENTROS DE COSTOS'!A:D,3,0)</f>
        <v>Wompi Suroccidente</v>
      </c>
      <c r="D445" s="68">
        <v>76001</v>
      </c>
      <c r="E445" s="68">
        <v>2925603</v>
      </c>
      <c r="F445" s="68">
        <v>22201</v>
      </c>
      <c r="G445" s="68" t="s">
        <v>33</v>
      </c>
      <c r="H445" s="68" t="s">
        <v>1103</v>
      </c>
      <c r="I445" s="68" t="s">
        <v>79</v>
      </c>
      <c r="J445" s="68" t="s">
        <v>3432</v>
      </c>
      <c r="K445" s="68" t="s">
        <v>1174</v>
      </c>
      <c r="L445" s="68" t="s">
        <v>3433</v>
      </c>
      <c r="M445" s="42">
        <v>45953.474305555559</v>
      </c>
      <c r="N445" s="42">
        <v>45953.693055555559</v>
      </c>
      <c r="O445" s="68" t="s">
        <v>33</v>
      </c>
      <c r="P445" s="42" t="s">
        <v>2233</v>
      </c>
      <c r="Q445" s="42" t="s">
        <v>2234</v>
      </c>
      <c r="R445" s="42" t="s">
        <v>2235</v>
      </c>
      <c r="S445" s="42" t="s">
        <v>3434</v>
      </c>
      <c r="T445" s="42" t="s">
        <v>1178</v>
      </c>
      <c r="U445" s="25">
        <v>16</v>
      </c>
      <c r="V445" s="42" t="s">
        <v>42</v>
      </c>
      <c r="W445" s="42" t="s">
        <v>123</v>
      </c>
      <c r="X445" s="42" t="s">
        <v>1180</v>
      </c>
      <c r="Y445" s="68">
        <v>1</v>
      </c>
      <c r="Z445" s="26">
        <f>IF(T445="SOPORTE_TELEFÓNICO",'TARIFAS 2025'!$B$14,IF(V445="PRINCIPAL",'TARIFAS 2025'!$B$8,IF(V445="INTERMEDIA",'TARIFAS 2025'!$C$8,IF(V445="LEJANA",'TARIFAS 2025'!$D$8))))</f>
        <v>51282</v>
      </c>
      <c r="AA445" s="26">
        <f t="shared" si="7"/>
        <v>51282</v>
      </c>
    </row>
    <row r="446" spans="1:27" s="66" customFormat="1" ht="15.6">
      <c r="A446" s="68" t="s">
        <v>90</v>
      </c>
      <c r="B446" s="25" t="str">
        <f>VLOOKUP(A446,'CENTROS DE COSTOS'!A:D,2,0)</f>
        <v>0036-0005</v>
      </c>
      <c r="C446" s="25" t="str">
        <f>VLOOKUP(A446,'CENTROS DE COSTOS'!A:D,3,0)</f>
        <v>Wompi Noroccidente</v>
      </c>
      <c r="D446" s="68">
        <v>5001</v>
      </c>
      <c r="E446" s="68">
        <v>2916600</v>
      </c>
      <c r="F446" s="68">
        <v>23618</v>
      </c>
      <c r="G446" s="68" t="s">
        <v>33</v>
      </c>
      <c r="H446" s="68" t="s">
        <v>122</v>
      </c>
      <c r="I446" s="68" t="s">
        <v>90</v>
      </c>
      <c r="J446" s="68" t="s">
        <v>3435</v>
      </c>
      <c r="K446" s="68" t="s">
        <v>1174</v>
      </c>
      <c r="L446" s="68" t="s">
        <v>3436</v>
      </c>
      <c r="M446" s="42">
        <v>45952.333333333336</v>
      </c>
      <c r="N446" s="42">
        <v>45953.70208333333</v>
      </c>
      <c r="O446" s="68" t="s">
        <v>33</v>
      </c>
      <c r="P446" s="42" t="s">
        <v>2040</v>
      </c>
      <c r="Q446" s="42" t="s">
        <v>2041</v>
      </c>
      <c r="R446" s="42" t="s">
        <v>2042</v>
      </c>
      <c r="S446" s="42" t="s">
        <v>3437</v>
      </c>
      <c r="T446" s="42" t="s">
        <v>1178</v>
      </c>
      <c r="U446" s="25">
        <v>48</v>
      </c>
      <c r="V446" s="42" t="s">
        <v>42</v>
      </c>
      <c r="W446" s="42" t="s">
        <v>123</v>
      </c>
      <c r="X446" s="42" t="s">
        <v>2048</v>
      </c>
      <c r="Y446" s="68">
        <v>2</v>
      </c>
      <c r="Z446" s="26">
        <f>IF(T446="SOPORTE_TELEFÓNICO",'TARIFAS 2025'!$B$14,IF(V446="PRINCIPAL",'TARIFAS 2025'!$B$8,IF(V446="INTERMEDIA",'TARIFAS 2025'!$C$8,IF(V446="LEJANA",'TARIFAS 2025'!$D$8))))</f>
        <v>51282</v>
      </c>
      <c r="AA446" s="26">
        <f t="shared" si="7"/>
        <v>102564</v>
      </c>
    </row>
    <row r="447" spans="1:27" s="66" customFormat="1" ht="15.6">
      <c r="A447" s="68" t="s">
        <v>73</v>
      </c>
      <c r="B447" s="25" t="str">
        <f>VLOOKUP(A447,'CENTROS DE COSTOS'!A:D,2,0)</f>
        <v>0036-0004</v>
      </c>
      <c r="C447" s="25" t="str">
        <f>VLOOKUP(A447,'CENTROS DE COSTOS'!A:D,3,0)</f>
        <v>Wompi Centro</v>
      </c>
      <c r="D447" s="68">
        <v>25290</v>
      </c>
      <c r="E447" s="68">
        <v>2922334</v>
      </c>
      <c r="F447" s="68">
        <v>75364</v>
      </c>
      <c r="G447" s="68" t="s">
        <v>33</v>
      </c>
      <c r="H447" s="68" t="s">
        <v>620</v>
      </c>
      <c r="I447" s="68" t="s">
        <v>654</v>
      </c>
      <c r="J447" s="68" t="s">
        <v>3438</v>
      </c>
      <c r="K447" s="68" t="s">
        <v>1174</v>
      </c>
      <c r="L447" s="68" t="s">
        <v>3439</v>
      </c>
      <c r="M447" s="42">
        <v>45953.333333333336</v>
      </c>
      <c r="N447" s="42">
        <v>45953.706944444442</v>
      </c>
      <c r="O447" s="68" t="s">
        <v>33</v>
      </c>
      <c r="P447" s="42" t="s">
        <v>2009</v>
      </c>
      <c r="Q447" s="42" t="s">
        <v>2372</v>
      </c>
      <c r="R447" s="42" t="s">
        <v>2300</v>
      </c>
      <c r="S447" s="42" t="s">
        <v>3440</v>
      </c>
      <c r="T447" s="42" t="s">
        <v>1178</v>
      </c>
      <c r="U447" s="25">
        <v>0</v>
      </c>
      <c r="V447" s="42" t="s">
        <v>43</v>
      </c>
      <c r="W447" s="42" t="s">
        <v>123</v>
      </c>
      <c r="X447" s="42" t="s">
        <v>1360</v>
      </c>
      <c r="Y447" s="68">
        <v>1</v>
      </c>
      <c r="Z447" s="26">
        <f>IF(T447="SOPORTE_TELEFÓNICO",'TARIFAS 2025'!$B$14,IF(V447="PRINCIPAL",'TARIFAS 2025'!$B$8,IF(V447="INTERMEDIA",'TARIFAS 2025'!$C$8,IF(V447="LEJANA",'TARIFAS 2025'!$D$8))))</f>
        <v>172989</v>
      </c>
      <c r="AA447" s="26">
        <f t="shared" si="7"/>
        <v>172989</v>
      </c>
    </row>
    <row r="448" spans="1:27" s="66" customFormat="1" ht="15.6">
      <c r="A448" s="68" t="s">
        <v>70</v>
      </c>
      <c r="B448" s="25" t="str">
        <f>VLOOKUP(A448,'CENTROS DE COSTOS'!A:D,2,0)</f>
        <v>0036-0001</v>
      </c>
      <c r="C448" s="25" t="str">
        <f>VLOOKUP(A448,'CENTROS DE COSTOS'!A:D,3,0)</f>
        <v>Wompi Costa</v>
      </c>
      <c r="D448" s="68">
        <v>8001</v>
      </c>
      <c r="E448" s="68">
        <v>2922311</v>
      </c>
      <c r="F448" s="68">
        <v>45896</v>
      </c>
      <c r="G448" s="68" t="s">
        <v>33</v>
      </c>
      <c r="H448" s="68" t="s">
        <v>255</v>
      </c>
      <c r="I448" s="68" t="s">
        <v>70</v>
      </c>
      <c r="J448" s="68" t="s">
        <v>3441</v>
      </c>
      <c r="K448" s="68" t="s">
        <v>1174</v>
      </c>
      <c r="L448" s="68" t="s">
        <v>3442</v>
      </c>
      <c r="M448" s="42">
        <v>45953.333333333336</v>
      </c>
      <c r="N448" s="42">
        <v>45953.752083333333</v>
      </c>
      <c r="O448" s="68" t="s">
        <v>33</v>
      </c>
      <c r="P448" s="42" t="s">
        <v>2022</v>
      </c>
      <c r="Q448" s="42" t="s">
        <v>2115</v>
      </c>
      <c r="R448" s="42" t="s">
        <v>2060</v>
      </c>
      <c r="S448" s="42" t="s">
        <v>3443</v>
      </c>
      <c r="T448" s="42" t="s">
        <v>1178</v>
      </c>
      <c r="U448" s="25">
        <v>24</v>
      </c>
      <c r="V448" s="42" t="s">
        <v>42</v>
      </c>
      <c r="W448" s="42" t="s">
        <v>123</v>
      </c>
      <c r="X448" s="42" t="s">
        <v>2391</v>
      </c>
      <c r="Y448" s="68">
        <v>1</v>
      </c>
      <c r="Z448" s="26">
        <f>IF(T448="SOPORTE_TELEFÓNICO",'TARIFAS 2025'!$B$14,IF(V448="PRINCIPAL",'TARIFAS 2025'!$B$8,IF(V448="INTERMEDIA",'TARIFAS 2025'!$C$8,IF(V448="LEJANA",'TARIFAS 2025'!$D$8))))</f>
        <v>51282</v>
      </c>
      <c r="AA448" s="26">
        <f t="shared" si="7"/>
        <v>51282</v>
      </c>
    </row>
    <row r="449" spans="1:27" s="66" customFormat="1" ht="15.6">
      <c r="A449" s="68" t="s">
        <v>90</v>
      </c>
      <c r="B449" s="25" t="str">
        <f>VLOOKUP(A449,'CENTROS DE COSTOS'!A:D,2,0)</f>
        <v>0036-0005</v>
      </c>
      <c r="C449" s="25" t="str">
        <f>VLOOKUP(A449,'CENTROS DE COSTOS'!A:D,3,0)</f>
        <v>Wompi Noroccidente</v>
      </c>
      <c r="D449" s="68">
        <v>5001</v>
      </c>
      <c r="E449" s="68">
        <v>2926250</v>
      </c>
      <c r="F449" s="68">
        <v>19647</v>
      </c>
      <c r="G449" s="68" t="s">
        <v>33</v>
      </c>
      <c r="H449" s="68" t="s">
        <v>122</v>
      </c>
      <c r="I449" s="68" t="s">
        <v>90</v>
      </c>
      <c r="J449" s="68" t="s">
        <v>3444</v>
      </c>
      <c r="K449" s="68" t="s">
        <v>1174</v>
      </c>
      <c r="L449" s="68" t="s">
        <v>3445</v>
      </c>
      <c r="M449" s="42">
        <v>45953.537499999999</v>
      </c>
      <c r="N449" s="42">
        <v>45954.317361111112</v>
      </c>
      <c r="O449" s="68" t="s">
        <v>33</v>
      </c>
      <c r="P449" s="42" t="s">
        <v>2040</v>
      </c>
      <c r="Q449" s="42" t="s">
        <v>2585</v>
      </c>
      <c r="R449" s="42" t="s">
        <v>2042</v>
      </c>
      <c r="S449" s="42" t="s">
        <v>3446</v>
      </c>
      <c r="T449" s="42" t="s">
        <v>2013</v>
      </c>
      <c r="U449" s="25">
        <v>48</v>
      </c>
      <c r="V449" s="42" t="s">
        <v>42</v>
      </c>
      <c r="W449" s="42" t="s">
        <v>123</v>
      </c>
      <c r="X449" s="42" t="s">
        <v>2302</v>
      </c>
      <c r="Y449" s="68">
        <v>1</v>
      </c>
      <c r="Z449" s="26">
        <f>IF(T449="SOPORTE_TELEFÓNICO",'TARIFAS 2025'!$B$14,IF(V449="PRINCIPAL",'TARIFAS 2025'!$B$8,IF(V449="INTERMEDIA",'TARIFAS 2025'!$C$8,IF(V449="LEJANA",'TARIFAS 2025'!$D$8))))</f>
        <v>22000</v>
      </c>
      <c r="AA449" s="26">
        <f t="shared" si="7"/>
        <v>22000</v>
      </c>
    </row>
    <row r="450" spans="1:27" s="66" customFormat="1" ht="15.6">
      <c r="A450" s="68" t="s">
        <v>73</v>
      </c>
      <c r="B450" s="25" t="str">
        <f>VLOOKUP(A450,'CENTROS DE COSTOS'!A:D,2,0)</f>
        <v>0036-0004</v>
      </c>
      <c r="C450" s="25" t="str">
        <f>VLOOKUP(A450,'CENTROS DE COSTOS'!A:D,3,0)</f>
        <v>Wompi Centro</v>
      </c>
      <c r="D450" s="68">
        <v>25754</v>
      </c>
      <c r="E450" s="68">
        <v>2921083</v>
      </c>
      <c r="F450" s="68">
        <v>50837</v>
      </c>
      <c r="G450" s="68" t="s">
        <v>33</v>
      </c>
      <c r="H450" s="68" t="s">
        <v>620</v>
      </c>
      <c r="I450" s="68" t="s">
        <v>700</v>
      </c>
      <c r="J450" s="68" t="s">
        <v>2785</v>
      </c>
      <c r="K450" s="68" t="s">
        <v>1174</v>
      </c>
      <c r="L450" s="68" t="s">
        <v>3447</v>
      </c>
      <c r="M450" s="42">
        <v>45952.636111111111</v>
      </c>
      <c r="N450" s="42">
        <v>45954.320138888892</v>
      </c>
      <c r="O450" s="68" t="s">
        <v>33</v>
      </c>
      <c r="P450" s="42" t="s">
        <v>2034</v>
      </c>
      <c r="Q450" s="42" t="s">
        <v>2035</v>
      </c>
      <c r="R450" s="42" t="s">
        <v>2036</v>
      </c>
      <c r="S450" s="42" t="s">
        <v>3448</v>
      </c>
      <c r="T450" s="42" t="s">
        <v>1178</v>
      </c>
      <c r="U450" s="25">
        <v>0</v>
      </c>
      <c r="V450" s="42" t="s">
        <v>42</v>
      </c>
      <c r="W450" s="42" t="s">
        <v>123</v>
      </c>
      <c r="X450" s="42" t="s">
        <v>3193</v>
      </c>
      <c r="Y450" s="68">
        <v>2</v>
      </c>
      <c r="Z450" s="26">
        <f>IF(T450="SOPORTE_TELEFÓNICO",'TARIFAS 2025'!$B$14,IF(V450="PRINCIPAL",'TARIFAS 2025'!$B$8,IF(V450="INTERMEDIA",'TARIFAS 2025'!$C$8,IF(V450="LEJANA",'TARIFAS 2025'!$D$8))))</f>
        <v>51282</v>
      </c>
      <c r="AA450" s="26">
        <f t="shared" si="7"/>
        <v>102564</v>
      </c>
    </row>
    <row r="451" spans="1:27" s="66" customFormat="1" ht="15.6">
      <c r="A451" s="68" t="s">
        <v>92</v>
      </c>
      <c r="B451" s="25" t="str">
        <f>VLOOKUP(A451,'CENTROS DE COSTOS'!A:D,2,0)</f>
        <v>0036-0006</v>
      </c>
      <c r="C451" s="25" t="str">
        <f>VLOOKUP(A451,'CENTROS DE COSTOS'!A:D,3,0)</f>
        <v>Wompi Oriente</v>
      </c>
      <c r="D451" s="68">
        <v>41001</v>
      </c>
      <c r="E451" s="68">
        <v>2925015</v>
      </c>
      <c r="F451" s="68">
        <v>49214</v>
      </c>
      <c r="G451" s="68" t="s">
        <v>33</v>
      </c>
      <c r="H451" s="68" t="s">
        <v>742</v>
      </c>
      <c r="I451" s="68" t="s">
        <v>92</v>
      </c>
      <c r="J451" s="68" t="s">
        <v>3449</v>
      </c>
      <c r="K451" s="68" t="s">
        <v>1174</v>
      </c>
      <c r="L451" s="68" t="s">
        <v>3450</v>
      </c>
      <c r="M451" s="42">
        <v>45953.441666666666</v>
      </c>
      <c r="N451" s="42">
        <v>45954.321527777778</v>
      </c>
      <c r="O451" s="68" t="s">
        <v>33</v>
      </c>
      <c r="P451" s="42" t="s">
        <v>2040</v>
      </c>
      <c r="Q451" s="42" t="s">
        <v>2055</v>
      </c>
      <c r="R451" s="42" t="s">
        <v>2042</v>
      </c>
      <c r="S451" s="42" t="s">
        <v>3451</v>
      </c>
      <c r="T451" s="42" t="s">
        <v>2013</v>
      </c>
      <c r="U451" s="25">
        <v>24</v>
      </c>
      <c r="V451" s="42" t="s">
        <v>42</v>
      </c>
      <c r="W451" s="42" t="s">
        <v>123</v>
      </c>
      <c r="X451" s="42" t="s">
        <v>1205</v>
      </c>
      <c r="Y451" s="68">
        <v>1</v>
      </c>
      <c r="Z451" s="26">
        <f>IF(T451="SOPORTE_TELEFÓNICO",'TARIFAS 2025'!$B$14,IF(V451="PRINCIPAL",'TARIFAS 2025'!$B$8,IF(V451="INTERMEDIA",'TARIFAS 2025'!$C$8,IF(V451="LEJANA",'TARIFAS 2025'!$D$8))))</f>
        <v>22000</v>
      </c>
      <c r="AA451" s="26">
        <f t="shared" si="7"/>
        <v>22000</v>
      </c>
    </row>
    <row r="452" spans="1:27" s="66" customFormat="1" ht="15.6">
      <c r="A452" s="68" t="s">
        <v>90</v>
      </c>
      <c r="B452" s="25" t="str">
        <f>VLOOKUP(A452,'CENTROS DE COSTOS'!A:D,2,0)</f>
        <v>0036-0005</v>
      </c>
      <c r="C452" s="25" t="str">
        <f>VLOOKUP(A452,'CENTROS DE COSTOS'!A:D,3,0)</f>
        <v>Wompi Noroccidente</v>
      </c>
      <c r="D452" s="68">
        <v>5001</v>
      </c>
      <c r="E452" s="68">
        <v>2924052</v>
      </c>
      <c r="F452" s="68">
        <v>77268</v>
      </c>
      <c r="G452" s="68" t="s">
        <v>33</v>
      </c>
      <c r="H452" s="68" t="s">
        <v>122</v>
      </c>
      <c r="I452" s="68" t="s">
        <v>2044</v>
      </c>
      <c r="J452" s="68" t="s">
        <v>3452</v>
      </c>
      <c r="K452" s="68" t="s">
        <v>1174</v>
      </c>
      <c r="L452" s="68" t="s">
        <v>3453</v>
      </c>
      <c r="M452" s="42">
        <v>45953.397916666669</v>
      </c>
      <c r="N452" s="42">
        <v>45954.322916666664</v>
      </c>
      <c r="O452" s="68" t="s">
        <v>33</v>
      </c>
      <c r="P452" s="42" t="s">
        <v>2161</v>
      </c>
      <c r="Q452" s="42" t="s">
        <v>2161</v>
      </c>
      <c r="R452" s="42" t="s">
        <v>2305</v>
      </c>
      <c r="S452" s="42" t="s">
        <v>3454</v>
      </c>
      <c r="T452" s="42" t="s">
        <v>2013</v>
      </c>
      <c r="U452" s="25">
        <v>64</v>
      </c>
      <c r="V452" s="42" t="s">
        <v>42</v>
      </c>
      <c r="W452" s="42" t="s">
        <v>123</v>
      </c>
      <c r="X452" s="42" t="s">
        <v>2302</v>
      </c>
      <c r="Y452" s="68">
        <v>1</v>
      </c>
      <c r="Z452" s="26">
        <f>IF(T452="SOPORTE_TELEFÓNICO",'TARIFAS 2025'!$B$14,IF(V452="PRINCIPAL",'TARIFAS 2025'!$B$8,IF(V452="INTERMEDIA",'TARIFAS 2025'!$C$8,IF(V452="LEJANA",'TARIFAS 2025'!$D$8))))</f>
        <v>22000</v>
      </c>
      <c r="AA452" s="26">
        <f t="shared" si="7"/>
        <v>22000</v>
      </c>
    </row>
    <row r="453" spans="1:27" s="66" customFormat="1" ht="15.6">
      <c r="A453" s="68" t="s">
        <v>100</v>
      </c>
      <c r="B453" s="25" t="str">
        <f>VLOOKUP(A453,'CENTROS DE COSTOS'!A:D,2,0)</f>
        <v>0036-0006</v>
      </c>
      <c r="C453" s="25" t="str">
        <f>VLOOKUP(A453,'CENTROS DE COSTOS'!A:D,3,0)</f>
        <v>Wompi Oriente</v>
      </c>
      <c r="D453" s="68">
        <v>50001</v>
      </c>
      <c r="E453" s="68">
        <v>2918564</v>
      </c>
      <c r="F453" s="68">
        <v>27882</v>
      </c>
      <c r="G453" s="68" t="s">
        <v>33</v>
      </c>
      <c r="H453" s="68" t="s">
        <v>816</v>
      </c>
      <c r="I453" s="68" t="s">
        <v>100</v>
      </c>
      <c r="J453" s="68" t="s">
        <v>3455</v>
      </c>
      <c r="K453" s="68" t="s">
        <v>1174</v>
      </c>
      <c r="L453" s="68" t="s">
        <v>3456</v>
      </c>
      <c r="M453" s="42">
        <v>45952.425694444442</v>
      </c>
      <c r="N453" s="42">
        <v>45954.326388888891</v>
      </c>
      <c r="O453" s="68" t="s">
        <v>33</v>
      </c>
      <c r="P453" s="42" t="s">
        <v>2022</v>
      </c>
      <c r="Q453" s="42" t="s">
        <v>2023</v>
      </c>
      <c r="R453" s="42" t="s">
        <v>2024</v>
      </c>
      <c r="S453" s="42" t="s">
        <v>3457</v>
      </c>
      <c r="T453" s="42" t="s">
        <v>1178</v>
      </c>
      <c r="U453" s="25">
        <v>8</v>
      </c>
      <c r="V453" s="42" t="s">
        <v>42</v>
      </c>
      <c r="W453" s="42" t="s">
        <v>123</v>
      </c>
      <c r="X453" s="42" t="s">
        <v>1223</v>
      </c>
      <c r="Y453" s="68">
        <v>2</v>
      </c>
      <c r="Z453" s="26">
        <f>IF(T453="SOPORTE_TELEFÓNICO",'TARIFAS 2025'!$B$14,IF(V453="PRINCIPAL",'TARIFAS 2025'!$B$8,IF(V453="INTERMEDIA",'TARIFAS 2025'!$C$8,IF(V453="LEJANA",'TARIFAS 2025'!$D$8))))</f>
        <v>51282</v>
      </c>
      <c r="AA453" s="26">
        <f t="shared" si="7"/>
        <v>102564</v>
      </c>
    </row>
    <row r="454" spans="1:27" s="66" customFormat="1" ht="15.6">
      <c r="A454" s="68" t="s">
        <v>76</v>
      </c>
      <c r="B454" s="25" t="str">
        <f>VLOOKUP(A454,'CENTROS DE COSTOS'!A:D,2,0)</f>
        <v>0036-0007</v>
      </c>
      <c r="C454" s="25" t="str">
        <f>VLOOKUP(A454,'CENTROS DE COSTOS'!A:D,3,0)</f>
        <v>Wompi Santander</v>
      </c>
      <c r="D454" s="68">
        <v>68679</v>
      </c>
      <c r="E454" s="68">
        <v>2860896</v>
      </c>
      <c r="F454" s="68">
        <v>61282</v>
      </c>
      <c r="G454" s="68" t="s">
        <v>33</v>
      </c>
      <c r="H454" s="68" t="s">
        <v>965</v>
      </c>
      <c r="I454" s="68" t="s">
        <v>1022</v>
      </c>
      <c r="J454" s="68" t="s">
        <v>3458</v>
      </c>
      <c r="K454" s="68" t="s">
        <v>1174</v>
      </c>
      <c r="L454" s="68" t="s">
        <v>3459</v>
      </c>
      <c r="M454" s="42">
        <v>45939.333333333336</v>
      </c>
      <c r="N454" s="42">
        <v>45954.398611111108</v>
      </c>
      <c r="O454" s="68" t="s">
        <v>33</v>
      </c>
      <c r="P454" s="42" t="s">
        <v>2016</v>
      </c>
      <c r="Q454" s="42" t="s">
        <v>2017</v>
      </c>
      <c r="R454" s="42" t="s">
        <v>2018</v>
      </c>
      <c r="S454" s="42" t="s">
        <v>3460</v>
      </c>
      <c r="T454" s="42" t="s">
        <v>2013</v>
      </c>
      <c r="U454" s="25">
        <v>48</v>
      </c>
      <c r="V454" s="42" t="s">
        <v>43</v>
      </c>
      <c r="W454" s="42" t="s">
        <v>123</v>
      </c>
      <c r="X454" s="42" t="s">
        <v>1315</v>
      </c>
      <c r="Y454" s="68">
        <v>1</v>
      </c>
      <c r="Z454" s="26">
        <f>IF(T454="SOPORTE_TELEFÓNICO",'TARIFAS 2025'!$B$14,IF(V454="PRINCIPAL",'TARIFAS 2025'!$B$8,IF(V454="INTERMEDIA",'TARIFAS 2025'!$C$8,IF(V454="LEJANA",'TARIFAS 2025'!$D$8))))</f>
        <v>22000</v>
      </c>
      <c r="AA454" s="26">
        <f t="shared" si="7"/>
        <v>22000</v>
      </c>
    </row>
    <row r="455" spans="1:27" s="66" customFormat="1" ht="15.6">
      <c r="A455" s="68" t="s">
        <v>92</v>
      </c>
      <c r="B455" s="25" t="str">
        <f>VLOOKUP(A455,'CENTROS DE COSTOS'!A:D,2,0)</f>
        <v>0036-0006</v>
      </c>
      <c r="C455" s="25" t="str">
        <f>VLOOKUP(A455,'CENTROS DE COSTOS'!A:D,3,0)</f>
        <v>Wompi Oriente</v>
      </c>
      <c r="D455" s="68">
        <v>41524</v>
      </c>
      <c r="E455" s="68">
        <v>2925384</v>
      </c>
      <c r="F455" s="68">
        <v>29018</v>
      </c>
      <c r="G455" s="68" t="s">
        <v>33</v>
      </c>
      <c r="H455" s="68" t="s">
        <v>742</v>
      </c>
      <c r="I455" s="68" t="s">
        <v>762</v>
      </c>
      <c r="J455" s="68" t="s">
        <v>3461</v>
      </c>
      <c r="K455" s="68" t="s">
        <v>1174</v>
      </c>
      <c r="L455" s="68" t="s">
        <v>3462</v>
      </c>
      <c r="M455" s="42">
        <v>45953.470833333333</v>
      </c>
      <c r="N455" s="42">
        <v>45954.407638888886</v>
      </c>
      <c r="O455" s="68" t="s">
        <v>33</v>
      </c>
      <c r="P455" s="42" t="s">
        <v>2022</v>
      </c>
      <c r="Q455" s="42" t="s">
        <v>2023</v>
      </c>
      <c r="R455" s="42" t="s">
        <v>2024</v>
      </c>
      <c r="S455" s="42" t="s">
        <v>3463</v>
      </c>
      <c r="T455" s="42" t="s">
        <v>1178</v>
      </c>
      <c r="U455" s="25">
        <v>16</v>
      </c>
      <c r="V455" s="42" t="s">
        <v>42</v>
      </c>
      <c r="W455" s="42" t="s">
        <v>123</v>
      </c>
      <c r="X455" s="42" t="s">
        <v>1205</v>
      </c>
      <c r="Y455" s="68">
        <v>1</v>
      </c>
      <c r="Z455" s="26">
        <f>IF(T455="SOPORTE_TELEFÓNICO",'TARIFAS 2025'!$B$14,IF(V455="PRINCIPAL",'TARIFAS 2025'!$B$8,IF(V455="INTERMEDIA",'TARIFAS 2025'!$C$8,IF(V455="LEJANA",'TARIFAS 2025'!$D$8))))</f>
        <v>51282</v>
      </c>
      <c r="AA455" s="26">
        <f t="shared" si="7"/>
        <v>51282</v>
      </c>
    </row>
    <row r="456" spans="1:27" s="66" customFormat="1" ht="15.6">
      <c r="A456" s="68" t="s">
        <v>82</v>
      </c>
      <c r="B456" s="25" t="str">
        <f>VLOOKUP(A456,'CENTROS DE COSTOS'!A:D,2,0)</f>
        <v>0036-0001</v>
      </c>
      <c r="C456" s="25" t="str">
        <f>VLOOKUP(A456,'CENTROS DE COSTOS'!A:D,3,0)</f>
        <v>Wompi Costa</v>
      </c>
      <c r="D456" s="68">
        <v>13001</v>
      </c>
      <c r="E456" s="68">
        <v>2923182</v>
      </c>
      <c r="F456" s="68">
        <v>17204</v>
      </c>
      <c r="G456" s="68" t="s">
        <v>33</v>
      </c>
      <c r="H456" s="68" t="s">
        <v>277</v>
      </c>
      <c r="I456" s="68" t="s">
        <v>3464</v>
      </c>
      <c r="J456" s="68" t="s">
        <v>3465</v>
      </c>
      <c r="K456" s="68" t="s">
        <v>1174</v>
      </c>
      <c r="L456" s="68" t="s">
        <v>3466</v>
      </c>
      <c r="M456" s="42">
        <v>45953.333333333336</v>
      </c>
      <c r="N456" s="42">
        <v>45954.459027777775</v>
      </c>
      <c r="O456" s="68" t="s">
        <v>33</v>
      </c>
      <c r="P456" s="42" t="s">
        <v>2016</v>
      </c>
      <c r="Q456" s="42" t="s">
        <v>2017</v>
      </c>
      <c r="R456" s="42" t="s">
        <v>2018</v>
      </c>
      <c r="S456" s="42" t="s">
        <v>3467</v>
      </c>
      <c r="T456" s="42" t="s">
        <v>1178</v>
      </c>
      <c r="U456" s="25">
        <v>32</v>
      </c>
      <c r="V456" s="42" t="s">
        <v>42</v>
      </c>
      <c r="W456" s="42" t="s">
        <v>123</v>
      </c>
      <c r="X456" s="42" t="s">
        <v>2171</v>
      </c>
      <c r="Y456" s="68">
        <v>2</v>
      </c>
      <c r="Z456" s="26">
        <f>IF(T456="SOPORTE_TELEFÓNICO",'TARIFAS 2025'!$B$14,IF(V456="PRINCIPAL",'TARIFAS 2025'!$B$8,IF(V456="INTERMEDIA",'TARIFAS 2025'!$C$8,IF(V456="LEJANA",'TARIFAS 2025'!$D$8))))</f>
        <v>51282</v>
      </c>
      <c r="AA456" s="26">
        <f t="shared" si="7"/>
        <v>102564</v>
      </c>
    </row>
    <row r="457" spans="1:27" s="66" customFormat="1" ht="15.6">
      <c r="A457" s="68" t="s">
        <v>98</v>
      </c>
      <c r="B457" s="25" t="str">
        <f>VLOOKUP(A457,'CENTROS DE COSTOS'!A:D,2,0)</f>
        <v>0036-0007</v>
      </c>
      <c r="C457" s="25" t="str">
        <f>VLOOKUP(A457,'CENTROS DE COSTOS'!A:D,3,0)</f>
        <v>Wompi Santander</v>
      </c>
      <c r="D457" s="68">
        <v>15001</v>
      </c>
      <c r="E457" s="68">
        <v>2925928</v>
      </c>
      <c r="F457" s="68">
        <v>55850</v>
      </c>
      <c r="G457" s="68" t="s">
        <v>33</v>
      </c>
      <c r="H457" s="68" t="s">
        <v>324</v>
      </c>
      <c r="I457" s="68" t="s">
        <v>98</v>
      </c>
      <c r="J457" s="68" t="s">
        <v>3468</v>
      </c>
      <c r="K457" s="68" t="s">
        <v>1174</v>
      </c>
      <c r="L457" s="68" t="s">
        <v>3469</v>
      </c>
      <c r="M457" s="42">
        <v>45953.496527777781</v>
      </c>
      <c r="N457" s="42">
        <v>45954.468055555553</v>
      </c>
      <c r="O457" s="68" t="s">
        <v>33</v>
      </c>
      <c r="P457" s="42" t="s">
        <v>2016</v>
      </c>
      <c r="Q457" s="42" t="s">
        <v>2017</v>
      </c>
      <c r="R457" s="42" t="s">
        <v>2018</v>
      </c>
      <c r="S457" s="42" t="s">
        <v>3470</v>
      </c>
      <c r="T457" s="42" t="s">
        <v>2013</v>
      </c>
      <c r="U457" s="25">
        <v>64</v>
      </c>
      <c r="V457" s="42" t="s">
        <v>42</v>
      </c>
      <c r="W457" s="42" t="s">
        <v>123</v>
      </c>
      <c r="X457" s="42" t="s">
        <v>1954</v>
      </c>
      <c r="Y457" s="68">
        <v>1</v>
      </c>
      <c r="Z457" s="26">
        <f>IF(T457="SOPORTE_TELEFÓNICO",'TARIFAS 2025'!$B$14,IF(V457="PRINCIPAL",'TARIFAS 2025'!$B$8,IF(V457="INTERMEDIA",'TARIFAS 2025'!$C$8,IF(V457="LEJANA",'TARIFAS 2025'!$D$8))))</f>
        <v>22000</v>
      </c>
      <c r="AA457" s="26">
        <f t="shared" si="7"/>
        <v>22000</v>
      </c>
    </row>
    <row r="458" spans="1:27" s="66" customFormat="1" ht="15.6">
      <c r="A458" s="68" t="s">
        <v>79</v>
      </c>
      <c r="B458" s="25" t="str">
        <f>VLOOKUP(A458,'CENTROS DE COSTOS'!A:D,2,0)</f>
        <v>0036-0003</v>
      </c>
      <c r="C458" s="25" t="str">
        <f>VLOOKUP(A458,'CENTROS DE COSTOS'!A:D,3,0)</f>
        <v>Wompi Suroccidente</v>
      </c>
      <c r="D458" s="68">
        <v>76892</v>
      </c>
      <c r="E458" s="68">
        <v>2927480</v>
      </c>
      <c r="F458" s="68">
        <v>78583</v>
      </c>
      <c r="G458" s="68" t="s">
        <v>33</v>
      </c>
      <c r="H458" s="68" t="s">
        <v>1103</v>
      </c>
      <c r="I458" s="68" t="s">
        <v>1136</v>
      </c>
      <c r="J458" s="68" t="s">
        <v>3471</v>
      </c>
      <c r="K458" s="68" t="s">
        <v>1174</v>
      </c>
      <c r="L458" s="68" t="s">
        <v>3472</v>
      </c>
      <c r="M458" s="42">
        <v>45953.650694444441</v>
      </c>
      <c r="N458" s="42">
        <v>45954.506249999999</v>
      </c>
      <c r="O458" s="68" t="s">
        <v>33</v>
      </c>
      <c r="P458" s="42" t="s">
        <v>2034</v>
      </c>
      <c r="Q458" s="42" t="s">
        <v>2077</v>
      </c>
      <c r="R458" s="42" t="s">
        <v>2078</v>
      </c>
      <c r="S458" s="42" t="s">
        <v>3473</v>
      </c>
      <c r="T458" s="42" t="s">
        <v>1178</v>
      </c>
      <c r="U458" s="25">
        <v>0</v>
      </c>
      <c r="V458" s="42" t="s">
        <v>42</v>
      </c>
      <c r="W458" s="42" t="s">
        <v>123</v>
      </c>
      <c r="X458" s="42" t="s">
        <v>1554</v>
      </c>
      <c r="Y458" s="68">
        <v>1</v>
      </c>
      <c r="Z458" s="26">
        <f>IF(T458="SOPORTE_TELEFÓNICO",'TARIFAS 2025'!$B$14,IF(V458="PRINCIPAL",'TARIFAS 2025'!$B$8,IF(V458="INTERMEDIA",'TARIFAS 2025'!$C$8,IF(V458="LEJANA",'TARIFAS 2025'!$D$8))))</f>
        <v>51282</v>
      </c>
      <c r="AA458" s="26">
        <f t="shared" si="7"/>
        <v>51282</v>
      </c>
    </row>
    <row r="459" spans="1:27" s="66" customFormat="1" ht="15.6">
      <c r="A459" s="68" t="s">
        <v>90</v>
      </c>
      <c r="B459" s="25" t="str">
        <f>VLOOKUP(A459,'CENTROS DE COSTOS'!A:D,2,0)</f>
        <v>0036-0005</v>
      </c>
      <c r="C459" s="25" t="str">
        <f>VLOOKUP(A459,'CENTROS DE COSTOS'!A:D,3,0)</f>
        <v>Wompi Noroccidente</v>
      </c>
      <c r="D459" s="68">
        <v>5001</v>
      </c>
      <c r="E459" s="68">
        <v>2926063</v>
      </c>
      <c r="F459" s="68">
        <v>67351</v>
      </c>
      <c r="G459" s="68" t="s">
        <v>33</v>
      </c>
      <c r="H459" s="68" t="s">
        <v>122</v>
      </c>
      <c r="I459" s="68" t="s">
        <v>2044</v>
      </c>
      <c r="J459" s="68" t="s">
        <v>3474</v>
      </c>
      <c r="K459" s="68" t="s">
        <v>1174</v>
      </c>
      <c r="L459" s="68" t="s">
        <v>3475</v>
      </c>
      <c r="M459" s="42">
        <v>45953.524305555555</v>
      </c>
      <c r="N459" s="42">
        <v>45954.511805555558</v>
      </c>
      <c r="O459" s="68" t="s">
        <v>33</v>
      </c>
      <c r="P459" s="42" t="s">
        <v>3476</v>
      </c>
      <c r="Q459" s="42" t="s">
        <v>3477</v>
      </c>
      <c r="R459" s="42" t="s">
        <v>3478</v>
      </c>
      <c r="S459" s="42" t="s">
        <v>3479</v>
      </c>
      <c r="T459" s="42" t="s">
        <v>1178</v>
      </c>
      <c r="U459" s="25">
        <v>16</v>
      </c>
      <c r="V459" s="42" t="s">
        <v>42</v>
      </c>
      <c r="W459" s="42" t="s">
        <v>123</v>
      </c>
      <c r="X459" s="42" t="s">
        <v>2297</v>
      </c>
      <c r="Y459" s="68">
        <v>1</v>
      </c>
      <c r="Z459" s="26">
        <f>IF(T459="SOPORTE_TELEFÓNICO",'TARIFAS 2025'!$B$14,IF(V459="PRINCIPAL",'TARIFAS 2025'!$B$8,IF(V459="INTERMEDIA",'TARIFAS 2025'!$C$8,IF(V459="LEJANA",'TARIFAS 2025'!$D$8))))</f>
        <v>51282</v>
      </c>
      <c r="AA459" s="26">
        <f t="shared" si="7"/>
        <v>51282</v>
      </c>
    </row>
    <row r="460" spans="1:27" s="66" customFormat="1" ht="15.6">
      <c r="A460" s="68" t="s">
        <v>73</v>
      </c>
      <c r="B460" s="25" t="str">
        <f>VLOOKUP(A460,'CENTROS DE COSTOS'!A:D,2,0)</f>
        <v>0036-0004</v>
      </c>
      <c r="C460" s="25" t="str">
        <f>VLOOKUP(A460,'CENTROS DE COSTOS'!A:D,3,0)</f>
        <v>Wompi Centro</v>
      </c>
      <c r="D460" s="68">
        <v>25279</v>
      </c>
      <c r="E460" s="68">
        <v>2920979</v>
      </c>
      <c r="F460" s="68">
        <v>37495</v>
      </c>
      <c r="G460" s="68" t="s">
        <v>33</v>
      </c>
      <c r="H460" s="68" t="s">
        <v>620</v>
      </c>
      <c r="I460" s="68" t="s">
        <v>650</v>
      </c>
      <c r="J460" s="68" t="s">
        <v>3480</v>
      </c>
      <c r="K460" s="68" t="s">
        <v>1174</v>
      </c>
      <c r="L460" s="68" t="s">
        <v>3481</v>
      </c>
      <c r="M460" s="42">
        <v>45952.630555555559</v>
      </c>
      <c r="N460" s="42">
        <v>45954.561805555553</v>
      </c>
      <c r="O460" s="68" t="s">
        <v>33</v>
      </c>
      <c r="P460" s="42" t="s">
        <v>2087</v>
      </c>
      <c r="Q460" s="42" t="s">
        <v>2088</v>
      </c>
      <c r="R460" s="42" t="s">
        <v>3395</v>
      </c>
      <c r="S460" s="42" t="s">
        <v>3482</v>
      </c>
      <c r="T460" s="42" t="s">
        <v>1178</v>
      </c>
      <c r="U460" s="25">
        <v>24</v>
      </c>
      <c r="V460" s="42" t="s">
        <v>43</v>
      </c>
      <c r="W460" s="42" t="s">
        <v>123</v>
      </c>
      <c r="X460" s="42" t="s">
        <v>3483</v>
      </c>
      <c r="Y460" s="68">
        <v>1</v>
      </c>
      <c r="Z460" s="26">
        <f>IF(T460="SOPORTE_TELEFÓNICO",'TARIFAS 2025'!$B$14,IF(V460="PRINCIPAL",'TARIFAS 2025'!$B$8,IF(V460="INTERMEDIA",'TARIFAS 2025'!$C$8,IF(V460="LEJANA",'TARIFAS 2025'!$D$8))))</f>
        <v>172989</v>
      </c>
      <c r="AA460" s="26">
        <f t="shared" si="7"/>
        <v>172989</v>
      </c>
    </row>
    <row r="461" spans="1:27" s="66" customFormat="1" ht="15.6">
      <c r="A461" s="68" t="s">
        <v>98</v>
      </c>
      <c r="B461" s="25" t="str">
        <f>VLOOKUP(A461,'CENTROS DE COSTOS'!A:D,2,0)</f>
        <v>0036-0007</v>
      </c>
      <c r="C461" s="25" t="str">
        <f>VLOOKUP(A461,'CENTROS DE COSTOS'!A:D,3,0)</f>
        <v>Wompi Santander</v>
      </c>
      <c r="D461" s="68">
        <v>15176</v>
      </c>
      <c r="E461" s="68">
        <v>2919928</v>
      </c>
      <c r="F461" s="68">
        <v>64414</v>
      </c>
      <c r="G461" s="68" t="s">
        <v>33</v>
      </c>
      <c r="H461" s="68" t="s">
        <v>324</v>
      </c>
      <c r="I461" s="68" t="s">
        <v>340</v>
      </c>
      <c r="J461" s="68" t="s">
        <v>3484</v>
      </c>
      <c r="K461" s="68" t="s">
        <v>1174</v>
      </c>
      <c r="L461" s="68" t="s">
        <v>3485</v>
      </c>
      <c r="M461" s="42">
        <v>45952.510416666664</v>
      </c>
      <c r="N461" s="42">
        <v>45954.570138888892</v>
      </c>
      <c r="O461" s="68" t="s">
        <v>33</v>
      </c>
      <c r="P461" s="42" t="s">
        <v>2002</v>
      </c>
      <c r="Q461" s="42" t="s">
        <v>2218</v>
      </c>
      <c r="R461" s="42" t="s">
        <v>2219</v>
      </c>
      <c r="S461" s="42" t="s">
        <v>3486</v>
      </c>
      <c r="T461" s="42" t="s">
        <v>1178</v>
      </c>
      <c r="U461" s="25">
        <v>48</v>
      </c>
      <c r="V461" s="42" t="s">
        <v>44</v>
      </c>
      <c r="W461" s="42" t="s">
        <v>123</v>
      </c>
      <c r="X461" s="42" t="s">
        <v>1927</v>
      </c>
      <c r="Y461" s="68">
        <v>1</v>
      </c>
      <c r="Z461" s="26">
        <f>IF(T461="SOPORTE_TELEFÓNICO",'TARIFAS 2025'!$B$14,IF(V461="PRINCIPAL",'TARIFAS 2025'!$B$8,IF(V461="INTERMEDIA",'TARIFAS 2025'!$C$8,IF(V461="LEJANA",'TARIFAS 2025'!$D$8))))</f>
        <v>452148</v>
      </c>
      <c r="AA461" s="26">
        <f t="shared" si="7"/>
        <v>452148</v>
      </c>
    </row>
    <row r="462" spans="1:27" s="66" customFormat="1" ht="15.6">
      <c r="A462" s="68" t="s">
        <v>82</v>
      </c>
      <c r="B462" s="25" t="str">
        <f>VLOOKUP(A462,'CENTROS DE COSTOS'!A:D,2,0)</f>
        <v>0036-0001</v>
      </c>
      <c r="C462" s="25" t="str">
        <f>VLOOKUP(A462,'CENTROS DE COSTOS'!A:D,3,0)</f>
        <v>Wompi Costa</v>
      </c>
      <c r="D462" s="68">
        <v>13001</v>
      </c>
      <c r="E462" s="68">
        <v>2927344</v>
      </c>
      <c r="F462" s="68">
        <v>24277</v>
      </c>
      <c r="G462" s="68" t="s">
        <v>33</v>
      </c>
      <c r="H462" s="68" t="s">
        <v>277</v>
      </c>
      <c r="I462" s="68" t="s">
        <v>3464</v>
      </c>
      <c r="J462" s="68" t="s">
        <v>3487</v>
      </c>
      <c r="K462" s="68" t="s">
        <v>1174</v>
      </c>
      <c r="L462" s="68" t="s">
        <v>3488</v>
      </c>
      <c r="M462" s="42">
        <v>45953.644444444442</v>
      </c>
      <c r="N462" s="42">
        <v>45954.585416666669</v>
      </c>
      <c r="O462" s="68" t="s">
        <v>33</v>
      </c>
      <c r="P462" s="42" t="s">
        <v>2509</v>
      </c>
      <c r="Q462" s="42" t="s">
        <v>2510</v>
      </c>
      <c r="R462" s="42" t="s">
        <v>3489</v>
      </c>
      <c r="S462" s="42" t="s">
        <v>3490</v>
      </c>
      <c r="T462" s="42" t="s">
        <v>2013</v>
      </c>
      <c r="U462" s="25">
        <v>40</v>
      </c>
      <c r="V462" s="42" t="s">
        <v>42</v>
      </c>
      <c r="W462" s="42" t="s">
        <v>123</v>
      </c>
      <c r="X462" s="42" t="s">
        <v>2171</v>
      </c>
      <c r="Y462" s="68">
        <v>1</v>
      </c>
      <c r="Z462" s="26">
        <f>IF(T462="SOPORTE_TELEFÓNICO",'TARIFAS 2025'!$B$14,IF(V462="PRINCIPAL",'TARIFAS 2025'!$B$8,IF(V462="INTERMEDIA",'TARIFAS 2025'!$C$8,IF(V462="LEJANA",'TARIFAS 2025'!$D$8))))</f>
        <v>22000</v>
      </c>
      <c r="AA462" s="26">
        <f t="shared" si="7"/>
        <v>22000</v>
      </c>
    </row>
    <row r="463" spans="1:27" s="66" customFormat="1" ht="15.6">
      <c r="A463" s="68" t="s">
        <v>73</v>
      </c>
      <c r="B463" s="25" t="str">
        <f>VLOOKUP(A463,'CENTROS DE COSTOS'!A:D,2,0)</f>
        <v>0036-0004</v>
      </c>
      <c r="C463" s="25" t="str">
        <f>VLOOKUP(A463,'CENTROS DE COSTOS'!A:D,3,0)</f>
        <v>Wompi Centro</v>
      </c>
      <c r="D463" s="68">
        <v>25875</v>
      </c>
      <c r="E463" s="68">
        <v>2931721</v>
      </c>
      <c r="F463" s="68">
        <v>73822</v>
      </c>
      <c r="G463" s="68" t="s">
        <v>33</v>
      </c>
      <c r="H463" s="68" t="s">
        <v>620</v>
      </c>
      <c r="I463" s="68" t="s">
        <v>725</v>
      </c>
      <c r="J463" s="68" t="s">
        <v>3491</v>
      </c>
      <c r="K463" s="68" t="s">
        <v>1174</v>
      </c>
      <c r="L463" s="68" t="s">
        <v>3492</v>
      </c>
      <c r="M463" s="42">
        <v>45954.540972222225</v>
      </c>
      <c r="N463" s="42">
        <v>45954.604861111111</v>
      </c>
      <c r="O463" s="68" t="s">
        <v>33</v>
      </c>
      <c r="P463" s="42" t="s">
        <v>2161</v>
      </c>
      <c r="Q463" s="42" t="s">
        <v>2161</v>
      </c>
      <c r="R463" s="42" t="s">
        <v>2305</v>
      </c>
      <c r="S463" s="42" t="s">
        <v>3493</v>
      </c>
      <c r="T463" s="42" t="s">
        <v>1178</v>
      </c>
      <c r="U463" s="25">
        <v>0</v>
      </c>
      <c r="V463" s="42" t="s">
        <v>43</v>
      </c>
      <c r="W463" s="42" t="s">
        <v>123</v>
      </c>
      <c r="X463" s="42" t="s">
        <v>1509</v>
      </c>
      <c r="Y463" s="68">
        <v>1</v>
      </c>
      <c r="Z463" s="26">
        <f>IF(T463="SOPORTE_TELEFÓNICO",'TARIFAS 2025'!$B$14,IF(V463="PRINCIPAL",'TARIFAS 2025'!$B$8,IF(V463="INTERMEDIA",'TARIFAS 2025'!$C$8,IF(V463="LEJANA",'TARIFAS 2025'!$D$8))))</f>
        <v>172989</v>
      </c>
      <c r="AA463" s="26">
        <f t="shared" si="7"/>
        <v>172989</v>
      </c>
    </row>
    <row r="464" spans="1:27" s="66" customFormat="1" ht="15.6">
      <c r="A464" s="68" t="s">
        <v>93</v>
      </c>
      <c r="B464" s="25" t="str">
        <f>VLOOKUP(A464,'CENTROS DE COSTOS'!A:D,2,0)</f>
        <v>0036-0003</v>
      </c>
      <c r="C464" s="25" t="str">
        <f>VLOOKUP(A464,'CENTROS DE COSTOS'!A:D,3,0)</f>
        <v>Wompi Suroccidente</v>
      </c>
      <c r="D464" s="68">
        <v>52001</v>
      </c>
      <c r="E464" s="68">
        <v>2927354</v>
      </c>
      <c r="F464" s="68">
        <v>56861</v>
      </c>
      <c r="G464" s="68" t="s">
        <v>33</v>
      </c>
      <c r="H464" s="68" t="s">
        <v>135</v>
      </c>
      <c r="I464" s="68" t="s">
        <v>93</v>
      </c>
      <c r="J464" s="68" t="s">
        <v>3494</v>
      </c>
      <c r="K464" s="68" t="s">
        <v>1174</v>
      </c>
      <c r="L464" s="68" t="s">
        <v>3495</v>
      </c>
      <c r="M464" s="42">
        <v>45953.645138888889</v>
      </c>
      <c r="N464" s="42">
        <v>45954.634027777778</v>
      </c>
      <c r="O464" s="68" t="s">
        <v>33</v>
      </c>
      <c r="P464" s="42" t="s">
        <v>2002</v>
      </c>
      <c r="Q464" s="42" t="s">
        <v>2218</v>
      </c>
      <c r="R464" s="42" t="s">
        <v>2219</v>
      </c>
      <c r="S464" s="42" t="s">
        <v>3496</v>
      </c>
      <c r="T464" s="42" t="s">
        <v>1178</v>
      </c>
      <c r="U464" s="25">
        <v>64</v>
      </c>
      <c r="V464" s="42" t="s">
        <v>42</v>
      </c>
      <c r="W464" s="42" t="s">
        <v>123</v>
      </c>
      <c r="X464" s="42" t="s">
        <v>1424</v>
      </c>
      <c r="Y464" s="68">
        <v>1</v>
      </c>
      <c r="Z464" s="26">
        <f>IF(T464="SOPORTE_TELEFÓNICO",'TARIFAS 2025'!$B$14,IF(V464="PRINCIPAL",'TARIFAS 2025'!$B$8,IF(V464="INTERMEDIA",'TARIFAS 2025'!$C$8,IF(V464="LEJANA",'TARIFAS 2025'!$D$8))))</f>
        <v>51282</v>
      </c>
      <c r="AA464" s="26">
        <f t="shared" si="7"/>
        <v>51282</v>
      </c>
    </row>
    <row r="465" spans="1:27" s="66" customFormat="1" ht="15.6">
      <c r="A465" s="68" t="s">
        <v>90</v>
      </c>
      <c r="B465" s="25" t="str">
        <f>VLOOKUP(A465,'CENTROS DE COSTOS'!A:D,2,0)</f>
        <v>0036-0005</v>
      </c>
      <c r="C465" s="25" t="str">
        <f>VLOOKUP(A465,'CENTROS DE COSTOS'!A:D,3,0)</f>
        <v>Wompi Noroccidente</v>
      </c>
      <c r="D465" s="68">
        <v>5001</v>
      </c>
      <c r="E465" s="68">
        <v>2928311</v>
      </c>
      <c r="F465" s="68">
        <v>79435</v>
      </c>
      <c r="G465" s="68" t="s">
        <v>33</v>
      </c>
      <c r="H465" s="68" t="s">
        <v>122</v>
      </c>
      <c r="I465" s="68" t="s">
        <v>2044</v>
      </c>
      <c r="J465" s="68" t="s">
        <v>3497</v>
      </c>
      <c r="K465" s="68" t="s">
        <v>1174</v>
      </c>
      <c r="L465" s="68" t="s">
        <v>3498</v>
      </c>
      <c r="M465" s="42">
        <v>45953.700694444444</v>
      </c>
      <c r="N465" s="42">
        <v>45954.674305555556</v>
      </c>
      <c r="O465" s="68" t="s">
        <v>33</v>
      </c>
      <c r="P465" s="42" t="s">
        <v>2455</v>
      </c>
      <c r="Q465" s="42" t="s">
        <v>2575</v>
      </c>
      <c r="R465" s="42" t="s">
        <v>2456</v>
      </c>
      <c r="S465" s="42" t="s">
        <v>3499</v>
      </c>
      <c r="T465" s="42" t="s">
        <v>2013</v>
      </c>
      <c r="U465" s="25">
        <v>24</v>
      </c>
      <c r="V465" s="42" t="s">
        <v>42</v>
      </c>
      <c r="W465" s="42" t="s">
        <v>123</v>
      </c>
      <c r="X465" s="42" t="s">
        <v>2329</v>
      </c>
      <c r="Y465" s="68">
        <v>1</v>
      </c>
      <c r="Z465" s="26">
        <f>IF(T465="SOPORTE_TELEFÓNICO",'TARIFAS 2025'!$B$14,IF(V465="PRINCIPAL",'TARIFAS 2025'!$B$8,IF(V465="INTERMEDIA",'TARIFAS 2025'!$C$8,IF(V465="LEJANA",'TARIFAS 2025'!$D$8))))</f>
        <v>22000</v>
      </c>
      <c r="AA465" s="26">
        <f t="shared" si="7"/>
        <v>22000</v>
      </c>
    </row>
    <row r="466" spans="1:27" s="66" customFormat="1" ht="15.6">
      <c r="A466" s="68" t="s">
        <v>91</v>
      </c>
      <c r="B466" s="25" t="str">
        <f>VLOOKUP(A466,'CENTROS DE COSTOS'!A:D,2,0)</f>
        <v>0036-0001</v>
      </c>
      <c r="C466" s="25" t="str">
        <f>VLOOKUP(A466,'CENTROS DE COSTOS'!A:D,3,0)</f>
        <v>Wompi Costa</v>
      </c>
      <c r="D466" s="68">
        <v>23001</v>
      </c>
      <c r="E466" s="68">
        <v>2928223</v>
      </c>
      <c r="F466" s="68">
        <v>78430</v>
      </c>
      <c r="G466" s="68" t="s">
        <v>33</v>
      </c>
      <c r="H466" s="68" t="s">
        <v>278</v>
      </c>
      <c r="I466" s="68" t="s">
        <v>91</v>
      </c>
      <c r="J466" s="68" t="s">
        <v>3500</v>
      </c>
      <c r="K466" s="68" t="s">
        <v>1174</v>
      </c>
      <c r="L466" s="68" t="s">
        <v>3501</v>
      </c>
      <c r="M466" s="42">
        <v>45953.702777777777</v>
      </c>
      <c r="N466" s="42">
        <v>45954.681944444441</v>
      </c>
      <c r="O466" s="68" t="s">
        <v>33</v>
      </c>
      <c r="P466" s="42" t="s">
        <v>2022</v>
      </c>
      <c r="Q466" s="42" t="s">
        <v>2023</v>
      </c>
      <c r="R466" s="42" t="s">
        <v>2060</v>
      </c>
      <c r="S466" s="42" t="s">
        <v>3502</v>
      </c>
      <c r="T466" s="42" t="s">
        <v>1178</v>
      </c>
      <c r="U466" s="25">
        <v>16</v>
      </c>
      <c r="V466" s="42" t="s">
        <v>42</v>
      </c>
      <c r="W466" s="42" t="s">
        <v>123</v>
      </c>
      <c r="X466" s="42" t="s">
        <v>1229</v>
      </c>
      <c r="Y466" s="68">
        <v>1</v>
      </c>
      <c r="Z466" s="26">
        <f>IF(T466="SOPORTE_TELEFÓNICO",'TARIFAS 2025'!$B$14,IF(V466="PRINCIPAL",'TARIFAS 2025'!$B$8,IF(V466="INTERMEDIA",'TARIFAS 2025'!$C$8,IF(V466="LEJANA",'TARIFAS 2025'!$D$8))))</f>
        <v>51282</v>
      </c>
      <c r="AA466" s="26">
        <f t="shared" si="7"/>
        <v>51282</v>
      </c>
    </row>
    <row r="467" spans="1:27" s="66" customFormat="1" ht="15.6">
      <c r="A467" s="68" t="s">
        <v>100</v>
      </c>
      <c r="B467" s="25" t="str">
        <f>VLOOKUP(A467,'CENTROS DE COSTOS'!A:D,2,0)</f>
        <v>0036-0006</v>
      </c>
      <c r="C467" s="25" t="str">
        <f>VLOOKUP(A467,'CENTROS DE COSTOS'!A:D,3,0)</f>
        <v>Wompi Oriente</v>
      </c>
      <c r="D467" s="68">
        <v>50001</v>
      </c>
      <c r="E467" s="68">
        <v>2931072</v>
      </c>
      <c r="F467" s="68">
        <v>34630</v>
      </c>
      <c r="G467" s="68" t="s">
        <v>33</v>
      </c>
      <c r="H467" s="68" t="s">
        <v>816</v>
      </c>
      <c r="I467" s="68" t="s">
        <v>100</v>
      </c>
      <c r="J467" s="68" t="s">
        <v>3503</v>
      </c>
      <c r="K467" s="68" t="s">
        <v>1174</v>
      </c>
      <c r="L467" s="68" t="s">
        <v>3504</v>
      </c>
      <c r="M467" s="42">
        <v>45954.481249999997</v>
      </c>
      <c r="N467" s="42">
        <v>45954.709027777775</v>
      </c>
      <c r="O467" s="68" t="s">
        <v>33</v>
      </c>
      <c r="P467" s="42" t="s">
        <v>2034</v>
      </c>
      <c r="Q467" s="42" t="s">
        <v>2077</v>
      </c>
      <c r="R467" s="42" t="s">
        <v>2078</v>
      </c>
      <c r="S467" s="42" t="s">
        <v>3505</v>
      </c>
      <c r="T467" s="42" t="s">
        <v>1178</v>
      </c>
      <c r="U467" s="25">
        <v>40</v>
      </c>
      <c r="V467" s="42" t="s">
        <v>42</v>
      </c>
      <c r="W467" s="42" t="s">
        <v>123</v>
      </c>
      <c r="X467" s="42" t="s">
        <v>2124</v>
      </c>
      <c r="Y467" s="68">
        <v>1</v>
      </c>
      <c r="Z467" s="26">
        <f>IF(T467="SOPORTE_TELEFÓNICO",'TARIFAS 2025'!$B$14,IF(V467="PRINCIPAL",'TARIFAS 2025'!$B$8,IF(V467="INTERMEDIA",'TARIFAS 2025'!$C$8,IF(V467="LEJANA",'TARIFAS 2025'!$D$8))))</f>
        <v>51282</v>
      </c>
      <c r="AA467" s="26">
        <f t="shared" si="7"/>
        <v>51282</v>
      </c>
    </row>
    <row r="468" spans="1:27" s="66" customFormat="1" ht="15.6">
      <c r="A468" s="68" t="s">
        <v>83</v>
      </c>
      <c r="B468" s="25" t="str">
        <f>VLOOKUP(A468,'CENTROS DE COSTOS'!A:D,2,0)</f>
        <v>0036-0007</v>
      </c>
      <c r="C468" s="25" t="str">
        <f>VLOOKUP(A468,'CENTROS DE COSTOS'!A:D,3,0)</f>
        <v>Wompi Santander</v>
      </c>
      <c r="D468" s="68">
        <v>68867</v>
      </c>
      <c r="E468" s="68">
        <v>2909548</v>
      </c>
      <c r="F468" s="68">
        <v>58356</v>
      </c>
      <c r="G468" s="68" t="s">
        <v>33</v>
      </c>
      <c r="H468" s="68" t="s">
        <v>965</v>
      </c>
      <c r="I468" s="68" t="s">
        <v>1034</v>
      </c>
      <c r="J468" s="68" t="s">
        <v>3506</v>
      </c>
      <c r="K468" s="68" t="s">
        <v>1174</v>
      </c>
      <c r="L468" s="68" t="s">
        <v>3507</v>
      </c>
      <c r="M468" s="42">
        <v>45951.333333333336</v>
      </c>
      <c r="N468" s="42">
        <v>45954.71597222222</v>
      </c>
      <c r="O468" s="68" t="s">
        <v>33</v>
      </c>
      <c r="P468" s="42" t="s">
        <v>2016</v>
      </c>
      <c r="Q468" s="42" t="s">
        <v>2017</v>
      </c>
      <c r="R468" s="42" t="s">
        <v>2018</v>
      </c>
      <c r="S468" s="42" t="s">
        <v>3508</v>
      </c>
      <c r="T468" s="42" t="s">
        <v>2013</v>
      </c>
      <c r="U468" s="25">
        <v>0</v>
      </c>
      <c r="V468" s="42" t="s">
        <v>44</v>
      </c>
      <c r="W468" s="42" t="s">
        <v>123</v>
      </c>
      <c r="X468" s="42" t="s">
        <v>2492</v>
      </c>
      <c r="Y468" s="68">
        <v>1</v>
      </c>
      <c r="Z468" s="26">
        <f>IF(T468="SOPORTE_TELEFÓNICO",'TARIFAS 2025'!$B$14,IF(V468="PRINCIPAL",'TARIFAS 2025'!$B$8,IF(V468="INTERMEDIA",'TARIFAS 2025'!$C$8,IF(V468="LEJANA",'TARIFAS 2025'!$D$8))))</f>
        <v>22000</v>
      </c>
      <c r="AA468" s="26">
        <f t="shared" si="7"/>
        <v>22000</v>
      </c>
    </row>
    <row r="469" spans="1:27" s="66" customFormat="1" ht="15.6">
      <c r="A469" s="68" t="s">
        <v>90</v>
      </c>
      <c r="B469" s="25" t="str">
        <f>VLOOKUP(A469,'CENTROS DE COSTOS'!A:D,2,0)</f>
        <v>0036-0005</v>
      </c>
      <c r="C469" s="25" t="str">
        <f>VLOOKUP(A469,'CENTROS DE COSTOS'!A:D,3,0)</f>
        <v>Wompi Noroccidente</v>
      </c>
      <c r="D469" s="68">
        <v>5001</v>
      </c>
      <c r="E469" s="68">
        <v>2926791</v>
      </c>
      <c r="F469" s="68">
        <v>37904</v>
      </c>
      <c r="G469" s="68" t="s">
        <v>33</v>
      </c>
      <c r="H469" s="68" t="s">
        <v>122</v>
      </c>
      <c r="I469" s="68" t="s">
        <v>2044</v>
      </c>
      <c r="J469" s="68" t="s">
        <v>3509</v>
      </c>
      <c r="K469" s="68" t="s">
        <v>1174</v>
      </c>
      <c r="L469" s="68" t="s">
        <v>3510</v>
      </c>
      <c r="M469" s="42">
        <v>45953.618055555555</v>
      </c>
      <c r="N469" s="42">
        <v>45954.731249999997</v>
      </c>
      <c r="O469" s="68" t="s">
        <v>33</v>
      </c>
      <c r="P469" s="42" t="s">
        <v>2009</v>
      </c>
      <c r="Q469" s="42" t="s">
        <v>2093</v>
      </c>
      <c r="R469" s="42" t="s">
        <v>2110</v>
      </c>
      <c r="S469" s="42" t="s">
        <v>3511</v>
      </c>
      <c r="T469" s="42" t="s">
        <v>2013</v>
      </c>
      <c r="U469" s="25">
        <v>24</v>
      </c>
      <c r="V469" s="42" t="s">
        <v>42</v>
      </c>
      <c r="W469" s="42" t="s">
        <v>123</v>
      </c>
      <c r="X469" s="42" t="s">
        <v>3512</v>
      </c>
      <c r="Y469" s="68">
        <v>1</v>
      </c>
      <c r="Z469" s="26">
        <f>IF(T469="SOPORTE_TELEFÓNICO",'TARIFAS 2025'!$B$14,IF(V469="PRINCIPAL",'TARIFAS 2025'!$B$8,IF(V469="INTERMEDIA",'TARIFAS 2025'!$C$8,IF(V469="LEJANA",'TARIFAS 2025'!$D$8))))</f>
        <v>22000</v>
      </c>
      <c r="AA469" s="26">
        <f t="shared" si="7"/>
        <v>22000</v>
      </c>
    </row>
    <row r="470" spans="1:27" s="66" customFormat="1" ht="15.6">
      <c r="A470" s="68" t="s">
        <v>76</v>
      </c>
      <c r="B470" s="25" t="str">
        <f>VLOOKUP(A470,'CENTROS DE COSTOS'!A:D,2,0)</f>
        <v>0036-0007</v>
      </c>
      <c r="C470" s="25" t="str">
        <f>VLOOKUP(A470,'CENTROS DE COSTOS'!A:D,3,0)</f>
        <v>Wompi Santander</v>
      </c>
      <c r="D470" s="68">
        <v>68001</v>
      </c>
      <c r="E470" s="68">
        <v>2926747</v>
      </c>
      <c r="F470" s="68">
        <v>74163</v>
      </c>
      <c r="G470" s="68" t="s">
        <v>33</v>
      </c>
      <c r="H470" s="68" t="s">
        <v>965</v>
      </c>
      <c r="I470" s="68" t="s">
        <v>76</v>
      </c>
      <c r="J470" s="68" t="s">
        <v>2596</v>
      </c>
      <c r="K470" s="68" t="s">
        <v>1174</v>
      </c>
      <c r="L470" s="68" t="s">
        <v>3513</v>
      </c>
      <c r="M470" s="42">
        <v>45953.602777777778</v>
      </c>
      <c r="N470" s="42">
        <v>45954.734722222223</v>
      </c>
      <c r="O470" s="68" t="s">
        <v>33</v>
      </c>
      <c r="P470" s="42" t="s">
        <v>2016</v>
      </c>
      <c r="Q470" s="42" t="s">
        <v>2017</v>
      </c>
      <c r="R470" s="42" t="s">
        <v>2018</v>
      </c>
      <c r="S470" s="42" t="s">
        <v>3514</v>
      </c>
      <c r="T470" s="42" t="s">
        <v>2013</v>
      </c>
      <c r="U470" s="25">
        <v>32</v>
      </c>
      <c r="V470" s="42" t="s">
        <v>42</v>
      </c>
      <c r="W470" s="42" t="s">
        <v>123</v>
      </c>
      <c r="X470" s="42" t="s">
        <v>1396</v>
      </c>
      <c r="Y470" s="68">
        <v>1</v>
      </c>
      <c r="Z470" s="26">
        <f>IF(T470="SOPORTE_TELEFÓNICO",'TARIFAS 2025'!$B$14,IF(V470="PRINCIPAL",'TARIFAS 2025'!$B$8,IF(V470="INTERMEDIA",'TARIFAS 2025'!$C$8,IF(V470="LEJANA",'TARIFAS 2025'!$D$8))))</f>
        <v>22000</v>
      </c>
      <c r="AA470" s="26">
        <f t="shared" si="7"/>
        <v>22000</v>
      </c>
    </row>
    <row r="471" spans="1:27" s="66" customFormat="1" ht="15.6">
      <c r="A471" s="68" t="s">
        <v>98</v>
      </c>
      <c r="B471" s="25" t="str">
        <f>VLOOKUP(A471,'CENTROS DE COSTOS'!A:D,2,0)</f>
        <v>0036-0007</v>
      </c>
      <c r="C471" s="25" t="str">
        <f>VLOOKUP(A471,'CENTROS DE COSTOS'!A:D,3,0)</f>
        <v>Wompi Santander</v>
      </c>
      <c r="D471" s="68">
        <v>15238</v>
      </c>
      <c r="E471" s="68">
        <v>2866083</v>
      </c>
      <c r="F471" s="68">
        <v>59685</v>
      </c>
      <c r="G471" s="68" t="s">
        <v>33</v>
      </c>
      <c r="H471" s="68" t="s">
        <v>324</v>
      </c>
      <c r="I471" s="68" t="s">
        <v>354</v>
      </c>
      <c r="J471" s="68" t="s">
        <v>3515</v>
      </c>
      <c r="K471" s="68" t="s">
        <v>1174</v>
      </c>
      <c r="L471" s="68" t="s">
        <v>3516</v>
      </c>
      <c r="M471" s="42">
        <v>45940.333333333336</v>
      </c>
      <c r="N471" s="42">
        <v>45954.739583333336</v>
      </c>
      <c r="O471" s="68" t="s">
        <v>33</v>
      </c>
      <c r="P471" s="42" t="s">
        <v>2016</v>
      </c>
      <c r="Q471" s="42" t="s">
        <v>2017</v>
      </c>
      <c r="R471" s="42" t="s">
        <v>2018</v>
      </c>
      <c r="S471" s="42" t="s">
        <v>3517</v>
      </c>
      <c r="T471" s="42" t="s">
        <v>2013</v>
      </c>
      <c r="U471" s="25">
        <v>32</v>
      </c>
      <c r="V471" s="42" t="s">
        <v>43</v>
      </c>
      <c r="W471" s="42" t="s">
        <v>123</v>
      </c>
      <c r="X471" s="42" t="s">
        <v>1954</v>
      </c>
      <c r="Y471" s="68">
        <v>2</v>
      </c>
      <c r="Z471" s="26">
        <f>IF(T471="SOPORTE_TELEFÓNICO",'TARIFAS 2025'!$B$14,IF(V471="PRINCIPAL",'TARIFAS 2025'!$B$8,IF(V471="INTERMEDIA",'TARIFAS 2025'!$C$8,IF(V471="LEJANA",'TARIFAS 2025'!$D$8))))</f>
        <v>22000</v>
      </c>
      <c r="AA471" s="26">
        <f t="shared" si="7"/>
        <v>44000</v>
      </c>
    </row>
    <row r="472" spans="1:27" s="66" customFormat="1" ht="15.6">
      <c r="A472" s="68" t="s">
        <v>98</v>
      </c>
      <c r="B472" s="25" t="str">
        <f>VLOOKUP(A472,'CENTROS DE COSTOS'!A:D,2,0)</f>
        <v>0036-0007</v>
      </c>
      <c r="C472" s="25" t="str">
        <f>VLOOKUP(A472,'CENTROS DE COSTOS'!A:D,3,0)</f>
        <v>Wompi Santander</v>
      </c>
      <c r="D472" s="68">
        <v>15407</v>
      </c>
      <c r="E472" s="68">
        <v>2916239</v>
      </c>
      <c r="F472" s="68">
        <v>10157</v>
      </c>
      <c r="G472" s="68" t="s">
        <v>33</v>
      </c>
      <c r="H472" s="68" t="s">
        <v>324</v>
      </c>
      <c r="I472" s="68" t="s">
        <v>438</v>
      </c>
      <c r="J472" s="68" t="s">
        <v>3518</v>
      </c>
      <c r="K472" s="68" t="s">
        <v>1174</v>
      </c>
      <c r="L472" s="68" t="s">
        <v>3519</v>
      </c>
      <c r="M472" s="42">
        <v>45952.333333333336</v>
      </c>
      <c r="N472" s="42">
        <v>45954.741666666669</v>
      </c>
      <c r="O472" s="68" t="s">
        <v>33</v>
      </c>
      <c r="P472" s="42" t="s">
        <v>2002</v>
      </c>
      <c r="Q472" s="42" t="s">
        <v>2218</v>
      </c>
      <c r="R472" s="42" t="s">
        <v>2219</v>
      </c>
      <c r="S472" s="42" t="s">
        <v>3520</v>
      </c>
      <c r="T472" s="42" t="s">
        <v>1178</v>
      </c>
      <c r="U472" s="25">
        <v>16</v>
      </c>
      <c r="V472" s="42" t="s">
        <v>43</v>
      </c>
      <c r="W472" s="42" t="s">
        <v>123</v>
      </c>
      <c r="X472" s="42" t="s">
        <v>1927</v>
      </c>
      <c r="Y472" s="68">
        <v>1</v>
      </c>
      <c r="Z472" s="26">
        <f>IF(T472="SOPORTE_TELEFÓNICO",'TARIFAS 2025'!$B$14,IF(V472="PRINCIPAL",'TARIFAS 2025'!$B$8,IF(V472="INTERMEDIA",'TARIFAS 2025'!$C$8,IF(V472="LEJANA",'TARIFAS 2025'!$D$8))))</f>
        <v>172989</v>
      </c>
      <c r="AA472" s="26">
        <f t="shared" si="7"/>
        <v>172989</v>
      </c>
    </row>
    <row r="473" spans="1:27" s="66" customFormat="1" ht="15.6">
      <c r="A473" s="68" t="s">
        <v>98</v>
      </c>
      <c r="B473" s="25" t="str">
        <f>VLOOKUP(A473,'CENTROS DE COSTOS'!A:D,2,0)</f>
        <v>0036-0007</v>
      </c>
      <c r="C473" s="25" t="str">
        <f>VLOOKUP(A473,'CENTROS DE COSTOS'!A:D,3,0)</f>
        <v>Wompi Santander</v>
      </c>
      <c r="D473" s="68">
        <v>15759</v>
      </c>
      <c r="E473" s="68">
        <v>2922555</v>
      </c>
      <c r="F473" s="68">
        <v>35074</v>
      </c>
      <c r="G473" s="68" t="s">
        <v>33</v>
      </c>
      <c r="H473" s="68" t="s">
        <v>324</v>
      </c>
      <c r="I473" s="68" t="s">
        <v>414</v>
      </c>
      <c r="J473" s="68" t="s">
        <v>3521</v>
      </c>
      <c r="K473" s="68" t="s">
        <v>1174</v>
      </c>
      <c r="L473" s="68" t="s">
        <v>3522</v>
      </c>
      <c r="M473" s="42">
        <v>45953.333333333336</v>
      </c>
      <c r="N473" s="42">
        <v>45954.743750000001</v>
      </c>
      <c r="O473" s="68" t="s">
        <v>33</v>
      </c>
      <c r="P473" s="42" t="s">
        <v>2016</v>
      </c>
      <c r="Q473" s="42" t="s">
        <v>2017</v>
      </c>
      <c r="R473" s="42" t="s">
        <v>2018</v>
      </c>
      <c r="S473" s="42" t="s">
        <v>3523</v>
      </c>
      <c r="T473" s="42" t="s">
        <v>2013</v>
      </c>
      <c r="U473" s="25">
        <v>0</v>
      </c>
      <c r="V473" s="42" t="s">
        <v>43</v>
      </c>
      <c r="W473" s="42" t="s">
        <v>123</v>
      </c>
      <c r="X473" s="42" t="s">
        <v>1954</v>
      </c>
      <c r="Y473" s="68">
        <v>1</v>
      </c>
      <c r="Z473" s="26">
        <f>IF(T473="SOPORTE_TELEFÓNICO",'TARIFAS 2025'!$B$14,IF(V473="PRINCIPAL",'TARIFAS 2025'!$B$8,IF(V473="INTERMEDIA",'TARIFAS 2025'!$C$8,IF(V473="LEJANA",'TARIFAS 2025'!$D$8))))</f>
        <v>22000</v>
      </c>
      <c r="AA473" s="26">
        <f t="shared" si="7"/>
        <v>22000</v>
      </c>
    </row>
    <row r="474" spans="1:27" s="66" customFormat="1" ht="15.6">
      <c r="A474" s="68" t="s">
        <v>93</v>
      </c>
      <c r="B474" s="25" t="str">
        <f>VLOOKUP(A474,'CENTROS DE COSTOS'!A:D,2,0)</f>
        <v>0036-0003</v>
      </c>
      <c r="C474" s="25" t="str">
        <f>VLOOKUP(A474,'CENTROS DE COSTOS'!A:D,3,0)</f>
        <v>Wompi Suroccidente</v>
      </c>
      <c r="D474" s="68">
        <v>52001</v>
      </c>
      <c r="E474" s="68">
        <v>2925995</v>
      </c>
      <c r="F474" s="68">
        <v>74119</v>
      </c>
      <c r="G474" s="68" t="s">
        <v>33</v>
      </c>
      <c r="H474" s="68" t="s">
        <v>135</v>
      </c>
      <c r="I474" s="68" t="s">
        <v>93</v>
      </c>
      <c r="J474" s="68" t="s">
        <v>2851</v>
      </c>
      <c r="K474" s="68" t="s">
        <v>1174</v>
      </c>
      <c r="L474" s="68" t="s">
        <v>3524</v>
      </c>
      <c r="M474" s="42">
        <v>45953.518055555556</v>
      </c>
      <c r="N474" s="42">
        <v>45954.752083333333</v>
      </c>
      <c r="O474" s="68" t="s">
        <v>33</v>
      </c>
      <c r="P474" s="42" t="s">
        <v>2002</v>
      </c>
      <c r="Q474" s="42" t="s">
        <v>2218</v>
      </c>
      <c r="R474" s="42" t="s">
        <v>2219</v>
      </c>
      <c r="S474" s="42" t="s">
        <v>3525</v>
      </c>
      <c r="T474" s="42" t="s">
        <v>1178</v>
      </c>
      <c r="U474" s="25">
        <v>32</v>
      </c>
      <c r="V474" s="42" t="s">
        <v>42</v>
      </c>
      <c r="W474" s="42" t="s">
        <v>123</v>
      </c>
      <c r="X474" s="42" t="s">
        <v>1424</v>
      </c>
      <c r="Y474" s="68">
        <v>1</v>
      </c>
      <c r="Z474" s="26">
        <f>IF(T474="SOPORTE_TELEFÓNICO",'TARIFAS 2025'!$B$14,IF(V474="PRINCIPAL",'TARIFAS 2025'!$B$8,IF(V474="INTERMEDIA",'TARIFAS 2025'!$C$8,IF(V474="LEJANA",'TARIFAS 2025'!$D$8))))</f>
        <v>51282</v>
      </c>
      <c r="AA474" s="26">
        <f t="shared" si="7"/>
        <v>51282</v>
      </c>
    </row>
    <row r="475" spans="1:27" s="66" customFormat="1" ht="15.6">
      <c r="A475" s="68" t="s">
        <v>92</v>
      </c>
      <c r="B475" s="25" t="str">
        <f>VLOOKUP(A475,'CENTROS DE COSTOS'!A:D,2,0)</f>
        <v>0036-0006</v>
      </c>
      <c r="C475" s="25" t="str">
        <f>VLOOKUP(A475,'CENTROS DE COSTOS'!A:D,3,0)</f>
        <v>Wompi Oriente</v>
      </c>
      <c r="D475" s="68">
        <v>41001</v>
      </c>
      <c r="E475" s="68">
        <v>2922602</v>
      </c>
      <c r="F475" s="68">
        <v>70826</v>
      </c>
      <c r="G475" s="68" t="s">
        <v>33</v>
      </c>
      <c r="H475" s="68" t="s">
        <v>742</v>
      </c>
      <c r="I475" s="68" t="s">
        <v>92</v>
      </c>
      <c r="J475" s="68" t="s">
        <v>3526</v>
      </c>
      <c r="K475" s="68" t="s">
        <v>1174</v>
      </c>
      <c r="L475" s="68" t="s">
        <v>3527</v>
      </c>
      <c r="M475" s="42">
        <v>45953.333333333336</v>
      </c>
      <c r="N475" s="42">
        <v>45955.381944444445</v>
      </c>
      <c r="O475" s="68" t="s">
        <v>33</v>
      </c>
      <c r="P475" s="42" t="s">
        <v>2040</v>
      </c>
      <c r="Q475" s="42" t="s">
        <v>2908</v>
      </c>
      <c r="R475" s="42" t="s">
        <v>2042</v>
      </c>
      <c r="S475" s="42" t="s">
        <v>3528</v>
      </c>
      <c r="T475" s="42" t="s">
        <v>1178</v>
      </c>
      <c r="U475" s="25">
        <v>24</v>
      </c>
      <c r="V475" s="42" t="s">
        <v>42</v>
      </c>
      <c r="W475" s="42" t="s">
        <v>123</v>
      </c>
      <c r="X475" s="42" t="s">
        <v>2212</v>
      </c>
      <c r="Y475" s="68">
        <v>2</v>
      </c>
      <c r="Z475" s="26">
        <f>IF(T475="SOPORTE_TELEFÓNICO",'TARIFAS 2025'!$B$14,IF(V475="PRINCIPAL",'TARIFAS 2025'!$B$8,IF(V475="INTERMEDIA",'TARIFAS 2025'!$C$8,IF(V475="LEJANA",'TARIFAS 2025'!$D$8))))</f>
        <v>51282</v>
      </c>
      <c r="AA475" s="26">
        <f t="shared" si="7"/>
        <v>102564</v>
      </c>
    </row>
    <row r="476" spans="1:27" s="66" customFormat="1" ht="15.6">
      <c r="A476" s="68" t="s">
        <v>79</v>
      </c>
      <c r="B476" s="25" t="str">
        <f>VLOOKUP(A476,'CENTROS DE COSTOS'!A:D,2,0)</f>
        <v>0036-0003</v>
      </c>
      <c r="C476" s="25" t="str">
        <f>VLOOKUP(A476,'CENTROS DE COSTOS'!A:D,3,0)</f>
        <v>Wompi Suroccidente</v>
      </c>
      <c r="D476" s="68">
        <v>19698</v>
      </c>
      <c r="E476" s="68">
        <v>2933159</v>
      </c>
      <c r="F476" s="68">
        <v>61431</v>
      </c>
      <c r="G476" s="68" t="s">
        <v>33</v>
      </c>
      <c r="H476" s="68" t="s">
        <v>500</v>
      </c>
      <c r="I476" s="68" t="s">
        <v>529</v>
      </c>
      <c r="J476" s="68" t="s">
        <v>3529</v>
      </c>
      <c r="K476" s="68" t="s">
        <v>1174</v>
      </c>
      <c r="L476" s="68" t="s">
        <v>3530</v>
      </c>
      <c r="M476" s="42">
        <v>45954.706250000003</v>
      </c>
      <c r="N476" s="42">
        <v>45955.461805555555</v>
      </c>
      <c r="O476" s="68" t="s">
        <v>33</v>
      </c>
      <c r="P476" s="42" t="s">
        <v>2040</v>
      </c>
      <c r="Q476" s="42" t="s">
        <v>2055</v>
      </c>
      <c r="R476" s="42" t="s">
        <v>2042</v>
      </c>
      <c r="S476" s="42" t="s">
        <v>3531</v>
      </c>
      <c r="T476" s="42" t="s">
        <v>2013</v>
      </c>
      <c r="U476" s="25">
        <v>0</v>
      </c>
      <c r="V476" s="42" t="s">
        <v>43</v>
      </c>
      <c r="W476" s="42" t="s">
        <v>123</v>
      </c>
      <c r="X476" s="42" t="s">
        <v>2131</v>
      </c>
      <c r="Y476" s="68">
        <v>1</v>
      </c>
      <c r="Z476" s="26">
        <f>IF(T476="SOPORTE_TELEFÓNICO",'TARIFAS 2025'!$B$14,IF(V476="PRINCIPAL",'TARIFAS 2025'!$B$8,IF(V476="INTERMEDIA",'TARIFAS 2025'!$C$8,IF(V476="LEJANA",'TARIFAS 2025'!$D$8))))</f>
        <v>22000</v>
      </c>
      <c r="AA476" s="26">
        <f t="shared" ref="AA476:AA532" si="8">Z476*Y476</f>
        <v>22000</v>
      </c>
    </row>
    <row r="477" spans="1:27" s="66" customFormat="1" ht="15.6">
      <c r="A477" s="68" t="s">
        <v>79</v>
      </c>
      <c r="B477" s="25" t="str">
        <f>VLOOKUP(A477,'CENTROS DE COSTOS'!A:D,2,0)</f>
        <v>0036-0003</v>
      </c>
      <c r="C477" s="25" t="str">
        <f>VLOOKUP(A477,'CENTROS DE COSTOS'!A:D,3,0)</f>
        <v>Wompi Suroccidente</v>
      </c>
      <c r="D477" s="68">
        <v>76233</v>
      </c>
      <c r="E477" s="68">
        <v>2932299</v>
      </c>
      <c r="F477" s="68">
        <v>62787</v>
      </c>
      <c r="G477" s="68" t="s">
        <v>33</v>
      </c>
      <c r="H477" s="68" t="s">
        <v>1103</v>
      </c>
      <c r="I477" s="68" t="s">
        <v>1112</v>
      </c>
      <c r="J477" s="68" t="s">
        <v>3532</v>
      </c>
      <c r="K477" s="68" t="s">
        <v>1174</v>
      </c>
      <c r="L477" s="68" t="s">
        <v>3533</v>
      </c>
      <c r="M477" s="42">
        <v>45954.63958333333</v>
      </c>
      <c r="N477" s="42">
        <v>45955.484722222223</v>
      </c>
      <c r="O477" s="68" t="s">
        <v>33</v>
      </c>
      <c r="P477" s="42" t="s">
        <v>2009</v>
      </c>
      <c r="Q477" s="42" t="s">
        <v>2093</v>
      </c>
      <c r="R477" s="42" t="s">
        <v>2110</v>
      </c>
      <c r="S477" s="42" t="s">
        <v>3534</v>
      </c>
      <c r="T477" s="42" t="s">
        <v>2013</v>
      </c>
      <c r="U477" s="25">
        <v>64</v>
      </c>
      <c r="V477" s="42" t="s">
        <v>43</v>
      </c>
      <c r="W477" s="42" t="s">
        <v>123</v>
      </c>
      <c r="X477" s="42" t="s">
        <v>2131</v>
      </c>
      <c r="Y477" s="68">
        <v>1</v>
      </c>
      <c r="Z477" s="26">
        <f>IF(T477="SOPORTE_TELEFÓNICO",'TARIFAS 2025'!$B$14,IF(V477="PRINCIPAL",'TARIFAS 2025'!$B$8,IF(V477="INTERMEDIA",'TARIFAS 2025'!$C$8,IF(V477="LEJANA",'TARIFAS 2025'!$D$8))))</f>
        <v>22000</v>
      </c>
      <c r="AA477" s="26">
        <f t="shared" si="8"/>
        <v>22000</v>
      </c>
    </row>
    <row r="478" spans="1:27" s="66" customFormat="1" ht="15.6">
      <c r="A478" s="68" t="s">
        <v>94</v>
      </c>
      <c r="B478" s="25" t="str">
        <f>VLOOKUP(A478,'CENTROS DE COSTOS'!A:D,2,0)</f>
        <v>0036-0002</v>
      </c>
      <c r="C478" s="25" t="str">
        <f>VLOOKUP(A478,'CENTROS DE COSTOS'!A:D,3,0)</f>
        <v>Wompi Eje Cafetero</v>
      </c>
      <c r="D478" s="68">
        <v>66001</v>
      </c>
      <c r="E478" s="68">
        <v>2933526</v>
      </c>
      <c r="F478" s="68">
        <v>52578</v>
      </c>
      <c r="G478" s="68" t="s">
        <v>33</v>
      </c>
      <c r="H478" s="68" t="s">
        <v>460</v>
      </c>
      <c r="I478" s="68" t="s">
        <v>94</v>
      </c>
      <c r="J478" s="68" t="s">
        <v>3535</v>
      </c>
      <c r="K478" s="68" t="s">
        <v>1174</v>
      </c>
      <c r="L478" s="68" t="s">
        <v>3536</v>
      </c>
      <c r="M478" s="42">
        <v>45955.375</v>
      </c>
      <c r="N478" s="42">
        <v>45955.488888888889</v>
      </c>
      <c r="O478" s="68" t="s">
        <v>33</v>
      </c>
      <c r="P478" s="42" t="s">
        <v>2040</v>
      </c>
      <c r="Q478" s="42" t="s">
        <v>2859</v>
      </c>
      <c r="R478" s="42" t="s">
        <v>2042</v>
      </c>
      <c r="S478" s="42" t="s">
        <v>3537</v>
      </c>
      <c r="T478" s="42" t="s">
        <v>1178</v>
      </c>
      <c r="U478" s="25">
        <v>16</v>
      </c>
      <c r="V478" s="42" t="s">
        <v>42</v>
      </c>
      <c r="W478" s="42" t="s">
        <v>123</v>
      </c>
      <c r="X478" s="42" t="s">
        <v>1187</v>
      </c>
      <c r="Y478" s="68">
        <v>1</v>
      </c>
      <c r="Z478" s="26">
        <f>IF(T478="SOPORTE_TELEFÓNICO",'TARIFAS 2025'!$B$14,IF(V478="PRINCIPAL",'TARIFAS 2025'!$B$8,IF(V478="INTERMEDIA",'TARIFAS 2025'!$C$8,IF(V478="LEJANA",'TARIFAS 2025'!$D$8))))</f>
        <v>51282</v>
      </c>
      <c r="AA478" s="26">
        <f t="shared" si="8"/>
        <v>51282</v>
      </c>
    </row>
    <row r="479" spans="1:27" s="66" customFormat="1" ht="15.6">
      <c r="A479" s="68" t="s">
        <v>76</v>
      </c>
      <c r="B479" s="25" t="str">
        <f>VLOOKUP(A479,'CENTROS DE COSTOS'!A:D,2,0)</f>
        <v>0036-0007</v>
      </c>
      <c r="C479" s="25" t="str">
        <f>VLOOKUP(A479,'CENTROS DE COSTOS'!A:D,3,0)</f>
        <v>Wompi Santander</v>
      </c>
      <c r="D479" s="68">
        <v>68307</v>
      </c>
      <c r="E479" s="68">
        <v>2934296</v>
      </c>
      <c r="F479" s="68">
        <v>29831</v>
      </c>
      <c r="G479" s="68" t="s">
        <v>33</v>
      </c>
      <c r="H479" s="68" t="s">
        <v>965</v>
      </c>
      <c r="I479" s="68" t="s">
        <v>992</v>
      </c>
      <c r="J479" s="68" t="s">
        <v>3538</v>
      </c>
      <c r="K479" s="68" t="s">
        <v>1174</v>
      </c>
      <c r="L479" s="68" t="s">
        <v>3539</v>
      </c>
      <c r="M479" s="42">
        <v>45955.376388888886</v>
      </c>
      <c r="N479" s="42">
        <v>45955.493055555555</v>
      </c>
      <c r="O479" s="68" t="s">
        <v>33</v>
      </c>
      <c r="P479" s="42" t="s">
        <v>2016</v>
      </c>
      <c r="Q479" s="42" t="s">
        <v>2017</v>
      </c>
      <c r="R479" s="42" t="s">
        <v>2018</v>
      </c>
      <c r="S479" s="42" t="s">
        <v>3540</v>
      </c>
      <c r="T479" s="42" t="s">
        <v>2013</v>
      </c>
      <c r="U479" s="25">
        <v>0</v>
      </c>
      <c r="V479" s="42" t="s">
        <v>42</v>
      </c>
      <c r="W479" s="42" t="s">
        <v>123</v>
      </c>
      <c r="X479" s="42" t="s">
        <v>1211</v>
      </c>
      <c r="Y479" s="68">
        <v>1</v>
      </c>
      <c r="Z479" s="26">
        <f>IF(T479="SOPORTE_TELEFÓNICO",'TARIFAS 2025'!$B$14,IF(V479="PRINCIPAL",'TARIFAS 2025'!$B$8,IF(V479="INTERMEDIA",'TARIFAS 2025'!$C$8,IF(V479="LEJANA",'TARIFAS 2025'!$D$8))))</f>
        <v>22000</v>
      </c>
      <c r="AA479" s="26">
        <f t="shared" si="8"/>
        <v>22000</v>
      </c>
    </row>
    <row r="480" spans="1:27" s="66" customFormat="1" ht="15.6">
      <c r="A480" s="68" t="s">
        <v>100</v>
      </c>
      <c r="B480" s="25" t="str">
        <f>VLOOKUP(A480,'CENTROS DE COSTOS'!A:D,2,0)</f>
        <v>0036-0006</v>
      </c>
      <c r="C480" s="25" t="str">
        <f>VLOOKUP(A480,'CENTROS DE COSTOS'!A:D,3,0)</f>
        <v>Wompi Oriente</v>
      </c>
      <c r="D480" s="68">
        <v>50001</v>
      </c>
      <c r="E480" s="68">
        <v>2932887</v>
      </c>
      <c r="F480" s="68">
        <v>79160</v>
      </c>
      <c r="G480" s="68" t="s">
        <v>33</v>
      </c>
      <c r="H480" s="68" t="s">
        <v>816</v>
      </c>
      <c r="I480" s="68" t="s">
        <v>100</v>
      </c>
      <c r="J480" s="68" t="s">
        <v>3541</v>
      </c>
      <c r="K480" s="68" t="s">
        <v>1174</v>
      </c>
      <c r="L480" s="68" t="s">
        <v>3542</v>
      </c>
      <c r="M480" s="42">
        <v>45954.677777777775</v>
      </c>
      <c r="N480" s="42">
        <v>45955.493750000001</v>
      </c>
      <c r="O480" s="68" t="s">
        <v>33</v>
      </c>
      <c r="P480" s="42" t="s">
        <v>2022</v>
      </c>
      <c r="Q480" s="42" t="s">
        <v>2023</v>
      </c>
      <c r="R480" s="42" t="s">
        <v>2024</v>
      </c>
      <c r="S480" s="42" t="s">
        <v>3543</v>
      </c>
      <c r="T480" s="42" t="s">
        <v>1178</v>
      </c>
      <c r="U480" s="25">
        <v>8</v>
      </c>
      <c r="V480" s="42" t="s">
        <v>42</v>
      </c>
      <c r="W480" s="42" t="s">
        <v>123</v>
      </c>
      <c r="X480" s="42" t="s">
        <v>2714</v>
      </c>
      <c r="Y480" s="68">
        <v>1</v>
      </c>
      <c r="Z480" s="26">
        <f>IF(T480="SOPORTE_TELEFÓNICO",'TARIFAS 2025'!$B$14,IF(V480="PRINCIPAL",'TARIFAS 2025'!$B$8,IF(V480="INTERMEDIA",'TARIFAS 2025'!$C$8,IF(V480="LEJANA",'TARIFAS 2025'!$D$8))))</f>
        <v>51282</v>
      </c>
      <c r="AA480" s="26">
        <f t="shared" si="8"/>
        <v>51282</v>
      </c>
    </row>
    <row r="481" spans="1:27" s="66" customFormat="1" ht="15.6">
      <c r="A481" s="68" t="s">
        <v>79</v>
      </c>
      <c r="B481" s="25" t="str">
        <f>VLOOKUP(A481,'CENTROS DE COSTOS'!A:D,2,0)</f>
        <v>0036-0003</v>
      </c>
      <c r="C481" s="25" t="str">
        <f>VLOOKUP(A481,'CENTROS DE COSTOS'!A:D,3,0)</f>
        <v>Wompi Suroccidente</v>
      </c>
      <c r="D481" s="68">
        <v>19698</v>
      </c>
      <c r="E481" s="68">
        <v>2932439</v>
      </c>
      <c r="F481" s="68">
        <v>47114</v>
      </c>
      <c r="G481" s="68" t="s">
        <v>33</v>
      </c>
      <c r="H481" s="68" t="s">
        <v>500</v>
      </c>
      <c r="I481" s="68" t="s">
        <v>529</v>
      </c>
      <c r="J481" s="68" t="s">
        <v>2947</v>
      </c>
      <c r="K481" s="68" t="s">
        <v>1174</v>
      </c>
      <c r="L481" s="68" t="s">
        <v>3544</v>
      </c>
      <c r="M481" s="42">
        <v>45954.640972222223</v>
      </c>
      <c r="N481" s="42">
        <v>45955.570833333331</v>
      </c>
      <c r="O481" s="68" t="s">
        <v>33</v>
      </c>
      <c r="P481" s="42" t="s">
        <v>2009</v>
      </c>
      <c r="Q481" s="42" t="s">
        <v>2093</v>
      </c>
      <c r="R481" s="42" t="s">
        <v>2110</v>
      </c>
      <c r="S481" s="42" t="s">
        <v>3545</v>
      </c>
      <c r="T481" s="42" t="s">
        <v>2013</v>
      </c>
      <c r="U481" s="25">
        <v>64</v>
      </c>
      <c r="V481" s="42" t="s">
        <v>43</v>
      </c>
      <c r="W481" s="42" t="s">
        <v>123</v>
      </c>
      <c r="X481" s="42" t="s">
        <v>2131</v>
      </c>
      <c r="Y481" s="68">
        <v>1</v>
      </c>
      <c r="Z481" s="26">
        <f>IF(T481="SOPORTE_TELEFÓNICO",'TARIFAS 2025'!$B$14,IF(V481="PRINCIPAL",'TARIFAS 2025'!$B$8,IF(V481="INTERMEDIA",'TARIFAS 2025'!$C$8,IF(V481="LEJANA",'TARIFAS 2025'!$D$8))))</f>
        <v>22000</v>
      </c>
      <c r="AA481" s="26">
        <f t="shared" si="8"/>
        <v>22000</v>
      </c>
    </row>
    <row r="482" spans="1:27" s="66" customFormat="1" ht="15.6">
      <c r="A482" s="68" t="s">
        <v>94</v>
      </c>
      <c r="B482" s="25" t="str">
        <f>VLOOKUP(A482,'CENTROS DE COSTOS'!A:D,2,0)</f>
        <v>0036-0002</v>
      </c>
      <c r="C482" s="25" t="str">
        <f>VLOOKUP(A482,'CENTROS DE COSTOS'!A:D,3,0)</f>
        <v>Wompi Eje Cafetero</v>
      </c>
      <c r="D482" s="68">
        <v>66001</v>
      </c>
      <c r="E482" s="68">
        <v>2934481</v>
      </c>
      <c r="F482" s="68">
        <v>80907</v>
      </c>
      <c r="G482" s="68" t="s">
        <v>33</v>
      </c>
      <c r="H482" s="68" t="s">
        <v>460</v>
      </c>
      <c r="I482" s="68" t="s">
        <v>94</v>
      </c>
      <c r="J482" s="68" t="s">
        <v>2740</v>
      </c>
      <c r="K482" s="68" t="s">
        <v>1174</v>
      </c>
      <c r="L482" s="68" t="s">
        <v>3546</v>
      </c>
      <c r="M482" s="42">
        <v>45955.42291666667</v>
      </c>
      <c r="N482" s="42">
        <v>45957.423611111109</v>
      </c>
      <c r="O482" s="68" t="s">
        <v>33</v>
      </c>
      <c r="P482" s="42" t="s">
        <v>2034</v>
      </c>
      <c r="Q482" s="42" t="s">
        <v>2035</v>
      </c>
      <c r="R482" s="42" t="s">
        <v>2036</v>
      </c>
      <c r="S482" s="42" t="s">
        <v>3547</v>
      </c>
      <c r="T482" s="42" t="s">
        <v>2013</v>
      </c>
      <c r="U482" s="25">
        <v>0</v>
      </c>
      <c r="V482" s="42" t="s">
        <v>42</v>
      </c>
      <c r="W482" s="42" t="s">
        <v>123</v>
      </c>
      <c r="X482" s="42" t="s">
        <v>2131</v>
      </c>
      <c r="Y482" s="68">
        <v>1</v>
      </c>
      <c r="Z482" s="26">
        <f>IF(T482="SOPORTE_TELEFÓNICO",'TARIFAS 2025'!$B$14,IF(V482="PRINCIPAL",'TARIFAS 2025'!$B$8,IF(V482="INTERMEDIA",'TARIFAS 2025'!$C$8,IF(V482="LEJANA",'TARIFAS 2025'!$D$8))))</f>
        <v>22000</v>
      </c>
      <c r="AA482" s="26">
        <f t="shared" si="8"/>
        <v>22000</v>
      </c>
    </row>
    <row r="483" spans="1:27" s="66" customFormat="1" ht="15.6">
      <c r="A483" s="68" t="s">
        <v>88</v>
      </c>
      <c r="B483" s="25" t="str">
        <f>VLOOKUP(A483,'CENTROS DE COSTOS'!A:D,2,0)</f>
        <v>0036-0002</v>
      </c>
      <c r="C483" s="25" t="str">
        <f>VLOOKUP(A483,'CENTROS DE COSTOS'!A:D,3,0)</f>
        <v>Wompi Eje Cafetero</v>
      </c>
      <c r="D483" s="68">
        <v>17001</v>
      </c>
      <c r="E483" s="68">
        <v>2932365</v>
      </c>
      <c r="F483" s="68">
        <v>68885</v>
      </c>
      <c r="G483" s="68" t="s">
        <v>33</v>
      </c>
      <c r="H483" s="68" t="s">
        <v>128</v>
      </c>
      <c r="I483" s="68" t="s">
        <v>88</v>
      </c>
      <c r="J483" s="68" t="s">
        <v>2978</v>
      </c>
      <c r="K483" s="68" t="s">
        <v>1174</v>
      </c>
      <c r="L483" s="68" t="s">
        <v>3548</v>
      </c>
      <c r="M483" s="42">
        <v>45954.630555555559</v>
      </c>
      <c r="N483" s="42">
        <v>45957.436805555553</v>
      </c>
      <c r="O483" s="68" t="s">
        <v>33</v>
      </c>
      <c r="P483" s="42" t="s">
        <v>2009</v>
      </c>
      <c r="Q483" s="42" t="s">
        <v>2093</v>
      </c>
      <c r="R483" s="42" t="s">
        <v>2110</v>
      </c>
      <c r="S483" s="42" t="s">
        <v>3549</v>
      </c>
      <c r="T483" s="42" t="s">
        <v>2013</v>
      </c>
      <c r="U483" s="25">
        <v>40</v>
      </c>
      <c r="V483" s="42" t="s">
        <v>42</v>
      </c>
      <c r="W483" s="42" t="s">
        <v>123</v>
      </c>
      <c r="X483" s="42" t="s">
        <v>2131</v>
      </c>
      <c r="Y483" s="68">
        <v>1</v>
      </c>
      <c r="Z483" s="26">
        <f>IF(T483="SOPORTE_TELEFÓNICO",'TARIFAS 2025'!$B$14,IF(V483="PRINCIPAL",'TARIFAS 2025'!$B$8,IF(V483="INTERMEDIA",'TARIFAS 2025'!$C$8,IF(V483="LEJANA",'TARIFAS 2025'!$D$8))))</f>
        <v>22000</v>
      </c>
      <c r="AA483" s="26">
        <f t="shared" si="8"/>
        <v>22000</v>
      </c>
    </row>
    <row r="484" spans="1:27" s="66" customFormat="1" ht="15.6">
      <c r="A484" s="68" t="s">
        <v>90</v>
      </c>
      <c r="B484" s="25" t="str">
        <f>VLOOKUP(A484,'CENTROS DE COSTOS'!A:D,2,0)</f>
        <v>0036-0005</v>
      </c>
      <c r="C484" s="25" t="str">
        <f>VLOOKUP(A484,'CENTROS DE COSTOS'!A:D,3,0)</f>
        <v>Wompi Noroccidente</v>
      </c>
      <c r="D484" s="68">
        <v>5001</v>
      </c>
      <c r="E484" s="68">
        <v>2935588</v>
      </c>
      <c r="F484" s="68">
        <v>40389</v>
      </c>
      <c r="G484" s="68" t="s">
        <v>33</v>
      </c>
      <c r="H484" s="68" t="s">
        <v>122</v>
      </c>
      <c r="I484" s="68" t="s">
        <v>2044</v>
      </c>
      <c r="J484" s="68" t="s">
        <v>3550</v>
      </c>
      <c r="K484" s="68" t="s">
        <v>1174</v>
      </c>
      <c r="L484" s="68" t="s">
        <v>3551</v>
      </c>
      <c r="M484" s="42">
        <v>45956.490277777775</v>
      </c>
      <c r="N484" s="42">
        <v>45957.504861111112</v>
      </c>
      <c r="O484" s="68" t="s">
        <v>33</v>
      </c>
      <c r="P484" s="42" t="s">
        <v>2087</v>
      </c>
      <c r="Q484" s="42" t="s">
        <v>2088</v>
      </c>
      <c r="R484" s="42" t="s">
        <v>3395</v>
      </c>
      <c r="S484" s="42" t="s">
        <v>3552</v>
      </c>
      <c r="T484" s="42" t="s">
        <v>1178</v>
      </c>
      <c r="U484" s="25">
        <v>48</v>
      </c>
      <c r="V484" s="42" t="s">
        <v>42</v>
      </c>
      <c r="W484" s="42" t="s">
        <v>123</v>
      </c>
      <c r="X484" s="42" t="s">
        <v>2297</v>
      </c>
      <c r="Y484" s="68">
        <v>1</v>
      </c>
      <c r="Z484" s="26">
        <f>IF(T484="SOPORTE_TELEFÓNICO",'TARIFAS 2025'!$B$14,IF(V484="PRINCIPAL",'TARIFAS 2025'!$B$8,IF(V484="INTERMEDIA",'TARIFAS 2025'!$C$8,IF(V484="LEJANA",'TARIFAS 2025'!$D$8))))</f>
        <v>51282</v>
      </c>
      <c r="AA484" s="26">
        <f t="shared" si="8"/>
        <v>51282</v>
      </c>
    </row>
    <row r="485" spans="1:27" s="66" customFormat="1" ht="15.6">
      <c r="A485" s="68" t="s">
        <v>90</v>
      </c>
      <c r="B485" s="25" t="str">
        <f>VLOOKUP(A485,'CENTROS DE COSTOS'!A:D,2,0)</f>
        <v>0036-0005</v>
      </c>
      <c r="C485" s="25" t="str">
        <f>VLOOKUP(A485,'CENTROS DE COSTOS'!A:D,3,0)</f>
        <v>Wompi Noroccidente</v>
      </c>
      <c r="D485" s="68">
        <v>5001</v>
      </c>
      <c r="E485" s="68">
        <v>2935087</v>
      </c>
      <c r="F485" s="68">
        <v>16553</v>
      </c>
      <c r="G485" s="68" t="s">
        <v>33</v>
      </c>
      <c r="H485" s="68" t="s">
        <v>122</v>
      </c>
      <c r="I485" s="68" t="s">
        <v>90</v>
      </c>
      <c r="J485" s="68" t="s">
        <v>3553</v>
      </c>
      <c r="K485" s="68" t="s">
        <v>1174</v>
      </c>
      <c r="L485" s="68" t="s">
        <v>3554</v>
      </c>
      <c r="M485" s="42">
        <v>45956.375</v>
      </c>
      <c r="N485" s="42">
        <v>45957.539583333331</v>
      </c>
      <c r="O485" s="68" t="s">
        <v>33</v>
      </c>
      <c r="P485" s="42" t="s">
        <v>2034</v>
      </c>
      <c r="Q485" s="42" t="s">
        <v>2035</v>
      </c>
      <c r="R485" s="42" t="s">
        <v>2036</v>
      </c>
      <c r="S485" s="42" t="s">
        <v>3555</v>
      </c>
      <c r="T485" s="42" t="s">
        <v>1178</v>
      </c>
      <c r="U485" s="25">
        <v>64</v>
      </c>
      <c r="V485" s="42" t="s">
        <v>42</v>
      </c>
      <c r="W485" s="42" t="s">
        <v>123</v>
      </c>
      <c r="X485" s="42" t="s">
        <v>1863</v>
      </c>
      <c r="Y485" s="68">
        <v>1</v>
      </c>
      <c r="Z485" s="26">
        <f>IF(T485="SOPORTE_TELEFÓNICO",'TARIFAS 2025'!$B$14,IF(V485="PRINCIPAL",'TARIFAS 2025'!$B$8,IF(V485="INTERMEDIA",'TARIFAS 2025'!$C$8,IF(V485="LEJANA",'TARIFAS 2025'!$D$8))))</f>
        <v>51282</v>
      </c>
      <c r="AA485" s="26">
        <f t="shared" si="8"/>
        <v>51282</v>
      </c>
    </row>
    <row r="486" spans="1:27" s="66" customFormat="1" ht="15.6">
      <c r="A486" s="68" t="s">
        <v>94</v>
      </c>
      <c r="B486" s="25" t="str">
        <f>VLOOKUP(A486,'CENTROS DE COSTOS'!A:D,2,0)</f>
        <v>0036-0002</v>
      </c>
      <c r="C486" s="25" t="str">
        <f>VLOOKUP(A486,'CENTROS DE COSTOS'!A:D,3,0)</f>
        <v>Wompi Eje Cafetero</v>
      </c>
      <c r="D486" s="68">
        <v>66001</v>
      </c>
      <c r="E486" s="68">
        <v>2935008</v>
      </c>
      <c r="F486" s="68">
        <v>78558</v>
      </c>
      <c r="G486" s="68" t="s">
        <v>33</v>
      </c>
      <c r="H486" s="68" t="s">
        <v>460</v>
      </c>
      <c r="I486" s="68" t="s">
        <v>94</v>
      </c>
      <c r="J486" s="68" t="s">
        <v>3556</v>
      </c>
      <c r="K486" s="68" t="s">
        <v>1174</v>
      </c>
      <c r="L486" s="68" t="s">
        <v>3557</v>
      </c>
      <c r="M486" s="42">
        <v>45956.375</v>
      </c>
      <c r="N486" s="42">
        <v>45957.543055555558</v>
      </c>
      <c r="O486" s="68" t="s">
        <v>33</v>
      </c>
      <c r="P486" s="42" t="s">
        <v>2022</v>
      </c>
      <c r="Q486" s="42" t="s">
        <v>2023</v>
      </c>
      <c r="R486" s="42" t="s">
        <v>2060</v>
      </c>
      <c r="S486" s="42" t="s">
        <v>3558</v>
      </c>
      <c r="T486" s="42" t="s">
        <v>2013</v>
      </c>
      <c r="U486" s="25">
        <v>16</v>
      </c>
      <c r="V486" s="42" t="s">
        <v>42</v>
      </c>
      <c r="W486" s="42" t="s">
        <v>123</v>
      </c>
      <c r="X486" s="42" t="s">
        <v>1874</v>
      </c>
      <c r="Y486" s="68">
        <v>1</v>
      </c>
      <c r="Z486" s="26">
        <f>IF(T486="SOPORTE_TELEFÓNICO",'TARIFAS 2025'!$B$14,IF(V486="PRINCIPAL",'TARIFAS 2025'!$B$8,IF(V486="INTERMEDIA",'TARIFAS 2025'!$C$8,IF(V486="LEJANA",'TARIFAS 2025'!$D$8))))</f>
        <v>22000</v>
      </c>
      <c r="AA486" s="26">
        <f t="shared" si="8"/>
        <v>22000</v>
      </c>
    </row>
    <row r="487" spans="1:27" s="66" customFormat="1" ht="15.6">
      <c r="A487" s="68" t="s">
        <v>73</v>
      </c>
      <c r="B487" s="25" t="str">
        <f>VLOOKUP(A487,'CENTROS DE COSTOS'!A:D,2,0)</f>
        <v>0036-0004</v>
      </c>
      <c r="C487" s="25" t="str">
        <f>VLOOKUP(A487,'CENTROS DE COSTOS'!A:D,3,0)</f>
        <v>Wompi Centro</v>
      </c>
      <c r="D487" s="68">
        <v>25743</v>
      </c>
      <c r="E487" s="68">
        <v>2936003</v>
      </c>
      <c r="F487" s="68">
        <v>56840</v>
      </c>
      <c r="G487" s="68" t="s">
        <v>33</v>
      </c>
      <c r="H487" s="68" t="s">
        <v>620</v>
      </c>
      <c r="I487" s="68" t="s">
        <v>698</v>
      </c>
      <c r="J487" s="68" t="s">
        <v>3559</v>
      </c>
      <c r="K487" s="68" t="s">
        <v>1174</v>
      </c>
      <c r="L487" s="68" t="s">
        <v>3560</v>
      </c>
      <c r="M487" s="42">
        <v>45957.333333333336</v>
      </c>
      <c r="N487" s="42">
        <v>45957.557638888888</v>
      </c>
      <c r="O487" s="68" t="s">
        <v>33</v>
      </c>
      <c r="P487" s="42" t="s">
        <v>2034</v>
      </c>
      <c r="Q487" s="42" t="s">
        <v>2035</v>
      </c>
      <c r="R487" s="42" t="s">
        <v>2036</v>
      </c>
      <c r="S487" s="42" t="s">
        <v>3561</v>
      </c>
      <c r="T487" s="42" t="s">
        <v>1178</v>
      </c>
      <c r="U487" s="25">
        <v>64</v>
      </c>
      <c r="V487" s="42" t="s">
        <v>43</v>
      </c>
      <c r="W487" s="42" t="s">
        <v>123</v>
      </c>
      <c r="X487" s="42" t="s">
        <v>1366</v>
      </c>
      <c r="Y487" s="68">
        <v>1</v>
      </c>
      <c r="Z487" s="26">
        <f>IF(T487="SOPORTE_TELEFÓNICO",'TARIFAS 2025'!$B$14,IF(V487="PRINCIPAL",'TARIFAS 2025'!$B$8,IF(V487="INTERMEDIA",'TARIFAS 2025'!$C$8,IF(V487="LEJANA",'TARIFAS 2025'!$D$8))))</f>
        <v>172989</v>
      </c>
      <c r="AA487" s="26">
        <f t="shared" si="8"/>
        <v>172989</v>
      </c>
    </row>
    <row r="488" spans="1:27" s="66" customFormat="1" ht="15.6">
      <c r="A488" s="68" t="s">
        <v>98</v>
      </c>
      <c r="B488" s="25" t="str">
        <f>VLOOKUP(A488,'CENTROS DE COSTOS'!A:D,2,0)</f>
        <v>0036-0007</v>
      </c>
      <c r="C488" s="25" t="str">
        <f>VLOOKUP(A488,'CENTROS DE COSTOS'!A:D,3,0)</f>
        <v>Wompi Santander</v>
      </c>
      <c r="D488" s="68">
        <v>15001</v>
      </c>
      <c r="E488" s="68">
        <v>2934798</v>
      </c>
      <c r="F488" s="68">
        <v>74847</v>
      </c>
      <c r="G488" s="68" t="s">
        <v>33</v>
      </c>
      <c r="H488" s="68" t="s">
        <v>324</v>
      </c>
      <c r="I488" s="68" t="s">
        <v>98</v>
      </c>
      <c r="J488" s="68" t="s">
        <v>3562</v>
      </c>
      <c r="K488" s="68" t="s">
        <v>1174</v>
      </c>
      <c r="L488" s="68" t="s">
        <v>3563</v>
      </c>
      <c r="M488" s="42">
        <v>45955.535416666666</v>
      </c>
      <c r="N488" s="42">
        <v>45957.576388888891</v>
      </c>
      <c r="O488" s="68" t="s">
        <v>33</v>
      </c>
      <c r="P488" s="42" t="s">
        <v>2016</v>
      </c>
      <c r="Q488" s="42" t="s">
        <v>2017</v>
      </c>
      <c r="R488" s="42" t="s">
        <v>2018</v>
      </c>
      <c r="S488" s="42" t="s">
        <v>3564</v>
      </c>
      <c r="T488" s="42" t="s">
        <v>2013</v>
      </c>
      <c r="U488" s="25">
        <v>32</v>
      </c>
      <c r="V488" s="42" t="s">
        <v>42</v>
      </c>
      <c r="W488" s="42" t="s">
        <v>123</v>
      </c>
      <c r="X488" s="42" t="s">
        <v>1954</v>
      </c>
      <c r="Y488" s="68">
        <v>1</v>
      </c>
      <c r="Z488" s="26">
        <f>IF(T488="SOPORTE_TELEFÓNICO",'TARIFAS 2025'!$B$14,IF(V488="PRINCIPAL",'TARIFAS 2025'!$B$8,IF(V488="INTERMEDIA",'TARIFAS 2025'!$C$8,IF(V488="LEJANA",'TARIFAS 2025'!$D$8))))</f>
        <v>22000</v>
      </c>
      <c r="AA488" s="26">
        <f t="shared" si="8"/>
        <v>22000</v>
      </c>
    </row>
    <row r="489" spans="1:27" s="66" customFormat="1" ht="15.6">
      <c r="A489" s="68" t="s">
        <v>73</v>
      </c>
      <c r="B489" s="25" t="str">
        <f>VLOOKUP(A489,'CENTROS DE COSTOS'!A:D,2,0)</f>
        <v>0036-0004</v>
      </c>
      <c r="C489" s="25" t="str">
        <f>VLOOKUP(A489,'CENTROS DE COSTOS'!A:D,3,0)</f>
        <v>Wompi Centro</v>
      </c>
      <c r="D489" s="68">
        <v>11001</v>
      </c>
      <c r="E489" s="68">
        <v>2933460</v>
      </c>
      <c r="F489" s="68">
        <v>75525</v>
      </c>
      <c r="G489" s="68" t="s">
        <v>33</v>
      </c>
      <c r="H489" s="68" t="s">
        <v>620</v>
      </c>
      <c r="I489" s="68" t="s">
        <v>2057</v>
      </c>
      <c r="J489" s="68" t="s">
        <v>3565</v>
      </c>
      <c r="K489" s="68" t="s">
        <v>1174</v>
      </c>
      <c r="L489" s="68" t="s">
        <v>3566</v>
      </c>
      <c r="M489" s="42">
        <v>45955.375</v>
      </c>
      <c r="N489" s="42">
        <v>45957.580555555556</v>
      </c>
      <c r="O489" s="68" t="s">
        <v>33</v>
      </c>
      <c r="P489" s="42" t="s">
        <v>2034</v>
      </c>
      <c r="Q489" s="42" t="s">
        <v>2035</v>
      </c>
      <c r="R489" s="42" t="s">
        <v>2036</v>
      </c>
      <c r="S489" s="42" t="s">
        <v>3567</v>
      </c>
      <c r="T489" s="42" t="s">
        <v>2013</v>
      </c>
      <c r="U489" s="25">
        <v>32</v>
      </c>
      <c r="V489" s="42" t="s">
        <v>42</v>
      </c>
      <c r="W489" s="42" t="s">
        <v>123</v>
      </c>
      <c r="X489" s="42" t="s">
        <v>2243</v>
      </c>
      <c r="Y489" s="68">
        <v>2</v>
      </c>
      <c r="Z489" s="26">
        <f>IF(T489="SOPORTE_TELEFÓNICO",'TARIFAS 2025'!$B$14,IF(V489="PRINCIPAL",'TARIFAS 2025'!$B$8,IF(V489="INTERMEDIA",'TARIFAS 2025'!$C$8,IF(V489="LEJANA",'TARIFAS 2025'!$D$8))))</f>
        <v>22000</v>
      </c>
      <c r="AA489" s="26">
        <f t="shared" si="8"/>
        <v>44000</v>
      </c>
    </row>
    <row r="490" spans="1:27" s="66" customFormat="1" ht="15.6">
      <c r="A490" s="68" t="s">
        <v>90</v>
      </c>
      <c r="B490" s="25" t="str">
        <f>VLOOKUP(A490,'CENTROS DE COSTOS'!A:D,2,0)</f>
        <v>0036-0005</v>
      </c>
      <c r="C490" s="25" t="str">
        <f>VLOOKUP(A490,'CENTROS DE COSTOS'!A:D,3,0)</f>
        <v>Wompi Noroccidente</v>
      </c>
      <c r="D490" s="68">
        <v>5001</v>
      </c>
      <c r="E490" s="68">
        <v>2861471</v>
      </c>
      <c r="F490" s="68">
        <v>77428</v>
      </c>
      <c r="G490" s="68" t="s">
        <v>33</v>
      </c>
      <c r="H490" s="68" t="s">
        <v>122</v>
      </c>
      <c r="I490" s="68" t="s">
        <v>90</v>
      </c>
      <c r="J490" s="68" t="s">
        <v>3568</v>
      </c>
      <c r="K490" s="68" t="s">
        <v>1174</v>
      </c>
      <c r="L490" s="68" t="s">
        <v>3569</v>
      </c>
      <c r="M490" s="42">
        <v>45939.374305555553</v>
      </c>
      <c r="N490" s="42">
        <v>45957.601805555554</v>
      </c>
      <c r="O490" s="68" t="s">
        <v>33</v>
      </c>
      <c r="P490" s="42" t="s">
        <v>2016</v>
      </c>
      <c r="Q490" s="42" t="s">
        <v>2017</v>
      </c>
      <c r="R490" s="42" t="s">
        <v>2018</v>
      </c>
      <c r="S490" s="42" t="s">
        <v>3570</v>
      </c>
      <c r="T490" s="42" t="s">
        <v>1178</v>
      </c>
      <c r="U490" s="25">
        <v>64</v>
      </c>
      <c r="V490" s="42" t="s">
        <v>42</v>
      </c>
      <c r="W490" s="42" t="s">
        <v>123</v>
      </c>
      <c r="X490" s="42" t="s">
        <v>2117</v>
      </c>
      <c r="Y490" s="68">
        <v>3</v>
      </c>
      <c r="Z490" s="26">
        <f>IF(T490="SOPORTE_TELEFÓNICO",'TARIFAS 2025'!$B$14,IF(V490="PRINCIPAL",'TARIFAS 2025'!$B$8,IF(V490="INTERMEDIA",'TARIFAS 2025'!$C$8,IF(V490="LEJANA",'TARIFAS 2025'!$D$8))))</f>
        <v>51282</v>
      </c>
      <c r="AA490" s="26">
        <f t="shared" si="8"/>
        <v>153846</v>
      </c>
    </row>
    <row r="491" spans="1:27" s="66" customFormat="1" ht="15.6">
      <c r="A491" s="68" t="s">
        <v>93</v>
      </c>
      <c r="B491" s="25" t="str">
        <f>VLOOKUP(A491,'CENTROS DE COSTOS'!A:D,2,0)</f>
        <v>0036-0003</v>
      </c>
      <c r="C491" s="25" t="str">
        <f>VLOOKUP(A491,'CENTROS DE COSTOS'!A:D,3,0)</f>
        <v>Wompi Suroccidente</v>
      </c>
      <c r="D491" s="68">
        <v>52573</v>
      </c>
      <c r="E491" s="68">
        <v>2930034</v>
      </c>
      <c r="F491" s="68">
        <v>58923</v>
      </c>
      <c r="G491" s="68" t="s">
        <v>33</v>
      </c>
      <c r="H491" s="68" t="s">
        <v>135</v>
      </c>
      <c r="I491" s="68" t="s">
        <v>879</v>
      </c>
      <c r="J491" s="68" t="s">
        <v>3571</v>
      </c>
      <c r="K491" s="68" t="s">
        <v>1174</v>
      </c>
      <c r="L491" s="68" t="s">
        <v>3572</v>
      </c>
      <c r="M491" s="42">
        <v>45954.375</v>
      </c>
      <c r="N491" s="42">
        <v>45957.604861111111</v>
      </c>
      <c r="O491" s="68" t="s">
        <v>33</v>
      </c>
      <c r="P491" s="42" t="s">
        <v>2002</v>
      </c>
      <c r="Q491" s="42" t="s">
        <v>2003</v>
      </c>
      <c r="R491" s="42" t="s">
        <v>2601</v>
      </c>
      <c r="S491" s="42" t="s">
        <v>3573</v>
      </c>
      <c r="T491" s="42" t="s">
        <v>1178</v>
      </c>
      <c r="U491" s="25">
        <v>40</v>
      </c>
      <c r="V491" s="42" t="s">
        <v>43</v>
      </c>
      <c r="W491" s="42" t="s">
        <v>123</v>
      </c>
      <c r="X491" s="42" t="s">
        <v>1901</v>
      </c>
      <c r="Y491" s="68">
        <v>1</v>
      </c>
      <c r="Z491" s="26">
        <f>IF(T491="SOPORTE_TELEFÓNICO",'TARIFAS 2025'!$B$14,IF(V491="PRINCIPAL",'TARIFAS 2025'!$B$8,IF(V491="INTERMEDIA",'TARIFAS 2025'!$C$8,IF(V491="LEJANA",'TARIFAS 2025'!$D$8))))</f>
        <v>172989</v>
      </c>
      <c r="AA491" s="26">
        <f t="shared" si="8"/>
        <v>172989</v>
      </c>
    </row>
    <row r="492" spans="1:27" s="66" customFormat="1" ht="15.6">
      <c r="A492" s="68" t="s">
        <v>90</v>
      </c>
      <c r="B492" s="25" t="str">
        <f>VLOOKUP(A492,'CENTROS DE COSTOS'!A:D,2,0)</f>
        <v>0036-0005</v>
      </c>
      <c r="C492" s="25" t="str">
        <f>VLOOKUP(A492,'CENTROS DE COSTOS'!A:D,3,0)</f>
        <v>Wompi Noroccidente</v>
      </c>
      <c r="D492" s="68">
        <v>5001</v>
      </c>
      <c r="E492" s="68">
        <v>2865277</v>
      </c>
      <c r="F492" s="68">
        <v>24517</v>
      </c>
      <c r="G492" s="68" t="s">
        <v>33</v>
      </c>
      <c r="H492" s="68" t="s">
        <v>122</v>
      </c>
      <c r="I492" s="68" t="s">
        <v>90</v>
      </c>
      <c r="J492" s="68" t="s">
        <v>3574</v>
      </c>
      <c r="K492" s="68" t="s">
        <v>1174</v>
      </c>
      <c r="L492" s="68" t="s">
        <v>3575</v>
      </c>
      <c r="M492" s="42">
        <v>45939.670138888891</v>
      </c>
      <c r="N492" s="42">
        <v>45957.675694444442</v>
      </c>
      <c r="O492" s="68" t="s">
        <v>33</v>
      </c>
      <c r="P492" s="42" t="s">
        <v>2016</v>
      </c>
      <c r="Q492" s="42" t="s">
        <v>2017</v>
      </c>
      <c r="R492" s="42" t="s">
        <v>2018</v>
      </c>
      <c r="S492" s="42" t="s">
        <v>3576</v>
      </c>
      <c r="T492" s="42" t="s">
        <v>1178</v>
      </c>
      <c r="U492" s="25">
        <v>64</v>
      </c>
      <c r="V492" s="42" t="s">
        <v>42</v>
      </c>
      <c r="W492" s="42" t="s">
        <v>123</v>
      </c>
      <c r="X492" s="42" t="s">
        <v>2302</v>
      </c>
      <c r="Y492" s="68">
        <v>2</v>
      </c>
      <c r="Z492" s="26">
        <f>IF(T492="SOPORTE_TELEFÓNICO",'TARIFAS 2025'!$B$14,IF(V492="PRINCIPAL",'TARIFAS 2025'!$B$8,IF(V492="INTERMEDIA",'TARIFAS 2025'!$C$8,IF(V492="LEJANA",'TARIFAS 2025'!$D$8))))</f>
        <v>51282</v>
      </c>
      <c r="AA492" s="26">
        <f t="shared" si="8"/>
        <v>102564</v>
      </c>
    </row>
    <row r="493" spans="1:27" s="66" customFormat="1" ht="15.6">
      <c r="A493" s="68" t="s">
        <v>76</v>
      </c>
      <c r="B493" s="25" t="str">
        <f>VLOOKUP(A493,'CENTROS DE COSTOS'!A:D,2,0)</f>
        <v>0036-0007</v>
      </c>
      <c r="C493" s="25" t="str">
        <f>VLOOKUP(A493,'CENTROS DE COSTOS'!A:D,3,0)</f>
        <v>Wompi Santander</v>
      </c>
      <c r="D493" s="68">
        <v>68001</v>
      </c>
      <c r="E493" s="68">
        <v>2938441</v>
      </c>
      <c r="F493" s="68">
        <v>78793</v>
      </c>
      <c r="G493" s="68" t="s">
        <v>33</v>
      </c>
      <c r="H493" s="68" t="s">
        <v>965</v>
      </c>
      <c r="I493" s="68" t="s">
        <v>76</v>
      </c>
      <c r="J493" s="68" t="s">
        <v>3577</v>
      </c>
      <c r="K493" s="68" t="s">
        <v>1174</v>
      </c>
      <c r="L493" s="68" t="s">
        <v>3578</v>
      </c>
      <c r="M493" s="42">
        <v>45957.425694444442</v>
      </c>
      <c r="N493" s="42">
        <v>45957.689583333333</v>
      </c>
      <c r="O493" s="68" t="s">
        <v>33</v>
      </c>
      <c r="P493" s="42" t="s">
        <v>2040</v>
      </c>
      <c r="Q493" s="42" t="s">
        <v>2585</v>
      </c>
      <c r="R493" s="42" t="s">
        <v>2042</v>
      </c>
      <c r="S493" s="42" t="s">
        <v>3579</v>
      </c>
      <c r="T493" s="42" t="s">
        <v>2013</v>
      </c>
      <c r="U493" s="25">
        <v>16</v>
      </c>
      <c r="V493" s="42" t="s">
        <v>42</v>
      </c>
      <c r="W493" s="42" t="s">
        <v>123</v>
      </c>
      <c r="X493" s="42" t="s">
        <v>2492</v>
      </c>
      <c r="Y493" s="68">
        <v>1</v>
      </c>
      <c r="Z493" s="26">
        <f>IF(T493="SOPORTE_TELEFÓNICO",'TARIFAS 2025'!$B$14,IF(V493="PRINCIPAL",'TARIFAS 2025'!$B$8,IF(V493="INTERMEDIA",'TARIFAS 2025'!$C$8,IF(V493="LEJANA",'TARIFAS 2025'!$D$8))))</f>
        <v>22000</v>
      </c>
      <c r="AA493" s="26">
        <f t="shared" si="8"/>
        <v>22000</v>
      </c>
    </row>
    <row r="494" spans="1:27" s="66" customFormat="1" ht="15.6">
      <c r="A494" s="68" t="s">
        <v>101</v>
      </c>
      <c r="B494" s="25" t="str">
        <f>VLOOKUP(A494,'CENTROS DE COSTOS'!A:D,2,0)</f>
        <v>0036-0006</v>
      </c>
      <c r="C494" s="25" t="str">
        <f>VLOOKUP(A494,'CENTROS DE COSTOS'!A:D,3,0)</f>
        <v>Wompi Oriente</v>
      </c>
      <c r="D494" s="68">
        <v>85250</v>
      </c>
      <c r="E494" s="68">
        <v>2932172</v>
      </c>
      <c r="F494" s="68">
        <v>76906</v>
      </c>
      <c r="G494" s="68" t="s">
        <v>33</v>
      </c>
      <c r="H494" s="68" t="s">
        <v>483</v>
      </c>
      <c r="I494" s="68" t="s">
        <v>492</v>
      </c>
      <c r="J494" s="68" t="s">
        <v>3580</v>
      </c>
      <c r="K494" s="68" t="s">
        <v>1174</v>
      </c>
      <c r="L494" s="68" t="s">
        <v>3581</v>
      </c>
      <c r="M494" s="42">
        <v>45954.621527777781</v>
      </c>
      <c r="N494" s="42">
        <v>45957.696527777778</v>
      </c>
      <c r="O494" s="68" t="s">
        <v>33</v>
      </c>
      <c r="P494" s="42" t="s">
        <v>2034</v>
      </c>
      <c r="Q494" s="42" t="s">
        <v>2035</v>
      </c>
      <c r="R494" s="42" t="s">
        <v>2036</v>
      </c>
      <c r="S494" s="42" t="s">
        <v>3582</v>
      </c>
      <c r="T494" s="42" t="s">
        <v>2013</v>
      </c>
      <c r="U494" s="25">
        <v>0</v>
      </c>
      <c r="V494" s="42" t="s">
        <v>43</v>
      </c>
      <c r="W494" s="42" t="s">
        <v>123</v>
      </c>
      <c r="X494" s="42" t="s">
        <v>1537</v>
      </c>
      <c r="Y494" s="68">
        <v>1</v>
      </c>
      <c r="Z494" s="26">
        <f>IF(T494="SOPORTE_TELEFÓNICO",'TARIFAS 2025'!$B$14,IF(V494="PRINCIPAL",'TARIFAS 2025'!$B$8,IF(V494="INTERMEDIA",'TARIFAS 2025'!$C$8,IF(V494="LEJANA",'TARIFAS 2025'!$D$8))))</f>
        <v>22000</v>
      </c>
      <c r="AA494" s="26">
        <f t="shared" si="8"/>
        <v>22000</v>
      </c>
    </row>
    <row r="495" spans="1:27" s="66" customFormat="1" ht="15.6">
      <c r="A495" s="68" t="s">
        <v>92</v>
      </c>
      <c r="B495" s="25" t="str">
        <f>VLOOKUP(A495,'CENTROS DE COSTOS'!A:D,2,0)</f>
        <v>0036-0006</v>
      </c>
      <c r="C495" s="25" t="str">
        <f>VLOOKUP(A495,'CENTROS DE COSTOS'!A:D,3,0)</f>
        <v>Wompi Oriente</v>
      </c>
      <c r="D495" s="68">
        <v>18256</v>
      </c>
      <c r="E495" s="68">
        <v>2935747</v>
      </c>
      <c r="F495" s="68">
        <v>65219</v>
      </c>
      <c r="G495" s="68" t="s">
        <v>33</v>
      </c>
      <c r="H495" s="68" t="s">
        <v>468</v>
      </c>
      <c r="I495" s="68" t="s">
        <v>474</v>
      </c>
      <c r="J495" s="68" t="s">
        <v>3583</v>
      </c>
      <c r="K495" s="68" t="s">
        <v>1174</v>
      </c>
      <c r="L495" s="68" t="s">
        <v>3584</v>
      </c>
      <c r="M495" s="42">
        <v>45956.487500000003</v>
      </c>
      <c r="N495" s="42">
        <v>45958.344444444447</v>
      </c>
      <c r="O495" s="68" t="s">
        <v>33</v>
      </c>
      <c r="P495" s="42" t="s">
        <v>2034</v>
      </c>
      <c r="Q495" s="42" t="s">
        <v>2035</v>
      </c>
      <c r="R495" s="42" t="s">
        <v>2036</v>
      </c>
      <c r="S495" s="42" t="s">
        <v>3585</v>
      </c>
      <c r="T495" s="42" t="s">
        <v>2013</v>
      </c>
      <c r="U495" s="25">
        <v>40</v>
      </c>
      <c r="V495" s="42" t="s">
        <v>44</v>
      </c>
      <c r="W495" s="42" t="s">
        <v>123</v>
      </c>
      <c r="X495" s="42" t="s">
        <v>1515</v>
      </c>
      <c r="Y495" s="68">
        <v>1</v>
      </c>
      <c r="Z495" s="26">
        <f>IF(T495="SOPORTE_TELEFÓNICO",'TARIFAS 2025'!$B$14,IF(V495="PRINCIPAL",'TARIFAS 2025'!$B$8,IF(V495="INTERMEDIA",'TARIFAS 2025'!$C$8,IF(V495="LEJANA",'TARIFAS 2025'!$D$8))))</f>
        <v>22000</v>
      </c>
      <c r="AA495" s="26">
        <f t="shared" si="8"/>
        <v>22000</v>
      </c>
    </row>
    <row r="496" spans="1:27" s="66" customFormat="1" ht="15.6">
      <c r="A496" s="68" t="s">
        <v>98</v>
      </c>
      <c r="B496" s="25" t="str">
        <f>VLOOKUP(A496,'CENTROS DE COSTOS'!A:D,2,0)</f>
        <v>0036-0007</v>
      </c>
      <c r="C496" s="25" t="str">
        <f>VLOOKUP(A496,'CENTROS DE COSTOS'!A:D,3,0)</f>
        <v>Wompi Santander</v>
      </c>
      <c r="D496" s="68">
        <v>15001</v>
      </c>
      <c r="E496" s="68">
        <v>2931543</v>
      </c>
      <c r="F496" s="68">
        <v>29391</v>
      </c>
      <c r="G496" s="68" t="s">
        <v>33</v>
      </c>
      <c r="H496" s="68" t="s">
        <v>324</v>
      </c>
      <c r="I496" s="68" t="s">
        <v>98</v>
      </c>
      <c r="J496" s="68" t="s">
        <v>3586</v>
      </c>
      <c r="K496" s="68" t="s">
        <v>1174</v>
      </c>
      <c r="L496" s="68" t="s">
        <v>3587</v>
      </c>
      <c r="M496" s="42">
        <v>45954.518750000003</v>
      </c>
      <c r="N496" s="42">
        <v>45958.347916666666</v>
      </c>
      <c r="O496" s="68" t="s">
        <v>33</v>
      </c>
      <c r="P496" s="42" t="s">
        <v>2034</v>
      </c>
      <c r="Q496" s="42" t="s">
        <v>2035</v>
      </c>
      <c r="R496" s="42" t="s">
        <v>2036</v>
      </c>
      <c r="S496" s="42" t="s">
        <v>3588</v>
      </c>
      <c r="T496" s="42" t="s">
        <v>2013</v>
      </c>
      <c r="U496" s="25">
        <v>64</v>
      </c>
      <c r="V496" s="42" t="s">
        <v>42</v>
      </c>
      <c r="W496" s="42" t="s">
        <v>123</v>
      </c>
      <c r="X496" s="42" t="s">
        <v>1242</v>
      </c>
      <c r="Y496" s="68">
        <v>2</v>
      </c>
      <c r="Z496" s="26">
        <f>IF(T496="SOPORTE_TELEFÓNICO",'TARIFAS 2025'!$B$14,IF(V496="PRINCIPAL",'TARIFAS 2025'!$B$8,IF(V496="INTERMEDIA",'TARIFAS 2025'!$C$8,IF(V496="LEJANA",'TARIFAS 2025'!$D$8))))</f>
        <v>22000</v>
      </c>
      <c r="AA496" s="26">
        <f t="shared" si="8"/>
        <v>44000</v>
      </c>
    </row>
    <row r="497" spans="1:27" s="66" customFormat="1" ht="15.6">
      <c r="A497" s="68" t="s">
        <v>73</v>
      </c>
      <c r="B497" s="25" t="str">
        <f>VLOOKUP(A497,'CENTROS DE COSTOS'!A:D,2,0)</f>
        <v>0036-0004</v>
      </c>
      <c r="C497" s="25" t="str">
        <f>VLOOKUP(A497,'CENTROS DE COSTOS'!A:D,3,0)</f>
        <v>Wompi Centro</v>
      </c>
      <c r="D497" s="68">
        <v>11001</v>
      </c>
      <c r="E497" s="68">
        <v>2940236</v>
      </c>
      <c r="F497" s="68">
        <v>79607</v>
      </c>
      <c r="G497" s="68" t="s">
        <v>33</v>
      </c>
      <c r="H497" s="68" t="s">
        <v>620</v>
      </c>
      <c r="I497" s="68" t="s">
        <v>73</v>
      </c>
      <c r="J497" s="68" t="s">
        <v>2291</v>
      </c>
      <c r="K497" s="68" t="s">
        <v>1174</v>
      </c>
      <c r="L497" s="68" t="s">
        <v>3589</v>
      </c>
      <c r="M497" s="42">
        <v>45957.532638888886</v>
      </c>
      <c r="N497" s="42">
        <v>45958.470833333333</v>
      </c>
      <c r="O497" s="68" t="s">
        <v>33</v>
      </c>
      <c r="P497" s="42" t="s">
        <v>2034</v>
      </c>
      <c r="Q497" s="42" t="s">
        <v>2035</v>
      </c>
      <c r="R497" s="42" t="s">
        <v>2036</v>
      </c>
      <c r="S497" s="42" t="s">
        <v>3590</v>
      </c>
      <c r="T497" s="42" t="s">
        <v>1178</v>
      </c>
      <c r="U497" s="25">
        <v>8</v>
      </c>
      <c r="V497" s="42" t="s">
        <v>42</v>
      </c>
      <c r="W497" s="42" t="s">
        <v>123</v>
      </c>
      <c r="X497" s="42" t="s">
        <v>1509</v>
      </c>
      <c r="Y497" s="68">
        <v>1</v>
      </c>
      <c r="Z497" s="26">
        <f>IF(T497="SOPORTE_TELEFÓNICO",'TARIFAS 2025'!$B$14,IF(V497="PRINCIPAL",'TARIFAS 2025'!$B$8,IF(V497="INTERMEDIA",'TARIFAS 2025'!$C$8,IF(V497="LEJANA",'TARIFAS 2025'!$D$8))))</f>
        <v>51282</v>
      </c>
      <c r="AA497" s="26">
        <f t="shared" si="8"/>
        <v>51282</v>
      </c>
    </row>
    <row r="498" spans="1:27" s="66" customFormat="1" ht="15.6">
      <c r="A498" s="68" t="s">
        <v>70</v>
      </c>
      <c r="B498" s="25" t="str">
        <f>VLOOKUP(A498,'CENTROS DE COSTOS'!A:D,2,0)</f>
        <v>0036-0001</v>
      </c>
      <c r="C498" s="25" t="str">
        <f>VLOOKUP(A498,'CENTROS DE COSTOS'!A:D,3,0)</f>
        <v>Wompi Costa</v>
      </c>
      <c r="D498" s="68">
        <v>8606</v>
      </c>
      <c r="E498" s="68">
        <v>2943125</v>
      </c>
      <c r="F498" s="68">
        <v>75354</v>
      </c>
      <c r="G498" s="68" t="s">
        <v>33</v>
      </c>
      <c r="H498" s="68" t="s">
        <v>255</v>
      </c>
      <c r="I498" s="68" t="s">
        <v>268</v>
      </c>
      <c r="J498" s="68" t="s">
        <v>3591</v>
      </c>
      <c r="K498" s="68" t="s">
        <v>1174</v>
      </c>
      <c r="L498" s="68" t="s">
        <v>3592</v>
      </c>
      <c r="M498" s="42">
        <v>45958.333333333336</v>
      </c>
      <c r="N498" s="42">
        <v>45958.486805555556</v>
      </c>
      <c r="O498" s="68" t="s">
        <v>33</v>
      </c>
      <c r="P498" s="42" t="s">
        <v>2022</v>
      </c>
      <c r="Q498" s="42" t="s">
        <v>2115</v>
      </c>
      <c r="R498" s="42" t="s">
        <v>2024</v>
      </c>
      <c r="S498" s="42" t="s">
        <v>3593</v>
      </c>
      <c r="T498" s="42" t="s">
        <v>1178</v>
      </c>
      <c r="U498" s="25">
        <v>0</v>
      </c>
      <c r="V498" s="42" t="s">
        <v>43</v>
      </c>
      <c r="W498" s="42" t="s">
        <v>123</v>
      </c>
      <c r="X498" s="42" t="s">
        <v>1354</v>
      </c>
      <c r="Y498" s="68">
        <v>1</v>
      </c>
      <c r="Z498" s="26">
        <f>IF(T498="SOPORTE_TELEFÓNICO",'TARIFAS 2025'!$B$14,IF(V498="PRINCIPAL",'TARIFAS 2025'!$B$8,IF(V498="INTERMEDIA",'TARIFAS 2025'!$C$8,IF(V498="LEJANA",'TARIFAS 2025'!$D$8))))</f>
        <v>172989</v>
      </c>
      <c r="AA498" s="26">
        <f t="shared" si="8"/>
        <v>172989</v>
      </c>
    </row>
    <row r="499" spans="1:27" s="66" customFormat="1" ht="15.6">
      <c r="A499" s="68" t="s">
        <v>93</v>
      </c>
      <c r="B499" s="25" t="str">
        <f>VLOOKUP(A499,'CENTROS DE COSTOS'!A:D,2,0)</f>
        <v>0036-0003</v>
      </c>
      <c r="C499" s="25" t="str">
        <f>VLOOKUP(A499,'CENTROS DE COSTOS'!A:D,3,0)</f>
        <v>Wompi Suroccidente</v>
      </c>
      <c r="D499" s="68">
        <v>52317</v>
      </c>
      <c r="E499" s="68">
        <v>2940610</v>
      </c>
      <c r="F499" s="68">
        <v>49967</v>
      </c>
      <c r="G499" s="68" t="s">
        <v>33</v>
      </c>
      <c r="H499" s="68" t="s">
        <v>135</v>
      </c>
      <c r="I499" s="68" t="s">
        <v>860</v>
      </c>
      <c r="J499" s="68" t="s">
        <v>3594</v>
      </c>
      <c r="K499" s="68" t="s">
        <v>1174</v>
      </c>
      <c r="L499" s="68" t="s">
        <v>3595</v>
      </c>
      <c r="M499" s="42">
        <v>45957.572916666664</v>
      </c>
      <c r="N499" s="42">
        <v>45958.526388888888</v>
      </c>
      <c r="O499" s="68" t="s">
        <v>33</v>
      </c>
      <c r="P499" s="42" t="s">
        <v>2002</v>
      </c>
      <c r="Q499" s="42" t="s">
        <v>2003</v>
      </c>
      <c r="R499" s="42" t="s">
        <v>2219</v>
      </c>
      <c r="S499" s="42" t="s">
        <v>3596</v>
      </c>
      <c r="T499" s="42" t="s">
        <v>1178</v>
      </c>
      <c r="U499" s="25">
        <v>16</v>
      </c>
      <c r="V499" s="42" t="s">
        <v>43</v>
      </c>
      <c r="W499" s="42" t="s">
        <v>123</v>
      </c>
      <c r="X499" s="42" t="s">
        <v>1901</v>
      </c>
      <c r="Y499" s="68">
        <v>1</v>
      </c>
      <c r="Z499" s="26">
        <f>IF(T499="SOPORTE_TELEFÓNICO",'TARIFAS 2025'!$B$14,IF(V499="PRINCIPAL",'TARIFAS 2025'!$B$8,IF(V499="INTERMEDIA",'TARIFAS 2025'!$C$8,IF(V499="LEJANA",'TARIFAS 2025'!$D$8))))</f>
        <v>172989</v>
      </c>
      <c r="AA499" s="26">
        <f t="shared" si="8"/>
        <v>172989</v>
      </c>
    </row>
    <row r="500" spans="1:27" s="66" customFormat="1" ht="15.6">
      <c r="A500" s="68" t="s">
        <v>73</v>
      </c>
      <c r="B500" s="25" t="str">
        <f>VLOOKUP(A500,'CENTROS DE COSTOS'!A:D,2,0)</f>
        <v>0036-0004</v>
      </c>
      <c r="C500" s="25" t="str">
        <f>VLOOKUP(A500,'CENTROS DE COSTOS'!A:D,3,0)</f>
        <v>Wompi Centro</v>
      </c>
      <c r="D500" s="68">
        <v>25322</v>
      </c>
      <c r="E500" s="68">
        <v>2941172</v>
      </c>
      <c r="F500" s="68">
        <v>63988</v>
      </c>
      <c r="G500" s="68" t="s">
        <v>33</v>
      </c>
      <c r="H500" s="68" t="s">
        <v>620</v>
      </c>
      <c r="I500" s="68" t="s">
        <v>662</v>
      </c>
      <c r="J500" s="68" t="s">
        <v>3597</v>
      </c>
      <c r="K500" s="68" t="s">
        <v>1174</v>
      </c>
      <c r="L500" s="68" t="s">
        <v>3598</v>
      </c>
      <c r="M500" s="42">
        <v>45957.620833333334</v>
      </c>
      <c r="N500" s="42">
        <v>45958.529166666667</v>
      </c>
      <c r="O500" s="68" t="s">
        <v>33</v>
      </c>
      <c r="P500" s="42" t="s">
        <v>2002</v>
      </c>
      <c r="Q500" s="42" t="s">
        <v>2218</v>
      </c>
      <c r="R500" s="42" t="s">
        <v>2219</v>
      </c>
      <c r="S500" s="42" t="s">
        <v>3599</v>
      </c>
      <c r="T500" s="42" t="s">
        <v>1178</v>
      </c>
      <c r="U500" s="25">
        <v>0</v>
      </c>
      <c r="V500" s="42" t="s">
        <v>43</v>
      </c>
      <c r="W500" s="42" t="s">
        <v>123</v>
      </c>
      <c r="X500" s="42" t="s">
        <v>2449</v>
      </c>
      <c r="Y500" s="68">
        <v>1</v>
      </c>
      <c r="Z500" s="26">
        <f>IF(T500="SOPORTE_TELEFÓNICO",'TARIFAS 2025'!$B$14,IF(V500="PRINCIPAL",'TARIFAS 2025'!$B$8,IF(V500="INTERMEDIA",'TARIFAS 2025'!$C$8,IF(V500="LEJANA",'TARIFAS 2025'!$D$8))))</f>
        <v>172989</v>
      </c>
      <c r="AA500" s="26">
        <f t="shared" si="8"/>
        <v>172989</v>
      </c>
    </row>
    <row r="501" spans="1:27" s="66" customFormat="1" ht="15.6">
      <c r="A501" s="68" t="s">
        <v>99</v>
      </c>
      <c r="B501" s="25" t="str">
        <f>VLOOKUP(A501,'CENTROS DE COSTOS'!A:D,2,0)</f>
        <v>0036-0001</v>
      </c>
      <c r="C501" s="25" t="str">
        <f>VLOOKUP(A501,'CENTROS DE COSTOS'!A:D,3,0)</f>
        <v>Wompi Costa</v>
      </c>
      <c r="D501" s="68">
        <v>44874</v>
      </c>
      <c r="E501" s="68">
        <v>2896457</v>
      </c>
      <c r="F501" s="68">
        <v>54259</v>
      </c>
      <c r="G501" s="68" t="s">
        <v>33</v>
      </c>
      <c r="H501" s="68" t="s">
        <v>776</v>
      </c>
      <c r="I501" s="68" t="s">
        <v>284</v>
      </c>
      <c r="J501" s="68" t="s">
        <v>3600</v>
      </c>
      <c r="K501" s="68" t="s">
        <v>1174</v>
      </c>
      <c r="L501" s="68" t="s">
        <v>3601</v>
      </c>
      <c r="M501" s="42">
        <v>45947.462500000001</v>
      </c>
      <c r="N501" s="42">
        <v>45958.530555555553</v>
      </c>
      <c r="O501" s="68" t="s">
        <v>33</v>
      </c>
      <c r="P501" s="42" t="s">
        <v>2009</v>
      </c>
      <c r="Q501" s="42" t="s">
        <v>2093</v>
      </c>
      <c r="R501" s="42" t="s">
        <v>2110</v>
      </c>
      <c r="S501" s="42" t="s">
        <v>3602</v>
      </c>
      <c r="T501" s="42" t="s">
        <v>2013</v>
      </c>
      <c r="U501" s="25">
        <v>0</v>
      </c>
      <c r="V501" s="42" t="s">
        <v>43</v>
      </c>
      <c r="W501" s="42" t="s">
        <v>123</v>
      </c>
      <c r="X501" s="42" t="s">
        <v>1407</v>
      </c>
      <c r="Y501" s="68">
        <v>1</v>
      </c>
      <c r="Z501" s="26">
        <f>IF(T501="SOPORTE_TELEFÓNICO",'TARIFAS 2025'!$B$14,IF(V501="PRINCIPAL",'TARIFAS 2025'!$B$8,IF(V501="INTERMEDIA",'TARIFAS 2025'!$C$8,IF(V501="LEJANA",'TARIFAS 2025'!$D$8))))</f>
        <v>22000</v>
      </c>
      <c r="AA501" s="26">
        <f t="shared" si="8"/>
        <v>22000</v>
      </c>
    </row>
    <row r="502" spans="1:27" s="66" customFormat="1" ht="15.6">
      <c r="A502" s="68" t="s">
        <v>79</v>
      </c>
      <c r="B502" s="25" t="str">
        <f>VLOOKUP(A502,'CENTROS DE COSTOS'!A:D,2,0)</f>
        <v>0036-0003</v>
      </c>
      <c r="C502" s="25" t="str">
        <f>VLOOKUP(A502,'CENTROS DE COSTOS'!A:D,3,0)</f>
        <v>Wompi Suroccidente</v>
      </c>
      <c r="D502" s="68">
        <v>76001</v>
      </c>
      <c r="E502" s="68">
        <v>2893263</v>
      </c>
      <c r="F502" s="68">
        <v>79178</v>
      </c>
      <c r="G502" s="68" t="s">
        <v>33</v>
      </c>
      <c r="H502" s="68" t="s">
        <v>1103</v>
      </c>
      <c r="I502" s="68" t="s">
        <v>79</v>
      </c>
      <c r="J502" s="68" t="s">
        <v>3603</v>
      </c>
      <c r="K502" s="68" t="s">
        <v>1174</v>
      </c>
      <c r="L502" s="68" t="s">
        <v>3604</v>
      </c>
      <c r="M502" s="42">
        <v>45946.6875</v>
      </c>
      <c r="N502" s="42">
        <v>45958.533333333333</v>
      </c>
      <c r="O502" s="68" t="s">
        <v>33</v>
      </c>
      <c r="P502" s="42" t="s">
        <v>2509</v>
      </c>
      <c r="Q502" s="42" t="s">
        <v>2829</v>
      </c>
      <c r="R502" s="42" t="s">
        <v>2042</v>
      </c>
      <c r="S502" s="42" t="s">
        <v>3605</v>
      </c>
      <c r="T502" s="42" t="s">
        <v>1178</v>
      </c>
      <c r="U502" s="25">
        <v>24</v>
      </c>
      <c r="V502" s="42" t="s">
        <v>42</v>
      </c>
      <c r="W502" s="42" t="s">
        <v>123</v>
      </c>
      <c r="X502" s="42" t="s">
        <v>2084</v>
      </c>
      <c r="Y502" s="68">
        <v>2</v>
      </c>
      <c r="Z502" s="26">
        <f>IF(T502="SOPORTE_TELEFÓNICO",'TARIFAS 2025'!$B$14,IF(V502="PRINCIPAL",'TARIFAS 2025'!$B$8,IF(V502="INTERMEDIA",'TARIFAS 2025'!$C$8,IF(V502="LEJANA",'TARIFAS 2025'!$D$8))))</f>
        <v>51282</v>
      </c>
      <c r="AA502" s="26">
        <f t="shared" si="8"/>
        <v>102564</v>
      </c>
    </row>
    <row r="503" spans="1:27" s="66" customFormat="1" ht="15.6">
      <c r="A503" s="68" t="s">
        <v>73</v>
      </c>
      <c r="B503" s="25" t="str">
        <f>VLOOKUP(A503,'CENTROS DE COSTOS'!A:D,2,0)</f>
        <v>0036-0004</v>
      </c>
      <c r="C503" s="25" t="str">
        <f>VLOOKUP(A503,'CENTROS DE COSTOS'!A:D,3,0)</f>
        <v>Wompi Centro</v>
      </c>
      <c r="D503" s="68">
        <v>25322</v>
      </c>
      <c r="E503" s="68">
        <v>2937046</v>
      </c>
      <c r="F503" s="68">
        <v>68888</v>
      </c>
      <c r="G503" s="68" t="s">
        <v>33</v>
      </c>
      <c r="H503" s="68" t="s">
        <v>620</v>
      </c>
      <c r="I503" s="68" t="s">
        <v>662</v>
      </c>
      <c r="J503" s="68" t="s">
        <v>3606</v>
      </c>
      <c r="K503" s="68" t="s">
        <v>1174</v>
      </c>
      <c r="L503" s="68" t="s">
        <v>3607</v>
      </c>
      <c r="M503" s="42">
        <v>45957.365277777775</v>
      </c>
      <c r="N503" s="42">
        <v>45958.549305555556</v>
      </c>
      <c r="O503" s="68" t="s">
        <v>33</v>
      </c>
      <c r="P503" s="42" t="s">
        <v>2022</v>
      </c>
      <c r="Q503" s="42" t="s">
        <v>2115</v>
      </c>
      <c r="R503" s="42" t="s">
        <v>2060</v>
      </c>
      <c r="S503" s="42" t="s">
        <v>3608</v>
      </c>
      <c r="T503" s="42" t="s">
        <v>1178</v>
      </c>
      <c r="U503" s="25">
        <v>32</v>
      </c>
      <c r="V503" s="42" t="s">
        <v>43</v>
      </c>
      <c r="W503" s="42" t="s">
        <v>123</v>
      </c>
      <c r="X503" s="42" t="s">
        <v>2449</v>
      </c>
      <c r="Y503" s="68">
        <v>1</v>
      </c>
      <c r="Z503" s="26">
        <f>IF(T503="SOPORTE_TELEFÓNICO",'TARIFAS 2025'!$B$14,IF(V503="PRINCIPAL",'TARIFAS 2025'!$B$8,IF(V503="INTERMEDIA",'TARIFAS 2025'!$C$8,IF(V503="LEJANA",'TARIFAS 2025'!$D$8))))</f>
        <v>172989</v>
      </c>
      <c r="AA503" s="26">
        <f t="shared" si="8"/>
        <v>172989</v>
      </c>
    </row>
    <row r="504" spans="1:27" s="66" customFormat="1" ht="15.6">
      <c r="A504" s="68" t="s">
        <v>83</v>
      </c>
      <c r="B504" s="25" t="str">
        <f>VLOOKUP(A504,'CENTROS DE COSTOS'!A:D,2,0)</f>
        <v>0036-0007</v>
      </c>
      <c r="C504" s="25" t="str">
        <f>VLOOKUP(A504,'CENTROS DE COSTOS'!A:D,3,0)</f>
        <v>Wompi Santander</v>
      </c>
      <c r="D504" s="68">
        <v>54001</v>
      </c>
      <c r="E504" s="68">
        <v>2872814</v>
      </c>
      <c r="F504" s="68">
        <v>47307</v>
      </c>
      <c r="G504" s="68" t="s">
        <v>33</v>
      </c>
      <c r="H504" s="68" t="s">
        <v>893</v>
      </c>
      <c r="I504" s="68" t="s">
        <v>83</v>
      </c>
      <c r="J504" s="68" t="s">
        <v>3609</v>
      </c>
      <c r="K504" s="68" t="s">
        <v>1174</v>
      </c>
      <c r="L504" s="68" t="s">
        <v>3610</v>
      </c>
      <c r="M504" s="42">
        <v>45942.375</v>
      </c>
      <c r="N504" s="42">
        <v>45958.585416666669</v>
      </c>
      <c r="O504" s="68" t="s">
        <v>33</v>
      </c>
      <c r="P504" s="42" t="s">
        <v>2016</v>
      </c>
      <c r="Q504" s="42" t="s">
        <v>2017</v>
      </c>
      <c r="R504" s="42" t="s">
        <v>2018</v>
      </c>
      <c r="S504" s="42" t="s">
        <v>3611</v>
      </c>
      <c r="T504" s="42" t="s">
        <v>2013</v>
      </c>
      <c r="U504" s="25">
        <v>64</v>
      </c>
      <c r="V504" s="42" t="s">
        <v>42</v>
      </c>
      <c r="W504" s="42" t="s">
        <v>123</v>
      </c>
      <c r="X504" s="42" t="s">
        <v>1286</v>
      </c>
      <c r="Y504" s="68">
        <v>1</v>
      </c>
      <c r="Z504" s="26">
        <f>IF(T504="SOPORTE_TELEFÓNICO",'TARIFAS 2025'!$B$14,IF(V504="PRINCIPAL",'TARIFAS 2025'!$B$8,IF(V504="INTERMEDIA",'TARIFAS 2025'!$C$8,IF(V504="LEJANA",'TARIFAS 2025'!$D$8))))</f>
        <v>22000</v>
      </c>
      <c r="AA504" s="26">
        <f t="shared" si="8"/>
        <v>22000</v>
      </c>
    </row>
    <row r="505" spans="1:27" s="66" customFormat="1" ht="15.6">
      <c r="A505" s="68" t="s">
        <v>76</v>
      </c>
      <c r="B505" s="25" t="str">
        <f>VLOOKUP(A505,'CENTROS DE COSTOS'!A:D,2,0)</f>
        <v>0036-0007</v>
      </c>
      <c r="C505" s="25" t="str">
        <f>VLOOKUP(A505,'CENTROS DE COSTOS'!A:D,3,0)</f>
        <v>Wompi Santander</v>
      </c>
      <c r="D505" s="68">
        <v>68500</v>
      </c>
      <c r="E505" s="68">
        <v>2922400</v>
      </c>
      <c r="F505" s="68">
        <v>58941</v>
      </c>
      <c r="G505" s="68" t="s">
        <v>33</v>
      </c>
      <c r="H505" s="68" t="s">
        <v>965</v>
      </c>
      <c r="I505" s="68" t="s">
        <v>1010</v>
      </c>
      <c r="J505" s="68" t="s">
        <v>3612</v>
      </c>
      <c r="K505" s="68" t="s">
        <v>1174</v>
      </c>
      <c r="L505" s="68" t="s">
        <v>3613</v>
      </c>
      <c r="M505" s="42">
        <v>45953.333333333336</v>
      </c>
      <c r="N505" s="42">
        <v>45958.615972222222</v>
      </c>
      <c r="O505" s="68" t="s">
        <v>33</v>
      </c>
      <c r="P505" s="42" t="s">
        <v>2149</v>
      </c>
      <c r="Q505" s="42" t="s">
        <v>2418</v>
      </c>
      <c r="R505" s="42" t="s">
        <v>2151</v>
      </c>
      <c r="S505" s="42" t="s">
        <v>3614</v>
      </c>
      <c r="T505" s="42" t="s">
        <v>1178</v>
      </c>
      <c r="U505" s="25">
        <v>0</v>
      </c>
      <c r="V505" s="42" t="s">
        <v>44</v>
      </c>
      <c r="W505" s="42" t="s">
        <v>123</v>
      </c>
      <c r="X505" s="42" t="s">
        <v>1297</v>
      </c>
      <c r="Y505" s="68">
        <v>1</v>
      </c>
      <c r="Z505" s="26">
        <f>IF(T505="SOPORTE_TELEFÓNICO",'TARIFAS 2025'!$B$14,IF(V505="PRINCIPAL",'TARIFAS 2025'!$B$8,IF(V505="INTERMEDIA",'TARIFAS 2025'!$C$8,IF(V505="LEJANA",'TARIFAS 2025'!$D$8))))</f>
        <v>452148</v>
      </c>
      <c r="AA505" s="26">
        <f t="shared" si="8"/>
        <v>452148</v>
      </c>
    </row>
    <row r="506" spans="1:27" s="66" customFormat="1" ht="15.6">
      <c r="A506" s="68" t="s">
        <v>91</v>
      </c>
      <c r="B506" s="25" t="str">
        <f>VLOOKUP(A506,'CENTROS DE COSTOS'!A:D,2,0)</f>
        <v>0036-0001</v>
      </c>
      <c r="C506" s="25" t="str">
        <f>VLOOKUP(A506,'CENTROS DE COSTOS'!A:D,3,0)</f>
        <v>Wompi Costa</v>
      </c>
      <c r="D506" s="68">
        <v>23686</v>
      </c>
      <c r="E506" s="68">
        <v>2937212</v>
      </c>
      <c r="F506" s="68">
        <v>80400</v>
      </c>
      <c r="G506" s="68" t="s">
        <v>33</v>
      </c>
      <c r="H506" s="68" t="s">
        <v>278</v>
      </c>
      <c r="I506" s="68" t="s">
        <v>616</v>
      </c>
      <c r="J506" s="68" t="s">
        <v>3615</v>
      </c>
      <c r="K506" s="68" t="s">
        <v>1174</v>
      </c>
      <c r="L506" s="68" t="s">
        <v>3616</v>
      </c>
      <c r="M506" s="42">
        <v>45957.370833333334</v>
      </c>
      <c r="N506" s="42">
        <v>45958.634027777778</v>
      </c>
      <c r="O506" s="68" t="s">
        <v>33</v>
      </c>
      <c r="P506" s="42" t="s">
        <v>2034</v>
      </c>
      <c r="Q506" s="42" t="s">
        <v>2035</v>
      </c>
      <c r="R506" s="42" t="s">
        <v>2036</v>
      </c>
      <c r="S506" s="42" t="s">
        <v>3617</v>
      </c>
      <c r="T506" s="42" t="s">
        <v>1178</v>
      </c>
      <c r="U506" s="25">
        <v>0</v>
      </c>
      <c r="V506" s="42" t="s">
        <v>43</v>
      </c>
      <c r="W506" s="42" t="s">
        <v>123</v>
      </c>
      <c r="X506" s="42" t="s">
        <v>1699</v>
      </c>
      <c r="Y506" s="68">
        <v>1</v>
      </c>
      <c r="Z506" s="26">
        <f>IF(T506="SOPORTE_TELEFÓNICO",'TARIFAS 2025'!$B$14,IF(V506="PRINCIPAL",'TARIFAS 2025'!$B$8,IF(V506="INTERMEDIA",'TARIFAS 2025'!$C$8,IF(V506="LEJANA",'TARIFAS 2025'!$D$8))))</f>
        <v>172989</v>
      </c>
      <c r="AA506" s="26">
        <f t="shared" si="8"/>
        <v>172989</v>
      </c>
    </row>
    <row r="507" spans="1:27" s="66" customFormat="1" ht="15.6">
      <c r="A507" s="68" t="s">
        <v>98</v>
      </c>
      <c r="B507" s="25" t="str">
        <f>VLOOKUP(A507,'CENTROS DE COSTOS'!A:D,2,0)</f>
        <v>0036-0007</v>
      </c>
      <c r="C507" s="25" t="str">
        <f>VLOOKUP(A507,'CENTROS DE COSTOS'!A:D,3,0)</f>
        <v>Wompi Santander</v>
      </c>
      <c r="D507" s="68">
        <v>15176</v>
      </c>
      <c r="E507" s="68">
        <v>2935136</v>
      </c>
      <c r="F507" s="68">
        <v>41544</v>
      </c>
      <c r="G507" s="68" t="s">
        <v>33</v>
      </c>
      <c r="H507" s="68" t="s">
        <v>324</v>
      </c>
      <c r="I507" s="68" t="s">
        <v>340</v>
      </c>
      <c r="J507" s="68" t="s">
        <v>3024</v>
      </c>
      <c r="K507" s="68" t="s">
        <v>1174</v>
      </c>
      <c r="L507" s="68" t="s">
        <v>3618</v>
      </c>
      <c r="M507" s="42">
        <v>45956.375</v>
      </c>
      <c r="N507" s="42">
        <v>45958.709027777775</v>
      </c>
      <c r="O507" s="68" t="s">
        <v>33</v>
      </c>
      <c r="P507" s="42" t="s">
        <v>2022</v>
      </c>
      <c r="Q507" s="42" t="s">
        <v>2023</v>
      </c>
      <c r="R507" s="42" t="s">
        <v>2024</v>
      </c>
      <c r="S507" s="42" t="s">
        <v>3619</v>
      </c>
      <c r="T507" s="42" t="s">
        <v>2013</v>
      </c>
      <c r="U507" s="25">
        <v>64</v>
      </c>
      <c r="V507" s="42" t="s">
        <v>44</v>
      </c>
      <c r="W507" s="42" t="s">
        <v>123</v>
      </c>
      <c r="X507" s="42" t="s">
        <v>1521</v>
      </c>
      <c r="Y507" s="68">
        <v>1</v>
      </c>
      <c r="Z507" s="26">
        <f>IF(T507="SOPORTE_TELEFÓNICO",'TARIFAS 2025'!$B$14,IF(V507="PRINCIPAL",'TARIFAS 2025'!$B$8,IF(V507="INTERMEDIA",'TARIFAS 2025'!$C$8,IF(V507="LEJANA",'TARIFAS 2025'!$D$8))))</f>
        <v>22000</v>
      </c>
      <c r="AA507" s="26">
        <f t="shared" si="8"/>
        <v>22000</v>
      </c>
    </row>
    <row r="508" spans="1:27" s="66" customFormat="1" ht="15.6">
      <c r="A508" s="68" t="s">
        <v>83</v>
      </c>
      <c r="B508" s="25" t="str">
        <f>VLOOKUP(A508,'CENTROS DE COSTOS'!A:D,2,0)</f>
        <v>0036-0007</v>
      </c>
      <c r="C508" s="25" t="str">
        <f>VLOOKUP(A508,'CENTROS DE COSTOS'!A:D,3,0)</f>
        <v>Wompi Santander</v>
      </c>
      <c r="D508" s="68">
        <v>54001</v>
      </c>
      <c r="E508" s="68">
        <v>2940201</v>
      </c>
      <c r="F508" s="68">
        <v>65384</v>
      </c>
      <c r="G508" s="68" t="s">
        <v>33</v>
      </c>
      <c r="H508" s="68" t="s">
        <v>893</v>
      </c>
      <c r="I508" s="68" t="s">
        <v>83</v>
      </c>
      <c r="J508" s="68" t="s">
        <v>3620</v>
      </c>
      <c r="K508" s="68" t="s">
        <v>1174</v>
      </c>
      <c r="L508" s="68" t="s">
        <v>3621</v>
      </c>
      <c r="M508" s="42">
        <v>45957.520138888889</v>
      </c>
      <c r="N508" s="42">
        <v>45958.713888888888</v>
      </c>
      <c r="O508" s="68" t="s">
        <v>33</v>
      </c>
      <c r="P508" s="42" t="s">
        <v>2034</v>
      </c>
      <c r="Q508" s="42" t="s">
        <v>2435</v>
      </c>
      <c r="R508" s="42" t="s">
        <v>3052</v>
      </c>
      <c r="S508" s="42" t="s">
        <v>3622</v>
      </c>
      <c r="T508" s="42" t="s">
        <v>2013</v>
      </c>
      <c r="U508" s="25">
        <v>32</v>
      </c>
      <c r="V508" s="42" t="s">
        <v>42</v>
      </c>
      <c r="W508" s="42" t="s">
        <v>123</v>
      </c>
      <c r="X508" s="42" t="s">
        <v>1418</v>
      </c>
      <c r="Y508" s="68">
        <v>1</v>
      </c>
      <c r="Z508" s="26">
        <f>IF(T508="SOPORTE_TELEFÓNICO",'TARIFAS 2025'!$B$14,IF(V508="PRINCIPAL",'TARIFAS 2025'!$B$8,IF(V508="INTERMEDIA",'TARIFAS 2025'!$C$8,IF(V508="LEJANA",'TARIFAS 2025'!$D$8))))</f>
        <v>22000</v>
      </c>
      <c r="AA508" s="26">
        <f t="shared" si="8"/>
        <v>22000</v>
      </c>
    </row>
    <row r="509" spans="1:27" s="66" customFormat="1" ht="15.6">
      <c r="A509" s="68" t="s">
        <v>94</v>
      </c>
      <c r="B509" s="25" t="str">
        <f>VLOOKUP(A509,'CENTROS DE COSTOS'!A:D,2,0)</f>
        <v>0036-0002</v>
      </c>
      <c r="C509" s="25" t="str">
        <f>VLOOKUP(A509,'CENTROS DE COSTOS'!A:D,3,0)</f>
        <v>Wompi Eje Cafetero</v>
      </c>
      <c r="D509" s="68">
        <v>63130</v>
      </c>
      <c r="E509" s="68">
        <v>2937794</v>
      </c>
      <c r="F509" s="68">
        <v>11734</v>
      </c>
      <c r="G509" s="68" t="s">
        <v>33</v>
      </c>
      <c r="H509" s="68" t="s">
        <v>941</v>
      </c>
      <c r="I509" s="68" t="s">
        <v>942</v>
      </c>
      <c r="J509" s="68" t="s">
        <v>3623</v>
      </c>
      <c r="K509" s="68" t="s">
        <v>1174</v>
      </c>
      <c r="L509" s="68" t="s">
        <v>3624</v>
      </c>
      <c r="M509" s="42">
        <v>45957.402777777781</v>
      </c>
      <c r="N509" s="42">
        <v>45959.313194444447</v>
      </c>
      <c r="O509" s="68" t="s">
        <v>33</v>
      </c>
      <c r="P509" s="42" t="s">
        <v>2034</v>
      </c>
      <c r="Q509" s="42" t="s">
        <v>2035</v>
      </c>
      <c r="R509" s="42" t="s">
        <v>2036</v>
      </c>
      <c r="S509" s="42" t="s">
        <v>3625</v>
      </c>
      <c r="T509" s="42" t="s">
        <v>1178</v>
      </c>
      <c r="U509" s="25">
        <v>64</v>
      </c>
      <c r="V509" s="42" t="s">
        <v>43</v>
      </c>
      <c r="W509" s="42" t="s">
        <v>123</v>
      </c>
      <c r="X509" s="42" t="s">
        <v>1874</v>
      </c>
      <c r="Y509" s="68">
        <v>1</v>
      </c>
      <c r="Z509" s="26">
        <f>IF(T509="SOPORTE_TELEFÓNICO",'TARIFAS 2025'!$B$14,IF(V509="PRINCIPAL",'TARIFAS 2025'!$B$8,IF(V509="INTERMEDIA",'TARIFAS 2025'!$C$8,IF(V509="LEJANA",'TARIFAS 2025'!$D$8))))</f>
        <v>172989</v>
      </c>
      <c r="AA509" s="26">
        <f t="shared" si="8"/>
        <v>172989</v>
      </c>
    </row>
    <row r="510" spans="1:27" s="66" customFormat="1" ht="15.6">
      <c r="A510" s="68" t="s">
        <v>83</v>
      </c>
      <c r="B510" s="25" t="str">
        <f>VLOOKUP(A510,'CENTROS DE COSTOS'!A:D,2,0)</f>
        <v>0036-0007</v>
      </c>
      <c r="C510" s="25" t="str">
        <f>VLOOKUP(A510,'CENTROS DE COSTOS'!A:D,3,0)</f>
        <v>Wompi Santander</v>
      </c>
      <c r="D510" s="68">
        <v>54223</v>
      </c>
      <c r="E510" s="68">
        <v>2934153</v>
      </c>
      <c r="F510" s="68">
        <v>10938</v>
      </c>
      <c r="G510" s="68" t="s">
        <v>33</v>
      </c>
      <c r="H510" s="68" t="s">
        <v>893</v>
      </c>
      <c r="I510" s="68" t="s">
        <v>904</v>
      </c>
      <c r="J510" s="68" t="s">
        <v>3626</v>
      </c>
      <c r="K510" s="68" t="s">
        <v>1174</v>
      </c>
      <c r="L510" s="68" t="s">
        <v>3627</v>
      </c>
      <c r="M510" s="42">
        <v>45955.375</v>
      </c>
      <c r="N510" s="42">
        <v>45959.373611111114</v>
      </c>
      <c r="O510" s="68" t="s">
        <v>33</v>
      </c>
      <c r="P510" s="42" t="s">
        <v>2009</v>
      </c>
      <c r="Q510" s="42" t="s">
        <v>2093</v>
      </c>
      <c r="R510" s="42" t="s">
        <v>2011</v>
      </c>
      <c r="S510" s="42" t="s">
        <v>3628</v>
      </c>
      <c r="T510" s="42" t="s">
        <v>2013</v>
      </c>
      <c r="U510" s="25">
        <v>0</v>
      </c>
      <c r="V510" s="42" t="s">
        <v>44</v>
      </c>
      <c r="W510" s="42" t="s">
        <v>123</v>
      </c>
      <c r="X510" s="42" t="s">
        <v>1474</v>
      </c>
      <c r="Y510" s="68">
        <v>1</v>
      </c>
      <c r="Z510" s="26">
        <f>IF(T510="SOPORTE_TELEFÓNICO",'TARIFAS 2025'!$B$14,IF(V510="PRINCIPAL",'TARIFAS 2025'!$B$8,IF(V510="INTERMEDIA",'TARIFAS 2025'!$C$8,IF(V510="LEJANA",'TARIFAS 2025'!$D$8))))</f>
        <v>22000</v>
      </c>
      <c r="AA510" s="26">
        <f t="shared" si="8"/>
        <v>22000</v>
      </c>
    </row>
    <row r="511" spans="1:27" s="66" customFormat="1" ht="15.6">
      <c r="A511" s="68" t="s">
        <v>73</v>
      </c>
      <c r="B511" s="25" t="str">
        <f>VLOOKUP(A511,'CENTROS DE COSTOS'!A:D,2,0)</f>
        <v>0036-0004</v>
      </c>
      <c r="C511" s="25" t="str">
        <f>VLOOKUP(A511,'CENTROS DE COSTOS'!A:D,3,0)</f>
        <v>Wompi Centro</v>
      </c>
      <c r="D511" s="68">
        <v>25181</v>
      </c>
      <c r="E511" s="68">
        <v>2940543</v>
      </c>
      <c r="F511" s="68">
        <v>58402</v>
      </c>
      <c r="G511" s="68" t="s">
        <v>33</v>
      </c>
      <c r="H511" s="68" t="s">
        <v>620</v>
      </c>
      <c r="I511" s="68" t="s">
        <v>642</v>
      </c>
      <c r="J511" s="68" t="s">
        <v>3629</v>
      </c>
      <c r="K511" s="68" t="s">
        <v>1174</v>
      </c>
      <c r="L511" s="68" t="s">
        <v>3630</v>
      </c>
      <c r="M511" s="42">
        <v>45957.587500000001</v>
      </c>
      <c r="N511" s="42">
        <v>45959.418749999997</v>
      </c>
      <c r="O511" s="68" t="s">
        <v>33</v>
      </c>
      <c r="P511" s="42" t="s">
        <v>2509</v>
      </c>
      <c r="Q511" s="42" t="s">
        <v>3631</v>
      </c>
      <c r="R511" s="42" t="s">
        <v>3018</v>
      </c>
      <c r="S511" s="42" t="s">
        <v>3632</v>
      </c>
      <c r="T511" s="42" t="s">
        <v>2013</v>
      </c>
      <c r="U511" s="25">
        <v>0</v>
      </c>
      <c r="V511" s="42" t="s">
        <v>43</v>
      </c>
      <c r="W511" s="42" t="s">
        <v>123</v>
      </c>
      <c r="X511" s="42" t="s">
        <v>1621</v>
      </c>
      <c r="Y511" s="68">
        <v>1</v>
      </c>
      <c r="Z511" s="26">
        <f>IF(T511="SOPORTE_TELEFÓNICO",'TARIFAS 2025'!$B$14,IF(V511="PRINCIPAL",'TARIFAS 2025'!$B$8,IF(V511="INTERMEDIA",'TARIFAS 2025'!$C$8,IF(V511="LEJANA",'TARIFAS 2025'!$D$8))))</f>
        <v>22000</v>
      </c>
      <c r="AA511" s="26">
        <f t="shared" si="8"/>
        <v>22000</v>
      </c>
    </row>
    <row r="512" spans="1:27" s="66" customFormat="1" ht="15.6">
      <c r="A512" s="68" t="s">
        <v>73</v>
      </c>
      <c r="B512" s="25" t="str">
        <f>VLOOKUP(A512,'CENTROS DE COSTOS'!A:D,2,0)</f>
        <v>0036-0004</v>
      </c>
      <c r="C512" s="25" t="str">
        <f>VLOOKUP(A512,'CENTROS DE COSTOS'!A:D,3,0)</f>
        <v>Wompi Centro</v>
      </c>
      <c r="D512" s="68">
        <v>11001</v>
      </c>
      <c r="E512" s="68">
        <v>2864309</v>
      </c>
      <c r="F512" s="68">
        <v>29360</v>
      </c>
      <c r="G512" s="68" t="s">
        <v>33</v>
      </c>
      <c r="H512" s="68" t="s">
        <v>620</v>
      </c>
      <c r="I512" s="68" t="s">
        <v>2057</v>
      </c>
      <c r="J512" s="68" t="s">
        <v>3633</v>
      </c>
      <c r="K512" s="68" t="s">
        <v>1174</v>
      </c>
      <c r="L512" s="68" t="s">
        <v>3634</v>
      </c>
      <c r="M512" s="42">
        <v>45939.59375</v>
      </c>
      <c r="N512" s="42">
        <v>45959.45208333333</v>
      </c>
      <c r="O512" s="68" t="s">
        <v>33</v>
      </c>
      <c r="P512" s="42" t="s">
        <v>2509</v>
      </c>
      <c r="Q512" s="42" t="s">
        <v>2829</v>
      </c>
      <c r="R512" s="42" t="s">
        <v>3489</v>
      </c>
      <c r="S512" s="42" t="s">
        <v>3635</v>
      </c>
      <c r="T512" s="42" t="s">
        <v>1178</v>
      </c>
      <c r="U512" s="25">
        <v>32</v>
      </c>
      <c r="V512" s="42" t="s">
        <v>42</v>
      </c>
      <c r="W512" s="42" t="s">
        <v>123</v>
      </c>
      <c r="X512" s="42" t="s">
        <v>2243</v>
      </c>
      <c r="Y512" s="68">
        <v>2</v>
      </c>
      <c r="Z512" s="26">
        <f>IF(T512="SOPORTE_TELEFÓNICO",'TARIFAS 2025'!$B$14,IF(V512="PRINCIPAL",'TARIFAS 2025'!$B$8,IF(V512="INTERMEDIA",'TARIFAS 2025'!$C$8,IF(V512="LEJANA",'TARIFAS 2025'!$D$8))))</f>
        <v>51282</v>
      </c>
      <c r="AA512" s="26">
        <f t="shared" si="8"/>
        <v>102564</v>
      </c>
    </row>
    <row r="513" spans="1:27" s="66" customFormat="1" ht="15.6">
      <c r="A513" s="68" t="s">
        <v>73</v>
      </c>
      <c r="B513" s="25" t="str">
        <f>VLOOKUP(A513,'CENTROS DE COSTOS'!A:D,2,0)</f>
        <v>0036-0004</v>
      </c>
      <c r="C513" s="25" t="str">
        <f>VLOOKUP(A513,'CENTROS DE COSTOS'!A:D,3,0)</f>
        <v>Wompi Centro</v>
      </c>
      <c r="D513" s="68">
        <v>11001</v>
      </c>
      <c r="E513" s="68">
        <v>2947360</v>
      </c>
      <c r="F513" s="68">
        <v>75297</v>
      </c>
      <c r="G513" s="68" t="s">
        <v>33</v>
      </c>
      <c r="H513" s="68" t="s">
        <v>620</v>
      </c>
      <c r="I513" s="68" t="s">
        <v>73</v>
      </c>
      <c r="J513" s="68" t="s">
        <v>3636</v>
      </c>
      <c r="K513" s="68" t="s">
        <v>1174</v>
      </c>
      <c r="L513" s="68" t="s">
        <v>3637</v>
      </c>
      <c r="M513" s="42">
        <v>45958.584722222222</v>
      </c>
      <c r="N513" s="42">
        <v>45959.574305555558</v>
      </c>
      <c r="O513" s="68" t="s">
        <v>33</v>
      </c>
      <c r="P513" s="42" t="s">
        <v>2022</v>
      </c>
      <c r="Q513" s="42" t="s">
        <v>2023</v>
      </c>
      <c r="R513" s="42" t="s">
        <v>2024</v>
      </c>
      <c r="S513" s="42" t="s">
        <v>3638</v>
      </c>
      <c r="T513" s="42" t="s">
        <v>1178</v>
      </c>
      <c r="U513" s="25">
        <v>40</v>
      </c>
      <c r="V513" s="42" t="s">
        <v>42</v>
      </c>
      <c r="W513" s="42" t="s">
        <v>123</v>
      </c>
      <c r="X513" s="42" t="s">
        <v>2243</v>
      </c>
      <c r="Y513" s="68">
        <v>1</v>
      </c>
      <c r="Z513" s="26">
        <f>IF(T513="SOPORTE_TELEFÓNICO",'TARIFAS 2025'!$B$14,IF(V513="PRINCIPAL",'TARIFAS 2025'!$B$8,IF(V513="INTERMEDIA",'TARIFAS 2025'!$C$8,IF(V513="LEJANA",'TARIFAS 2025'!$D$8))))</f>
        <v>51282</v>
      </c>
      <c r="AA513" s="26">
        <f t="shared" si="8"/>
        <v>51282</v>
      </c>
    </row>
    <row r="514" spans="1:27" s="66" customFormat="1" ht="15.6">
      <c r="A514" s="68" t="s">
        <v>90</v>
      </c>
      <c r="B514" s="25" t="str">
        <f>VLOOKUP(A514,'CENTROS DE COSTOS'!A:D,2,0)</f>
        <v>0036-0005</v>
      </c>
      <c r="C514" s="25" t="str">
        <f>VLOOKUP(A514,'CENTROS DE COSTOS'!A:D,3,0)</f>
        <v>Wompi Noroccidente</v>
      </c>
      <c r="D514" s="68">
        <v>5809</v>
      </c>
      <c r="E514" s="68">
        <v>2943751</v>
      </c>
      <c r="F514" s="68">
        <v>12206</v>
      </c>
      <c r="G514" s="68" t="s">
        <v>33</v>
      </c>
      <c r="H514" s="68" t="s">
        <v>122</v>
      </c>
      <c r="I514" s="68" t="s">
        <v>235</v>
      </c>
      <c r="J514" s="68" t="s">
        <v>2803</v>
      </c>
      <c r="K514" s="68" t="s">
        <v>1174</v>
      </c>
      <c r="L514" s="68" t="s">
        <v>3639</v>
      </c>
      <c r="M514" s="42">
        <v>45958.333333333336</v>
      </c>
      <c r="N514" s="42">
        <v>45959.629861111112</v>
      </c>
      <c r="O514" s="68" t="s">
        <v>33</v>
      </c>
      <c r="P514" s="42" t="s">
        <v>2034</v>
      </c>
      <c r="Q514" s="42" t="s">
        <v>2035</v>
      </c>
      <c r="R514" s="42" t="s">
        <v>2036</v>
      </c>
      <c r="S514" s="42" t="s">
        <v>3640</v>
      </c>
      <c r="T514" s="42" t="s">
        <v>2013</v>
      </c>
      <c r="U514" s="25">
        <v>64</v>
      </c>
      <c r="V514" s="42" t="s">
        <v>43</v>
      </c>
      <c r="W514" s="42" t="s">
        <v>123</v>
      </c>
      <c r="X514" s="42" t="s">
        <v>1863</v>
      </c>
      <c r="Y514" s="68">
        <v>1</v>
      </c>
      <c r="Z514" s="26">
        <f>IF(T514="SOPORTE_TELEFÓNICO",'TARIFAS 2025'!$B$14,IF(V514="PRINCIPAL",'TARIFAS 2025'!$B$8,IF(V514="INTERMEDIA",'TARIFAS 2025'!$C$8,IF(V514="LEJANA",'TARIFAS 2025'!$D$8))))</f>
        <v>22000</v>
      </c>
      <c r="AA514" s="26">
        <f t="shared" si="8"/>
        <v>22000</v>
      </c>
    </row>
    <row r="515" spans="1:27" s="66" customFormat="1" ht="15.6">
      <c r="A515" s="68" t="s">
        <v>92</v>
      </c>
      <c r="B515" s="25" t="str">
        <f>VLOOKUP(A515,'CENTROS DE COSTOS'!A:D,2,0)</f>
        <v>0036-0006</v>
      </c>
      <c r="C515" s="25" t="str">
        <f>VLOOKUP(A515,'CENTROS DE COSTOS'!A:D,3,0)</f>
        <v>Wompi Oriente</v>
      </c>
      <c r="D515" s="68">
        <v>41206</v>
      </c>
      <c r="E515" s="68">
        <v>2935580</v>
      </c>
      <c r="F515" s="68">
        <v>49961</v>
      </c>
      <c r="G515" s="68" t="s">
        <v>33</v>
      </c>
      <c r="H515" s="68" t="s">
        <v>742</v>
      </c>
      <c r="I515" s="68" t="s">
        <v>750</v>
      </c>
      <c r="J515" s="68" t="s">
        <v>3180</v>
      </c>
      <c r="K515" s="68" t="s">
        <v>1174</v>
      </c>
      <c r="L515" s="68" t="s">
        <v>3641</v>
      </c>
      <c r="M515" s="42">
        <v>45956.475694444445</v>
      </c>
      <c r="N515" s="42">
        <v>45959.649305555555</v>
      </c>
      <c r="O515" s="68" t="s">
        <v>33</v>
      </c>
      <c r="P515" s="42" t="s">
        <v>2022</v>
      </c>
      <c r="Q515" s="42" t="s">
        <v>2023</v>
      </c>
      <c r="R515" s="42" t="s">
        <v>2060</v>
      </c>
      <c r="S515" s="42" t="s">
        <v>3642</v>
      </c>
      <c r="T515" s="42" t="s">
        <v>2013</v>
      </c>
      <c r="U515" s="25">
        <v>56</v>
      </c>
      <c r="V515" s="42" t="s">
        <v>44</v>
      </c>
      <c r="W515" s="42" t="s">
        <v>123</v>
      </c>
      <c r="X515" s="42" t="s">
        <v>1265</v>
      </c>
      <c r="Y515" s="68">
        <v>1</v>
      </c>
      <c r="Z515" s="26">
        <f>IF(T515="SOPORTE_TELEFÓNICO",'TARIFAS 2025'!$B$14,IF(V515="PRINCIPAL",'TARIFAS 2025'!$B$8,IF(V515="INTERMEDIA",'TARIFAS 2025'!$C$8,IF(V515="LEJANA",'TARIFAS 2025'!$D$8))))</f>
        <v>22000</v>
      </c>
      <c r="AA515" s="26">
        <f t="shared" si="8"/>
        <v>22000</v>
      </c>
    </row>
    <row r="516" spans="1:27" s="66" customFormat="1" ht="15.6">
      <c r="A516" s="68" t="s">
        <v>90</v>
      </c>
      <c r="B516" s="25" t="str">
        <f>VLOOKUP(A516,'CENTROS DE COSTOS'!A:D,2,0)</f>
        <v>0036-0005</v>
      </c>
      <c r="C516" s="25" t="str">
        <f>VLOOKUP(A516,'CENTROS DE COSTOS'!A:D,3,0)</f>
        <v>Wompi Noroccidente</v>
      </c>
      <c r="D516" s="68">
        <v>5308</v>
      </c>
      <c r="E516" s="68">
        <v>2950346</v>
      </c>
      <c r="F516" s="68">
        <v>48751</v>
      </c>
      <c r="G516" s="68" t="s">
        <v>33</v>
      </c>
      <c r="H516" s="68" t="s">
        <v>122</v>
      </c>
      <c r="I516" s="68" t="s">
        <v>186</v>
      </c>
      <c r="J516" s="68" t="s">
        <v>3643</v>
      </c>
      <c r="K516" s="68" t="s">
        <v>1174</v>
      </c>
      <c r="L516" s="68" t="s">
        <v>3644</v>
      </c>
      <c r="M516" s="42">
        <v>45959.333333333336</v>
      </c>
      <c r="N516" s="42">
        <v>45959.652777777781</v>
      </c>
      <c r="O516" s="68" t="s">
        <v>33</v>
      </c>
      <c r="P516" s="42" t="s">
        <v>2002</v>
      </c>
      <c r="Q516" s="42" t="s">
        <v>2003</v>
      </c>
      <c r="R516" s="42" t="s">
        <v>2004</v>
      </c>
      <c r="S516" s="42" t="s">
        <v>3645</v>
      </c>
      <c r="T516" s="42" t="s">
        <v>1178</v>
      </c>
      <c r="U516" s="25">
        <v>32</v>
      </c>
      <c r="V516" s="42" t="s">
        <v>42</v>
      </c>
      <c r="W516" s="42" t="s">
        <v>123</v>
      </c>
      <c r="X516" s="42" t="s">
        <v>2336</v>
      </c>
      <c r="Y516" s="68">
        <v>1</v>
      </c>
      <c r="Z516" s="26">
        <f>IF(T516="SOPORTE_TELEFÓNICO",'TARIFAS 2025'!$B$14,IF(V516="PRINCIPAL",'TARIFAS 2025'!$B$8,IF(V516="INTERMEDIA",'TARIFAS 2025'!$C$8,IF(V516="LEJANA",'TARIFAS 2025'!$D$8))))</f>
        <v>51282</v>
      </c>
      <c r="AA516" s="26">
        <f t="shared" si="8"/>
        <v>51282</v>
      </c>
    </row>
    <row r="517" spans="1:27" s="66" customFormat="1" ht="15.6">
      <c r="A517" s="68" t="s">
        <v>83</v>
      </c>
      <c r="B517" s="25" t="str">
        <f>VLOOKUP(A517,'CENTROS DE COSTOS'!A:D,2,0)</f>
        <v>0036-0007</v>
      </c>
      <c r="C517" s="25" t="str">
        <f>VLOOKUP(A517,'CENTROS DE COSTOS'!A:D,3,0)</f>
        <v>Wompi Santander</v>
      </c>
      <c r="D517" s="68">
        <v>54001</v>
      </c>
      <c r="E517" s="68">
        <v>2758789</v>
      </c>
      <c r="F517" s="68">
        <v>74422</v>
      </c>
      <c r="G517" s="68" t="s">
        <v>33</v>
      </c>
      <c r="H517" s="68" t="s">
        <v>893</v>
      </c>
      <c r="I517" s="68" t="s">
        <v>83</v>
      </c>
      <c r="J517" s="68" t="s">
        <v>3646</v>
      </c>
      <c r="K517" s="68" t="s">
        <v>1174</v>
      </c>
      <c r="L517" s="68" t="s">
        <v>3647</v>
      </c>
      <c r="M517" s="42">
        <v>45918.368055555555</v>
      </c>
      <c r="N517" s="42">
        <v>45959.657638888886</v>
      </c>
      <c r="O517" s="68" t="s">
        <v>33</v>
      </c>
      <c r="P517" s="42" t="s">
        <v>2009</v>
      </c>
      <c r="Q517" s="42" t="s">
        <v>2093</v>
      </c>
      <c r="R517" s="42" t="s">
        <v>2094</v>
      </c>
      <c r="S517" s="42" t="s">
        <v>3648</v>
      </c>
      <c r="T517" s="42" t="s">
        <v>1178</v>
      </c>
      <c r="U517" s="25">
        <v>48</v>
      </c>
      <c r="V517" s="42" t="s">
        <v>42</v>
      </c>
      <c r="W517" s="42" t="s">
        <v>123</v>
      </c>
      <c r="X517" s="42" t="s">
        <v>1418</v>
      </c>
      <c r="Y517" s="68">
        <v>3</v>
      </c>
      <c r="Z517" s="26">
        <f>IF(T517="SOPORTE_TELEFÓNICO",'TARIFAS 2025'!$B$14,IF(V517="PRINCIPAL",'TARIFAS 2025'!$B$8,IF(V517="INTERMEDIA",'TARIFAS 2025'!$C$8,IF(V517="LEJANA",'TARIFAS 2025'!$D$8))))</f>
        <v>51282</v>
      </c>
      <c r="AA517" s="26">
        <f t="shared" si="8"/>
        <v>153846</v>
      </c>
    </row>
    <row r="518" spans="1:27" s="66" customFormat="1" ht="15.6">
      <c r="A518" s="68" t="s">
        <v>94</v>
      </c>
      <c r="B518" s="25" t="str">
        <f>VLOOKUP(A518,'CENTROS DE COSTOS'!A:D,2,0)</f>
        <v>0036-0002</v>
      </c>
      <c r="C518" s="25" t="str">
        <f>VLOOKUP(A518,'CENTROS DE COSTOS'!A:D,3,0)</f>
        <v>Wompi Eje Cafetero</v>
      </c>
      <c r="D518" s="68">
        <v>66001</v>
      </c>
      <c r="E518" s="68">
        <v>2900258</v>
      </c>
      <c r="F518" s="68">
        <v>55937</v>
      </c>
      <c r="G518" s="68" t="s">
        <v>33</v>
      </c>
      <c r="H518" s="68" t="s">
        <v>460</v>
      </c>
      <c r="I518" s="68" t="s">
        <v>94</v>
      </c>
      <c r="J518" s="68" t="s">
        <v>3649</v>
      </c>
      <c r="K518" s="68" t="s">
        <v>1174</v>
      </c>
      <c r="L518" s="68" t="s">
        <v>3650</v>
      </c>
      <c r="M518" s="42">
        <v>45949.375</v>
      </c>
      <c r="N518" s="42">
        <v>45959.65902777778</v>
      </c>
      <c r="O518" s="68" t="s">
        <v>33</v>
      </c>
      <c r="P518" s="42" t="s">
        <v>2087</v>
      </c>
      <c r="Q518" s="42" t="s">
        <v>2088</v>
      </c>
      <c r="R518" s="42" t="s">
        <v>2089</v>
      </c>
      <c r="S518" s="42" t="s">
        <v>3651</v>
      </c>
      <c r="T518" s="42" t="s">
        <v>1178</v>
      </c>
      <c r="U518" s="25">
        <v>56</v>
      </c>
      <c r="V518" s="42" t="s">
        <v>42</v>
      </c>
      <c r="W518" s="42" t="s">
        <v>123</v>
      </c>
      <c r="X518" s="42" t="s">
        <v>1632</v>
      </c>
      <c r="Y518" s="68">
        <v>2</v>
      </c>
      <c r="Z518" s="26">
        <f>IF(T518="SOPORTE_TELEFÓNICO",'TARIFAS 2025'!$B$14,IF(V518="PRINCIPAL",'TARIFAS 2025'!$B$8,IF(V518="INTERMEDIA",'TARIFAS 2025'!$C$8,IF(V518="LEJANA",'TARIFAS 2025'!$D$8))))</f>
        <v>51282</v>
      </c>
      <c r="AA518" s="26">
        <f t="shared" si="8"/>
        <v>102564</v>
      </c>
    </row>
    <row r="519" spans="1:27" s="66" customFormat="1" ht="15.6">
      <c r="A519" s="68" t="s">
        <v>79</v>
      </c>
      <c r="B519" s="25" t="str">
        <f>VLOOKUP(A519,'CENTROS DE COSTOS'!A:D,2,0)</f>
        <v>0036-0003</v>
      </c>
      <c r="C519" s="25" t="str">
        <f>VLOOKUP(A519,'CENTROS DE COSTOS'!A:D,3,0)</f>
        <v>Wompi Suroccidente</v>
      </c>
      <c r="D519" s="68">
        <v>19698</v>
      </c>
      <c r="E519" s="68">
        <v>2883121</v>
      </c>
      <c r="F519" s="68">
        <v>32449</v>
      </c>
      <c r="G519" s="68" t="s">
        <v>33</v>
      </c>
      <c r="H519" s="68" t="s">
        <v>500</v>
      </c>
      <c r="I519" s="68" t="s">
        <v>529</v>
      </c>
      <c r="J519" s="68" t="s">
        <v>2779</v>
      </c>
      <c r="K519" s="68" t="s">
        <v>1174</v>
      </c>
      <c r="L519" s="68" t="s">
        <v>3652</v>
      </c>
      <c r="M519" s="42">
        <v>45945.379166666666</v>
      </c>
      <c r="N519" s="42">
        <v>45959.666666666664</v>
      </c>
      <c r="O519" s="68" t="s">
        <v>33</v>
      </c>
      <c r="P519" s="42" t="s">
        <v>2149</v>
      </c>
      <c r="Q519" s="42" t="s">
        <v>3653</v>
      </c>
      <c r="R519" s="42" t="s">
        <v>2151</v>
      </c>
      <c r="S519" s="42" t="s">
        <v>3654</v>
      </c>
      <c r="T519" s="42" t="s">
        <v>1178</v>
      </c>
      <c r="U519" s="25">
        <v>64</v>
      </c>
      <c r="V519" s="42" t="s">
        <v>43</v>
      </c>
      <c r="W519" s="42" t="s">
        <v>123</v>
      </c>
      <c r="X519" s="42" t="s">
        <v>1554</v>
      </c>
      <c r="Y519" s="68">
        <v>2</v>
      </c>
      <c r="Z519" s="26">
        <f>IF(T519="SOPORTE_TELEFÓNICO",'TARIFAS 2025'!$B$14,IF(V519="PRINCIPAL",'TARIFAS 2025'!$B$8,IF(V519="INTERMEDIA",'TARIFAS 2025'!$C$8,IF(V519="LEJANA",'TARIFAS 2025'!$D$8))))</f>
        <v>172989</v>
      </c>
      <c r="AA519" s="26">
        <f t="shared" si="8"/>
        <v>345978</v>
      </c>
    </row>
    <row r="520" spans="1:27" s="66" customFormat="1" ht="15.6">
      <c r="A520" s="68" t="s">
        <v>70</v>
      </c>
      <c r="B520" s="25" t="str">
        <f>VLOOKUP(A520,'CENTROS DE COSTOS'!A:D,2,0)</f>
        <v>0036-0001</v>
      </c>
      <c r="C520" s="25" t="str">
        <f>VLOOKUP(A520,'CENTROS DE COSTOS'!A:D,3,0)</f>
        <v>Wompi Costa</v>
      </c>
      <c r="D520" s="68">
        <v>8296</v>
      </c>
      <c r="E520" s="68">
        <v>2950641</v>
      </c>
      <c r="F520" s="68">
        <v>61499</v>
      </c>
      <c r="G520" s="68" t="s">
        <v>33</v>
      </c>
      <c r="H520" s="68" t="s">
        <v>255</v>
      </c>
      <c r="I520" s="68" t="s">
        <v>259</v>
      </c>
      <c r="J520" s="68" t="s">
        <v>3655</v>
      </c>
      <c r="K520" s="68" t="s">
        <v>1174</v>
      </c>
      <c r="L520" s="68" t="s">
        <v>3656</v>
      </c>
      <c r="M520" s="42">
        <v>45959.363194444442</v>
      </c>
      <c r="N520" s="42">
        <v>45960.347916666666</v>
      </c>
      <c r="O520" s="68" t="s">
        <v>33</v>
      </c>
      <c r="P520" s="42" t="s">
        <v>2022</v>
      </c>
      <c r="Q520" s="42" t="s">
        <v>2115</v>
      </c>
      <c r="R520" s="42" t="s">
        <v>2024</v>
      </c>
      <c r="S520" s="42" t="s">
        <v>3657</v>
      </c>
      <c r="T520" s="42" t="s">
        <v>1178</v>
      </c>
      <c r="U520" s="25">
        <v>0</v>
      </c>
      <c r="V520" s="42" t="s">
        <v>42</v>
      </c>
      <c r="W520" s="42" t="s">
        <v>123</v>
      </c>
      <c r="X520" s="42" t="s">
        <v>3658</v>
      </c>
      <c r="Y520" s="68">
        <v>1</v>
      </c>
      <c r="Z520" s="26">
        <f>IF(T520="SOPORTE_TELEFÓNICO",'TARIFAS 2025'!$B$14,IF(V520="PRINCIPAL",'TARIFAS 2025'!$B$8,IF(V520="INTERMEDIA",'TARIFAS 2025'!$C$8,IF(V520="LEJANA",'TARIFAS 2025'!$D$8))))</f>
        <v>51282</v>
      </c>
      <c r="AA520" s="26">
        <f t="shared" si="8"/>
        <v>51282</v>
      </c>
    </row>
    <row r="521" spans="1:27" s="66" customFormat="1" ht="15.6">
      <c r="A521" s="68" t="s">
        <v>83</v>
      </c>
      <c r="B521" s="25" t="str">
        <f>VLOOKUP(A521,'CENTROS DE COSTOS'!A:D,2,0)</f>
        <v>0036-0007</v>
      </c>
      <c r="C521" s="25" t="str">
        <f>VLOOKUP(A521,'CENTROS DE COSTOS'!A:D,3,0)</f>
        <v>Wompi Santander</v>
      </c>
      <c r="D521" s="68">
        <v>54001</v>
      </c>
      <c r="E521" s="68">
        <v>2952172</v>
      </c>
      <c r="F521" s="68">
        <v>57274</v>
      </c>
      <c r="G521" s="68" t="s">
        <v>33</v>
      </c>
      <c r="H521" s="68" t="s">
        <v>893</v>
      </c>
      <c r="I521" s="68" t="s">
        <v>83</v>
      </c>
      <c r="J521" s="68" t="s">
        <v>3659</v>
      </c>
      <c r="K521" s="68" t="s">
        <v>1174</v>
      </c>
      <c r="L521" s="68" t="s">
        <v>3660</v>
      </c>
      <c r="M521" s="42">
        <v>45959.436805555553</v>
      </c>
      <c r="N521" s="42">
        <v>45960.353472222225</v>
      </c>
      <c r="O521" s="68" t="s">
        <v>33</v>
      </c>
      <c r="P521" s="42" t="s">
        <v>2022</v>
      </c>
      <c r="Q521" s="42" t="s">
        <v>2023</v>
      </c>
      <c r="R521" s="42" t="s">
        <v>2024</v>
      </c>
      <c r="S521" s="42" t="s">
        <v>3661</v>
      </c>
      <c r="T521" s="42" t="s">
        <v>2013</v>
      </c>
      <c r="U521" s="25">
        <v>32</v>
      </c>
      <c r="V521" s="42" t="s">
        <v>42</v>
      </c>
      <c r="W521" s="42" t="s">
        <v>123</v>
      </c>
      <c r="X521" s="42" t="s">
        <v>1372</v>
      </c>
      <c r="Y521" s="68">
        <v>1</v>
      </c>
      <c r="Z521" s="26">
        <f>IF(T521="SOPORTE_TELEFÓNICO",'TARIFAS 2025'!$B$14,IF(V521="PRINCIPAL",'TARIFAS 2025'!$B$8,IF(V521="INTERMEDIA",'TARIFAS 2025'!$C$8,IF(V521="LEJANA",'TARIFAS 2025'!$D$8))))</f>
        <v>22000</v>
      </c>
      <c r="AA521" s="26">
        <f t="shared" si="8"/>
        <v>22000</v>
      </c>
    </row>
    <row r="522" spans="1:27" s="66" customFormat="1" ht="15.6">
      <c r="A522" s="68" t="s">
        <v>83</v>
      </c>
      <c r="B522" s="25" t="str">
        <f>VLOOKUP(A522,'CENTROS DE COSTOS'!A:D,2,0)</f>
        <v>0036-0007</v>
      </c>
      <c r="C522" s="25" t="str">
        <f>VLOOKUP(A522,'CENTROS DE COSTOS'!A:D,3,0)</f>
        <v>Wompi Santander</v>
      </c>
      <c r="D522" s="68">
        <v>54871</v>
      </c>
      <c r="E522" s="68">
        <v>2948796</v>
      </c>
      <c r="F522" s="68">
        <v>63805</v>
      </c>
      <c r="G522" s="68" t="s">
        <v>33</v>
      </c>
      <c r="H522" s="68" t="s">
        <v>893</v>
      </c>
      <c r="I522" s="68" t="s">
        <v>928</v>
      </c>
      <c r="J522" s="68" t="s">
        <v>3662</v>
      </c>
      <c r="K522" s="68" t="s">
        <v>1174</v>
      </c>
      <c r="L522" s="68" t="s">
        <v>3663</v>
      </c>
      <c r="M522" s="42">
        <v>45958.683333333334</v>
      </c>
      <c r="N522" s="42">
        <v>45960.356249999997</v>
      </c>
      <c r="O522" s="68" t="s">
        <v>33</v>
      </c>
      <c r="P522" s="42" t="s">
        <v>2034</v>
      </c>
      <c r="Q522" s="42" t="s">
        <v>2035</v>
      </c>
      <c r="R522" s="42" t="s">
        <v>2036</v>
      </c>
      <c r="S522" s="42" t="s">
        <v>3664</v>
      </c>
      <c r="T522" s="42" t="s">
        <v>2013</v>
      </c>
      <c r="U522" s="25">
        <v>0</v>
      </c>
      <c r="V522" s="42" t="s">
        <v>44</v>
      </c>
      <c r="W522" s="42" t="s">
        <v>123</v>
      </c>
      <c r="X522" s="42" t="s">
        <v>1418</v>
      </c>
      <c r="Y522" s="68">
        <v>1</v>
      </c>
      <c r="Z522" s="26">
        <f>IF(T522="SOPORTE_TELEFÓNICO",'TARIFAS 2025'!$B$14,IF(V522="PRINCIPAL",'TARIFAS 2025'!$B$8,IF(V522="INTERMEDIA",'TARIFAS 2025'!$C$8,IF(V522="LEJANA",'TARIFAS 2025'!$D$8))))</f>
        <v>22000</v>
      </c>
      <c r="AA522" s="26">
        <f t="shared" si="8"/>
        <v>22000</v>
      </c>
    </row>
    <row r="523" spans="1:27" s="66" customFormat="1" ht="15.6">
      <c r="A523" s="68" t="s">
        <v>73</v>
      </c>
      <c r="B523" s="25" t="str">
        <f>VLOOKUP(A523,'CENTROS DE COSTOS'!A:D,2,0)</f>
        <v>0036-0004</v>
      </c>
      <c r="C523" s="25" t="str">
        <f>VLOOKUP(A523,'CENTROS DE COSTOS'!A:D,3,0)</f>
        <v>Wompi Centro</v>
      </c>
      <c r="D523" s="68">
        <v>11001</v>
      </c>
      <c r="E523" s="68">
        <v>2916745</v>
      </c>
      <c r="F523" s="68">
        <v>19825</v>
      </c>
      <c r="G523" s="68" t="s">
        <v>33</v>
      </c>
      <c r="H523" s="68" t="s">
        <v>620</v>
      </c>
      <c r="I523" s="68" t="s">
        <v>73</v>
      </c>
      <c r="J523" s="68" t="s">
        <v>2278</v>
      </c>
      <c r="K523" s="68" t="s">
        <v>1174</v>
      </c>
      <c r="L523" s="68" t="s">
        <v>3665</v>
      </c>
      <c r="M523" s="42">
        <v>45952.333333333336</v>
      </c>
      <c r="N523" s="42">
        <v>45960.35833333333</v>
      </c>
      <c r="O523" s="68" t="s">
        <v>33</v>
      </c>
      <c r="P523" s="42" t="s">
        <v>2087</v>
      </c>
      <c r="Q523" s="42" t="s">
        <v>2088</v>
      </c>
      <c r="R523" s="42" t="s">
        <v>2089</v>
      </c>
      <c r="S523" s="42" t="s">
        <v>3666</v>
      </c>
      <c r="T523" s="42" t="s">
        <v>1178</v>
      </c>
      <c r="U523" s="25">
        <v>64</v>
      </c>
      <c r="V523" s="42" t="s">
        <v>42</v>
      </c>
      <c r="W523" s="42" t="s">
        <v>123</v>
      </c>
      <c r="X523" s="42" t="s">
        <v>2757</v>
      </c>
      <c r="Y523" s="68">
        <v>2</v>
      </c>
      <c r="Z523" s="26">
        <f>IF(T523="SOPORTE_TELEFÓNICO",'TARIFAS 2025'!$B$14,IF(V523="PRINCIPAL",'TARIFAS 2025'!$B$8,IF(V523="INTERMEDIA",'TARIFAS 2025'!$C$8,IF(V523="LEJANA",'TARIFAS 2025'!$D$8))))</f>
        <v>51282</v>
      </c>
      <c r="AA523" s="26">
        <f t="shared" si="8"/>
        <v>102564</v>
      </c>
    </row>
    <row r="524" spans="1:27" s="66" customFormat="1" ht="15.6">
      <c r="A524" s="68" t="s">
        <v>93</v>
      </c>
      <c r="B524" s="25" t="str">
        <f>VLOOKUP(A524,'CENTROS DE COSTOS'!A:D,2,0)</f>
        <v>0036-0003</v>
      </c>
      <c r="C524" s="25" t="str">
        <f>VLOOKUP(A524,'CENTROS DE COSTOS'!A:D,3,0)</f>
        <v>Wompi Suroccidente</v>
      </c>
      <c r="D524" s="68">
        <v>52001</v>
      </c>
      <c r="E524" s="68">
        <v>2866072</v>
      </c>
      <c r="F524" s="68">
        <v>30797</v>
      </c>
      <c r="G524" s="68" t="s">
        <v>33</v>
      </c>
      <c r="H524" s="68" t="s">
        <v>135</v>
      </c>
      <c r="I524" s="68" t="s">
        <v>93</v>
      </c>
      <c r="J524" s="68" t="s">
        <v>2257</v>
      </c>
      <c r="K524" s="68" t="s">
        <v>1174</v>
      </c>
      <c r="L524" s="68" t="s">
        <v>3667</v>
      </c>
      <c r="M524" s="42">
        <v>45940.333333333336</v>
      </c>
      <c r="N524" s="42">
        <v>45960.365277777775</v>
      </c>
      <c r="O524" s="68" t="s">
        <v>33</v>
      </c>
      <c r="P524" s="42" t="s">
        <v>2009</v>
      </c>
      <c r="Q524" s="42" t="s">
        <v>2093</v>
      </c>
      <c r="R524" s="42" t="s">
        <v>2110</v>
      </c>
      <c r="S524" s="42" t="s">
        <v>3668</v>
      </c>
      <c r="T524" s="42" t="s">
        <v>1178</v>
      </c>
      <c r="U524" s="25">
        <v>64</v>
      </c>
      <c r="V524" s="42" t="s">
        <v>42</v>
      </c>
      <c r="W524" s="42" t="s">
        <v>123</v>
      </c>
      <c r="X524" s="42" t="s">
        <v>2131</v>
      </c>
      <c r="Y524" s="68">
        <v>2</v>
      </c>
      <c r="Z524" s="26">
        <f>IF(T524="SOPORTE_TELEFÓNICO",'TARIFAS 2025'!$B$14,IF(V524="PRINCIPAL",'TARIFAS 2025'!$B$8,IF(V524="INTERMEDIA",'TARIFAS 2025'!$C$8,IF(V524="LEJANA",'TARIFAS 2025'!$D$8))))</f>
        <v>51282</v>
      </c>
      <c r="AA524" s="26">
        <f t="shared" si="8"/>
        <v>102564</v>
      </c>
    </row>
    <row r="525" spans="1:27" s="66" customFormat="1" ht="15.6">
      <c r="A525" s="68" t="s">
        <v>70</v>
      </c>
      <c r="B525" s="25" t="str">
        <f>VLOOKUP(A525,'CENTROS DE COSTOS'!A:D,2,0)</f>
        <v>0036-0001</v>
      </c>
      <c r="C525" s="25" t="str">
        <f>VLOOKUP(A525,'CENTROS DE COSTOS'!A:D,3,0)</f>
        <v>Wompi Costa</v>
      </c>
      <c r="D525" s="68">
        <v>8001</v>
      </c>
      <c r="E525" s="68">
        <v>2952221</v>
      </c>
      <c r="F525" s="68">
        <v>25541</v>
      </c>
      <c r="G525" s="68" t="s">
        <v>33</v>
      </c>
      <c r="H525" s="68" t="s">
        <v>255</v>
      </c>
      <c r="I525" s="68" t="s">
        <v>70</v>
      </c>
      <c r="J525" s="68" t="s">
        <v>3669</v>
      </c>
      <c r="K525" s="68" t="s">
        <v>1174</v>
      </c>
      <c r="L525" s="68" t="s">
        <v>3670</v>
      </c>
      <c r="M525" s="42">
        <v>45959.438888888886</v>
      </c>
      <c r="N525" s="42">
        <v>45960.388194444444</v>
      </c>
      <c r="O525" s="68" t="s">
        <v>33</v>
      </c>
      <c r="P525" s="42" t="s">
        <v>2034</v>
      </c>
      <c r="Q525" s="42" t="s">
        <v>2035</v>
      </c>
      <c r="R525" s="42" t="s">
        <v>2036</v>
      </c>
      <c r="S525" s="42" t="s">
        <v>3671</v>
      </c>
      <c r="T525" s="42" t="s">
        <v>2013</v>
      </c>
      <c r="U525" s="25">
        <v>32</v>
      </c>
      <c r="V525" s="42" t="s">
        <v>42</v>
      </c>
      <c r="W525" s="42" t="s">
        <v>123</v>
      </c>
      <c r="X525" s="42" t="s">
        <v>3658</v>
      </c>
      <c r="Y525" s="68">
        <v>1</v>
      </c>
      <c r="Z525" s="26">
        <f>IF(T525="SOPORTE_TELEFÓNICO",'TARIFAS 2025'!$B$14,IF(V525="PRINCIPAL",'TARIFAS 2025'!$B$8,IF(V525="INTERMEDIA",'TARIFAS 2025'!$C$8,IF(V525="LEJANA",'TARIFAS 2025'!$D$8))))</f>
        <v>22000</v>
      </c>
      <c r="AA525" s="26">
        <f t="shared" si="8"/>
        <v>22000</v>
      </c>
    </row>
    <row r="526" spans="1:27" s="66" customFormat="1" ht="15.6">
      <c r="A526" s="68" t="s">
        <v>90</v>
      </c>
      <c r="B526" s="25" t="str">
        <f>VLOOKUP(A526,'CENTROS DE COSTOS'!A:D,2,0)</f>
        <v>0036-0005</v>
      </c>
      <c r="C526" s="25" t="str">
        <f>VLOOKUP(A526,'CENTROS DE COSTOS'!A:D,3,0)</f>
        <v>Wompi Noroccidente</v>
      </c>
      <c r="D526" s="68">
        <v>5088</v>
      </c>
      <c r="E526" s="68">
        <v>2952400</v>
      </c>
      <c r="F526" s="68">
        <v>40186</v>
      </c>
      <c r="G526" s="68" t="s">
        <v>33</v>
      </c>
      <c r="H526" s="68" t="s">
        <v>122</v>
      </c>
      <c r="I526" s="68" t="s">
        <v>157</v>
      </c>
      <c r="J526" s="68" t="s">
        <v>3672</v>
      </c>
      <c r="K526" s="68" t="s">
        <v>1174</v>
      </c>
      <c r="L526" s="68" t="s">
        <v>3673</v>
      </c>
      <c r="M526" s="42">
        <v>45959.443749999999</v>
      </c>
      <c r="N526" s="42">
        <v>45960.427777777775</v>
      </c>
      <c r="O526" s="68" t="s">
        <v>33</v>
      </c>
      <c r="P526" s="42" t="s">
        <v>2016</v>
      </c>
      <c r="Q526" s="42" t="s">
        <v>2017</v>
      </c>
      <c r="R526" s="42" t="s">
        <v>2386</v>
      </c>
      <c r="S526" s="42" t="s">
        <v>3674</v>
      </c>
      <c r="T526" s="42" t="s">
        <v>2013</v>
      </c>
      <c r="U526" s="25">
        <v>64</v>
      </c>
      <c r="V526" s="42" t="s">
        <v>42</v>
      </c>
      <c r="W526" s="42" t="s">
        <v>123</v>
      </c>
      <c r="X526" s="42" t="s">
        <v>2496</v>
      </c>
      <c r="Y526" s="68">
        <v>2</v>
      </c>
      <c r="Z526" s="26">
        <f>IF(T526="SOPORTE_TELEFÓNICO",'TARIFAS 2025'!$B$14,IF(V526="PRINCIPAL",'TARIFAS 2025'!$B$8,IF(V526="INTERMEDIA",'TARIFAS 2025'!$C$8,IF(V526="LEJANA",'TARIFAS 2025'!$D$8))))</f>
        <v>22000</v>
      </c>
      <c r="AA526" s="26">
        <f t="shared" si="8"/>
        <v>44000</v>
      </c>
    </row>
    <row r="527" spans="1:27" s="66" customFormat="1" ht="15.6">
      <c r="A527" s="68" t="s">
        <v>92</v>
      </c>
      <c r="B527" s="25" t="str">
        <f>VLOOKUP(A527,'CENTROS DE COSTOS'!A:D,2,0)</f>
        <v>0036-0006</v>
      </c>
      <c r="C527" s="25" t="str">
        <f>VLOOKUP(A527,'CENTROS DE COSTOS'!A:D,3,0)</f>
        <v>Wompi Oriente</v>
      </c>
      <c r="D527" s="68">
        <v>18094</v>
      </c>
      <c r="E527" s="68">
        <v>2935742</v>
      </c>
      <c r="F527" s="68">
        <v>13559</v>
      </c>
      <c r="G527" s="68" t="s">
        <v>33</v>
      </c>
      <c r="H527" s="68" t="s">
        <v>468</v>
      </c>
      <c r="I527" s="68" t="s">
        <v>470</v>
      </c>
      <c r="J527" s="68" t="s">
        <v>3675</v>
      </c>
      <c r="K527" s="68" t="s">
        <v>1174</v>
      </c>
      <c r="L527" s="68" t="s">
        <v>3676</v>
      </c>
      <c r="M527" s="42">
        <v>45956.479166666664</v>
      </c>
      <c r="N527" s="42">
        <v>45960.431944444441</v>
      </c>
      <c r="O527" s="68" t="s">
        <v>33</v>
      </c>
      <c r="P527" s="42" t="s">
        <v>2022</v>
      </c>
      <c r="Q527" s="42" t="s">
        <v>2023</v>
      </c>
      <c r="R527" s="42" t="s">
        <v>2024</v>
      </c>
      <c r="S527" s="42" t="s">
        <v>3677</v>
      </c>
      <c r="T527" s="42" t="s">
        <v>1178</v>
      </c>
      <c r="U527" s="25">
        <v>64</v>
      </c>
      <c r="V527" s="42" t="s">
        <v>44</v>
      </c>
      <c r="W527" s="42" t="s">
        <v>123</v>
      </c>
      <c r="X527" s="42" t="s">
        <v>1515</v>
      </c>
      <c r="Y527" s="68">
        <v>1</v>
      </c>
      <c r="Z527" s="26">
        <f>IF(T527="SOPORTE_TELEFÓNICO",'TARIFAS 2025'!$B$14,IF(V527="PRINCIPAL",'TARIFAS 2025'!$B$8,IF(V527="INTERMEDIA",'TARIFAS 2025'!$C$8,IF(V527="LEJANA",'TARIFAS 2025'!$D$8))))</f>
        <v>452148</v>
      </c>
      <c r="AA527" s="26">
        <f t="shared" si="8"/>
        <v>452148</v>
      </c>
    </row>
    <row r="528" spans="1:27" s="66" customFormat="1" ht="15.6">
      <c r="A528" s="68" t="s">
        <v>83</v>
      </c>
      <c r="B528" s="25" t="str">
        <f>VLOOKUP(A528,'CENTROS DE COSTOS'!A:D,2,0)</f>
        <v>0036-0007</v>
      </c>
      <c r="C528" s="25" t="str">
        <f>VLOOKUP(A528,'CENTROS DE COSTOS'!A:D,3,0)</f>
        <v>Wompi Santander</v>
      </c>
      <c r="D528" s="68">
        <v>54001</v>
      </c>
      <c r="E528" s="68">
        <v>2888844</v>
      </c>
      <c r="F528" s="68">
        <v>43196</v>
      </c>
      <c r="G528" s="68" t="s">
        <v>33</v>
      </c>
      <c r="H528" s="68" t="s">
        <v>893</v>
      </c>
      <c r="I528" s="68" t="s">
        <v>83</v>
      </c>
      <c r="J528" s="68" t="s">
        <v>3678</v>
      </c>
      <c r="K528" s="68" t="s">
        <v>1174</v>
      </c>
      <c r="L528" s="68" t="s">
        <v>3679</v>
      </c>
      <c r="M528" s="42">
        <v>45946.333333333336</v>
      </c>
      <c r="N528" s="42">
        <v>45960.452777777777</v>
      </c>
      <c r="O528" s="68" t="s">
        <v>33</v>
      </c>
      <c r="P528" s="42" t="s">
        <v>2509</v>
      </c>
      <c r="Q528" s="42" t="s">
        <v>3631</v>
      </c>
      <c r="R528" s="42" t="s">
        <v>3018</v>
      </c>
      <c r="S528" s="42" t="s">
        <v>3680</v>
      </c>
      <c r="T528" s="42" t="s">
        <v>1178</v>
      </c>
      <c r="U528" s="25">
        <v>56</v>
      </c>
      <c r="V528" s="42" t="s">
        <v>42</v>
      </c>
      <c r="W528" s="42" t="s">
        <v>123</v>
      </c>
      <c r="X528" s="42" t="s">
        <v>1372</v>
      </c>
      <c r="Y528" s="68">
        <v>1</v>
      </c>
      <c r="Z528" s="26">
        <f>IF(T528="SOPORTE_TELEFÓNICO",'TARIFAS 2025'!$B$14,IF(V528="PRINCIPAL",'TARIFAS 2025'!$B$8,IF(V528="INTERMEDIA",'TARIFAS 2025'!$C$8,IF(V528="LEJANA",'TARIFAS 2025'!$D$8))))</f>
        <v>51282</v>
      </c>
      <c r="AA528" s="26">
        <f t="shared" si="8"/>
        <v>51282</v>
      </c>
    </row>
    <row r="529" spans="1:27" s="66" customFormat="1" ht="15.6">
      <c r="A529" s="68" t="s">
        <v>79</v>
      </c>
      <c r="B529" s="25" t="str">
        <f>VLOOKUP(A529,'CENTROS DE COSTOS'!A:D,2,0)</f>
        <v>0036-0003</v>
      </c>
      <c r="C529" s="25" t="str">
        <f>VLOOKUP(A529,'CENTROS DE COSTOS'!A:D,3,0)</f>
        <v>Wompi Suroccidente</v>
      </c>
      <c r="D529" s="68">
        <v>76001</v>
      </c>
      <c r="E529" s="68">
        <v>2954106</v>
      </c>
      <c r="F529" s="68">
        <v>46351</v>
      </c>
      <c r="G529" s="68" t="s">
        <v>33</v>
      </c>
      <c r="H529" s="68" t="s">
        <v>1103</v>
      </c>
      <c r="I529" s="68" t="s">
        <v>79</v>
      </c>
      <c r="J529" s="68" t="s">
        <v>3681</v>
      </c>
      <c r="K529" s="68" t="s">
        <v>1174</v>
      </c>
      <c r="L529" s="68" t="s">
        <v>3682</v>
      </c>
      <c r="M529" s="42">
        <v>45959.606944444444</v>
      </c>
      <c r="N529" s="42">
        <v>45960.518750000003</v>
      </c>
      <c r="O529" s="68" t="s">
        <v>33</v>
      </c>
      <c r="P529" s="42" t="s">
        <v>2040</v>
      </c>
      <c r="Q529" s="42" t="s">
        <v>2055</v>
      </c>
      <c r="R529" s="42" t="s">
        <v>2042</v>
      </c>
      <c r="S529" s="42" t="s">
        <v>3683</v>
      </c>
      <c r="T529" s="42" t="s">
        <v>1178</v>
      </c>
      <c r="U529" s="25">
        <v>24</v>
      </c>
      <c r="V529" s="42" t="s">
        <v>42</v>
      </c>
      <c r="W529" s="42" t="s">
        <v>123</v>
      </c>
      <c r="X529" s="42" t="s">
        <v>1554</v>
      </c>
      <c r="Y529" s="68">
        <v>1</v>
      </c>
      <c r="Z529" s="26">
        <f>IF(T529="SOPORTE_TELEFÓNICO",'TARIFAS 2025'!$B$14,IF(V529="PRINCIPAL",'TARIFAS 2025'!$B$8,IF(V529="INTERMEDIA",'TARIFAS 2025'!$C$8,IF(V529="LEJANA",'TARIFAS 2025'!$D$8))))</f>
        <v>51282</v>
      </c>
      <c r="AA529" s="26">
        <f t="shared" si="8"/>
        <v>51282</v>
      </c>
    </row>
    <row r="530" spans="1:27" s="66" customFormat="1" ht="15.6">
      <c r="A530" s="68" t="s">
        <v>92</v>
      </c>
      <c r="B530" s="25" t="str">
        <f>VLOOKUP(A530,'CENTROS DE COSTOS'!A:D,2,0)</f>
        <v>0036-0006</v>
      </c>
      <c r="C530" s="25" t="str">
        <f>VLOOKUP(A530,'CENTROS DE COSTOS'!A:D,3,0)</f>
        <v>Wompi Oriente</v>
      </c>
      <c r="D530" s="68">
        <v>41001</v>
      </c>
      <c r="E530" s="68">
        <v>2954051</v>
      </c>
      <c r="F530" s="68">
        <v>17026</v>
      </c>
      <c r="G530" s="68" t="s">
        <v>33</v>
      </c>
      <c r="H530" s="68" t="s">
        <v>742</v>
      </c>
      <c r="I530" s="68" t="s">
        <v>92</v>
      </c>
      <c r="J530" s="68" t="s">
        <v>3684</v>
      </c>
      <c r="K530" s="68" t="s">
        <v>1174</v>
      </c>
      <c r="L530" s="68" t="s">
        <v>3685</v>
      </c>
      <c r="M530" s="42">
        <v>45959.600694444445</v>
      </c>
      <c r="N530" s="42">
        <v>45960.520833333336</v>
      </c>
      <c r="O530" s="68" t="s">
        <v>33</v>
      </c>
      <c r="P530" s="42" t="s">
        <v>2509</v>
      </c>
      <c r="Q530" s="42" t="s">
        <v>2510</v>
      </c>
      <c r="R530" s="42" t="s">
        <v>3018</v>
      </c>
      <c r="S530" s="42" t="s">
        <v>3686</v>
      </c>
      <c r="T530" s="42" t="s">
        <v>1178</v>
      </c>
      <c r="U530" s="25">
        <v>48</v>
      </c>
      <c r="V530" s="42" t="s">
        <v>42</v>
      </c>
      <c r="W530" s="42" t="s">
        <v>123</v>
      </c>
      <c r="X530" s="42" t="s">
        <v>1497</v>
      </c>
      <c r="Y530" s="68">
        <v>1</v>
      </c>
      <c r="Z530" s="26">
        <f>IF(T530="SOPORTE_TELEFÓNICO",'TARIFAS 2025'!$B$14,IF(V530="PRINCIPAL",'TARIFAS 2025'!$B$8,IF(V530="INTERMEDIA",'TARIFAS 2025'!$C$8,IF(V530="LEJANA",'TARIFAS 2025'!$D$8))))</f>
        <v>51282</v>
      </c>
      <c r="AA530" s="26">
        <f t="shared" si="8"/>
        <v>51282</v>
      </c>
    </row>
    <row r="531" spans="1:27" s="66" customFormat="1" ht="15.6">
      <c r="A531" s="68" t="s">
        <v>73</v>
      </c>
      <c r="B531" s="25" t="str">
        <f>VLOOKUP(A531,'CENTROS DE COSTOS'!A:D,2,0)</f>
        <v>0036-0004</v>
      </c>
      <c r="C531" s="25" t="str">
        <f>VLOOKUP(A531,'CENTROS DE COSTOS'!A:D,3,0)</f>
        <v>Wompi Centro</v>
      </c>
      <c r="D531" s="68">
        <v>11001</v>
      </c>
      <c r="E531" s="68">
        <v>2953761</v>
      </c>
      <c r="F531" s="68">
        <v>58980</v>
      </c>
      <c r="G531" s="68" t="s">
        <v>33</v>
      </c>
      <c r="H531" s="68" t="s">
        <v>620</v>
      </c>
      <c r="I531" s="68" t="s">
        <v>2057</v>
      </c>
      <c r="J531" s="68" t="s">
        <v>3687</v>
      </c>
      <c r="K531" s="68" t="s">
        <v>1174</v>
      </c>
      <c r="L531" s="68" t="s">
        <v>3688</v>
      </c>
      <c r="M531" s="42">
        <v>45959.575694444444</v>
      </c>
      <c r="N531" s="42">
        <v>45960.522222222222</v>
      </c>
      <c r="O531" s="68" t="s">
        <v>33</v>
      </c>
      <c r="P531" s="42" t="s">
        <v>2022</v>
      </c>
      <c r="Q531" s="42" t="s">
        <v>2023</v>
      </c>
      <c r="R531" s="42" t="s">
        <v>2024</v>
      </c>
      <c r="S531" s="42" t="s">
        <v>3689</v>
      </c>
      <c r="T531" s="42" t="s">
        <v>2013</v>
      </c>
      <c r="U531" s="25">
        <v>64</v>
      </c>
      <c r="V531" s="42" t="s">
        <v>42</v>
      </c>
      <c r="W531" s="42" t="s">
        <v>123</v>
      </c>
      <c r="X531" s="42" t="s">
        <v>1360</v>
      </c>
      <c r="Y531" s="68">
        <v>1</v>
      </c>
      <c r="Z531" s="26">
        <f>IF(T531="SOPORTE_TELEFÓNICO",'TARIFAS 2025'!$B$14,IF(V531="PRINCIPAL",'TARIFAS 2025'!$B$8,IF(V531="INTERMEDIA",'TARIFAS 2025'!$C$8,IF(V531="LEJANA",'TARIFAS 2025'!$D$8))))</f>
        <v>22000</v>
      </c>
      <c r="AA531" s="26">
        <f t="shared" si="8"/>
        <v>22000</v>
      </c>
    </row>
    <row r="532" spans="1:27" s="66" customFormat="1" ht="15.6">
      <c r="A532" s="68" t="s">
        <v>93</v>
      </c>
      <c r="B532" s="25" t="str">
        <f>VLOOKUP(A532,'CENTROS DE COSTOS'!A:D,2,0)</f>
        <v>0036-0003</v>
      </c>
      <c r="C532" s="25" t="str">
        <f>VLOOKUP(A532,'CENTROS DE COSTOS'!A:D,3,0)</f>
        <v>Wompi Suroccidente</v>
      </c>
      <c r="D532" s="68">
        <v>52356</v>
      </c>
      <c r="E532" s="68">
        <v>2950415</v>
      </c>
      <c r="F532" s="68">
        <v>49108</v>
      </c>
      <c r="G532" s="68" t="s">
        <v>33</v>
      </c>
      <c r="H532" s="68" t="s">
        <v>135</v>
      </c>
      <c r="I532" s="68" t="s">
        <v>865</v>
      </c>
      <c r="J532" s="68" t="s">
        <v>3690</v>
      </c>
      <c r="K532" s="68" t="s">
        <v>1174</v>
      </c>
      <c r="L532" s="68" t="s">
        <v>3691</v>
      </c>
      <c r="M532" s="42">
        <v>45959.333333333336</v>
      </c>
      <c r="N532" s="42">
        <v>45960.52847222222</v>
      </c>
      <c r="O532" s="68" t="s">
        <v>33</v>
      </c>
      <c r="P532" s="42" t="s">
        <v>2034</v>
      </c>
      <c r="Q532" s="42" t="s">
        <v>2035</v>
      </c>
      <c r="R532" s="42" t="s">
        <v>2036</v>
      </c>
      <c r="S532" s="42" t="s">
        <v>3692</v>
      </c>
      <c r="T532" s="42" t="s">
        <v>2013</v>
      </c>
      <c r="U532" s="25">
        <v>0</v>
      </c>
      <c r="V532" s="42" t="s">
        <v>43</v>
      </c>
      <c r="W532" s="42" t="s">
        <v>123</v>
      </c>
      <c r="X532" s="42" t="s">
        <v>2131</v>
      </c>
      <c r="Y532" s="68">
        <v>1</v>
      </c>
      <c r="Z532" s="26">
        <f>IF(T532="SOPORTE_TELEFÓNICO",'TARIFAS 2025'!$B$14,IF(V532="PRINCIPAL",'TARIFAS 2025'!$B$8,IF(V532="INTERMEDIA",'TARIFAS 2025'!$C$8,IF(V532="LEJANA",'TARIFAS 2025'!$D$8))))</f>
        <v>22000</v>
      </c>
      <c r="AA532" s="26">
        <f t="shared" si="8"/>
        <v>22000</v>
      </c>
    </row>
    <row r="533" spans="1:27" s="66" customFormat="1" ht="15.6">
      <c r="A533" s="68" t="s">
        <v>87</v>
      </c>
      <c r="B533" s="25" t="str">
        <f>VLOOKUP(A533,'CENTROS DE COSTOS'!A:D,2,0)</f>
        <v>0036-0006</v>
      </c>
      <c r="C533" s="25" t="str">
        <f>VLOOKUP(A533,'CENTROS DE COSTOS'!A:D,3,0)</f>
        <v>Wompi Oriente</v>
      </c>
      <c r="D533" s="68">
        <v>73001</v>
      </c>
      <c r="E533" s="68">
        <v>2949872</v>
      </c>
      <c r="F533" s="68">
        <v>46958</v>
      </c>
      <c r="G533" s="68" t="s">
        <v>33</v>
      </c>
      <c r="H533" s="68" t="s">
        <v>1058</v>
      </c>
      <c r="I533" s="68" t="s">
        <v>87</v>
      </c>
      <c r="J533" s="68" t="s">
        <v>3693</v>
      </c>
      <c r="K533" s="68" t="s">
        <v>1174</v>
      </c>
      <c r="L533" s="68" t="s">
        <v>3694</v>
      </c>
      <c r="M533" s="42">
        <v>45959.333333333336</v>
      </c>
      <c r="N533" s="42">
        <v>45960.530555555553</v>
      </c>
      <c r="O533" s="68" t="s">
        <v>33</v>
      </c>
      <c r="P533" s="42" t="s">
        <v>2034</v>
      </c>
      <c r="Q533" s="42" t="s">
        <v>2035</v>
      </c>
      <c r="R533" s="42" t="s">
        <v>2036</v>
      </c>
      <c r="S533" s="42" t="s">
        <v>3695</v>
      </c>
      <c r="T533" s="42" t="s">
        <v>2013</v>
      </c>
      <c r="U533" s="25">
        <v>24</v>
      </c>
      <c r="V533" s="42" t="s">
        <v>42</v>
      </c>
      <c r="W533" s="42" t="s">
        <v>123</v>
      </c>
      <c r="X533" s="42" t="s">
        <v>2253</v>
      </c>
      <c r="Y533" s="68">
        <v>1</v>
      </c>
      <c r="Z533" s="26">
        <f>IF(T533="SOPORTE_TELEFÓNICO",'TARIFAS 2025'!$B$14,IF(V533="PRINCIPAL",'TARIFAS 2025'!$B$8,IF(V533="INTERMEDIA",'TARIFAS 2025'!$C$8,IF(V533="LEJANA",'TARIFAS 2025'!$D$8))))</f>
        <v>22000</v>
      </c>
      <c r="AA533" s="26">
        <f t="shared" ref="AA533:AA568" si="9">Z533*Y533</f>
        <v>22000</v>
      </c>
    </row>
    <row r="534" spans="1:27" s="66" customFormat="1" ht="15.6">
      <c r="A534" s="68" t="s">
        <v>94</v>
      </c>
      <c r="B534" s="25" t="str">
        <f>VLOOKUP(A534,'CENTROS DE COSTOS'!A:D,2,0)</f>
        <v>0036-0002</v>
      </c>
      <c r="C534" s="25" t="str">
        <f>VLOOKUP(A534,'CENTROS DE COSTOS'!A:D,3,0)</f>
        <v>Wompi Eje Cafetero</v>
      </c>
      <c r="D534" s="68">
        <v>66170</v>
      </c>
      <c r="E534" s="68">
        <v>2955216</v>
      </c>
      <c r="F534" s="68">
        <v>77799</v>
      </c>
      <c r="G534" s="68" t="s">
        <v>33</v>
      </c>
      <c r="H534" s="68" t="s">
        <v>460</v>
      </c>
      <c r="I534" s="68" t="s">
        <v>953</v>
      </c>
      <c r="J534" s="68" t="s">
        <v>3696</v>
      </c>
      <c r="K534" s="68" t="s">
        <v>1174</v>
      </c>
      <c r="L534" s="68" t="s">
        <v>3697</v>
      </c>
      <c r="M534" s="42">
        <v>45959.665972222225</v>
      </c>
      <c r="N534" s="42">
        <v>45960.532638888886</v>
      </c>
      <c r="O534" s="68" t="s">
        <v>33</v>
      </c>
      <c r="P534" s="42" t="s">
        <v>2149</v>
      </c>
      <c r="Q534" s="42" t="s">
        <v>2183</v>
      </c>
      <c r="R534" s="42" t="s">
        <v>2151</v>
      </c>
      <c r="S534" s="42" t="s">
        <v>3698</v>
      </c>
      <c r="T534" s="42" t="s">
        <v>1178</v>
      </c>
      <c r="U534" s="25">
        <v>0</v>
      </c>
      <c r="V534" s="42" t="s">
        <v>42</v>
      </c>
      <c r="W534" s="42" t="s">
        <v>123</v>
      </c>
      <c r="X534" s="42" t="s">
        <v>1187</v>
      </c>
      <c r="Y534" s="68">
        <v>1</v>
      </c>
      <c r="Z534" s="26">
        <f>IF(T534="SOPORTE_TELEFÓNICO",'TARIFAS 2025'!$B$14,IF(V534="PRINCIPAL",'TARIFAS 2025'!$B$8,IF(V534="INTERMEDIA",'TARIFAS 2025'!$C$8,IF(V534="LEJANA",'TARIFAS 2025'!$D$8))))</f>
        <v>51282</v>
      </c>
      <c r="AA534" s="26">
        <f t="shared" si="9"/>
        <v>51282</v>
      </c>
    </row>
    <row r="535" spans="1:27" s="66" customFormat="1" ht="15.6">
      <c r="A535" s="68" t="s">
        <v>79</v>
      </c>
      <c r="B535" s="25" t="str">
        <f>VLOOKUP(A535,'CENTROS DE COSTOS'!A:D,2,0)</f>
        <v>0036-0003</v>
      </c>
      <c r="C535" s="25" t="str">
        <f>VLOOKUP(A535,'CENTROS DE COSTOS'!A:D,3,0)</f>
        <v>Wompi Suroccidente</v>
      </c>
      <c r="D535" s="68">
        <v>76520</v>
      </c>
      <c r="E535" s="68">
        <v>2942298</v>
      </c>
      <c r="F535" s="68">
        <v>56868</v>
      </c>
      <c r="G535" s="68" t="s">
        <v>33</v>
      </c>
      <c r="H535" s="68" t="s">
        <v>1103</v>
      </c>
      <c r="I535" s="68" t="s">
        <v>1124</v>
      </c>
      <c r="J535" s="68" t="s">
        <v>3699</v>
      </c>
      <c r="K535" s="68" t="s">
        <v>1174</v>
      </c>
      <c r="L535" s="68" t="s">
        <v>3700</v>
      </c>
      <c r="M535" s="42">
        <v>45957.685416666667</v>
      </c>
      <c r="N535" s="42">
        <v>45960.538194444445</v>
      </c>
      <c r="O535" s="68" t="s">
        <v>33</v>
      </c>
      <c r="P535" s="42" t="s">
        <v>3476</v>
      </c>
      <c r="Q535" s="42" t="s">
        <v>3477</v>
      </c>
      <c r="R535" s="42" t="s">
        <v>3701</v>
      </c>
      <c r="S535" s="42" t="s">
        <v>3702</v>
      </c>
      <c r="T535" s="42" t="s">
        <v>1178</v>
      </c>
      <c r="U535" s="25">
        <v>0</v>
      </c>
      <c r="V535" s="42" t="s">
        <v>42</v>
      </c>
      <c r="W535" s="42" t="s">
        <v>123</v>
      </c>
      <c r="X535" s="42" t="s">
        <v>2131</v>
      </c>
      <c r="Y535" s="68">
        <v>2</v>
      </c>
      <c r="Z535" s="26">
        <f>IF(T535="SOPORTE_TELEFÓNICO",'TARIFAS 2025'!$B$14,IF(V535="PRINCIPAL",'TARIFAS 2025'!$B$8,IF(V535="INTERMEDIA",'TARIFAS 2025'!$C$8,IF(V535="LEJANA",'TARIFAS 2025'!$D$8))))</f>
        <v>51282</v>
      </c>
      <c r="AA535" s="26">
        <f t="shared" si="9"/>
        <v>102564</v>
      </c>
    </row>
    <row r="536" spans="1:27" s="66" customFormat="1" ht="15.6">
      <c r="A536" s="68" t="s">
        <v>79</v>
      </c>
      <c r="B536" s="25" t="str">
        <f>VLOOKUP(A536,'CENTROS DE COSTOS'!A:D,2,0)</f>
        <v>0036-0003</v>
      </c>
      <c r="C536" s="25" t="str">
        <f>VLOOKUP(A536,'CENTROS DE COSTOS'!A:D,3,0)</f>
        <v>Wompi Suroccidente</v>
      </c>
      <c r="D536" s="68">
        <v>19001</v>
      </c>
      <c r="E536" s="68">
        <v>2938876</v>
      </c>
      <c r="F536" s="68">
        <v>80292</v>
      </c>
      <c r="G536" s="68" t="s">
        <v>33</v>
      </c>
      <c r="H536" s="68" t="s">
        <v>500</v>
      </c>
      <c r="I536" s="68" t="s">
        <v>95</v>
      </c>
      <c r="J536" s="68" t="s">
        <v>3703</v>
      </c>
      <c r="K536" s="68" t="s">
        <v>1174</v>
      </c>
      <c r="L536" s="68" t="s">
        <v>3704</v>
      </c>
      <c r="M536" s="42">
        <v>45957.452777777777</v>
      </c>
      <c r="N536" s="42">
        <v>45960.540972222225</v>
      </c>
      <c r="O536" s="68" t="s">
        <v>33</v>
      </c>
      <c r="P536" s="42" t="s">
        <v>2002</v>
      </c>
      <c r="Q536" s="42" t="s">
        <v>2003</v>
      </c>
      <c r="R536" s="42" t="s">
        <v>2004</v>
      </c>
      <c r="S536" s="42" t="s">
        <v>3705</v>
      </c>
      <c r="T536" s="42" t="s">
        <v>1178</v>
      </c>
      <c r="U536" s="25">
        <v>16</v>
      </c>
      <c r="V536" s="42" t="s">
        <v>44</v>
      </c>
      <c r="W536" s="42" t="s">
        <v>123</v>
      </c>
      <c r="X536" s="42" t="s">
        <v>1332</v>
      </c>
      <c r="Y536" s="68">
        <v>1</v>
      </c>
      <c r="Z536" s="26">
        <f>IF(T536="SOPORTE_TELEFÓNICO",'TARIFAS 2025'!$B$14,IF(V536="PRINCIPAL",'TARIFAS 2025'!$B$8,IF(V536="INTERMEDIA",'TARIFAS 2025'!$C$8,IF(V536="LEJANA",'TARIFAS 2025'!$D$8))))</f>
        <v>452148</v>
      </c>
      <c r="AA536" s="26">
        <f t="shared" si="9"/>
        <v>452148</v>
      </c>
    </row>
    <row r="537" spans="1:27" s="66" customFormat="1" ht="15.6">
      <c r="A537" s="68" t="s">
        <v>94</v>
      </c>
      <c r="B537" s="25" t="str">
        <f>VLOOKUP(A537,'CENTROS DE COSTOS'!A:D,2,0)</f>
        <v>0036-0002</v>
      </c>
      <c r="C537" s="25" t="str">
        <f>VLOOKUP(A537,'CENTROS DE COSTOS'!A:D,3,0)</f>
        <v>Wompi Eje Cafetero</v>
      </c>
      <c r="D537" s="68">
        <v>63594</v>
      </c>
      <c r="E537" s="68">
        <v>2936900</v>
      </c>
      <c r="F537" s="68">
        <v>31073</v>
      </c>
      <c r="G537" s="68" t="s">
        <v>33</v>
      </c>
      <c r="H537" s="68" t="s">
        <v>941</v>
      </c>
      <c r="I537" s="68" t="s">
        <v>949</v>
      </c>
      <c r="J537" s="68" t="s">
        <v>3706</v>
      </c>
      <c r="K537" s="68" t="s">
        <v>1174</v>
      </c>
      <c r="L537" s="68" t="s">
        <v>3707</v>
      </c>
      <c r="M537" s="42">
        <v>45957.359027777777</v>
      </c>
      <c r="N537" s="42">
        <v>45960.543055555558</v>
      </c>
      <c r="O537" s="68" t="s">
        <v>33</v>
      </c>
      <c r="P537" s="42" t="s">
        <v>2009</v>
      </c>
      <c r="Q537" s="42" t="s">
        <v>2093</v>
      </c>
      <c r="R537" s="42" t="s">
        <v>2110</v>
      </c>
      <c r="S537" s="42" t="s">
        <v>3708</v>
      </c>
      <c r="T537" s="42" t="s">
        <v>2013</v>
      </c>
      <c r="U537" s="25">
        <v>32</v>
      </c>
      <c r="V537" s="42" t="s">
        <v>43</v>
      </c>
      <c r="W537" s="42" t="s">
        <v>123</v>
      </c>
      <c r="X537" s="42" t="s">
        <v>2131</v>
      </c>
      <c r="Y537" s="68">
        <v>1</v>
      </c>
      <c r="Z537" s="26">
        <f>IF(T537="SOPORTE_TELEFÓNICO",'TARIFAS 2025'!$B$14,IF(V537="PRINCIPAL",'TARIFAS 2025'!$B$8,IF(V537="INTERMEDIA",'TARIFAS 2025'!$C$8,IF(V537="LEJANA",'TARIFAS 2025'!$D$8))))</f>
        <v>22000</v>
      </c>
      <c r="AA537" s="26">
        <f t="shared" si="9"/>
        <v>22000</v>
      </c>
    </row>
    <row r="538" spans="1:27" s="66" customFormat="1" ht="15.6">
      <c r="A538" s="68" t="s">
        <v>98</v>
      </c>
      <c r="B538" s="25" t="str">
        <f>VLOOKUP(A538,'CENTROS DE COSTOS'!A:D,2,0)</f>
        <v>0036-0007</v>
      </c>
      <c r="C538" s="25" t="str">
        <f>VLOOKUP(A538,'CENTROS DE COSTOS'!A:D,3,0)</f>
        <v>Wompi Santander</v>
      </c>
      <c r="D538" s="68">
        <v>15407</v>
      </c>
      <c r="E538" s="68">
        <v>2955728</v>
      </c>
      <c r="F538" s="68">
        <v>29240</v>
      </c>
      <c r="G538" s="68" t="s">
        <v>33</v>
      </c>
      <c r="H538" s="68" t="s">
        <v>324</v>
      </c>
      <c r="I538" s="68" t="s">
        <v>438</v>
      </c>
      <c r="J538" s="68" t="s">
        <v>3709</v>
      </c>
      <c r="K538" s="68" t="s">
        <v>1174</v>
      </c>
      <c r="L538" s="68" t="s">
        <v>3710</v>
      </c>
      <c r="M538" s="42">
        <v>45960.333333333336</v>
      </c>
      <c r="N538" s="42">
        <v>45960.552083333336</v>
      </c>
      <c r="O538" s="68" t="s">
        <v>33</v>
      </c>
      <c r="P538" s="42" t="s">
        <v>2233</v>
      </c>
      <c r="Q538" s="42" t="s">
        <v>2234</v>
      </c>
      <c r="R538" s="42" t="s">
        <v>2235</v>
      </c>
      <c r="S538" s="42" t="s">
        <v>3711</v>
      </c>
      <c r="T538" s="42" t="s">
        <v>1178</v>
      </c>
      <c r="U538" s="25">
        <v>0</v>
      </c>
      <c r="V538" s="42" t="s">
        <v>43</v>
      </c>
      <c r="W538" s="42" t="s">
        <v>123</v>
      </c>
      <c r="X538" s="42" t="s">
        <v>2464</v>
      </c>
      <c r="Y538" s="68">
        <v>1</v>
      </c>
      <c r="Z538" s="26">
        <f>IF(T538="SOPORTE_TELEFÓNICO",'TARIFAS 2025'!$B$14,IF(V538="PRINCIPAL",'TARIFAS 2025'!$B$8,IF(V538="INTERMEDIA",'TARIFAS 2025'!$C$8,IF(V538="LEJANA",'TARIFAS 2025'!$D$8))))</f>
        <v>172989</v>
      </c>
      <c r="AA538" s="26">
        <f t="shared" si="9"/>
        <v>172989</v>
      </c>
    </row>
    <row r="539" spans="1:27" s="66" customFormat="1" ht="15.6">
      <c r="A539" s="68" t="s">
        <v>73</v>
      </c>
      <c r="B539" s="25" t="str">
        <f>VLOOKUP(A539,'CENTROS DE COSTOS'!A:D,2,0)</f>
        <v>0036-0004</v>
      </c>
      <c r="C539" s="25" t="str">
        <f>VLOOKUP(A539,'CENTROS DE COSTOS'!A:D,3,0)</f>
        <v>Wompi Centro</v>
      </c>
      <c r="D539" s="68">
        <v>25290</v>
      </c>
      <c r="E539" s="68">
        <v>2955999</v>
      </c>
      <c r="F539" s="68">
        <v>34197</v>
      </c>
      <c r="G539" s="68" t="s">
        <v>33</v>
      </c>
      <c r="H539" s="68" t="s">
        <v>620</v>
      </c>
      <c r="I539" s="68" t="s">
        <v>654</v>
      </c>
      <c r="J539" s="68" t="s">
        <v>3712</v>
      </c>
      <c r="K539" s="68" t="s">
        <v>1174</v>
      </c>
      <c r="L539" s="68" t="s">
        <v>3713</v>
      </c>
      <c r="M539" s="42">
        <v>45960.333333333336</v>
      </c>
      <c r="N539" s="42">
        <v>45960.591666666667</v>
      </c>
      <c r="O539" s="68" t="s">
        <v>33</v>
      </c>
      <c r="P539" s="42" t="s">
        <v>2040</v>
      </c>
      <c r="Q539" s="42" t="s">
        <v>2859</v>
      </c>
      <c r="R539" s="42" t="s">
        <v>2042</v>
      </c>
      <c r="S539" s="42" t="s">
        <v>3714</v>
      </c>
      <c r="T539" s="42" t="s">
        <v>1178</v>
      </c>
      <c r="U539" s="25">
        <v>56</v>
      </c>
      <c r="V539" s="42" t="s">
        <v>43</v>
      </c>
      <c r="W539" s="42" t="s">
        <v>123</v>
      </c>
      <c r="X539" s="42" t="s">
        <v>1366</v>
      </c>
      <c r="Y539" s="68">
        <v>1</v>
      </c>
      <c r="Z539" s="26">
        <f>IF(T539="SOPORTE_TELEFÓNICO",'TARIFAS 2025'!$B$14,IF(V539="PRINCIPAL",'TARIFAS 2025'!$B$8,IF(V539="INTERMEDIA",'TARIFAS 2025'!$C$8,IF(V539="LEJANA",'TARIFAS 2025'!$D$8))))</f>
        <v>172989</v>
      </c>
      <c r="AA539" s="26">
        <f t="shared" si="9"/>
        <v>172989</v>
      </c>
    </row>
    <row r="540" spans="1:27" s="66" customFormat="1" ht="15.6">
      <c r="A540" s="68" t="s">
        <v>73</v>
      </c>
      <c r="B540" s="25" t="str">
        <f>VLOOKUP(A540,'CENTROS DE COSTOS'!A:D,2,0)</f>
        <v>0036-0004</v>
      </c>
      <c r="C540" s="25" t="str">
        <f>VLOOKUP(A540,'CENTROS DE COSTOS'!A:D,3,0)</f>
        <v>Wompi Centro</v>
      </c>
      <c r="D540" s="68">
        <v>11001</v>
      </c>
      <c r="E540" s="68">
        <v>2926893</v>
      </c>
      <c r="F540" s="68">
        <v>37531</v>
      </c>
      <c r="G540" s="68" t="s">
        <v>33</v>
      </c>
      <c r="H540" s="68" t="s">
        <v>620</v>
      </c>
      <c r="I540" s="68" t="s">
        <v>2057</v>
      </c>
      <c r="J540" s="68" t="s">
        <v>3715</v>
      </c>
      <c r="K540" s="68" t="s">
        <v>1174</v>
      </c>
      <c r="L540" s="68" t="s">
        <v>3716</v>
      </c>
      <c r="M540" s="42">
        <v>45953.615972222222</v>
      </c>
      <c r="N540" s="42">
        <v>45960.601388888892</v>
      </c>
      <c r="O540" s="68" t="s">
        <v>33</v>
      </c>
      <c r="P540" s="42" t="s">
        <v>2034</v>
      </c>
      <c r="Q540" s="42" t="s">
        <v>2035</v>
      </c>
      <c r="R540" s="42" t="s">
        <v>2036</v>
      </c>
      <c r="S540" s="42" t="s">
        <v>3717</v>
      </c>
      <c r="T540" s="42" t="s">
        <v>2013</v>
      </c>
      <c r="U540" s="25">
        <v>48</v>
      </c>
      <c r="V540" s="42" t="s">
        <v>42</v>
      </c>
      <c r="W540" s="42" t="s">
        <v>123</v>
      </c>
      <c r="X540" s="42" t="s">
        <v>2200</v>
      </c>
      <c r="Y540" s="68">
        <v>3</v>
      </c>
      <c r="Z540" s="26">
        <f>IF(T540="SOPORTE_TELEFÓNICO",'TARIFAS 2025'!$B$14,IF(V540="PRINCIPAL",'TARIFAS 2025'!$B$8,IF(V540="INTERMEDIA",'TARIFAS 2025'!$C$8,IF(V540="LEJANA",'TARIFAS 2025'!$D$8))))</f>
        <v>22000</v>
      </c>
      <c r="AA540" s="26">
        <f t="shared" si="9"/>
        <v>66000</v>
      </c>
    </row>
    <row r="541" spans="1:27" s="66" customFormat="1" ht="15.6">
      <c r="A541" s="68" t="s">
        <v>101</v>
      </c>
      <c r="B541" s="25" t="str">
        <f>VLOOKUP(A541,'CENTROS DE COSTOS'!A:D,2,0)</f>
        <v>0036-0006</v>
      </c>
      <c r="C541" s="25" t="str">
        <f>VLOOKUP(A541,'CENTROS DE COSTOS'!A:D,3,0)</f>
        <v>Wompi Oriente</v>
      </c>
      <c r="D541" s="68">
        <v>85001</v>
      </c>
      <c r="E541" s="68">
        <v>2959410</v>
      </c>
      <c r="F541" s="68">
        <v>81619</v>
      </c>
      <c r="G541" s="68" t="s">
        <v>33</v>
      </c>
      <c r="H541" s="68" t="s">
        <v>483</v>
      </c>
      <c r="I541" s="68" t="s">
        <v>101</v>
      </c>
      <c r="J541" s="68" t="s">
        <v>3718</v>
      </c>
      <c r="K541" s="68" t="s">
        <v>1174</v>
      </c>
      <c r="L541" s="68" t="s">
        <v>3719</v>
      </c>
      <c r="M541" s="42">
        <v>45960.583333333336</v>
      </c>
      <c r="N541" s="42">
        <v>45960.703472222223</v>
      </c>
      <c r="O541" s="68" t="s">
        <v>33</v>
      </c>
      <c r="P541" s="42" t="s">
        <v>2022</v>
      </c>
      <c r="Q541" s="42" t="s">
        <v>2115</v>
      </c>
      <c r="R541" s="42" t="s">
        <v>2024</v>
      </c>
      <c r="S541" s="42" t="s">
        <v>3720</v>
      </c>
      <c r="T541" s="42" t="s">
        <v>2013</v>
      </c>
      <c r="U541" s="25">
        <v>0</v>
      </c>
      <c r="V541" s="42" t="s">
        <v>42</v>
      </c>
      <c r="W541" s="42" t="s">
        <v>123</v>
      </c>
      <c r="X541" s="42" t="s">
        <v>1537</v>
      </c>
      <c r="Y541" s="68">
        <v>1</v>
      </c>
      <c r="Z541" s="26">
        <f>IF(T541="SOPORTE_TELEFÓNICO",'TARIFAS 2025'!$B$14,IF(V541="PRINCIPAL",'TARIFAS 2025'!$B$8,IF(V541="INTERMEDIA",'TARIFAS 2025'!$C$8,IF(V541="LEJANA",'TARIFAS 2025'!$D$8))))</f>
        <v>22000</v>
      </c>
      <c r="AA541" s="26">
        <f t="shared" si="9"/>
        <v>22000</v>
      </c>
    </row>
    <row r="542" spans="1:27" s="66" customFormat="1" ht="15.6">
      <c r="A542" s="68" t="s">
        <v>79</v>
      </c>
      <c r="B542" s="25" t="str">
        <f>VLOOKUP(A542,'CENTROS DE COSTOS'!A:D,2,0)</f>
        <v>0036-0003</v>
      </c>
      <c r="C542" s="25" t="str">
        <f>VLOOKUP(A542,'CENTROS DE COSTOS'!A:D,3,0)</f>
        <v>Wompi Suroccidente</v>
      </c>
      <c r="D542" s="68">
        <v>76001</v>
      </c>
      <c r="E542" s="68">
        <v>2959143</v>
      </c>
      <c r="F542" s="68">
        <v>80441</v>
      </c>
      <c r="G542" s="68" t="s">
        <v>33</v>
      </c>
      <c r="H542" s="68" t="s">
        <v>1103</v>
      </c>
      <c r="I542" s="68" t="s">
        <v>79</v>
      </c>
      <c r="J542" s="68" t="s">
        <v>3721</v>
      </c>
      <c r="K542" s="68" t="s">
        <v>1174</v>
      </c>
      <c r="L542" s="68" t="s">
        <v>3722</v>
      </c>
      <c r="M542" s="42">
        <v>45960.536111111112</v>
      </c>
      <c r="N542" s="42">
        <v>45960.704861111109</v>
      </c>
      <c r="O542" s="68" t="s">
        <v>33</v>
      </c>
      <c r="P542" s="42" t="s">
        <v>2034</v>
      </c>
      <c r="Q542" s="42" t="s">
        <v>2035</v>
      </c>
      <c r="R542" s="42" t="s">
        <v>2036</v>
      </c>
      <c r="S542" s="42" t="s">
        <v>3723</v>
      </c>
      <c r="T542" s="42" t="s">
        <v>2013</v>
      </c>
      <c r="U542" s="25">
        <v>0</v>
      </c>
      <c r="V542" s="42" t="s">
        <v>42</v>
      </c>
      <c r="W542" s="42" t="s">
        <v>123</v>
      </c>
      <c r="X542" s="42" t="s">
        <v>2131</v>
      </c>
      <c r="Y542" s="68">
        <v>1</v>
      </c>
      <c r="Z542" s="26">
        <f>IF(T542="SOPORTE_TELEFÓNICO",'TARIFAS 2025'!$B$14,IF(V542="PRINCIPAL",'TARIFAS 2025'!$B$8,IF(V542="INTERMEDIA",'TARIFAS 2025'!$C$8,IF(V542="LEJANA",'TARIFAS 2025'!$D$8))))</f>
        <v>22000</v>
      </c>
      <c r="AA542" s="26">
        <f t="shared" si="9"/>
        <v>22000</v>
      </c>
    </row>
    <row r="543" spans="1:27" s="66" customFormat="1" ht="15.6">
      <c r="A543" s="68" t="s">
        <v>70</v>
      </c>
      <c r="B543" s="25" t="str">
        <f>VLOOKUP(A543,'CENTROS DE COSTOS'!A:D,2,0)</f>
        <v>0036-0001</v>
      </c>
      <c r="C543" s="25" t="str">
        <f>VLOOKUP(A543,'CENTROS DE COSTOS'!A:D,3,0)</f>
        <v>Wompi Costa</v>
      </c>
      <c r="D543" s="68">
        <v>8638</v>
      </c>
      <c r="E543" s="68">
        <v>2956141</v>
      </c>
      <c r="F543" s="68">
        <v>60304</v>
      </c>
      <c r="G543" s="68" t="s">
        <v>33</v>
      </c>
      <c r="H543" s="68" t="s">
        <v>255</v>
      </c>
      <c r="I543" s="68" t="s">
        <v>137</v>
      </c>
      <c r="J543" s="68" t="s">
        <v>3724</v>
      </c>
      <c r="K543" s="68" t="s">
        <v>1174</v>
      </c>
      <c r="L543" s="68" t="s">
        <v>3725</v>
      </c>
      <c r="M543" s="42">
        <v>45960.333333333336</v>
      </c>
      <c r="N543" s="42">
        <v>45960.706250000003</v>
      </c>
      <c r="O543" s="68" t="s">
        <v>33</v>
      </c>
      <c r="P543" s="42" t="s">
        <v>2002</v>
      </c>
      <c r="Q543" s="42" t="s">
        <v>2003</v>
      </c>
      <c r="R543" s="42" t="s">
        <v>2219</v>
      </c>
      <c r="S543" s="42" t="s">
        <v>3726</v>
      </c>
      <c r="T543" s="42" t="s">
        <v>1178</v>
      </c>
      <c r="U543" s="25">
        <v>0</v>
      </c>
      <c r="V543" s="42" t="s">
        <v>43</v>
      </c>
      <c r="W543" s="42" t="s">
        <v>123</v>
      </c>
      <c r="X543" s="42" t="s">
        <v>2391</v>
      </c>
      <c r="Y543" s="68">
        <v>1</v>
      </c>
      <c r="Z543" s="26">
        <f>IF(T543="SOPORTE_TELEFÓNICO",'TARIFAS 2025'!$B$14,IF(V543="PRINCIPAL",'TARIFAS 2025'!$B$8,IF(V543="INTERMEDIA",'TARIFAS 2025'!$C$8,IF(V543="LEJANA",'TARIFAS 2025'!$D$8))))</f>
        <v>172989</v>
      </c>
      <c r="AA543" s="26">
        <f t="shared" si="9"/>
        <v>172989</v>
      </c>
    </row>
    <row r="544" spans="1:27" s="66" customFormat="1" ht="15.6">
      <c r="A544" s="68" t="s">
        <v>70</v>
      </c>
      <c r="B544" s="25" t="str">
        <f>VLOOKUP(A544,'CENTROS DE COSTOS'!A:D,2,0)</f>
        <v>0036-0001</v>
      </c>
      <c r="C544" s="25" t="str">
        <f>VLOOKUP(A544,'CENTROS DE COSTOS'!A:D,3,0)</f>
        <v>Wompi Costa</v>
      </c>
      <c r="D544" s="68">
        <v>8606</v>
      </c>
      <c r="E544" s="68">
        <v>2953422</v>
      </c>
      <c r="F544" s="68">
        <v>57839</v>
      </c>
      <c r="G544" s="68" t="s">
        <v>33</v>
      </c>
      <c r="H544" s="68" t="s">
        <v>255</v>
      </c>
      <c r="I544" s="68" t="s">
        <v>268</v>
      </c>
      <c r="J544" s="68" t="s">
        <v>3727</v>
      </c>
      <c r="K544" s="68" t="s">
        <v>1174</v>
      </c>
      <c r="L544" s="68" t="s">
        <v>3728</v>
      </c>
      <c r="M544" s="42">
        <v>45959.511111111111</v>
      </c>
      <c r="N544" s="42">
        <v>45960.707638888889</v>
      </c>
      <c r="O544" s="68" t="s">
        <v>33</v>
      </c>
      <c r="P544" s="42" t="s">
        <v>2009</v>
      </c>
      <c r="Q544" s="42" t="s">
        <v>2093</v>
      </c>
      <c r="R544" s="42" t="s">
        <v>2011</v>
      </c>
      <c r="S544" s="42" t="s">
        <v>3729</v>
      </c>
      <c r="T544" s="42" t="s">
        <v>1178</v>
      </c>
      <c r="U544" s="25">
        <v>0</v>
      </c>
      <c r="V544" s="42" t="s">
        <v>43</v>
      </c>
      <c r="W544" s="42" t="s">
        <v>123</v>
      </c>
      <c r="X544" s="42" t="s">
        <v>2391</v>
      </c>
      <c r="Y544" s="68">
        <v>1</v>
      </c>
      <c r="Z544" s="26">
        <f>IF(T544="SOPORTE_TELEFÓNICO",'TARIFAS 2025'!$B$14,IF(V544="PRINCIPAL",'TARIFAS 2025'!$B$8,IF(V544="INTERMEDIA",'TARIFAS 2025'!$C$8,IF(V544="LEJANA",'TARIFAS 2025'!$D$8))))</f>
        <v>172989</v>
      </c>
      <c r="AA544" s="26">
        <f t="shared" si="9"/>
        <v>172989</v>
      </c>
    </row>
    <row r="545" spans="1:27" s="66" customFormat="1" ht="15.6">
      <c r="A545" s="68" t="s">
        <v>99</v>
      </c>
      <c r="B545" s="25" t="str">
        <f>VLOOKUP(A545,'CENTROS DE COSTOS'!A:D,2,0)</f>
        <v>0036-0001</v>
      </c>
      <c r="C545" s="25" t="str">
        <f>VLOOKUP(A545,'CENTROS DE COSTOS'!A:D,3,0)</f>
        <v>Wompi Costa</v>
      </c>
      <c r="D545" s="68">
        <v>20011</v>
      </c>
      <c r="E545" s="68">
        <v>2943259</v>
      </c>
      <c r="F545" s="68">
        <v>61956</v>
      </c>
      <c r="G545" s="68" t="s">
        <v>33</v>
      </c>
      <c r="H545" s="68" t="s">
        <v>538</v>
      </c>
      <c r="I545" s="68" t="s">
        <v>541</v>
      </c>
      <c r="J545" s="68" t="s">
        <v>3730</v>
      </c>
      <c r="K545" s="68" t="s">
        <v>1174</v>
      </c>
      <c r="L545" s="68" t="s">
        <v>3731</v>
      </c>
      <c r="M545" s="42">
        <v>45958.333333333336</v>
      </c>
      <c r="N545" s="42">
        <v>45960.710416666669</v>
      </c>
      <c r="O545" s="68" t="s">
        <v>33</v>
      </c>
      <c r="P545" s="42" t="s">
        <v>2034</v>
      </c>
      <c r="Q545" s="42" t="s">
        <v>2035</v>
      </c>
      <c r="R545" s="42" t="s">
        <v>2036</v>
      </c>
      <c r="S545" s="42" t="s">
        <v>3732</v>
      </c>
      <c r="T545" s="42" t="s">
        <v>1178</v>
      </c>
      <c r="U545" s="25">
        <v>0</v>
      </c>
      <c r="V545" s="42" t="s">
        <v>44</v>
      </c>
      <c r="W545" s="42" t="s">
        <v>123</v>
      </c>
      <c r="X545" s="42" t="s">
        <v>1468</v>
      </c>
      <c r="Y545" s="68">
        <v>2</v>
      </c>
      <c r="Z545" s="26">
        <f>IF(T545="SOPORTE_TELEFÓNICO",'TARIFAS 2025'!$B$14,IF(V545="PRINCIPAL",'TARIFAS 2025'!$B$8,IF(V545="INTERMEDIA",'TARIFAS 2025'!$C$8,IF(V545="LEJANA",'TARIFAS 2025'!$D$8))))</f>
        <v>452148</v>
      </c>
      <c r="AA545" s="26">
        <f t="shared" si="9"/>
        <v>904296</v>
      </c>
    </row>
    <row r="546" spans="1:27" s="66" customFormat="1" ht="15.6">
      <c r="A546" s="68" t="s">
        <v>79</v>
      </c>
      <c r="B546" s="25" t="str">
        <f>VLOOKUP(A546,'CENTROS DE COSTOS'!A:D,2,0)</f>
        <v>0036-0003</v>
      </c>
      <c r="C546" s="25" t="str">
        <f>VLOOKUP(A546,'CENTROS DE COSTOS'!A:D,3,0)</f>
        <v>Wompi Suroccidente</v>
      </c>
      <c r="D546" s="68">
        <v>76001</v>
      </c>
      <c r="E546" s="68">
        <v>2881662</v>
      </c>
      <c r="F546" s="68">
        <v>73384</v>
      </c>
      <c r="G546" s="68" t="s">
        <v>33</v>
      </c>
      <c r="H546" s="68" t="s">
        <v>1103</v>
      </c>
      <c r="I546" s="68" t="s">
        <v>79</v>
      </c>
      <c r="J546" s="68" t="s">
        <v>2091</v>
      </c>
      <c r="K546" s="68" t="s">
        <v>1174</v>
      </c>
      <c r="L546" s="68" t="s">
        <v>3733</v>
      </c>
      <c r="M546" s="42">
        <v>45945.333333333336</v>
      </c>
      <c r="N546" s="42">
        <v>45960.713194444441</v>
      </c>
      <c r="O546" s="68" t="s">
        <v>33</v>
      </c>
      <c r="P546" s="42" t="s">
        <v>2016</v>
      </c>
      <c r="Q546" s="42" t="s">
        <v>2697</v>
      </c>
      <c r="R546" s="42" t="s">
        <v>3734</v>
      </c>
      <c r="S546" s="42" t="s">
        <v>3735</v>
      </c>
      <c r="T546" s="42" t="s">
        <v>2013</v>
      </c>
      <c r="U546" s="25">
        <v>48</v>
      </c>
      <c r="V546" s="42" t="s">
        <v>42</v>
      </c>
      <c r="W546" s="42" t="s">
        <v>123</v>
      </c>
      <c r="X546" s="42" t="s">
        <v>2026</v>
      </c>
      <c r="Y546" s="68">
        <v>1</v>
      </c>
      <c r="Z546" s="26">
        <f>IF(T546="SOPORTE_TELEFÓNICO",'TARIFAS 2025'!$B$14,IF(V546="PRINCIPAL",'TARIFAS 2025'!$B$8,IF(V546="INTERMEDIA",'TARIFAS 2025'!$C$8,IF(V546="LEJANA",'TARIFAS 2025'!$D$8))))</f>
        <v>22000</v>
      </c>
      <c r="AA546" s="26">
        <f t="shared" si="9"/>
        <v>22000</v>
      </c>
    </row>
    <row r="547" spans="1:27" s="66" customFormat="1" ht="15.6">
      <c r="A547" s="68" t="s">
        <v>92</v>
      </c>
      <c r="B547" s="25" t="str">
        <f>VLOOKUP(A547,'CENTROS DE COSTOS'!A:D,2,0)</f>
        <v>0036-0006</v>
      </c>
      <c r="C547" s="25" t="str">
        <f>VLOOKUP(A547,'CENTROS DE COSTOS'!A:D,3,0)</f>
        <v>Wompi Oriente</v>
      </c>
      <c r="D547" s="68">
        <v>41132</v>
      </c>
      <c r="E547" s="68">
        <v>2955487</v>
      </c>
      <c r="F547" s="68">
        <v>36090</v>
      </c>
      <c r="G547" s="68" t="s">
        <v>33</v>
      </c>
      <c r="H547" s="68" t="s">
        <v>742</v>
      </c>
      <c r="I547" s="68" t="s">
        <v>749</v>
      </c>
      <c r="J547" s="68" t="s">
        <v>3736</v>
      </c>
      <c r="K547" s="68" t="s">
        <v>1174</v>
      </c>
      <c r="L547" s="68" t="s">
        <v>3737</v>
      </c>
      <c r="M547" s="42">
        <v>45959.7</v>
      </c>
      <c r="N547" s="42">
        <v>45960.714583333334</v>
      </c>
      <c r="O547" s="68" t="s">
        <v>33</v>
      </c>
      <c r="P547" s="42" t="s">
        <v>2002</v>
      </c>
      <c r="Q547" s="42" t="s">
        <v>2218</v>
      </c>
      <c r="R547" s="42" t="s">
        <v>2219</v>
      </c>
      <c r="S547" s="42" t="s">
        <v>3738</v>
      </c>
      <c r="T547" s="42" t="s">
        <v>1178</v>
      </c>
      <c r="U547" s="25">
        <v>56</v>
      </c>
      <c r="V547" s="42" t="s">
        <v>43</v>
      </c>
      <c r="W547" s="42" t="s">
        <v>123</v>
      </c>
      <c r="X547" s="42" t="s">
        <v>1497</v>
      </c>
      <c r="Y547" s="68">
        <v>1</v>
      </c>
      <c r="Z547" s="26">
        <f>IF(T547="SOPORTE_TELEFÓNICO",'TARIFAS 2025'!$B$14,IF(V547="PRINCIPAL",'TARIFAS 2025'!$B$8,IF(V547="INTERMEDIA",'TARIFAS 2025'!$C$8,IF(V547="LEJANA",'TARIFAS 2025'!$D$8))))</f>
        <v>172989</v>
      </c>
      <c r="AA547" s="26">
        <f t="shared" si="9"/>
        <v>172989</v>
      </c>
    </row>
    <row r="548" spans="1:27" s="66" customFormat="1" ht="15.6">
      <c r="A548" s="68" t="s">
        <v>73</v>
      </c>
      <c r="B548" s="25" t="str">
        <f>VLOOKUP(A548,'CENTROS DE COSTOS'!A:D,2,0)</f>
        <v>0036-0004</v>
      </c>
      <c r="C548" s="25" t="str">
        <f>VLOOKUP(A548,'CENTROS DE COSTOS'!A:D,3,0)</f>
        <v>Wompi Centro</v>
      </c>
      <c r="D548" s="68">
        <v>25099</v>
      </c>
      <c r="E548" s="68">
        <v>2939265</v>
      </c>
      <c r="F548" s="68">
        <v>44850</v>
      </c>
      <c r="G548" s="68" t="s">
        <v>33</v>
      </c>
      <c r="H548" s="68" t="s">
        <v>620</v>
      </c>
      <c r="I548" s="68" t="s">
        <v>633</v>
      </c>
      <c r="J548" s="68" t="s">
        <v>3739</v>
      </c>
      <c r="K548" s="68" t="s">
        <v>1174</v>
      </c>
      <c r="L548" s="68" t="s">
        <v>3740</v>
      </c>
      <c r="M548" s="42">
        <v>45957.464583333334</v>
      </c>
      <c r="N548" s="42">
        <v>45960.71875</v>
      </c>
      <c r="O548" s="68" t="s">
        <v>33</v>
      </c>
      <c r="P548" s="42" t="s">
        <v>2002</v>
      </c>
      <c r="Q548" s="42" t="s">
        <v>2218</v>
      </c>
      <c r="R548" s="42" t="s">
        <v>2219</v>
      </c>
      <c r="S548" s="42" t="s">
        <v>3741</v>
      </c>
      <c r="T548" s="42" t="s">
        <v>1178</v>
      </c>
      <c r="U548" s="25">
        <v>24</v>
      </c>
      <c r="V548" s="42" t="s">
        <v>43</v>
      </c>
      <c r="W548" s="42" t="s">
        <v>123</v>
      </c>
      <c r="X548" s="42" t="s">
        <v>2200</v>
      </c>
      <c r="Y548" s="68">
        <v>2</v>
      </c>
      <c r="Z548" s="26">
        <f>IF(T548="SOPORTE_TELEFÓNICO",'TARIFAS 2025'!$B$14,IF(V548="PRINCIPAL",'TARIFAS 2025'!$B$8,IF(V548="INTERMEDIA",'TARIFAS 2025'!$C$8,IF(V548="LEJANA",'TARIFAS 2025'!$D$8))))</f>
        <v>172989</v>
      </c>
      <c r="AA548" s="26">
        <f t="shared" si="9"/>
        <v>345978</v>
      </c>
    </row>
    <row r="549" spans="1:27" s="66" customFormat="1" ht="15.6">
      <c r="A549" s="68" t="s">
        <v>79</v>
      </c>
      <c r="B549" s="25" t="str">
        <f>VLOOKUP(A549,'CENTROS DE COSTOS'!A:D,2,0)</f>
        <v>0036-0003</v>
      </c>
      <c r="C549" s="25" t="str">
        <f>VLOOKUP(A549,'CENTROS DE COSTOS'!A:D,3,0)</f>
        <v>Wompi Suroccidente</v>
      </c>
      <c r="D549" s="68">
        <v>76520</v>
      </c>
      <c r="E549" s="68">
        <v>2900340</v>
      </c>
      <c r="F549" s="68">
        <v>61240</v>
      </c>
      <c r="G549" s="68" t="s">
        <v>33</v>
      </c>
      <c r="H549" s="68" t="s">
        <v>1103</v>
      </c>
      <c r="I549" s="68" t="s">
        <v>1124</v>
      </c>
      <c r="J549" s="68" t="s">
        <v>3742</v>
      </c>
      <c r="K549" s="68" t="s">
        <v>1174</v>
      </c>
      <c r="L549" s="68" t="s">
        <v>3743</v>
      </c>
      <c r="M549" s="42">
        <v>45949.375</v>
      </c>
      <c r="N549" s="42">
        <v>45960.724305555559</v>
      </c>
      <c r="O549" s="68" t="s">
        <v>33</v>
      </c>
      <c r="P549" s="42" t="s">
        <v>2009</v>
      </c>
      <c r="Q549" s="42" t="s">
        <v>2093</v>
      </c>
      <c r="R549" s="42" t="s">
        <v>2094</v>
      </c>
      <c r="S549" s="42" t="s">
        <v>3744</v>
      </c>
      <c r="T549" s="42" t="s">
        <v>1178</v>
      </c>
      <c r="U549" s="25">
        <v>0</v>
      </c>
      <c r="V549" s="42" t="s">
        <v>42</v>
      </c>
      <c r="W549" s="42" t="s">
        <v>123</v>
      </c>
      <c r="X549" s="42" t="s">
        <v>2131</v>
      </c>
      <c r="Y549" s="68">
        <v>2</v>
      </c>
      <c r="Z549" s="26">
        <f>IF(T549="SOPORTE_TELEFÓNICO",'TARIFAS 2025'!$B$14,IF(V549="PRINCIPAL",'TARIFAS 2025'!$B$8,IF(V549="INTERMEDIA",'TARIFAS 2025'!$C$8,IF(V549="LEJANA",'TARIFAS 2025'!$D$8))))</f>
        <v>51282</v>
      </c>
      <c r="AA549" s="26">
        <f t="shared" si="9"/>
        <v>102564</v>
      </c>
    </row>
    <row r="550" spans="1:27" s="66" customFormat="1" ht="15.6">
      <c r="A550" s="68" t="s">
        <v>91</v>
      </c>
      <c r="B550" s="25" t="str">
        <f>VLOOKUP(A550,'CENTROS DE COSTOS'!A:D,2,0)</f>
        <v>0036-0001</v>
      </c>
      <c r="C550" s="25" t="str">
        <f>VLOOKUP(A550,'CENTROS DE COSTOS'!A:D,3,0)</f>
        <v>Wompi Costa</v>
      </c>
      <c r="D550" s="68">
        <v>23001</v>
      </c>
      <c r="E550" s="68">
        <v>2871350</v>
      </c>
      <c r="F550" s="68">
        <v>79396</v>
      </c>
      <c r="G550" s="68" t="s">
        <v>33</v>
      </c>
      <c r="H550" s="68" t="s">
        <v>278</v>
      </c>
      <c r="I550" s="68" t="s">
        <v>91</v>
      </c>
      <c r="J550" s="68" t="s">
        <v>2181</v>
      </c>
      <c r="K550" s="68" t="s">
        <v>1174</v>
      </c>
      <c r="L550" s="68" t="s">
        <v>3745</v>
      </c>
      <c r="M550" s="42">
        <v>45940.70208333333</v>
      </c>
      <c r="N550" s="42">
        <v>45960.736805555556</v>
      </c>
      <c r="O550" s="68" t="s">
        <v>33</v>
      </c>
      <c r="P550" s="42" t="s">
        <v>2149</v>
      </c>
      <c r="Q550" s="42" t="s">
        <v>2183</v>
      </c>
      <c r="R550" s="42" t="s">
        <v>2151</v>
      </c>
      <c r="S550" s="42" t="s">
        <v>3746</v>
      </c>
      <c r="T550" s="42" t="s">
        <v>1178</v>
      </c>
      <c r="U550" s="25">
        <v>8</v>
      </c>
      <c r="V550" s="42" t="s">
        <v>42</v>
      </c>
      <c r="W550" s="42" t="s">
        <v>123</v>
      </c>
      <c r="X550" s="42" t="s">
        <v>1229</v>
      </c>
      <c r="Y550" s="68">
        <v>1</v>
      </c>
      <c r="Z550" s="26">
        <f>IF(T550="SOPORTE_TELEFÓNICO",'TARIFAS 2025'!$B$14,IF(V550="PRINCIPAL",'TARIFAS 2025'!$B$8,IF(V550="INTERMEDIA",'TARIFAS 2025'!$C$8,IF(V550="LEJANA",'TARIFAS 2025'!$D$8))))</f>
        <v>51282</v>
      </c>
      <c r="AA550" s="26">
        <f t="shared" si="9"/>
        <v>51282</v>
      </c>
    </row>
    <row r="551" spans="1:27" s="66" customFormat="1" ht="15.6">
      <c r="A551" s="68" t="s">
        <v>76</v>
      </c>
      <c r="B551" s="25" t="str">
        <f>VLOOKUP(A551,'CENTROS DE COSTOS'!A:D,2,0)</f>
        <v>0036-0007</v>
      </c>
      <c r="C551" s="25" t="str">
        <f>VLOOKUP(A551,'CENTROS DE COSTOS'!A:D,3,0)</f>
        <v>Wompi Santander</v>
      </c>
      <c r="D551" s="68">
        <v>68001</v>
      </c>
      <c r="E551" s="68">
        <v>2866136</v>
      </c>
      <c r="F551" s="68">
        <v>43942</v>
      </c>
      <c r="G551" s="68" t="s">
        <v>33</v>
      </c>
      <c r="H551" s="68" t="s">
        <v>965</v>
      </c>
      <c r="I551" s="68" t="s">
        <v>76</v>
      </c>
      <c r="J551" s="68" t="s">
        <v>3747</v>
      </c>
      <c r="K551" s="68" t="s">
        <v>1174</v>
      </c>
      <c r="L551" s="68" t="s">
        <v>3748</v>
      </c>
      <c r="M551" s="42">
        <v>45940.333333333336</v>
      </c>
      <c r="N551" s="42">
        <v>45960.740277777775</v>
      </c>
      <c r="O551" s="68" t="s">
        <v>33</v>
      </c>
      <c r="P551" s="42" t="s">
        <v>2016</v>
      </c>
      <c r="Q551" s="42" t="s">
        <v>2017</v>
      </c>
      <c r="R551" s="42" t="s">
        <v>2018</v>
      </c>
      <c r="S551" s="42" t="s">
        <v>3749</v>
      </c>
      <c r="T551" s="42" t="s">
        <v>2013</v>
      </c>
      <c r="U551" s="25">
        <v>56</v>
      </c>
      <c r="V551" s="42" t="s">
        <v>42</v>
      </c>
      <c r="W551" s="42" t="s">
        <v>123</v>
      </c>
      <c r="X551" s="42" t="s">
        <v>1211</v>
      </c>
      <c r="Y551" s="68">
        <v>1</v>
      </c>
      <c r="Z551" s="26">
        <f>IF(T551="SOPORTE_TELEFÓNICO",'TARIFAS 2025'!$B$14,IF(V551="PRINCIPAL",'TARIFAS 2025'!$B$8,IF(V551="INTERMEDIA",'TARIFAS 2025'!$C$8,IF(V551="LEJANA",'TARIFAS 2025'!$D$8))))</f>
        <v>22000</v>
      </c>
      <c r="AA551" s="26">
        <f t="shared" si="9"/>
        <v>22000</v>
      </c>
    </row>
    <row r="552" spans="1:27" s="66" customFormat="1" ht="15.6">
      <c r="A552" s="68" t="s">
        <v>73</v>
      </c>
      <c r="B552" s="25" t="str">
        <f>VLOOKUP(A552,'CENTROS DE COSTOS'!A:D,2,0)</f>
        <v>0036-0004</v>
      </c>
      <c r="C552" s="25" t="str">
        <f>VLOOKUP(A552,'CENTROS DE COSTOS'!A:D,3,0)</f>
        <v>Wompi Centro</v>
      </c>
      <c r="D552" s="68">
        <v>11001</v>
      </c>
      <c r="E552" s="68">
        <v>2949857</v>
      </c>
      <c r="F552" s="68">
        <v>64322</v>
      </c>
      <c r="G552" s="68" t="s">
        <v>33</v>
      </c>
      <c r="H552" s="68" t="s">
        <v>620</v>
      </c>
      <c r="I552" s="68" t="s">
        <v>73</v>
      </c>
      <c r="J552" s="68" t="s">
        <v>3044</v>
      </c>
      <c r="K552" s="68" t="s">
        <v>1174</v>
      </c>
      <c r="L552" s="68" t="s">
        <v>3750</v>
      </c>
      <c r="M552" s="42">
        <v>45959.333333333336</v>
      </c>
      <c r="N552" s="42">
        <v>45961.404166666667</v>
      </c>
      <c r="O552" s="68" t="s">
        <v>33</v>
      </c>
      <c r="P552" s="42" t="s">
        <v>2034</v>
      </c>
      <c r="Q552" s="42" t="s">
        <v>2035</v>
      </c>
      <c r="R552" s="42" t="s">
        <v>2036</v>
      </c>
      <c r="S552" s="42" t="s">
        <v>3751</v>
      </c>
      <c r="T552" s="42" t="s">
        <v>1178</v>
      </c>
      <c r="U552" s="25">
        <v>16</v>
      </c>
      <c r="V552" s="42" t="s">
        <v>42</v>
      </c>
      <c r="W552" s="42" t="s">
        <v>123</v>
      </c>
      <c r="X552" s="42" t="s">
        <v>2200</v>
      </c>
      <c r="Y552" s="68">
        <v>2</v>
      </c>
      <c r="Z552" s="26">
        <f>IF(T552="SOPORTE_TELEFÓNICO",'TARIFAS 2025'!$B$14,IF(V552="PRINCIPAL",'TARIFAS 2025'!$B$8,IF(V552="INTERMEDIA",'TARIFAS 2025'!$C$8,IF(V552="LEJANA",'TARIFAS 2025'!$D$8))))</f>
        <v>51282</v>
      </c>
      <c r="AA552" s="26">
        <f t="shared" si="9"/>
        <v>102564</v>
      </c>
    </row>
    <row r="553" spans="1:27" s="66" customFormat="1" ht="15.6">
      <c r="A553" s="68" t="s">
        <v>90</v>
      </c>
      <c r="B553" s="25" t="str">
        <f>VLOOKUP(A553,'CENTROS DE COSTOS'!A:D,2,0)</f>
        <v>0036-0005</v>
      </c>
      <c r="C553" s="25" t="str">
        <f>VLOOKUP(A553,'CENTROS DE COSTOS'!A:D,3,0)</f>
        <v>Wompi Noroccidente</v>
      </c>
      <c r="D553" s="68">
        <v>5360</v>
      </c>
      <c r="E553" s="68">
        <v>2953945</v>
      </c>
      <c r="F553" s="68">
        <v>80362</v>
      </c>
      <c r="G553" s="68" t="s">
        <v>33</v>
      </c>
      <c r="H553" s="68" t="s">
        <v>122</v>
      </c>
      <c r="I553" s="68" t="s">
        <v>2503</v>
      </c>
      <c r="J553" s="68" t="s">
        <v>3752</v>
      </c>
      <c r="K553" s="68" t="s">
        <v>1174</v>
      </c>
      <c r="L553" s="68" t="s">
        <v>3753</v>
      </c>
      <c r="M553" s="42">
        <v>45959.597916666666</v>
      </c>
      <c r="N553" s="42">
        <v>45961.417361111111</v>
      </c>
      <c r="O553" s="68" t="s">
        <v>33</v>
      </c>
      <c r="P553" s="42" t="s">
        <v>2002</v>
      </c>
      <c r="Q553" s="42" t="s">
        <v>2003</v>
      </c>
      <c r="R553" s="42" t="s">
        <v>2004</v>
      </c>
      <c r="S553" s="42" t="s">
        <v>3754</v>
      </c>
      <c r="T553" s="42" t="s">
        <v>1178</v>
      </c>
      <c r="U553" s="25">
        <v>0</v>
      </c>
      <c r="V553" s="42" t="s">
        <v>42</v>
      </c>
      <c r="W553" s="42" t="s">
        <v>123</v>
      </c>
      <c r="X553" s="42" t="s">
        <v>3512</v>
      </c>
      <c r="Y553" s="68">
        <v>1</v>
      </c>
      <c r="Z553" s="26">
        <f>IF(T553="SOPORTE_TELEFÓNICO",'TARIFAS 2025'!$B$14,IF(V553="PRINCIPAL",'TARIFAS 2025'!$B$8,IF(V553="INTERMEDIA",'TARIFAS 2025'!$C$8,IF(V553="LEJANA",'TARIFAS 2025'!$D$8))))</f>
        <v>51282</v>
      </c>
      <c r="AA553" s="26">
        <f t="shared" si="9"/>
        <v>51282</v>
      </c>
    </row>
    <row r="554" spans="1:27" s="66" customFormat="1" ht="15.6">
      <c r="A554" s="68" t="s">
        <v>76</v>
      </c>
      <c r="B554" s="25" t="str">
        <f>VLOOKUP(A554,'CENTROS DE COSTOS'!A:D,2,0)</f>
        <v>0036-0007</v>
      </c>
      <c r="C554" s="25" t="str">
        <f>VLOOKUP(A554,'CENTROS DE COSTOS'!A:D,3,0)</f>
        <v>Wompi Santander</v>
      </c>
      <c r="D554" s="68">
        <v>68001</v>
      </c>
      <c r="E554" s="68">
        <v>2954017</v>
      </c>
      <c r="F554" s="68">
        <v>37171</v>
      </c>
      <c r="G554" s="68" t="s">
        <v>33</v>
      </c>
      <c r="H554" s="68" t="s">
        <v>965</v>
      </c>
      <c r="I554" s="68" t="s">
        <v>76</v>
      </c>
      <c r="J554" s="68" t="s">
        <v>3755</v>
      </c>
      <c r="K554" s="68" t="s">
        <v>1174</v>
      </c>
      <c r="L554" s="68" t="s">
        <v>3756</v>
      </c>
      <c r="M554" s="42">
        <v>45959.59375</v>
      </c>
      <c r="N554" s="42">
        <v>45961.422222222223</v>
      </c>
      <c r="O554" s="68" t="s">
        <v>33</v>
      </c>
      <c r="P554" s="42" t="s">
        <v>2040</v>
      </c>
      <c r="Q554" s="42" t="s">
        <v>3122</v>
      </c>
      <c r="R554" s="42" t="s">
        <v>2042</v>
      </c>
      <c r="S554" s="42" t="s">
        <v>3757</v>
      </c>
      <c r="T554" s="42" t="s">
        <v>1178</v>
      </c>
      <c r="U554" s="25">
        <v>48</v>
      </c>
      <c r="V554" s="42" t="s">
        <v>42</v>
      </c>
      <c r="W554" s="42" t="s">
        <v>123</v>
      </c>
      <c r="X554" s="42" t="s">
        <v>1235</v>
      </c>
      <c r="Y554" s="68">
        <v>1</v>
      </c>
      <c r="Z554" s="26">
        <f>IF(T554="SOPORTE_TELEFÓNICO",'TARIFAS 2025'!$B$14,IF(V554="PRINCIPAL",'TARIFAS 2025'!$B$8,IF(V554="INTERMEDIA",'TARIFAS 2025'!$C$8,IF(V554="LEJANA",'TARIFAS 2025'!$D$8))))</f>
        <v>51282</v>
      </c>
      <c r="AA554" s="26">
        <f t="shared" si="9"/>
        <v>51282</v>
      </c>
    </row>
    <row r="555" spans="1:27" s="66" customFormat="1" ht="15.6">
      <c r="A555" s="68" t="s">
        <v>73</v>
      </c>
      <c r="B555" s="25" t="str">
        <f>VLOOKUP(A555,'CENTROS DE COSTOS'!A:D,2,0)</f>
        <v>0036-0004</v>
      </c>
      <c r="C555" s="25" t="str">
        <f>VLOOKUP(A555,'CENTROS DE COSTOS'!A:D,3,0)</f>
        <v>Wompi Centro</v>
      </c>
      <c r="D555" s="68">
        <v>25875</v>
      </c>
      <c r="E555" s="68">
        <v>2922042</v>
      </c>
      <c r="F555" s="68">
        <v>42381</v>
      </c>
      <c r="G555" s="68" t="s">
        <v>33</v>
      </c>
      <c r="H555" s="68" t="s">
        <v>620</v>
      </c>
      <c r="I555" s="68" t="s">
        <v>725</v>
      </c>
      <c r="J555" s="68" t="s">
        <v>3758</v>
      </c>
      <c r="K555" s="68" t="s">
        <v>1174</v>
      </c>
      <c r="L555" s="68" t="s">
        <v>3759</v>
      </c>
      <c r="M555" s="42">
        <v>45952.697916666664</v>
      </c>
      <c r="N555" s="42">
        <v>45961.470833333333</v>
      </c>
      <c r="O555" s="68" t="s">
        <v>33</v>
      </c>
      <c r="P555" s="42" t="s">
        <v>2509</v>
      </c>
      <c r="Q555" s="42" t="s">
        <v>3760</v>
      </c>
      <c r="R555" s="42" t="s">
        <v>2042</v>
      </c>
      <c r="S555" s="42" t="s">
        <v>3761</v>
      </c>
      <c r="T555" s="42" t="s">
        <v>1178</v>
      </c>
      <c r="U555" s="25">
        <v>0</v>
      </c>
      <c r="V555" s="42" t="s">
        <v>43</v>
      </c>
      <c r="W555" s="42" t="s">
        <v>123</v>
      </c>
      <c r="X555" s="42" t="s">
        <v>1217</v>
      </c>
      <c r="Y555" s="68">
        <v>2</v>
      </c>
      <c r="Z555" s="26">
        <f>IF(T555="SOPORTE_TELEFÓNICO",'TARIFAS 2025'!$B$14,IF(V555="PRINCIPAL",'TARIFAS 2025'!$B$8,IF(V555="INTERMEDIA",'TARIFAS 2025'!$C$8,IF(V555="LEJANA",'TARIFAS 2025'!$D$8))))</f>
        <v>172989</v>
      </c>
      <c r="AA555" s="26">
        <f t="shared" si="9"/>
        <v>345978</v>
      </c>
    </row>
    <row r="556" spans="1:27" s="66" customFormat="1" ht="15.6">
      <c r="A556" s="68" t="s">
        <v>76</v>
      </c>
      <c r="B556" s="25" t="str">
        <f>VLOOKUP(A556,'CENTROS DE COSTOS'!A:D,2,0)</f>
        <v>0036-0007</v>
      </c>
      <c r="C556" s="25" t="str">
        <f>VLOOKUP(A556,'CENTROS DE COSTOS'!A:D,3,0)</f>
        <v>Wompi Santander</v>
      </c>
      <c r="D556" s="68">
        <v>68276</v>
      </c>
      <c r="E556" s="68">
        <v>2860952</v>
      </c>
      <c r="F556" s="68">
        <v>62770</v>
      </c>
      <c r="G556" s="68" t="s">
        <v>33</v>
      </c>
      <c r="H556" s="68" t="s">
        <v>965</v>
      </c>
      <c r="I556" s="68" t="s">
        <v>989</v>
      </c>
      <c r="J556" s="68" t="s">
        <v>3762</v>
      </c>
      <c r="K556" s="68" t="s">
        <v>1174</v>
      </c>
      <c r="L556" s="68" t="s">
        <v>3763</v>
      </c>
      <c r="M556" s="42">
        <v>45939.333333333336</v>
      </c>
      <c r="N556" s="42">
        <v>45961.474999999999</v>
      </c>
      <c r="O556" s="68" t="s">
        <v>33</v>
      </c>
      <c r="P556" s="42" t="s">
        <v>2016</v>
      </c>
      <c r="Q556" s="42" t="s">
        <v>2017</v>
      </c>
      <c r="R556" s="42" t="s">
        <v>2018</v>
      </c>
      <c r="S556" s="42" t="s">
        <v>3764</v>
      </c>
      <c r="T556" s="42" t="s">
        <v>2013</v>
      </c>
      <c r="U556" s="25">
        <v>64</v>
      </c>
      <c r="V556" s="42" t="s">
        <v>42</v>
      </c>
      <c r="W556" s="42" t="s">
        <v>123</v>
      </c>
      <c r="X556" s="42" t="s">
        <v>2070</v>
      </c>
      <c r="Y556" s="68">
        <v>3</v>
      </c>
      <c r="Z556" s="26">
        <f>IF(T556="SOPORTE_TELEFÓNICO",'TARIFAS 2025'!$B$14,IF(V556="PRINCIPAL",'TARIFAS 2025'!$B$8,IF(V556="INTERMEDIA",'TARIFAS 2025'!$C$8,IF(V556="LEJANA",'TARIFAS 2025'!$D$8))))</f>
        <v>22000</v>
      </c>
      <c r="AA556" s="26">
        <f t="shared" si="9"/>
        <v>66000</v>
      </c>
    </row>
    <row r="557" spans="1:27" s="66" customFormat="1" ht="15.6">
      <c r="A557" s="68" t="s">
        <v>83</v>
      </c>
      <c r="B557" s="25" t="str">
        <f>VLOOKUP(A557,'CENTROS DE COSTOS'!A:D,2,0)</f>
        <v>0036-0007</v>
      </c>
      <c r="C557" s="25" t="str">
        <f>VLOOKUP(A557,'CENTROS DE COSTOS'!A:D,3,0)</f>
        <v>Wompi Santander</v>
      </c>
      <c r="D557" s="68">
        <v>54001</v>
      </c>
      <c r="E557" s="68">
        <v>2955652</v>
      </c>
      <c r="F557" s="68">
        <v>57276</v>
      </c>
      <c r="G557" s="68" t="s">
        <v>33</v>
      </c>
      <c r="H557" s="68" t="s">
        <v>893</v>
      </c>
      <c r="I557" s="68" t="s">
        <v>83</v>
      </c>
      <c r="J557" s="68" t="s">
        <v>3765</v>
      </c>
      <c r="K557" s="68" t="s">
        <v>1174</v>
      </c>
      <c r="L557" s="68" t="s">
        <v>3766</v>
      </c>
      <c r="M557" s="42">
        <v>45960.333333333336</v>
      </c>
      <c r="N557" s="42">
        <v>45961.478472222225</v>
      </c>
      <c r="O557" s="68" t="s">
        <v>33</v>
      </c>
      <c r="P557" s="42" t="s">
        <v>2040</v>
      </c>
      <c r="Q557" s="42" t="s">
        <v>3122</v>
      </c>
      <c r="R557" s="42" t="s">
        <v>2042</v>
      </c>
      <c r="S557" s="42" t="s">
        <v>3767</v>
      </c>
      <c r="T557" s="42" t="s">
        <v>1178</v>
      </c>
      <c r="U557" s="25">
        <v>64</v>
      </c>
      <c r="V557" s="42" t="s">
        <v>42</v>
      </c>
      <c r="W557" s="42" t="s">
        <v>123</v>
      </c>
      <c r="X557" s="42" t="s">
        <v>1474</v>
      </c>
      <c r="Y557" s="68">
        <v>1</v>
      </c>
      <c r="Z557" s="26">
        <f>IF(T557="SOPORTE_TELEFÓNICO",'TARIFAS 2025'!$B$14,IF(V557="PRINCIPAL",'TARIFAS 2025'!$B$8,IF(V557="INTERMEDIA",'TARIFAS 2025'!$C$8,IF(V557="LEJANA",'TARIFAS 2025'!$D$8))))</f>
        <v>51282</v>
      </c>
      <c r="AA557" s="26">
        <f t="shared" si="9"/>
        <v>51282</v>
      </c>
    </row>
    <row r="558" spans="1:27" s="66" customFormat="1" ht="15.6">
      <c r="A558" s="68" t="s">
        <v>100</v>
      </c>
      <c r="B558" s="25" t="str">
        <f>VLOOKUP(A558,'CENTROS DE COSTOS'!A:D,2,0)</f>
        <v>0036-0006</v>
      </c>
      <c r="C558" s="25" t="str">
        <f>VLOOKUP(A558,'CENTROS DE COSTOS'!A:D,3,0)</f>
        <v>Wompi Oriente</v>
      </c>
      <c r="D558" s="68">
        <v>50001</v>
      </c>
      <c r="E558" s="68">
        <v>2959152</v>
      </c>
      <c r="F558" s="68">
        <v>60332</v>
      </c>
      <c r="G558" s="68" t="s">
        <v>33</v>
      </c>
      <c r="H558" s="68" t="s">
        <v>816</v>
      </c>
      <c r="I558" s="68" t="s">
        <v>100</v>
      </c>
      <c r="J558" s="68" t="s">
        <v>3768</v>
      </c>
      <c r="K558" s="68" t="s">
        <v>1174</v>
      </c>
      <c r="L558" s="68" t="s">
        <v>3769</v>
      </c>
      <c r="M558" s="42">
        <v>45960.541666666664</v>
      </c>
      <c r="N558" s="42">
        <v>45961.513194444444</v>
      </c>
      <c r="O558" s="68" t="s">
        <v>33</v>
      </c>
      <c r="P558" s="42" t="s">
        <v>2040</v>
      </c>
      <c r="Q558" s="42" t="s">
        <v>2055</v>
      </c>
      <c r="R558" s="42" t="s">
        <v>2042</v>
      </c>
      <c r="S558" s="42" t="s">
        <v>3770</v>
      </c>
      <c r="T558" s="42" t="s">
        <v>1178</v>
      </c>
      <c r="U558" s="25">
        <v>48</v>
      </c>
      <c r="V558" s="42" t="s">
        <v>42</v>
      </c>
      <c r="W558" s="42" t="s">
        <v>123</v>
      </c>
      <c r="X558" s="42" t="s">
        <v>2714</v>
      </c>
      <c r="Y558" s="68">
        <v>1</v>
      </c>
      <c r="Z558" s="26">
        <f>IF(T558="SOPORTE_TELEFÓNICO",'TARIFAS 2025'!$B$14,IF(V558="PRINCIPAL",'TARIFAS 2025'!$B$8,IF(V558="INTERMEDIA",'TARIFAS 2025'!$C$8,IF(V558="LEJANA",'TARIFAS 2025'!$D$8))))</f>
        <v>51282</v>
      </c>
      <c r="AA558" s="26">
        <f t="shared" si="9"/>
        <v>51282</v>
      </c>
    </row>
    <row r="559" spans="1:27" s="66" customFormat="1" ht="15.6">
      <c r="A559" s="68" t="s">
        <v>90</v>
      </c>
      <c r="B559" s="25" t="str">
        <f>VLOOKUP(A559,'CENTROS DE COSTOS'!A:D,2,0)</f>
        <v>0036-0005</v>
      </c>
      <c r="C559" s="25" t="str">
        <f>VLOOKUP(A559,'CENTROS DE COSTOS'!A:D,3,0)</f>
        <v>Wompi Noroccidente</v>
      </c>
      <c r="D559" s="68">
        <v>5001</v>
      </c>
      <c r="E559" s="68">
        <v>2960150</v>
      </c>
      <c r="F559" s="68">
        <v>80635</v>
      </c>
      <c r="G559" s="68" t="s">
        <v>33</v>
      </c>
      <c r="H559" s="68" t="s">
        <v>122</v>
      </c>
      <c r="I559" s="68" t="s">
        <v>90</v>
      </c>
      <c r="J559" s="68" t="s">
        <v>3771</v>
      </c>
      <c r="K559" s="68" t="s">
        <v>1174</v>
      </c>
      <c r="L559" s="68" t="s">
        <v>3772</v>
      </c>
      <c r="M559" s="42">
        <v>45960.640972222223</v>
      </c>
      <c r="N559" s="42">
        <v>45961.529861111114</v>
      </c>
      <c r="O559" s="68" t="s">
        <v>33</v>
      </c>
      <c r="P559" s="42" t="s">
        <v>2040</v>
      </c>
      <c r="Q559" s="42" t="s">
        <v>2859</v>
      </c>
      <c r="R559" s="42" t="s">
        <v>2042</v>
      </c>
      <c r="S559" s="42" t="s">
        <v>3773</v>
      </c>
      <c r="T559" s="42" t="s">
        <v>1178</v>
      </c>
      <c r="U559" s="25">
        <v>16</v>
      </c>
      <c r="V559" s="42" t="s">
        <v>42</v>
      </c>
      <c r="W559" s="42" t="s">
        <v>123</v>
      </c>
      <c r="X559" s="42" t="s">
        <v>2117</v>
      </c>
      <c r="Y559" s="68">
        <v>1</v>
      </c>
      <c r="Z559" s="26">
        <f>IF(T559="SOPORTE_TELEFÓNICO",'TARIFAS 2025'!$B$14,IF(V559="PRINCIPAL",'TARIFAS 2025'!$B$8,IF(V559="INTERMEDIA",'TARIFAS 2025'!$C$8,IF(V559="LEJANA",'TARIFAS 2025'!$D$8))))</f>
        <v>51282</v>
      </c>
      <c r="AA559" s="26">
        <f t="shared" si="9"/>
        <v>51282</v>
      </c>
    </row>
    <row r="560" spans="1:27" s="66" customFormat="1" ht="15.6">
      <c r="A560" s="68" t="s">
        <v>73</v>
      </c>
      <c r="B560" s="25" t="str">
        <f>VLOOKUP(A560,'CENTROS DE COSTOS'!A:D,2,0)</f>
        <v>0036-0004</v>
      </c>
      <c r="C560" s="25" t="str">
        <f>VLOOKUP(A560,'CENTROS DE COSTOS'!A:D,3,0)</f>
        <v>Wompi Centro</v>
      </c>
      <c r="D560" s="68">
        <v>11001</v>
      </c>
      <c r="E560" s="68">
        <v>2959870</v>
      </c>
      <c r="F560" s="68">
        <v>62965</v>
      </c>
      <c r="G560" s="68" t="s">
        <v>33</v>
      </c>
      <c r="H560" s="68" t="s">
        <v>620</v>
      </c>
      <c r="I560" s="68" t="s">
        <v>73</v>
      </c>
      <c r="J560" s="68" t="s">
        <v>3774</v>
      </c>
      <c r="K560" s="68" t="s">
        <v>1174</v>
      </c>
      <c r="L560" s="68" t="s">
        <v>3775</v>
      </c>
      <c r="M560" s="42">
        <v>45960.625694444447</v>
      </c>
      <c r="N560" s="42">
        <v>45961.538194444445</v>
      </c>
      <c r="O560" s="68" t="s">
        <v>33</v>
      </c>
      <c r="P560" s="42" t="s">
        <v>2149</v>
      </c>
      <c r="Q560" s="42" t="s">
        <v>2150</v>
      </c>
      <c r="R560" s="42" t="s">
        <v>2151</v>
      </c>
      <c r="S560" s="42" t="s">
        <v>3776</v>
      </c>
      <c r="T560" s="42" t="s">
        <v>1178</v>
      </c>
      <c r="U560" s="25">
        <v>32</v>
      </c>
      <c r="V560" s="42" t="s">
        <v>42</v>
      </c>
      <c r="W560" s="42" t="s">
        <v>123</v>
      </c>
      <c r="X560" s="42" t="s">
        <v>1390</v>
      </c>
      <c r="Y560" s="68">
        <v>1</v>
      </c>
      <c r="Z560" s="26">
        <f>IF(T560="SOPORTE_TELEFÓNICO",'TARIFAS 2025'!$B$14,IF(V560="PRINCIPAL",'TARIFAS 2025'!$B$8,IF(V560="INTERMEDIA",'TARIFAS 2025'!$C$8,IF(V560="LEJANA",'TARIFAS 2025'!$D$8))))</f>
        <v>51282</v>
      </c>
      <c r="AA560" s="26">
        <f t="shared" si="9"/>
        <v>51282</v>
      </c>
    </row>
    <row r="561" spans="1:27" s="66" customFormat="1" ht="15.6">
      <c r="A561" s="68" t="s">
        <v>90</v>
      </c>
      <c r="B561" s="25" t="str">
        <f>VLOOKUP(A561,'CENTROS DE COSTOS'!A:D,2,0)</f>
        <v>0036-0005</v>
      </c>
      <c r="C561" s="25" t="str">
        <f>VLOOKUP(A561,'CENTROS DE COSTOS'!A:D,3,0)</f>
        <v>Wompi Noroccidente</v>
      </c>
      <c r="D561" s="68">
        <v>5001</v>
      </c>
      <c r="E561" s="68">
        <v>2962304</v>
      </c>
      <c r="F561" s="68">
        <v>69281</v>
      </c>
      <c r="G561" s="68" t="s">
        <v>33</v>
      </c>
      <c r="H561" s="68" t="s">
        <v>122</v>
      </c>
      <c r="I561" s="68" t="s">
        <v>90</v>
      </c>
      <c r="J561" s="68" t="s">
        <v>3777</v>
      </c>
      <c r="K561" s="68" t="s">
        <v>1174</v>
      </c>
      <c r="L561" s="68" t="s">
        <v>3778</v>
      </c>
      <c r="M561" s="42">
        <v>45961.395833333336</v>
      </c>
      <c r="N561" s="42">
        <v>45961.567361111112</v>
      </c>
      <c r="O561" s="68" t="s">
        <v>33</v>
      </c>
      <c r="P561" s="42" t="s">
        <v>2040</v>
      </c>
      <c r="Q561" s="42" t="s">
        <v>2585</v>
      </c>
      <c r="R561" s="42" t="s">
        <v>2042</v>
      </c>
      <c r="S561" s="42" t="s">
        <v>3779</v>
      </c>
      <c r="T561" s="42" t="s">
        <v>1178</v>
      </c>
      <c r="U561" s="25">
        <v>56</v>
      </c>
      <c r="V561" s="42" t="s">
        <v>42</v>
      </c>
      <c r="W561" s="42" t="s">
        <v>123</v>
      </c>
      <c r="X561" s="42" t="s">
        <v>2117</v>
      </c>
      <c r="Y561" s="68">
        <v>1</v>
      </c>
      <c r="Z561" s="26">
        <f>IF(T561="SOPORTE_TELEFÓNICO",'TARIFAS 2025'!$B$14,IF(V561="PRINCIPAL",'TARIFAS 2025'!$B$8,IF(V561="INTERMEDIA",'TARIFAS 2025'!$C$8,IF(V561="LEJANA",'TARIFAS 2025'!$D$8))))</f>
        <v>51282</v>
      </c>
      <c r="AA561" s="26">
        <f t="shared" si="9"/>
        <v>51282</v>
      </c>
    </row>
    <row r="562" spans="1:27" s="66" customFormat="1" ht="15.6">
      <c r="A562" s="68" t="s">
        <v>73</v>
      </c>
      <c r="B562" s="25" t="str">
        <f>VLOOKUP(A562,'CENTROS DE COSTOS'!A:D,2,0)</f>
        <v>0036-0004</v>
      </c>
      <c r="C562" s="25" t="str">
        <f>VLOOKUP(A562,'CENTROS DE COSTOS'!A:D,3,0)</f>
        <v>Wompi Centro</v>
      </c>
      <c r="D562" s="68">
        <v>11001</v>
      </c>
      <c r="E562" s="68">
        <v>2955881</v>
      </c>
      <c r="F562" s="68">
        <v>31244</v>
      </c>
      <c r="G562" s="68" t="s">
        <v>33</v>
      </c>
      <c r="H562" s="68" t="s">
        <v>620</v>
      </c>
      <c r="I562" s="68" t="s">
        <v>73</v>
      </c>
      <c r="J562" s="68" t="s">
        <v>3780</v>
      </c>
      <c r="K562" s="68" t="s">
        <v>1174</v>
      </c>
      <c r="L562" s="68" t="s">
        <v>3781</v>
      </c>
      <c r="M562" s="42">
        <v>45960.333333333336</v>
      </c>
      <c r="N562" s="42">
        <v>45961.602777777778</v>
      </c>
      <c r="O562" s="68" t="s">
        <v>33</v>
      </c>
      <c r="P562" s="42" t="s">
        <v>2022</v>
      </c>
      <c r="Q562" s="42" t="s">
        <v>2023</v>
      </c>
      <c r="R562" s="42" t="s">
        <v>2060</v>
      </c>
      <c r="S562" s="42" t="s">
        <v>3782</v>
      </c>
      <c r="T562" s="42" t="s">
        <v>1178</v>
      </c>
      <c r="U562" s="25">
        <v>32</v>
      </c>
      <c r="V562" s="42" t="s">
        <v>42</v>
      </c>
      <c r="W562" s="42" t="s">
        <v>123</v>
      </c>
      <c r="X562" s="42" t="s">
        <v>1509</v>
      </c>
      <c r="Y562" s="68">
        <v>1</v>
      </c>
      <c r="Z562" s="26">
        <f>IF(T562="SOPORTE_TELEFÓNICO",'TARIFAS 2025'!$B$14,IF(V562="PRINCIPAL",'TARIFAS 2025'!$B$8,IF(V562="INTERMEDIA",'TARIFAS 2025'!$C$8,IF(V562="LEJANA",'TARIFAS 2025'!$D$8))))</f>
        <v>51282</v>
      </c>
      <c r="AA562" s="26">
        <f t="shared" si="9"/>
        <v>51282</v>
      </c>
    </row>
    <row r="563" spans="1:27" s="66" customFormat="1" ht="15.6">
      <c r="A563" s="68" t="s">
        <v>98</v>
      </c>
      <c r="B563" s="25" t="str">
        <f>VLOOKUP(A563,'CENTROS DE COSTOS'!A:D,2,0)</f>
        <v>0036-0007</v>
      </c>
      <c r="C563" s="25" t="str">
        <f>VLOOKUP(A563,'CENTROS DE COSTOS'!A:D,3,0)</f>
        <v>Wompi Santander</v>
      </c>
      <c r="D563" s="68">
        <v>15759</v>
      </c>
      <c r="E563" s="68">
        <v>2954998</v>
      </c>
      <c r="F563" s="68">
        <v>60718</v>
      </c>
      <c r="G563" s="68" t="s">
        <v>33</v>
      </c>
      <c r="H563" s="68" t="s">
        <v>324</v>
      </c>
      <c r="I563" s="68" t="s">
        <v>414</v>
      </c>
      <c r="J563" s="68" t="s">
        <v>3783</v>
      </c>
      <c r="K563" s="68" t="s">
        <v>1174</v>
      </c>
      <c r="L563" s="68" t="s">
        <v>3784</v>
      </c>
      <c r="M563" s="42">
        <v>45959.661805555559</v>
      </c>
      <c r="N563" s="42">
        <v>45961.661111111112</v>
      </c>
      <c r="O563" s="68" t="s">
        <v>33</v>
      </c>
      <c r="P563" s="42" t="s">
        <v>2016</v>
      </c>
      <c r="Q563" s="42" t="s">
        <v>2017</v>
      </c>
      <c r="R563" s="42" t="s">
        <v>2018</v>
      </c>
      <c r="S563" s="42" t="s">
        <v>3785</v>
      </c>
      <c r="T563" s="42" t="s">
        <v>2013</v>
      </c>
      <c r="U563" s="25">
        <v>48</v>
      </c>
      <c r="V563" s="42" t="s">
        <v>43</v>
      </c>
      <c r="W563" s="42" t="s">
        <v>123</v>
      </c>
      <c r="X563" s="42" t="s">
        <v>1927</v>
      </c>
      <c r="Y563" s="68">
        <v>1</v>
      </c>
      <c r="Z563" s="26">
        <f>IF(T563="SOPORTE_TELEFÓNICO",'TARIFAS 2025'!$B$14,IF(V563="PRINCIPAL",'TARIFAS 2025'!$B$8,IF(V563="INTERMEDIA",'TARIFAS 2025'!$C$8,IF(V563="LEJANA",'TARIFAS 2025'!$D$8))))</f>
        <v>22000</v>
      </c>
      <c r="AA563" s="26">
        <f t="shared" si="9"/>
        <v>22000</v>
      </c>
    </row>
    <row r="564" spans="1:27" s="66" customFormat="1" ht="15.6">
      <c r="A564" s="68" t="s">
        <v>83</v>
      </c>
      <c r="B564" s="25" t="str">
        <f>VLOOKUP(A564,'CENTROS DE COSTOS'!A:D,2,0)</f>
        <v>0036-0007</v>
      </c>
      <c r="C564" s="25" t="str">
        <f>VLOOKUP(A564,'CENTROS DE COSTOS'!A:D,3,0)</f>
        <v>Wompi Santander</v>
      </c>
      <c r="D564" s="68">
        <v>54874</v>
      </c>
      <c r="E564" s="68">
        <v>2956674</v>
      </c>
      <c r="F564" s="68">
        <v>80549</v>
      </c>
      <c r="G564" s="68" t="s">
        <v>33</v>
      </c>
      <c r="H564" s="68" t="s">
        <v>893</v>
      </c>
      <c r="I564" s="68" t="s">
        <v>929</v>
      </c>
      <c r="J564" s="68" t="s">
        <v>3786</v>
      </c>
      <c r="K564" s="68" t="s">
        <v>1174</v>
      </c>
      <c r="L564" s="68" t="s">
        <v>3787</v>
      </c>
      <c r="M564" s="42">
        <v>45960.363194444442</v>
      </c>
      <c r="N564" s="42">
        <v>45961.666666666664</v>
      </c>
      <c r="O564" s="68" t="s">
        <v>33</v>
      </c>
      <c r="P564" s="42" t="s">
        <v>2034</v>
      </c>
      <c r="Q564" s="42" t="s">
        <v>2035</v>
      </c>
      <c r="R564" s="42" t="s">
        <v>2036</v>
      </c>
      <c r="S564" s="42" t="s">
        <v>3788</v>
      </c>
      <c r="T564" s="42" t="s">
        <v>2013</v>
      </c>
      <c r="U564" s="25">
        <v>0</v>
      </c>
      <c r="V564" s="42" t="s">
        <v>42</v>
      </c>
      <c r="W564" s="42" t="s">
        <v>123</v>
      </c>
      <c r="X564" s="42" t="s">
        <v>2221</v>
      </c>
      <c r="Y564" s="68">
        <v>1</v>
      </c>
      <c r="Z564" s="26">
        <f>IF(T564="SOPORTE_TELEFÓNICO",'TARIFAS 2025'!$B$14,IF(V564="PRINCIPAL",'TARIFAS 2025'!$B$8,IF(V564="INTERMEDIA",'TARIFAS 2025'!$C$8,IF(V564="LEJANA",'TARIFAS 2025'!$D$8))))</f>
        <v>22000</v>
      </c>
      <c r="AA564" s="26">
        <f t="shared" si="9"/>
        <v>22000</v>
      </c>
    </row>
    <row r="565" spans="1:27" s="66" customFormat="1" ht="15.6">
      <c r="A565" s="68" t="s">
        <v>93</v>
      </c>
      <c r="B565" s="25" t="str">
        <f>VLOOKUP(A565,'CENTROS DE COSTOS'!A:D,2,0)</f>
        <v>0036-0003</v>
      </c>
      <c r="C565" s="25" t="str">
        <f>VLOOKUP(A565,'CENTROS DE COSTOS'!A:D,3,0)</f>
        <v>Wompi Suroccidente</v>
      </c>
      <c r="D565" s="68">
        <v>52001</v>
      </c>
      <c r="E565" s="68">
        <v>2961034</v>
      </c>
      <c r="F565" s="68">
        <v>74270</v>
      </c>
      <c r="G565" s="68" t="s">
        <v>33</v>
      </c>
      <c r="H565" s="68" t="s">
        <v>135</v>
      </c>
      <c r="I565" s="68" t="s">
        <v>93</v>
      </c>
      <c r="J565" s="68" t="s">
        <v>3789</v>
      </c>
      <c r="K565" s="68" t="s">
        <v>1174</v>
      </c>
      <c r="L565" s="68" t="s">
        <v>3790</v>
      </c>
      <c r="M565" s="42">
        <v>45961.333333333336</v>
      </c>
      <c r="N565" s="42">
        <v>45961.669444444444</v>
      </c>
      <c r="O565" s="68" t="s">
        <v>33</v>
      </c>
      <c r="P565" s="42" t="s">
        <v>2009</v>
      </c>
      <c r="Q565" s="42" t="s">
        <v>2093</v>
      </c>
      <c r="R565" s="42" t="s">
        <v>2110</v>
      </c>
      <c r="S565" s="42" t="s">
        <v>3791</v>
      </c>
      <c r="T565" s="42" t="s">
        <v>2013</v>
      </c>
      <c r="U565" s="25">
        <v>32</v>
      </c>
      <c r="V565" s="42" t="s">
        <v>42</v>
      </c>
      <c r="W565" s="42" t="s">
        <v>123</v>
      </c>
      <c r="X565" s="42" t="s">
        <v>2131</v>
      </c>
      <c r="Y565" s="68">
        <v>1</v>
      </c>
      <c r="Z565" s="26">
        <f>IF(T565="SOPORTE_TELEFÓNICO",'TARIFAS 2025'!$B$14,IF(V565="PRINCIPAL",'TARIFAS 2025'!$B$8,IF(V565="INTERMEDIA",'TARIFAS 2025'!$C$8,IF(V565="LEJANA",'TARIFAS 2025'!$D$8))))</f>
        <v>22000</v>
      </c>
      <c r="AA565" s="26">
        <f t="shared" si="9"/>
        <v>22000</v>
      </c>
    </row>
    <row r="566" spans="1:27" s="66" customFormat="1" ht="15.6">
      <c r="A566" s="68" t="s">
        <v>73</v>
      </c>
      <c r="B566" s="25" t="str">
        <f>VLOOKUP(A566,'CENTROS DE COSTOS'!A:D,2,0)</f>
        <v>0036-0004</v>
      </c>
      <c r="C566" s="25" t="str">
        <f>VLOOKUP(A566,'CENTROS DE COSTOS'!A:D,3,0)</f>
        <v>Wompi Centro</v>
      </c>
      <c r="D566" s="68">
        <v>25899</v>
      </c>
      <c r="E566" s="68">
        <v>2959796</v>
      </c>
      <c r="F566" s="68">
        <v>80092</v>
      </c>
      <c r="G566" s="68" t="s">
        <v>33</v>
      </c>
      <c r="H566" s="68" t="s">
        <v>620</v>
      </c>
      <c r="I566" s="68" t="s">
        <v>729</v>
      </c>
      <c r="J566" s="68" t="s">
        <v>3792</v>
      </c>
      <c r="K566" s="68" t="s">
        <v>1174</v>
      </c>
      <c r="L566" s="68" t="s">
        <v>3793</v>
      </c>
      <c r="M566" s="42">
        <v>45960.628472222219</v>
      </c>
      <c r="N566" s="42">
        <v>45961.681250000001</v>
      </c>
      <c r="O566" s="68" t="s">
        <v>33</v>
      </c>
      <c r="P566" s="42" t="s">
        <v>2034</v>
      </c>
      <c r="Q566" s="42" t="s">
        <v>2035</v>
      </c>
      <c r="R566" s="42" t="s">
        <v>2036</v>
      </c>
      <c r="S566" s="42" t="s">
        <v>3794</v>
      </c>
      <c r="T566" s="42" t="s">
        <v>1178</v>
      </c>
      <c r="U566" s="25">
        <v>40</v>
      </c>
      <c r="V566" s="42" t="s">
        <v>43</v>
      </c>
      <c r="W566" s="42" t="s">
        <v>123</v>
      </c>
      <c r="X566" s="42" t="s">
        <v>1309</v>
      </c>
      <c r="Y566" s="68">
        <v>1</v>
      </c>
      <c r="Z566" s="26">
        <f>IF(T566="SOPORTE_TELEFÓNICO",'TARIFAS 2025'!$B$14,IF(V566="PRINCIPAL",'TARIFAS 2025'!$B$8,IF(V566="INTERMEDIA",'TARIFAS 2025'!$C$8,IF(V566="LEJANA",'TARIFAS 2025'!$D$8))))</f>
        <v>172989</v>
      </c>
      <c r="AA566" s="26">
        <f t="shared" si="9"/>
        <v>172989</v>
      </c>
    </row>
    <row r="567" spans="1:27" s="66" customFormat="1" ht="15.6">
      <c r="A567" s="69" t="s">
        <v>73</v>
      </c>
      <c r="B567" s="45" t="str">
        <f>VLOOKUP(A567,'CENTROS DE COSTOS'!A:D,2,0)</f>
        <v>0036-0004</v>
      </c>
      <c r="C567" s="45" t="str">
        <f>VLOOKUP(A567,'CENTROS DE COSTOS'!A:D,3,0)</f>
        <v>Wompi Centro</v>
      </c>
      <c r="D567" s="69">
        <v>25718</v>
      </c>
      <c r="E567" s="69">
        <v>2960537</v>
      </c>
      <c r="F567" s="69">
        <v>65791</v>
      </c>
      <c r="G567" s="69" t="s">
        <v>33</v>
      </c>
      <c r="H567" s="69" t="s">
        <v>620</v>
      </c>
      <c r="I567" s="69" t="s">
        <v>695</v>
      </c>
      <c r="J567" s="69" t="s">
        <v>3795</v>
      </c>
      <c r="K567" s="69" t="s">
        <v>1174</v>
      </c>
      <c r="L567" s="69" t="s">
        <v>3796</v>
      </c>
      <c r="M567" s="46">
        <v>45960.679861111108</v>
      </c>
      <c r="N567" s="46">
        <v>45961.688888888886</v>
      </c>
      <c r="O567" s="69" t="s">
        <v>33</v>
      </c>
      <c r="P567" s="46" t="s">
        <v>2002</v>
      </c>
      <c r="Q567" s="46" t="s">
        <v>2218</v>
      </c>
      <c r="R567" s="46" t="s">
        <v>2219</v>
      </c>
      <c r="S567" s="46" t="s">
        <v>3797</v>
      </c>
      <c r="T567" s="46" t="s">
        <v>1178</v>
      </c>
      <c r="U567" s="45">
        <v>0</v>
      </c>
      <c r="V567" s="46" t="s">
        <v>43</v>
      </c>
      <c r="W567" s="46" t="s">
        <v>123</v>
      </c>
      <c r="X567" s="46" t="s">
        <v>2449</v>
      </c>
      <c r="Y567" s="69">
        <v>1</v>
      </c>
      <c r="Z567" s="72">
        <f>IF(T567="SOPORTE_TELEFÓNICO",'TARIFAS 2025'!$B$14,IF(V567="PRINCIPAL",'TARIFAS 2025'!$B$8,IF(V567="INTERMEDIA",'TARIFAS 2025'!$C$8,IF(V567="LEJANA",'TARIFAS 2025'!$D$8))))</f>
        <v>172989</v>
      </c>
      <c r="AA567" s="72">
        <f t="shared" si="9"/>
        <v>172989</v>
      </c>
    </row>
    <row r="568" spans="1:27" s="66" customFormat="1" ht="15.6">
      <c r="A568" s="73" t="s">
        <v>92</v>
      </c>
      <c r="B568" s="44" t="str">
        <f>VLOOKUP(A568,'CENTROS DE COSTOS'!A:D,2,0)</f>
        <v>0036-0006</v>
      </c>
      <c r="C568" s="44" t="str">
        <f>VLOOKUP(A568,'CENTROS DE COSTOS'!A:D,3,0)</f>
        <v>Wompi Oriente</v>
      </c>
      <c r="D568" s="73">
        <v>41132</v>
      </c>
      <c r="E568" s="73">
        <v>2958333</v>
      </c>
      <c r="F568" s="73">
        <v>27629</v>
      </c>
      <c r="G568" s="73" t="s">
        <v>33</v>
      </c>
      <c r="H568" s="73" t="s">
        <v>742</v>
      </c>
      <c r="I568" s="73" t="s">
        <v>749</v>
      </c>
      <c r="J568" s="73" t="s">
        <v>3798</v>
      </c>
      <c r="K568" s="73" t="s">
        <v>1174</v>
      </c>
      <c r="L568" s="73" t="s">
        <v>3799</v>
      </c>
      <c r="M568" s="52">
        <v>45960.460416666669</v>
      </c>
      <c r="N568" s="52">
        <v>45961.690972222219</v>
      </c>
      <c r="O568" s="73" t="s">
        <v>33</v>
      </c>
      <c r="P568" s="52" t="s">
        <v>2016</v>
      </c>
      <c r="Q568" s="52" t="s">
        <v>2017</v>
      </c>
      <c r="R568" s="52" t="s">
        <v>2018</v>
      </c>
      <c r="S568" s="52" t="s">
        <v>3800</v>
      </c>
      <c r="T568" s="52" t="s">
        <v>2013</v>
      </c>
      <c r="U568" s="44">
        <v>24</v>
      </c>
      <c r="V568" s="52" t="s">
        <v>43</v>
      </c>
      <c r="W568" s="52" t="s">
        <v>123</v>
      </c>
      <c r="X568" s="52" t="s">
        <v>1497</v>
      </c>
      <c r="Y568" s="73">
        <v>1</v>
      </c>
      <c r="Z568" s="53">
        <f>IF(T568="SOPORTE_TELEFÓNICO",'TARIFAS 2025'!$B$14,IF(V568="PRINCIPAL",'TARIFAS 2025'!$B$8,IF(V568="INTERMEDIA",'TARIFAS 2025'!$C$8,IF(V568="LEJANA",'TARIFAS 2025'!$D$8))))</f>
        <v>22000</v>
      </c>
      <c r="AA568" s="53">
        <f t="shared" si="9"/>
        <v>22000</v>
      </c>
    </row>
    <row r="569" spans="1:27">
      <c r="AA569" s="74">
        <f>SUM(AA2:AA568)</f>
        <v>41590853</v>
      </c>
    </row>
  </sheetData>
  <autoFilter ref="A1:AA569" xr:uid="{360A7A1D-FD72-4E35-B95F-BA6AC511A8A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6D4A-C025-4A5E-A944-7159CDD34BD1}">
  <sheetPr>
    <tabColor theme="9" tint="0.79998168889431442"/>
  </sheetPr>
  <dimension ref="A1:BG2332"/>
  <sheetViews>
    <sheetView topLeftCell="V2299" workbookViewId="0">
      <selection activeCell="AA2332" sqref="AA2332"/>
    </sheetView>
  </sheetViews>
  <sheetFormatPr defaultColWidth="8.85546875" defaultRowHeight="14.45"/>
  <cols>
    <col min="1" max="1" width="18.42578125" style="47" customWidth="1"/>
    <col min="2" max="3" width="18.42578125" style="48" customWidth="1"/>
    <col min="4" max="4" width="18.42578125" style="47" customWidth="1"/>
    <col min="5" max="6" width="18.42578125" style="49" customWidth="1"/>
    <col min="7" max="7" width="18.42578125" style="48" customWidth="1"/>
    <col min="8" max="10" width="18.42578125" style="49" customWidth="1"/>
    <col min="11" max="11" width="18.42578125" style="48" customWidth="1"/>
    <col min="12" max="12" width="33.85546875" style="49" customWidth="1"/>
    <col min="13" max="14" width="22.7109375" style="50" customWidth="1"/>
    <col min="15" max="16" width="18.42578125" style="48" customWidth="1"/>
    <col min="17" max="17" width="18.42578125" style="49" customWidth="1"/>
    <col min="18" max="18" width="55" style="49" customWidth="1"/>
    <col min="19" max="22" width="18.42578125" style="49" customWidth="1"/>
    <col min="23" max="23" width="18.42578125" style="48" customWidth="1"/>
    <col min="24" max="25" width="18.42578125" style="49" customWidth="1"/>
    <col min="26" max="27" width="18.42578125" style="64" customWidth="1"/>
  </cols>
  <sheetData>
    <row r="1" spans="1:59" s="35" customFormat="1" ht="28.9">
      <c r="A1" s="43" t="s">
        <v>1152</v>
      </c>
      <c r="B1" s="43" t="s">
        <v>65</v>
      </c>
      <c r="C1" s="43" t="s">
        <v>20</v>
      </c>
      <c r="D1" s="43" t="s">
        <v>1153</v>
      </c>
      <c r="E1" s="43" t="s">
        <v>1154</v>
      </c>
      <c r="F1" s="43" t="s">
        <v>1155</v>
      </c>
      <c r="G1" s="43" t="s">
        <v>18</v>
      </c>
      <c r="H1" s="43" t="s">
        <v>103</v>
      </c>
      <c r="I1" s="43" t="s">
        <v>64</v>
      </c>
      <c r="J1" s="43" t="s">
        <v>1157</v>
      </c>
      <c r="K1" s="43" t="s">
        <v>1158</v>
      </c>
      <c r="L1" s="43" t="s">
        <v>1159</v>
      </c>
      <c r="M1" s="54" t="s">
        <v>1990</v>
      </c>
      <c r="N1" s="54" t="s">
        <v>1991</v>
      </c>
      <c r="O1" s="43" t="s">
        <v>36</v>
      </c>
      <c r="P1" s="43" t="s">
        <v>3801</v>
      </c>
      <c r="Q1" s="43" t="s">
        <v>1162</v>
      </c>
      <c r="R1" s="43" t="s">
        <v>3802</v>
      </c>
      <c r="S1" s="43" t="s">
        <v>1995</v>
      </c>
      <c r="T1" s="43" t="s">
        <v>1164</v>
      </c>
      <c r="U1" s="43" t="s">
        <v>3803</v>
      </c>
      <c r="V1" s="43" t="s">
        <v>1166</v>
      </c>
      <c r="W1" s="43" t="s">
        <v>106</v>
      </c>
      <c r="X1" s="43" t="s">
        <v>1167</v>
      </c>
      <c r="Y1" s="43" t="s">
        <v>1997</v>
      </c>
      <c r="Z1" s="62" t="s">
        <v>1998</v>
      </c>
      <c r="AA1" s="62" t="s">
        <v>1999</v>
      </c>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row>
    <row r="2" spans="1:59" s="35" customFormat="1" ht="15.6">
      <c r="A2" s="44" t="s">
        <v>91</v>
      </c>
      <c r="B2" s="44" t="str">
        <f>VLOOKUP(A2,'CENTROS DE COSTOS'!A:D,2,0)</f>
        <v>0036-0001</v>
      </c>
      <c r="C2" s="44" t="str">
        <f>VLOOKUP(A2,'CENTROS DE COSTOS'!A:D,3,0)</f>
        <v>Wompi Costa</v>
      </c>
      <c r="D2" s="44">
        <v>23001</v>
      </c>
      <c r="E2" s="44">
        <v>2803122</v>
      </c>
      <c r="F2" s="44">
        <v>74154</v>
      </c>
      <c r="G2" s="44" t="s">
        <v>35</v>
      </c>
      <c r="H2" s="44" t="s">
        <v>278</v>
      </c>
      <c r="I2" s="44" t="s">
        <v>91</v>
      </c>
      <c r="J2" s="44" t="s">
        <v>2337</v>
      </c>
      <c r="K2" s="44" t="s">
        <v>1174</v>
      </c>
      <c r="L2" s="44" t="s">
        <v>3804</v>
      </c>
      <c r="M2" s="52">
        <v>45929.333333333336</v>
      </c>
      <c r="N2" s="52">
        <v>45931.341666666667</v>
      </c>
      <c r="O2" s="44" t="s">
        <v>37</v>
      </c>
      <c r="P2" s="44" t="s">
        <v>37</v>
      </c>
      <c r="Q2" s="44" t="s">
        <v>3805</v>
      </c>
      <c r="R2" s="44" t="s">
        <v>3806</v>
      </c>
      <c r="S2" s="44" t="s">
        <v>3807</v>
      </c>
      <c r="T2" s="44" t="s">
        <v>1178</v>
      </c>
      <c r="U2" s="44">
        <v>56</v>
      </c>
      <c r="V2" s="44" t="s">
        <v>42</v>
      </c>
      <c r="W2" s="44" t="str">
        <f>VLOOKUP(D2,TIPOLOGIA!A:F,6,0)</f>
        <v>TERRESTRE</v>
      </c>
      <c r="X2" s="44" t="s">
        <v>3808</v>
      </c>
      <c r="Y2" s="44">
        <v>1</v>
      </c>
      <c r="Z2" s="63">
        <f>IF(T2="SOPORTE_TELEFÓNICO",'TARIFAS 2025'!$B$14,IF(V2="PRINCIPAL",'TARIFAS 2025'!$B$11,IF(V2="INTERMEDIA",'TARIFAS 2025'!$C$11,IF(V2="LEJANA",'TARIFAS 2025'!$D$11))))</f>
        <v>31419</v>
      </c>
      <c r="AA2" s="63">
        <f>Z2*Y2</f>
        <v>31419</v>
      </c>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row>
    <row r="3" spans="1:59" s="35" customFormat="1" ht="15.6">
      <c r="A3" s="44" t="s">
        <v>97</v>
      </c>
      <c r="B3" s="44" t="str">
        <f>VLOOKUP(A3,'CENTROS DE COSTOS'!A:D,2,0)</f>
        <v>0036-0001</v>
      </c>
      <c r="C3" s="44" t="str">
        <f>VLOOKUP(A3,'CENTROS DE COSTOS'!A:D,3,0)</f>
        <v>Wompi Costa</v>
      </c>
      <c r="D3" s="44">
        <v>70001</v>
      </c>
      <c r="E3" s="44">
        <v>2803153</v>
      </c>
      <c r="F3" s="44">
        <v>79137</v>
      </c>
      <c r="G3" s="44" t="s">
        <v>35</v>
      </c>
      <c r="H3" s="44" t="s">
        <v>506</v>
      </c>
      <c r="I3" s="44" t="s">
        <v>97</v>
      </c>
      <c r="J3" s="44" t="s">
        <v>3809</v>
      </c>
      <c r="K3" s="44" t="s">
        <v>1174</v>
      </c>
      <c r="L3" s="44" t="s">
        <v>3810</v>
      </c>
      <c r="M3" s="52">
        <v>45929.333333333336</v>
      </c>
      <c r="N3" s="52">
        <v>45931.34375</v>
      </c>
      <c r="O3" s="44" t="s">
        <v>37</v>
      </c>
      <c r="P3" s="44" t="s">
        <v>37</v>
      </c>
      <c r="Q3" s="44" t="s">
        <v>3805</v>
      </c>
      <c r="R3" s="44" t="s">
        <v>3806</v>
      </c>
      <c r="S3" s="44" t="s">
        <v>3811</v>
      </c>
      <c r="T3" s="44" t="s">
        <v>1178</v>
      </c>
      <c r="U3" s="44">
        <v>32</v>
      </c>
      <c r="V3" s="44" t="s">
        <v>42</v>
      </c>
      <c r="W3" s="44" t="str">
        <f>VLOOKUP(D3,TIPOLOGIA!A:F,6,0)</f>
        <v>TERRESTRE</v>
      </c>
      <c r="X3" s="44" t="s">
        <v>1699</v>
      </c>
      <c r="Y3" s="44">
        <v>1</v>
      </c>
      <c r="Z3" s="63">
        <f>IF(T3="SOPORTE_TELEFÓNICO",'TARIFAS 2025'!$B$14,IF(V3="PRINCIPAL",'TARIFAS 2025'!$B$11,IF(V3="INTERMEDIA",'TARIFAS 2025'!$C$11,IF(V3="LEJANA",'TARIFAS 2025'!$D$11))))</f>
        <v>31419</v>
      </c>
      <c r="AA3" s="63">
        <f t="shared" ref="AA3:AA66" si="0">Z3*Y3</f>
        <v>31419</v>
      </c>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row>
    <row r="4" spans="1:59" s="35" customFormat="1" ht="15.6">
      <c r="A4" s="44" t="s">
        <v>83</v>
      </c>
      <c r="B4" s="44" t="str">
        <f>VLOOKUP(A4,'CENTROS DE COSTOS'!A:D,2,0)</f>
        <v>0036-0007</v>
      </c>
      <c r="C4" s="44" t="str">
        <f>VLOOKUP(A4,'CENTROS DE COSTOS'!A:D,3,0)</f>
        <v>Wompi Santander</v>
      </c>
      <c r="D4" s="44">
        <v>54001</v>
      </c>
      <c r="E4" s="44">
        <v>2808678</v>
      </c>
      <c r="F4" s="44">
        <v>77662</v>
      </c>
      <c r="G4" s="44" t="s">
        <v>35</v>
      </c>
      <c r="H4" s="44" t="s">
        <v>893</v>
      </c>
      <c r="I4" s="44" t="s">
        <v>83</v>
      </c>
      <c r="J4" s="44" t="s">
        <v>3812</v>
      </c>
      <c r="K4" s="44" t="s">
        <v>1174</v>
      </c>
      <c r="L4" s="44" t="s">
        <v>3813</v>
      </c>
      <c r="M4" s="52">
        <v>45929.536111111112</v>
      </c>
      <c r="N4" s="52">
        <v>45931.355555555558</v>
      </c>
      <c r="O4" s="44" t="s">
        <v>37</v>
      </c>
      <c r="P4" s="44" t="s">
        <v>37</v>
      </c>
      <c r="Q4" s="44" t="s">
        <v>3805</v>
      </c>
      <c r="R4" s="44" t="s">
        <v>3806</v>
      </c>
      <c r="S4" s="44" t="s">
        <v>3814</v>
      </c>
      <c r="T4" s="44" t="s">
        <v>1178</v>
      </c>
      <c r="U4" s="44">
        <v>32</v>
      </c>
      <c r="V4" s="44" t="s">
        <v>42</v>
      </c>
      <c r="W4" s="44" t="str">
        <f>VLOOKUP(D4,TIPOLOGIA!A:F,6,0)</f>
        <v>TERRESTRE</v>
      </c>
      <c r="X4" s="44" t="s">
        <v>1199</v>
      </c>
      <c r="Y4" s="44">
        <v>1</v>
      </c>
      <c r="Z4" s="63">
        <f>IF(T4="SOPORTE_TELEFÓNICO",'TARIFAS 2025'!$B$14,IF(V4="PRINCIPAL",'TARIFAS 2025'!$B$11,IF(V4="INTERMEDIA",'TARIFAS 2025'!$C$11,IF(V4="LEJANA",'TARIFAS 2025'!$D$11))))</f>
        <v>31419</v>
      </c>
      <c r="AA4" s="63">
        <f t="shared" si="0"/>
        <v>31419</v>
      </c>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row>
    <row r="5" spans="1:59" s="35" customFormat="1" ht="15.6">
      <c r="A5" s="44" t="s">
        <v>83</v>
      </c>
      <c r="B5" s="44" t="str">
        <f>VLOOKUP(A5,'CENTROS DE COSTOS'!A:D,2,0)</f>
        <v>0036-0007</v>
      </c>
      <c r="C5" s="44" t="str">
        <f>VLOOKUP(A5,'CENTROS DE COSTOS'!A:D,3,0)</f>
        <v>Wompi Santander</v>
      </c>
      <c r="D5" s="44">
        <v>54001</v>
      </c>
      <c r="E5" s="44">
        <v>2812665</v>
      </c>
      <c r="F5" s="44">
        <v>40083</v>
      </c>
      <c r="G5" s="44" t="s">
        <v>35</v>
      </c>
      <c r="H5" s="44" t="s">
        <v>893</v>
      </c>
      <c r="I5" s="44" t="s">
        <v>83</v>
      </c>
      <c r="J5" s="44" t="s">
        <v>3083</v>
      </c>
      <c r="K5" s="44" t="s">
        <v>1174</v>
      </c>
      <c r="L5" s="44" t="s">
        <v>3815</v>
      </c>
      <c r="M5" s="52">
        <v>45930.354861111111</v>
      </c>
      <c r="N5" s="52">
        <v>45931.361805555556</v>
      </c>
      <c r="O5" s="44" t="s">
        <v>37</v>
      </c>
      <c r="P5" s="44" t="s">
        <v>37</v>
      </c>
      <c r="Q5" s="44" t="s">
        <v>3805</v>
      </c>
      <c r="R5" s="44" t="s">
        <v>3806</v>
      </c>
      <c r="S5" s="44" t="s">
        <v>3816</v>
      </c>
      <c r="T5" s="44" t="s">
        <v>1178</v>
      </c>
      <c r="U5" s="44">
        <v>64</v>
      </c>
      <c r="V5" s="44" t="s">
        <v>42</v>
      </c>
      <c r="W5" s="44" t="str">
        <f>VLOOKUP(D5,TIPOLOGIA!A:F,6,0)</f>
        <v>TERRESTRE</v>
      </c>
      <c r="X5" s="44" t="s">
        <v>1372</v>
      </c>
      <c r="Y5" s="44">
        <v>1</v>
      </c>
      <c r="Z5" s="63">
        <f>IF(T5="SOPORTE_TELEFÓNICO",'TARIFAS 2025'!$B$14,IF(V5="PRINCIPAL",'TARIFAS 2025'!$B$11,IF(V5="INTERMEDIA",'TARIFAS 2025'!$C$11,IF(V5="LEJANA",'TARIFAS 2025'!$D$11))))</f>
        <v>31419</v>
      </c>
      <c r="AA5" s="63">
        <f t="shared" si="0"/>
        <v>31419</v>
      </c>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row>
    <row r="6" spans="1:59" s="35" customFormat="1" ht="15.6">
      <c r="A6" s="44" t="s">
        <v>87</v>
      </c>
      <c r="B6" s="44" t="str">
        <f>VLOOKUP(A6,'CENTROS DE COSTOS'!A:D,2,0)</f>
        <v>0036-0006</v>
      </c>
      <c r="C6" s="44" t="str">
        <f>VLOOKUP(A6,'CENTROS DE COSTOS'!A:D,3,0)</f>
        <v>Wompi Oriente</v>
      </c>
      <c r="D6" s="44">
        <v>73001</v>
      </c>
      <c r="E6" s="44">
        <v>2812794</v>
      </c>
      <c r="F6" s="44">
        <v>48408</v>
      </c>
      <c r="G6" s="44" t="s">
        <v>35</v>
      </c>
      <c r="H6" s="44" t="s">
        <v>1058</v>
      </c>
      <c r="I6" s="44" t="s">
        <v>87</v>
      </c>
      <c r="J6" s="44" t="s">
        <v>2248</v>
      </c>
      <c r="K6" s="44" t="s">
        <v>1174</v>
      </c>
      <c r="L6" s="44" t="s">
        <v>3817</v>
      </c>
      <c r="M6" s="52">
        <v>45930.365277777775</v>
      </c>
      <c r="N6" s="52">
        <v>45931.364583333336</v>
      </c>
      <c r="O6" s="44" t="s">
        <v>37</v>
      </c>
      <c r="P6" s="44" t="s">
        <v>37</v>
      </c>
      <c r="Q6" s="44" t="s">
        <v>3805</v>
      </c>
      <c r="R6" s="44" t="s">
        <v>3806</v>
      </c>
      <c r="S6" s="44" t="s">
        <v>3818</v>
      </c>
      <c r="T6" s="44" t="s">
        <v>1178</v>
      </c>
      <c r="U6" s="44">
        <v>16</v>
      </c>
      <c r="V6" s="44" t="s">
        <v>42</v>
      </c>
      <c r="W6" s="44" t="str">
        <f>VLOOKUP(D6,TIPOLOGIA!A:F,6,0)</f>
        <v>TERRESTRE</v>
      </c>
      <c r="X6" s="44" t="s">
        <v>1372</v>
      </c>
      <c r="Y6" s="44">
        <v>1</v>
      </c>
      <c r="Z6" s="63">
        <f>IF(T6="SOPORTE_TELEFÓNICO",'TARIFAS 2025'!$B$14,IF(V6="PRINCIPAL",'TARIFAS 2025'!$B$11,IF(V6="INTERMEDIA",'TARIFAS 2025'!$C$11,IF(V6="LEJANA",'TARIFAS 2025'!$D$11))))</f>
        <v>31419</v>
      </c>
      <c r="AA6" s="63">
        <f t="shared" si="0"/>
        <v>31419</v>
      </c>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row>
    <row r="7" spans="1:59" s="35" customFormat="1" ht="15.6">
      <c r="A7" s="44" t="s">
        <v>83</v>
      </c>
      <c r="B7" s="44" t="str">
        <f>VLOOKUP(A7,'CENTROS DE COSTOS'!A:D,2,0)</f>
        <v>0036-0007</v>
      </c>
      <c r="C7" s="44" t="str">
        <f>VLOOKUP(A7,'CENTROS DE COSTOS'!A:D,3,0)</f>
        <v>Wompi Santander</v>
      </c>
      <c r="D7" s="44">
        <v>54405</v>
      </c>
      <c r="E7" s="44">
        <v>2813765</v>
      </c>
      <c r="F7" s="44">
        <v>46663</v>
      </c>
      <c r="G7" s="44" t="s">
        <v>35</v>
      </c>
      <c r="H7" s="44" t="s">
        <v>893</v>
      </c>
      <c r="I7" s="44" t="s">
        <v>915</v>
      </c>
      <c r="J7" s="44" t="s">
        <v>3819</v>
      </c>
      <c r="K7" s="44" t="s">
        <v>1174</v>
      </c>
      <c r="L7" s="44" t="s">
        <v>3820</v>
      </c>
      <c r="M7" s="52">
        <v>45930.410416666666</v>
      </c>
      <c r="N7" s="52">
        <v>45931.366666666669</v>
      </c>
      <c r="O7" s="44" t="s">
        <v>37</v>
      </c>
      <c r="P7" s="44" t="s">
        <v>37</v>
      </c>
      <c r="Q7" s="44" t="s">
        <v>3805</v>
      </c>
      <c r="R7" s="44" t="s">
        <v>3806</v>
      </c>
      <c r="S7" s="44" t="s">
        <v>3821</v>
      </c>
      <c r="T7" s="44" t="s">
        <v>1178</v>
      </c>
      <c r="U7" s="44">
        <v>48</v>
      </c>
      <c r="V7" s="44" t="s">
        <v>42</v>
      </c>
      <c r="W7" s="44" t="str">
        <f>VLOOKUP(D7,TIPOLOGIA!A:F,6,0)</f>
        <v>TERRESTRE</v>
      </c>
      <c r="X7" s="44" t="s">
        <v>1259</v>
      </c>
      <c r="Y7" s="44">
        <v>1</v>
      </c>
      <c r="Z7" s="63">
        <f>IF(T7="SOPORTE_TELEFÓNICO",'TARIFAS 2025'!$B$14,IF(V7="PRINCIPAL",'TARIFAS 2025'!$B$11,IF(V7="INTERMEDIA",'TARIFAS 2025'!$C$11,IF(V7="LEJANA",'TARIFAS 2025'!$D$11))))</f>
        <v>31419</v>
      </c>
      <c r="AA7" s="63">
        <f t="shared" si="0"/>
        <v>31419</v>
      </c>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row>
    <row r="8" spans="1:59" s="35" customFormat="1" ht="15.6">
      <c r="A8" s="44" t="s">
        <v>76</v>
      </c>
      <c r="B8" s="44" t="str">
        <f>VLOOKUP(A8,'CENTROS DE COSTOS'!A:D,2,0)</f>
        <v>0036-0007</v>
      </c>
      <c r="C8" s="44" t="str">
        <f>VLOOKUP(A8,'CENTROS DE COSTOS'!A:D,3,0)</f>
        <v>Wompi Santander</v>
      </c>
      <c r="D8" s="44">
        <v>68276</v>
      </c>
      <c r="E8" s="44">
        <v>2818143</v>
      </c>
      <c r="F8" s="44">
        <v>71549</v>
      </c>
      <c r="G8" s="44" t="s">
        <v>35</v>
      </c>
      <c r="H8" s="44" t="s">
        <v>965</v>
      </c>
      <c r="I8" s="44" t="s">
        <v>989</v>
      </c>
      <c r="J8" s="44" t="s">
        <v>3822</v>
      </c>
      <c r="K8" s="44" t="s">
        <v>1174</v>
      </c>
      <c r="L8" s="44" t="s">
        <v>3823</v>
      </c>
      <c r="M8" s="52">
        <v>45930.707638888889</v>
      </c>
      <c r="N8" s="52">
        <v>45931.388194444444</v>
      </c>
      <c r="O8" s="44" t="s">
        <v>37</v>
      </c>
      <c r="P8" s="44" t="s">
        <v>37</v>
      </c>
      <c r="Q8" s="44" t="s">
        <v>3805</v>
      </c>
      <c r="R8" s="44" t="s">
        <v>3806</v>
      </c>
      <c r="S8" s="44" t="s">
        <v>3824</v>
      </c>
      <c r="T8" s="44" t="s">
        <v>1178</v>
      </c>
      <c r="U8" s="44">
        <v>16</v>
      </c>
      <c r="V8" s="44" t="s">
        <v>42</v>
      </c>
      <c r="W8" s="44" t="str">
        <f>VLOOKUP(D8,TIPOLOGIA!A:F,6,0)</f>
        <v>TERRESTRE</v>
      </c>
      <c r="X8" s="44" t="s">
        <v>2221</v>
      </c>
      <c r="Y8" s="44">
        <v>1</v>
      </c>
      <c r="Z8" s="63">
        <f>IF(T8="SOPORTE_TELEFÓNICO",'TARIFAS 2025'!$B$14,IF(V8="PRINCIPAL",'TARIFAS 2025'!$B$11,IF(V8="INTERMEDIA",'TARIFAS 2025'!$C$11,IF(V8="LEJANA",'TARIFAS 2025'!$D$11))))</f>
        <v>31419</v>
      </c>
      <c r="AA8" s="63">
        <f t="shared" si="0"/>
        <v>31419</v>
      </c>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row>
    <row r="9" spans="1:59" s="35" customFormat="1" ht="15.6">
      <c r="A9" s="44" t="s">
        <v>90</v>
      </c>
      <c r="B9" s="44" t="str">
        <f>VLOOKUP(A9,'CENTROS DE COSTOS'!A:D,2,0)</f>
        <v>0036-0005</v>
      </c>
      <c r="C9" s="44" t="str">
        <f>VLOOKUP(A9,'CENTROS DE COSTOS'!A:D,3,0)</f>
        <v>Wompi Noroccidente</v>
      </c>
      <c r="D9" s="44">
        <v>5467</v>
      </c>
      <c r="E9" s="44">
        <v>2795410</v>
      </c>
      <c r="F9" s="44">
        <v>38048</v>
      </c>
      <c r="G9" s="44" t="s">
        <v>35</v>
      </c>
      <c r="H9" s="44" t="s">
        <v>122</v>
      </c>
      <c r="I9" s="44" t="s">
        <v>201</v>
      </c>
      <c r="J9" s="44" t="s">
        <v>3825</v>
      </c>
      <c r="K9" s="44" t="s">
        <v>1174</v>
      </c>
      <c r="L9" s="44" t="s">
        <v>3826</v>
      </c>
      <c r="M9" s="52">
        <v>45925.654861111114</v>
      </c>
      <c r="N9" s="52">
        <v>45931.395833333336</v>
      </c>
      <c r="O9" s="44" t="s">
        <v>37</v>
      </c>
      <c r="P9" s="44" t="s">
        <v>37</v>
      </c>
      <c r="Q9" s="44" t="s">
        <v>3805</v>
      </c>
      <c r="R9" s="44" t="s">
        <v>3806</v>
      </c>
      <c r="S9" s="44" t="s">
        <v>3827</v>
      </c>
      <c r="T9" s="44" t="s">
        <v>3828</v>
      </c>
      <c r="U9" s="44">
        <v>16</v>
      </c>
      <c r="V9" s="44" t="s">
        <v>43</v>
      </c>
      <c r="W9" s="44" t="str">
        <f>VLOOKUP(D9,TIPOLOGIA!A:F,6,0)</f>
        <v>TERRESTRE</v>
      </c>
      <c r="X9" s="44" t="s">
        <v>3057</v>
      </c>
      <c r="Y9" s="44">
        <v>1</v>
      </c>
      <c r="Z9" s="63">
        <f>IF(T9="SOPORTE_TELEFÓNICO",'TARIFAS 2025'!$B$14,IF(V9="PRINCIPAL",'TARIFAS 2025'!$B$11,IF(V9="INTERMEDIA",'TARIFAS 2025'!$C$11,IF(V9="LEJANA",'TARIFAS 2025'!$D$11))))</f>
        <v>36351</v>
      </c>
      <c r="AA9" s="63">
        <f t="shared" si="0"/>
        <v>36351</v>
      </c>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row>
    <row r="10" spans="1:59" s="35" customFormat="1" ht="15.6">
      <c r="A10" s="44" t="s">
        <v>90</v>
      </c>
      <c r="B10" s="44" t="str">
        <f>VLOOKUP(A10,'CENTROS DE COSTOS'!A:D,2,0)</f>
        <v>0036-0005</v>
      </c>
      <c r="C10" s="44" t="str">
        <f>VLOOKUP(A10,'CENTROS DE COSTOS'!A:D,3,0)</f>
        <v>Wompi Noroccidente</v>
      </c>
      <c r="D10" s="44">
        <v>5001</v>
      </c>
      <c r="E10" s="44">
        <v>2790246</v>
      </c>
      <c r="F10" s="44">
        <v>55292</v>
      </c>
      <c r="G10" s="44" t="s">
        <v>35</v>
      </c>
      <c r="H10" s="44" t="s">
        <v>122</v>
      </c>
      <c r="I10" s="44" t="s">
        <v>2044</v>
      </c>
      <c r="J10" s="44" t="s">
        <v>3829</v>
      </c>
      <c r="K10" s="44" t="s">
        <v>1174</v>
      </c>
      <c r="L10" s="44" t="s">
        <v>3830</v>
      </c>
      <c r="M10" s="52">
        <v>45925.333333333336</v>
      </c>
      <c r="N10" s="52">
        <v>45931.412499999999</v>
      </c>
      <c r="O10" s="44" t="s">
        <v>37</v>
      </c>
      <c r="P10" s="44" t="s">
        <v>37</v>
      </c>
      <c r="Q10" s="44" t="s">
        <v>3805</v>
      </c>
      <c r="R10" s="44" t="s">
        <v>3806</v>
      </c>
      <c r="S10" s="44" t="s">
        <v>3831</v>
      </c>
      <c r="T10" s="44" t="s">
        <v>1178</v>
      </c>
      <c r="U10" s="44">
        <v>48</v>
      </c>
      <c r="V10" s="44" t="s">
        <v>42</v>
      </c>
      <c r="W10" s="44" t="str">
        <f>VLOOKUP(D10,TIPOLOGIA!A:F,6,0)</f>
        <v>TERRESTRE</v>
      </c>
      <c r="X10" s="44" t="s">
        <v>1384</v>
      </c>
      <c r="Y10" s="44">
        <v>1</v>
      </c>
      <c r="Z10" s="63">
        <f>IF(T10="SOPORTE_TELEFÓNICO",'TARIFAS 2025'!$B$14,IF(V10="PRINCIPAL",'TARIFAS 2025'!$B$11,IF(V10="INTERMEDIA",'TARIFAS 2025'!$C$11,IF(V10="LEJANA",'TARIFAS 2025'!$D$11))))</f>
        <v>31419</v>
      </c>
      <c r="AA10" s="63">
        <f t="shared" si="0"/>
        <v>31419</v>
      </c>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row>
    <row r="11" spans="1:59" s="35" customFormat="1" ht="15.6">
      <c r="A11" s="44" t="s">
        <v>90</v>
      </c>
      <c r="B11" s="44" t="str">
        <f>VLOOKUP(A11,'CENTROS DE COSTOS'!A:D,2,0)</f>
        <v>0036-0005</v>
      </c>
      <c r="C11" s="44" t="str">
        <f>VLOOKUP(A11,'CENTROS DE COSTOS'!A:D,3,0)</f>
        <v>Wompi Noroccidente</v>
      </c>
      <c r="D11" s="44">
        <v>5001</v>
      </c>
      <c r="E11" s="44">
        <v>2798139</v>
      </c>
      <c r="F11" s="44">
        <v>69281</v>
      </c>
      <c r="G11" s="44" t="s">
        <v>35</v>
      </c>
      <c r="H11" s="44" t="s">
        <v>122</v>
      </c>
      <c r="I11" s="44" t="s">
        <v>90</v>
      </c>
      <c r="J11" s="44" t="s">
        <v>3777</v>
      </c>
      <c r="K11" s="44" t="s">
        <v>1174</v>
      </c>
      <c r="L11" s="44" t="s">
        <v>3832</v>
      </c>
      <c r="M11" s="52">
        <v>45926.396527777775</v>
      </c>
      <c r="N11" s="52">
        <v>45931.412499999999</v>
      </c>
      <c r="O11" s="44" t="s">
        <v>37</v>
      </c>
      <c r="P11" s="44" t="s">
        <v>37</v>
      </c>
      <c r="Q11" s="44" t="s">
        <v>3805</v>
      </c>
      <c r="R11" s="44" t="s">
        <v>3806</v>
      </c>
      <c r="S11" s="44" t="s">
        <v>3833</v>
      </c>
      <c r="T11" s="44" t="s">
        <v>1178</v>
      </c>
      <c r="U11" s="44">
        <v>56</v>
      </c>
      <c r="V11" s="44" t="s">
        <v>42</v>
      </c>
      <c r="W11" s="44" t="str">
        <f>VLOOKUP(D11,TIPOLOGIA!A:F,6,0)</f>
        <v>TERRESTRE</v>
      </c>
      <c r="X11" s="44" t="s">
        <v>3512</v>
      </c>
      <c r="Y11" s="44">
        <v>1</v>
      </c>
      <c r="Z11" s="63">
        <f>IF(T11="SOPORTE_TELEFÓNICO",'TARIFAS 2025'!$B$14,IF(V11="PRINCIPAL",'TARIFAS 2025'!$B$11,IF(V11="INTERMEDIA",'TARIFAS 2025'!$C$11,IF(V11="LEJANA",'TARIFAS 2025'!$D$11))))</f>
        <v>31419</v>
      </c>
      <c r="AA11" s="63">
        <f t="shared" si="0"/>
        <v>31419</v>
      </c>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row>
    <row r="12" spans="1:59" s="35" customFormat="1" ht="15.6">
      <c r="A12" s="44" t="s">
        <v>90</v>
      </c>
      <c r="B12" s="44" t="str">
        <f>VLOOKUP(A12,'CENTROS DE COSTOS'!A:D,2,0)</f>
        <v>0036-0005</v>
      </c>
      <c r="C12" s="44" t="str">
        <f>VLOOKUP(A12,'CENTROS DE COSTOS'!A:D,3,0)</f>
        <v>Wompi Noroccidente</v>
      </c>
      <c r="D12" s="44">
        <v>5001</v>
      </c>
      <c r="E12" s="44">
        <v>2798628</v>
      </c>
      <c r="F12" s="44">
        <v>37783</v>
      </c>
      <c r="G12" s="44" t="s">
        <v>35</v>
      </c>
      <c r="H12" s="44" t="s">
        <v>122</v>
      </c>
      <c r="I12" s="44" t="s">
        <v>90</v>
      </c>
      <c r="J12" s="44" t="s">
        <v>3834</v>
      </c>
      <c r="K12" s="44" t="s">
        <v>1174</v>
      </c>
      <c r="L12" s="44" t="s">
        <v>3835</v>
      </c>
      <c r="M12" s="52">
        <v>45926.418749999997</v>
      </c>
      <c r="N12" s="52">
        <v>45931.414583333331</v>
      </c>
      <c r="O12" s="44" t="s">
        <v>37</v>
      </c>
      <c r="P12" s="44" t="s">
        <v>37</v>
      </c>
      <c r="Q12" s="44" t="s">
        <v>3805</v>
      </c>
      <c r="R12" s="44" t="s">
        <v>3806</v>
      </c>
      <c r="S12" s="44" t="s">
        <v>3836</v>
      </c>
      <c r="T12" s="44" t="s">
        <v>1178</v>
      </c>
      <c r="U12" s="44">
        <v>56</v>
      </c>
      <c r="V12" s="44" t="s">
        <v>42</v>
      </c>
      <c r="W12" s="44" t="str">
        <f>VLOOKUP(D12,TIPOLOGIA!A:F,6,0)</f>
        <v>TERRESTRE</v>
      </c>
      <c r="X12" s="44" t="s">
        <v>3837</v>
      </c>
      <c r="Y12" s="44">
        <v>1</v>
      </c>
      <c r="Z12" s="63">
        <f>IF(T12="SOPORTE_TELEFÓNICO",'TARIFAS 2025'!$B$14,IF(V12="PRINCIPAL",'TARIFAS 2025'!$B$11,IF(V12="INTERMEDIA",'TARIFAS 2025'!$C$11,IF(V12="LEJANA",'TARIFAS 2025'!$D$11))))</f>
        <v>31419</v>
      </c>
      <c r="AA12" s="63">
        <f t="shared" si="0"/>
        <v>31419</v>
      </c>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row>
    <row r="13" spans="1:59" s="35" customFormat="1" ht="15.6">
      <c r="A13" s="44" t="s">
        <v>90</v>
      </c>
      <c r="B13" s="44" t="str">
        <f>VLOOKUP(A13,'CENTROS DE COSTOS'!A:D,2,0)</f>
        <v>0036-0005</v>
      </c>
      <c r="C13" s="44" t="str">
        <f>VLOOKUP(A13,'CENTROS DE COSTOS'!A:D,3,0)</f>
        <v>Wompi Noroccidente</v>
      </c>
      <c r="D13" s="44">
        <v>5001</v>
      </c>
      <c r="E13" s="44">
        <v>2799271</v>
      </c>
      <c r="F13" s="44">
        <v>68506</v>
      </c>
      <c r="G13" s="44" t="s">
        <v>35</v>
      </c>
      <c r="H13" s="44" t="s">
        <v>122</v>
      </c>
      <c r="I13" s="44" t="s">
        <v>2044</v>
      </c>
      <c r="J13" s="44" t="s">
        <v>3838</v>
      </c>
      <c r="K13" s="44" t="s">
        <v>1174</v>
      </c>
      <c r="L13" s="44" t="s">
        <v>3839</v>
      </c>
      <c r="M13" s="52">
        <v>45926.470833333333</v>
      </c>
      <c r="N13" s="52">
        <v>45931.414583333331</v>
      </c>
      <c r="O13" s="44" t="s">
        <v>37</v>
      </c>
      <c r="P13" s="44" t="s">
        <v>37</v>
      </c>
      <c r="Q13" s="44" t="s">
        <v>3805</v>
      </c>
      <c r="R13" s="44" t="s">
        <v>3806</v>
      </c>
      <c r="S13" s="44" t="s">
        <v>3840</v>
      </c>
      <c r="T13" s="44" t="s">
        <v>1178</v>
      </c>
      <c r="U13" s="44">
        <v>64</v>
      </c>
      <c r="V13" s="44" t="s">
        <v>42</v>
      </c>
      <c r="W13" s="44" t="str">
        <f>VLOOKUP(D13,TIPOLOGIA!A:F,6,0)</f>
        <v>TERRESTRE</v>
      </c>
      <c r="X13" s="44" t="s">
        <v>3837</v>
      </c>
      <c r="Y13" s="44">
        <v>1</v>
      </c>
      <c r="Z13" s="63">
        <f>IF(T13="SOPORTE_TELEFÓNICO",'TARIFAS 2025'!$B$14,IF(V13="PRINCIPAL",'TARIFAS 2025'!$B$11,IF(V13="INTERMEDIA",'TARIFAS 2025'!$C$11,IF(V13="LEJANA",'TARIFAS 2025'!$D$11))))</f>
        <v>31419</v>
      </c>
      <c r="AA13" s="63">
        <f t="shared" si="0"/>
        <v>31419</v>
      </c>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row>
    <row r="14" spans="1:59" s="35" customFormat="1" ht="15.6">
      <c r="A14" s="44" t="s">
        <v>90</v>
      </c>
      <c r="B14" s="44" t="str">
        <f>VLOOKUP(A14,'CENTROS DE COSTOS'!A:D,2,0)</f>
        <v>0036-0005</v>
      </c>
      <c r="C14" s="44" t="str">
        <f>VLOOKUP(A14,'CENTROS DE COSTOS'!A:D,3,0)</f>
        <v>Wompi Noroccidente</v>
      </c>
      <c r="D14" s="44">
        <v>5001</v>
      </c>
      <c r="E14" s="44">
        <v>2799468</v>
      </c>
      <c r="F14" s="44">
        <v>30464</v>
      </c>
      <c r="G14" s="44" t="s">
        <v>35</v>
      </c>
      <c r="H14" s="44" t="s">
        <v>122</v>
      </c>
      <c r="I14" s="44" t="s">
        <v>2044</v>
      </c>
      <c r="J14" s="44" t="s">
        <v>3841</v>
      </c>
      <c r="K14" s="44" t="s">
        <v>1174</v>
      </c>
      <c r="L14" s="44" t="s">
        <v>3842</v>
      </c>
      <c r="M14" s="52">
        <v>45926.474999999999</v>
      </c>
      <c r="N14" s="52">
        <v>45931.415277777778</v>
      </c>
      <c r="O14" s="44" t="s">
        <v>37</v>
      </c>
      <c r="P14" s="44" t="s">
        <v>37</v>
      </c>
      <c r="Q14" s="44" t="s">
        <v>3805</v>
      </c>
      <c r="R14" s="44" t="s">
        <v>3806</v>
      </c>
      <c r="S14" s="44" t="s">
        <v>3843</v>
      </c>
      <c r="T14" s="44" t="s">
        <v>1178</v>
      </c>
      <c r="U14" s="44">
        <v>56</v>
      </c>
      <c r="V14" s="44" t="s">
        <v>42</v>
      </c>
      <c r="W14" s="44" t="str">
        <f>VLOOKUP(D14,TIPOLOGIA!A:F,6,0)</f>
        <v>TERRESTRE</v>
      </c>
      <c r="X14" s="44" t="s">
        <v>3837</v>
      </c>
      <c r="Y14" s="44">
        <v>1</v>
      </c>
      <c r="Z14" s="63">
        <f>IF(T14="SOPORTE_TELEFÓNICO",'TARIFAS 2025'!$B$14,IF(V14="PRINCIPAL",'TARIFAS 2025'!$B$11,IF(V14="INTERMEDIA",'TARIFAS 2025'!$C$11,IF(V14="LEJANA",'TARIFAS 2025'!$D$11))))</f>
        <v>31419</v>
      </c>
      <c r="AA14" s="63">
        <f t="shared" si="0"/>
        <v>31419</v>
      </c>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row>
    <row r="15" spans="1:59" s="35" customFormat="1" ht="15.6">
      <c r="A15" s="44" t="s">
        <v>90</v>
      </c>
      <c r="B15" s="44" t="str">
        <f>VLOOKUP(A15,'CENTROS DE COSTOS'!A:D,2,0)</f>
        <v>0036-0005</v>
      </c>
      <c r="C15" s="44" t="str">
        <f>VLOOKUP(A15,'CENTROS DE COSTOS'!A:D,3,0)</f>
        <v>Wompi Noroccidente</v>
      </c>
      <c r="D15" s="44">
        <v>5001</v>
      </c>
      <c r="E15" s="44">
        <v>2799480</v>
      </c>
      <c r="F15" s="44">
        <v>37698</v>
      </c>
      <c r="G15" s="44" t="s">
        <v>35</v>
      </c>
      <c r="H15" s="44" t="s">
        <v>122</v>
      </c>
      <c r="I15" s="44" t="s">
        <v>90</v>
      </c>
      <c r="J15" s="44" t="s">
        <v>3844</v>
      </c>
      <c r="K15" s="44" t="s">
        <v>1174</v>
      </c>
      <c r="L15" s="44" t="s">
        <v>3845</v>
      </c>
      <c r="M15" s="52">
        <v>45926.477777777778</v>
      </c>
      <c r="N15" s="52">
        <v>45931.415277777778</v>
      </c>
      <c r="O15" s="44" t="s">
        <v>37</v>
      </c>
      <c r="P15" s="44" t="s">
        <v>37</v>
      </c>
      <c r="Q15" s="44" t="s">
        <v>3805</v>
      </c>
      <c r="R15" s="44" t="s">
        <v>3806</v>
      </c>
      <c r="S15" s="44" t="s">
        <v>3846</v>
      </c>
      <c r="T15" s="44" t="s">
        <v>1178</v>
      </c>
      <c r="U15" s="44">
        <v>64</v>
      </c>
      <c r="V15" s="44" t="s">
        <v>42</v>
      </c>
      <c r="W15" s="44" t="str">
        <f>VLOOKUP(D15,TIPOLOGIA!A:F,6,0)</f>
        <v>TERRESTRE</v>
      </c>
      <c r="X15" s="44" t="s">
        <v>3837</v>
      </c>
      <c r="Y15" s="44">
        <v>1</v>
      </c>
      <c r="Z15" s="63">
        <f>IF(T15="SOPORTE_TELEFÓNICO",'TARIFAS 2025'!$B$14,IF(V15="PRINCIPAL",'TARIFAS 2025'!$B$11,IF(V15="INTERMEDIA",'TARIFAS 2025'!$C$11,IF(V15="LEJANA",'TARIFAS 2025'!$D$11))))</f>
        <v>31419</v>
      </c>
      <c r="AA15" s="63">
        <f t="shared" si="0"/>
        <v>31419</v>
      </c>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row>
    <row r="16" spans="1:59" s="35" customFormat="1" ht="15.6">
      <c r="A16" s="44" t="s">
        <v>90</v>
      </c>
      <c r="B16" s="44" t="str">
        <f>VLOOKUP(A16,'CENTROS DE COSTOS'!A:D,2,0)</f>
        <v>0036-0005</v>
      </c>
      <c r="C16" s="44" t="str">
        <f>VLOOKUP(A16,'CENTROS DE COSTOS'!A:D,3,0)</f>
        <v>Wompi Noroccidente</v>
      </c>
      <c r="D16" s="44">
        <v>5001</v>
      </c>
      <c r="E16" s="44">
        <v>2801896</v>
      </c>
      <c r="F16" s="44">
        <v>37302</v>
      </c>
      <c r="G16" s="44" t="s">
        <v>35</v>
      </c>
      <c r="H16" s="44" t="s">
        <v>122</v>
      </c>
      <c r="I16" s="44" t="s">
        <v>2044</v>
      </c>
      <c r="J16" s="44" t="s">
        <v>3847</v>
      </c>
      <c r="K16" s="44" t="s">
        <v>1174</v>
      </c>
      <c r="L16" s="44" t="s">
        <v>3848</v>
      </c>
      <c r="M16" s="52">
        <v>45929.333333333336</v>
      </c>
      <c r="N16" s="52">
        <v>45931.415277777778</v>
      </c>
      <c r="O16" s="44" t="s">
        <v>37</v>
      </c>
      <c r="P16" s="44" t="s">
        <v>37</v>
      </c>
      <c r="Q16" s="44" t="s">
        <v>3805</v>
      </c>
      <c r="R16" s="44" t="s">
        <v>3806</v>
      </c>
      <c r="S16" s="44" t="s">
        <v>3849</v>
      </c>
      <c r="T16" s="44" t="s">
        <v>1178</v>
      </c>
      <c r="U16" s="44">
        <v>64</v>
      </c>
      <c r="V16" s="44" t="s">
        <v>42</v>
      </c>
      <c r="W16" s="44" t="str">
        <f>VLOOKUP(D16,TIPOLOGIA!A:F,6,0)</f>
        <v>TERRESTRE</v>
      </c>
      <c r="X16" s="44" t="s">
        <v>3837</v>
      </c>
      <c r="Y16" s="44">
        <v>1</v>
      </c>
      <c r="Z16" s="63">
        <f>IF(T16="SOPORTE_TELEFÓNICO",'TARIFAS 2025'!$B$14,IF(V16="PRINCIPAL",'TARIFAS 2025'!$B$11,IF(V16="INTERMEDIA",'TARIFAS 2025'!$C$11,IF(V16="LEJANA",'TARIFAS 2025'!$D$11))))</f>
        <v>31419</v>
      </c>
      <c r="AA16" s="63">
        <f t="shared" si="0"/>
        <v>31419</v>
      </c>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row>
    <row r="17" spans="1:59" s="35" customFormat="1" ht="15.6">
      <c r="A17" s="44" t="s">
        <v>90</v>
      </c>
      <c r="B17" s="44" t="str">
        <f>VLOOKUP(A17,'CENTROS DE COSTOS'!A:D,2,0)</f>
        <v>0036-0005</v>
      </c>
      <c r="C17" s="44" t="str">
        <f>VLOOKUP(A17,'CENTROS DE COSTOS'!A:D,3,0)</f>
        <v>Wompi Noroccidente</v>
      </c>
      <c r="D17" s="44">
        <v>5001</v>
      </c>
      <c r="E17" s="44">
        <v>2803508</v>
      </c>
      <c r="F17" s="44">
        <v>67352</v>
      </c>
      <c r="G17" s="44" t="s">
        <v>35</v>
      </c>
      <c r="H17" s="44" t="s">
        <v>122</v>
      </c>
      <c r="I17" s="44" t="s">
        <v>2044</v>
      </c>
      <c r="J17" s="44" t="s">
        <v>3850</v>
      </c>
      <c r="K17" s="44" t="s">
        <v>1174</v>
      </c>
      <c r="L17" s="44" t="s">
        <v>3851</v>
      </c>
      <c r="M17" s="52">
        <v>45929.333333333336</v>
      </c>
      <c r="N17" s="52">
        <v>45931.415972222225</v>
      </c>
      <c r="O17" s="44" t="s">
        <v>37</v>
      </c>
      <c r="P17" s="44" t="s">
        <v>37</v>
      </c>
      <c r="Q17" s="44" t="s">
        <v>3805</v>
      </c>
      <c r="R17" s="44" t="s">
        <v>3806</v>
      </c>
      <c r="S17" s="44" t="s">
        <v>3852</v>
      </c>
      <c r="T17" s="44" t="s">
        <v>1178</v>
      </c>
      <c r="U17" s="44">
        <v>64</v>
      </c>
      <c r="V17" s="44" t="s">
        <v>42</v>
      </c>
      <c r="W17" s="44" t="str">
        <f>VLOOKUP(D17,TIPOLOGIA!A:F,6,0)</f>
        <v>TERRESTRE</v>
      </c>
      <c r="X17" s="44" t="s">
        <v>3837</v>
      </c>
      <c r="Y17" s="44">
        <v>1</v>
      </c>
      <c r="Z17" s="63">
        <f>IF(T17="SOPORTE_TELEFÓNICO",'TARIFAS 2025'!$B$14,IF(V17="PRINCIPAL",'TARIFAS 2025'!$B$11,IF(V17="INTERMEDIA",'TARIFAS 2025'!$C$11,IF(V17="LEJANA",'TARIFAS 2025'!$D$11))))</f>
        <v>31419</v>
      </c>
      <c r="AA17" s="63">
        <f t="shared" si="0"/>
        <v>31419</v>
      </c>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row>
    <row r="18" spans="1:59" s="35" customFormat="1" ht="15.6">
      <c r="A18" s="44" t="s">
        <v>90</v>
      </c>
      <c r="B18" s="44" t="str">
        <f>VLOOKUP(A18,'CENTROS DE COSTOS'!A:D,2,0)</f>
        <v>0036-0005</v>
      </c>
      <c r="C18" s="44" t="str">
        <f>VLOOKUP(A18,'CENTROS DE COSTOS'!A:D,3,0)</f>
        <v>Wompi Noroccidente</v>
      </c>
      <c r="D18" s="44">
        <v>5001</v>
      </c>
      <c r="E18" s="44">
        <v>2803328</v>
      </c>
      <c r="F18" s="44">
        <v>73916</v>
      </c>
      <c r="G18" s="44" t="s">
        <v>35</v>
      </c>
      <c r="H18" s="44" t="s">
        <v>122</v>
      </c>
      <c r="I18" s="44" t="s">
        <v>90</v>
      </c>
      <c r="J18" s="44" t="s">
        <v>3853</v>
      </c>
      <c r="K18" s="44" t="s">
        <v>1174</v>
      </c>
      <c r="L18" s="44" t="s">
        <v>3854</v>
      </c>
      <c r="M18" s="52">
        <v>45929.333333333336</v>
      </c>
      <c r="N18" s="52">
        <v>45931.415972222225</v>
      </c>
      <c r="O18" s="44" t="s">
        <v>37</v>
      </c>
      <c r="P18" s="44" t="s">
        <v>37</v>
      </c>
      <c r="Q18" s="44" t="s">
        <v>3805</v>
      </c>
      <c r="R18" s="44" t="s">
        <v>3806</v>
      </c>
      <c r="S18" s="44" t="s">
        <v>3855</v>
      </c>
      <c r="T18" s="44" t="s">
        <v>1178</v>
      </c>
      <c r="U18" s="44">
        <v>64</v>
      </c>
      <c r="V18" s="44" t="s">
        <v>42</v>
      </c>
      <c r="W18" s="44" t="str">
        <f>VLOOKUP(D18,TIPOLOGIA!A:F,6,0)</f>
        <v>TERRESTRE</v>
      </c>
      <c r="X18" s="44" t="s">
        <v>3837</v>
      </c>
      <c r="Y18" s="44">
        <v>1</v>
      </c>
      <c r="Z18" s="63">
        <f>IF(T18="SOPORTE_TELEFÓNICO",'TARIFAS 2025'!$B$14,IF(V18="PRINCIPAL",'TARIFAS 2025'!$B$11,IF(V18="INTERMEDIA",'TARIFAS 2025'!$C$11,IF(V18="LEJANA",'TARIFAS 2025'!$D$11))))</f>
        <v>31419</v>
      </c>
      <c r="AA18" s="63">
        <f t="shared" si="0"/>
        <v>31419</v>
      </c>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row>
    <row r="19" spans="1:59" s="35" customFormat="1" ht="15.6">
      <c r="A19" s="44" t="s">
        <v>90</v>
      </c>
      <c r="B19" s="44" t="str">
        <f>VLOOKUP(A19,'CENTROS DE COSTOS'!A:D,2,0)</f>
        <v>0036-0005</v>
      </c>
      <c r="C19" s="44" t="str">
        <f>VLOOKUP(A19,'CENTROS DE COSTOS'!A:D,3,0)</f>
        <v>Wompi Noroccidente</v>
      </c>
      <c r="D19" s="44">
        <v>5001</v>
      </c>
      <c r="E19" s="44">
        <v>2800402</v>
      </c>
      <c r="F19" s="44">
        <v>53009</v>
      </c>
      <c r="G19" s="44" t="s">
        <v>35</v>
      </c>
      <c r="H19" s="44" t="s">
        <v>122</v>
      </c>
      <c r="I19" s="44" t="s">
        <v>90</v>
      </c>
      <c r="J19" s="44" t="s">
        <v>3856</v>
      </c>
      <c r="K19" s="44" t="s">
        <v>1174</v>
      </c>
      <c r="L19" s="44" t="s">
        <v>3857</v>
      </c>
      <c r="M19" s="52">
        <v>45926.563888888886</v>
      </c>
      <c r="N19" s="52">
        <v>45931.416666666664</v>
      </c>
      <c r="O19" s="44" t="s">
        <v>37</v>
      </c>
      <c r="P19" s="44" t="s">
        <v>37</v>
      </c>
      <c r="Q19" s="44" t="s">
        <v>3805</v>
      </c>
      <c r="R19" s="44" t="s">
        <v>3806</v>
      </c>
      <c r="S19" s="44" t="s">
        <v>3858</v>
      </c>
      <c r="T19" s="44" t="s">
        <v>1178</v>
      </c>
      <c r="U19" s="44">
        <v>48</v>
      </c>
      <c r="V19" s="44" t="s">
        <v>42</v>
      </c>
      <c r="W19" s="44" t="str">
        <f>VLOOKUP(D19,TIPOLOGIA!A:F,6,0)</f>
        <v>TERRESTRE</v>
      </c>
      <c r="X19" s="44" t="s">
        <v>3837</v>
      </c>
      <c r="Y19" s="44">
        <v>1</v>
      </c>
      <c r="Z19" s="63">
        <f>IF(T19="SOPORTE_TELEFÓNICO",'TARIFAS 2025'!$B$14,IF(V19="PRINCIPAL",'TARIFAS 2025'!$B$11,IF(V19="INTERMEDIA",'TARIFAS 2025'!$C$11,IF(V19="LEJANA",'TARIFAS 2025'!$D$11))))</f>
        <v>31419</v>
      </c>
      <c r="AA19" s="63">
        <f t="shared" si="0"/>
        <v>31419</v>
      </c>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row>
    <row r="20" spans="1:59" s="35" customFormat="1" ht="15.6">
      <c r="A20" s="44" t="s">
        <v>90</v>
      </c>
      <c r="B20" s="44" t="str">
        <f>VLOOKUP(A20,'CENTROS DE COSTOS'!A:D,2,0)</f>
        <v>0036-0005</v>
      </c>
      <c r="C20" s="44" t="str">
        <f>VLOOKUP(A20,'CENTROS DE COSTOS'!A:D,3,0)</f>
        <v>Wompi Noroccidente</v>
      </c>
      <c r="D20" s="44">
        <v>5001</v>
      </c>
      <c r="E20" s="44">
        <v>2800152</v>
      </c>
      <c r="F20" s="44">
        <v>28835</v>
      </c>
      <c r="G20" s="44" t="s">
        <v>35</v>
      </c>
      <c r="H20" s="44" t="s">
        <v>122</v>
      </c>
      <c r="I20" s="44" t="s">
        <v>90</v>
      </c>
      <c r="J20" s="44" t="s">
        <v>3859</v>
      </c>
      <c r="K20" s="44" t="s">
        <v>1174</v>
      </c>
      <c r="L20" s="44" t="s">
        <v>3860</v>
      </c>
      <c r="M20" s="52">
        <v>45926.532638888886</v>
      </c>
      <c r="N20" s="52">
        <v>45931.416666666664</v>
      </c>
      <c r="O20" s="44" t="s">
        <v>37</v>
      </c>
      <c r="P20" s="44" t="s">
        <v>37</v>
      </c>
      <c r="Q20" s="44" t="s">
        <v>3805</v>
      </c>
      <c r="R20" s="44" t="s">
        <v>3806</v>
      </c>
      <c r="S20" s="44" t="s">
        <v>3861</v>
      </c>
      <c r="T20" s="44" t="s">
        <v>1178</v>
      </c>
      <c r="U20" s="44">
        <v>64</v>
      </c>
      <c r="V20" s="44" t="s">
        <v>42</v>
      </c>
      <c r="W20" s="44" t="str">
        <f>VLOOKUP(D20,TIPOLOGIA!A:F,6,0)</f>
        <v>TERRESTRE</v>
      </c>
      <c r="X20" s="44" t="s">
        <v>3837</v>
      </c>
      <c r="Y20" s="44">
        <v>1</v>
      </c>
      <c r="Z20" s="63">
        <f>IF(T20="SOPORTE_TELEFÓNICO",'TARIFAS 2025'!$B$14,IF(V20="PRINCIPAL",'TARIFAS 2025'!$B$11,IF(V20="INTERMEDIA",'TARIFAS 2025'!$C$11,IF(V20="LEJANA",'TARIFAS 2025'!$D$11))))</f>
        <v>31419</v>
      </c>
      <c r="AA20" s="63">
        <f t="shared" si="0"/>
        <v>31419</v>
      </c>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row>
    <row r="21" spans="1:59" s="35" customFormat="1" ht="15.6">
      <c r="A21" s="44" t="s">
        <v>90</v>
      </c>
      <c r="B21" s="44" t="str">
        <f>VLOOKUP(A21,'CENTROS DE COSTOS'!A:D,2,0)</f>
        <v>0036-0005</v>
      </c>
      <c r="C21" s="44" t="str">
        <f>VLOOKUP(A21,'CENTROS DE COSTOS'!A:D,3,0)</f>
        <v>Wompi Noroccidente</v>
      </c>
      <c r="D21" s="44">
        <v>5001</v>
      </c>
      <c r="E21" s="44">
        <v>2803242</v>
      </c>
      <c r="F21" s="44">
        <v>74183</v>
      </c>
      <c r="G21" s="44" t="s">
        <v>35</v>
      </c>
      <c r="H21" s="44" t="s">
        <v>122</v>
      </c>
      <c r="I21" s="44" t="s">
        <v>2044</v>
      </c>
      <c r="J21" s="44" t="s">
        <v>3862</v>
      </c>
      <c r="K21" s="44" t="s">
        <v>1174</v>
      </c>
      <c r="L21" s="44" t="s">
        <v>3863</v>
      </c>
      <c r="M21" s="52">
        <v>45929.333333333336</v>
      </c>
      <c r="N21" s="52">
        <v>45931.417361111111</v>
      </c>
      <c r="O21" s="44" t="s">
        <v>37</v>
      </c>
      <c r="P21" s="44" t="s">
        <v>37</v>
      </c>
      <c r="Q21" s="44" t="s">
        <v>3805</v>
      </c>
      <c r="R21" s="44" t="s">
        <v>3806</v>
      </c>
      <c r="S21" s="44" t="s">
        <v>3864</v>
      </c>
      <c r="T21" s="44" t="s">
        <v>1178</v>
      </c>
      <c r="U21" s="44">
        <v>32</v>
      </c>
      <c r="V21" s="44" t="s">
        <v>42</v>
      </c>
      <c r="W21" s="44" t="str">
        <f>VLOOKUP(D21,TIPOLOGIA!A:F,6,0)</f>
        <v>TERRESTRE</v>
      </c>
      <c r="X21" s="44" t="s">
        <v>3837</v>
      </c>
      <c r="Y21" s="44">
        <v>1</v>
      </c>
      <c r="Z21" s="63">
        <f>IF(T21="SOPORTE_TELEFÓNICO",'TARIFAS 2025'!$B$14,IF(V21="PRINCIPAL",'TARIFAS 2025'!$B$11,IF(V21="INTERMEDIA",'TARIFAS 2025'!$C$11,IF(V21="LEJANA",'TARIFAS 2025'!$D$11))))</f>
        <v>31419</v>
      </c>
      <c r="AA21" s="63">
        <f t="shared" si="0"/>
        <v>31419</v>
      </c>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row>
    <row r="22" spans="1:59" s="35" customFormat="1" ht="15.6">
      <c r="A22" s="44" t="s">
        <v>90</v>
      </c>
      <c r="B22" s="44" t="str">
        <f>VLOOKUP(A22,'CENTROS DE COSTOS'!A:D,2,0)</f>
        <v>0036-0005</v>
      </c>
      <c r="C22" s="44" t="str">
        <f>VLOOKUP(A22,'CENTROS DE COSTOS'!A:D,3,0)</f>
        <v>Wompi Noroccidente</v>
      </c>
      <c r="D22" s="44">
        <v>5380</v>
      </c>
      <c r="E22" s="44">
        <v>2804771</v>
      </c>
      <c r="F22" s="44">
        <v>46380</v>
      </c>
      <c r="G22" s="44" t="s">
        <v>35</v>
      </c>
      <c r="H22" s="44" t="s">
        <v>122</v>
      </c>
      <c r="I22" s="44" t="s">
        <v>196</v>
      </c>
      <c r="J22" s="44" t="s">
        <v>3865</v>
      </c>
      <c r="K22" s="44" t="s">
        <v>1174</v>
      </c>
      <c r="L22" s="44" t="s">
        <v>3866</v>
      </c>
      <c r="M22" s="52">
        <v>45929.333333333336</v>
      </c>
      <c r="N22" s="52">
        <v>45931.417361111111</v>
      </c>
      <c r="O22" s="44" t="s">
        <v>37</v>
      </c>
      <c r="P22" s="44" t="s">
        <v>37</v>
      </c>
      <c r="Q22" s="44" t="s">
        <v>3805</v>
      </c>
      <c r="R22" s="44" t="s">
        <v>3806</v>
      </c>
      <c r="S22" s="44" t="s">
        <v>3867</v>
      </c>
      <c r="T22" s="44" t="s">
        <v>1178</v>
      </c>
      <c r="U22" s="44">
        <v>64</v>
      </c>
      <c r="V22" s="44" t="s">
        <v>42</v>
      </c>
      <c r="W22" s="44" t="str">
        <f>VLOOKUP(D22,TIPOLOGIA!A:F,6,0)</f>
        <v>TERRESTRE</v>
      </c>
      <c r="X22" s="44" t="s">
        <v>3837</v>
      </c>
      <c r="Y22" s="44">
        <v>1</v>
      </c>
      <c r="Z22" s="63">
        <f>IF(T22="SOPORTE_TELEFÓNICO",'TARIFAS 2025'!$B$14,IF(V22="PRINCIPAL",'TARIFAS 2025'!$B$11,IF(V22="INTERMEDIA",'TARIFAS 2025'!$C$11,IF(V22="LEJANA",'TARIFAS 2025'!$D$11))))</f>
        <v>31419</v>
      </c>
      <c r="AA22" s="63">
        <f t="shared" si="0"/>
        <v>31419</v>
      </c>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row>
    <row r="23" spans="1:59" s="35" customFormat="1" ht="15.6">
      <c r="A23" s="44" t="s">
        <v>90</v>
      </c>
      <c r="B23" s="44" t="str">
        <f>VLOOKUP(A23,'CENTROS DE COSTOS'!A:D,2,0)</f>
        <v>0036-0005</v>
      </c>
      <c r="C23" s="44" t="str">
        <f>VLOOKUP(A23,'CENTROS DE COSTOS'!A:D,3,0)</f>
        <v>Wompi Noroccidente</v>
      </c>
      <c r="D23" s="44">
        <v>5001</v>
      </c>
      <c r="E23" s="44">
        <v>2800700</v>
      </c>
      <c r="F23" s="44">
        <v>56908</v>
      </c>
      <c r="G23" s="44" t="s">
        <v>35</v>
      </c>
      <c r="H23" s="44" t="s">
        <v>122</v>
      </c>
      <c r="I23" s="44" t="s">
        <v>90</v>
      </c>
      <c r="J23" s="44" t="s">
        <v>3868</v>
      </c>
      <c r="K23" s="44" t="s">
        <v>1174</v>
      </c>
      <c r="L23" s="44" t="s">
        <v>3869</v>
      </c>
      <c r="M23" s="52">
        <v>45926.6</v>
      </c>
      <c r="N23" s="52">
        <v>45931.418055555558</v>
      </c>
      <c r="O23" s="44" t="s">
        <v>37</v>
      </c>
      <c r="P23" s="44" t="s">
        <v>37</v>
      </c>
      <c r="Q23" s="44" t="s">
        <v>3805</v>
      </c>
      <c r="R23" s="44" t="s">
        <v>3806</v>
      </c>
      <c r="S23" s="44" t="s">
        <v>3870</v>
      </c>
      <c r="T23" s="44" t="s">
        <v>1178</v>
      </c>
      <c r="U23" s="44">
        <v>64</v>
      </c>
      <c r="V23" s="44" t="s">
        <v>42</v>
      </c>
      <c r="W23" s="44" t="str">
        <f>VLOOKUP(D23,TIPOLOGIA!A:F,6,0)</f>
        <v>TERRESTRE</v>
      </c>
      <c r="X23" s="44" t="s">
        <v>3837</v>
      </c>
      <c r="Y23" s="44">
        <v>1</v>
      </c>
      <c r="Z23" s="63">
        <f>IF(T23="SOPORTE_TELEFÓNICO",'TARIFAS 2025'!$B$14,IF(V23="PRINCIPAL",'TARIFAS 2025'!$B$11,IF(V23="INTERMEDIA",'TARIFAS 2025'!$C$11,IF(V23="LEJANA",'TARIFAS 2025'!$D$11))))</f>
        <v>31419</v>
      </c>
      <c r="AA23" s="63">
        <f t="shared" si="0"/>
        <v>31419</v>
      </c>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row>
    <row r="24" spans="1:59" s="35" customFormat="1" ht="15.6">
      <c r="A24" s="44" t="s">
        <v>90</v>
      </c>
      <c r="B24" s="44" t="str">
        <f>VLOOKUP(A24,'CENTROS DE COSTOS'!A:D,2,0)</f>
        <v>0036-0005</v>
      </c>
      <c r="C24" s="44" t="str">
        <f>VLOOKUP(A24,'CENTROS DE COSTOS'!A:D,3,0)</f>
        <v>Wompi Noroccidente</v>
      </c>
      <c r="D24" s="44">
        <v>5001</v>
      </c>
      <c r="E24" s="44">
        <v>2803018</v>
      </c>
      <c r="F24" s="44">
        <v>67351</v>
      </c>
      <c r="G24" s="44" t="s">
        <v>35</v>
      </c>
      <c r="H24" s="44" t="s">
        <v>122</v>
      </c>
      <c r="I24" s="44" t="s">
        <v>2044</v>
      </c>
      <c r="J24" s="44" t="s">
        <v>3474</v>
      </c>
      <c r="K24" s="44" t="s">
        <v>1174</v>
      </c>
      <c r="L24" s="44" t="s">
        <v>3871</v>
      </c>
      <c r="M24" s="52">
        <v>45929.333333333336</v>
      </c>
      <c r="N24" s="52">
        <v>45931.418055555558</v>
      </c>
      <c r="O24" s="44" t="s">
        <v>37</v>
      </c>
      <c r="P24" s="44" t="s">
        <v>37</v>
      </c>
      <c r="Q24" s="44" t="s">
        <v>3805</v>
      </c>
      <c r="R24" s="44" t="s">
        <v>3806</v>
      </c>
      <c r="S24" s="44" t="s">
        <v>3872</v>
      </c>
      <c r="T24" s="44" t="s">
        <v>1178</v>
      </c>
      <c r="U24" s="44">
        <v>16</v>
      </c>
      <c r="V24" s="44" t="s">
        <v>42</v>
      </c>
      <c r="W24" s="44" t="str">
        <f>VLOOKUP(D24,TIPOLOGIA!A:F,6,0)</f>
        <v>TERRESTRE</v>
      </c>
      <c r="X24" s="44" t="s">
        <v>3837</v>
      </c>
      <c r="Y24" s="44">
        <v>1</v>
      </c>
      <c r="Z24" s="63">
        <f>IF(T24="SOPORTE_TELEFÓNICO",'TARIFAS 2025'!$B$14,IF(V24="PRINCIPAL",'TARIFAS 2025'!$B$11,IF(V24="INTERMEDIA",'TARIFAS 2025'!$C$11,IF(V24="LEJANA",'TARIFAS 2025'!$D$11))))</f>
        <v>31419</v>
      </c>
      <c r="AA24" s="63">
        <f t="shared" si="0"/>
        <v>31419</v>
      </c>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row>
    <row r="25" spans="1:59" s="35" customFormat="1" ht="15.6">
      <c r="A25" s="44" t="s">
        <v>90</v>
      </c>
      <c r="B25" s="44" t="str">
        <f>VLOOKUP(A25,'CENTROS DE COSTOS'!A:D,2,0)</f>
        <v>0036-0005</v>
      </c>
      <c r="C25" s="44" t="str">
        <f>VLOOKUP(A25,'CENTROS DE COSTOS'!A:D,3,0)</f>
        <v>Wompi Noroccidente</v>
      </c>
      <c r="D25" s="44">
        <v>5360</v>
      </c>
      <c r="E25" s="44">
        <v>2803219</v>
      </c>
      <c r="F25" s="44">
        <v>39217</v>
      </c>
      <c r="G25" s="44" t="s">
        <v>35</v>
      </c>
      <c r="H25" s="44" t="s">
        <v>122</v>
      </c>
      <c r="I25" s="44" t="s">
        <v>2503</v>
      </c>
      <c r="J25" s="44" t="s">
        <v>3200</v>
      </c>
      <c r="K25" s="44" t="s">
        <v>1174</v>
      </c>
      <c r="L25" s="44" t="s">
        <v>3873</v>
      </c>
      <c r="M25" s="52">
        <v>45929.333333333336</v>
      </c>
      <c r="N25" s="52">
        <v>45931.418749999997</v>
      </c>
      <c r="O25" s="44" t="s">
        <v>37</v>
      </c>
      <c r="P25" s="44" t="s">
        <v>37</v>
      </c>
      <c r="Q25" s="44" t="s">
        <v>3805</v>
      </c>
      <c r="R25" s="44" t="s">
        <v>3806</v>
      </c>
      <c r="S25" s="44" t="s">
        <v>3874</v>
      </c>
      <c r="T25" s="44" t="s">
        <v>1178</v>
      </c>
      <c r="U25" s="44">
        <v>24</v>
      </c>
      <c r="V25" s="44" t="s">
        <v>42</v>
      </c>
      <c r="W25" s="44" t="str">
        <f>VLOOKUP(D25,TIPOLOGIA!A:F,6,0)</f>
        <v>TERRESTRE</v>
      </c>
      <c r="X25" s="44" t="s">
        <v>3837</v>
      </c>
      <c r="Y25" s="44">
        <v>1</v>
      </c>
      <c r="Z25" s="63">
        <f>IF(T25="SOPORTE_TELEFÓNICO",'TARIFAS 2025'!$B$14,IF(V25="PRINCIPAL",'TARIFAS 2025'!$B$11,IF(V25="INTERMEDIA",'TARIFAS 2025'!$C$11,IF(V25="LEJANA",'TARIFAS 2025'!$D$11))))</f>
        <v>31419</v>
      </c>
      <c r="AA25" s="63">
        <f t="shared" si="0"/>
        <v>31419</v>
      </c>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row>
    <row r="26" spans="1:59" s="35" customFormat="1" ht="15.6">
      <c r="A26" s="44" t="s">
        <v>90</v>
      </c>
      <c r="B26" s="44" t="str">
        <f>VLOOKUP(A26,'CENTROS DE COSTOS'!A:D,2,0)</f>
        <v>0036-0005</v>
      </c>
      <c r="C26" s="44" t="str">
        <f>VLOOKUP(A26,'CENTROS DE COSTOS'!A:D,3,0)</f>
        <v>Wompi Noroccidente</v>
      </c>
      <c r="D26" s="44">
        <v>5001</v>
      </c>
      <c r="E26" s="44">
        <v>2802781</v>
      </c>
      <c r="F26" s="44">
        <v>62136</v>
      </c>
      <c r="G26" s="44" t="s">
        <v>35</v>
      </c>
      <c r="H26" s="44" t="s">
        <v>122</v>
      </c>
      <c r="I26" s="44" t="s">
        <v>90</v>
      </c>
      <c r="J26" s="44" t="s">
        <v>3875</v>
      </c>
      <c r="K26" s="44" t="s">
        <v>1174</v>
      </c>
      <c r="L26" s="44" t="s">
        <v>3876</v>
      </c>
      <c r="M26" s="52">
        <v>45929.333333333336</v>
      </c>
      <c r="N26" s="52">
        <v>45931.419444444444</v>
      </c>
      <c r="O26" s="44" t="s">
        <v>37</v>
      </c>
      <c r="P26" s="44" t="s">
        <v>37</v>
      </c>
      <c r="Q26" s="44" t="s">
        <v>3805</v>
      </c>
      <c r="R26" s="44" t="s">
        <v>3806</v>
      </c>
      <c r="S26" s="44" t="s">
        <v>3877</v>
      </c>
      <c r="T26" s="44" t="s">
        <v>1178</v>
      </c>
      <c r="U26" s="44">
        <v>40</v>
      </c>
      <c r="V26" s="44" t="s">
        <v>42</v>
      </c>
      <c r="W26" s="44" t="str">
        <f>VLOOKUP(D26,TIPOLOGIA!A:F,6,0)</f>
        <v>TERRESTRE</v>
      </c>
      <c r="X26" s="44" t="s">
        <v>3837</v>
      </c>
      <c r="Y26" s="44">
        <v>1</v>
      </c>
      <c r="Z26" s="63">
        <f>IF(T26="SOPORTE_TELEFÓNICO",'TARIFAS 2025'!$B$14,IF(V26="PRINCIPAL",'TARIFAS 2025'!$B$11,IF(V26="INTERMEDIA",'TARIFAS 2025'!$C$11,IF(V26="LEJANA",'TARIFAS 2025'!$D$11))))</f>
        <v>31419</v>
      </c>
      <c r="AA26" s="63">
        <f t="shared" si="0"/>
        <v>31419</v>
      </c>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row>
    <row r="27" spans="1:59" s="35" customFormat="1" ht="15.6">
      <c r="A27" s="44" t="s">
        <v>90</v>
      </c>
      <c r="B27" s="44" t="str">
        <f>VLOOKUP(A27,'CENTROS DE COSTOS'!A:D,2,0)</f>
        <v>0036-0005</v>
      </c>
      <c r="C27" s="44" t="str">
        <f>VLOOKUP(A27,'CENTROS DE COSTOS'!A:D,3,0)</f>
        <v>Wompi Noroccidente</v>
      </c>
      <c r="D27" s="44">
        <v>5001</v>
      </c>
      <c r="E27" s="44">
        <v>2805107</v>
      </c>
      <c r="F27" s="44">
        <v>27670</v>
      </c>
      <c r="G27" s="44" t="s">
        <v>35</v>
      </c>
      <c r="H27" s="44" t="s">
        <v>122</v>
      </c>
      <c r="I27" s="44" t="s">
        <v>2044</v>
      </c>
      <c r="J27" s="44" t="s">
        <v>3878</v>
      </c>
      <c r="K27" s="44" t="s">
        <v>1174</v>
      </c>
      <c r="L27" s="44" t="s">
        <v>3879</v>
      </c>
      <c r="M27" s="52">
        <v>45929.345138888886</v>
      </c>
      <c r="N27" s="52">
        <v>45931.419444444444</v>
      </c>
      <c r="O27" s="44" t="s">
        <v>37</v>
      </c>
      <c r="P27" s="44" t="s">
        <v>37</v>
      </c>
      <c r="Q27" s="44" t="s">
        <v>3805</v>
      </c>
      <c r="R27" s="44" t="s">
        <v>3806</v>
      </c>
      <c r="S27" s="44" t="s">
        <v>3880</v>
      </c>
      <c r="T27" s="44" t="s">
        <v>1178</v>
      </c>
      <c r="U27" s="44">
        <v>64</v>
      </c>
      <c r="V27" s="44" t="s">
        <v>42</v>
      </c>
      <c r="W27" s="44" t="str">
        <f>VLOOKUP(D27,TIPOLOGIA!A:F,6,0)</f>
        <v>TERRESTRE</v>
      </c>
      <c r="X27" s="44" t="s">
        <v>3837</v>
      </c>
      <c r="Y27" s="44">
        <v>1</v>
      </c>
      <c r="Z27" s="63">
        <f>IF(T27="SOPORTE_TELEFÓNICO",'TARIFAS 2025'!$B$14,IF(V27="PRINCIPAL",'TARIFAS 2025'!$B$11,IF(V27="INTERMEDIA",'TARIFAS 2025'!$C$11,IF(V27="LEJANA",'TARIFAS 2025'!$D$11))))</f>
        <v>31419</v>
      </c>
      <c r="AA27" s="63">
        <f t="shared" si="0"/>
        <v>31419</v>
      </c>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row>
    <row r="28" spans="1:59" s="35" customFormat="1" ht="15.6">
      <c r="A28" s="44" t="s">
        <v>90</v>
      </c>
      <c r="B28" s="44" t="str">
        <f>VLOOKUP(A28,'CENTROS DE COSTOS'!A:D,2,0)</f>
        <v>0036-0005</v>
      </c>
      <c r="C28" s="44" t="str">
        <f>VLOOKUP(A28,'CENTROS DE COSTOS'!A:D,3,0)</f>
        <v>Wompi Noroccidente</v>
      </c>
      <c r="D28" s="44">
        <v>5001</v>
      </c>
      <c r="E28" s="44">
        <v>2803964</v>
      </c>
      <c r="F28" s="44">
        <v>79432</v>
      </c>
      <c r="G28" s="44" t="s">
        <v>35</v>
      </c>
      <c r="H28" s="44" t="s">
        <v>122</v>
      </c>
      <c r="I28" s="44" t="s">
        <v>90</v>
      </c>
      <c r="J28" s="44" t="s">
        <v>3881</v>
      </c>
      <c r="K28" s="44" t="s">
        <v>1174</v>
      </c>
      <c r="L28" s="44" t="s">
        <v>3882</v>
      </c>
      <c r="M28" s="52">
        <v>45929.333333333336</v>
      </c>
      <c r="N28" s="52">
        <v>45931.419444444444</v>
      </c>
      <c r="O28" s="44" t="s">
        <v>37</v>
      </c>
      <c r="P28" s="44" t="s">
        <v>37</v>
      </c>
      <c r="Q28" s="44" t="s">
        <v>3805</v>
      </c>
      <c r="R28" s="44" t="s">
        <v>3806</v>
      </c>
      <c r="S28" s="44" t="s">
        <v>3883</v>
      </c>
      <c r="T28" s="44" t="s">
        <v>1178</v>
      </c>
      <c r="U28" s="44">
        <v>24</v>
      </c>
      <c r="V28" s="44" t="s">
        <v>42</v>
      </c>
      <c r="W28" s="44" t="str">
        <f>VLOOKUP(D28,TIPOLOGIA!A:F,6,0)</f>
        <v>TERRESTRE</v>
      </c>
      <c r="X28" s="44" t="s">
        <v>3837</v>
      </c>
      <c r="Y28" s="44">
        <v>1</v>
      </c>
      <c r="Z28" s="63">
        <f>IF(T28="SOPORTE_TELEFÓNICO",'TARIFAS 2025'!$B$14,IF(V28="PRINCIPAL",'TARIFAS 2025'!$B$11,IF(V28="INTERMEDIA",'TARIFAS 2025'!$C$11,IF(V28="LEJANA",'TARIFAS 2025'!$D$11))))</f>
        <v>31419</v>
      </c>
      <c r="AA28" s="63">
        <f t="shared" si="0"/>
        <v>31419</v>
      </c>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row>
    <row r="29" spans="1:59" s="35" customFormat="1" ht="15.6">
      <c r="A29" s="44" t="s">
        <v>90</v>
      </c>
      <c r="B29" s="44" t="str">
        <f>VLOOKUP(A29,'CENTROS DE COSTOS'!A:D,2,0)</f>
        <v>0036-0005</v>
      </c>
      <c r="C29" s="44" t="str">
        <f>VLOOKUP(A29,'CENTROS DE COSTOS'!A:D,3,0)</f>
        <v>Wompi Noroccidente</v>
      </c>
      <c r="D29" s="44">
        <v>5360</v>
      </c>
      <c r="E29" s="44">
        <v>2805766</v>
      </c>
      <c r="F29" s="44">
        <v>49192</v>
      </c>
      <c r="G29" s="44" t="s">
        <v>35</v>
      </c>
      <c r="H29" s="44" t="s">
        <v>122</v>
      </c>
      <c r="I29" s="44" t="s">
        <v>192</v>
      </c>
      <c r="J29" s="44" t="s">
        <v>2695</v>
      </c>
      <c r="K29" s="44" t="s">
        <v>1174</v>
      </c>
      <c r="L29" s="44" t="s">
        <v>3884</v>
      </c>
      <c r="M29" s="52">
        <v>45929.386111111111</v>
      </c>
      <c r="N29" s="52">
        <v>45931.419444444444</v>
      </c>
      <c r="O29" s="44" t="s">
        <v>37</v>
      </c>
      <c r="P29" s="44" t="s">
        <v>37</v>
      </c>
      <c r="Q29" s="44" t="s">
        <v>3805</v>
      </c>
      <c r="R29" s="44" t="s">
        <v>3806</v>
      </c>
      <c r="S29" s="44" t="s">
        <v>3885</v>
      </c>
      <c r="T29" s="44" t="s">
        <v>1178</v>
      </c>
      <c r="U29" s="44">
        <v>64</v>
      </c>
      <c r="V29" s="44" t="s">
        <v>42</v>
      </c>
      <c r="W29" s="44" t="str">
        <f>VLOOKUP(D29,TIPOLOGIA!A:F,6,0)</f>
        <v>TERRESTRE</v>
      </c>
      <c r="X29" s="44" t="s">
        <v>3837</v>
      </c>
      <c r="Y29" s="44">
        <v>1</v>
      </c>
      <c r="Z29" s="63">
        <f>IF(T29="SOPORTE_TELEFÓNICO",'TARIFAS 2025'!$B$14,IF(V29="PRINCIPAL",'TARIFAS 2025'!$B$11,IF(V29="INTERMEDIA",'TARIFAS 2025'!$C$11,IF(V29="LEJANA",'TARIFAS 2025'!$D$11))))</f>
        <v>31419</v>
      </c>
      <c r="AA29" s="63">
        <f t="shared" si="0"/>
        <v>31419</v>
      </c>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row>
    <row r="30" spans="1:59" s="35" customFormat="1" ht="15.6">
      <c r="A30" s="44" t="s">
        <v>90</v>
      </c>
      <c r="B30" s="44" t="str">
        <f>VLOOKUP(A30,'CENTROS DE COSTOS'!A:D,2,0)</f>
        <v>0036-0005</v>
      </c>
      <c r="C30" s="44" t="str">
        <f>VLOOKUP(A30,'CENTROS DE COSTOS'!A:D,3,0)</f>
        <v>Wompi Noroccidente</v>
      </c>
      <c r="D30" s="44">
        <v>5001</v>
      </c>
      <c r="E30" s="44">
        <v>2801837</v>
      </c>
      <c r="F30" s="44">
        <v>49303</v>
      </c>
      <c r="G30" s="44" t="s">
        <v>35</v>
      </c>
      <c r="H30" s="44" t="s">
        <v>122</v>
      </c>
      <c r="I30" s="44" t="s">
        <v>90</v>
      </c>
      <c r="J30" s="44" t="s">
        <v>3886</v>
      </c>
      <c r="K30" s="44" t="s">
        <v>1174</v>
      </c>
      <c r="L30" s="44" t="s">
        <v>3887</v>
      </c>
      <c r="M30" s="52">
        <v>45929.333333333336</v>
      </c>
      <c r="N30" s="52">
        <v>45931.420138888891</v>
      </c>
      <c r="O30" s="44" t="s">
        <v>37</v>
      </c>
      <c r="P30" s="44" t="s">
        <v>37</v>
      </c>
      <c r="Q30" s="44" t="s">
        <v>3805</v>
      </c>
      <c r="R30" s="44" t="s">
        <v>3806</v>
      </c>
      <c r="S30" s="44" t="s">
        <v>3888</v>
      </c>
      <c r="T30" s="44" t="s">
        <v>1178</v>
      </c>
      <c r="U30" s="44">
        <v>56</v>
      </c>
      <c r="V30" s="44" t="s">
        <v>42</v>
      </c>
      <c r="W30" s="44" t="str">
        <f>VLOOKUP(D30,TIPOLOGIA!A:F,6,0)</f>
        <v>TERRESTRE</v>
      </c>
      <c r="X30" s="44" t="s">
        <v>3837</v>
      </c>
      <c r="Y30" s="44">
        <v>1</v>
      </c>
      <c r="Z30" s="63">
        <f>IF(T30="SOPORTE_TELEFÓNICO",'TARIFAS 2025'!$B$14,IF(V30="PRINCIPAL",'TARIFAS 2025'!$B$11,IF(V30="INTERMEDIA",'TARIFAS 2025'!$C$11,IF(V30="LEJANA",'TARIFAS 2025'!$D$11))))</f>
        <v>31419</v>
      </c>
      <c r="AA30" s="63">
        <f t="shared" si="0"/>
        <v>31419</v>
      </c>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row>
    <row r="31" spans="1:59" s="35" customFormat="1" ht="15.6">
      <c r="A31" s="44" t="s">
        <v>90</v>
      </c>
      <c r="B31" s="44" t="str">
        <f>VLOOKUP(A31,'CENTROS DE COSTOS'!A:D,2,0)</f>
        <v>0036-0005</v>
      </c>
      <c r="C31" s="44" t="str">
        <f>VLOOKUP(A31,'CENTROS DE COSTOS'!A:D,3,0)</f>
        <v>Wompi Noroccidente</v>
      </c>
      <c r="D31" s="44">
        <v>5088</v>
      </c>
      <c r="E31" s="44">
        <v>2804774</v>
      </c>
      <c r="F31" s="44">
        <v>68333</v>
      </c>
      <c r="G31" s="44" t="s">
        <v>35</v>
      </c>
      <c r="H31" s="44" t="s">
        <v>122</v>
      </c>
      <c r="I31" s="44" t="s">
        <v>157</v>
      </c>
      <c r="J31" s="44" t="s">
        <v>2703</v>
      </c>
      <c r="K31" s="44" t="s">
        <v>1174</v>
      </c>
      <c r="L31" s="44" t="s">
        <v>3889</v>
      </c>
      <c r="M31" s="52">
        <v>45929.334027777775</v>
      </c>
      <c r="N31" s="52">
        <v>45931.420138888891</v>
      </c>
      <c r="O31" s="44" t="s">
        <v>37</v>
      </c>
      <c r="P31" s="44" t="s">
        <v>37</v>
      </c>
      <c r="Q31" s="44" t="s">
        <v>3805</v>
      </c>
      <c r="R31" s="44" t="s">
        <v>3806</v>
      </c>
      <c r="S31" s="44" t="s">
        <v>3890</v>
      </c>
      <c r="T31" s="44" t="s">
        <v>1178</v>
      </c>
      <c r="U31" s="44">
        <v>40</v>
      </c>
      <c r="V31" s="44" t="s">
        <v>42</v>
      </c>
      <c r="W31" s="44" t="str">
        <f>VLOOKUP(D31,TIPOLOGIA!A:F,6,0)</f>
        <v>TERRESTRE</v>
      </c>
      <c r="X31" s="44" t="s">
        <v>3837</v>
      </c>
      <c r="Y31" s="44">
        <v>1</v>
      </c>
      <c r="Z31" s="63">
        <f>IF(T31="SOPORTE_TELEFÓNICO",'TARIFAS 2025'!$B$14,IF(V31="PRINCIPAL",'TARIFAS 2025'!$B$11,IF(V31="INTERMEDIA",'TARIFAS 2025'!$C$11,IF(V31="LEJANA",'TARIFAS 2025'!$D$11))))</f>
        <v>31419</v>
      </c>
      <c r="AA31" s="63">
        <f t="shared" si="0"/>
        <v>31419</v>
      </c>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row>
    <row r="32" spans="1:59" s="35" customFormat="1" ht="15.6">
      <c r="A32" s="44" t="s">
        <v>90</v>
      </c>
      <c r="B32" s="44" t="str">
        <f>VLOOKUP(A32,'CENTROS DE COSTOS'!A:D,2,0)</f>
        <v>0036-0005</v>
      </c>
      <c r="C32" s="44" t="str">
        <f>VLOOKUP(A32,'CENTROS DE COSTOS'!A:D,3,0)</f>
        <v>Wompi Noroccidente</v>
      </c>
      <c r="D32" s="44">
        <v>5001</v>
      </c>
      <c r="E32" s="44">
        <v>2804113</v>
      </c>
      <c r="F32" s="44">
        <v>73783</v>
      </c>
      <c r="G32" s="44" t="s">
        <v>35</v>
      </c>
      <c r="H32" s="44" t="s">
        <v>122</v>
      </c>
      <c r="I32" s="44" t="s">
        <v>90</v>
      </c>
      <c r="J32" s="44" t="s">
        <v>2411</v>
      </c>
      <c r="K32" s="44" t="s">
        <v>1174</v>
      </c>
      <c r="L32" s="44" t="s">
        <v>3891</v>
      </c>
      <c r="M32" s="52">
        <v>45929.333333333336</v>
      </c>
      <c r="N32" s="52">
        <v>45931.420138888891</v>
      </c>
      <c r="O32" s="44" t="s">
        <v>37</v>
      </c>
      <c r="P32" s="44" t="s">
        <v>37</v>
      </c>
      <c r="Q32" s="44" t="s">
        <v>3805</v>
      </c>
      <c r="R32" s="44" t="s">
        <v>3806</v>
      </c>
      <c r="S32" s="44" t="s">
        <v>3892</v>
      </c>
      <c r="T32" s="44" t="s">
        <v>1178</v>
      </c>
      <c r="U32" s="44">
        <v>40</v>
      </c>
      <c r="V32" s="44" t="s">
        <v>42</v>
      </c>
      <c r="W32" s="44" t="str">
        <f>VLOOKUP(D32,TIPOLOGIA!A:F,6,0)</f>
        <v>TERRESTRE</v>
      </c>
      <c r="X32" s="44" t="s">
        <v>3837</v>
      </c>
      <c r="Y32" s="44">
        <v>1</v>
      </c>
      <c r="Z32" s="63">
        <f>IF(T32="SOPORTE_TELEFÓNICO",'TARIFAS 2025'!$B$14,IF(V32="PRINCIPAL",'TARIFAS 2025'!$B$11,IF(V32="INTERMEDIA",'TARIFAS 2025'!$C$11,IF(V32="LEJANA",'TARIFAS 2025'!$D$11))))</f>
        <v>31419</v>
      </c>
      <c r="AA32" s="63">
        <f t="shared" si="0"/>
        <v>31419</v>
      </c>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row>
    <row r="33" spans="1:59" s="35" customFormat="1" ht="15.6">
      <c r="A33" s="44" t="s">
        <v>90</v>
      </c>
      <c r="B33" s="44" t="str">
        <f>VLOOKUP(A33,'CENTROS DE COSTOS'!A:D,2,0)</f>
        <v>0036-0005</v>
      </c>
      <c r="C33" s="44" t="str">
        <f>VLOOKUP(A33,'CENTROS DE COSTOS'!A:D,3,0)</f>
        <v>Wompi Noroccidente</v>
      </c>
      <c r="D33" s="44">
        <v>5360</v>
      </c>
      <c r="E33" s="44">
        <v>2803996</v>
      </c>
      <c r="F33" s="44">
        <v>26683</v>
      </c>
      <c r="G33" s="44" t="s">
        <v>35</v>
      </c>
      <c r="H33" s="44" t="s">
        <v>122</v>
      </c>
      <c r="I33" s="44" t="s">
        <v>192</v>
      </c>
      <c r="J33" s="44" t="s">
        <v>3893</v>
      </c>
      <c r="K33" s="44" t="s">
        <v>1174</v>
      </c>
      <c r="L33" s="44" t="s">
        <v>3894</v>
      </c>
      <c r="M33" s="52">
        <v>45929.333333333336</v>
      </c>
      <c r="N33" s="52">
        <v>45931.42083333333</v>
      </c>
      <c r="O33" s="44" t="s">
        <v>37</v>
      </c>
      <c r="P33" s="44" t="s">
        <v>37</v>
      </c>
      <c r="Q33" s="44" t="s">
        <v>3805</v>
      </c>
      <c r="R33" s="44" t="s">
        <v>3806</v>
      </c>
      <c r="S33" s="44" t="s">
        <v>3895</v>
      </c>
      <c r="T33" s="44" t="s">
        <v>1178</v>
      </c>
      <c r="U33" s="44">
        <v>48</v>
      </c>
      <c r="V33" s="44" t="s">
        <v>42</v>
      </c>
      <c r="W33" s="44" t="str">
        <f>VLOOKUP(D33,TIPOLOGIA!A:F,6,0)</f>
        <v>TERRESTRE</v>
      </c>
      <c r="X33" s="44" t="s">
        <v>3837</v>
      </c>
      <c r="Y33" s="44">
        <v>1</v>
      </c>
      <c r="Z33" s="63">
        <f>IF(T33="SOPORTE_TELEFÓNICO",'TARIFAS 2025'!$B$14,IF(V33="PRINCIPAL",'TARIFAS 2025'!$B$11,IF(V33="INTERMEDIA",'TARIFAS 2025'!$C$11,IF(V33="LEJANA",'TARIFAS 2025'!$D$11))))</f>
        <v>31419</v>
      </c>
      <c r="AA33" s="63">
        <f t="shared" si="0"/>
        <v>31419</v>
      </c>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row>
    <row r="34" spans="1:59" s="35" customFormat="1" ht="15.6">
      <c r="A34" s="44" t="s">
        <v>90</v>
      </c>
      <c r="B34" s="44" t="str">
        <f>VLOOKUP(A34,'CENTROS DE COSTOS'!A:D,2,0)</f>
        <v>0036-0005</v>
      </c>
      <c r="C34" s="44" t="str">
        <f>VLOOKUP(A34,'CENTROS DE COSTOS'!A:D,3,0)</f>
        <v>Wompi Noroccidente</v>
      </c>
      <c r="D34" s="44">
        <v>5001</v>
      </c>
      <c r="E34" s="44">
        <v>2808017</v>
      </c>
      <c r="F34" s="44">
        <v>77834</v>
      </c>
      <c r="G34" s="44" t="s">
        <v>35</v>
      </c>
      <c r="H34" s="44" t="s">
        <v>122</v>
      </c>
      <c r="I34" s="44" t="s">
        <v>2044</v>
      </c>
      <c r="J34" s="44" t="s">
        <v>3896</v>
      </c>
      <c r="K34" s="44" t="s">
        <v>1174</v>
      </c>
      <c r="L34" s="44" t="s">
        <v>3897</v>
      </c>
      <c r="M34" s="52">
        <v>45929.481944444444</v>
      </c>
      <c r="N34" s="52">
        <v>45931.431944444441</v>
      </c>
      <c r="O34" s="44" t="s">
        <v>37</v>
      </c>
      <c r="P34" s="44" t="s">
        <v>37</v>
      </c>
      <c r="Q34" s="44" t="s">
        <v>3805</v>
      </c>
      <c r="R34" s="44" t="s">
        <v>3806</v>
      </c>
      <c r="S34" s="44" t="s">
        <v>3898</v>
      </c>
      <c r="T34" s="44" t="s">
        <v>1178</v>
      </c>
      <c r="U34" s="44">
        <v>56</v>
      </c>
      <c r="V34" s="44" t="s">
        <v>42</v>
      </c>
      <c r="W34" s="44" t="str">
        <f>VLOOKUP(D34,TIPOLOGIA!A:F,6,0)</f>
        <v>TERRESTRE</v>
      </c>
      <c r="X34" s="44" t="s">
        <v>3837</v>
      </c>
      <c r="Y34" s="44">
        <v>1</v>
      </c>
      <c r="Z34" s="63">
        <f>IF(T34="SOPORTE_TELEFÓNICO",'TARIFAS 2025'!$B$14,IF(V34="PRINCIPAL",'TARIFAS 2025'!$B$11,IF(V34="INTERMEDIA",'TARIFAS 2025'!$C$11,IF(V34="LEJANA",'TARIFAS 2025'!$D$11))))</f>
        <v>31419</v>
      </c>
      <c r="AA34" s="63">
        <f t="shared" si="0"/>
        <v>31419</v>
      </c>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row>
    <row r="35" spans="1:59" s="35" customFormat="1" ht="15.6">
      <c r="A35" s="44" t="s">
        <v>90</v>
      </c>
      <c r="B35" s="44" t="str">
        <f>VLOOKUP(A35,'CENTROS DE COSTOS'!A:D,2,0)</f>
        <v>0036-0005</v>
      </c>
      <c r="C35" s="44" t="str">
        <f>VLOOKUP(A35,'CENTROS DE COSTOS'!A:D,3,0)</f>
        <v>Wompi Noroccidente</v>
      </c>
      <c r="D35" s="44">
        <v>5001</v>
      </c>
      <c r="E35" s="44">
        <v>2806388</v>
      </c>
      <c r="F35" s="44">
        <v>70977</v>
      </c>
      <c r="G35" s="44" t="s">
        <v>35</v>
      </c>
      <c r="H35" s="44" t="s">
        <v>122</v>
      </c>
      <c r="I35" s="44" t="s">
        <v>2044</v>
      </c>
      <c r="J35" s="44" t="s">
        <v>3899</v>
      </c>
      <c r="K35" s="44" t="s">
        <v>1174</v>
      </c>
      <c r="L35" s="44" t="s">
        <v>3900</v>
      </c>
      <c r="M35" s="52">
        <v>45929.409722222219</v>
      </c>
      <c r="N35" s="52">
        <v>45931.431944444441</v>
      </c>
      <c r="O35" s="44" t="s">
        <v>37</v>
      </c>
      <c r="P35" s="44" t="s">
        <v>37</v>
      </c>
      <c r="Q35" s="44" t="s">
        <v>3805</v>
      </c>
      <c r="R35" s="44" t="s">
        <v>3806</v>
      </c>
      <c r="S35" s="44" t="s">
        <v>3901</v>
      </c>
      <c r="T35" s="44" t="s">
        <v>1178</v>
      </c>
      <c r="U35" s="44">
        <v>64</v>
      </c>
      <c r="V35" s="44" t="s">
        <v>42</v>
      </c>
      <c r="W35" s="44" t="str">
        <f>VLOOKUP(D35,TIPOLOGIA!A:F,6,0)</f>
        <v>TERRESTRE</v>
      </c>
      <c r="X35" s="44" t="s">
        <v>3837</v>
      </c>
      <c r="Y35" s="44">
        <v>1</v>
      </c>
      <c r="Z35" s="63">
        <f>IF(T35="SOPORTE_TELEFÓNICO",'TARIFAS 2025'!$B$14,IF(V35="PRINCIPAL",'TARIFAS 2025'!$B$11,IF(V35="INTERMEDIA",'TARIFAS 2025'!$C$11,IF(V35="LEJANA",'TARIFAS 2025'!$D$11))))</f>
        <v>31419</v>
      </c>
      <c r="AA35" s="63">
        <f t="shared" si="0"/>
        <v>31419</v>
      </c>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row>
    <row r="36" spans="1:59" s="35" customFormat="1" ht="15.6">
      <c r="A36" s="44" t="s">
        <v>90</v>
      </c>
      <c r="B36" s="44" t="str">
        <f>VLOOKUP(A36,'CENTROS DE COSTOS'!A:D,2,0)</f>
        <v>0036-0005</v>
      </c>
      <c r="C36" s="44" t="str">
        <f>VLOOKUP(A36,'CENTROS DE COSTOS'!A:D,3,0)</f>
        <v>Wompi Noroccidente</v>
      </c>
      <c r="D36" s="44">
        <v>5001</v>
      </c>
      <c r="E36" s="44">
        <v>2806828</v>
      </c>
      <c r="F36" s="44">
        <v>17210</v>
      </c>
      <c r="G36" s="44" t="s">
        <v>35</v>
      </c>
      <c r="H36" s="44" t="s">
        <v>122</v>
      </c>
      <c r="I36" s="44" t="s">
        <v>90</v>
      </c>
      <c r="J36" s="44" t="s">
        <v>3902</v>
      </c>
      <c r="K36" s="44" t="s">
        <v>1174</v>
      </c>
      <c r="L36" s="44" t="s">
        <v>3903</v>
      </c>
      <c r="M36" s="52">
        <v>45929.427083333336</v>
      </c>
      <c r="N36" s="52">
        <v>45931.431944444441</v>
      </c>
      <c r="O36" s="44" t="s">
        <v>37</v>
      </c>
      <c r="P36" s="44" t="s">
        <v>37</v>
      </c>
      <c r="Q36" s="44" t="s">
        <v>3805</v>
      </c>
      <c r="R36" s="44" t="s">
        <v>3806</v>
      </c>
      <c r="S36" s="44" t="s">
        <v>3904</v>
      </c>
      <c r="T36" s="44" t="s">
        <v>1178</v>
      </c>
      <c r="U36" s="44">
        <v>64</v>
      </c>
      <c r="V36" s="44" t="s">
        <v>42</v>
      </c>
      <c r="W36" s="44" t="str">
        <f>VLOOKUP(D36,TIPOLOGIA!A:F,6,0)</f>
        <v>TERRESTRE</v>
      </c>
      <c r="X36" s="44" t="s">
        <v>3837</v>
      </c>
      <c r="Y36" s="44">
        <v>1</v>
      </c>
      <c r="Z36" s="63">
        <f>IF(T36="SOPORTE_TELEFÓNICO",'TARIFAS 2025'!$B$14,IF(V36="PRINCIPAL",'TARIFAS 2025'!$B$11,IF(V36="INTERMEDIA",'TARIFAS 2025'!$C$11,IF(V36="LEJANA",'TARIFAS 2025'!$D$11))))</f>
        <v>31419</v>
      </c>
      <c r="AA36" s="63">
        <f t="shared" si="0"/>
        <v>31419</v>
      </c>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row>
    <row r="37" spans="1:59" s="35" customFormat="1" ht="15.6">
      <c r="A37" s="44" t="s">
        <v>87</v>
      </c>
      <c r="B37" s="44" t="str">
        <f>VLOOKUP(A37,'CENTROS DE COSTOS'!A:D,2,0)</f>
        <v>0036-0006</v>
      </c>
      <c r="C37" s="44" t="str">
        <f>VLOOKUP(A37,'CENTROS DE COSTOS'!A:D,3,0)</f>
        <v>Wompi Oriente</v>
      </c>
      <c r="D37" s="44">
        <v>73001</v>
      </c>
      <c r="E37" s="44">
        <v>2812903</v>
      </c>
      <c r="F37" s="44">
        <v>76010</v>
      </c>
      <c r="G37" s="44" t="s">
        <v>35</v>
      </c>
      <c r="H37" s="44" t="s">
        <v>1058</v>
      </c>
      <c r="I37" s="44" t="s">
        <v>87</v>
      </c>
      <c r="J37" s="44" t="s">
        <v>3905</v>
      </c>
      <c r="K37" s="44" t="s">
        <v>1174</v>
      </c>
      <c r="L37" s="44" t="s">
        <v>3906</v>
      </c>
      <c r="M37" s="52">
        <v>45930.363194444442</v>
      </c>
      <c r="N37" s="52">
        <v>45931.462500000001</v>
      </c>
      <c r="O37" s="44" t="s">
        <v>37</v>
      </c>
      <c r="P37" s="44" t="s">
        <v>37</v>
      </c>
      <c r="Q37" s="44" t="s">
        <v>3805</v>
      </c>
      <c r="R37" s="44" t="s">
        <v>3806</v>
      </c>
      <c r="S37" s="44" t="s">
        <v>3907</v>
      </c>
      <c r="T37" s="44" t="s">
        <v>1178</v>
      </c>
      <c r="U37" s="44">
        <v>64</v>
      </c>
      <c r="V37" s="44" t="s">
        <v>42</v>
      </c>
      <c r="W37" s="44" t="str">
        <f>VLOOKUP(D37,TIPOLOGIA!A:F,6,0)</f>
        <v>TERRESTRE</v>
      </c>
      <c r="X37" s="44" t="s">
        <v>3837</v>
      </c>
      <c r="Y37" s="44">
        <v>1</v>
      </c>
      <c r="Z37" s="63">
        <f>IF(T37="SOPORTE_TELEFÓNICO",'TARIFAS 2025'!$B$14,IF(V37="PRINCIPAL",'TARIFAS 2025'!$B$11,IF(V37="INTERMEDIA",'TARIFAS 2025'!$C$11,IF(V37="LEJANA",'TARIFAS 2025'!$D$11))))</f>
        <v>31419</v>
      </c>
      <c r="AA37" s="63">
        <f t="shared" si="0"/>
        <v>31419</v>
      </c>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row>
    <row r="38" spans="1:59" s="35" customFormat="1" ht="15.6">
      <c r="A38" s="44" t="s">
        <v>90</v>
      </c>
      <c r="B38" s="44" t="str">
        <f>VLOOKUP(A38,'CENTROS DE COSTOS'!A:D,2,0)</f>
        <v>0036-0005</v>
      </c>
      <c r="C38" s="44" t="str">
        <f>VLOOKUP(A38,'CENTROS DE COSTOS'!A:D,3,0)</f>
        <v>Wompi Noroccidente</v>
      </c>
      <c r="D38" s="44">
        <v>5001</v>
      </c>
      <c r="E38" s="44">
        <v>2813057</v>
      </c>
      <c r="F38" s="44">
        <v>73717</v>
      </c>
      <c r="G38" s="44" t="s">
        <v>35</v>
      </c>
      <c r="H38" s="44" t="s">
        <v>122</v>
      </c>
      <c r="I38" s="44" t="s">
        <v>90</v>
      </c>
      <c r="J38" s="44" t="s">
        <v>3908</v>
      </c>
      <c r="K38" s="44" t="s">
        <v>1174</v>
      </c>
      <c r="L38" s="44" t="s">
        <v>3909</v>
      </c>
      <c r="M38" s="52">
        <v>45930.374305555553</v>
      </c>
      <c r="N38" s="52">
        <v>45931.465277777781</v>
      </c>
      <c r="O38" s="44" t="s">
        <v>37</v>
      </c>
      <c r="P38" s="44" t="s">
        <v>37</v>
      </c>
      <c r="Q38" s="44" t="s">
        <v>3805</v>
      </c>
      <c r="R38" s="44" t="s">
        <v>3806</v>
      </c>
      <c r="S38" s="44" t="s">
        <v>3910</v>
      </c>
      <c r="T38" s="44" t="s">
        <v>1178</v>
      </c>
      <c r="U38" s="44">
        <v>56</v>
      </c>
      <c r="V38" s="44" t="s">
        <v>42</v>
      </c>
      <c r="W38" s="44" t="str">
        <f>VLOOKUP(D38,TIPOLOGIA!A:F,6,0)</f>
        <v>TERRESTRE</v>
      </c>
      <c r="X38" s="44" t="s">
        <v>1259</v>
      </c>
      <c r="Y38" s="44">
        <v>1</v>
      </c>
      <c r="Z38" s="63">
        <f>IF(T38="SOPORTE_TELEFÓNICO",'TARIFAS 2025'!$B$14,IF(V38="PRINCIPAL",'TARIFAS 2025'!$B$11,IF(V38="INTERMEDIA",'TARIFAS 2025'!$C$11,IF(V38="LEJANA",'TARIFAS 2025'!$D$11))))</f>
        <v>31419</v>
      </c>
      <c r="AA38" s="63">
        <f t="shared" si="0"/>
        <v>31419</v>
      </c>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row>
    <row r="39" spans="1:59" s="35" customFormat="1" ht="15.6">
      <c r="A39" s="44" t="s">
        <v>79</v>
      </c>
      <c r="B39" s="44" t="str">
        <f>VLOOKUP(A39,'CENTROS DE COSTOS'!A:D,2,0)</f>
        <v>0036-0003</v>
      </c>
      <c r="C39" s="44" t="str">
        <f>VLOOKUP(A39,'CENTROS DE COSTOS'!A:D,3,0)</f>
        <v>Wompi Suroccidente</v>
      </c>
      <c r="D39" s="44">
        <v>76001</v>
      </c>
      <c r="E39" s="44">
        <v>2817349</v>
      </c>
      <c r="F39" s="44">
        <v>45363</v>
      </c>
      <c r="G39" s="44" t="s">
        <v>35</v>
      </c>
      <c r="H39" s="44" t="s">
        <v>1103</v>
      </c>
      <c r="I39" s="44" t="s">
        <v>79</v>
      </c>
      <c r="J39" s="44" t="s">
        <v>3911</v>
      </c>
      <c r="K39" s="44" t="s">
        <v>1174</v>
      </c>
      <c r="L39" s="44" t="s">
        <v>3912</v>
      </c>
      <c r="M39" s="52">
        <v>45930.645138888889</v>
      </c>
      <c r="N39" s="52">
        <v>45931.475694444445</v>
      </c>
      <c r="O39" s="44" t="s">
        <v>37</v>
      </c>
      <c r="P39" s="44" t="s">
        <v>37</v>
      </c>
      <c r="Q39" s="44" t="s">
        <v>3805</v>
      </c>
      <c r="R39" s="44" t="s">
        <v>3806</v>
      </c>
      <c r="S39" s="44" t="s">
        <v>3913</v>
      </c>
      <c r="T39" s="44" t="s">
        <v>1178</v>
      </c>
      <c r="U39" s="44">
        <v>24</v>
      </c>
      <c r="V39" s="44" t="s">
        <v>42</v>
      </c>
      <c r="W39" s="44" t="str">
        <f>VLOOKUP(D39,TIPOLOGIA!A:F,6,0)</f>
        <v>TERRESTRE</v>
      </c>
      <c r="X39" s="44" t="s">
        <v>1384</v>
      </c>
      <c r="Y39" s="44">
        <v>1</v>
      </c>
      <c r="Z39" s="63">
        <f>IF(T39="SOPORTE_TELEFÓNICO",'TARIFAS 2025'!$B$14,IF(V39="PRINCIPAL",'TARIFAS 2025'!$B$11,IF(V39="INTERMEDIA",'TARIFAS 2025'!$C$11,IF(V39="LEJANA",'TARIFAS 2025'!$D$11))))</f>
        <v>31419</v>
      </c>
      <c r="AA39" s="63">
        <f t="shared" si="0"/>
        <v>31419</v>
      </c>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row>
    <row r="40" spans="1:59" s="35" customFormat="1" ht="15.6">
      <c r="A40" s="44" t="s">
        <v>93</v>
      </c>
      <c r="B40" s="44" t="str">
        <f>VLOOKUP(A40,'CENTROS DE COSTOS'!A:D,2,0)</f>
        <v>0036-0003</v>
      </c>
      <c r="C40" s="44" t="str">
        <f>VLOOKUP(A40,'CENTROS DE COSTOS'!A:D,3,0)</f>
        <v>Wompi Suroccidente</v>
      </c>
      <c r="D40" s="44">
        <v>52001</v>
      </c>
      <c r="E40" s="44">
        <v>2808266</v>
      </c>
      <c r="F40" s="44">
        <v>51426</v>
      </c>
      <c r="G40" s="44" t="s">
        <v>35</v>
      </c>
      <c r="H40" s="44" t="s">
        <v>135</v>
      </c>
      <c r="I40" s="44" t="s">
        <v>93</v>
      </c>
      <c r="J40" s="44" t="s">
        <v>3914</v>
      </c>
      <c r="K40" s="44" t="s">
        <v>1174</v>
      </c>
      <c r="L40" s="44" t="s">
        <v>3915</v>
      </c>
      <c r="M40" s="52">
        <v>45929.500694444447</v>
      </c>
      <c r="N40" s="52">
        <v>45931.476388888892</v>
      </c>
      <c r="O40" s="44" t="s">
        <v>37</v>
      </c>
      <c r="P40" s="44" t="s">
        <v>37</v>
      </c>
      <c r="Q40" s="44" t="s">
        <v>3805</v>
      </c>
      <c r="R40" s="44" t="s">
        <v>3806</v>
      </c>
      <c r="S40" s="44" t="s">
        <v>3916</v>
      </c>
      <c r="T40" s="44" t="s">
        <v>1178</v>
      </c>
      <c r="U40" s="44">
        <v>48</v>
      </c>
      <c r="V40" s="44" t="s">
        <v>42</v>
      </c>
      <c r="W40" s="44" t="str">
        <f>VLOOKUP(D40,TIPOLOGIA!A:F,6,0)</f>
        <v>TERRESTRE</v>
      </c>
      <c r="X40" s="44" t="s">
        <v>2026</v>
      </c>
      <c r="Y40" s="44">
        <v>1</v>
      </c>
      <c r="Z40" s="63">
        <f>IF(T40="SOPORTE_TELEFÓNICO",'TARIFAS 2025'!$B$14,IF(V40="PRINCIPAL",'TARIFAS 2025'!$B$11,IF(V40="INTERMEDIA",'TARIFAS 2025'!$C$11,IF(V40="LEJANA",'TARIFAS 2025'!$D$11))))</f>
        <v>31419</v>
      </c>
      <c r="AA40" s="63">
        <f t="shared" si="0"/>
        <v>31419</v>
      </c>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row>
    <row r="41" spans="1:59" s="35" customFormat="1" ht="15.6">
      <c r="A41" s="44" t="s">
        <v>76</v>
      </c>
      <c r="B41" s="44" t="str">
        <f>VLOOKUP(A41,'CENTROS DE COSTOS'!A:D,2,0)</f>
        <v>0036-0007</v>
      </c>
      <c r="C41" s="44" t="str">
        <f>VLOOKUP(A41,'CENTROS DE COSTOS'!A:D,3,0)</f>
        <v>Wompi Santander</v>
      </c>
      <c r="D41" s="44">
        <v>68001</v>
      </c>
      <c r="E41" s="44">
        <v>2815224</v>
      </c>
      <c r="F41" s="44">
        <v>33743</v>
      </c>
      <c r="G41" s="44" t="s">
        <v>35</v>
      </c>
      <c r="H41" s="44" t="s">
        <v>965</v>
      </c>
      <c r="I41" s="44" t="s">
        <v>76</v>
      </c>
      <c r="J41" s="44" t="s">
        <v>3917</v>
      </c>
      <c r="K41" s="44" t="s">
        <v>1174</v>
      </c>
      <c r="L41" s="44" t="s">
        <v>3918</v>
      </c>
      <c r="M41" s="52">
        <v>45930.476388888892</v>
      </c>
      <c r="N41" s="52">
        <v>45931.477777777778</v>
      </c>
      <c r="O41" s="44" t="s">
        <v>37</v>
      </c>
      <c r="P41" s="44" t="s">
        <v>37</v>
      </c>
      <c r="Q41" s="44" t="s">
        <v>3805</v>
      </c>
      <c r="R41" s="44" t="s">
        <v>3806</v>
      </c>
      <c r="S41" s="44" t="s">
        <v>3919</v>
      </c>
      <c r="T41" s="44" t="s">
        <v>1178</v>
      </c>
      <c r="U41" s="44">
        <v>48</v>
      </c>
      <c r="V41" s="44" t="s">
        <v>42</v>
      </c>
      <c r="W41" s="44" t="str">
        <f>VLOOKUP(D41,TIPOLOGIA!A:F,6,0)</f>
        <v>TERRESTRE</v>
      </c>
      <c r="X41" s="44" t="s">
        <v>1303</v>
      </c>
      <c r="Y41" s="44">
        <v>1</v>
      </c>
      <c r="Z41" s="63">
        <f>IF(T41="SOPORTE_TELEFÓNICO",'TARIFAS 2025'!$B$14,IF(V41="PRINCIPAL",'TARIFAS 2025'!$B$11,IF(V41="INTERMEDIA",'TARIFAS 2025'!$C$11,IF(V41="LEJANA",'TARIFAS 2025'!$D$11))))</f>
        <v>31419</v>
      </c>
      <c r="AA41" s="63">
        <f t="shared" si="0"/>
        <v>31419</v>
      </c>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row>
    <row r="42" spans="1:59" s="35" customFormat="1" ht="15.6">
      <c r="A42" s="44" t="s">
        <v>79</v>
      </c>
      <c r="B42" s="44" t="str">
        <f>VLOOKUP(A42,'CENTROS DE COSTOS'!A:D,2,0)</f>
        <v>0036-0003</v>
      </c>
      <c r="C42" s="44" t="str">
        <f>VLOOKUP(A42,'CENTROS DE COSTOS'!A:D,3,0)</f>
        <v>Wompi Suroccidente</v>
      </c>
      <c r="D42" s="44">
        <v>76001</v>
      </c>
      <c r="E42" s="44">
        <v>2815517</v>
      </c>
      <c r="F42" s="44">
        <v>78511</v>
      </c>
      <c r="G42" s="44" t="s">
        <v>35</v>
      </c>
      <c r="H42" s="44" t="s">
        <v>1103</v>
      </c>
      <c r="I42" s="44" t="s">
        <v>79</v>
      </c>
      <c r="J42" s="44" t="s">
        <v>3920</v>
      </c>
      <c r="K42" s="44" t="s">
        <v>1174</v>
      </c>
      <c r="L42" s="44" t="s">
        <v>3921</v>
      </c>
      <c r="M42" s="52">
        <v>45930.494444444441</v>
      </c>
      <c r="N42" s="52">
        <v>45931.478472222225</v>
      </c>
      <c r="O42" s="44" t="s">
        <v>37</v>
      </c>
      <c r="P42" s="44" t="s">
        <v>37</v>
      </c>
      <c r="Q42" s="44" t="s">
        <v>3805</v>
      </c>
      <c r="R42" s="44" t="s">
        <v>3806</v>
      </c>
      <c r="S42" s="44" t="s">
        <v>3922</v>
      </c>
      <c r="T42" s="44" t="s">
        <v>1178</v>
      </c>
      <c r="U42" s="44">
        <v>48</v>
      </c>
      <c r="V42" s="44" t="s">
        <v>42</v>
      </c>
      <c r="W42" s="44" t="str">
        <f>VLOOKUP(D42,TIPOLOGIA!A:F,6,0)</f>
        <v>TERRESTRE</v>
      </c>
      <c r="X42" s="44" t="s">
        <v>2870</v>
      </c>
      <c r="Y42" s="44">
        <v>1</v>
      </c>
      <c r="Z42" s="63">
        <f>IF(T42="SOPORTE_TELEFÓNICO",'TARIFAS 2025'!$B$14,IF(V42="PRINCIPAL",'TARIFAS 2025'!$B$11,IF(V42="INTERMEDIA",'TARIFAS 2025'!$C$11,IF(V42="LEJANA",'TARIFAS 2025'!$D$11))))</f>
        <v>31419</v>
      </c>
      <c r="AA42" s="63">
        <f t="shared" si="0"/>
        <v>31419</v>
      </c>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row>
    <row r="43" spans="1:59" s="35" customFormat="1" ht="15.6">
      <c r="A43" s="44" t="s">
        <v>91</v>
      </c>
      <c r="B43" s="44" t="str">
        <f>VLOOKUP(A43,'CENTROS DE COSTOS'!A:D,2,0)</f>
        <v>0036-0001</v>
      </c>
      <c r="C43" s="44" t="str">
        <f>VLOOKUP(A43,'CENTROS DE COSTOS'!A:D,3,0)</f>
        <v>Wompi Costa</v>
      </c>
      <c r="D43" s="44">
        <v>23001</v>
      </c>
      <c r="E43" s="44">
        <v>2808465</v>
      </c>
      <c r="F43" s="44">
        <v>70627</v>
      </c>
      <c r="G43" s="44" t="s">
        <v>35</v>
      </c>
      <c r="H43" s="44" t="s">
        <v>278</v>
      </c>
      <c r="I43" s="44" t="s">
        <v>91</v>
      </c>
      <c r="J43" s="44" t="s">
        <v>2544</v>
      </c>
      <c r="K43" s="44" t="s">
        <v>1174</v>
      </c>
      <c r="L43" s="44" t="s">
        <v>3923</v>
      </c>
      <c r="M43" s="52">
        <v>45929.515277777777</v>
      </c>
      <c r="N43" s="52">
        <v>45931.478472222225</v>
      </c>
      <c r="O43" s="44" t="s">
        <v>37</v>
      </c>
      <c r="P43" s="44" t="s">
        <v>37</v>
      </c>
      <c r="Q43" s="44" t="s">
        <v>3805</v>
      </c>
      <c r="R43" s="44" t="s">
        <v>3806</v>
      </c>
      <c r="S43" s="44" t="s">
        <v>3924</v>
      </c>
      <c r="T43" s="44" t="s">
        <v>1178</v>
      </c>
      <c r="U43" s="44">
        <v>56</v>
      </c>
      <c r="V43" s="44" t="s">
        <v>42</v>
      </c>
      <c r="W43" s="44" t="str">
        <f>VLOOKUP(D43,TIPOLOGIA!A:F,6,0)</f>
        <v>TERRESTRE</v>
      </c>
      <c r="X43" s="44" t="s">
        <v>1943</v>
      </c>
      <c r="Y43" s="44">
        <v>1</v>
      </c>
      <c r="Z43" s="63">
        <f>IF(T43="SOPORTE_TELEFÓNICO",'TARIFAS 2025'!$B$14,IF(V43="PRINCIPAL",'TARIFAS 2025'!$B$11,IF(V43="INTERMEDIA",'TARIFAS 2025'!$C$11,IF(V43="LEJANA",'TARIFAS 2025'!$D$11))))</f>
        <v>31419</v>
      </c>
      <c r="AA43" s="63">
        <f t="shared" si="0"/>
        <v>31419</v>
      </c>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row>
    <row r="44" spans="1:59" s="35" customFormat="1" ht="15.6">
      <c r="A44" s="44" t="s">
        <v>87</v>
      </c>
      <c r="B44" s="44" t="str">
        <f>VLOOKUP(A44,'CENTROS DE COSTOS'!A:D,2,0)</f>
        <v>0036-0006</v>
      </c>
      <c r="C44" s="44" t="str">
        <f>VLOOKUP(A44,'CENTROS DE COSTOS'!A:D,3,0)</f>
        <v>Wompi Oriente</v>
      </c>
      <c r="D44" s="44">
        <v>73001</v>
      </c>
      <c r="E44" s="44">
        <v>2815523</v>
      </c>
      <c r="F44" s="44">
        <v>42216</v>
      </c>
      <c r="G44" s="44" t="s">
        <v>35</v>
      </c>
      <c r="H44" s="44" t="s">
        <v>1058</v>
      </c>
      <c r="I44" s="44" t="s">
        <v>87</v>
      </c>
      <c r="J44" s="44" t="s">
        <v>3925</v>
      </c>
      <c r="K44" s="44" t="s">
        <v>1174</v>
      </c>
      <c r="L44" s="44" t="s">
        <v>3926</v>
      </c>
      <c r="M44" s="52">
        <v>45930.495138888888</v>
      </c>
      <c r="N44" s="52">
        <v>45931.479861111111</v>
      </c>
      <c r="O44" s="44" t="s">
        <v>37</v>
      </c>
      <c r="P44" s="44" t="s">
        <v>37</v>
      </c>
      <c r="Q44" s="44" t="s">
        <v>3805</v>
      </c>
      <c r="R44" s="44" t="s">
        <v>3806</v>
      </c>
      <c r="S44" s="44" t="s">
        <v>3927</v>
      </c>
      <c r="T44" s="44" t="s">
        <v>1178</v>
      </c>
      <c r="U44" s="44">
        <v>48</v>
      </c>
      <c r="V44" s="44" t="s">
        <v>42</v>
      </c>
      <c r="W44" s="44" t="str">
        <f>VLOOKUP(D44,TIPOLOGIA!A:F,6,0)</f>
        <v>TERRESTRE</v>
      </c>
      <c r="X44" s="44" t="s">
        <v>3928</v>
      </c>
      <c r="Y44" s="44">
        <v>1</v>
      </c>
      <c r="Z44" s="63">
        <f>IF(T44="SOPORTE_TELEFÓNICO",'TARIFAS 2025'!$B$14,IF(V44="PRINCIPAL",'TARIFAS 2025'!$B$11,IF(V44="INTERMEDIA",'TARIFAS 2025'!$C$11,IF(V44="LEJANA",'TARIFAS 2025'!$D$11))))</f>
        <v>31419</v>
      </c>
      <c r="AA44" s="63">
        <f t="shared" si="0"/>
        <v>31419</v>
      </c>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row>
    <row r="45" spans="1:59" s="35" customFormat="1" ht="15.6">
      <c r="A45" s="44" t="s">
        <v>87</v>
      </c>
      <c r="B45" s="44" t="str">
        <f>VLOOKUP(A45,'CENTROS DE COSTOS'!A:D,2,0)</f>
        <v>0036-0006</v>
      </c>
      <c r="C45" s="44" t="str">
        <f>VLOOKUP(A45,'CENTROS DE COSTOS'!A:D,3,0)</f>
        <v>Wompi Oriente</v>
      </c>
      <c r="D45" s="44">
        <v>73001</v>
      </c>
      <c r="E45" s="44">
        <v>2817267</v>
      </c>
      <c r="F45" s="44">
        <v>24645</v>
      </c>
      <c r="G45" s="44" t="s">
        <v>35</v>
      </c>
      <c r="H45" s="44" t="s">
        <v>1058</v>
      </c>
      <c r="I45" s="44" t="s">
        <v>87</v>
      </c>
      <c r="J45" s="44" t="s">
        <v>3929</v>
      </c>
      <c r="K45" s="44" t="s">
        <v>1174</v>
      </c>
      <c r="L45" s="44" t="s">
        <v>3930</v>
      </c>
      <c r="M45" s="52">
        <v>45930.650694444441</v>
      </c>
      <c r="N45" s="52">
        <v>45931.484722222223</v>
      </c>
      <c r="O45" s="44" t="s">
        <v>37</v>
      </c>
      <c r="P45" s="44" t="s">
        <v>37</v>
      </c>
      <c r="Q45" s="44" t="s">
        <v>3805</v>
      </c>
      <c r="R45" s="44" t="s">
        <v>3806</v>
      </c>
      <c r="S45" s="44" t="s">
        <v>3931</v>
      </c>
      <c r="T45" s="44" t="s">
        <v>1178</v>
      </c>
      <c r="U45" s="44">
        <v>24</v>
      </c>
      <c r="V45" s="44" t="s">
        <v>42</v>
      </c>
      <c r="W45" s="44" t="str">
        <f>VLOOKUP(D45,TIPOLOGIA!A:F,6,0)</f>
        <v>TERRESTRE</v>
      </c>
      <c r="X45" s="44" t="s">
        <v>2253</v>
      </c>
      <c r="Y45" s="44">
        <v>1</v>
      </c>
      <c r="Z45" s="63">
        <f>IF(T45="SOPORTE_TELEFÓNICO",'TARIFAS 2025'!$B$14,IF(V45="PRINCIPAL",'TARIFAS 2025'!$B$11,IF(V45="INTERMEDIA",'TARIFAS 2025'!$C$11,IF(V45="LEJANA",'TARIFAS 2025'!$D$11))))</f>
        <v>31419</v>
      </c>
      <c r="AA45" s="63">
        <f t="shared" si="0"/>
        <v>31419</v>
      </c>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row>
    <row r="46" spans="1:59" s="35" customFormat="1" ht="15.6">
      <c r="A46" s="44" t="s">
        <v>76</v>
      </c>
      <c r="B46" s="44" t="str">
        <f>VLOOKUP(A46,'CENTROS DE COSTOS'!A:D,2,0)</f>
        <v>0036-0007</v>
      </c>
      <c r="C46" s="44" t="str">
        <f>VLOOKUP(A46,'CENTROS DE COSTOS'!A:D,3,0)</f>
        <v>Wompi Santander</v>
      </c>
      <c r="D46" s="44">
        <v>68276</v>
      </c>
      <c r="E46" s="44">
        <v>2815495</v>
      </c>
      <c r="F46" s="44">
        <v>63939</v>
      </c>
      <c r="G46" s="44" t="s">
        <v>35</v>
      </c>
      <c r="H46" s="44" t="s">
        <v>965</v>
      </c>
      <c r="I46" s="44" t="s">
        <v>989</v>
      </c>
      <c r="J46" s="44" t="s">
        <v>3932</v>
      </c>
      <c r="K46" s="44" t="s">
        <v>1174</v>
      </c>
      <c r="L46" s="44" t="s">
        <v>3933</v>
      </c>
      <c r="M46" s="52">
        <v>45930.504861111112</v>
      </c>
      <c r="N46" s="52">
        <v>45931.486805555556</v>
      </c>
      <c r="O46" s="44" t="s">
        <v>37</v>
      </c>
      <c r="P46" s="44" t="s">
        <v>37</v>
      </c>
      <c r="Q46" s="44" t="s">
        <v>3805</v>
      </c>
      <c r="R46" s="44" t="s">
        <v>3806</v>
      </c>
      <c r="S46" s="44" t="s">
        <v>3919</v>
      </c>
      <c r="T46" s="44" t="s">
        <v>1178</v>
      </c>
      <c r="U46" s="44">
        <v>48</v>
      </c>
      <c r="V46" s="44" t="s">
        <v>42</v>
      </c>
      <c r="W46" s="44" t="str">
        <f>VLOOKUP(D46,TIPOLOGIA!A:F,6,0)</f>
        <v>TERRESTRE</v>
      </c>
      <c r="X46" s="44" t="s">
        <v>2253</v>
      </c>
      <c r="Y46" s="44">
        <v>1</v>
      </c>
      <c r="Z46" s="63">
        <f>IF(T46="SOPORTE_TELEFÓNICO",'TARIFAS 2025'!$B$14,IF(V46="PRINCIPAL",'TARIFAS 2025'!$B$11,IF(V46="INTERMEDIA",'TARIFAS 2025'!$C$11,IF(V46="LEJANA",'TARIFAS 2025'!$D$11))))</f>
        <v>31419</v>
      </c>
      <c r="AA46" s="63">
        <f t="shared" si="0"/>
        <v>31419</v>
      </c>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row>
    <row r="47" spans="1:59" s="35" customFormat="1" ht="15.6">
      <c r="A47" s="44" t="s">
        <v>76</v>
      </c>
      <c r="B47" s="44" t="str">
        <f>VLOOKUP(A47,'CENTROS DE COSTOS'!A:D,2,0)</f>
        <v>0036-0007</v>
      </c>
      <c r="C47" s="44" t="str">
        <f>VLOOKUP(A47,'CENTROS DE COSTOS'!A:D,3,0)</f>
        <v>Wompi Santander</v>
      </c>
      <c r="D47" s="44">
        <v>68001</v>
      </c>
      <c r="E47" s="44">
        <v>2815718</v>
      </c>
      <c r="F47" s="44">
        <v>72624</v>
      </c>
      <c r="G47" s="44" t="s">
        <v>35</v>
      </c>
      <c r="H47" s="44" t="s">
        <v>965</v>
      </c>
      <c r="I47" s="44" t="s">
        <v>76</v>
      </c>
      <c r="J47" s="44" t="s">
        <v>3934</v>
      </c>
      <c r="K47" s="44" t="s">
        <v>1174</v>
      </c>
      <c r="L47" s="44" t="s">
        <v>3935</v>
      </c>
      <c r="M47" s="52">
        <v>45930.509722222225</v>
      </c>
      <c r="N47" s="52">
        <v>45931.488194444442</v>
      </c>
      <c r="O47" s="44" t="s">
        <v>37</v>
      </c>
      <c r="P47" s="44" t="s">
        <v>37</v>
      </c>
      <c r="Q47" s="44" t="s">
        <v>3805</v>
      </c>
      <c r="R47" s="44" t="s">
        <v>3806</v>
      </c>
      <c r="S47" s="44" t="s">
        <v>3936</v>
      </c>
      <c r="T47" s="44" t="s">
        <v>1178</v>
      </c>
      <c r="U47" s="44">
        <v>32</v>
      </c>
      <c r="V47" s="44" t="s">
        <v>42</v>
      </c>
      <c r="W47" s="44" t="str">
        <f>VLOOKUP(D47,TIPOLOGIA!A:F,6,0)</f>
        <v>TERRESTRE</v>
      </c>
      <c r="X47" s="44" t="s">
        <v>2870</v>
      </c>
      <c r="Y47" s="44">
        <v>1</v>
      </c>
      <c r="Z47" s="63">
        <f>IF(T47="SOPORTE_TELEFÓNICO",'TARIFAS 2025'!$B$14,IF(V47="PRINCIPAL",'TARIFAS 2025'!$B$11,IF(V47="INTERMEDIA",'TARIFAS 2025'!$C$11,IF(V47="LEJANA",'TARIFAS 2025'!$D$11))))</f>
        <v>31419</v>
      </c>
      <c r="AA47" s="63">
        <f t="shared" si="0"/>
        <v>31419</v>
      </c>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row>
    <row r="48" spans="1:59" s="35" customFormat="1" ht="15.6">
      <c r="A48" s="44" t="s">
        <v>91</v>
      </c>
      <c r="B48" s="44" t="str">
        <f>VLOOKUP(A48,'CENTROS DE COSTOS'!A:D,2,0)</f>
        <v>0036-0001</v>
      </c>
      <c r="C48" s="44" t="str">
        <f>VLOOKUP(A48,'CENTROS DE COSTOS'!A:D,3,0)</f>
        <v>Wompi Costa</v>
      </c>
      <c r="D48" s="44">
        <v>23001</v>
      </c>
      <c r="E48" s="44">
        <v>2815586</v>
      </c>
      <c r="F48" s="44">
        <v>78320</v>
      </c>
      <c r="G48" s="44" t="s">
        <v>35</v>
      </c>
      <c r="H48" s="44" t="s">
        <v>278</v>
      </c>
      <c r="I48" s="44" t="s">
        <v>91</v>
      </c>
      <c r="J48" s="44" t="s">
        <v>3937</v>
      </c>
      <c r="K48" s="44" t="s">
        <v>1174</v>
      </c>
      <c r="L48" s="44" t="s">
        <v>3938</v>
      </c>
      <c r="M48" s="52">
        <v>45930.512499999997</v>
      </c>
      <c r="N48" s="52">
        <v>45931.488194444442</v>
      </c>
      <c r="O48" s="44" t="s">
        <v>37</v>
      </c>
      <c r="P48" s="44" t="s">
        <v>37</v>
      </c>
      <c r="Q48" s="44" t="s">
        <v>3805</v>
      </c>
      <c r="R48" s="44" t="s">
        <v>3806</v>
      </c>
      <c r="S48" s="44" t="s">
        <v>3939</v>
      </c>
      <c r="T48" s="44" t="s">
        <v>1178</v>
      </c>
      <c r="U48" s="44">
        <v>16</v>
      </c>
      <c r="V48" s="44" t="s">
        <v>42</v>
      </c>
      <c r="W48" s="44" t="str">
        <f>VLOOKUP(D48,TIPOLOGIA!A:F,6,0)</f>
        <v>TERRESTRE</v>
      </c>
      <c r="X48" s="44" t="s">
        <v>2870</v>
      </c>
      <c r="Y48" s="44">
        <v>1</v>
      </c>
      <c r="Z48" s="63">
        <f>IF(T48="SOPORTE_TELEFÓNICO",'TARIFAS 2025'!$B$14,IF(V48="PRINCIPAL",'TARIFAS 2025'!$B$11,IF(V48="INTERMEDIA",'TARIFAS 2025'!$C$11,IF(V48="LEJANA",'TARIFAS 2025'!$D$11))))</f>
        <v>31419</v>
      </c>
      <c r="AA48" s="63">
        <f t="shared" si="0"/>
        <v>31419</v>
      </c>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row>
    <row r="49" spans="1:59" s="35" customFormat="1" ht="15.6">
      <c r="A49" s="44" t="s">
        <v>83</v>
      </c>
      <c r="B49" s="44" t="str">
        <f>VLOOKUP(A49,'CENTROS DE COSTOS'!A:D,2,0)</f>
        <v>0036-0007</v>
      </c>
      <c r="C49" s="44" t="str">
        <f>VLOOKUP(A49,'CENTROS DE COSTOS'!A:D,3,0)</f>
        <v>Wompi Santander</v>
      </c>
      <c r="D49" s="44">
        <v>54001</v>
      </c>
      <c r="E49" s="44">
        <v>2815584</v>
      </c>
      <c r="F49" s="44">
        <v>77346</v>
      </c>
      <c r="G49" s="44" t="s">
        <v>35</v>
      </c>
      <c r="H49" s="44" t="s">
        <v>893</v>
      </c>
      <c r="I49" s="44" t="s">
        <v>83</v>
      </c>
      <c r="J49" s="44" t="s">
        <v>3940</v>
      </c>
      <c r="K49" s="44" t="s">
        <v>1174</v>
      </c>
      <c r="L49" s="44" t="s">
        <v>3941</v>
      </c>
      <c r="M49" s="52">
        <v>45930.511111111111</v>
      </c>
      <c r="N49" s="52">
        <v>45931.489583333336</v>
      </c>
      <c r="O49" s="44" t="s">
        <v>37</v>
      </c>
      <c r="P49" s="44" t="s">
        <v>37</v>
      </c>
      <c r="Q49" s="44" t="s">
        <v>3805</v>
      </c>
      <c r="R49" s="44" t="s">
        <v>3806</v>
      </c>
      <c r="S49" s="44" t="s">
        <v>3942</v>
      </c>
      <c r="T49" s="44" t="s">
        <v>1178</v>
      </c>
      <c r="U49" s="44">
        <v>16</v>
      </c>
      <c r="V49" s="44" t="s">
        <v>42</v>
      </c>
      <c r="W49" s="44" t="str">
        <f>VLOOKUP(D49,TIPOLOGIA!A:F,6,0)</f>
        <v>TERRESTRE</v>
      </c>
      <c r="X49" s="44" t="s">
        <v>3928</v>
      </c>
      <c r="Y49" s="44">
        <v>1</v>
      </c>
      <c r="Z49" s="63">
        <f>IF(T49="SOPORTE_TELEFÓNICO",'TARIFAS 2025'!$B$14,IF(V49="PRINCIPAL",'TARIFAS 2025'!$B$11,IF(V49="INTERMEDIA",'TARIFAS 2025'!$C$11,IF(V49="LEJANA",'TARIFAS 2025'!$D$11))))</f>
        <v>31419</v>
      </c>
      <c r="AA49" s="63">
        <f t="shared" si="0"/>
        <v>31419</v>
      </c>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row>
    <row r="50" spans="1:59" s="35" customFormat="1" ht="15.6">
      <c r="A50" s="44" t="s">
        <v>70</v>
      </c>
      <c r="B50" s="44" t="str">
        <f>VLOOKUP(A50,'CENTROS DE COSTOS'!A:D,2,0)</f>
        <v>0036-0001</v>
      </c>
      <c r="C50" s="44" t="str">
        <f>VLOOKUP(A50,'CENTROS DE COSTOS'!A:D,3,0)</f>
        <v>Wompi Costa</v>
      </c>
      <c r="D50" s="44">
        <v>8001</v>
      </c>
      <c r="E50" s="44">
        <v>2815905</v>
      </c>
      <c r="F50" s="44">
        <v>77156</v>
      </c>
      <c r="G50" s="44" t="s">
        <v>35</v>
      </c>
      <c r="H50" s="44" t="s">
        <v>255</v>
      </c>
      <c r="I50" s="44" t="s">
        <v>70</v>
      </c>
      <c r="J50" s="44" t="s">
        <v>3943</v>
      </c>
      <c r="K50" s="44" t="s">
        <v>1174</v>
      </c>
      <c r="L50" s="44" t="s">
        <v>3944</v>
      </c>
      <c r="M50" s="52">
        <v>45930.536111111112</v>
      </c>
      <c r="N50" s="52">
        <v>45931.490972222222</v>
      </c>
      <c r="O50" s="44" t="s">
        <v>37</v>
      </c>
      <c r="P50" s="44" t="s">
        <v>37</v>
      </c>
      <c r="Q50" s="44" t="s">
        <v>3805</v>
      </c>
      <c r="R50" s="44" t="s">
        <v>3806</v>
      </c>
      <c r="S50" s="44" t="s">
        <v>3945</v>
      </c>
      <c r="T50" s="44" t="s">
        <v>1178</v>
      </c>
      <c r="U50" s="44">
        <v>40</v>
      </c>
      <c r="V50" s="44" t="s">
        <v>42</v>
      </c>
      <c r="W50" s="44" t="str">
        <f>VLOOKUP(D50,TIPOLOGIA!A:F,6,0)</f>
        <v>TERRESTRE</v>
      </c>
      <c r="X50" s="44" t="s">
        <v>1418</v>
      </c>
      <c r="Y50" s="44">
        <v>1</v>
      </c>
      <c r="Z50" s="63">
        <f>IF(T50="SOPORTE_TELEFÓNICO",'TARIFAS 2025'!$B$14,IF(V50="PRINCIPAL",'TARIFAS 2025'!$B$11,IF(V50="INTERMEDIA",'TARIFAS 2025'!$C$11,IF(V50="LEJANA",'TARIFAS 2025'!$D$11))))</f>
        <v>31419</v>
      </c>
      <c r="AA50" s="63">
        <f t="shared" si="0"/>
        <v>31419</v>
      </c>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row>
    <row r="51" spans="1:59" s="35" customFormat="1" ht="15.6">
      <c r="A51" s="44" t="s">
        <v>73</v>
      </c>
      <c r="B51" s="44" t="str">
        <f>VLOOKUP(A51,'CENTROS DE COSTOS'!A:D,2,0)</f>
        <v>0036-0004</v>
      </c>
      <c r="C51" s="44" t="str">
        <f>VLOOKUP(A51,'CENTROS DE COSTOS'!A:D,3,0)</f>
        <v>Wompi Centro</v>
      </c>
      <c r="D51" s="44">
        <v>11001</v>
      </c>
      <c r="E51" s="44">
        <v>2814807</v>
      </c>
      <c r="F51" s="44">
        <v>51554</v>
      </c>
      <c r="G51" s="44" t="s">
        <v>35</v>
      </c>
      <c r="H51" s="44" t="s">
        <v>620</v>
      </c>
      <c r="I51" s="44" t="s">
        <v>73</v>
      </c>
      <c r="J51" s="44" t="s">
        <v>3946</v>
      </c>
      <c r="K51" s="44" t="s">
        <v>1174</v>
      </c>
      <c r="L51" s="44" t="s">
        <v>3947</v>
      </c>
      <c r="M51" s="52">
        <v>45930.45</v>
      </c>
      <c r="N51" s="52">
        <v>45931.492361111108</v>
      </c>
      <c r="O51" s="44" t="s">
        <v>37</v>
      </c>
      <c r="P51" s="44" t="s">
        <v>37</v>
      </c>
      <c r="Q51" s="44" t="s">
        <v>3805</v>
      </c>
      <c r="R51" s="44" t="s">
        <v>3806</v>
      </c>
      <c r="S51" s="44" t="s">
        <v>3948</v>
      </c>
      <c r="T51" s="44" t="s">
        <v>1178</v>
      </c>
      <c r="U51" s="44">
        <v>32</v>
      </c>
      <c r="V51" s="44" t="s">
        <v>42</v>
      </c>
      <c r="W51" s="44" t="str">
        <f>VLOOKUP(D51,TIPOLOGIA!A:F,6,0)</f>
        <v>TERRESTRE</v>
      </c>
      <c r="X51" s="44" t="s">
        <v>3658</v>
      </c>
      <c r="Y51" s="44">
        <v>1</v>
      </c>
      <c r="Z51" s="63">
        <f>IF(T51="SOPORTE_TELEFÓNICO",'TARIFAS 2025'!$B$14,IF(V51="PRINCIPAL",'TARIFAS 2025'!$B$11,IF(V51="INTERMEDIA",'TARIFAS 2025'!$C$11,IF(V51="LEJANA",'TARIFAS 2025'!$D$11))))</f>
        <v>31419</v>
      </c>
      <c r="AA51" s="63">
        <f t="shared" si="0"/>
        <v>31419</v>
      </c>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row>
    <row r="52" spans="1:59" s="35" customFormat="1" ht="15.6">
      <c r="A52" s="44" t="s">
        <v>94</v>
      </c>
      <c r="B52" s="44" t="str">
        <f>VLOOKUP(A52,'CENTROS DE COSTOS'!A:D,2,0)</f>
        <v>0036-0002</v>
      </c>
      <c r="C52" s="44" t="str">
        <f>VLOOKUP(A52,'CENTROS DE COSTOS'!A:D,3,0)</f>
        <v>Wompi Eje Cafetero</v>
      </c>
      <c r="D52" s="44">
        <v>63001</v>
      </c>
      <c r="E52" s="44">
        <v>2809481</v>
      </c>
      <c r="F52" s="44">
        <v>67487</v>
      </c>
      <c r="G52" s="44" t="s">
        <v>35</v>
      </c>
      <c r="H52" s="44" t="s">
        <v>941</v>
      </c>
      <c r="I52" s="44" t="s">
        <v>124</v>
      </c>
      <c r="J52" s="44" t="s">
        <v>3949</v>
      </c>
      <c r="K52" s="44" t="s">
        <v>1174</v>
      </c>
      <c r="L52" s="44" t="s">
        <v>3950</v>
      </c>
      <c r="M52" s="52">
        <v>45929.604861111111</v>
      </c>
      <c r="N52" s="52">
        <v>45931.494444444441</v>
      </c>
      <c r="O52" s="44" t="s">
        <v>37</v>
      </c>
      <c r="P52" s="44" t="s">
        <v>37</v>
      </c>
      <c r="Q52" s="44" t="s">
        <v>3805</v>
      </c>
      <c r="R52" s="44" t="s">
        <v>3806</v>
      </c>
      <c r="S52" s="44" t="s">
        <v>3951</v>
      </c>
      <c r="T52" s="44" t="s">
        <v>1178</v>
      </c>
      <c r="U52" s="44">
        <v>24</v>
      </c>
      <c r="V52" s="44" t="s">
        <v>43</v>
      </c>
      <c r="W52" s="44" t="str">
        <f>VLOOKUP(D52,TIPOLOGIA!A:F,6,0)</f>
        <v>TERRESTRE</v>
      </c>
      <c r="X52" s="44" t="s">
        <v>1638</v>
      </c>
      <c r="Y52" s="44">
        <v>1</v>
      </c>
      <c r="Z52" s="63">
        <f>IF(T52="SOPORTE_TELEFÓNICO",'TARIFAS 2025'!$B$14,IF(V52="PRINCIPAL",'TARIFAS 2025'!$B$11,IF(V52="INTERMEDIA",'TARIFAS 2025'!$C$11,IF(V52="LEJANA",'TARIFAS 2025'!$D$11))))</f>
        <v>36351</v>
      </c>
      <c r="AA52" s="63">
        <f t="shared" si="0"/>
        <v>36351</v>
      </c>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row>
    <row r="53" spans="1:59" s="35" customFormat="1" ht="15.6">
      <c r="A53" s="44" t="s">
        <v>70</v>
      </c>
      <c r="B53" s="44" t="str">
        <f>VLOOKUP(A53,'CENTROS DE COSTOS'!A:D,2,0)</f>
        <v>0036-0001</v>
      </c>
      <c r="C53" s="44" t="str">
        <f>VLOOKUP(A53,'CENTROS DE COSTOS'!A:D,3,0)</f>
        <v>Wompi Costa</v>
      </c>
      <c r="D53" s="44">
        <v>8001</v>
      </c>
      <c r="E53" s="44">
        <v>2815853</v>
      </c>
      <c r="F53" s="44">
        <v>60460</v>
      </c>
      <c r="G53" s="44" t="s">
        <v>35</v>
      </c>
      <c r="H53" s="44" t="s">
        <v>255</v>
      </c>
      <c r="I53" s="44" t="s">
        <v>70</v>
      </c>
      <c r="J53" s="44" t="s">
        <v>2062</v>
      </c>
      <c r="K53" s="44" t="s">
        <v>1174</v>
      </c>
      <c r="L53" s="44" t="s">
        <v>3952</v>
      </c>
      <c r="M53" s="52">
        <v>45930.54791666667</v>
      </c>
      <c r="N53" s="52">
        <v>45931.494444444441</v>
      </c>
      <c r="O53" s="44" t="s">
        <v>37</v>
      </c>
      <c r="P53" s="44" t="s">
        <v>37</v>
      </c>
      <c r="Q53" s="44" t="s">
        <v>3805</v>
      </c>
      <c r="R53" s="44" t="s">
        <v>3806</v>
      </c>
      <c r="S53" s="44" t="s">
        <v>3953</v>
      </c>
      <c r="T53" s="44" t="s">
        <v>1178</v>
      </c>
      <c r="U53" s="44">
        <v>40</v>
      </c>
      <c r="V53" s="44" t="s">
        <v>42</v>
      </c>
      <c r="W53" s="44" t="str">
        <f>VLOOKUP(D53,TIPOLOGIA!A:F,6,0)</f>
        <v>TERRESTRE</v>
      </c>
      <c r="X53" s="44" t="s">
        <v>1874</v>
      </c>
      <c r="Y53" s="44">
        <v>1</v>
      </c>
      <c r="Z53" s="63">
        <f>IF(T53="SOPORTE_TELEFÓNICO",'TARIFAS 2025'!$B$14,IF(V53="PRINCIPAL",'TARIFAS 2025'!$B$11,IF(V53="INTERMEDIA",'TARIFAS 2025'!$C$11,IF(V53="LEJANA",'TARIFAS 2025'!$D$11))))</f>
        <v>31419</v>
      </c>
      <c r="AA53" s="63">
        <f t="shared" si="0"/>
        <v>31419</v>
      </c>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row>
    <row r="54" spans="1:59" s="35" customFormat="1" ht="15.6">
      <c r="A54" s="44" t="s">
        <v>100</v>
      </c>
      <c r="B54" s="44" t="str">
        <f>VLOOKUP(A54,'CENTROS DE COSTOS'!A:D,2,0)</f>
        <v>0036-0006</v>
      </c>
      <c r="C54" s="44" t="str">
        <f>VLOOKUP(A54,'CENTROS DE COSTOS'!A:D,3,0)</f>
        <v>Wompi Oriente</v>
      </c>
      <c r="D54" s="44">
        <v>50001</v>
      </c>
      <c r="E54" s="44">
        <v>2817042</v>
      </c>
      <c r="F54" s="44">
        <v>41234</v>
      </c>
      <c r="G54" s="44" t="s">
        <v>35</v>
      </c>
      <c r="H54" s="44" t="s">
        <v>816</v>
      </c>
      <c r="I54" s="44" t="s">
        <v>100</v>
      </c>
      <c r="J54" s="44" t="s">
        <v>3954</v>
      </c>
      <c r="K54" s="44" t="s">
        <v>1174</v>
      </c>
      <c r="L54" s="44" t="s">
        <v>3955</v>
      </c>
      <c r="M54" s="52">
        <v>45930.626388888886</v>
      </c>
      <c r="N54" s="52">
        <v>45931.49722222222</v>
      </c>
      <c r="O54" s="44" t="s">
        <v>37</v>
      </c>
      <c r="P54" s="44" t="s">
        <v>37</v>
      </c>
      <c r="Q54" s="44" t="s">
        <v>3805</v>
      </c>
      <c r="R54" s="44" t="s">
        <v>3806</v>
      </c>
      <c r="S54" s="44" t="s">
        <v>3956</v>
      </c>
      <c r="T54" s="44" t="s">
        <v>1178</v>
      </c>
      <c r="U54" s="44">
        <v>56</v>
      </c>
      <c r="V54" s="44" t="s">
        <v>42</v>
      </c>
      <c r="W54" s="44" t="str">
        <f>VLOOKUP(D54,TIPOLOGIA!A:F,6,0)</f>
        <v>TERRESTRE</v>
      </c>
      <c r="X54" s="44" t="s">
        <v>1354</v>
      </c>
      <c r="Y54" s="44">
        <v>1</v>
      </c>
      <c r="Z54" s="63">
        <f>IF(T54="SOPORTE_TELEFÓNICO",'TARIFAS 2025'!$B$14,IF(V54="PRINCIPAL",'TARIFAS 2025'!$B$11,IF(V54="INTERMEDIA",'TARIFAS 2025'!$C$11,IF(V54="LEJANA",'TARIFAS 2025'!$D$11))))</f>
        <v>31419</v>
      </c>
      <c r="AA54" s="63">
        <f t="shared" si="0"/>
        <v>31419</v>
      </c>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row>
    <row r="55" spans="1:59" s="35" customFormat="1" ht="15.6">
      <c r="A55" s="44" t="s">
        <v>70</v>
      </c>
      <c r="B55" s="44" t="str">
        <f>VLOOKUP(A55,'CENTROS DE COSTOS'!A:D,2,0)</f>
        <v>0036-0001</v>
      </c>
      <c r="C55" s="44" t="str">
        <f>VLOOKUP(A55,'CENTROS DE COSTOS'!A:D,3,0)</f>
        <v>Wompi Costa</v>
      </c>
      <c r="D55" s="44">
        <v>8001</v>
      </c>
      <c r="E55" s="44">
        <v>2817170</v>
      </c>
      <c r="F55" s="44">
        <v>32066</v>
      </c>
      <c r="G55" s="44" t="s">
        <v>35</v>
      </c>
      <c r="H55" s="44" t="s">
        <v>255</v>
      </c>
      <c r="I55" s="44" t="s">
        <v>70</v>
      </c>
      <c r="J55" s="44" t="s">
        <v>3957</v>
      </c>
      <c r="K55" s="44" t="s">
        <v>1174</v>
      </c>
      <c r="L55" s="44" t="s">
        <v>3958</v>
      </c>
      <c r="M55" s="52">
        <v>45930.638888888891</v>
      </c>
      <c r="N55" s="52">
        <v>45931.498611111114</v>
      </c>
      <c r="O55" s="44" t="s">
        <v>37</v>
      </c>
      <c r="P55" s="44" t="s">
        <v>37</v>
      </c>
      <c r="Q55" s="44" t="s">
        <v>3805</v>
      </c>
      <c r="R55" s="44" t="s">
        <v>3806</v>
      </c>
      <c r="S55" s="44" t="s">
        <v>3959</v>
      </c>
      <c r="T55" s="44" t="s">
        <v>1178</v>
      </c>
      <c r="U55" s="44">
        <v>40</v>
      </c>
      <c r="V55" s="44" t="s">
        <v>42</v>
      </c>
      <c r="W55" s="44" t="str">
        <f>VLOOKUP(D55,TIPOLOGIA!A:F,6,0)</f>
        <v>TERRESTRE</v>
      </c>
      <c r="X55" s="44" t="s">
        <v>2030</v>
      </c>
      <c r="Y55" s="44">
        <v>1</v>
      </c>
      <c r="Z55" s="63">
        <f>IF(T55="SOPORTE_TELEFÓNICO",'TARIFAS 2025'!$B$14,IF(V55="PRINCIPAL",'TARIFAS 2025'!$B$11,IF(V55="INTERMEDIA",'TARIFAS 2025'!$C$11,IF(V55="LEJANA",'TARIFAS 2025'!$D$11))))</f>
        <v>31419</v>
      </c>
      <c r="AA55" s="63">
        <f t="shared" si="0"/>
        <v>31419</v>
      </c>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row>
    <row r="56" spans="1:59" s="35" customFormat="1" ht="15.6">
      <c r="A56" s="44" t="s">
        <v>73</v>
      </c>
      <c r="B56" s="44" t="str">
        <f>VLOOKUP(A56,'CENTROS DE COSTOS'!A:D,2,0)</f>
        <v>0036-0004</v>
      </c>
      <c r="C56" s="44" t="str">
        <f>VLOOKUP(A56,'CENTROS DE COSTOS'!A:D,3,0)</f>
        <v>Wompi Centro</v>
      </c>
      <c r="D56" s="44">
        <v>11001</v>
      </c>
      <c r="E56" s="44">
        <v>2801584</v>
      </c>
      <c r="F56" s="44">
        <v>69652</v>
      </c>
      <c r="G56" s="44" t="s">
        <v>35</v>
      </c>
      <c r="H56" s="44" t="s">
        <v>620</v>
      </c>
      <c r="I56" s="44" t="s">
        <v>73</v>
      </c>
      <c r="J56" s="44" t="s">
        <v>3960</v>
      </c>
      <c r="K56" s="44" t="s">
        <v>1174</v>
      </c>
      <c r="L56" s="44" t="s">
        <v>3961</v>
      </c>
      <c r="M56" s="52">
        <v>45926.697222222225</v>
      </c>
      <c r="N56" s="52">
        <v>45931.499305555553</v>
      </c>
      <c r="O56" s="44" t="s">
        <v>37</v>
      </c>
      <c r="P56" s="44" t="s">
        <v>37</v>
      </c>
      <c r="Q56" s="44" t="s">
        <v>3805</v>
      </c>
      <c r="R56" s="44" t="s">
        <v>3806</v>
      </c>
      <c r="S56" s="44" t="s">
        <v>3962</v>
      </c>
      <c r="T56" s="44" t="s">
        <v>1178</v>
      </c>
      <c r="U56" s="44">
        <v>40</v>
      </c>
      <c r="V56" s="44" t="s">
        <v>42</v>
      </c>
      <c r="W56" s="44" t="str">
        <f>VLOOKUP(D56,TIPOLOGIA!A:F,6,0)</f>
        <v>TERRESTRE</v>
      </c>
      <c r="X56" s="44" t="s">
        <v>3658</v>
      </c>
      <c r="Y56" s="44">
        <v>2</v>
      </c>
      <c r="Z56" s="63">
        <f>IF(T56="SOPORTE_TELEFÓNICO",'TARIFAS 2025'!$B$14,IF(V56="PRINCIPAL",'TARIFAS 2025'!$B$11,IF(V56="INTERMEDIA",'TARIFAS 2025'!$C$11,IF(V56="LEJANA",'TARIFAS 2025'!$D$11))))</f>
        <v>31419</v>
      </c>
      <c r="AA56" s="63">
        <f t="shared" si="0"/>
        <v>62838</v>
      </c>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row>
    <row r="57" spans="1:59" s="35" customFormat="1" ht="15.6">
      <c r="A57" s="44" t="s">
        <v>73</v>
      </c>
      <c r="B57" s="44" t="str">
        <f>VLOOKUP(A57,'CENTROS DE COSTOS'!A:D,2,0)</f>
        <v>0036-0004</v>
      </c>
      <c r="C57" s="44" t="str">
        <f>VLOOKUP(A57,'CENTROS DE COSTOS'!A:D,3,0)</f>
        <v>Wompi Centro</v>
      </c>
      <c r="D57" s="44">
        <v>11001</v>
      </c>
      <c r="E57" s="44">
        <v>2814655</v>
      </c>
      <c r="F57" s="44">
        <v>54719</v>
      </c>
      <c r="G57" s="44" t="s">
        <v>35</v>
      </c>
      <c r="H57" s="44" t="s">
        <v>620</v>
      </c>
      <c r="I57" s="44" t="s">
        <v>73</v>
      </c>
      <c r="J57" s="44" t="s">
        <v>3963</v>
      </c>
      <c r="K57" s="44" t="s">
        <v>1174</v>
      </c>
      <c r="L57" s="44" t="s">
        <v>3964</v>
      </c>
      <c r="M57" s="52">
        <v>45930.45208333333</v>
      </c>
      <c r="N57" s="52">
        <v>45931.502083333333</v>
      </c>
      <c r="O57" s="44" t="s">
        <v>37</v>
      </c>
      <c r="P57" s="44" t="s">
        <v>37</v>
      </c>
      <c r="Q57" s="44" t="s">
        <v>3805</v>
      </c>
      <c r="R57" s="44" t="s">
        <v>3806</v>
      </c>
      <c r="S57" s="44" t="s">
        <v>3965</v>
      </c>
      <c r="T57" s="44" t="s">
        <v>1178</v>
      </c>
      <c r="U57" s="44">
        <v>64</v>
      </c>
      <c r="V57" s="44" t="s">
        <v>42</v>
      </c>
      <c r="W57" s="44" t="str">
        <f>VLOOKUP(D57,TIPOLOGIA!A:F,6,0)</f>
        <v>TERRESTRE</v>
      </c>
      <c r="X57" s="44" t="s">
        <v>3966</v>
      </c>
      <c r="Y57" s="44">
        <v>1</v>
      </c>
      <c r="Z57" s="63">
        <f>IF(T57="SOPORTE_TELEFÓNICO",'TARIFAS 2025'!$B$14,IF(V57="PRINCIPAL",'TARIFAS 2025'!$B$11,IF(V57="INTERMEDIA",'TARIFAS 2025'!$C$11,IF(V57="LEJANA",'TARIFAS 2025'!$D$11))))</f>
        <v>31419</v>
      </c>
      <c r="AA57" s="63">
        <f t="shared" si="0"/>
        <v>31419</v>
      </c>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row>
    <row r="58" spans="1:59" s="35" customFormat="1" ht="15.6">
      <c r="A58" s="44" t="s">
        <v>82</v>
      </c>
      <c r="B58" s="44" t="str">
        <f>VLOOKUP(A58,'CENTROS DE COSTOS'!A:D,2,0)</f>
        <v>0036-0001</v>
      </c>
      <c r="C58" s="44" t="str">
        <f>VLOOKUP(A58,'CENTROS DE COSTOS'!A:D,3,0)</f>
        <v>Wompi Costa</v>
      </c>
      <c r="D58" s="44">
        <v>13001</v>
      </c>
      <c r="E58" s="44">
        <v>2800502</v>
      </c>
      <c r="F58" s="44">
        <v>59351</v>
      </c>
      <c r="G58" s="44" t="s">
        <v>35</v>
      </c>
      <c r="H58" s="44" t="s">
        <v>277</v>
      </c>
      <c r="I58" s="44" t="s">
        <v>82</v>
      </c>
      <c r="J58" s="44" t="s">
        <v>3967</v>
      </c>
      <c r="K58" s="44" t="s">
        <v>1174</v>
      </c>
      <c r="L58" s="44" t="s">
        <v>3968</v>
      </c>
      <c r="M58" s="52">
        <v>45926.584722222222</v>
      </c>
      <c r="N58" s="52">
        <v>45931.504166666666</v>
      </c>
      <c r="O58" s="44" t="s">
        <v>37</v>
      </c>
      <c r="P58" s="44" t="s">
        <v>37</v>
      </c>
      <c r="Q58" s="44" t="s">
        <v>3805</v>
      </c>
      <c r="R58" s="44" t="s">
        <v>3806</v>
      </c>
      <c r="S58" s="44" t="s">
        <v>3969</v>
      </c>
      <c r="T58" s="44" t="s">
        <v>1178</v>
      </c>
      <c r="U58" s="44">
        <v>56</v>
      </c>
      <c r="V58" s="44" t="s">
        <v>42</v>
      </c>
      <c r="W58" s="44" t="str">
        <f>VLOOKUP(D58,TIPOLOGIA!A:F,6,0)</f>
        <v>TERRESTRE</v>
      </c>
      <c r="X58" s="44" t="s">
        <v>1638</v>
      </c>
      <c r="Y58" s="44">
        <v>1</v>
      </c>
      <c r="Z58" s="63">
        <f>IF(T58="SOPORTE_TELEFÓNICO",'TARIFAS 2025'!$B$14,IF(V58="PRINCIPAL",'TARIFAS 2025'!$B$11,IF(V58="INTERMEDIA",'TARIFAS 2025'!$C$11,IF(V58="LEJANA",'TARIFAS 2025'!$D$11))))</f>
        <v>31419</v>
      </c>
      <c r="AA58" s="63">
        <f t="shared" si="0"/>
        <v>31419</v>
      </c>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row>
    <row r="59" spans="1:59" s="35" customFormat="1" ht="15.6">
      <c r="A59" s="44" t="s">
        <v>88</v>
      </c>
      <c r="B59" s="44" t="str">
        <f>VLOOKUP(A59,'CENTROS DE COSTOS'!A:D,2,0)</f>
        <v>0036-0002</v>
      </c>
      <c r="C59" s="44" t="str">
        <f>VLOOKUP(A59,'CENTROS DE COSTOS'!A:D,3,0)</f>
        <v>Wompi Eje Cafetero</v>
      </c>
      <c r="D59" s="44">
        <v>17001</v>
      </c>
      <c r="E59" s="44">
        <v>2794286</v>
      </c>
      <c r="F59" s="44">
        <v>45650</v>
      </c>
      <c r="G59" s="44" t="s">
        <v>35</v>
      </c>
      <c r="H59" s="44" t="s">
        <v>128</v>
      </c>
      <c r="I59" s="44" t="s">
        <v>88</v>
      </c>
      <c r="J59" s="44" t="s">
        <v>3970</v>
      </c>
      <c r="K59" s="44" t="s">
        <v>1174</v>
      </c>
      <c r="L59" s="44" t="s">
        <v>3971</v>
      </c>
      <c r="M59" s="52">
        <v>45925.588888888888</v>
      </c>
      <c r="N59" s="52">
        <v>45931.504861111112</v>
      </c>
      <c r="O59" s="44" t="s">
        <v>37</v>
      </c>
      <c r="P59" s="44" t="s">
        <v>37</v>
      </c>
      <c r="Q59" s="44" t="s">
        <v>3805</v>
      </c>
      <c r="R59" s="44" t="s">
        <v>3806</v>
      </c>
      <c r="S59" s="44" t="s">
        <v>3972</v>
      </c>
      <c r="T59" s="44" t="s">
        <v>1178</v>
      </c>
      <c r="U59" s="44">
        <v>64</v>
      </c>
      <c r="V59" s="44" t="s">
        <v>42</v>
      </c>
      <c r="W59" s="44" t="str">
        <f>VLOOKUP(D59,TIPOLOGIA!A:F,6,0)</f>
        <v>TERRESTRE</v>
      </c>
      <c r="X59" s="44" t="s">
        <v>1751</v>
      </c>
      <c r="Y59" s="44">
        <v>1</v>
      </c>
      <c r="Z59" s="63">
        <f>IF(T59="SOPORTE_TELEFÓNICO",'TARIFAS 2025'!$B$14,IF(V59="PRINCIPAL",'TARIFAS 2025'!$B$11,IF(V59="INTERMEDIA",'TARIFAS 2025'!$C$11,IF(V59="LEJANA",'TARIFAS 2025'!$D$11))))</f>
        <v>31419</v>
      </c>
      <c r="AA59" s="63">
        <f t="shared" si="0"/>
        <v>31419</v>
      </c>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row>
    <row r="60" spans="1:59" s="35" customFormat="1" ht="15.6">
      <c r="A60" s="44" t="s">
        <v>91</v>
      </c>
      <c r="B60" s="44" t="str">
        <f>VLOOKUP(A60,'CENTROS DE COSTOS'!A:D,2,0)</f>
        <v>0036-0001</v>
      </c>
      <c r="C60" s="44" t="str">
        <f>VLOOKUP(A60,'CENTROS DE COSTOS'!A:D,3,0)</f>
        <v>Wompi Costa</v>
      </c>
      <c r="D60" s="44">
        <v>23001</v>
      </c>
      <c r="E60" s="44">
        <v>2808272</v>
      </c>
      <c r="F60" s="44">
        <v>74152</v>
      </c>
      <c r="G60" s="44" t="s">
        <v>35</v>
      </c>
      <c r="H60" s="44" t="s">
        <v>278</v>
      </c>
      <c r="I60" s="44" t="s">
        <v>91</v>
      </c>
      <c r="J60" s="44" t="s">
        <v>3973</v>
      </c>
      <c r="K60" s="44" t="s">
        <v>1174</v>
      </c>
      <c r="L60" s="44" t="s">
        <v>3974</v>
      </c>
      <c r="M60" s="52">
        <v>45929.5</v>
      </c>
      <c r="N60" s="52">
        <v>45931.509722222225</v>
      </c>
      <c r="O60" s="44" t="s">
        <v>37</v>
      </c>
      <c r="P60" s="44" t="s">
        <v>37</v>
      </c>
      <c r="Q60" s="44" t="s">
        <v>3805</v>
      </c>
      <c r="R60" s="44" t="s">
        <v>3806</v>
      </c>
      <c r="S60" s="44" t="s">
        <v>3975</v>
      </c>
      <c r="T60" s="44" t="s">
        <v>1178</v>
      </c>
      <c r="U60" s="44">
        <v>40</v>
      </c>
      <c r="V60" s="44" t="s">
        <v>42</v>
      </c>
      <c r="W60" s="44" t="str">
        <f>VLOOKUP(D60,TIPOLOGIA!A:F,6,0)</f>
        <v>TERRESTRE</v>
      </c>
      <c r="X60" s="44" t="s">
        <v>1440</v>
      </c>
      <c r="Y60" s="44">
        <v>1</v>
      </c>
      <c r="Z60" s="63">
        <f>IF(T60="SOPORTE_TELEFÓNICO",'TARIFAS 2025'!$B$14,IF(V60="PRINCIPAL",'TARIFAS 2025'!$B$11,IF(V60="INTERMEDIA",'TARIFAS 2025'!$C$11,IF(V60="LEJANA",'TARIFAS 2025'!$D$11))))</f>
        <v>31419</v>
      </c>
      <c r="AA60" s="63">
        <f t="shared" si="0"/>
        <v>31419</v>
      </c>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row>
    <row r="61" spans="1:59" s="35" customFormat="1" ht="15.6">
      <c r="A61" s="44" t="s">
        <v>94</v>
      </c>
      <c r="B61" s="44" t="str">
        <f>VLOOKUP(A61,'CENTROS DE COSTOS'!A:D,2,0)</f>
        <v>0036-0002</v>
      </c>
      <c r="C61" s="44" t="str">
        <f>VLOOKUP(A61,'CENTROS DE COSTOS'!A:D,3,0)</f>
        <v>Wompi Eje Cafetero</v>
      </c>
      <c r="D61" s="44">
        <v>63001</v>
      </c>
      <c r="E61" s="44">
        <v>2801967</v>
      </c>
      <c r="F61" s="44">
        <v>12753</v>
      </c>
      <c r="G61" s="44" t="s">
        <v>35</v>
      </c>
      <c r="H61" s="44" t="s">
        <v>941</v>
      </c>
      <c r="I61" s="44" t="s">
        <v>124</v>
      </c>
      <c r="J61" s="44" t="s">
        <v>3334</v>
      </c>
      <c r="K61" s="44" t="s">
        <v>1174</v>
      </c>
      <c r="L61" s="44" t="s">
        <v>3976</v>
      </c>
      <c r="M61" s="52">
        <v>45929.333333333336</v>
      </c>
      <c r="N61" s="52">
        <v>45931.509722222225</v>
      </c>
      <c r="O61" s="44" t="s">
        <v>37</v>
      </c>
      <c r="P61" s="44" t="s">
        <v>37</v>
      </c>
      <c r="Q61" s="44" t="s">
        <v>3805</v>
      </c>
      <c r="R61" s="44" t="s">
        <v>3806</v>
      </c>
      <c r="S61" s="44" t="s">
        <v>3977</v>
      </c>
      <c r="T61" s="44" t="s">
        <v>1178</v>
      </c>
      <c r="U61" s="44">
        <v>40</v>
      </c>
      <c r="V61" s="44" t="s">
        <v>43</v>
      </c>
      <c r="W61" s="44" t="str">
        <f>VLOOKUP(D61,TIPOLOGIA!A:F,6,0)</f>
        <v>TERRESTRE</v>
      </c>
      <c r="X61" s="44" t="s">
        <v>3928</v>
      </c>
      <c r="Y61" s="44">
        <v>1</v>
      </c>
      <c r="Z61" s="63">
        <f>IF(T61="SOPORTE_TELEFÓNICO",'TARIFAS 2025'!$B$14,IF(V61="PRINCIPAL",'TARIFAS 2025'!$B$11,IF(V61="INTERMEDIA",'TARIFAS 2025'!$C$11,IF(V61="LEJANA",'TARIFAS 2025'!$D$11))))</f>
        <v>36351</v>
      </c>
      <c r="AA61" s="63">
        <f t="shared" si="0"/>
        <v>36351</v>
      </c>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row>
    <row r="62" spans="1:59" s="35" customFormat="1" ht="15.6">
      <c r="A62" s="44" t="s">
        <v>94</v>
      </c>
      <c r="B62" s="44" t="str">
        <f>VLOOKUP(A62,'CENTROS DE COSTOS'!A:D,2,0)</f>
        <v>0036-0002</v>
      </c>
      <c r="C62" s="44" t="str">
        <f>VLOOKUP(A62,'CENTROS DE COSTOS'!A:D,3,0)</f>
        <v>Wompi Eje Cafetero</v>
      </c>
      <c r="D62" s="44">
        <v>63001</v>
      </c>
      <c r="E62" s="44">
        <v>2801980</v>
      </c>
      <c r="F62" s="44">
        <v>76574</v>
      </c>
      <c r="G62" s="44" t="s">
        <v>35</v>
      </c>
      <c r="H62" s="44" t="s">
        <v>941</v>
      </c>
      <c r="I62" s="44" t="s">
        <v>124</v>
      </c>
      <c r="J62" s="44" t="s">
        <v>3978</v>
      </c>
      <c r="K62" s="44" t="s">
        <v>1174</v>
      </c>
      <c r="L62" s="44" t="s">
        <v>3979</v>
      </c>
      <c r="M62" s="52">
        <v>45929.333333333336</v>
      </c>
      <c r="N62" s="52">
        <v>45931.511805555558</v>
      </c>
      <c r="O62" s="44" t="s">
        <v>37</v>
      </c>
      <c r="P62" s="44" t="s">
        <v>37</v>
      </c>
      <c r="Q62" s="44" t="s">
        <v>3805</v>
      </c>
      <c r="R62" s="44" t="s">
        <v>3806</v>
      </c>
      <c r="S62" s="44" t="s">
        <v>3980</v>
      </c>
      <c r="T62" s="44" t="s">
        <v>1178</v>
      </c>
      <c r="U62" s="44">
        <v>32</v>
      </c>
      <c r="V62" s="44" t="s">
        <v>43</v>
      </c>
      <c r="W62" s="44" t="str">
        <f>VLOOKUP(D62,TIPOLOGIA!A:F,6,0)</f>
        <v>TERRESTRE</v>
      </c>
      <c r="X62" s="44" t="s">
        <v>1874</v>
      </c>
      <c r="Y62" s="44">
        <v>1</v>
      </c>
      <c r="Z62" s="63">
        <f>IF(T62="SOPORTE_TELEFÓNICO",'TARIFAS 2025'!$B$14,IF(V62="PRINCIPAL",'TARIFAS 2025'!$B$11,IF(V62="INTERMEDIA",'TARIFAS 2025'!$C$11,IF(V62="LEJANA",'TARIFAS 2025'!$D$11))))</f>
        <v>36351</v>
      </c>
      <c r="AA62" s="63">
        <f t="shared" si="0"/>
        <v>36351</v>
      </c>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row>
    <row r="63" spans="1:59" s="35" customFormat="1" ht="15.6">
      <c r="A63" s="44" t="s">
        <v>79</v>
      </c>
      <c r="B63" s="44" t="str">
        <f>VLOOKUP(A63,'CENTROS DE COSTOS'!A:D,2,0)</f>
        <v>0036-0003</v>
      </c>
      <c r="C63" s="44" t="str">
        <f>VLOOKUP(A63,'CENTROS DE COSTOS'!A:D,3,0)</f>
        <v>Wompi Suroccidente</v>
      </c>
      <c r="D63" s="44">
        <v>76001</v>
      </c>
      <c r="E63" s="44">
        <v>2817498</v>
      </c>
      <c r="F63" s="44">
        <v>71390</v>
      </c>
      <c r="G63" s="44" t="s">
        <v>35</v>
      </c>
      <c r="H63" s="44" t="s">
        <v>1103</v>
      </c>
      <c r="I63" s="44" t="s">
        <v>79</v>
      </c>
      <c r="J63" s="44" t="s">
        <v>3981</v>
      </c>
      <c r="K63" s="44" t="s">
        <v>1174</v>
      </c>
      <c r="L63" s="44" t="s">
        <v>3982</v>
      </c>
      <c r="M63" s="52">
        <v>45930.664583333331</v>
      </c>
      <c r="N63" s="52">
        <v>45931.520833333336</v>
      </c>
      <c r="O63" s="44" t="s">
        <v>37</v>
      </c>
      <c r="P63" s="44" t="s">
        <v>37</v>
      </c>
      <c r="Q63" s="44" t="s">
        <v>3805</v>
      </c>
      <c r="R63" s="44" t="s">
        <v>3806</v>
      </c>
      <c r="S63" s="44" t="s">
        <v>3983</v>
      </c>
      <c r="T63" s="44" t="s">
        <v>1178</v>
      </c>
      <c r="U63" s="44">
        <v>40</v>
      </c>
      <c r="V63" s="44" t="s">
        <v>42</v>
      </c>
      <c r="W63" s="44" t="str">
        <f>VLOOKUP(D63,TIPOLOGIA!A:F,6,0)</f>
        <v>TERRESTRE</v>
      </c>
      <c r="X63" s="44" t="s">
        <v>1874</v>
      </c>
      <c r="Y63" s="44">
        <v>1</v>
      </c>
      <c r="Z63" s="63">
        <f>IF(T63="SOPORTE_TELEFÓNICO",'TARIFAS 2025'!$B$14,IF(V63="PRINCIPAL",'TARIFAS 2025'!$B$11,IF(V63="INTERMEDIA",'TARIFAS 2025'!$C$11,IF(V63="LEJANA",'TARIFAS 2025'!$D$11))))</f>
        <v>31419</v>
      </c>
      <c r="AA63" s="63">
        <f t="shared" si="0"/>
        <v>31419</v>
      </c>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row>
    <row r="64" spans="1:59" s="35" customFormat="1" ht="15.6">
      <c r="A64" s="44" t="s">
        <v>73</v>
      </c>
      <c r="B64" s="44" t="str">
        <f>VLOOKUP(A64,'CENTROS DE COSTOS'!A:D,2,0)</f>
        <v>0036-0004</v>
      </c>
      <c r="C64" s="44" t="str">
        <f>VLOOKUP(A64,'CENTROS DE COSTOS'!A:D,3,0)</f>
        <v>Wompi Centro</v>
      </c>
      <c r="D64" s="44">
        <v>11001</v>
      </c>
      <c r="E64" s="44">
        <v>2812455</v>
      </c>
      <c r="F64" s="44">
        <v>77388</v>
      </c>
      <c r="G64" s="44" t="s">
        <v>35</v>
      </c>
      <c r="H64" s="44" t="s">
        <v>620</v>
      </c>
      <c r="I64" s="44" t="s">
        <v>2057</v>
      </c>
      <c r="J64" s="44" t="s">
        <v>3984</v>
      </c>
      <c r="K64" s="44" t="s">
        <v>1174</v>
      </c>
      <c r="L64" s="44" t="s">
        <v>3985</v>
      </c>
      <c r="M64" s="52">
        <v>45930.333333333336</v>
      </c>
      <c r="N64" s="52">
        <v>45931.522916666669</v>
      </c>
      <c r="O64" s="44" t="s">
        <v>37</v>
      </c>
      <c r="P64" s="44" t="s">
        <v>37</v>
      </c>
      <c r="Q64" s="44" t="s">
        <v>3805</v>
      </c>
      <c r="R64" s="44" t="s">
        <v>3806</v>
      </c>
      <c r="S64" s="44" t="s">
        <v>3986</v>
      </c>
      <c r="T64" s="44" t="s">
        <v>1178</v>
      </c>
      <c r="U64" s="44">
        <v>40</v>
      </c>
      <c r="V64" s="44" t="s">
        <v>42</v>
      </c>
      <c r="W64" s="44" t="str">
        <f>VLOOKUP(D64,TIPOLOGIA!A:F,6,0)</f>
        <v>TERRESTRE</v>
      </c>
      <c r="X64" s="44" t="s">
        <v>2026</v>
      </c>
      <c r="Y64" s="44">
        <v>1</v>
      </c>
      <c r="Z64" s="63">
        <f>IF(T64="SOPORTE_TELEFÓNICO",'TARIFAS 2025'!$B$14,IF(V64="PRINCIPAL",'TARIFAS 2025'!$B$11,IF(V64="INTERMEDIA",'TARIFAS 2025'!$C$11,IF(V64="LEJANA",'TARIFAS 2025'!$D$11))))</f>
        <v>31419</v>
      </c>
      <c r="AA64" s="63">
        <f t="shared" si="0"/>
        <v>31419</v>
      </c>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row>
    <row r="65" spans="1:59" s="35" customFormat="1" ht="15.6">
      <c r="A65" s="44" t="s">
        <v>73</v>
      </c>
      <c r="B65" s="44" t="str">
        <f>VLOOKUP(A65,'CENTROS DE COSTOS'!A:D,2,0)</f>
        <v>0036-0004</v>
      </c>
      <c r="C65" s="44" t="str">
        <f>VLOOKUP(A65,'CENTROS DE COSTOS'!A:D,3,0)</f>
        <v>Wompi Centro</v>
      </c>
      <c r="D65" s="44">
        <v>11001</v>
      </c>
      <c r="E65" s="44">
        <v>2812566</v>
      </c>
      <c r="F65" s="44">
        <v>52334</v>
      </c>
      <c r="G65" s="44" t="s">
        <v>35</v>
      </c>
      <c r="H65" s="44" t="s">
        <v>620</v>
      </c>
      <c r="I65" s="44" t="s">
        <v>73</v>
      </c>
      <c r="J65" s="44" t="s">
        <v>3987</v>
      </c>
      <c r="K65" s="44" t="s">
        <v>1174</v>
      </c>
      <c r="L65" s="44" t="s">
        <v>3988</v>
      </c>
      <c r="M65" s="52">
        <v>45930.333333333336</v>
      </c>
      <c r="N65" s="52">
        <v>45931.525000000001</v>
      </c>
      <c r="O65" s="44" t="s">
        <v>37</v>
      </c>
      <c r="P65" s="44" t="s">
        <v>37</v>
      </c>
      <c r="Q65" s="44" t="s">
        <v>3805</v>
      </c>
      <c r="R65" s="44" t="s">
        <v>3806</v>
      </c>
      <c r="S65" s="44" t="s">
        <v>3989</v>
      </c>
      <c r="T65" s="44" t="s">
        <v>1178</v>
      </c>
      <c r="U65" s="44">
        <v>48</v>
      </c>
      <c r="V65" s="44" t="s">
        <v>42</v>
      </c>
      <c r="W65" s="44" t="str">
        <f>VLOOKUP(D65,TIPOLOGIA!A:F,6,0)</f>
        <v>TERRESTRE</v>
      </c>
      <c r="X65" s="44" t="s">
        <v>1621</v>
      </c>
      <c r="Y65" s="44">
        <v>1</v>
      </c>
      <c r="Z65" s="63">
        <f>IF(T65="SOPORTE_TELEFÓNICO",'TARIFAS 2025'!$B$14,IF(V65="PRINCIPAL",'TARIFAS 2025'!$B$11,IF(V65="INTERMEDIA",'TARIFAS 2025'!$C$11,IF(V65="LEJANA",'TARIFAS 2025'!$D$11))))</f>
        <v>31419</v>
      </c>
      <c r="AA65" s="63">
        <f t="shared" si="0"/>
        <v>31419</v>
      </c>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row>
    <row r="66" spans="1:59" s="35" customFormat="1" ht="15.6">
      <c r="A66" s="44" t="s">
        <v>83</v>
      </c>
      <c r="B66" s="44" t="str">
        <f>VLOOKUP(A66,'CENTROS DE COSTOS'!A:D,2,0)</f>
        <v>0036-0007</v>
      </c>
      <c r="C66" s="44" t="str">
        <f>VLOOKUP(A66,'CENTROS DE COSTOS'!A:D,3,0)</f>
        <v>Wompi Santander</v>
      </c>
      <c r="D66" s="44">
        <v>54001</v>
      </c>
      <c r="E66" s="44">
        <v>2819866</v>
      </c>
      <c r="F66" s="44">
        <v>57274</v>
      </c>
      <c r="G66" s="44" t="s">
        <v>35</v>
      </c>
      <c r="H66" s="44" t="s">
        <v>893</v>
      </c>
      <c r="I66" s="44" t="s">
        <v>83</v>
      </c>
      <c r="J66" s="44" t="s">
        <v>3659</v>
      </c>
      <c r="K66" s="44" t="s">
        <v>1174</v>
      </c>
      <c r="L66" s="44" t="s">
        <v>3990</v>
      </c>
      <c r="M66" s="52">
        <v>45931.36041666667</v>
      </c>
      <c r="N66" s="52">
        <v>45931.53125</v>
      </c>
      <c r="O66" s="44" t="s">
        <v>37</v>
      </c>
      <c r="P66" s="44" t="s">
        <v>37</v>
      </c>
      <c r="Q66" s="44" t="s">
        <v>3805</v>
      </c>
      <c r="R66" s="44" t="s">
        <v>3806</v>
      </c>
      <c r="S66" s="44" t="s">
        <v>3991</v>
      </c>
      <c r="T66" s="44" t="s">
        <v>1178</v>
      </c>
      <c r="U66" s="44">
        <v>32</v>
      </c>
      <c r="V66" s="44" t="s">
        <v>42</v>
      </c>
      <c r="W66" s="44" t="str">
        <f>VLOOKUP(D66,TIPOLOGIA!A:F,6,0)</f>
        <v>TERRESTRE</v>
      </c>
      <c r="X66" s="44" t="s">
        <v>1509</v>
      </c>
      <c r="Y66" s="44">
        <v>1</v>
      </c>
      <c r="Z66" s="63">
        <f>IF(T66="SOPORTE_TELEFÓNICO",'TARIFAS 2025'!$B$14,IF(V66="PRINCIPAL",'TARIFAS 2025'!$B$11,IF(V66="INTERMEDIA",'TARIFAS 2025'!$C$11,IF(V66="LEJANA",'TARIFAS 2025'!$D$11))))</f>
        <v>31419</v>
      </c>
      <c r="AA66" s="63">
        <f t="shared" si="0"/>
        <v>31419</v>
      </c>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row>
    <row r="67" spans="1:59" s="35" customFormat="1" ht="15.6">
      <c r="A67" s="44" t="s">
        <v>82</v>
      </c>
      <c r="B67" s="44" t="str">
        <f>VLOOKUP(A67,'CENTROS DE COSTOS'!A:D,2,0)</f>
        <v>0036-0001</v>
      </c>
      <c r="C67" s="44" t="str">
        <f>VLOOKUP(A67,'CENTROS DE COSTOS'!A:D,3,0)</f>
        <v>Wompi Costa</v>
      </c>
      <c r="D67" s="44">
        <v>13001</v>
      </c>
      <c r="E67" s="44">
        <v>2792630</v>
      </c>
      <c r="F67" s="44">
        <v>54818</v>
      </c>
      <c r="G67" s="44" t="s">
        <v>35</v>
      </c>
      <c r="H67" s="44" t="s">
        <v>277</v>
      </c>
      <c r="I67" s="44" t="s">
        <v>82</v>
      </c>
      <c r="J67" s="44" t="s">
        <v>3992</v>
      </c>
      <c r="K67" s="44" t="s">
        <v>1174</v>
      </c>
      <c r="L67" s="44" t="s">
        <v>3993</v>
      </c>
      <c r="M67" s="52">
        <v>45925.42083333333</v>
      </c>
      <c r="N67" s="52">
        <v>45931.535416666666</v>
      </c>
      <c r="O67" s="44" t="s">
        <v>37</v>
      </c>
      <c r="P67" s="44" t="s">
        <v>37</v>
      </c>
      <c r="Q67" s="44" t="s">
        <v>3805</v>
      </c>
      <c r="R67" s="44" t="s">
        <v>3806</v>
      </c>
      <c r="S67" s="44" t="s">
        <v>3994</v>
      </c>
      <c r="T67" s="44" t="s">
        <v>1178</v>
      </c>
      <c r="U67" s="44">
        <v>64</v>
      </c>
      <c r="V67" s="44" t="s">
        <v>42</v>
      </c>
      <c r="W67" s="44" t="str">
        <f>VLOOKUP(D67,TIPOLOGIA!A:F,6,0)</f>
        <v>TERRESTRE</v>
      </c>
      <c r="X67" s="44" t="s">
        <v>1418</v>
      </c>
      <c r="Y67" s="44">
        <v>1</v>
      </c>
      <c r="Z67" s="63">
        <f>IF(T67="SOPORTE_TELEFÓNICO",'TARIFAS 2025'!$B$14,IF(V67="PRINCIPAL",'TARIFAS 2025'!$B$11,IF(V67="INTERMEDIA",'TARIFAS 2025'!$C$11,IF(V67="LEJANA",'TARIFAS 2025'!$D$11))))</f>
        <v>31419</v>
      </c>
      <c r="AA67" s="63">
        <f t="shared" ref="AA67:AA130" si="1">Z67*Y67</f>
        <v>31419</v>
      </c>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row>
    <row r="68" spans="1:59" s="35" customFormat="1" ht="15.6">
      <c r="A68" s="44" t="s">
        <v>79</v>
      </c>
      <c r="B68" s="44" t="str">
        <f>VLOOKUP(A68,'CENTROS DE COSTOS'!A:D,2,0)</f>
        <v>0036-0003</v>
      </c>
      <c r="C68" s="44" t="str">
        <f>VLOOKUP(A68,'CENTROS DE COSTOS'!A:D,3,0)</f>
        <v>Wompi Suroccidente</v>
      </c>
      <c r="D68" s="44">
        <v>76001</v>
      </c>
      <c r="E68" s="44">
        <v>2815590</v>
      </c>
      <c r="F68" s="44">
        <v>57310</v>
      </c>
      <c r="G68" s="44" t="s">
        <v>35</v>
      </c>
      <c r="H68" s="44" t="s">
        <v>1103</v>
      </c>
      <c r="I68" s="44" t="s">
        <v>79</v>
      </c>
      <c r="J68" s="44" t="s">
        <v>3995</v>
      </c>
      <c r="K68" s="44" t="s">
        <v>1174</v>
      </c>
      <c r="L68" s="44" t="s">
        <v>3996</v>
      </c>
      <c r="M68" s="52">
        <v>45930.513888888891</v>
      </c>
      <c r="N68" s="52">
        <v>45931.555555555555</v>
      </c>
      <c r="O68" s="44" t="s">
        <v>37</v>
      </c>
      <c r="P68" s="44" t="s">
        <v>37</v>
      </c>
      <c r="Q68" s="44" t="s">
        <v>3805</v>
      </c>
      <c r="R68" s="44" t="s">
        <v>3806</v>
      </c>
      <c r="S68" s="44" t="s">
        <v>3997</v>
      </c>
      <c r="T68" s="44" t="s">
        <v>1178</v>
      </c>
      <c r="U68" s="44">
        <v>32</v>
      </c>
      <c r="V68" s="44" t="s">
        <v>42</v>
      </c>
      <c r="W68" s="44" t="str">
        <f>VLOOKUP(D68,TIPOLOGIA!A:F,6,0)</f>
        <v>TERRESTRE</v>
      </c>
      <c r="X68" s="44" t="s">
        <v>2171</v>
      </c>
      <c r="Y68" s="44">
        <v>1</v>
      </c>
      <c r="Z68" s="63">
        <f>IF(T68="SOPORTE_TELEFÓNICO",'TARIFAS 2025'!$B$14,IF(V68="PRINCIPAL",'TARIFAS 2025'!$B$11,IF(V68="INTERMEDIA",'TARIFAS 2025'!$C$11,IF(V68="LEJANA",'TARIFAS 2025'!$D$11))))</f>
        <v>31419</v>
      </c>
      <c r="AA68" s="63">
        <f t="shared" si="1"/>
        <v>31419</v>
      </c>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row>
    <row r="69" spans="1:59" s="35" customFormat="1" ht="15.6">
      <c r="A69" s="44" t="s">
        <v>100</v>
      </c>
      <c r="B69" s="44" t="str">
        <f>VLOOKUP(A69,'CENTROS DE COSTOS'!A:D,2,0)</f>
        <v>0036-0006</v>
      </c>
      <c r="C69" s="44" t="str">
        <f>VLOOKUP(A69,'CENTROS DE COSTOS'!A:D,3,0)</f>
        <v>Wompi Oriente</v>
      </c>
      <c r="D69" s="44">
        <v>50001</v>
      </c>
      <c r="E69" s="44">
        <v>2807054</v>
      </c>
      <c r="F69" s="44">
        <v>56409</v>
      </c>
      <c r="G69" s="44" t="s">
        <v>35</v>
      </c>
      <c r="H69" s="44" t="s">
        <v>816</v>
      </c>
      <c r="I69" s="44" t="s">
        <v>100</v>
      </c>
      <c r="J69" s="44" t="s">
        <v>3998</v>
      </c>
      <c r="K69" s="44" t="s">
        <v>1174</v>
      </c>
      <c r="L69" s="44" t="s">
        <v>3999</v>
      </c>
      <c r="M69" s="52">
        <v>45929.441666666666</v>
      </c>
      <c r="N69" s="52">
        <v>45931.556944444441</v>
      </c>
      <c r="O69" s="44" t="s">
        <v>37</v>
      </c>
      <c r="P69" s="44" t="s">
        <v>37</v>
      </c>
      <c r="Q69" s="44" t="s">
        <v>3805</v>
      </c>
      <c r="R69" s="44" t="s">
        <v>3806</v>
      </c>
      <c r="S69" s="44" t="s">
        <v>4000</v>
      </c>
      <c r="T69" s="44" t="s">
        <v>1178</v>
      </c>
      <c r="U69" s="44">
        <v>64</v>
      </c>
      <c r="V69" s="44" t="s">
        <v>42</v>
      </c>
      <c r="W69" s="44" t="str">
        <f>VLOOKUP(D69,TIPOLOGIA!A:F,6,0)</f>
        <v>TERRESTRE</v>
      </c>
      <c r="X69" s="44" t="s">
        <v>1180</v>
      </c>
      <c r="Y69" s="44">
        <v>1</v>
      </c>
      <c r="Z69" s="63">
        <f>IF(T69="SOPORTE_TELEFÓNICO",'TARIFAS 2025'!$B$14,IF(V69="PRINCIPAL",'TARIFAS 2025'!$B$11,IF(V69="INTERMEDIA",'TARIFAS 2025'!$C$11,IF(V69="LEJANA",'TARIFAS 2025'!$D$11))))</f>
        <v>31419</v>
      </c>
      <c r="AA69" s="63">
        <f t="shared" si="1"/>
        <v>31419</v>
      </c>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row>
    <row r="70" spans="1:59" s="35" customFormat="1" ht="15.6">
      <c r="A70" s="44" t="s">
        <v>82</v>
      </c>
      <c r="B70" s="44" t="str">
        <f>VLOOKUP(A70,'CENTROS DE COSTOS'!A:D,2,0)</f>
        <v>0036-0001</v>
      </c>
      <c r="C70" s="44" t="str">
        <f>VLOOKUP(A70,'CENTROS DE COSTOS'!A:D,3,0)</f>
        <v>Wompi Costa</v>
      </c>
      <c r="D70" s="44">
        <v>13001</v>
      </c>
      <c r="E70" s="44">
        <v>2788651</v>
      </c>
      <c r="F70" s="44">
        <v>76257</v>
      </c>
      <c r="G70" s="44" t="s">
        <v>35</v>
      </c>
      <c r="H70" s="44" t="s">
        <v>277</v>
      </c>
      <c r="I70" s="44" t="s">
        <v>82</v>
      </c>
      <c r="J70" s="44" t="s">
        <v>4001</v>
      </c>
      <c r="K70" s="44" t="s">
        <v>1174</v>
      </c>
      <c r="L70" s="44" t="s">
        <v>4002</v>
      </c>
      <c r="M70" s="52">
        <v>45924.595833333333</v>
      </c>
      <c r="N70" s="52">
        <v>45931.568749999999</v>
      </c>
      <c r="O70" s="44" t="s">
        <v>37</v>
      </c>
      <c r="P70" s="44" t="s">
        <v>37</v>
      </c>
      <c r="Q70" s="44" t="s">
        <v>3805</v>
      </c>
      <c r="R70" s="44" t="s">
        <v>3806</v>
      </c>
      <c r="S70" s="44" t="s">
        <v>4003</v>
      </c>
      <c r="T70" s="44" t="s">
        <v>1178</v>
      </c>
      <c r="U70" s="44">
        <v>24</v>
      </c>
      <c r="V70" s="44" t="s">
        <v>42</v>
      </c>
      <c r="W70" s="44" t="str">
        <f>VLOOKUP(D70,TIPOLOGIA!A:F,6,0)</f>
        <v>TERRESTRE</v>
      </c>
      <c r="X70" s="44" t="s">
        <v>4004</v>
      </c>
      <c r="Y70" s="44">
        <v>1</v>
      </c>
      <c r="Z70" s="63">
        <f>IF(T70="SOPORTE_TELEFÓNICO",'TARIFAS 2025'!$B$14,IF(V70="PRINCIPAL",'TARIFAS 2025'!$B$11,IF(V70="INTERMEDIA",'TARIFAS 2025'!$C$11,IF(V70="LEJANA",'TARIFAS 2025'!$D$11))))</f>
        <v>31419</v>
      </c>
      <c r="AA70" s="63">
        <f t="shared" si="1"/>
        <v>31419</v>
      </c>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row>
    <row r="71" spans="1:59" s="35" customFormat="1" ht="15.6">
      <c r="A71" s="44" t="s">
        <v>73</v>
      </c>
      <c r="B71" s="44" t="str">
        <f>VLOOKUP(A71,'CENTROS DE COSTOS'!A:D,2,0)</f>
        <v>0036-0004</v>
      </c>
      <c r="C71" s="44" t="str">
        <f>VLOOKUP(A71,'CENTROS DE COSTOS'!A:D,3,0)</f>
        <v>Wompi Centro</v>
      </c>
      <c r="D71" s="44">
        <v>11001</v>
      </c>
      <c r="E71" s="44">
        <v>2815852</v>
      </c>
      <c r="F71" s="44">
        <v>49979</v>
      </c>
      <c r="G71" s="44" t="s">
        <v>35</v>
      </c>
      <c r="H71" s="44" t="s">
        <v>620</v>
      </c>
      <c r="I71" s="44" t="s">
        <v>2057</v>
      </c>
      <c r="J71" s="44" t="s">
        <v>4005</v>
      </c>
      <c r="K71" s="44" t="s">
        <v>1174</v>
      </c>
      <c r="L71" s="44" t="s">
        <v>4006</v>
      </c>
      <c r="M71" s="52">
        <v>45930.547222222223</v>
      </c>
      <c r="N71" s="52">
        <v>45931.572916666664</v>
      </c>
      <c r="O71" s="44" t="s">
        <v>37</v>
      </c>
      <c r="P71" s="44" t="s">
        <v>37</v>
      </c>
      <c r="Q71" s="44" t="s">
        <v>3805</v>
      </c>
      <c r="R71" s="44" t="s">
        <v>3806</v>
      </c>
      <c r="S71" s="44" t="s">
        <v>4007</v>
      </c>
      <c r="T71" s="44" t="s">
        <v>1178</v>
      </c>
      <c r="U71" s="44">
        <v>32</v>
      </c>
      <c r="V71" s="44" t="s">
        <v>42</v>
      </c>
      <c r="W71" s="44" t="str">
        <f>VLOOKUP(D71,TIPOLOGIA!A:F,6,0)</f>
        <v>TERRESTRE</v>
      </c>
      <c r="X71" s="44" t="s">
        <v>2171</v>
      </c>
      <c r="Y71" s="44">
        <v>1</v>
      </c>
      <c r="Z71" s="63">
        <f>IF(T71="SOPORTE_TELEFÓNICO",'TARIFAS 2025'!$B$14,IF(V71="PRINCIPAL",'TARIFAS 2025'!$B$11,IF(V71="INTERMEDIA",'TARIFAS 2025'!$C$11,IF(V71="LEJANA",'TARIFAS 2025'!$D$11))))</f>
        <v>31419</v>
      </c>
      <c r="AA71" s="63">
        <f t="shared" si="1"/>
        <v>31419</v>
      </c>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row>
    <row r="72" spans="1:59" s="35" customFormat="1" ht="15.6">
      <c r="A72" s="44" t="s">
        <v>82</v>
      </c>
      <c r="B72" s="44" t="str">
        <f>VLOOKUP(A72,'CENTROS DE COSTOS'!A:D,2,0)</f>
        <v>0036-0001</v>
      </c>
      <c r="C72" s="44" t="str">
        <f>VLOOKUP(A72,'CENTROS DE COSTOS'!A:D,3,0)</f>
        <v>Wompi Costa</v>
      </c>
      <c r="D72" s="44">
        <v>13001</v>
      </c>
      <c r="E72" s="44">
        <v>2793651</v>
      </c>
      <c r="F72" s="44">
        <v>79054</v>
      </c>
      <c r="G72" s="44" t="s">
        <v>35</v>
      </c>
      <c r="H72" s="44" t="s">
        <v>277</v>
      </c>
      <c r="I72" s="44" t="s">
        <v>82</v>
      </c>
      <c r="J72" s="44" t="s">
        <v>4008</v>
      </c>
      <c r="K72" s="44" t="s">
        <v>1174</v>
      </c>
      <c r="L72" s="44" t="s">
        <v>4009</v>
      </c>
      <c r="M72" s="52">
        <v>45925.493750000001</v>
      </c>
      <c r="N72" s="52">
        <v>45931.593055555553</v>
      </c>
      <c r="O72" s="44" t="s">
        <v>37</v>
      </c>
      <c r="P72" s="44" t="s">
        <v>37</v>
      </c>
      <c r="Q72" s="44" t="s">
        <v>3805</v>
      </c>
      <c r="R72" s="44" t="s">
        <v>3806</v>
      </c>
      <c r="S72" s="44" t="s">
        <v>4010</v>
      </c>
      <c r="T72" s="44" t="s">
        <v>1178</v>
      </c>
      <c r="U72" s="44">
        <v>40</v>
      </c>
      <c r="V72" s="44" t="s">
        <v>42</v>
      </c>
      <c r="W72" s="44" t="str">
        <f>VLOOKUP(D72,TIPOLOGIA!A:F,6,0)</f>
        <v>TERRESTRE</v>
      </c>
      <c r="X72" s="44" t="s">
        <v>1390</v>
      </c>
      <c r="Y72" s="44">
        <v>1</v>
      </c>
      <c r="Z72" s="63">
        <f>IF(T72="SOPORTE_TELEFÓNICO",'TARIFAS 2025'!$B$14,IF(V72="PRINCIPAL",'TARIFAS 2025'!$B$11,IF(V72="INTERMEDIA",'TARIFAS 2025'!$C$11,IF(V72="LEJANA",'TARIFAS 2025'!$D$11))))</f>
        <v>31419</v>
      </c>
      <c r="AA72" s="63">
        <f t="shared" si="1"/>
        <v>31419</v>
      </c>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row>
    <row r="73" spans="1:59" s="35" customFormat="1" ht="15.6">
      <c r="A73" s="44" t="s">
        <v>82</v>
      </c>
      <c r="B73" s="44" t="str">
        <f>VLOOKUP(A73,'CENTROS DE COSTOS'!A:D,2,0)</f>
        <v>0036-0001</v>
      </c>
      <c r="C73" s="44" t="str">
        <f>VLOOKUP(A73,'CENTROS DE COSTOS'!A:D,3,0)</f>
        <v>Wompi Costa</v>
      </c>
      <c r="D73" s="44">
        <v>13001</v>
      </c>
      <c r="E73" s="44">
        <v>2800190</v>
      </c>
      <c r="F73" s="44">
        <v>67024</v>
      </c>
      <c r="G73" s="44" t="s">
        <v>35</v>
      </c>
      <c r="H73" s="44" t="s">
        <v>277</v>
      </c>
      <c r="I73" s="44" t="s">
        <v>82</v>
      </c>
      <c r="J73" s="44" t="s">
        <v>2891</v>
      </c>
      <c r="K73" s="44" t="s">
        <v>1174</v>
      </c>
      <c r="L73" s="44" t="s">
        <v>4011</v>
      </c>
      <c r="M73" s="52">
        <v>45926.551388888889</v>
      </c>
      <c r="N73" s="52">
        <v>45931.595138888886</v>
      </c>
      <c r="O73" s="44" t="s">
        <v>37</v>
      </c>
      <c r="P73" s="44" t="s">
        <v>37</v>
      </c>
      <c r="Q73" s="44" t="s">
        <v>3805</v>
      </c>
      <c r="R73" s="44" t="s">
        <v>3806</v>
      </c>
      <c r="S73" s="44" t="s">
        <v>4012</v>
      </c>
      <c r="T73" s="44" t="s">
        <v>1178</v>
      </c>
      <c r="U73" s="44">
        <v>64</v>
      </c>
      <c r="V73" s="44" t="s">
        <v>42</v>
      </c>
      <c r="W73" s="44" t="str">
        <f>VLOOKUP(D73,TIPOLOGIA!A:F,6,0)</f>
        <v>TERRESTRE</v>
      </c>
      <c r="X73" s="44" t="s">
        <v>2171</v>
      </c>
      <c r="Y73" s="44">
        <v>1</v>
      </c>
      <c r="Z73" s="63">
        <f>IF(T73="SOPORTE_TELEFÓNICO",'TARIFAS 2025'!$B$14,IF(V73="PRINCIPAL",'TARIFAS 2025'!$B$11,IF(V73="INTERMEDIA",'TARIFAS 2025'!$C$11,IF(V73="LEJANA",'TARIFAS 2025'!$D$11))))</f>
        <v>31419</v>
      </c>
      <c r="AA73" s="63">
        <f t="shared" si="1"/>
        <v>31419</v>
      </c>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row>
    <row r="74" spans="1:59" s="35" customFormat="1" ht="15.6">
      <c r="A74" s="44" t="s">
        <v>83</v>
      </c>
      <c r="B74" s="44" t="str">
        <f>VLOOKUP(A74,'CENTROS DE COSTOS'!A:D,2,0)</f>
        <v>0036-0007</v>
      </c>
      <c r="C74" s="44" t="str">
        <f>VLOOKUP(A74,'CENTROS DE COSTOS'!A:D,3,0)</f>
        <v>Wompi Santander</v>
      </c>
      <c r="D74" s="44">
        <v>54261</v>
      </c>
      <c r="E74" s="44">
        <v>2810480</v>
      </c>
      <c r="F74" s="44">
        <v>79513</v>
      </c>
      <c r="G74" s="44" t="s">
        <v>35</v>
      </c>
      <c r="H74" s="44" t="s">
        <v>893</v>
      </c>
      <c r="I74" s="44" t="s">
        <v>908</v>
      </c>
      <c r="J74" s="44" t="s">
        <v>4013</v>
      </c>
      <c r="K74" s="44" t="s">
        <v>1174</v>
      </c>
      <c r="L74" s="44" t="s">
        <v>4014</v>
      </c>
      <c r="M74" s="52">
        <v>45929.665972222225</v>
      </c>
      <c r="N74" s="52">
        <v>45931.606249999997</v>
      </c>
      <c r="O74" s="44" t="s">
        <v>37</v>
      </c>
      <c r="P74" s="44" t="s">
        <v>37</v>
      </c>
      <c r="Q74" s="44" t="s">
        <v>3805</v>
      </c>
      <c r="R74" s="44" t="s">
        <v>3806</v>
      </c>
      <c r="S74" s="44" t="s">
        <v>4015</v>
      </c>
      <c r="T74" s="44" t="s">
        <v>1178</v>
      </c>
      <c r="U74" s="44">
        <v>8</v>
      </c>
      <c r="V74" s="44" t="s">
        <v>43</v>
      </c>
      <c r="W74" s="44" t="str">
        <f>VLOOKUP(D74,TIPOLOGIA!A:F,6,0)</f>
        <v>TERRESTRE</v>
      </c>
      <c r="X74" s="44" t="s">
        <v>1751</v>
      </c>
      <c r="Y74" s="44">
        <v>1</v>
      </c>
      <c r="Z74" s="63">
        <f>IF(T74="SOPORTE_TELEFÓNICO",'TARIFAS 2025'!$B$14,IF(V74="PRINCIPAL",'TARIFAS 2025'!$B$11,IF(V74="INTERMEDIA",'TARIFAS 2025'!$C$11,IF(V74="LEJANA",'TARIFAS 2025'!$D$11))))</f>
        <v>36351</v>
      </c>
      <c r="AA74" s="63">
        <f t="shared" si="1"/>
        <v>36351</v>
      </c>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row>
    <row r="75" spans="1:59" s="35" customFormat="1" ht="15.6">
      <c r="A75" s="44" t="s">
        <v>101</v>
      </c>
      <c r="B75" s="44" t="str">
        <f>VLOOKUP(A75,'CENTROS DE COSTOS'!A:D,2,0)</f>
        <v>0036-0006</v>
      </c>
      <c r="C75" s="44" t="str">
        <f>VLOOKUP(A75,'CENTROS DE COSTOS'!A:D,3,0)</f>
        <v>Wompi Oriente</v>
      </c>
      <c r="D75" s="44">
        <v>85001</v>
      </c>
      <c r="E75" s="44">
        <v>2817062</v>
      </c>
      <c r="F75" s="44">
        <v>74557</v>
      </c>
      <c r="G75" s="44" t="s">
        <v>35</v>
      </c>
      <c r="H75" s="44" t="s">
        <v>483</v>
      </c>
      <c r="I75" s="44" t="s">
        <v>101</v>
      </c>
      <c r="J75" s="44" t="s">
        <v>4016</v>
      </c>
      <c r="K75" s="44" t="s">
        <v>1174</v>
      </c>
      <c r="L75" s="44" t="s">
        <v>4017</v>
      </c>
      <c r="M75" s="52">
        <v>45930.629166666666</v>
      </c>
      <c r="N75" s="52">
        <v>45931.613888888889</v>
      </c>
      <c r="O75" s="44" t="s">
        <v>37</v>
      </c>
      <c r="P75" s="44" t="s">
        <v>37</v>
      </c>
      <c r="Q75" s="44" t="s">
        <v>3805</v>
      </c>
      <c r="R75" s="44" t="s">
        <v>3806</v>
      </c>
      <c r="S75" s="44" t="s">
        <v>4018</v>
      </c>
      <c r="T75" s="44" t="s">
        <v>1178</v>
      </c>
      <c r="U75" s="44">
        <v>32</v>
      </c>
      <c r="V75" s="44" t="s">
        <v>42</v>
      </c>
      <c r="W75" s="44" t="str">
        <f>VLOOKUP(D75,TIPOLOGIA!A:F,6,0)</f>
        <v>TERRESTRE</v>
      </c>
      <c r="X75" s="44" t="s">
        <v>1286</v>
      </c>
      <c r="Y75" s="44">
        <v>1</v>
      </c>
      <c r="Z75" s="63">
        <f>IF(T75="SOPORTE_TELEFÓNICO",'TARIFAS 2025'!$B$14,IF(V75="PRINCIPAL",'TARIFAS 2025'!$B$11,IF(V75="INTERMEDIA",'TARIFAS 2025'!$C$11,IF(V75="LEJANA",'TARIFAS 2025'!$D$11))))</f>
        <v>31419</v>
      </c>
      <c r="AA75" s="63">
        <f t="shared" si="1"/>
        <v>31419</v>
      </c>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row>
    <row r="76" spans="1:59" s="35" customFormat="1" ht="15.6">
      <c r="A76" s="44" t="s">
        <v>73</v>
      </c>
      <c r="B76" s="44" t="str">
        <f>VLOOKUP(A76,'CENTROS DE COSTOS'!A:D,2,0)</f>
        <v>0036-0004</v>
      </c>
      <c r="C76" s="44" t="str">
        <f>VLOOKUP(A76,'CENTROS DE COSTOS'!A:D,3,0)</f>
        <v>Wompi Centro</v>
      </c>
      <c r="D76" s="44">
        <v>11001</v>
      </c>
      <c r="E76" s="44">
        <v>2818770</v>
      </c>
      <c r="F76" s="44">
        <v>68853</v>
      </c>
      <c r="G76" s="44" t="s">
        <v>35</v>
      </c>
      <c r="H76" s="44" t="s">
        <v>620</v>
      </c>
      <c r="I76" s="44" t="s">
        <v>2057</v>
      </c>
      <c r="J76" s="44" t="s">
        <v>4019</v>
      </c>
      <c r="K76" s="44" t="s">
        <v>1174</v>
      </c>
      <c r="L76" s="44" t="s">
        <v>4020</v>
      </c>
      <c r="M76" s="52">
        <v>45931.333333333336</v>
      </c>
      <c r="N76" s="52">
        <v>45931.615972222222</v>
      </c>
      <c r="O76" s="44" t="s">
        <v>37</v>
      </c>
      <c r="P76" s="44" t="s">
        <v>37</v>
      </c>
      <c r="Q76" s="44" t="s">
        <v>3805</v>
      </c>
      <c r="R76" s="44" t="s">
        <v>3806</v>
      </c>
      <c r="S76" s="44" t="s">
        <v>4021</v>
      </c>
      <c r="T76" s="44" t="s">
        <v>1178</v>
      </c>
      <c r="U76" s="44">
        <v>32</v>
      </c>
      <c r="V76" s="44" t="s">
        <v>42</v>
      </c>
      <c r="W76" s="44" t="str">
        <f>VLOOKUP(D76,TIPOLOGIA!A:F,6,0)</f>
        <v>TERRESTRE</v>
      </c>
      <c r="X76" s="44" t="s">
        <v>1537</v>
      </c>
      <c r="Y76" s="44">
        <v>1</v>
      </c>
      <c r="Z76" s="63">
        <f>IF(T76="SOPORTE_TELEFÓNICO",'TARIFAS 2025'!$B$14,IF(V76="PRINCIPAL",'TARIFAS 2025'!$B$11,IF(V76="INTERMEDIA",'TARIFAS 2025'!$C$11,IF(V76="LEJANA",'TARIFAS 2025'!$D$11))))</f>
        <v>31419</v>
      </c>
      <c r="AA76" s="63">
        <f t="shared" si="1"/>
        <v>31419</v>
      </c>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row>
    <row r="77" spans="1:59" s="35" customFormat="1" ht="15.6">
      <c r="A77" s="44" t="s">
        <v>92</v>
      </c>
      <c r="B77" s="44" t="str">
        <f>VLOOKUP(A77,'CENTROS DE COSTOS'!A:D,2,0)</f>
        <v>0036-0006</v>
      </c>
      <c r="C77" s="44" t="str">
        <f>VLOOKUP(A77,'CENTROS DE COSTOS'!A:D,3,0)</f>
        <v>Wompi Oriente</v>
      </c>
      <c r="D77" s="44">
        <v>18001</v>
      </c>
      <c r="E77" s="44">
        <v>2812395</v>
      </c>
      <c r="F77" s="44">
        <v>50349</v>
      </c>
      <c r="G77" s="44" t="s">
        <v>35</v>
      </c>
      <c r="H77" s="44" t="s">
        <v>468</v>
      </c>
      <c r="I77" s="44" t="s">
        <v>84</v>
      </c>
      <c r="J77" s="44" t="s">
        <v>2962</v>
      </c>
      <c r="K77" s="44" t="s">
        <v>1174</v>
      </c>
      <c r="L77" s="44" t="s">
        <v>4022</v>
      </c>
      <c r="M77" s="52">
        <v>45930.338194444441</v>
      </c>
      <c r="N77" s="52">
        <v>45931.629166666666</v>
      </c>
      <c r="O77" s="44" t="s">
        <v>37</v>
      </c>
      <c r="P77" s="44" t="s">
        <v>37</v>
      </c>
      <c r="Q77" s="44" t="s">
        <v>3805</v>
      </c>
      <c r="R77" s="44" t="s">
        <v>3806</v>
      </c>
      <c r="S77" s="44" t="s">
        <v>4023</v>
      </c>
      <c r="T77" s="44" t="s">
        <v>1178</v>
      </c>
      <c r="U77" s="44">
        <v>64</v>
      </c>
      <c r="V77" s="44" t="s">
        <v>44</v>
      </c>
      <c r="W77" s="44" t="str">
        <f>VLOOKUP(D77,TIPOLOGIA!A:F,6,0)</f>
        <v>TERRESTRE</v>
      </c>
      <c r="X77" s="44" t="s">
        <v>2080</v>
      </c>
      <c r="Y77" s="44">
        <v>1</v>
      </c>
      <c r="Z77" s="63">
        <f>IF(T77="SOPORTE_TELEFÓNICO",'TARIFAS 2025'!$B$14,IF(V77="PRINCIPAL",'TARIFAS 2025'!$B$11,IF(V77="INTERMEDIA",'TARIFAS 2025'!$C$11,IF(V77="LEJANA",'TARIFAS 2025'!$D$11))))</f>
        <v>40250</v>
      </c>
      <c r="AA77" s="63">
        <f t="shared" si="1"/>
        <v>40250</v>
      </c>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row>
    <row r="78" spans="1:59" s="35" customFormat="1" ht="15.6">
      <c r="A78" s="44" t="s">
        <v>98</v>
      </c>
      <c r="B78" s="44" t="str">
        <f>VLOOKUP(A78,'CENTROS DE COSTOS'!A:D,2,0)</f>
        <v>0036-0007</v>
      </c>
      <c r="C78" s="44" t="str">
        <f>VLOOKUP(A78,'CENTROS DE COSTOS'!A:D,3,0)</f>
        <v>Wompi Santander</v>
      </c>
      <c r="D78" s="44">
        <v>15238</v>
      </c>
      <c r="E78" s="44">
        <v>2818533</v>
      </c>
      <c r="F78" s="44">
        <v>35839</v>
      </c>
      <c r="G78" s="44" t="s">
        <v>35</v>
      </c>
      <c r="H78" s="44" t="s">
        <v>324</v>
      </c>
      <c r="I78" s="44" t="s">
        <v>354</v>
      </c>
      <c r="J78" s="44" t="s">
        <v>4024</v>
      </c>
      <c r="K78" s="44" t="s">
        <v>1174</v>
      </c>
      <c r="L78" s="44" t="s">
        <v>4025</v>
      </c>
      <c r="M78" s="52">
        <v>45930.746527777781</v>
      </c>
      <c r="N78" s="52">
        <v>45931.630555555559</v>
      </c>
      <c r="O78" s="44" t="s">
        <v>37</v>
      </c>
      <c r="P78" s="44" t="s">
        <v>37</v>
      </c>
      <c r="Q78" s="44" t="s">
        <v>3805</v>
      </c>
      <c r="R78" s="44" t="s">
        <v>3806</v>
      </c>
      <c r="S78" s="44" t="s">
        <v>4026</v>
      </c>
      <c r="T78" s="44" t="s">
        <v>1178</v>
      </c>
      <c r="U78" s="44">
        <v>24</v>
      </c>
      <c r="V78" s="44" t="s">
        <v>43</v>
      </c>
      <c r="W78" s="44" t="str">
        <f>VLOOKUP(D78,TIPOLOGIA!A:F,6,0)</f>
        <v>TERRESTRE</v>
      </c>
      <c r="X78" s="44" t="s">
        <v>2131</v>
      </c>
      <c r="Y78" s="44">
        <v>1</v>
      </c>
      <c r="Z78" s="63">
        <f>IF(T78="SOPORTE_TELEFÓNICO",'TARIFAS 2025'!$B$14,IF(V78="PRINCIPAL",'TARIFAS 2025'!$B$11,IF(V78="INTERMEDIA",'TARIFAS 2025'!$C$11,IF(V78="LEJANA",'TARIFAS 2025'!$D$11))))</f>
        <v>36351</v>
      </c>
      <c r="AA78" s="63">
        <f t="shared" si="1"/>
        <v>36351</v>
      </c>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row>
    <row r="79" spans="1:59" s="35" customFormat="1" ht="15.6">
      <c r="A79" s="44" t="s">
        <v>79</v>
      </c>
      <c r="B79" s="44" t="str">
        <f>VLOOKUP(A79,'CENTROS DE COSTOS'!A:D,2,0)</f>
        <v>0036-0003</v>
      </c>
      <c r="C79" s="44" t="str">
        <f>VLOOKUP(A79,'CENTROS DE COSTOS'!A:D,3,0)</f>
        <v>Wompi Suroccidente</v>
      </c>
      <c r="D79" s="44">
        <v>76001</v>
      </c>
      <c r="E79" s="44">
        <v>2816442</v>
      </c>
      <c r="F79" s="44">
        <v>70687</v>
      </c>
      <c r="G79" s="44" t="s">
        <v>35</v>
      </c>
      <c r="H79" s="44" t="s">
        <v>1103</v>
      </c>
      <c r="I79" s="44" t="s">
        <v>79</v>
      </c>
      <c r="J79" s="44" t="s">
        <v>4027</v>
      </c>
      <c r="K79" s="44" t="s">
        <v>1174</v>
      </c>
      <c r="L79" s="44" t="s">
        <v>4028</v>
      </c>
      <c r="M79" s="52">
        <v>45930.593055555553</v>
      </c>
      <c r="N79" s="52">
        <v>45931.634027777778</v>
      </c>
      <c r="O79" s="44" t="s">
        <v>37</v>
      </c>
      <c r="P79" s="44" t="s">
        <v>37</v>
      </c>
      <c r="Q79" s="44" t="s">
        <v>3805</v>
      </c>
      <c r="R79" s="44" t="s">
        <v>3806</v>
      </c>
      <c r="S79" s="44" t="s">
        <v>4029</v>
      </c>
      <c r="T79" s="44" t="s">
        <v>1178</v>
      </c>
      <c r="U79" s="44">
        <v>8</v>
      </c>
      <c r="V79" s="44" t="s">
        <v>42</v>
      </c>
      <c r="W79" s="44" t="str">
        <f>VLOOKUP(D79,TIPOLOGIA!A:F,6,0)</f>
        <v>TERRESTRE</v>
      </c>
      <c r="X79" s="44" t="s">
        <v>1927</v>
      </c>
      <c r="Y79" s="44">
        <v>1</v>
      </c>
      <c r="Z79" s="63">
        <f>IF(T79="SOPORTE_TELEFÓNICO",'TARIFAS 2025'!$B$14,IF(V79="PRINCIPAL",'TARIFAS 2025'!$B$11,IF(V79="INTERMEDIA",'TARIFAS 2025'!$C$11,IF(V79="LEJANA",'TARIFAS 2025'!$D$11))))</f>
        <v>31419</v>
      </c>
      <c r="AA79" s="63">
        <f t="shared" si="1"/>
        <v>31419</v>
      </c>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row>
    <row r="80" spans="1:59" s="35" customFormat="1" ht="15.6">
      <c r="A80" s="44" t="s">
        <v>100</v>
      </c>
      <c r="B80" s="44" t="str">
        <f>VLOOKUP(A80,'CENTROS DE COSTOS'!A:D,2,0)</f>
        <v>0036-0006</v>
      </c>
      <c r="C80" s="44" t="str">
        <f>VLOOKUP(A80,'CENTROS DE COSTOS'!A:D,3,0)</f>
        <v>Wompi Oriente</v>
      </c>
      <c r="D80" s="44">
        <v>50001</v>
      </c>
      <c r="E80" s="44">
        <v>2809847</v>
      </c>
      <c r="F80" s="44">
        <v>51898</v>
      </c>
      <c r="G80" s="44" t="s">
        <v>35</v>
      </c>
      <c r="H80" s="44" t="s">
        <v>816</v>
      </c>
      <c r="I80" s="44" t="s">
        <v>100</v>
      </c>
      <c r="J80" s="44" t="s">
        <v>4030</v>
      </c>
      <c r="K80" s="44" t="s">
        <v>1174</v>
      </c>
      <c r="L80" s="44" t="s">
        <v>4031</v>
      </c>
      <c r="M80" s="52">
        <v>45929.627083333333</v>
      </c>
      <c r="N80" s="52">
        <v>45931.672222222223</v>
      </c>
      <c r="O80" s="44" t="s">
        <v>37</v>
      </c>
      <c r="P80" s="44" t="s">
        <v>37</v>
      </c>
      <c r="Q80" s="44" t="s">
        <v>3805</v>
      </c>
      <c r="R80" s="44" t="s">
        <v>3806</v>
      </c>
      <c r="S80" s="44" t="s">
        <v>4032</v>
      </c>
      <c r="T80" s="44" t="s">
        <v>1178</v>
      </c>
      <c r="U80" s="44">
        <v>48</v>
      </c>
      <c r="V80" s="44" t="s">
        <v>42</v>
      </c>
      <c r="W80" s="44" t="str">
        <f>VLOOKUP(D80,TIPOLOGIA!A:F,6,0)</f>
        <v>TERRESTRE</v>
      </c>
      <c r="X80" s="44" t="s">
        <v>4004</v>
      </c>
      <c r="Y80" s="44">
        <v>1</v>
      </c>
      <c r="Z80" s="63">
        <f>IF(T80="SOPORTE_TELEFÓNICO",'TARIFAS 2025'!$B$14,IF(V80="PRINCIPAL",'TARIFAS 2025'!$B$11,IF(V80="INTERMEDIA",'TARIFAS 2025'!$C$11,IF(V80="LEJANA",'TARIFAS 2025'!$D$11))))</f>
        <v>31419</v>
      </c>
      <c r="AA80" s="63">
        <f t="shared" si="1"/>
        <v>31419</v>
      </c>
      <c r="AB80" s="41"/>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row>
    <row r="81" spans="1:59" s="35" customFormat="1" ht="15.6">
      <c r="A81" s="44" t="s">
        <v>91</v>
      </c>
      <c r="B81" s="44" t="str">
        <f>VLOOKUP(A81,'CENTROS DE COSTOS'!A:D,2,0)</f>
        <v>0036-0001</v>
      </c>
      <c r="C81" s="44" t="str">
        <f>VLOOKUP(A81,'CENTROS DE COSTOS'!A:D,3,0)</f>
        <v>Wompi Costa</v>
      </c>
      <c r="D81" s="44">
        <v>23001</v>
      </c>
      <c r="E81" s="44">
        <v>2809948</v>
      </c>
      <c r="F81" s="44">
        <v>58874</v>
      </c>
      <c r="G81" s="44" t="s">
        <v>35</v>
      </c>
      <c r="H81" s="44" t="s">
        <v>278</v>
      </c>
      <c r="I81" s="44" t="s">
        <v>91</v>
      </c>
      <c r="J81" s="44" t="s">
        <v>2340</v>
      </c>
      <c r="K81" s="44" t="s">
        <v>1174</v>
      </c>
      <c r="L81" s="44" t="s">
        <v>4033</v>
      </c>
      <c r="M81" s="52">
        <v>45929.629166666666</v>
      </c>
      <c r="N81" s="52">
        <v>45931.673611111109</v>
      </c>
      <c r="O81" s="44" t="s">
        <v>37</v>
      </c>
      <c r="P81" s="44" t="s">
        <v>37</v>
      </c>
      <c r="Q81" s="44" t="s">
        <v>3805</v>
      </c>
      <c r="R81" s="44" t="s">
        <v>3806</v>
      </c>
      <c r="S81" s="44" t="s">
        <v>4034</v>
      </c>
      <c r="T81" s="44" t="s">
        <v>1178</v>
      </c>
      <c r="U81" s="44">
        <v>48</v>
      </c>
      <c r="V81" s="44" t="s">
        <v>42</v>
      </c>
      <c r="W81" s="44" t="str">
        <f>VLOOKUP(D81,TIPOLOGIA!A:F,6,0)</f>
        <v>TERRESTRE</v>
      </c>
      <c r="X81" s="44" t="s">
        <v>2124</v>
      </c>
      <c r="Y81" s="44">
        <v>1</v>
      </c>
      <c r="Z81" s="63">
        <f>IF(T81="SOPORTE_TELEFÓNICO",'TARIFAS 2025'!$B$14,IF(V81="PRINCIPAL",'TARIFAS 2025'!$B$11,IF(V81="INTERMEDIA",'TARIFAS 2025'!$C$11,IF(V81="LEJANA",'TARIFAS 2025'!$D$11))))</f>
        <v>31419</v>
      </c>
      <c r="AA81" s="63">
        <f t="shared" si="1"/>
        <v>31419</v>
      </c>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row>
    <row r="82" spans="1:59" s="35" customFormat="1" ht="15.6">
      <c r="A82" s="44" t="s">
        <v>87</v>
      </c>
      <c r="B82" s="44" t="str">
        <f>VLOOKUP(A82,'CENTROS DE COSTOS'!A:D,2,0)</f>
        <v>0036-0006</v>
      </c>
      <c r="C82" s="44" t="str">
        <f>VLOOKUP(A82,'CENTROS DE COSTOS'!A:D,3,0)</f>
        <v>Wompi Oriente</v>
      </c>
      <c r="D82" s="44">
        <v>73124</v>
      </c>
      <c r="E82" s="44">
        <v>2811624</v>
      </c>
      <c r="F82" s="44">
        <v>65906</v>
      </c>
      <c r="G82" s="44" t="s">
        <v>35</v>
      </c>
      <c r="H82" s="44" t="s">
        <v>1058</v>
      </c>
      <c r="I82" s="44" t="s">
        <v>1065</v>
      </c>
      <c r="J82" s="44" t="s">
        <v>2395</v>
      </c>
      <c r="K82" s="44" t="s">
        <v>1174</v>
      </c>
      <c r="L82" s="44" t="s">
        <v>4035</v>
      </c>
      <c r="M82" s="52">
        <v>45930.333333333336</v>
      </c>
      <c r="N82" s="52">
        <v>45931.674305555556</v>
      </c>
      <c r="O82" s="44" t="s">
        <v>37</v>
      </c>
      <c r="P82" s="44" t="s">
        <v>37</v>
      </c>
      <c r="Q82" s="44" t="s">
        <v>3805</v>
      </c>
      <c r="R82" s="44" t="s">
        <v>3806</v>
      </c>
      <c r="S82" s="44" t="s">
        <v>4036</v>
      </c>
      <c r="T82" s="44" t="s">
        <v>1178</v>
      </c>
      <c r="U82" s="44">
        <v>24</v>
      </c>
      <c r="V82" s="44" t="s">
        <v>43</v>
      </c>
      <c r="W82" s="44" t="str">
        <f>VLOOKUP(D82,TIPOLOGIA!A:F,6,0)</f>
        <v>TERRESTRE</v>
      </c>
      <c r="X82" s="44" t="s">
        <v>3928</v>
      </c>
      <c r="Y82" s="44">
        <v>1</v>
      </c>
      <c r="Z82" s="63">
        <f>IF(T82="SOPORTE_TELEFÓNICO",'TARIFAS 2025'!$B$14,IF(V82="PRINCIPAL",'TARIFAS 2025'!$B$11,IF(V82="INTERMEDIA",'TARIFAS 2025'!$C$11,IF(V82="LEJANA",'TARIFAS 2025'!$D$11))))</f>
        <v>36351</v>
      </c>
      <c r="AA82" s="63">
        <f t="shared" si="1"/>
        <v>36351</v>
      </c>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row>
    <row r="83" spans="1:59" s="35" customFormat="1" ht="15.6">
      <c r="A83" s="44" t="s">
        <v>87</v>
      </c>
      <c r="B83" s="44" t="str">
        <f>VLOOKUP(A83,'CENTROS DE COSTOS'!A:D,2,0)</f>
        <v>0036-0006</v>
      </c>
      <c r="C83" s="44" t="str">
        <f>VLOOKUP(A83,'CENTROS DE COSTOS'!A:D,3,0)</f>
        <v>Wompi Oriente</v>
      </c>
      <c r="D83" s="44">
        <v>73124</v>
      </c>
      <c r="E83" s="44">
        <v>2812872</v>
      </c>
      <c r="F83" s="44">
        <v>42440</v>
      </c>
      <c r="G83" s="44" t="s">
        <v>35</v>
      </c>
      <c r="H83" s="44" t="s">
        <v>1058</v>
      </c>
      <c r="I83" s="44" t="s">
        <v>1065</v>
      </c>
      <c r="J83" s="44" t="s">
        <v>4037</v>
      </c>
      <c r="K83" s="44" t="s">
        <v>1174</v>
      </c>
      <c r="L83" s="44" t="s">
        <v>4038</v>
      </c>
      <c r="M83" s="52">
        <v>45930.366666666669</v>
      </c>
      <c r="N83" s="52">
        <v>45931.675694444442</v>
      </c>
      <c r="O83" s="44" t="s">
        <v>37</v>
      </c>
      <c r="P83" s="44" t="s">
        <v>37</v>
      </c>
      <c r="Q83" s="44" t="s">
        <v>3805</v>
      </c>
      <c r="R83" s="44" t="s">
        <v>3806</v>
      </c>
      <c r="S83" s="44" t="s">
        <v>4039</v>
      </c>
      <c r="T83" s="44" t="s">
        <v>1178</v>
      </c>
      <c r="U83" s="44">
        <v>64</v>
      </c>
      <c r="V83" s="44" t="s">
        <v>43</v>
      </c>
      <c r="W83" s="44" t="str">
        <f>VLOOKUP(D83,TIPOLOGIA!A:F,6,0)</f>
        <v>TERRESTRE</v>
      </c>
      <c r="X83" s="44" t="s">
        <v>1491</v>
      </c>
      <c r="Y83" s="44">
        <v>1</v>
      </c>
      <c r="Z83" s="63">
        <f>IF(T83="SOPORTE_TELEFÓNICO",'TARIFAS 2025'!$B$14,IF(V83="PRINCIPAL",'TARIFAS 2025'!$B$11,IF(V83="INTERMEDIA",'TARIFAS 2025'!$C$11,IF(V83="LEJANA",'TARIFAS 2025'!$D$11))))</f>
        <v>36351</v>
      </c>
      <c r="AA83" s="63">
        <f t="shared" si="1"/>
        <v>36351</v>
      </c>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row>
    <row r="84" spans="1:59" s="35" customFormat="1" ht="15.6">
      <c r="A84" s="44" t="s">
        <v>79</v>
      </c>
      <c r="B84" s="44" t="str">
        <f>VLOOKUP(A84,'CENTROS DE COSTOS'!A:D,2,0)</f>
        <v>0036-0003</v>
      </c>
      <c r="C84" s="44" t="str">
        <f>VLOOKUP(A84,'CENTROS DE COSTOS'!A:D,3,0)</f>
        <v>Wompi Suroccidente</v>
      </c>
      <c r="D84" s="44">
        <v>19001</v>
      </c>
      <c r="E84" s="44">
        <v>2812946</v>
      </c>
      <c r="F84" s="44">
        <v>22896</v>
      </c>
      <c r="G84" s="44" t="s">
        <v>35</v>
      </c>
      <c r="H84" s="44" t="s">
        <v>500</v>
      </c>
      <c r="I84" s="44" t="s">
        <v>95</v>
      </c>
      <c r="J84" s="44" t="s">
        <v>4040</v>
      </c>
      <c r="K84" s="44" t="s">
        <v>1174</v>
      </c>
      <c r="L84" s="44" t="s">
        <v>4041</v>
      </c>
      <c r="M84" s="52">
        <v>45930.371527777781</v>
      </c>
      <c r="N84" s="52">
        <v>45931.676388888889</v>
      </c>
      <c r="O84" s="44" t="s">
        <v>37</v>
      </c>
      <c r="P84" s="44" t="s">
        <v>37</v>
      </c>
      <c r="Q84" s="44" t="s">
        <v>3805</v>
      </c>
      <c r="R84" s="44" t="s">
        <v>3806</v>
      </c>
      <c r="S84" s="44" t="s">
        <v>4042</v>
      </c>
      <c r="T84" s="44" t="s">
        <v>1178</v>
      </c>
      <c r="U84" s="44">
        <v>64</v>
      </c>
      <c r="V84" s="44" t="s">
        <v>44</v>
      </c>
      <c r="W84" s="44" t="str">
        <f>VLOOKUP(D84,TIPOLOGIA!A:F,6,0)</f>
        <v>TERRESTRE</v>
      </c>
      <c r="X84" s="44" t="s">
        <v>1491</v>
      </c>
      <c r="Y84" s="44">
        <v>1</v>
      </c>
      <c r="Z84" s="63">
        <f>IF(T84="SOPORTE_TELEFÓNICO",'TARIFAS 2025'!$B$14,IF(V84="PRINCIPAL",'TARIFAS 2025'!$B$11,IF(V84="INTERMEDIA",'TARIFAS 2025'!$C$11,IF(V84="LEJANA",'TARIFAS 2025'!$D$11))))</f>
        <v>40250</v>
      </c>
      <c r="AA84" s="63">
        <f t="shared" si="1"/>
        <v>40250</v>
      </c>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row>
    <row r="85" spans="1:59" s="35" customFormat="1" ht="15.6">
      <c r="A85" s="44" t="s">
        <v>94</v>
      </c>
      <c r="B85" s="44" t="str">
        <f>VLOOKUP(A85,'CENTROS DE COSTOS'!A:D,2,0)</f>
        <v>0036-0002</v>
      </c>
      <c r="C85" s="44" t="str">
        <f>VLOOKUP(A85,'CENTROS DE COSTOS'!A:D,3,0)</f>
        <v>Wompi Eje Cafetero</v>
      </c>
      <c r="D85" s="44">
        <v>66001</v>
      </c>
      <c r="E85" s="44">
        <v>2815915</v>
      </c>
      <c r="F85" s="44">
        <v>45610</v>
      </c>
      <c r="G85" s="44" t="s">
        <v>35</v>
      </c>
      <c r="H85" s="44" t="s">
        <v>460</v>
      </c>
      <c r="I85" s="44" t="s">
        <v>94</v>
      </c>
      <c r="J85" s="44" t="s">
        <v>4043</v>
      </c>
      <c r="K85" s="44" t="s">
        <v>1174</v>
      </c>
      <c r="L85" s="44" t="s">
        <v>4044</v>
      </c>
      <c r="M85" s="52">
        <v>45930.541666666664</v>
      </c>
      <c r="N85" s="52">
        <v>45931.677777777775</v>
      </c>
      <c r="O85" s="44" t="s">
        <v>37</v>
      </c>
      <c r="P85" s="44" t="s">
        <v>37</v>
      </c>
      <c r="Q85" s="44" t="s">
        <v>3805</v>
      </c>
      <c r="R85" s="44" t="s">
        <v>3806</v>
      </c>
      <c r="S85" s="44" t="s">
        <v>4045</v>
      </c>
      <c r="T85" s="44" t="s">
        <v>1178</v>
      </c>
      <c r="U85" s="44">
        <v>64</v>
      </c>
      <c r="V85" s="44" t="s">
        <v>42</v>
      </c>
      <c r="W85" s="44" t="str">
        <f>VLOOKUP(D85,TIPOLOGIA!A:F,6,0)</f>
        <v>TERRESTRE</v>
      </c>
      <c r="X85" s="44" t="s">
        <v>4046</v>
      </c>
      <c r="Y85" s="44">
        <v>1</v>
      </c>
      <c r="Z85" s="63">
        <f>IF(T85="SOPORTE_TELEFÓNICO",'TARIFAS 2025'!$B$14,IF(V85="PRINCIPAL",'TARIFAS 2025'!$B$11,IF(V85="INTERMEDIA",'TARIFAS 2025'!$C$11,IF(V85="LEJANA",'TARIFAS 2025'!$D$11))))</f>
        <v>31419</v>
      </c>
      <c r="AA85" s="63">
        <f t="shared" si="1"/>
        <v>31419</v>
      </c>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row>
    <row r="86" spans="1:59" s="35" customFormat="1" ht="15.6">
      <c r="A86" s="44" t="s">
        <v>91</v>
      </c>
      <c r="B86" s="44" t="str">
        <f>VLOOKUP(A86,'CENTROS DE COSTOS'!A:D,2,0)</f>
        <v>0036-0001</v>
      </c>
      <c r="C86" s="44" t="str">
        <f>VLOOKUP(A86,'CENTROS DE COSTOS'!A:D,3,0)</f>
        <v>Wompi Costa</v>
      </c>
      <c r="D86" s="44">
        <v>23001</v>
      </c>
      <c r="E86" s="44">
        <v>2810496</v>
      </c>
      <c r="F86" s="44">
        <v>32599</v>
      </c>
      <c r="G86" s="44" t="s">
        <v>35</v>
      </c>
      <c r="H86" s="44" t="s">
        <v>278</v>
      </c>
      <c r="I86" s="44" t="s">
        <v>91</v>
      </c>
      <c r="J86" s="44" t="s">
        <v>4047</v>
      </c>
      <c r="K86" s="44" t="s">
        <v>1174</v>
      </c>
      <c r="L86" s="44" t="s">
        <v>4048</v>
      </c>
      <c r="M86" s="52">
        <v>45929.668055555558</v>
      </c>
      <c r="N86" s="52">
        <v>45931.68472222222</v>
      </c>
      <c r="O86" s="44" t="s">
        <v>37</v>
      </c>
      <c r="P86" s="44" t="s">
        <v>37</v>
      </c>
      <c r="Q86" s="44" t="s">
        <v>3805</v>
      </c>
      <c r="R86" s="44" t="s">
        <v>3806</v>
      </c>
      <c r="S86" s="44" t="s">
        <v>4049</v>
      </c>
      <c r="T86" s="44" t="s">
        <v>1178</v>
      </c>
      <c r="U86" s="44">
        <v>48</v>
      </c>
      <c r="V86" s="44" t="s">
        <v>42</v>
      </c>
      <c r="W86" s="44" t="str">
        <f>VLOOKUP(D86,TIPOLOGIA!A:F,6,0)</f>
        <v>TERRESTRE</v>
      </c>
      <c r="X86" s="44" t="s">
        <v>1321</v>
      </c>
      <c r="Y86" s="44">
        <v>1</v>
      </c>
      <c r="Z86" s="63">
        <f>IF(T86="SOPORTE_TELEFÓNICO",'TARIFAS 2025'!$B$14,IF(V86="PRINCIPAL",'TARIFAS 2025'!$B$11,IF(V86="INTERMEDIA",'TARIFAS 2025'!$C$11,IF(V86="LEJANA",'TARIFAS 2025'!$D$11))))</f>
        <v>31419</v>
      </c>
      <c r="AA86" s="63">
        <f t="shared" si="1"/>
        <v>31419</v>
      </c>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row>
    <row r="87" spans="1:59" s="35" customFormat="1" ht="15.6">
      <c r="A87" s="44" t="s">
        <v>79</v>
      </c>
      <c r="B87" s="44" t="str">
        <f>VLOOKUP(A87,'CENTROS DE COSTOS'!A:D,2,0)</f>
        <v>0036-0003</v>
      </c>
      <c r="C87" s="44" t="str">
        <f>VLOOKUP(A87,'CENTROS DE COSTOS'!A:D,3,0)</f>
        <v>Wompi Suroccidente</v>
      </c>
      <c r="D87" s="44">
        <v>76001</v>
      </c>
      <c r="E87" s="44">
        <v>2815536</v>
      </c>
      <c r="F87" s="44">
        <v>73737</v>
      </c>
      <c r="G87" s="44" t="s">
        <v>35</v>
      </c>
      <c r="H87" s="44" t="s">
        <v>1103</v>
      </c>
      <c r="I87" s="44" t="s">
        <v>79</v>
      </c>
      <c r="J87" s="44" t="s">
        <v>4050</v>
      </c>
      <c r="K87" s="44" t="s">
        <v>1174</v>
      </c>
      <c r="L87" s="44" t="s">
        <v>4051</v>
      </c>
      <c r="M87" s="52">
        <v>45930.497916666667</v>
      </c>
      <c r="N87" s="52">
        <v>45931.695833333331</v>
      </c>
      <c r="O87" s="44" t="s">
        <v>37</v>
      </c>
      <c r="P87" s="44" t="s">
        <v>37</v>
      </c>
      <c r="Q87" s="44" t="s">
        <v>3805</v>
      </c>
      <c r="R87" s="44" t="s">
        <v>3806</v>
      </c>
      <c r="S87" s="44" t="s">
        <v>4052</v>
      </c>
      <c r="T87" s="44" t="s">
        <v>1178</v>
      </c>
      <c r="U87" s="44">
        <v>48</v>
      </c>
      <c r="V87" s="44" t="s">
        <v>42</v>
      </c>
      <c r="W87" s="44" t="str">
        <f>VLOOKUP(D87,TIPOLOGIA!A:F,6,0)</f>
        <v>TERRESTRE</v>
      </c>
      <c r="X87" s="44" t="s">
        <v>3928</v>
      </c>
      <c r="Y87" s="44">
        <v>1</v>
      </c>
      <c r="Z87" s="63">
        <f>IF(T87="SOPORTE_TELEFÓNICO",'TARIFAS 2025'!$B$14,IF(V87="PRINCIPAL",'TARIFAS 2025'!$B$11,IF(V87="INTERMEDIA",'TARIFAS 2025'!$C$11,IF(V87="LEJANA",'TARIFAS 2025'!$D$11))))</f>
        <v>31419</v>
      </c>
      <c r="AA87" s="63">
        <f t="shared" si="1"/>
        <v>31419</v>
      </c>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row>
    <row r="88" spans="1:59" s="35" customFormat="1" ht="15.6">
      <c r="A88" s="44" t="s">
        <v>87</v>
      </c>
      <c r="B88" s="44" t="str">
        <f>VLOOKUP(A88,'CENTROS DE COSTOS'!A:D,2,0)</f>
        <v>0036-0006</v>
      </c>
      <c r="C88" s="44" t="str">
        <f>VLOOKUP(A88,'CENTROS DE COSTOS'!A:D,3,0)</f>
        <v>Wompi Oriente</v>
      </c>
      <c r="D88" s="44">
        <v>73001</v>
      </c>
      <c r="E88" s="44">
        <v>2815627</v>
      </c>
      <c r="F88" s="44">
        <v>31221</v>
      </c>
      <c r="G88" s="44" t="s">
        <v>35</v>
      </c>
      <c r="H88" s="44" t="s">
        <v>1058</v>
      </c>
      <c r="I88" s="44" t="s">
        <v>87</v>
      </c>
      <c r="J88" s="44" t="s">
        <v>4053</v>
      </c>
      <c r="K88" s="44" t="s">
        <v>1174</v>
      </c>
      <c r="L88" s="44" t="s">
        <v>4054</v>
      </c>
      <c r="M88" s="52">
        <v>45930.506249999999</v>
      </c>
      <c r="N88" s="52">
        <v>45931.698611111111</v>
      </c>
      <c r="O88" s="44" t="s">
        <v>37</v>
      </c>
      <c r="P88" s="44" t="s">
        <v>37</v>
      </c>
      <c r="Q88" s="44" t="s">
        <v>3805</v>
      </c>
      <c r="R88" s="44" t="s">
        <v>3806</v>
      </c>
      <c r="S88" s="44" t="s">
        <v>4055</v>
      </c>
      <c r="T88" s="44" t="s">
        <v>1178</v>
      </c>
      <c r="U88" s="44">
        <v>64</v>
      </c>
      <c r="V88" s="44" t="s">
        <v>42</v>
      </c>
      <c r="W88" s="44" t="str">
        <f>VLOOKUP(D88,TIPOLOGIA!A:F,6,0)</f>
        <v>TERRESTRE</v>
      </c>
      <c r="X88" s="44" t="s">
        <v>1943</v>
      </c>
      <c r="Y88" s="44">
        <v>1</v>
      </c>
      <c r="Z88" s="63">
        <f>IF(T88="SOPORTE_TELEFÓNICO",'TARIFAS 2025'!$B$14,IF(V88="PRINCIPAL",'TARIFAS 2025'!$B$11,IF(V88="INTERMEDIA",'TARIFAS 2025'!$C$11,IF(V88="LEJANA",'TARIFAS 2025'!$D$11))))</f>
        <v>31419</v>
      </c>
      <c r="AA88" s="63">
        <f t="shared" si="1"/>
        <v>31419</v>
      </c>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row>
    <row r="89" spans="1:59" s="35" customFormat="1" ht="15.6">
      <c r="A89" s="44" t="s">
        <v>93</v>
      </c>
      <c r="B89" s="44" t="str">
        <f>VLOOKUP(A89,'CENTROS DE COSTOS'!A:D,2,0)</f>
        <v>0036-0003</v>
      </c>
      <c r="C89" s="44" t="str">
        <f>VLOOKUP(A89,'CENTROS DE COSTOS'!A:D,3,0)</f>
        <v>Wompi Suroccidente</v>
      </c>
      <c r="D89" s="44">
        <v>52001</v>
      </c>
      <c r="E89" s="44">
        <v>2816054</v>
      </c>
      <c r="F89" s="44">
        <v>16110</v>
      </c>
      <c r="G89" s="44" t="s">
        <v>35</v>
      </c>
      <c r="H89" s="44" t="s">
        <v>135</v>
      </c>
      <c r="I89" s="44" t="s">
        <v>93</v>
      </c>
      <c r="J89" s="44" t="s">
        <v>2377</v>
      </c>
      <c r="K89" s="44" t="s">
        <v>1174</v>
      </c>
      <c r="L89" s="44" t="s">
        <v>4056</v>
      </c>
      <c r="M89" s="52">
        <v>45930.570138888892</v>
      </c>
      <c r="N89" s="52">
        <v>45931.699305555558</v>
      </c>
      <c r="O89" s="44" t="s">
        <v>37</v>
      </c>
      <c r="P89" s="44" t="s">
        <v>37</v>
      </c>
      <c r="Q89" s="44" t="s">
        <v>3805</v>
      </c>
      <c r="R89" s="44" t="s">
        <v>3806</v>
      </c>
      <c r="S89" s="44" t="s">
        <v>4057</v>
      </c>
      <c r="T89" s="44" t="s">
        <v>1178</v>
      </c>
      <c r="U89" s="44">
        <v>56</v>
      </c>
      <c r="V89" s="44" t="s">
        <v>42</v>
      </c>
      <c r="W89" s="44" t="str">
        <f>VLOOKUP(D89,TIPOLOGIA!A:F,6,0)</f>
        <v>TERRESTRE</v>
      </c>
      <c r="X89" s="44" t="s">
        <v>2253</v>
      </c>
      <c r="Y89" s="44">
        <v>1</v>
      </c>
      <c r="Z89" s="63">
        <f>IF(T89="SOPORTE_TELEFÓNICO",'TARIFAS 2025'!$B$14,IF(V89="PRINCIPAL",'TARIFAS 2025'!$B$11,IF(V89="INTERMEDIA",'TARIFAS 2025'!$C$11,IF(V89="LEJANA",'TARIFAS 2025'!$D$11))))</f>
        <v>31419</v>
      </c>
      <c r="AA89" s="63">
        <f t="shared" si="1"/>
        <v>31419</v>
      </c>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row>
    <row r="90" spans="1:59" s="35" customFormat="1" ht="15.6">
      <c r="A90" s="44" t="s">
        <v>87</v>
      </c>
      <c r="B90" s="44" t="str">
        <f>VLOOKUP(A90,'CENTROS DE COSTOS'!A:D,2,0)</f>
        <v>0036-0006</v>
      </c>
      <c r="C90" s="44" t="str">
        <f>VLOOKUP(A90,'CENTROS DE COSTOS'!A:D,3,0)</f>
        <v>Wompi Oriente</v>
      </c>
      <c r="D90" s="44">
        <v>73001</v>
      </c>
      <c r="E90" s="44">
        <v>2816642</v>
      </c>
      <c r="F90" s="44">
        <v>75097</v>
      </c>
      <c r="G90" s="44" t="s">
        <v>35</v>
      </c>
      <c r="H90" s="44" t="s">
        <v>1058</v>
      </c>
      <c r="I90" s="44" t="s">
        <v>87</v>
      </c>
      <c r="J90" s="44" t="s">
        <v>4058</v>
      </c>
      <c r="K90" s="44" t="s">
        <v>1174</v>
      </c>
      <c r="L90" s="44" t="s">
        <v>4059</v>
      </c>
      <c r="M90" s="52">
        <v>45930.604861111111</v>
      </c>
      <c r="N90" s="52">
        <v>45931.701388888891</v>
      </c>
      <c r="O90" s="44" t="s">
        <v>37</v>
      </c>
      <c r="P90" s="44" t="s">
        <v>37</v>
      </c>
      <c r="Q90" s="44" t="s">
        <v>3805</v>
      </c>
      <c r="R90" s="44" t="s">
        <v>3806</v>
      </c>
      <c r="S90" s="44" t="s">
        <v>4055</v>
      </c>
      <c r="T90" s="44" t="s">
        <v>1178</v>
      </c>
      <c r="U90" s="44">
        <v>64</v>
      </c>
      <c r="V90" s="44" t="s">
        <v>42</v>
      </c>
      <c r="W90" s="44" t="str">
        <f>VLOOKUP(D90,TIPOLOGIA!A:F,6,0)</f>
        <v>TERRESTRE</v>
      </c>
      <c r="X90" s="44" t="s">
        <v>1303</v>
      </c>
      <c r="Y90" s="44">
        <v>1</v>
      </c>
      <c r="Z90" s="63">
        <f>IF(T90="SOPORTE_TELEFÓNICO",'TARIFAS 2025'!$B$14,IF(V90="PRINCIPAL",'TARIFAS 2025'!$B$11,IF(V90="INTERMEDIA",'TARIFAS 2025'!$C$11,IF(V90="LEJANA",'TARIFAS 2025'!$D$11))))</f>
        <v>31419</v>
      </c>
      <c r="AA90" s="63">
        <f t="shared" si="1"/>
        <v>31419</v>
      </c>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row>
    <row r="91" spans="1:59" s="35" customFormat="1" ht="15.6">
      <c r="A91" s="44" t="s">
        <v>70</v>
      </c>
      <c r="B91" s="44" t="str">
        <f>VLOOKUP(A91,'CENTROS DE COSTOS'!A:D,2,0)</f>
        <v>0036-0001</v>
      </c>
      <c r="C91" s="44" t="str">
        <f>VLOOKUP(A91,'CENTROS DE COSTOS'!A:D,3,0)</f>
        <v>Wompi Costa</v>
      </c>
      <c r="D91" s="44">
        <v>8758</v>
      </c>
      <c r="E91" s="44">
        <v>2817155</v>
      </c>
      <c r="F91" s="44">
        <v>64742</v>
      </c>
      <c r="G91" s="44" t="s">
        <v>35</v>
      </c>
      <c r="H91" s="44" t="s">
        <v>255</v>
      </c>
      <c r="I91" s="44" t="s">
        <v>272</v>
      </c>
      <c r="J91" s="44" t="s">
        <v>4060</v>
      </c>
      <c r="K91" s="44" t="s">
        <v>1174</v>
      </c>
      <c r="L91" s="44" t="s">
        <v>4061</v>
      </c>
      <c r="M91" s="52">
        <v>45930.636805555558</v>
      </c>
      <c r="N91" s="52">
        <v>45931.703472222223</v>
      </c>
      <c r="O91" s="44" t="s">
        <v>37</v>
      </c>
      <c r="P91" s="44" t="s">
        <v>37</v>
      </c>
      <c r="Q91" s="44" t="s">
        <v>3805</v>
      </c>
      <c r="R91" s="44" t="s">
        <v>3806</v>
      </c>
      <c r="S91" s="44" t="s">
        <v>4062</v>
      </c>
      <c r="T91" s="44" t="s">
        <v>1178</v>
      </c>
      <c r="U91" s="44">
        <v>24</v>
      </c>
      <c r="V91" s="44" t="s">
        <v>42</v>
      </c>
      <c r="W91" s="44" t="str">
        <f>VLOOKUP(D91,TIPOLOGIA!A:F,6,0)</f>
        <v>TERRESTRE</v>
      </c>
      <c r="X91" s="44" t="s">
        <v>2253</v>
      </c>
      <c r="Y91" s="44">
        <v>1</v>
      </c>
      <c r="Z91" s="63">
        <f>IF(T91="SOPORTE_TELEFÓNICO",'TARIFAS 2025'!$B$14,IF(V91="PRINCIPAL",'TARIFAS 2025'!$B$11,IF(V91="INTERMEDIA",'TARIFAS 2025'!$C$11,IF(V91="LEJANA",'TARIFAS 2025'!$D$11))))</f>
        <v>31419</v>
      </c>
      <c r="AA91" s="63">
        <f t="shared" si="1"/>
        <v>31419</v>
      </c>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row>
    <row r="92" spans="1:59" s="35" customFormat="1" ht="15.6">
      <c r="A92" s="44" t="s">
        <v>91</v>
      </c>
      <c r="B92" s="44" t="str">
        <f>VLOOKUP(A92,'CENTROS DE COSTOS'!A:D,2,0)</f>
        <v>0036-0001</v>
      </c>
      <c r="C92" s="44" t="str">
        <f>VLOOKUP(A92,'CENTROS DE COSTOS'!A:D,3,0)</f>
        <v>Wompi Costa</v>
      </c>
      <c r="D92" s="44">
        <v>23001</v>
      </c>
      <c r="E92" s="44">
        <v>2817759</v>
      </c>
      <c r="F92" s="44">
        <v>75854</v>
      </c>
      <c r="G92" s="44" t="s">
        <v>35</v>
      </c>
      <c r="H92" s="44" t="s">
        <v>278</v>
      </c>
      <c r="I92" s="44" t="s">
        <v>91</v>
      </c>
      <c r="J92" s="44" t="s">
        <v>4063</v>
      </c>
      <c r="K92" s="44" t="s">
        <v>1174</v>
      </c>
      <c r="L92" s="44" t="s">
        <v>4064</v>
      </c>
      <c r="M92" s="52">
        <v>45930.675000000003</v>
      </c>
      <c r="N92" s="52">
        <v>45931.706250000003</v>
      </c>
      <c r="O92" s="44" t="s">
        <v>37</v>
      </c>
      <c r="P92" s="44" t="s">
        <v>37</v>
      </c>
      <c r="Q92" s="44" t="s">
        <v>3805</v>
      </c>
      <c r="R92" s="44" t="s">
        <v>3806</v>
      </c>
      <c r="S92" s="44" t="s">
        <v>4065</v>
      </c>
      <c r="T92" s="44" t="s">
        <v>1178</v>
      </c>
      <c r="U92" s="44">
        <v>24</v>
      </c>
      <c r="V92" s="44" t="s">
        <v>42</v>
      </c>
      <c r="W92" s="44" t="str">
        <f>VLOOKUP(D92,TIPOLOGIA!A:F,6,0)</f>
        <v>TERRESTRE</v>
      </c>
      <c r="X92" s="44" t="s">
        <v>3658</v>
      </c>
      <c r="Y92" s="44">
        <v>1</v>
      </c>
      <c r="Z92" s="63">
        <f>IF(T92="SOPORTE_TELEFÓNICO",'TARIFAS 2025'!$B$14,IF(V92="PRINCIPAL",'TARIFAS 2025'!$B$11,IF(V92="INTERMEDIA",'TARIFAS 2025'!$C$11,IF(V92="LEJANA",'TARIFAS 2025'!$D$11))))</f>
        <v>31419</v>
      </c>
      <c r="AA92" s="63">
        <f t="shared" si="1"/>
        <v>31419</v>
      </c>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row>
    <row r="93" spans="1:59" s="35" customFormat="1" ht="15.6">
      <c r="A93" s="44" t="s">
        <v>79</v>
      </c>
      <c r="B93" s="44" t="str">
        <f>VLOOKUP(A93,'CENTROS DE COSTOS'!A:D,2,0)</f>
        <v>0036-0003</v>
      </c>
      <c r="C93" s="44" t="str">
        <f>VLOOKUP(A93,'CENTROS DE COSTOS'!A:D,3,0)</f>
        <v>Wompi Suroccidente</v>
      </c>
      <c r="D93" s="44">
        <v>19001</v>
      </c>
      <c r="E93" s="44">
        <v>2819553</v>
      </c>
      <c r="F93" s="44">
        <v>76969</v>
      </c>
      <c r="G93" s="44" t="s">
        <v>35</v>
      </c>
      <c r="H93" s="44" t="s">
        <v>500</v>
      </c>
      <c r="I93" s="44" t="s">
        <v>95</v>
      </c>
      <c r="J93" s="44" t="s">
        <v>4066</v>
      </c>
      <c r="K93" s="44" t="s">
        <v>1174</v>
      </c>
      <c r="L93" s="44" t="s">
        <v>4067</v>
      </c>
      <c r="M93" s="52">
        <v>45931.341666666667</v>
      </c>
      <c r="N93" s="52">
        <v>45931.706944444442</v>
      </c>
      <c r="O93" s="44" t="s">
        <v>37</v>
      </c>
      <c r="P93" s="44" t="s">
        <v>37</v>
      </c>
      <c r="Q93" s="44" t="s">
        <v>3805</v>
      </c>
      <c r="R93" s="44" t="s">
        <v>3806</v>
      </c>
      <c r="S93" s="44" t="s">
        <v>4068</v>
      </c>
      <c r="T93" s="44" t="s">
        <v>1178</v>
      </c>
      <c r="U93" s="44">
        <v>16</v>
      </c>
      <c r="V93" s="44" t="s">
        <v>44</v>
      </c>
      <c r="W93" s="44" t="str">
        <f>VLOOKUP(D93,TIPOLOGIA!A:F,6,0)</f>
        <v>TERRESTRE</v>
      </c>
      <c r="X93" s="44" t="s">
        <v>3928</v>
      </c>
      <c r="Y93" s="44">
        <v>1</v>
      </c>
      <c r="Z93" s="63">
        <f>IF(T93="SOPORTE_TELEFÓNICO",'TARIFAS 2025'!$B$14,IF(V93="PRINCIPAL",'TARIFAS 2025'!$B$11,IF(V93="INTERMEDIA",'TARIFAS 2025'!$C$11,IF(V93="LEJANA",'TARIFAS 2025'!$D$11))))</f>
        <v>40250</v>
      </c>
      <c r="AA93" s="63">
        <f t="shared" si="1"/>
        <v>40250</v>
      </c>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row>
    <row r="94" spans="1:59" s="35" customFormat="1" ht="15.6">
      <c r="A94" s="44" t="s">
        <v>98</v>
      </c>
      <c r="B94" s="44" t="str">
        <f>VLOOKUP(A94,'CENTROS DE COSTOS'!A:D,2,0)</f>
        <v>0036-0007</v>
      </c>
      <c r="C94" s="44" t="str">
        <f>VLOOKUP(A94,'CENTROS DE COSTOS'!A:D,3,0)</f>
        <v>Wompi Santander</v>
      </c>
      <c r="D94" s="44">
        <v>15001</v>
      </c>
      <c r="E94" s="44">
        <v>2821893</v>
      </c>
      <c r="F94" s="44">
        <v>74198</v>
      </c>
      <c r="G94" s="44" t="s">
        <v>35</v>
      </c>
      <c r="H94" s="44" t="s">
        <v>324</v>
      </c>
      <c r="I94" s="44" t="s">
        <v>98</v>
      </c>
      <c r="J94" s="44" t="s">
        <v>4069</v>
      </c>
      <c r="K94" s="44" t="s">
        <v>1174</v>
      </c>
      <c r="L94" s="44" t="s">
        <v>4070</v>
      </c>
      <c r="M94" s="52">
        <v>45931.459027777775</v>
      </c>
      <c r="N94" s="52">
        <v>45931.709722222222</v>
      </c>
      <c r="O94" s="44" t="s">
        <v>37</v>
      </c>
      <c r="P94" s="44" t="s">
        <v>37</v>
      </c>
      <c r="Q94" s="44" t="s">
        <v>3805</v>
      </c>
      <c r="R94" s="44" t="s">
        <v>3806</v>
      </c>
      <c r="S94" s="44" t="s">
        <v>4071</v>
      </c>
      <c r="T94" s="44" t="s">
        <v>1178</v>
      </c>
      <c r="U94" s="44">
        <v>16</v>
      </c>
      <c r="V94" s="44" t="s">
        <v>42</v>
      </c>
      <c r="W94" s="44" t="str">
        <f>VLOOKUP(D94,TIPOLOGIA!A:F,6,0)</f>
        <v>TERRESTRE</v>
      </c>
      <c r="X94" s="44" t="s">
        <v>4046</v>
      </c>
      <c r="Y94" s="44">
        <v>1</v>
      </c>
      <c r="Z94" s="63">
        <f>IF(T94="SOPORTE_TELEFÓNICO",'TARIFAS 2025'!$B$14,IF(V94="PRINCIPAL",'TARIFAS 2025'!$B$11,IF(V94="INTERMEDIA",'TARIFAS 2025'!$C$11,IF(V94="LEJANA",'TARIFAS 2025'!$D$11))))</f>
        <v>31419</v>
      </c>
      <c r="AA94" s="63">
        <f t="shared" si="1"/>
        <v>31419</v>
      </c>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row>
    <row r="95" spans="1:59" s="35" customFormat="1" ht="15.6">
      <c r="A95" s="44" t="s">
        <v>83</v>
      </c>
      <c r="B95" s="44" t="str">
        <f>VLOOKUP(A95,'CENTROS DE COSTOS'!A:D,2,0)</f>
        <v>0036-0007</v>
      </c>
      <c r="C95" s="44" t="str">
        <f>VLOOKUP(A95,'CENTROS DE COSTOS'!A:D,3,0)</f>
        <v>Wompi Santander</v>
      </c>
      <c r="D95" s="44">
        <v>54001</v>
      </c>
      <c r="E95" s="44">
        <v>2822746</v>
      </c>
      <c r="F95" s="44">
        <v>34858</v>
      </c>
      <c r="G95" s="44" t="s">
        <v>35</v>
      </c>
      <c r="H95" s="44" t="s">
        <v>893</v>
      </c>
      <c r="I95" s="44" t="s">
        <v>83</v>
      </c>
      <c r="J95" s="44" t="s">
        <v>4072</v>
      </c>
      <c r="K95" s="44" t="s">
        <v>1174</v>
      </c>
      <c r="L95" s="44" t="s">
        <v>4073</v>
      </c>
      <c r="M95" s="52">
        <v>45931.505555555559</v>
      </c>
      <c r="N95" s="52">
        <v>45931.712500000001</v>
      </c>
      <c r="O95" s="44" t="s">
        <v>37</v>
      </c>
      <c r="P95" s="44" t="s">
        <v>37</v>
      </c>
      <c r="Q95" s="44" t="s">
        <v>3805</v>
      </c>
      <c r="R95" s="44" t="s">
        <v>3806</v>
      </c>
      <c r="S95" s="44" t="s">
        <v>4074</v>
      </c>
      <c r="T95" s="44" t="s">
        <v>1178</v>
      </c>
      <c r="U95" s="44">
        <v>48</v>
      </c>
      <c r="V95" s="44" t="s">
        <v>42</v>
      </c>
      <c r="W95" s="44" t="str">
        <f>VLOOKUP(D95,TIPOLOGIA!A:F,6,0)</f>
        <v>TERRESTRE</v>
      </c>
      <c r="X95" s="44" t="s">
        <v>1954</v>
      </c>
      <c r="Y95" s="44">
        <v>1</v>
      </c>
      <c r="Z95" s="63">
        <f>IF(T95="SOPORTE_TELEFÓNICO",'TARIFAS 2025'!$B$14,IF(V95="PRINCIPAL",'TARIFAS 2025'!$B$11,IF(V95="INTERMEDIA",'TARIFAS 2025'!$C$11,IF(V95="LEJANA",'TARIFAS 2025'!$D$11))))</f>
        <v>31419</v>
      </c>
      <c r="AA95" s="63">
        <f t="shared" si="1"/>
        <v>31419</v>
      </c>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row>
    <row r="96" spans="1:59" s="35" customFormat="1" ht="15.6">
      <c r="A96" s="44" t="s">
        <v>83</v>
      </c>
      <c r="B96" s="44" t="str">
        <f>VLOOKUP(A96,'CENTROS DE COSTOS'!A:D,2,0)</f>
        <v>0036-0007</v>
      </c>
      <c r="C96" s="44" t="str">
        <f>VLOOKUP(A96,'CENTROS DE COSTOS'!A:D,3,0)</f>
        <v>Wompi Santander</v>
      </c>
      <c r="D96" s="44">
        <v>54001</v>
      </c>
      <c r="E96" s="44">
        <v>2822793</v>
      </c>
      <c r="F96" s="44">
        <v>64290</v>
      </c>
      <c r="G96" s="44" t="s">
        <v>35</v>
      </c>
      <c r="H96" s="44" t="s">
        <v>893</v>
      </c>
      <c r="I96" s="44" t="s">
        <v>83</v>
      </c>
      <c r="J96" s="44" t="s">
        <v>4075</v>
      </c>
      <c r="K96" s="44" t="s">
        <v>1174</v>
      </c>
      <c r="L96" s="44" t="s">
        <v>4076</v>
      </c>
      <c r="M96" s="52">
        <v>45931.518055555556</v>
      </c>
      <c r="N96" s="52">
        <v>45932.32708333333</v>
      </c>
      <c r="O96" s="44" t="s">
        <v>37</v>
      </c>
      <c r="P96" s="44" t="s">
        <v>37</v>
      </c>
      <c r="Q96" s="44" t="s">
        <v>3805</v>
      </c>
      <c r="R96" s="44" t="s">
        <v>3806</v>
      </c>
      <c r="S96" s="44" t="s">
        <v>4077</v>
      </c>
      <c r="T96" s="44" t="s">
        <v>1178</v>
      </c>
      <c r="U96" s="44">
        <v>24</v>
      </c>
      <c r="V96" s="44" t="s">
        <v>42</v>
      </c>
      <c r="W96" s="44" t="str">
        <f>VLOOKUP(D96,TIPOLOGIA!A:F,6,0)</f>
        <v>TERRESTRE</v>
      </c>
      <c r="X96" s="44" t="s">
        <v>1418</v>
      </c>
      <c r="Y96" s="44">
        <v>1</v>
      </c>
      <c r="Z96" s="63">
        <f>IF(T96="SOPORTE_TELEFÓNICO",'TARIFAS 2025'!$B$14,IF(V96="PRINCIPAL",'TARIFAS 2025'!$B$11,IF(V96="INTERMEDIA",'TARIFAS 2025'!$C$11,IF(V96="LEJANA",'TARIFAS 2025'!$D$11))))</f>
        <v>31419</v>
      </c>
      <c r="AA96" s="63">
        <f t="shared" si="1"/>
        <v>31419</v>
      </c>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row>
    <row r="97" spans="1:59" s="35" customFormat="1" ht="15.6">
      <c r="A97" s="44" t="s">
        <v>73</v>
      </c>
      <c r="B97" s="44" t="str">
        <f>VLOOKUP(A97,'CENTROS DE COSTOS'!A:D,2,0)</f>
        <v>0036-0004</v>
      </c>
      <c r="C97" s="44" t="str">
        <f>VLOOKUP(A97,'CENTROS DE COSTOS'!A:D,3,0)</f>
        <v>Wompi Centro</v>
      </c>
      <c r="D97" s="44">
        <v>11001</v>
      </c>
      <c r="E97" s="44">
        <v>2818654</v>
      </c>
      <c r="F97" s="44">
        <v>60224</v>
      </c>
      <c r="G97" s="44" t="s">
        <v>35</v>
      </c>
      <c r="H97" s="44" t="s">
        <v>620</v>
      </c>
      <c r="I97" s="44" t="s">
        <v>2057</v>
      </c>
      <c r="J97" s="44" t="s">
        <v>2285</v>
      </c>
      <c r="K97" s="44" t="s">
        <v>1174</v>
      </c>
      <c r="L97" s="44" t="s">
        <v>4078</v>
      </c>
      <c r="M97" s="52">
        <v>45931.333333333336</v>
      </c>
      <c r="N97" s="52">
        <v>45932.356249999997</v>
      </c>
      <c r="O97" s="44" t="s">
        <v>37</v>
      </c>
      <c r="P97" s="44" t="s">
        <v>37</v>
      </c>
      <c r="Q97" s="44" t="s">
        <v>3805</v>
      </c>
      <c r="R97" s="44" t="s">
        <v>3806</v>
      </c>
      <c r="S97" s="44" t="s">
        <v>4079</v>
      </c>
      <c r="T97" s="44" t="s">
        <v>1178</v>
      </c>
      <c r="U97" s="44">
        <v>64</v>
      </c>
      <c r="V97" s="44" t="s">
        <v>42</v>
      </c>
      <c r="W97" s="44" t="str">
        <f>VLOOKUP(D97,TIPOLOGIA!A:F,6,0)</f>
        <v>TERRESTRE</v>
      </c>
      <c r="X97" s="44" t="s">
        <v>1418</v>
      </c>
      <c r="Y97" s="44">
        <v>1</v>
      </c>
      <c r="Z97" s="63">
        <f>IF(T97="SOPORTE_TELEFÓNICO",'TARIFAS 2025'!$B$14,IF(V97="PRINCIPAL",'TARIFAS 2025'!$B$11,IF(V97="INTERMEDIA",'TARIFAS 2025'!$C$11,IF(V97="LEJANA",'TARIFAS 2025'!$D$11))))</f>
        <v>31419</v>
      </c>
      <c r="AA97" s="63">
        <f t="shared" si="1"/>
        <v>31419</v>
      </c>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row>
    <row r="98" spans="1:59" s="35" customFormat="1" ht="15.6">
      <c r="A98" s="44" t="s">
        <v>73</v>
      </c>
      <c r="B98" s="44" t="str">
        <f>VLOOKUP(A98,'CENTROS DE COSTOS'!A:D,2,0)</f>
        <v>0036-0004</v>
      </c>
      <c r="C98" s="44" t="str">
        <f>VLOOKUP(A98,'CENTROS DE COSTOS'!A:D,3,0)</f>
        <v>Wompi Centro</v>
      </c>
      <c r="D98" s="44">
        <v>11001</v>
      </c>
      <c r="E98" s="44">
        <v>2819514</v>
      </c>
      <c r="F98" s="44">
        <v>30702</v>
      </c>
      <c r="G98" s="44" t="s">
        <v>35</v>
      </c>
      <c r="H98" s="44" t="s">
        <v>620</v>
      </c>
      <c r="I98" s="44" t="s">
        <v>73</v>
      </c>
      <c r="J98" s="44" t="s">
        <v>4080</v>
      </c>
      <c r="K98" s="44" t="s">
        <v>1174</v>
      </c>
      <c r="L98" s="44" t="s">
        <v>4081</v>
      </c>
      <c r="M98" s="52">
        <v>45931.333333333336</v>
      </c>
      <c r="N98" s="52">
        <v>45932.36041666667</v>
      </c>
      <c r="O98" s="44" t="s">
        <v>37</v>
      </c>
      <c r="P98" s="44" t="s">
        <v>37</v>
      </c>
      <c r="Q98" s="44" t="s">
        <v>3805</v>
      </c>
      <c r="R98" s="44" t="s">
        <v>3806</v>
      </c>
      <c r="S98" s="44" t="s">
        <v>4082</v>
      </c>
      <c r="T98" s="44" t="s">
        <v>1178</v>
      </c>
      <c r="U98" s="44">
        <v>56</v>
      </c>
      <c r="V98" s="44" t="s">
        <v>42</v>
      </c>
      <c r="W98" s="44" t="str">
        <f>VLOOKUP(D98,TIPOLOGIA!A:F,6,0)</f>
        <v>TERRESTRE</v>
      </c>
      <c r="X98" s="44" t="s">
        <v>2080</v>
      </c>
      <c r="Y98" s="44">
        <v>1</v>
      </c>
      <c r="Z98" s="63">
        <f>IF(T98="SOPORTE_TELEFÓNICO",'TARIFAS 2025'!$B$14,IF(V98="PRINCIPAL",'TARIFAS 2025'!$B$11,IF(V98="INTERMEDIA",'TARIFAS 2025'!$C$11,IF(V98="LEJANA",'TARIFAS 2025'!$D$11))))</f>
        <v>31419</v>
      </c>
      <c r="AA98" s="63">
        <f t="shared" si="1"/>
        <v>31419</v>
      </c>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row>
    <row r="99" spans="1:59" s="35" customFormat="1" ht="15.6">
      <c r="A99" s="44" t="s">
        <v>83</v>
      </c>
      <c r="B99" s="44" t="str">
        <f>VLOOKUP(A99,'CENTROS DE COSTOS'!A:D,2,0)</f>
        <v>0036-0007</v>
      </c>
      <c r="C99" s="44" t="str">
        <f>VLOOKUP(A99,'CENTROS DE COSTOS'!A:D,3,0)</f>
        <v>Wompi Santander</v>
      </c>
      <c r="D99" s="44">
        <v>54874</v>
      </c>
      <c r="E99" s="44">
        <v>2815416</v>
      </c>
      <c r="F99" s="44">
        <v>80197</v>
      </c>
      <c r="G99" s="44" t="s">
        <v>35</v>
      </c>
      <c r="H99" s="44" t="s">
        <v>893</v>
      </c>
      <c r="I99" s="44" t="s">
        <v>929</v>
      </c>
      <c r="J99" s="44" t="s">
        <v>4083</v>
      </c>
      <c r="K99" s="44" t="s">
        <v>1174</v>
      </c>
      <c r="L99" s="44" t="s">
        <v>4084</v>
      </c>
      <c r="M99" s="52">
        <v>45930.488194444442</v>
      </c>
      <c r="N99" s="52">
        <v>45932.417361111111</v>
      </c>
      <c r="O99" s="44" t="s">
        <v>37</v>
      </c>
      <c r="P99" s="44" t="s">
        <v>37</v>
      </c>
      <c r="Q99" s="44" t="s">
        <v>3805</v>
      </c>
      <c r="R99" s="44" t="s">
        <v>3806</v>
      </c>
      <c r="S99" s="44" t="s">
        <v>4085</v>
      </c>
      <c r="T99" s="44" t="s">
        <v>1178</v>
      </c>
      <c r="U99" s="44">
        <v>8</v>
      </c>
      <c r="V99" s="44" t="s">
        <v>42</v>
      </c>
      <c r="W99" s="44" t="str">
        <f>VLOOKUP(D99,TIPOLOGIA!A:F,6,0)</f>
        <v>TERRESTRE</v>
      </c>
      <c r="X99" s="44" t="s">
        <v>2080</v>
      </c>
      <c r="Y99" s="44">
        <v>1</v>
      </c>
      <c r="Z99" s="63">
        <f>IF(T99="SOPORTE_TELEFÓNICO",'TARIFAS 2025'!$B$14,IF(V99="PRINCIPAL",'TARIFAS 2025'!$B$11,IF(V99="INTERMEDIA",'TARIFAS 2025'!$C$11,IF(V99="LEJANA",'TARIFAS 2025'!$D$11))))</f>
        <v>31419</v>
      </c>
      <c r="AA99" s="63">
        <f t="shared" si="1"/>
        <v>31419</v>
      </c>
      <c r="AB99" s="41"/>
      <c r="AC99" s="41"/>
      <c r="AD99" s="41"/>
      <c r="AE99" s="41"/>
      <c r="AF99" s="41"/>
      <c r="AG99" s="41"/>
      <c r="AH99" s="41"/>
      <c r="AI99" s="41"/>
      <c r="AJ99" s="41"/>
      <c r="AK99" s="41"/>
      <c r="AL99" s="41"/>
      <c r="AM99" s="41"/>
      <c r="AN99" s="41"/>
      <c r="AO99" s="41"/>
      <c r="AP99" s="41"/>
      <c r="AQ99" s="41"/>
      <c r="AR99" s="41"/>
      <c r="AS99" s="41"/>
      <c r="AT99" s="41"/>
      <c r="AU99" s="41"/>
      <c r="AV99" s="41"/>
      <c r="AW99" s="41"/>
      <c r="AX99" s="41"/>
      <c r="AY99" s="41"/>
      <c r="AZ99" s="41"/>
      <c r="BA99" s="41"/>
      <c r="BB99" s="41"/>
      <c r="BC99" s="41"/>
      <c r="BD99" s="41"/>
      <c r="BE99" s="41"/>
      <c r="BF99" s="41"/>
      <c r="BG99" s="41"/>
    </row>
    <row r="100" spans="1:59" s="35" customFormat="1" ht="15.6">
      <c r="A100" s="44" t="s">
        <v>79</v>
      </c>
      <c r="B100" s="44" t="str">
        <f>VLOOKUP(A100,'CENTROS DE COSTOS'!A:D,2,0)</f>
        <v>0036-0003</v>
      </c>
      <c r="C100" s="44" t="str">
        <f>VLOOKUP(A100,'CENTROS DE COSTOS'!A:D,3,0)</f>
        <v>Wompi Suroccidente</v>
      </c>
      <c r="D100" s="44">
        <v>76001</v>
      </c>
      <c r="E100" s="44">
        <v>2806271</v>
      </c>
      <c r="F100" s="44">
        <v>78510</v>
      </c>
      <c r="G100" s="44" t="s">
        <v>35</v>
      </c>
      <c r="H100" s="44" t="s">
        <v>1103</v>
      </c>
      <c r="I100" s="44" t="s">
        <v>79</v>
      </c>
      <c r="J100" s="44" t="s">
        <v>4086</v>
      </c>
      <c r="K100" s="44" t="s">
        <v>1174</v>
      </c>
      <c r="L100" s="44" t="s">
        <v>4087</v>
      </c>
      <c r="M100" s="52">
        <v>45929.404861111114</v>
      </c>
      <c r="N100" s="52">
        <v>45932.421527777777</v>
      </c>
      <c r="O100" s="44" t="s">
        <v>37</v>
      </c>
      <c r="P100" s="44" t="s">
        <v>37</v>
      </c>
      <c r="Q100" s="44" t="s">
        <v>3805</v>
      </c>
      <c r="R100" s="44" t="s">
        <v>3806</v>
      </c>
      <c r="S100" s="44" t="s">
        <v>4088</v>
      </c>
      <c r="T100" s="44" t="s">
        <v>1178</v>
      </c>
      <c r="U100" s="44">
        <v>32</v>
      </c>
      <c r="V100" s="44" t="s">
        <v>42</v>
      </c>
      <c r="W100" s="44" t="str">
        <f>VLOOKUP(D100,TIPOLOGIA!A:F,6,0)</f>
        <v>TERRESTRE</v>
      </c>
      <c r="X100" s="44" t="s">
        <v>1474</v>
      </c>
      <c r="Y100" s="44">
        <v>1</v>
      </c>
      <c r="Z100" s="63">
        <f>IF(T100="SOPORTE_TELEFÓNICO",'TARIFAS 2025'!$B$14,IF(V100="PRINCIPAL",'TARIFAS 2025'!$B$11,IF(V100="INTERMEDIA",'TARIFAS 2025'!$C$11,IF(V100="LEJANA",'TARIFAS 2025'!$D$11))))</f>
        <v>31419</v>
      </c>
      <c r="AA100" s="63">
        <f t="shared" si="1"/>
        <v>31419</v>
      </c>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row>
    <row r="101" spans="1:59" s="35" customFormat="1" ht="15.6">
      <c r="A101" s="44" t="s">
        <v>83</v>
      </c>
      <c r="B101" s="44" t="str">
        <f>VLOOKUP(A101,'CENTROS DE COSTOS'!A:D,2,0)</f>
        <v>0036-0007</v>
      </c>
      <c r="C101" s="44" t="str">
        <f>VLOOKUP(A101,'CENTROS DE COSTOS'!A:D,3,0)</f>
        <v>Wompi Santander</v>
      </c>
      <c r="D101" s="44">
        <v>54001</v>
      </c>
      <c r="E101" s="44">
        <v>2803086</v>
      </c>
      <c r="F101" s="44">
        <v>78901</v>
      </c>
      <c r="G101" s="44" t="s">
        <v>35</v>
      </c>
      <c r="H101" s="44" t="s">
        <v>893</v>
      </c>
      <c r="I101" s="44" t="s">
        <v>83</v>
      </c>
      <c r="J101" s="44" t="s">
        <v>4089</v>
      </c>
      <c r="K101" s="44" t="s">
        <v>1174</v>
      </c>
      <c r="L101" s="44" t="s">
        <v>4090</v>
      </c>
      <c r="M101" s="52">
        <v>45929.333333333336</v>
      </c>
      <c r="N101" s="52">
        <v>45932.425694444442</v>
      </c>
      <c r="O101" s="44" t="s">
        <v>37</v>
      </c>
      <c r="P101" s="44" t="s">
        <v>37</v>
      </c>
      <c r="Q101" s="44" t="s">
        <v>3805</v>
      </c>
      <c r="R101" s="44" t="s">
        <v>3806</v>
      </c>
      <c r="S101" s="44" t="s">
        <v>4091</v>
      </c>
      <c r="T101" s="44" t="s">
        <v>1178</v>
      </c>
      <c r="U101" s="44">
        <v>16</v>
      </c>
      <c r="V101" s="44" t="s">
        <v>42</v>
      </c>
      <c r="W101" s="44" t="str">
        <f>VLOOKUP(D101,TIPOLOGIA!A:F,6,0)</f>
        <v>TERRESTRE</v>
      </c>
      <c r="X101" s="44" t="s">
        <v>1943</v>
      </c>
      <c r="Y101" s="44">
        <v>1</v>
      </c>
      <c r="Z101" s="63">
        <f>IF(T101="SOPORTE_TELEFÓNICO",'TARIFAS 2025'!$B$14,IF(V101="PRINCIPAL",'TARIFAS 2025'!$B$11,IF(V101="INTERMEDIA",'TARIFAS 2025'!$C$11,IF(V101="LEJANA",'TARIFAS 2025'!$D$11))))</f>
        <v>31419</v>
      </c>
      <c r="AA101" s="63">
        <f t="shared" si="1"/>
        <v>31419</v>
      </c>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row>
    <row r="102" spans="1:59" s="35" customFormat="1" ht="15.6">
      <c r="A102" s="44" t="s">
        <v>79</v>
      </c>
      <c r="B102" s="44" t="str">
        <f>VLOOKUP(A102,'CENTROS DE COSTOS'!A:D,2,0)</f>
        <v>0036-0003</v>
      </c>
      <c r="C102" s="44" t="str">
        <f>VLOOKUP(A102,'CENTROS DE COSTOS'!A:D,3,0)</f>
        <v>Wompi Suroccidente</v>
      </c>
      <c r="D102" s="44">
        <v>19001</v>
      </c>
      <c r="E102" s="44">
        <v>2802937</v>
      </c>
      <c r="F102" s="44">
        <v>67358</v>
      </c>
      <c r="G102" s="44" t="s">
        <v>35</v>
      </c>
      <c r="H102" s="44" t="s">
        <v>500</v>
      </c>
      <c r="I102" s="44" t="s">
        <v>95</v>
      </c>
      <c r="J102" s="44" t="s">
        <v>4092</v>
      </c>
      <c r="K102" s="44" t="s">
        <v>1174</v>
      </c>
      <c r="L102" s="44" t="s">
        <v>4093</v>
      </c>
      <c r="M102" s="52">
        <v>45929.333333333336</v>
      </c>
      <c r="N102" s="52">
        <v>45932.428472222222</v>
      </c>
      <c r="O102" s="44" t="s">
        <v>37</v>
      </c>
      <c r="P102" s="44" t="s">
        <v>37</v>
      </c>
      <c r="Q102" s="44" t="s">
        <v>4094</v>
      </c>
      <c r="R102" s="44" t="s">
        <v>4095</v>
      </c>
      <c r="S102" s="44" t="s">
        <v>4096</v>
      </c>
      <c r="T102" s="44" t="s">
        <v>1178</v>
      </c>
      <c r="U102" s="44">
        <v>0</v>
      </c>
      <c r="V102" s="44" t="s">
        <v>44</v>
      </c>
      <c r="W102" s="44" t="str">
        <f>VLOOKUP(D102,TIPOLOGIA!A:F,6,0)</f>
        <v>TERRESTRE</v>
      </c>
      <c r="X102" s="44" t="s">
        <v>1372</v>
      </c>
      <c r="Y102" s="44">
        <v>1</v>
      </c>
      <c r="Z102" s="63">
        <f>IF(T102="SOPORTE_TELEFÓNICO",'TARIFAS 2025'!$B$14,IF(V102="PRINCIPAL",'TARIFAS 2025'!$B$11,IF(V102="INTERMEDIA",'TARIFAS 2025'!$C$11,IF(V102="LEJANA",'TARIFAS 2025'!$D$11))))</f>
        <v>40250</v>
      </c>
      <c r="AA102" s="63">
        <f t="shared" si="1"/>
        <v>40250</v>
      </c>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row>
    <row r="103" spans="1:59" s="35" customFormat="1" ht="15.6">
      <c r="A103" s="44" t="s">
        <v>79</v>
      </c>
      <c r="B103" s="44" t="str">
        <f>VLOOKUP(A103,'CENTROS DE COSTOS'!A:D,2,0)</f>
        <v>0036-0003</v>
      </c>
      <c r="C103" s="44" t="str">
        <f>VLOOKUP(A103,'CENTROS DE COSTOS'!A:D,3,0)</f>
        <v>Wompi Suroccidente</v>
      </c>
      <c r="D103" s="44">
        <v>76001</v>
      </c>
      <c r="E103" s="44">
        <v>2810930</v>
      </c>
      <c r="F103" s="44">
        <v>57564</v>
      </c>
      <c r="G103" s="44" t="s">
        <v>35</v>
      </c>
      <c r="H103" s="44" t="s">
        <v>1103</v>
      </c>
      <c r="I103" s="44" t="s">
        <v>79</v>
      </c>
      <c r="J103" s="44" t="s">
        <v>2165</v>
      </c>
      <c r="K103" s="44" t="s">
        <v>1174</v>
      </c>
      <c r="L103" s="44" t="s">
        <v>4097</v>
      </c>
      <c r="M103" s="52">
        <v>45929.681250000001</v>
      </c>
      <c r="N103" s="52">
        <v>45932.429861111108</v>
      </c>
      <c r="O103" s="44" t="s">
        <v>37</v>
      </c>
      <c r="P103" s="44" t="s">
        <v>37</v>
      </c>
      <c r="Q103" s="44" t="s">
        <v>3805</v>
      </c>
      <c r="R103" s="44" t="s">
        <v>3806</v>
      </c>
      <c r="S103" s="44" t="s">
        <v>4098</v>
      </c>
      <c r="T103" s="44" t="s">
        <v>1178</v>
      </c>
      <c r="U103" s="44">
        <v>48</v>
      </c>
      <c r="V103" s="44" t="s">
        <v>42</v>
      </c>
      <c r="W103" s="44" t="str">
        <f>VLOOKUP(D103,TIPOLOGIA!A:F,6,0)</f>
        <v>TERRESTRE</v>
      </c>
      <c r="X103" s="44" t="s">
        <v>4046</v>
      </c>
      <c r="Y103" s="44">
        <v>1</v>
      </c>
      <c r="Z103" s="63">
        <f>IF(T103="SOPORTE_TELEFÓNICO",'TARIFAS 2025'!$B$14,IF(V103="PRINCIPAL",'TARIFAS 2025'!$B$11,IF(V103="INTERMEDIA",'TARIFAS 2025'!$C$11,IF(V103="LEJANA",'TARIFAS 2025'!$D$11))))</f>
        <v>31419</v>
      </c>
      <c r="AA103" s="63">
        <f t="shared" si="1"/>
        <v>31419</v>
      </c>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row>
    <row r="104" spans="1:59" s="35" customFormat="1" ht="15.6">
      <c r="A104" s="44" t="s">
        <v>88</v>
      </c>
      <c r="B104" s="44" t="str">
        <f>VLOOKUP(A104,'CENTROS DE COSTOS'!A:D,2,0)</f>
        <v>0036-0002</v>
      </c>
      <c r="C104" s="44" t="str">
        <f>VLOOKUP(A104,'CENTROS DE COSTOS'!A:D,3,0)</f>
        <v>Wompi Eje Cafetero</v>
      </c>
      <c r="D104" s="44">
        <v>17001</v>
      </c>
      <c r="E104" s="44">
        <v>2810444</v>
      </c>
      <c r="F104" s="44">
        <v>76505</v>
      </c>
      <c r="G104" s="44" t="s">
        <v>35</v>
      </c>
      <c r="H104" s="44" t="s">
        <v>128</v>
      </c>
      <c r="I104" s="44" t="s">
        <v>88</v>
      </c>
      <c r="J104" s="44" t="s">
        <v>2800</v>
      </c>
      <c r="K104" s="44" t="s">
        <v>1174</v>
      </c>
      <c r="L104" s="44" t="s">
        <v>4099</v>
      </c>
      <c r="M104" s="52">
        <v>45929.65902777778</v>
      </c>
      <c r="N104" s="52">
        <v>45932.435416666667</v>
      </c>
      <c r="O104" s="44" t="s">
        <v>37</v>
      </c>
      <c r="P104" s="44" t="s">
        <v>37</v>
      </c>
      <c r="Q104" s="44" t="s">
        <v>3805</v>
      </c>
      <c r="R104" s="44" t="s">
        <v>3806</v>
      </c>
      <c r="S104" s="44" t="s">
        <v>4100</v>
      </c>
      <c r="T104" s="44" t="s">
        <v>1178</v>
      </c>
      <c r="U104" s="44">
        <v>32</v>
      </c>
      <c r="V104" s="44" t="s">
        <v>42</v>
      </c>
      <c r="W104" s="44" t="str">
        <f>VLOOKUP(D104,TIPOLOGIA!A:F,6,0)</f>
        <v>TERRESTRE</v>
      </c>
      <c r="X104" s="44" t="s">
        <v>2026</v>
      </c>
      <c r="Y104" s="44">
        <v>1</v>
      </c>
      <c r="Z104" s="63">
        <f>IF(T104="SOPORTE_TELEFÓNICO",'TARIFAS 2025'!$B$14,IF(V104="PRINCIPAL",'TARIFAS 2025'!$B$11,IF(V104="INTERMEDIA",'TARIFAS 2025'!$C$11,IF(V104="LEJANA",'TARIFAS 2025'!$D$11))))</f>
        <v>31419</v>
      </c>
      <c r="AA104" s="63">
        <f t="shared" si="1"/>
        <v>31419</v>
      </c>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row>
    <row r="105" spans="1:59" s="35" customFormat="1" ht="15.6">
      <c r="A105" s="44" t="s">
        <v>82</v>
      </c>
      <c r="B105" s="44" t="str">
        <f>VLOOKUP(A105,'CENTROS DE COSTOS'!A:D,2,0)</f>
        <v>0036-0001</v>
      </c>
      <c r="C105" s="44" t="str">
        <f>VLOOKUP(A105,'CENTROS DE COSTOS'!A:D,3,0)</f>
        <v>Wompi Costa</v>
      </c>
      <c r="D105" s="44">
        <v>13001</v>
      </c>
      <c r="E105" s="44">
        <v>2815247</v>
      </c>
      <c r="F105" s="44">
        <v>59676</v>
      </c>
      <c r="G105" s="44" t="s">
        <v>35</v>
      </c>
      <c r="H105" s="44" t="s">
        <v>277</v>
      </c>
      <c r="I105" s="44" t="s">
        <v>82</v>
      </c>
      <c r="J105" s="44" t="s">
        <v>4101</v>
      </c>
      <c r="K105" s="44" t="s">
        <v>1174</v>
      </c>
      <c r="L105" s="44" t="s">
        <v>4102</v>
      </c>
      <c r="M105" s="52">
        <v>45930.480555555558</v>
      </c>
      <c r="N105" s="52">
        <v>45932.438194444447</v>
      </c>
      <c r="O105" s="44" t="s">
        <v>37</v>
      </c>
      <c r="P105" s="44" t="s">
        <v>37</v>
      </c>
      <c r="Q105" s="44" t="s">
        <v>3805</v>
      </c>
      <c r="R105" s="44" t="s">
        <v>3806</v>
      </c>
      <c r="S105" s="44" t="s">
        <v>4103</v>
      </c>
      <c r="T105" s="44" t="s">
        <v>1178</v>
      </c>
      <c r="U105" s="44">
        <v>64</v>
      </c>
      <c r="V105" s="44" t="s">
        <v>42</v>
      </c>
      <c r="W105" s="44" t="str">
        <f>VLOOKUP(D105,TIPOLOGIA!A:F,6,0)</f>
        <v>TERRESTRE</v>
      </c>
      <c r="X105" s="44" t="s">
        <v>1440</v>
      </c>
      <c r="Y105" s="44">
        <v>1</v>
      </c>
      <c r="Z105" s="63">
        <f>IF(T105="SOPORTE_TELEFÓNICO",'TARIFAS 2025'!$B$14,IF(V105="PRINCIPAL",'TARIFAS 2025'!$B$11,IF(V105="INTERMEDIA",'TARIFAS 2025'!$C$11,IF(V105="LEJANA",'TARIFAS 2025'!$D$11))))</f>
        <v>31419</v>
      </c>
      <c r="AA105" s="63">
        <f t="shared" si="1"/>
        <v>31419</v>
      </c>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row>
    <row r="106" spans="1:59" s="35" customFormat="1" ht="15.6">
      <c r="A106" s="44" t="s">
        <v>82</v>
      </c>
      <c r="B106" s="44" t="str">
        <f>VLOOKUP(A106,'CENTROS DE COSTOS'!A:D,2,0)</f>
        <v>0036-0001</v>
      </c>
      <c r="C106" s="44" t="str">
        <f>VLOOKUP(A106,'CENTROS DE COSTOS'!A:D,3,0)</f>
        <v>Wompi Costa</v>
      </c>
      <c r="D106" s="44">
        <v>13001</v>
      </c>
      <c r="E106" s="44">
        <v>2816419</v>
      </c>
      <c r="F106" s="44">
        <v>15358</v>
      </c>
      <c r="G106" s="44" t="s">
        <v>35</v>
      </c>
      <c r="H106" s="44" t="s">
        <v>277</v>
      </c>
      <c r="I106" s="44" t="s">
        <v>82</v>
      </c>
      <c r="J106" s="44" t="s">
        <v>2168</v>
      </c>
      <c r="K106" s="44" t="s">
        <v>1174</v>
      </c>
      <c r="L106" s="44" t="s">
        <v>4104</v>
      </c>
      <c r="M106" s="52">
        <v>45930.589583333334</v>
      </c>
      <c r="N106" s="52">
        <v>45932.440972222219</v>
      </c>
      <c r="O106" s="44" t="s">
        <v>37</v>
      </c>
      <c r="P106" s="44" t="s">
        <v>37</v>
      </c>
      <c r="Q106" s="44" t="s">
        <v>3805</v>
      </c>
      <c r="R106" s="44" t="s">
        <v>3806</v>
      </c>
      <c r="S106" s="44" t="s">
        <v>4103</v>
      </c>
      <c r="T106" s="44" t="s">
        <v>1178</v>
      </c>
      <c r="U106" s="44">
        <v>64</v>
      </c>
      <c r="V106" s="44" t="s">
        <v>42</v>
      </c>
      <c r="W106" s="44" t="str">
        <f>VLOOKUP(D106,TIPOLOGIA!A:F,6,0)</f>
        <v>TERRESTRE</v>
      </c>
      <c r="X106" s="44" t="s">
        <v>2171</v>
      </c>
      <c r="Y106" s="44">
        <v>1</v>
      </c>
      <c r="Z106" s="63">
        <f>IF(T106="SOPORTE_TELEFÓNICO",'TARIFAS 2025'!$B$14,IF(V106="PRINCIPAL",'TARIFAS 2025'!$B$11,IF(V106="INTERMEDIA",'TARIFAS 2025'!$C$11,IF(V106="LEJANA",'TARIFAS 2025'!$D$11))))</f>
        <v>31419</v>
      </c>
      <c r="AA106" s="63">
        <f t="shared" si="1"/>
        <v>31419</v>
      </c>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row>
    <row r="107" spans="1:59" s="35" customFormat="1" ht="15.6">
      <c r="A107" s="44" t="s">
        <v>98</v>
      </c>
      <c r="B107" s="44" t="str">
        <f>VLOOKUP(A107,'CENTROS DE COSTOS'!A:D,2,0)</f>
        <v>0036-0007</v>
      </c>
      <c r="C107" s="44" t="str">
        <f>VLOOKUP(A107,'CENTROS DE COSTOS'!A:D,3,0)</f>
        <v>Wompi Santander</v>
      </c>
      <c r="D107" s="44">
        <v>15001</v>
      </c>
      <c r="E107" s="44">
        <v>2821043</v>
      </c>
      <c r="F107" s="44">
        <v>29391</v>
      </c>
      <c r="G107" s="44" t="s">
        <v>35</v>
      </c>
      <c r="H107" s="44" t="s">
        <v>324</v>
      </c>
      <c r="I107" s="44" t="s">
        <v>98</v>
      </c>
      <c r="J107" s="44" t="s">
        <v>3586</v>
      </c>
      <c r="K107" s="44" t="s">
        <v>1174</v>
      </c>
      <c r="L107" s="44" t="s">
        <v>4105</v>
      </c>
      <c r="M107" s="52">
        <v>45931.410416666666</v>
      </c>
      <c r="N107" s="52">
        <v>45932.442361111112</v>
      </c>
      <c r="O107" s="44" t="s">
        <v>37</v>
      </c>
      <c r="P107" s="44" t="s">
        <v>37</v>
      </c>
      <c r="Q107" s="44" t="s">
        <v>3805</v>
      </c>
      <c r="R107" s="44" t="s">
        <v>3806</v>
      </c>
      <c r="S107" s="44" t="s">
        <v>4106</v>
      </c>
      <c r="T107" s="44" t="s">
        <v>1178</v>
      </c>
      <c r="U107" s="44">
        <v>64</v>
      </c>
      <c r="V107" s="44" t="s">
        <v>42</v>
      </c>
      <c r="W107" s="44" t="str">
        <f>VLOOKUP(D107,TIPOLOGIA!A:F,6,0)</f>
        <v>TERRESTRE</v>
      </c>
      <c r="X107" s="44" t="s">
        <v>2171</v>
      </c>
      <c r="Y107" s="44">
        <v>1</v>
      </c>
      <c r="Z107" s="63">
        <f>IF(T107="SOPORTE_TELEFÓNICO",'TARIFAS 2025'!$B$14,IF(V107="PRINCIPAL",'TARIFAS 2025'!$B$11,IF(V107="INTERMEDIA",'TARIFAS 2025'!$C$11,IF(V107="LEJANA",'TARIFAS 2025'!$D$11))))</f>
        <v>31419</v>
      </c>
      <c r="AA107" s="63">
        <f t="shared" si="1"/>
        <v>31419</v>
      </c>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row>
    <row r="108" spans="1:59" s="35" customFormat="1" ht="15.6">
      <c r="A108" s="44" t="s">
        <v>90</v>
      </c>
      <c r="B108" s="44" t="str">
        <f>VLOOKUP(A108,'CENTROS DE COSTOS'!A:D,2,0)</f>
        <v>0036-0005</v>
      </c>
      <c r="C108" s="44" t="str">
        <f>VLOOKUP(A108,'CENTROS DE COSTOS'!A:D,3,0)</f>
        <v>Wompi Noroccidente</v>
      </c>
      <c r="D108" s="44">
        <v>5212</v>
      </c>
      <c r="E108" s="44">
        <v>2817165</v>
      </c>
      <c r="F108" s="44">
        <v>75613</v>
      </c>
      <c r="G108" s="44" t="s">
        <v>35</v>
      </c>
      <c r="H108" s="44" t="s">
        <v>122</v>
      </c>
      <c r="I108" s="44" t="s">
        <v>174</v>
      </c>
      <c r="J108" s="44" t="s">
        <v>4107</v>
      </c>
      <c r="K108" s="44" t="s">
        <v>1174</v>
      </c>
      <c r="L108" s="44" t="s">
        <v>4108</v>
      </c>
      <c r="M108" s="52">
        <v>45930.638194444444</v>
      </c>
      <c r="N108" s="52">
        <v>45932.443055555559</v>
      </c>
      <c r="O108" s="44" t="s">
        <v>37</v>
      </c>
      <c r="P108" s="44" t="s">
        <v>37</v>
      </c>
      <c r="Q108" s="44" t="s">
        <v>4094</v>
      </c>
      <c r="R108" s="44" t="s">
        <v>4095</v>
      </c>
      <c r="S108" s="44" t="s">
        <v>4109</v>
      </c>
      <c r="T108" s="44" t="s">
        <v>1178</v>
      </c>
      <c r="U108" s="44">
        <v>0</v>
      </c>
      <c r="V108" s="44" t="s">
        <v>42</v>
      </c>
      <c r="W108" s="44" t="str">
        <f>VLOOKUP(D108,TIPOLOGIA!A:F,6,0)</f>
        <v>TERRESTRE</v>
      </c>
      <c r="X108" s="44" t="s">
        <v>1954</v>
      </c>
      <c r="Y108" s="44">
        <v>1</v>
      </c>
      <c r="Z108" s="63">
        <f>IF(T108="SOPORTE_TELEFÓNICO",'TARIFAS 2025'!$B$14,IF(V108="PRINCIPAL",'TARIFAS 2025'!$B$11,IF(V108="INTERMEDIA",'TARIFAS 2025'!$C$11,IF(V108="LEJANA",'TARIFAS 2025'!$D$11))))</f>
        <v>31419</v>
      </c>
      <c r="AA108" s="63">
        <f t="shared" si="1"/>
        <v>31419</v>
      </c>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row>
    <row r="109" spans="1:59" s="35" customFormat="1" ht="15.6">
      <c r="A109" s="44" t="s">
        <v>83</v>
      </c>
      <c r="B109" s="44" t="str">
        <f>VLOOKUP(A109,'CENTROS DE COSTOS'!A:D,2,0)</f>
        <v>0036-0007</v>
      </c>
      <c r="C109" s="44" t="str">
        <f>VLOOKUP(A109,'CENTROS DE COSTOS'!A:D,3,0)</f>
        <v>Wompi Santander</v>
      </c>
      <c r="D109" s="44">
        <v>54405</v>
      </c>
      <c r="E109" s="44">
        <v>2822310</v>
      </c>
      <c r="F109" s="44">
        <v>74379</v>
      </c>
      <c r="G109" s="44" t="s">
        <v>35</v>
      </c>
      <c r="H109" s="44" t="s">
        <v>893</v>
      </c>
      <c r="I109" s="44" t="s">
        <v>915</v>
      </c>
      <c r="J109" s="44" t="s">
        <v>2565</v>
      </c>
      <c r="K109" s="44" t="s">
        <v>1174</v>
      </c>
      <c r="L109" s="44" t="s">
        <v>4110</v>
      </c>
      <c r="M109" s="52">
        <v>45931.473611111112</v>
      </c>
      <c r="N109" s="52">
        <v>45932.443055555559</v>
      </c>
      <c r="O109" s="44" t="s">
        <v>37</v>
      </c>
      <c r="P109" s="44" t="s">
        <v>37</v>
      </c>
      <c r="Q109" s="44" t="s">
        <v>3805</v>
      </c>
      <c r="R109" s="44" t="s">
        <v>3806</v>
      </c>
      <c r="S109" s="44" t="s">
        <v>4111</v>
      </c>
      <c r="T109" s="44" t="s">
        <v>1178</v>
      </c>
      <c r="U109" s="44">
        <v>48</v>
      </c>
      <c r="V109" s="44" t="s">
        <v>42</v>
      </c>
      <c r="W109" s="44" t="str">
        <f>VLOOKUP(D109,TIPOLOGIA!A:F,6,0)</f>
        <v>TERRESTRE</v>
      </c>
      <c r="X109" s="44" t="s">
        <v>2101</v>
      </c>
      <c r="Y109" s="44">
        <v>1</v>
      </c>
      <c r="Z109" s="63">
        <f>IF(T109="SOPORTE_TELEFÓNICO",'TARIFAS 2025'!$B$14,IF(V109="PRINCIPAL",'TARIFAS 2025'!$B$11,IF(V109="INTERMEDIA",'TARIFAS 2025'!$C$11,IF(V109="LEJANA",'TARIFAS 2025'!$D$11))))</f>
        <v>31419</v>
      </c>
      <c r="AA109" s="63">
        <f t="shared" si="1"/>
        <v>31419</v>
      </c>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row>
    <row r="110" spans="1:59" s="35" customFormat="1" ht="15.6">
      <c r="A110" s="44" t="s">
        <v>90</v>
      </c>
      <c r="B110" s="44" t="str">
        <f>VLOOKUP(A110,'CENTROS DE COSTOS'!A:D,2,0)</f>
        <v>0036-0005</v>
      </c>
      <c r="C110" s="44" t="str">
        <f>VLOOKUP(A110,'CENTROS DE COSTOS'!A:D,3,0)</f>
        <v>Wompi Noroccidente</v>
      </c>
      <c r="D110" s="44">
        <v>5212</v>
      </c>
      <c r="E110" s="44">
        <v>2816429</v>
      </c>
      <c r="F110" s="44">
        <v>73418</v>
      </c>
      <c r="G110" s="44" t="s">
        <v>35</v>
      </c>
      <c r="H110" s="44" t="s">
        <v>122</v>
      </c>
      <c r="I110" s="44" t="s">
        <v>174</v>
      </c>
      <c r="J110" s="44" t="s">
        <v>4112</v>
      </c>
      <c r="K110" s="44" t="s">
        <v>1174</v>
      </c>
      <c r="L110" s="44" t="s">
        <v>4113</v>
      </c>
      <c r="M110" s="52">
        <v>45930.591666666667</v>
      </c>
      <c r="N110" s="52">
        <v>45932.445138888892</v>
      </c>
      <c r="O110" s="44" t="s">
        <v>37</v>
      </c>
      <c r="P110" s="44" t="s">
        <v>37</v>
      </c>
      <c r="Q110" s="44" t="s">
        <v>3805</v>
      </c>
      <c r="R110" s="44" t="s">
        <v>3806</v>
      </c>
      <c r="S110" s="44" t="s">
        <v>4114</v>
      </c>
      <c r="T110" s="44" t="s">
        <v>1178</v>
      </c>
      <c r="U110" s="44">
        <v>24</v>
      </c>
      <c r="V110" s="44" t="s">
        <v>42</v>
      </c>
      <c r="W110" s="44" t="str">
        <f>VLOOKUP(D110,TIPOLOGIA!A:F,6,0)</f>
        <v>TERRESTRE</v>
      </c>
      <c r="X110" s="44" t="s">
        <v>2221</v>
      </c>
      <c r="Y110" s="44">
        <v>1</v>
      </c>
      <c r="Z110" s="63">
        <f>IF(T110="SOPORTE_TELEFÓNICO",'TARIFAS 2025'!$B$14,IF(V110="PRINCIPAL",'TARIFAS 2025'!$B$11,IF(V110="INTERMEDIA",'TARIFAS 2025'!$C$11,IF(V110="LEJANA",'TARIFAS 2025'!$D$11))))</f>
        <v>31419</v>
      </c>
      <c r="AA110" s="63">
        <f t="shared" si="1"/>
        <v>31419</v>
      </c>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row>
    <row r="111" spans="1:59" s="35" customFormat="1" ht="15.6">
      <c r="A111" s="44" t="s">
        <v>70</v>
      </c>
      <c r="B111" s="44" t="str">
        <f>VLOOKUP(A111,'CENTROS DE COSTOS'!A:D,2,0)</f>
        <v>0036-0001</v>
      </c>
      <c r="C111" s="44" t="str">
        <f>VLOOKUP(A111,'CENTROS DE COSTOS'!A:D,3,0)</f>
        <v>Wompi Costa</v>
      </c>
      <c r="D111" s="44">
        <v>8001</v>
      </c>
      <c r="E111" s="44">
        <v>2822005</v>
      </c>
      <c r="F111" s="44">
        <v>62033</v>
      </c>
      <c r="G111" s="44" t="s">
        <v>35</v>
      </c>
      <c r="H111" s="44" t="s">
        <v>255</v>
      </c>
      <c r="I111" s="44" t="s">
        <v>70</v>
      </c>
      <c r="J111" s="44" t="s">
        <v>4115</v>
      </c>
      <c r="K111" s="44" t="s">
        <v>1174</v>
      </c>
      <c r="L111" s="44" t="s">
        <v>4116</v>
      </c>
      <c r="M111" s="52">
        <v>45931.456944444442</v>
      </c>
      <c r="N111" s="52">
        <v>45932.445833333331</v>
      </c>
      <c r="O111" s="44" t="s">
        <v>37</v>
      </c>
      <c r="P111" s="44" t="s">
        <v>37</v>
      </c>
      <c r="Q111" s="44" t="s">
        <v>3805</v>
      </c>
      <c r="R111" s="44" t="s">
        <v>3806</v>
      </c>
      <c r="S111" s="44" t="s">
        <v>4117</v>
      </c>
      <c r="T111" s="44" t="s">
        <v>1178</v>
      </c>
      <c r="U111" s="44">
        <v>24</v>
      </c>
      <c r="V111" s="44" t="s">
        <v>42</v>
      </c>
      <c r="W111" s="44" t="str">
        <f>VLOOKUP(D111,TIPOLOGIA!A:F,6,0)</f>
        <v>TERRESTRE</v>
      </c>
      <c r="X111" s="44" t="s">
        <v>2101</v>
      </c>
      <c r="Y111" s="44">
        <v>1</v>
      </c>
      <c r="Z111" s="63">
        <f>IF(T111="SOPORTE_TELEFÓNICO",'TARIFAS 2025'!$B$14,IF(V111="PRINCIPAL",'TARIFAS 2025'!$B$11,IF(V111="INTERMEDIA",'TARIFAS 2025'!$C$11,IF(V111="LEJANA",'TARIFAS 2025'!$D$11))))</f>
        <v>31419</v>
      </c>
      <c r="AA111" s="63">
        <f t="shared" si="1"/>
        <v>31419</v>
      </c>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row>
    <row r="112" spans="1:59" s="35" customFormat="1" ht="15.6">
      <c r="A112" s="44" t="s">
        <v>87</v>
      </c>
      <c r="B112" s="44" t="str">
        <f>VLOOKUP(A112,'CENTROS DE COSTOS'!A:D,2,0)</f>
        <v>0036-0006</v>
      </c>
      <c r="C112" s="44" t="str">
        <f>VLOOKUP(A112,'CENTROS DE COSTOS'!A:D,3,0)</f>
        <v>Wompi Oriente</v>
      </c>
      <c r="D112" s="44">
        <v>73001</v>
      </c>
      <c r="E112" s="44">
        <v>2823202</v>
      </c>
      <c r="F112" s="44">
        <v>27904</v>
      </c>
      <c r="G112" s="44" t="s">
        <v>35</v>
      </c>
      <c r="H112" s="44" t="s">
        <v>1058</v>
      </c>
      <c r="I112" s="44" t="s">
        <v>87</v>
      </c>
      <c r="J112" s="44" t="s">
        <v>4118</v>
      </c>
      <c r="K112" s="44" t="s">
        <v>1174</v>
      </c>
      <c r="L112" s="44" t="s">
        <v>4119</v>
      </c>
      <c r="M112" s="52">
        <v>45931.536805555559</v>
      </c>
      <c r="N112" s="52">
        <v>45932.446527777778</v>
      </c>
      <c r="O112" s="44" t="s">
        <v>37</v>
      </c>
      <c r="P112" s="44" t="s">
        <v>37</v>
      </c>
      <c r="Q112" s="44" t="s">
        <v>3805</v>
      </c>
      <c r="R112" s="44" t="s">
        <v>3806</v>
      </c>
      <c r="S112" s="44" t="s">
        <v>4120</v>
      </c>
      <c r="T112" s="44" t="s">
        <v>1178</v>
      </c>
      <c r="U112" s="44">
        <v>16</v>
      </c>
      <c r="V112" s="44" t="s">
        <v>42</v>
      </c>
      <c r="W112" s="44" t="str">
        <f>VLOOKUP(D112,TIPOLOGIA!A:F,6,0)</f>
        <v>TERRESTRE</v>
      </c>
      <c r="X112" s="44" t="s">
        <v>3658</v>
      </c>
      <c r="Y112" s="44">
        <v>1</v>
      </c>
      <c r="Z112" s="63">
        <f>IF(T112="SOPORTE_TELEFÓNICO",'TARIFAS 2025'!$B$14,IF(V112="PRINCIPAL",'TARIFAS 2025'!$B$11,IF(V112="INTERMEDIA",'TARIFAS 2025'!$C$11,IF(V112="LEJANA",'TARIFAS 2025'!$D$11))))</f>
        <v>31419</v>
      </c>
      <c r="AA112" s="63">
        <f t="shared" si="1"/>
        <v>31419</v>
      </c>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c r="BA112" s="41"/>
      <c r="BB112" s="41"/>
      <c r="BC112" s="41"/>
      <c r="BD112" s="41"/>
      <c r="BE112" s="41"/>
      <c r="BF112" s="41"/>
      <c r="BG112" s="41"/>
    </row>
    <row r="113" spans="1:59" s="35" customFormat="1" ht="15.6">
      <c r="A113" s="44" t="s">
        <v>79</v>
      </c>
      <c r="B113" s="44" t="str">
        <f>VLOOKUP(A113,'CENTROS DE COSTOS'!A:D,2,0)</f>
        <v>0036-0003</v>
      </c>
      <c r="C113" s="44" t="str">
        <f>VLOOKUP(A113,'CENTROS DE COSTOS'!A:D,3,0)</f>
        <v>Wompi Suroccidente</v>
      </c>
      <c r="D113" s="44">
        <v>76001</v>
      </c>
      <c r="E113" s="44">
        <v>2822090</v>
      </c>
      <c r="F113" s="44">
        <v>25730</v>
      </c>
      <c r="G113" s="44" t="s">
        <v>35</v>
      </c>
      <c r="H113" s="44" t="s">
        <v>1103</v>
      </c>
      <c r="I113" s="44" t="s">
        <v>79</v>
      </c>
      <c r="J113" s="44" t="s">
        <v>4121</v>
      </c>
      <c r="K113" s="44" t="s">
        <v>1174</v>
      </c>
      <c r="L113" s="44" t="s">
        <v>4122</v>
      </c>
      <c r="M113" s="52">
        <v>45931.470833333333</v>
      </c>
      <c r="N113" s="52">
        <v>45932.45</v>
      </c>
      <c r="O113" s="44" t="s">
        <v>37</v>
      </c>
      <c r="P113" s="44" t="s">
        <v>37</v>
      </c>
      <c r="Q113" s="44" t="s">
        <v>3805</v>
      </c>
      <c r="R113" s="44" t="s">
        <v>3806</v>
      </c>
      <c r="S113" s="44" t="s">
        <v>4123</v>
      </c>
      <c r="T113" s="44" t="s">
        <v>1178</v>
      </c>
      <c r="U113" s="44">
        <v>48</v>
      </c>
      <c r="V113" s="44" t="s">
        <v>42</v>
      </c>
      <c r="W113" s="44" t="str">
        <f>VLOOKUP(D113,TIPOLOGIA!A:F,6,0)</f>
        <v>TERRESTRE</v>
      </c>
      <c r="X113" s="44" t="s">
        <v>2253</v>
      </c>
      <c r="Y113" s="44">
        <v>1</v>
      </c>
      <c r="Z113" s="63">
        <f>IF(T113="SOPORTE_TELEFÓNICO",'TARIFAS 2025'!$B$14,IF(V113="PRINCIPAL",'TARIFAS 2025'!$B$11,IF(V113="INTERMEDIA",'TARIFAS 2025'!$C$11,IF(V113="LEJANA",'TARIFAS 2025'!$D$11))))</f>
        <v>31419</v>
      </c>
      <c r="AA113" s="63">
        <f t="shared" si="1"/>
        <v>31419</v>
      </c>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row>
    <row r="114" spans="1:59" s="35" customFormat="1" ht="15.6">
      <c r="A114" s="44" t="s">
        <v>87</v>
      </c>
      <c r="B114" s="44" t="str">
        <f>VLOOKUP(A114,'CENTROS DE COSTOS'!A:D,2,0)</f>
        <v>0036-0006</v>
      </c>
      <c r="C114" s="44" t="str">
        <f>VLOOKUP(A114,'CENTROS DE COSTOS'!A:D,3,0)</f>
        <v>Wompi Oriente</v>
      </c>
      <c r="D114" s="44">
        <v>73001</v>
      </c>
      <c r="E114" s="44">
        <v>2823239</v>
      </c>
      <c r="F114" s="44">
        <v>22725</v>
      </c>
      <c r="G114" s="44" t="s">
        <v>35</v>
      </c>
      <c r="H114" s="44" t="s">
        <v>1058</v>
      </c>
      <c r="I114" s="44" t="s">
        <v>87</v>
      </c>
      <c r="J114" s="44" t="s">
        <v>4124</v>
      </c>
      <c r="K114" s="44" t="s">
        <v>1174</v>
      </c>
      <c r="L114" s="44" t="s">
        <v>4125</v>
      </c>
      <c r="M114" s="52">
        <v>45931.545138888891</v>
      </c>
      <c r="N114" s="52">
        <v>45932.450694444444</v>
      </c>
      <c r="O114" s="44" t="s">
        <v>37</v>
      </c>
      <c r="P114" s="44" t="s">
        <v>37</v>
      </c>
      <c r="Q114" s="44" t="s">
        <v>3805</v>
      </c>
      <c r="R114" s="44" t="s">
        <v>3806</v>
      </c>
      <c r="S114" s="44" t="s">
        <v>4126</v>
      </c>
      <c r="T114" s="44" t="s">
        <v>1178</v>
      </c>
      <c r="U114" s="44">
        <v>48</v>
      </c>
      <c r="V114" s="44" t="s">
        <v>42</v>
      </c>
      <c r="W114" s="44" t="str">
        <f>VLOOKUP(D114,TIPOLOGIA!A:F,6,0)</f>
        <v>TERRESTRE</v>
      </c>
      <c r="X114" s="44" t="s">
        <v>2026</v>
      </c>
      <c r="Y114" s="44">
        <v>1</v>
      </c>
      <c r="Z114" s="63">
        <f>IF(T114="SOPORTE_TELEFÓNICO",'TARIFAS 2025'!$B$14,IF(V114="PRINCIPAL",'TARIFAS 2025'!$B$11,IF(V114="INTERMEDIA",'TARIFAS 2025'!$C$11,IF(V114="LEJANA",'TARIFAS 2025'!$D$11))))</f>
        <v>31419</v>
      </c>
      <c r="AA114" s="63">
        <f t="shared" si="1"/>
        <v>31419</v>
      </c>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row>
    <row r="115" spans="1:59" s="35" customFormat="1" ht="15.6">
      <c r="A115" s="44" t="s">
        <v>97</v>
      </c>
      <c r="B115" s="44" t="str">
        <f>VLOOKUP(A115,'CENTROS DE COSTOS'!A:D,2,0)</f>
        <v>0036-0001</v>
      </c>
      <c r="C115" s="44" t="str">
        <f>VLOOKUP(A115,'CENTROS DE COSTOS'!A:D,3,0)</f>
        <v>Wompi Costa</v>
      </c>
      <c r="D115" s="44">
        <v>70001</v>
      </c>
      <c r="E115" s="44">
        <v>2825041</v>
      </c>
      <c r="F115" s="44">
        <v>47054</v>
      </c>
      <c r="G115" s="44" t="s">
        <v>35</v>
      </c>
      <c r="H115" s="44" t="s">
        <v>506</v>
      </c>
      <c r="I115" s="44" t="s">
        <v>97</v>
      </c>
      <c r="J115" s="44" t="s">
        <v>4127</v>
      </c>
      <c r="K115" s="44" t="s">
        <v>1174</v>
      </c>
      <c r="L115" s="44" t="s">
        <v>4128</v>
      </c>
      <c r="M115" s="52">
        <v>45931.665972222225</v>
      </c>
      <c r="N115" s="52">
        <v>45932.451388888891</v>
      </c>
      <c r="O115" s="44" t="s">
        <v>37</v>
      </c>
      <c r="P115" s="44" t="s">
        <v>37</v>
      </c>
      <c r="Q115" s="44" t="s">
        <v>3805</v>
      </c>
      <c r="R115" s="44" t="s">
        <v>3806</v>
      </c>
      <c r="S115" s="44" t="s">
        <v>4129</v>
      </c>
      <c r="T115" s="44" t="s">
        <v>1178</v>
      </c>
      <c r="U115" s="44">
        <v>16</v>
      </c>
      <c r="V115" s="44" t="s">
        <v>42</v>
      </c>
      <c r="W115" s="44" t="str">
        <f>VLOOKUP(D115,TIPOLOGIA!A:F,6,0)</f>
        <v>TERRESTRE</v>
      </c>
      <c r="X115" s="44" t="s">
        <v>2253</v>
      </c>
      <c r="Y115" s="44">
        <v>1</v>
      </c>
      <c r="Z115" s="63">
        <f>IF(T115="SOPORTE_TELEFÓNICO",'TARIFAS 2025'!$B$14,IF(V115="PRINCIPAL",'TARIFAS 2025'!$B$11,IF(V115="INTERMEDIA",'TARIFAS 2025'!$C$11,IF(V115="LEJANA",'TARIFAS 2025'!$D$11))))</f>
        <v>31419</v>
      </c>
      <c r="AA115" s="63">
        <f t="shared" si="1"/>
        <v>31419</v>
      </c>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row>
    <row r="116" spans="1:59" s="35" customFormat="1" ht="15.6">
      <c r="A116" s="44" t="s">
        <v>100</v>
      </c>
      <c r="B116" s="44" t="str">
        <f>VLOOKUP(A116,'CENTROS DE COSTOS'!A:D,2,0)</f>
        <v>0036-0006</v>
      </c>
      <c r="C116" s="44" t="str">
        <f>VLOOKUP(A116,'CENTROS DE COSTOS'!A:D,3,0)</f>
        <v>Wompi Oriente</v>
      </c>
      <c r="D116" s="44">
        <v>50001</v>
      </c>
      <c r="E116" s="44">
        <v>2824114</v>
      </c>
      <c r="F116" s="44">
        <v>68968</v>
      </c>
      <c r="G116" s="44" t="s">
        <v>35</v>
      </c>
      <c r="H116" s="44" t="s">
        <v>816</v>
      </c>
      <c r="I116" s="44" t="s">
        <v>100</v>
      </c>
      <c r="J116" s="44" t="s">
        <v>4130</v>
      </c>
      <c r="K116" s="44" t="s">
        <v>1174</v>
      </c>
      <c r="L116" s="44" t="s">
        <v>4131</v>
      </c>
      <c r="M116" s="52">
        <v>45931.614583333336</v>
      </c>
      <c r="N116" s="52">
        <v>45932.45208333333</v>
      </c>
      <c r="O116" s="44" t="s">
        <v>37</v>
      </c>
      <c r="P116" s="44" t="s">
        <v>37</v>
      </c>
      <c r="Q116" s="44" t="s">
        <v>3805</v>
      </c>
      <c r="R116" s="44" t="s">
        <v>3806</v>
      </c>
      <c r="S116" s="44" t="s">
        <v>4132</v>
      </c>
      <c r="T116" s="44" t="s">
        <v>1178</v>
      </c>
      <c r="U116" s="44">
        <v>16</v>
      </c>
      <c r="V116" s="44" t="s">
        <v>42</v>
      </c>
      <c r="W116" s="44" t="str">
        <f>VLOOKUP(D116,TIPOLOGIA!A:F,6,0)</f>
        <v>TERRESTRE</v>
      </c>
      <c r="X116" s="44" t="s">
        <v>2271</v>
      </c>
      <c r="Y116" s="44">
        <v>1</v>
      </c>
      <c r="Z116" s="63">
        <f>IF(T116="SOPORTE_TELEFÓNICO",'TARIFAS 2025'!$B$14,IF(V116="PRINCIPAL",'TARIFAS 2025'!$B$11,IF(V116="INTERMEDIA",'TARIFAS 2025'!$C$11,IF(V116="LEJANA",'TARIFAS 2025'!$D$11))))</f>
        <v>31419</v>
      </c>
      <c r="AA116" s="63">
        <f t="shared" si="1"/>
        <v>31419</v>
      </c>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41"/>
      <c r="AY116" s="41"/>
      <c r="AZ116" s="41"/>
      <c r="BA116" s="41"/>
      <c r="BB116" s="41"/>
      <c r="BC116" s="41"/>
      <c r="BD116" s="41"/>
      <c r="BE116" s="41"/>
      <c r="BF116" s="41"/>
      <c r="BG116" s="41"/>
    </row>
    <row r="117" spans="1:59" s="35" customFormat="1" ht="15.6">
      <c r="A117" s="44" t="s">
        <v>97</v>
      </c>
      <c r="B117" s="44" t="str">
        <f>VLOOKUP(A117,'CENTROS DE COSTOS'!A:D,2,0)</f>
        <v>0036-0001</v>
      </c>
      <c r="C117" s="44" t="str">
        <f>VLOOKUP(A117,'CENTROS DE COSTOS'!A:D,3,0)</f>
        <v>Wompi Costa</v>
      </c>
      <c r="D117" s="44">
        <v>70001</v>
      </c>
      <c r="E117" s="44">
        <v>2823402</v>
      </c>
      <c r="F117" s="44">
        <v>76809</v>
      </c>
      <c r="G117" s="44" t="s">
        <v>35</v>
      </c>
      <c r="H117" s="44" t="s">
        <v>506</v>
      </c>
      <c r="I117" s="44" t="s">
        <v>97</v>
      </c>
      <c r="J117" s="44" t="s">
        <v>4133</v>
      </c>
      <c r="K117" s="44" t="s">
        <v>1174</v>
      </c>
      <c r="L117" s="44" t="s">
        <v>4134</v>
      </c>
      <c r="M117" s="52">
        <v>45931.56527777778</v>
      </c>
      <c r="N117" s="52">
        <v>45932.45208333333</v>
      </c>
      <c r="O117" s="44" t="s">
        <v>37</v>
      </c>
      <c r="P117" s="44" t="s">
        <v>37</v>
      </c>
      <c r="Q117" s="44" t="s">
        <v>3805</v>
      </c>
      <c r="R117" s="44" t="s">
        <v>3806</v>
      </c>
      <c r="S117" s="44" t="s">
        <v>4135</v>
      </c>
      <c r="T117" s="44" t="s">
        <v>1178</v>
      </c>
      <c r="U117" s="44">
        <v>32</v>
      </c>
      <c r="V117" s="44" t="s">
        <v>42</v>
      </c>
      <c r="W117" s="44" t="str">
        <f>VLOOKUP(D117,TIPOLOGIA!A:F,6,0)</f>
        <v>TERRESTRE</v>
      </c>
      <c r="X117" s="44" t="s">
        <v>2646</v>
      </c>
      <c r="Y117" s="44">
        <v>1</v>
      </c>
      <c r="Z117" s="63">
        <f>IF(T117="SOPORTE_TELEFÓNICO",'TARIFAS 2025'!$B$14,IF(V117="PRINCIPAL",'TARIFAS 2025'!$B$11,IF(V117="INTERMEDIA",'TARIFAS 2025'!$C$11,IF(V117="LEJANA",'TARIFAS 2025'!$D$11))))</f>
        <v>31419</v>
      </c>
      <c r="AA117" s="63">
        <f t="shared" si="1"/>
        <v>31419</v>
      </c>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row>
    <row r="118" spans="1:59" s="35" customFormat="1" ht="15.6">
      <c r="A118" s="44" t="s">
        <v>79</v>
      </c>
      <c r="B118" s="44" t="str">
        <f>VLOOKUP(A118,'CENTROS DE COSTOS'!A:D,2,0)</f>
        <v>0036-0003</v>
      </c>
      <c r="C118" s="44" t="str">
        <f>VLOOKUP(A118,'CENTROS DE COSTOS'!A:D,3,0)</f>
        <v>Wompi Suroccidente</v>
      </c>
      <c r="D118" s="44">
        <v>76275</v>
      </c>
      <c r="E118" s="44">
        <v>2802995</v>
      </c>
      <c r="F118" s="44">
        <v>30983</v>
      </c>
      <c r="G118" s="44" t="s">
        <v>35</v>
      </c>
      <c r="H118" s="44" t="s">
        <v>1103</v>
      </c>
      <c r="I118" s="44" t="s">
        <v>1117</v>
      </c>
      <c r="J118" s="44" t="s">
        <v>2147</v>
      </c>
      <c r="K118" s="44" t="s">
        <v>1174</v>
      </c>
      <c r="L118" s="44" t="s">
        <v>4136</v>
      </c>
      <c r="M118" s="52">
        <v>45929.333333333336</v>
      </c>
      <c r="N118" s="52">
        <v>45932.452777777777</v>
      </c>
      <c r="O118" s="44" t="s">
        <v>37</v>
      </c>
      <c r="P118" s="44" t="s">
        <v>37</v>
      </c>
      <c r="Q118" s="44" t="s">
        <v>3805</v>
      </c>
      <c r="R118" s="44" t="s">
        <v>3806</v>
      </c>
      <c r="S118" s="44" t="s">
        <v>4137</v>
      </c>
      <c r="T118" s="44" t="s">
        <v>3828</v>
      </c>
      <c r="U118" s="44">
        <v>32</v>
      </c>
      <c r="V118" s="44" t="s">
        <v>43</v>
      </c>
      <c r="W118" s="44" t="str">
        <f>VLOOKUP(D118,TIPOLOGIA!A:F,6,0)</f>
        <v>TERRESTRE</v>
      </c>
      <c r="X118" s="44" t="s">
        <v>2271</v>
      </c>
      <c r="Y118" s="44">
        <v>1</v>
      </c>
      <c r="Z118" s="63">
        <f>IF(T118="SOPORTE_TELEFÓNICO",'TARIFAS 2025'!$B$14,IF(V118="PRINCIPAL",'TARIFAS 2025'!$B$11,IF(V118="INTERMEDIA",'TARIFAS 2025'!$C$11,IF(V118="LEJANA",'TARIFAS 2025'!$D$11))))</f>
        <v>36351</v>
      </c>
      <c r="AA118" s="63">
        <f t="shared" si="1"/>
        <v>36351</v>
      </c>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row>
    <row r="119" spans="1:59" s="35" customFormat="1" ht="15.6">
      <c r="A119" s="44" t="s">
        <v>97</v>
      </c>
      <c r="B119" s="44" t="str">
        <f>VLOOKUP(A119,'CENTROS DE COSTOS'!A:D,2,0)</f>
        <v>0036-0001</v>
      </c>
      <c r="C119" s="44" t="str">
        <f>VLOOKUP(A119,'CENTROS DE COSTOS'!A:D,3,0)</f>
        <v>Wompi Costa</v>
      </c>
      <c r="D119" s="44">
        <v>70001</v>
      </c>
      <c r="E119" s="44">
        <v>2823409</v>
      </c>
      <c r="F119" s="44">
        <v>31405</v>
      </c>
      <c r="G119" s="44" t="s">
        <v>35</v>
      </c>
      <c r="H119" s="44" t="s">
        <v>506</v>
      </c>
      <c r="I119" s="44" t="s">
        <v>97</v>
      </c>
      <c r="J119" s="44" t="s">
        <v>4138</v>
      </c>
      <c r="K119" s="44" t="s">
        <v>1174</v>
      </c>
      <c r="L119" s="44" t="s">
        <v>4139</v>
      </c>
      <c r="M119" s="52">
        <v>45931.567361111112</v>
      </c>
      <c r="N119" s="52">
        <v>45932.453472222223</v>
      </c>
      <c r="O119" s="44" t="s">
        <v>37</v>
      </c>
      <c r="P119" s="44" t="s">
        <v>37</v>
      </c>
      <c r="Q119" s="44" t="s">
        <v>3805</v>
      </c>
      <c r="R119" s="44" t="s">
        <v>3806</v>
      </c>
      <c r="S119" s="44" t="s">
        <v>4140</v>
      </c>
      <c r="T119" s="44" t="s">
        <v>1178</v>
      </c>
      <c r="U119" s="44">
        <v>40</v>
      </c>
      <c r="V119" s="44" t="s">
        <v>42</v>
      </c>
      <c r="W119" s="44" t="str">
        <f>VLOOKUP(D119,TIPOLOGIA!A:F,6,0)</f>
        <v>TERRESTRE</v>
      </c>
      <c r="X119" s="44" t="s">
        <v>2084</v>
      </c>
      <c r="Y119" s="44">
        <v>1</v>
      </c>
      <c r="Z119" s="63">
        <f>IF(T119="SOPORTE_TELEFÓNICO",'TARIFAS 2025'!$B$14,IF(V119="PRINCIPAL",'TARIFAS 2025'!$B$11,IF(V119="INTERMEDIA",'TARIFAS 2025'!$C$11,IF(V119="LEJANA",'TARIFAS 2025'!$D$11))))</f>
        <v>31419</v>
      </c>
      <c r="AA119" s="63">
        <f t="shared" si="1"/>
        <v>31419</v>
      </c>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row>
    <row r="120" spans="1:59" s="35" customFormat="1" ht="15.6">
      <c r="A120" s="44" t="s">
        <v>73</v>
      </c>
      <c r="B120" s="44" t="str">
        <f>VLOOKUP(A120,'CENTROS DE COSTOS'!A:D,2,0)</f>
        <v>0036-0004</v>
      </c>
      <c r="C120" s="44" t="str">
        <f>VLOOKUP(A120,'CENTROS DE COSTOS'!A:D,3,0)</f>
        <v>Wompi Centro</v>
      </c>
      <c r="D120" s="44">
        <v>11001</v>
      </c>
      <c r="E120" s="44">
        <v>2821386</v>
      </c>
      <c r="F120" s="44">
        <v>67298</v>
      </c>
      <c r="G120" s="44" t="s">
        <v>35</v>
      </c>
      <c r="H120" s="44" t="s">
        <v>620</v>
      </c>
      <c r="I120" s="44" t="s">
        <v>2057</v>
      </c>
      <c r="J120" s="44" t="s">
        <v>4141</v>
      </c>
      <c r="K120" s="44" t="s">
        <v>1174</v>
      </c>
      <c r="L120" s="44" t="s">
        <v>4142</v>
      </c>
      <c r="M120" s="52">
        <v>45931.435416666667</v>
      </c>
      <c r="N120" s="52">
        <v>45932.454861111109</v>
      </c>
      <c r="O120" s="44" t="s">
        <v>37</v>
      </c>
      <c r="P120" s="44" t="s">
        <v>37</v>
      </c>
      <c r="Q120" s="44" t="s">
        <v>3805</v>
      </c>
      <c r="R120" s="44" t="s">
        <v>3806</v>
      </c>
      <c r="S120" s="44" t="s">
        <v>4143</v>
      </c>
      <c r="T120" s="44" t="s">
        <v>1178</v>
      </c>
      <c r="U120" s="44">
        <v>24</v>
      </c>
      <c r="V120" s="44" t="s">
        <v>42</v>
      </c>
      <c r="W120" s="44" t="str">
        <f>VLOOKUP(D120,TIPOLOGIA!A:F,6,0)</f>
        <v>TERRESTRE</v>
      </c>
      <c r="X120" s="44" t="s">
        <v>2271</v>
      </c>
      <c r="Y120" s="44">
        <v>1</v>
      </c>
      <c r="Z120" s="63">
        <f>IF(T120="SOPORTE_TELEFÓNICO",'TARIFAS 2025'!$B$14,IF(V120="PRINCIPAL",'TARIFAS 2025'!$B$11,IF(V120="INTERMEDIA",'TARIFAS 2025'!$C$11,IF(V120="LEJANA",'TARIFAS 2025'!$D$11))))</f>
        <v>31419</v>
      </c>
      <c r="AA120" s="63">
        <f t="shared" si="1"/>
        <v>31419</v>
      </c>
      <c r="AB120" s="41"/>
      <c r="AC120" s="41"/>
      <c r="AD120" s="41"/>
      <c r="AE120" s="41"/>
      <c r="AF120" s="41"/>
      <c r="AG120" s="41"/>
      <c r="AH120" s="41"/>
      <c r="AI120" s="41"/>
      <c r="AJ120" s="41"/>
      <c r="AK120" s="41"/>
      <c r="AL120" s="41"/>
      <c r="AM120" s="41"/>
      <c r="AN120" s="41"/>
      <c r="AO120" s="41"/>
      <c r="AP120" s="41"/>
      <c r="AQ120" s="41"/>
      <c r="AR120" s="41"/>
      <c r="AS120" s="41"/>
      <c r="AT120" s="41"/>
      <c r="AU120" s="41"/>
      <c r="AV120" s="41"/>
      <c r="AW120" s="41"/>
      <c r="AX120" s="41"/>
      <c r="AY120" s="41"/>
      <c r="AZ120" s="41"/>
      <c r="BA120" s="41"/>
      <c r="BB120" s="41"/>
      <c r="BC120" s="41"/>
      <c r="BD120" s="41"/>
      <c r="BE120" s="41"/>
      <c r="BF120" s="41"/>
      <c r="BG120" s="41"/>
    </row>
    <row r="121" spans="1:59" s="35" customFormat="1" ht="15.6">
      <c r="A121" s="44" t="s">
        <v>98</v>
      </c>
      <c r="B121" s="44" t="str">
        <f>VLOOKUP(A121,'CENTROS DE COSTOS'!A:D,2,0)</f>
        <v>0036-0007</v>
      </c>
      <c r="C121" s="44" t="str">
        <f>VLOOKUP(A121,'CENTROS DE COSTOS'!A:D,3,0)</f>
        <v>Wompi Santander</v>
      </c>
      <c r="D121" s="44">
        <v>15001</v>
      </c>
      <c r="E121" s="44">
        <v>2825259</v>
      </c>
      <c r="F121" s="44">
        <v>73331</v>
      </c>
      <c r="G121" s="44" t="s">
        <v>35</v>
      </c>
      <c r="H121" s="44" t="s">
        <v>324</v>
      </c>
      <c r="I121" s="44" t="s">
        <v>98</v>
      </c>
      <c r="J121" s="44" t="s">
        <v>4144</v>
      </c>
      <c r="K121" s="44" t="s">
        <v>1174</v>
      </c>
      <c r="L121" s="44" t="s">
        <v>4145</v>
      </c>
      <c r="M121" s="52">
        <v>45931.682638888888</v>
      </c>
      <c r="N121" s="52">
        <v>45932.455555555556</v>
      </c>
      <c r="O121" s="44" t="s">
        <v>37</v>
      </c>
      <c r="P121" s="44" t="s">
        <v>37</v>
      </c>
      <c r="Q121" s="44" t="s">
        <v>3805</v>
      </c>
      <c r="R121" s="44" t="s">
        <v>3806</v>
      </c>
      <c r="S121" s="44" t="s">
        <v>4146</v>
      </c>
      <c r="T121" s="44" t="s">
        <v>1178</v>
      </c>
      <c r="U121" s="44">
        <v>16</v>
      </c>
      <c r="V121" s="44" t="s">
        <v>42</v>
      </c>
      <c r="W121" s="44" t="str">
        <f>VLOOKUP(D121,TIPOLOGIA!A:F,6,0)</f>
        <v>TERRESTRE</v>
      </c>
      <c r="X121" s="44" t="s">
        <v>2281</v>
      </c>
      <c r="Y121" s="44">
        <v>1</v>
      </c>
      <c r="Z121" s="63">
        <f>IF(T121="SOPORTE_TELEFÓNICO",'TARIFAS 2025'!$B$14,IF(V121="PRINCIPAL",'TARIFAS 2025'!$B$11,IF(V121="INTERMEDIA",'TARIFAS 2025'!$C$11,IF(V121="LEJANA",'TARIFAS 2025'!$D$11))))</f>
        <v>31419</v>
      </c>
      <c r="AA121" s="63">
        <f t="shared" si="1"/>
        <v>31419</v>
      </c>
      <c r="AB121" s="41"/>
      <c r="AC121" s="41"/>
      <c r="AD121" s="41"/>
      <c r="AE121" s="41"/>
      <c r="AF121" s="41"/>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row>
    <row r="122" spans="1:59" s="35" customFormat="1" ht="15.6">
      <c r="A122" s="44" t="s">
        <v>73</v>
      </c>
      <c r="B122" s="44" t="str">
        <f>VLOOKUP(A122,'CENTROS DE COSTOS'!A:D,2,0)</f>
        <v>0036-0004</v>
      </c>
      <c r="C122" s="44" t="str">
        <f>VLOOKUP(A122,'CENTROS DE COSTOS'!A:D,3,0)</f>
        <v>Wompi Centro</v>
      </c>
      <c r="D122" s="44">
        <v>11001</v>
      </c>
      <c r="E122" s="44">
        <v>2821380</v>
      </c>
      <c r="F122" s="44">
        <v>31115</v>
      </c>
      <c r="G122" s="44" t="s">
        <v>35</v>
      </c>
      <c r="H122" s="44" t="s">
        <v>620</v>
      </c>
      <c r="I122" s="44" t="s">
        <v>73</v>
      </c>
      <c r="J122" s="44" t="s">
        <v>2414</v>
      </c>
      <c r="K122" s="44" t="s">
        <v>1174</v>
      </c>
      <c r="L122" s="44" t="s">
        <v>4147</v>
      </c>
      <c r="M122" s="52">
        <v>45931.431944444441</v>
      </c>
      <c r="N122" s="52">
        <v>45932.456944444442</v>
      </c>
      <c r="O122" s="44" t="s">
        <v>37</v>
      </c>
      <c r="P122" s="44" t="s">
        <v>37</v>
      </c>
      <c r="Q122" s="44" t="s">
        <v>3805</v>
      </c>
      <c r="R122" s="44" t="s">
        <v>3806</v>
      </c>
      <c r="S122" s="44" t="s">
        <v>4148</v>
      </c>
      <c r="T122" s="44" t="s">
        <v>1178</v>
      </c>
      <c r="U122" s="44">
        <v>64</v>
      </c>
      <c r="V122" s="44" t="s">
        <v>42</v>
      </c>
      <c r="W122" s="44" t="str">
        <f>VLOOKUP(D122,TIPOLOGIA!A:F,6,0)</f>
        <v>TERRESTRE</v>
      </c>
      <c r="X122" s="44" t="s">
        <v>1954</v>
      </c>
      <c r="Y122" s="44">
        <v>1</v>
      </c>
      <c r="Z122" s="63">
        <f>IF(T122="SOPORTE_TELEFÓNICO",'TARIFAS 2025'!$B$14,IF(V122="PRINCIPAL",'TARIFAS 2025'!$B$11,IF(V122="INTERMEDIA",'TARIFAS 2025'!$C$11,IF(V122="LEJANA",'TARIFAS 2025'!$D$11))))</f>
        <v>31419</v>
      </c>
      <c r="AA122" s="63">
        <f t="shared" si="1"/>
        <v>31419</v>
      </c>
      <c r="AB122" s="41"/>
      <c r="AC122" s="41"/>
      <c r="AD122" s="41"/>
      <c r="AE122" s="41"/>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41"/>
      <c r="BE122" s="41"/>
      <c r="BF122" s="41"/>
      <c r="BG122" s="41"/>
    </row>
    <row r="123" spans="1:59" s="35" customFormat="1" ht="15.6">
      <c r="A123" s="44" t="s">
        <v>100</v>
      </c>
      <c r="B123" s="44" t="str">
        <f>VLOOKUP(A123,'CENTROS DE COSTOS'!A:D,2,0)</f>
        <v>0036-0006</v>
      </c>
      <c r="C123" s="44" t="str">
        <f>VLOOKUP(A123,'CENTROS DE COSTOS'!A:D,3,0)</f>
        <v>Wompi Oriente</v>
      </c>
      <c r="D123" s="44">
        <v>50001</v>
      </c>
      <c r="E123" s="44">
        <v>2825395</v>
      </c>
      <c r="F123" s="44">
        <v>65725</v>
      </c>
      <c r="G123" s="44" t="s">
        <v>35</v>
      </c>
      <c r="H123" s="44" t="s">
        <v>816</v>
      </c>
      <c r="I123" s="44" t="s">
        <v>100</v>
      </c>
      <c r="J123" s="44" t="s">
        <v>4149</v>
      </c>
      <c r="K123" s="44" t="s">
        <v>1174</v>
      </c>
      <c r="L123" s="44" t="s">
        <v>4150</v>
      </c>
      <c r="M123" s="52">
        <v>45931.701388888891</v>
      </c>
      <c r="N123" s="52">
        <v>45932.458333333336</v>
      </c>
      <c r="O123" s="44" t="s">
        <v>37</v>
      </c>
      <c r="P123" s="44" t="s">
        <v>37</v>
      </c>
      <c r="Q123" s="44" t="s">
        <v>3805</v>
      </c>
      <c r="R123" s="44" t="s">
        <v>3806</v>
      </c>
      <c r="S123" s="44" t="s">
        <v>4151</v>
      </c>
      <c r="T123" s="44" t="s">
        <v>1178</v>
      </c>
      <c r="U123" s="44">
        <v>56</v>
      </c>
      <c r="V123" s="44" t="s">
        <v>42</v>
      </c>
      <c r="W123" s="44" t="str">
        <f>VLOOKUP(D123,TIPOLOGIA!A:F,6,0)</f>
        <v>TERRESTRE</v>
      </c>
      <c r="X123" s="44" t="s">
        <v>1309</v>
      </c>
      <c r="Y123" s="44">
        <v>1</v>
      </c>
      <c r="Z123" s="63">
        <f>IF(T123="SOPORTE_TELEFÓNICO",'TARIFAS 2025'!$B$14,IF(V123="PRINCIPAL",'TARIFAS 2025'!$B$11,IF(V123="INTERMEDIA",'TARIFAS 2025'!$C$11,IF(V123="LEJANA",'TARIFAS 2025'!$D$11))))</f>
        <v>31419</v>
      </c>
      <c r="AA123" s="63">
        <f t="shared" si="1"/>
        <v>31419</v>
      </c>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1"/>
      <c r="AX123" s="41"/>
      <c r="AY123" s="41"/>
      <c r="AZ123" s="41"/>
      <c r="BA123" s="41"/>
      <c r="BB123" s="41"/>
      <c r="BC123" s="41"/>
      <c r="BD123" s="41"/>
      <c r="BE123" s="41"/>
      <c r="BF123" s="41"/>
      <c r="BG123" s="41"/>
    </row>
    <row r="124" spans="1:59" s="35" customFormat="1" ht="15.6">
      <c r="A124" s="44" t="s">
        <v>70</v>
      </c>
      <c r="B124" s="44" t="str">
        <f>VLOOKUP(A124,'CENTROS DE COSTOS'!A:D,2,0)</f>
        <v>0036-0001</v>
      </c>
      <c r="C124" s="44" t="str">
        <f>VLOOKUP(A124,'CENTROS DE COSTOS'!A:D,3,0)</f>
        <v>Wompi Costa</v>
      </c>
      <c r="D124" s="44">
        <v>8001</v>
      </c>
      <c r="E124" s="44">
        <v>2821931</v>
      </c>
      <c r="F124" s="44">
        <v>57202</v>
      </c>
      <c r="G124" s="44" t="s">
        <v>35</v>
      </c>
      <c r="H124" s="44" t="s">
        <v>255</v>
      </c>
      <c r="I124" s="44" t="s">
        <v>70</v>
      </c>
      <c r="J124" s="44" t="s">
        <v>4152</v>
      </c>
      <c r="K124" s="44" t="s">
        <v>1174</v>
      </c>
      <c r="L124" s="44" t="s">
        <v>4153</v>
      </c>
      <c r="M124" s="52">
        <v>45931.45416666667</v>
      </c>
      <c r="N124" s="52">
        <v>45932.459027777775</v>
      </c>
      <c r="O124" s="44" t="s">
        <v>37</v>
      </c>
      <c r="P124" s="44" t="s">
        <v>37</v>
      </c>
      <c r="Q124" s="44" t="s">
        <v>3805</v>
      </c>
      <c r="R124" s="44" t="s">
        <v>3806</v>
      </c>
      <c r="S124" s="44" t="s">
        <v>4154</v>
      </c>
      <c r="T124" s="44" t="s">
        <v>1178</v>
      </c>
      <c r="U124" s="44">
        <v>56</v>
      </c>
      <c r="V124" s="44" t="s">
        <v>42</v>
      </c>
      <c r="W124" s="44" t="str">
        <f>VLOOKUP(D124,TIPOLOGIA!A:F,6,0)</f>
        <v>TERRESTRE</v>
      </c>
      <c r="X124" s="44" t="s">
        <v>2646</v>
      </c>
      <c r="Y124" s="44">
        <v>1</v>
      </c>
      <c r="Z124" s="63">
        <f>IF(T124="SOPORTE_TELEFÓNICO",'TARIFAS 2025'!$B$14,IF(V124="PRINCIPAL",'TARIFAS 2025'!$B$11,IF(V124="INTERMEDIA",'TARIFAS 2025'!$C$11,IF(V124="LEJANA",'TARIFAS 2025'!$D$11))))</f>
        <v>31419</v>
      </c>
      <c r="AA124" s="63">
        <f t="shared" si="1"/>
        <v>31419</v>
      </c>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row>
    <row r="125" spans="1:59" s="35" customFormat="1" ht="15.6">
      <c r="A125" s="44" t="s">
        <v>79</v>
      </c>
      <c r="B125" s="44" t="str">
        <f>VLOOKUP(A125,'CENTROS DE COSTOS'!A:D,2,0)</f>
        <v>0036-0003</v>
      </c>
      <c r="C125" s="44" t="str">
        <f>VLOOKUP(A125,'CENTROS DE COSTOS'!A:D,3,0)</f>
        <v>Wompi Suroccidente</v>
      </c>
      <c r="D125" s="44">
        <v>76001</v>
      </c>
      <c r="E125" s="44">
        <v>2814956</v>
      </c>
      <c r="F125" s="44">
        <v>74288</v>
      </c>
      <c r="G125" s="44" t="s">
        <v>35</v>
      </c>
      <c r="H125" s="44" t="s">
        <v>1103</v>
      </c>
      <c r="I125" s="44" t="s">
        <v>79</v>
      </c>
      <c r="J125" s="44" t="s">
        <v>4155</v>
      </c>
      <c r="K125" s="44" t="s">
        <v>1174</v>
      </c>
      <c r="L125" s="44" t="s">
        <v>4156</v>
      </c>
      <c r="M125" s="52">
        <v>45930.467361111114</v>
      </c>
      <c r="N125" s="52">
        <v>45932.46597222222</v>
      </c>
      <c r="O125" s="44" t="s">
        <v>37</v>
      </c>
      <c r="P125" s="44" t="s">
        <v>37</v>
      </c>
      <c r="Q125" s="44" t="s">
        <v>4094</v>
      </c>
      <c r="R125" s="44" t="s">
        <v>4095</v>
      </c>
      <c r="S125" s="44" t="s">
        <v>4157</v>
      </c>
      <c r="T125" s="44" t="s">
        <v>1178</v>
      </c>
      <c r="U125" s="44">
        <v>0</v>
      </c>
      <c r="V125" s="44" t="s">
        <v>42</v>
      </c>
      <c r="W125" s="44" t="str">
        <f>VLOOKUP(D125,TIPOLOGIA!A:F,6,0)</f>
        <v>TERRESTRE</v>
      </c>
      <c r="X125" s="44" t="s">
        <v>3658</v>
      </c>
      <c r="Y125" s="44">
        <v>1</v>
      </c>
      <c r="Z125" s="63">
        <f>IF(T125="SOPORTE_TELEFÓNICO",'TARIFAS 2025'!$B$14,IF(V125="PRINCIPAL",'TARIFAS 2025'!$B$11,IF(V125="INTERMEDIA",'TARIFAS 2025'!$C$11,IF(V125="LEJANA",'TARIFAS 2025'!$D$11))))</f>
        <v>31419</v>
      </c>
      <c r="AA125" s="63">
        <f t="shared" si="1"/>
        <v>31419</v>
      </c>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row>
    <row r="126" spans="1:59" s="35" customFormat="1" ht="15.6">
      <c r="A126" s="44" t="s">
        <v>100</v>
      </c>
      <c r="B126" s="44" t="str">
        <f>VLOOKUP(A126,'CENTROS DE COSTOS'!A:D,2,0)</f>
        <v>0036-0006</v>
      </c>
      <c r="C126" s="44" t="str">
        <f>VLOOKUP(A126,'CENTROS DE COSTOS'!A:D,3,0)</f>
        <v>Wompi Oriente</v>
      </c>
      <c r="D126" s="44">
        <v>50001</v>
      </c>
      <c r="E126" s="44">
        <v>2815685</v>
      </c>
      <c r="F126" s="44">
        <v>51400</v>
      </c>
      <c r="G126" s="44" t="s">
        <v>35</v>
      </c>
      <c r="H126" s="44" t="s">
        <v>816</v>
      </c>
      <c r="I126" s="44" t="s">
        <v>100</v>
      </c>
      <c r="J126" s="44" t="s">
        <v>4158</v>
      </c>
      <c r="K126" s="44" t="s">
        <v>1174</v>
      </c>
      <c r="L126" s="44" t="s">
        <v>4159</v>
      </c>
      <c r="M126" s="52">
        <v>45930.527777777781</v>
      </c>
      <c r="N126" s="52">
        <v>45932.467361111114</v>
      </c>
      <c r="O126" s="44" t="s">
        <v>37</v>
      </c>
      <c r="P126" s="44" t="s">
        <v>37</v>
      </c>
      <c r="Q126" s="44" t="s">
        <v>3805</v>
      </c>
      <c r="R126" s="44" t="s">
        <v>3806</v>
      </c>
      <c r="S126" s="44" t="s">
        <v>4160</v>
      </c>
      <c r="T126" s="44" t="s">
        <v>1178</v>
      </c>
      <c r="U126" s="44">
        <v>48</v>
      </c>
      <c r="V126" s="44" t="s">
        <v>42</v>
      </c>
      <c r="W126" s="44" t="str">
        <f>VLOOKUP(D126,TIPOLOGIA!A:F,6,0)</f>
        <v>TERRESTRE</v>
      </c>
      <c r="X126" s="44" t="s">
        <v>2026</v>
      </c>
      <c r="Y126" s="44">
        <v>1</v>
      </c>
      <c r="Z126" s="63">
        <f>IF(T126="SOPORTE_TELEFÓNICO",'TARIFAS 2025'!$B$14,IF(V126="PRINCIPAL",'TARIFAS 2025'!$B$11,IF(V126="INTERMEDIA",'TARIFAS 2025'!$C$11,IF(V126="LEJANA",'TARIFAS 2025'!$D$11))))</f>
        <v>31419</v>
      </c>
      <c r="AA126" s="63">
        <f t="shared" si="1"/>
        <v>31419</v>
      </c>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row>
    <row r="127" spans="1:59" s="35" customFormat="1" ht="15.6">
      <c r="A127" s="44" t="s">
        <v>88</v>
      </c>
      <c r="B127" s="44" t="str">
        <f>VLOOKUP(A127,'CENTROS DE COSTOS'!A:D,2,0)</f>
        <v>0036-0002</v>
      </c>
      <c r="C127" s="44" t="str">
        <f>VLOOKUP(A127,'CENTROS DE COSTOS'!A:D,3,0)</f>
        <v>Wompi Eje Cafetero</v>
      </c>
      <c r="D127" s="44">
        <v>17001</v>
      </c>
      <c r="E127" s="44">
        <v>2805010</v>
      </c>
      <c r="F127" s="44">
        <v>29402</v>
      </c>
      <c r="G127" s="44" t="s">
        <v>35</v>
      </c>
      <c r="H127" s="44" t="s">
        <v>128</v>
      </c>
      <c r="I127" s="44" t="s">
        <v>88</v>
      </c>
      <c r="J127" s="44" t="s">
        <v>4161</v>
      </c>
      <c r="K127" s="44" t="s">
        <v>1174</v>
      </c>
      <c r="L127" s="44" t="s">
        <v>4162</v>
      </c>
      <c r="M127" s="52">
        <v>45929.341666666667</v>
      </c>
      <c r="N127" s="52">
        <v>45932.46875</v>
      </c>
      <c r="O127" s="44" t="s">
        <v>37</v>
      </c>
      <c r="P127" s="44" t="s">
        <v>37</v>
      </c>
      <c r="Q127" s="44" t="s">
        <v>3805</v>
      </c>
      <c r="R127" s="44" t="s">
        <v>3806</v>
      </c>
      <c r="S127" s="44" t="s">
        <v>4100</v>
      </c>
      <c r="T127" s="44" t="s">
        <v>1178</v>
      </c>
      <c r="U127" s="44">
        <v>32</v>
      </c>
      <c r="V127" s="44" t="s">
        <v>42</v>
      </c>
      <c r="W127" s="44" t="str">
        <f>VLOOKUP(D127,TIPOLOGIA!A:F,6,0)</f>
        <v>TERRESTRE</v>
      </c>
      <c r="X127" s="44" t="s">
        <v>2124</v>
      </c>
      <c r="Y127" s="44">
        <v>1</v>
      </c>
      <c r="Z127" s="63">
        <f>IF(T127="SOPORTE_TELEFÓNICO",'TARIFAS 2025'!$B$14,IF(V127="PRINCIPAL",'TARIFAS 2025'!$B$11,IF(V127="INTERMEDIA",'TARIFAS 2025'!$C$11,IF(V127="LEJANA",'TARIFAS 2025'!$D$11))))</f>
        <v>31419</v>
      </c>
      <c r="AA127" s="63">
        <f t="shared" si="1"/>
        <v>31419</v>
      </c>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row>
    <row r="128" spans="1:59" s="35" customFormat="1" ht="15.6">
      <c r="A128" s="44" t="s">
        <v>70</v>
      </c>
      <c r="B128" s="44" t="str">
        <f>VLOOKUP(A128,'CENTROS DE COSTOS'!A:D,2,0)</f>
        <v>0036-0001</v>
      </c>
      <c r="C128" s="44" t="str">
        <f>VLOOKUP(A128,'CENTROS DE COSTOS'!A:D,3,0)</f>
        <v>Wompi Costa</v>
      </c>
      <c r="D128" s="44">
        <v>8001</v>
      </c>
      <c r="E128" s="44">
        <v>2822985</v>
      </c>
      <c r="F128" s="44">
        <v>17017</v>
      </c>
      <c r="G128" s="44" t="s">
        <v>35</v>
      </c>
      <c r="H128" s="44" t="s">
        <v>255</v>
      </c>
      <c r="I128" s="44" t="s">
        <v>70</v>
      </c>
      <c r="J128" s="44" t="s">
        <v>2727</v>
      </c>
      <c r="K128" s="44" t="s">
        <v>1174</v>
      </c>
      <c r="L128" s="44" t="s">
        <v>4163</v>
      </c>
      <c r="M128" s="52">
        <v>45931.527777777781</v>
      </c>
      <c r="N128" s="52">
        <v>45932.470138888886</v>
      </c>
      <c r="O128" s="44" t="s">
        <v>37</v>
      </c>
      <c r="P128" s="44" t="s">
        <v>37</v>
      </c>
      <c r="Q128" s="44" t="s">
        <v>3805</v>
      </c>
      <c r="R128" s="44" t="s">
        <v>3806</v>
      </c>
      <c r="S128" s="44" t="s">
        <v>4164</v>
      </c>
      <c r="T128" s="44" t="s">
        <v>1178</v>
      </c>
      <c r="U128" s="44">
        <v>64</v>
      </c>
      <c r="V128" s="44" t="s">
        <v>42</v>
      </c>
      <c r="W128" s="44" t="str">
        <f>VLOOKUP(D128,TIPOLOGIA!A:F,6,0)</f>
        <v>TERRESTRE</v>
      </c>
      <c r="X128" s="44" t="s">
        <v>1440</v>
      </c>
      <c r="Y128" s="44">
        <v>1</v>
      </c>
      <c r="Z128" s="63">
        <f>IF(T128="SOPORTE_TELEFÓNICO",'TARIFAS 2025'!$B$14,IF(V128="PRINCIPAL",'TARIFAS 2025'!$B$11,IF(V128="INTERMEDIA",'TARIFAS 2025'!$C$11,IF(V128="LEJANA",'TARIFAS 2025'!$D$11))))</f>
        <v>31419</v>
      </c>
      <c r="AA128" s="63">
        <f t="shared" si="1"/>
        <v>31419</v>
      </c>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row>
    <row r="129" spans="1:59" s="35" customFormat="1" ht="15.6">
      <c r="A129" s="44" t="s">
        <v>76</v>
      </c>
      <c r="B129" s="44" t="str">
        <f>VLOOKUP(A129,'CENTROS DE COSTOS'!A:D,2,0)</f>
        <v>0036-0007</v>
      </c>
      <c r="C129" s="44" t="str">
        <f>VLOOKUP(A129,'CENTROS DE COSTOS'!A:D,3,0)</f>
        <v>Wompi Santander</v>
      </c>
      <c r="D129" s="44">
        <v>68001</v>
      </c>
      <c r="E129" s="44">
        <v>2823512</v>
      </c>
      <c r="F129" s="44">
        <v>75521</v>
      </c>
      <c r="G129" s="44" t="s">
        <v>35</v>
      </c>
      <c r="H129" s="44" t="s">
        <v>965</v>
      </c>
      <c r="I129" s="44" t="s">
        <v>76</v>
      </c>
      <c r="J129" s="44" t="s">
        <v>4165</v>
      </c>
      <c r="K129" s="44" t="s">
        <v>1174</v>
      </c>
      <c r="L129" s="44" t="s">
        <v>4166</v>
      </c>
      <c r="M129" s="52">
        <v>45931.570833333331</v>
      </c>
      <c r="N129" s="52">
        <v>45932.470833333333</v>
      </c>
      <c r="O129" s="44" t="s">
        <v>37</v>
      </c>
      <c r="P129" s="44" t="s">
        <v>37</v>
      </c>
      <c r="Q129" s="44" t="s">
        <v>3805</v>
      </c>
      <c r="R129" s="44" t="s">
        <v>3806</v>
      </c>
      <c r="S129" s="44" t="s">
        <v>4167</v>
      </c>
      <c r="T129" s="44" t="s">
        <v>1178</v>
      </c>
      <c r="U129" s="44">
        <v>32</v>
      </c>
      <c r="V129" s="44" t="s">
        <v>42</v>
      </c>
      <c r="W129" s="44" t="str">
        <f>VLOOKUP(D129,TIPOLOGIA!A:F,6,0)</f>
        <v>TERRESTRE</v>
      </c>
      <c r="X129" s="44" t="s">
        <v>3658</v>
      </c>
      <c r="Y129" s="44">
        <v>1</v>
      </c>
      <c r="Z129" s="63">
        <f>IF(T129="SOPORTE_TELEFÓNICO",'TARIFAS 2025'!$B$14,IF(V129="PRINCIPAL",'TARIFAS 2025'!$B$11,IF(V129="INTERMEDIA",'TARIFAS 2025'!$C$11,IF(V129="LEJANA",'TARIFAS 2025'!$D$11))))</f>
        <v>31419</v>
      </c>
      <c r="AA129" s="63">
        <f t="shared" si="1"/>
        <v>31419</v>
      </c>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1"/>
      <c r="AX129" s="41"/>
      <c r="AY129" s="41"/>
      <c r="AZ129" s="41"/>
      <c r="BA129" s="41"/>
      <c r="BB129" s="41"/>
      <c r="BC129" s="41"/>
      <c r="BD129" s="41"/>
      <c r="BE129" s="41"/>
      <c r="BF129" s="41"/>
      <c r="BG129" s="41"/>
    </row>
    <row r="130" spans="1:59" s="35" customFormat="1" ht="15.6">
      <c r="A130" s="44" t="s">
        <v>73</v>
      </c>
      <c r="B130" s="44" t="str">
        <f>VLOOKUP(A130,'CENTROS DE COSTOS'!A:D,2,0)</f>
        <v>0036-0004</v>
      </c>
      <c r="C130" s="44" t="str">
        <f>VLOOKUP(A130,'CENTROS DE COSTOS'!A:D,3,0)</f>
        <v>Wompi Centro</v>
      </c>
      <c r="D130" s="44">
        <v>11001</v>
      </c>
      <c r="E130" s="44">
        <v>2825296</v>
      </c>
      <c r="F130" s="44">
        <v>78069</v>
      </c>
      <c r="G130" s="44" t="s">
        <v>35</v>
      </c>
      <c r="H130" s="44" t="s">
        <v>620</v>
      </c>
      <c r="I130" s="44" t="s">
        <v>73</v>
      </c>
      <c r="J130" s="44" t="s">
        <v>4168</v>
      </c>
      <c r="K130" s="44" t="s">
        <v>1174</v>
      </c>
      <c r="L130" s="44" t="s">
        <v>4169</v>
      </c>
      <c r="M130" s="52">
        <v>45931.689583333333</v>
      </c>
      <c r="N130" s="52">
        <v>45932.47152777778</v>
      </c>
      <c r="O130" s="44" t="s">
        <v>37</v>
      </c>
      <c r="P130" s="44" t="s">
        <v>37</v>
      </c>
      <c r="Q130" s="44" t="s">
        <v>3805</v>
      </c>
      <c r="R130" s="44" t="s">
        <v>3806</v>
      </c>
      <c r="S130" s="44" t="s">
        <v>4143</v>
      </c>
      <c r="T130" s="44" t="s">
        <v>1178</v>
      </c>
      <c r="U130" s="44">
        <v>24</v>
      </c>
      <c r="V130" s="44" t="s">
        <v>42</v>
      </c>
      <c r="W130" s="44" t="str">
        <f>VLOOKUP(D130,TIPOLOGIA!A:F,6,0)</f>
        <v>TERRESTRE</v>
      </c>
      <c r="X130" s="44" t="s">
        <v>1211</v>
      </c>
      <c r="Y130" s="44">
        <v>1</v>
      </c>
      <c r="Z130" s="63">
        <f>IF(T130="SOPORTE_TELEFÓNICO",'TARIFAS 2025'!$B$14,IF(V130="PRINCIPAL",'TARIFAS 2025'!$B$11,IF(V130="INTERMEDIA",'TARIFAS 2025'!$C$11,IF(V130="LEJANA",'TARIFAS 2025'!$D$11))))</f>
        <v>31419</v>
      </c>
      <c r="AA130" s="63">
        <f t="shared" si="1"/>
        <v>31419</v>
      </c>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row>
    <row r="131" spans="1:59" s="35" customFormat="1" ht="15.6">
      <c r="A131" s="44" t="s">
        <v>98</v>
      </c>
      <c r="B131" s="44" t="str">
        <f>VLOOKUP(A131,'CENTROS DE COSTOS'!A:D,2,0)</f>
        <v>0036-0007</v>
      </c>
      <c r="C131" s="44" t="str">
        <f>VLOOKUP(A131,'CENTROS DE COSTOS'!A:D,3,0)</f>
        <v>Wompi Santander</v>
      </c>
      <c r="D131" s="44">
        <v>15001</v>
      </c>
      <c r="E131" s="44">
        <v>2825347</v>
      </c>
      <c r="F131" s="44">
        <v>46394</v>
      </c>
      <c r="G131" s="44" t="s">
        <v>35</v>
      </c>
      <c r="H131" s="44" t="s">
        <v>324</v>
      </c>
      <c r="I131" s="44" t="s">
        <v>98</v>
      </c>
      <c r="J131" s="44" t="s">
        <v>4170</v>
      </c>
      <c r="K131" s="44" t="s">
        <v>1174</v>
      </c>
      <c r="L131" s="44" t="s">
        <v>4171</v>
      </c>
      <c r="M131" s="52">
        <v>45931.691666666666</v>
      </c>
      <c r="N131" s="52">
        <v>45932.476388888892</v>
      </c>
      <c r="O131" s="44" t="s">
        <v>37</v>
      </c>
      <c r="P131" s="44" t="s">
        <v>37</v>
      </c>
      <c r="Q131" s="44" t="s">
        <v>3805</v>
      </c>
      <c r="R131" s="44" t="s">
        <v>3806</v>
      </c>
      <c r="S131" s="44" t="s">
        <v>4146</v>
      </c>
      <c r="T131" s="44" t="s">
        <v>1178</v>
      </c>
      <c r="U131" s="44">
        <v>16</v>
      </c>
      <c r="V131" s="44" t="s">
        <v>42</v>
      </c>
      <c r="W131" s="44" t="str">
        <f>VLOOKUP(D131,TIPOLOGIA!A:F,6,0)</f>
        <v>TERRESTRE</v>
      </c>
      <c r="X131" s="44" t="s">
        <v>2281</v>
      </c>
      <c r="Y131" s="44">
        <v>1</v>
      </c>
      <c r="Z131" s="63">
        <f>IF(T131="SOPORTE_TELEFÓNICO",'TARIFAS 2025'!$B$14,IF(V131="PRINCIPAL",'TARIFAS 2025'!$B$11,IF(V131="INTERMEDIA",'TARIFAS 2025'!$C$11,IF(V131="LEJANA",'TARIFAS 2025'!$D$11))))</f>
        <v>31419</v>
      </c>
      <c r="AA131" s="63">
        <f t="shared" ref="AA131:AA194" si="2">Z131*Y131</f>
        <v>31419</v>
      </c>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row>
    <row r="132" spans="1:59" s="35" customFormat="1" ht="15.6">
      <c r="A132" s="44" t="s">
        <v>73</v>
      </c>
      <c r="B132" s="44" t="str">
        <f>VLOOKUP(A132,'CENTROS DE COSTOS'!A:D,2,0)</f>
        <v>0036-0004</v>
      </c>
      <c r="C132" s="44" t="str">
        <f>VLOOKUP(A132,'CENTROS DE COSTOS'!A:D,3,0)</f>
        <v>Wompi Centro</v>
      </c>
      <c r="D132" s="44">
        <v>11001</v>
      </c>
      <c r="E132" s="44">
        <v>2814861</v>
      </c>
      <c r="F132" s="44">
        <v>44131</v>
      </c>
      <c r="G132" s="44" t="s">
        <v>35</v>
      </c>
      <c r="H132" s="44" t="s">
        <v>620</v>
      </c>
      <c r="I132" s="44" t="s">
        <v>2057</v>
      </c>
      <c r="J132" s="44" t="s">
        <v>4172</v>
      </c>
      <c r="K132" s="44" t="s">
        <v>1174</v>
      </c>
      <c r="L132" s="44" t="s">
        <v>4173</v>
      </c>
      <c r="M132" s="52">
        <v>45930.456944444442</v>
      </c>
      <c r="N132" s="52">
        <v>45932.489583333336</v>
      </c>
      <c r="O132" s="44" t="s">
        <v>37</v>
      </c>
      <c r="P132" s="44" t="s">
        <v>37</v>
      </c>
      <c r="Q132" s="44" t="s">
        <v>3805</v>
      </c>
      <c r="R132" s="44" t="s">
        <v>3806</v>
      </c>
      <c r="S132" s="44" t="s">
        <v>4174</v>
      </c>
      <c r="T132" s="44" t="s">
        <v>1178</v>
      </c>
      <c r="U132" s="44">
        <v>24</v>
      </c>
      <c r="V132" s="44" t="s">
        <v>42</v>
      </c>
      <c r="W132" s="44" t="str">
        <f>VLOOKUP(D132,TIPOLOGIA!A:F,6,0)</f>
        <v>TERRESTRE</v>
      </c>
      <c r="X132" s="44" t="s">
        <v>1954</v>
      </c>
      <c r="Y132" s="44">
        <v>1</v>
      </c>
      <c r="Z132" s="63">
        <f>IF(T132="SOPORTE_TELEFÓNICO",'TARIFAS 2025'!$B$14,IF(V132="PRINCIPAL",'TARIFAS 2025'!$B$11,IF(V132="INTERMEDIA",'TARIFAS 2025'!$C$11,IF(V132="LEJANA",'TARIFAS 2025'!$D$11))))</f>
        <v>31419</v>
      </c>
      <c r="AA132" s="63">
        <f t="shared" si="2"/>
        <v>31419</v>
      </c>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41"/>
      <c r="AY132" s="41"/>
      <c r="AZ132" s="41"/>
      <c r="BA132" s="41"/>
      <c r="BB132" s="41"/>
      <c r="BC132" s="41"/>
      <c r="BD132" s="41"/>
      <c r="BE132" s="41"/>
      <c r="BF132" s="41"/>
      <c r="BG132" s="41"/>
    </row>
    <row r="133" spans="1:59" s="35" customFormat="1" ht="15.6">
      <c r="A133" s="44" t="s">
        <v>83</v>
      </c>
      <c r="B133" s="44" t="str">
        <f>VLOOKUP(A133,'CENTROS DE COSTOS'!A:D,2,0)</f>
        <v>0036-0007</v>
      </c>
      <c r="C133" s="44" t="str">
        <f>VLOOKUP(A133,'CENTROS DE COSTOS'!A:D,3,0)</f>
        <v>Wompi Santander</v>
      </c>
      <c r="D133" s="44">
        <v>54518</v>
      </c>
      <c r="E133" s="44">
        <v>2812892</v>
      </c>
      <c r="F133" s="44">
        <v>55673</v>
      </c>
      <c r="G133" s="44" t="s">
        <v>35</v>
      </c>
      <c r="H133" s="44" t="s">
        <v>893</v>
      </c>
      <c r="I133" s="44" t="s">
        <v>919</v>
      </c>
      <c r="J133" s="44" t="s">
        <v>4175</v>
      </c>
      <c r="K133" s="44" t="s">
        <v>1174</v>
      </c>
      <c r="L133" s="44" t="s">
        <v>4176</v>
      </c>
      <c r="M133" s="52">
        <v>45930.368750000001</v>
      </c>
      <c r="N133" s="52">
        <v>45932.509027777778</v>
      </c>
      <c r="O133" s="44" t="s">
        <v>37</v>
      </c>
      <c r="P133" s="44" t="s">
        <v>37</v>
      </c>
      <c r="Q133" s="44" t="s">
        <v>3805</v>
      </c>
      <c r="R133" s="44" t="s">
        <v>3806</v>
      </c>
      <c r="S133" s="44" t="s">
        <v>4177</v>
      </c>
      <c r="T133" s="44" t="s">
        <v>1178</v>
      </c>
      <c r="U133" s="44">
        <v>16</v>
      </c>
      <c r="V133" s="44" t="s">
        <v>44</v>
      </c>
      <c r="W133" s="44" t="str">
        <f>VLOOKUP(D133,TIPOLOGIA!A:F,6,0)</f>
        <v>TERRESTRE</v>
      </c>
      <c r="X133" s="44" t="s">
        <v>1360</v>
      </c>
      <c r="Y133" s="44">
        <v>1</v>
      </c>
      <c r="Z133" s="63">
        <f>IF(T133="SOPORTE_TELEFÓNICO",'TARIFAS 2025'!$B$14,IF(V133="PRINCIPAL",'TARIFAS 2025'!$B$11,IF(V133="INTERMEDIA",'TARIFAS 2025'!$C$11,IF(V133="LEJANA",'TARIFAS 2025'!$D$11))))</f>
        <v>40250</v>
      </c>
      <c r="AA133" s="63">
        <f t="shared" si="2"/>
        <v>40250</v>
      </c>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41"/>
      <c r="BG133" s="41"/>
    </row>
    <row r="134" spans="1:59" s="35" customFormat="1" ht="15.6">
      <c r="A134" s="44" t="s">
        <v>93</v>
      </c>
      <c r="B134" s="44" t="str">
        <f>VLOOKUP(A134,'CENTROS DE COSTOS'!A:D,2,0)</f>
        <v>0036-0003</v>
      </c>
      <c r="C134" s="44" t="str">
        <f>VLOOKUP(A134,'CENTROS DE COSTOS'!A:D,3,0)</f>
        <v>Wompi Suroccidente</v>
      </c>
      <c r="D134" s="44">
        <v>52001</v>
      </c>
      <c r="E134" s="44">
        <v>2803363</v>
      </c>
      <c r="F134" s="44">
        <v>33489</v>
      </c>
      <c r="G134" s="44" t="s">
        <v>35</v>
      </c>
      <c r="H134" s="44" t="s">
        <v>135</v>
      </c>
      <c r="I134" s="44" t="s">
        <v>93</v>
      </c>
      <c r="J134" s="44" t="s">
        <v>4178</v>
      </c>
      <c r="K134" s="44" t="s">
        <v>1174</v>
      </c>
      <c r="L134" s="44" t="s">
        <v>4179</v>
      </c>
      <c r="M134" s="52">
        <v>45929.333333333336</v>
      </c>
      <c r="N134" s="52">
        <v>45932.511805555558</v>
      </c>
      <c r="O134" s="44" t="s">
        <v>37</v>
      </c>
      <c r="P134" s="44" t="s">
        <v>37</v>
      </c>
      <c r="Q134" s="44" t="s">
        <v>3805</v>
      </c>
      <c r="R134" s="44" t="s">
        <v>3806</v>
      </c>
      <c r="S134" s="44" t="s">
        <v>4180</v>
      </c>
      <c r="T134" s="44" t="s">
        <v>1178</v>
      </c>
      <c r="U134" s="44">
        <v>64</v>
      </c>
      <c r="V134" s="44" t="s">
        <v>42</v>
      </c>
      <c r="W134" s="44" t="str">
        <f>VLOOKUP(D134,TIPOLOGIA!A:F,6,0)</f>
        <v>TERRESTRE</v>
      </c>
      <c r="X134" s="44" t="s">
        <v>1418</v>
      </c>
      <c r="Y134" s="44">
        <v>1</v>
      </c>
      <c r="Z134" s="63">
        <f>IF(T134="SOPORTE_TELEFÓNICO",'TARIFAS 2025'!$B$14,IF(V134="PRINCIPAL",'TARIFAS 2025'!$B$11,IF(V134="INTERMEDIA",'TARIFAS 2025'!$C$11,IF(V134="LEJANA",'TARIFAS 2025'!$D$11))))</f>
        <v>31419</v>
      </c>
      <c r="AA134" s="63">
        <f t="shared" si="2"/>
        <v>31419</v>
      </c>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row>
    <row r="135" spans="1:59" s="35" customFormat="1" ht="15.6">
      <c r="A135" s="44" t="s">
        <v>94</v>
      </c>
      <c r="B135" s="44" t="str">
        <f>VLOOKUP(A135,'CENTROS DE COSTOS'!A:D,2,0)</f>
        <v>0036-0002</v>
      </c>
      <c r="C135" s="44" t="str">
        <f>VLOOKUP(A135,'CENTROS DE COSTOS'!A:D,3,0)</f>
        <v>Wompi Eje Cafetero</v>
      </c>
      <c r="D135" s="44">
        <v>63001</v>
      </c>
      <c r="E135" s="44">
        <v>2813959</v>
      </c>
      <c r="F135" s="44">
        <v>48546</v>
      </c>
      <c r="G135" s="44" t="s">
        <v>35</v>
      </c>
      <c r="H135" s="44" t="s">
        <v>941</v>
      </c>
      <c r="I135" s="44" t="s">
        <v>124</v>
      </c>
      <c r="J135" s="44" t="s">
        <v>4181</v>
      </c>
      <c r="K135" s="44" t="s">
        <v>1174</v>
      </c>
      <c r="L135" s="44" t="s">
        <v>4182</v>
      </c>
      <c r="M135" s="52">
        <v>45930.414583333331</v>
      </c>
      <c r="N135" s="52">
        <v>45932.515277777777</v>
      </c>
      <c r="O135" s="44" t="s">
        <v>37</v>
      </c>
      <c r="P135" s="44" t="s">
        <v>37</v>
      </c>
      <c r="Q135" s="44" t="s">
        <v>3805</v>
      </c>
      <c r="R135" s="44" t="s">
        <v>3806</v>
      </c>
      <c r="S135" s="44" t="s">
        <v>4183</v>
      </c>
      <c r="T135" s="44" t="s">
        <v>1178</v>
      </c>
      <c r="U135" s="44">
        <v>64</v>
      </c>
      <c r="V135" s="44" t="s">
        <v>43</v>
      </c>
      <c r="W135" s="44" t="str">
        <f>VLOOKUP(D135,TIPOLOGIA!A:F,6,0)</f>
        <v>TERRESTRE</v>
      </c>
      <c r="X135" s="44" t="s">
        <v>1807</v>
      </c>
      <c r="Y135" s="44">
        <v>1</v>
      </c>
      <c r="Z135" s="63">
        <f>IF(T135="SOPORTE_TELEFÓNICO",'TARIFAS 2025'!$B$14,IF(V135="PRINCIPAL",'TARIFAS 2025'!$B$11,IF(V135="INTERMEDIA",'TARIFAS 2025'!$C$11,IF(V135="LEJANA",'TARIFAS 2025'!$D$11))))</f>
        <v>36351</v>
      </c>
      <c r="AA135" s="63">
        <f t="shared" si="2"/>
        <v>36351</v>
      </c>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row>
    <row r="136" spans="1:59" s="35" customFormat="1" ht="15.6">
      <c r="A136" s="44" t="s">
        <v>94</v>
      </c>
      <c r="B136" s="44" t="str">
        <f>VLOOKUP(A136,'CENTROS DE COSTOS'!A:D,2,0)</f>
        <v>0036-0002</v>
      </c>
      <c r="C136" s="44" t="str">
        <f>VLOOKUP(A136,'CENTROS DE COSTOS'!A:D,3,0)</f>
        <v>Wompi Eje Cafetero</v>
      </c>
      <c r="D136" s="44">
        <v>63001</v>
      </c>
      <c r="E136" s="44">
        <v>2815812</v>
      </c>
      <c r="F136" s="44">
        <v>55737</v>
      </c>
      <c r="G136" s="44" t="s">
        <v>35</v>
      </c>
      <c r="H136" s="44" t="s">
        <v>941</v>
      </c>
      <c r="I136" s="44" t="s">
        <v>124</v>
      </c>
      <c r="J136" s="44" t="s">
        <v>4184</v>
      </c>
      <c r="K136" s="44" t="s">
        <v>1174</v>
      </c>
      <c r="L136" s="44" t="s">
        <v>4185</v>
      </c>
      <c r="M136" s="52">
        <v>45930.529166666667</v>
      </c>
      <c r="N136" s="52">
        <v>45932.520138888889</v>
      </c>
      <c r="O136" s="44" t="s">
        <v>37</v>
      </c>
      <c r="P136" s="44" t="s">
        <v>37</v>
      </c>
      <c r="Q136" s="44" t="s">
        <v>3805</v>
      </c>
      <c r="R136" s="44" t="s">
        <v>3806</v>
      </c>
      <c r="S136" s="44" t="s">
        <v>4186</v>
      </c>
      <c r="T136" s="44" t="s">
        <v>1178</v>
      </c>
      <c r="U136" s="44">
        <v>56</v>
      </c>
      <c r="V136" s="44" t="s">
        <v>43</v>
      </c>
      <c r="W136" s="44" t="str">
        <f>VLOOKUP(D136,TIPOLOGIA!A:F,6,0)</f>
        <v>TERRESTRE</v>
      </c>
      <c r="X136" s="44" t="s">
        <v>1874</v>
      </c>
      <c r="Y136" s="44">
        <v>1</v>
      </c>
      <c r="Z136" s="63">
        <f>IF(T136="SOPORTE_TELEFÓNICO",'TARIFAS 2025'!$B$14,IF(V136="PRINCIPAL",'TARIFAS 2025'!$B$11,IF(V136="INTERMEDIA",'TARIFAS 2025'!$C$11,IF(V136="LEJANA",'TARIFAS 2025'!$D$11))))</f>
        <v>36351</v>
      </c>
      <c r="AA136" s="63">
        <f t="shared" si="2"/>
        <v>36351</v>
      </c>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row>
    <row r="137" spans="1:59" s="35" customFormat="1" ht="15.6">
      <c r="A137" s="44" t="s">
        <v>83</v>
      </c>
      <c r="B137" s="44" t="str">
        <f>VLOOKUP(A137,'CENTROS DE COSTOS'!A:D,2,0)</f>
        <v>0036-0007</v>
      </c>
      <c r="C137" s="44" t="str">
        <f>VLOOKUP(A137,'CENTROS DE COSTOS'!A:D,3,0)</f>
        <v>Wompi Santander</v>
      </c>
      <c r="D137" s="44">
        <v>54001</v>
      </c>
      <c r="E137" s="44">
        <v>2818235</v>
      </c>
      <c r="F137" s="44">
        <v>74279</v>
      </c>
      <c r="G137" s="44" t="s">
        <v>35</v>
      </c>
      <c r="H137" s="44" t="s">
        <v>893</v>
      </c>
      <c r="I137" s="44" t="s">
        <v>83</v>
      </c>
      <c r="J137" s="44" t="s">
        <v>4187</v>
      </c>
      <c r="K137" s="44" t="s">
        <v>1174</v>
      </c>
      <c r="L137" s="44" t="s">
        <v>4188</v>
      </c>
      <c r="M137" s="52">
        <v>45931.333333333336</v>
      </c>
      <c r="N137" s="52">
        <v>45932.522222222222</v>
      </c>
      <c r="O137" s="44" t="s">
        <v>37</v>
      </c>
      <c r="P137" s="44" t="s">
        <v>37</v>
      </c>
      <c r="Q137" s="44" t="s">
        <v>3805</v>
      </c>
      <c r="R137" s="44" t="s">
        <v>3806</v>
      </c>
      <c r="S137" s="44" t="s">
        <v>4189</v>
      </c>
      <c r="T137" s="44" t="s">
        <v>1178</v>
      </c>
      <c r="U137" s="44">
        <v>16</v>
      </c>
      <c r="V137" s="44" t="s">
        <v>42</v>
      </c>
      <c r="W137" s="44" t="str">
        <f>VLOOKUP(D137,TIPOLOGIA!A:F,6,0)</f>
        <v>TERRESTRE</v>
      </c>
      <c r="X137" s="44" t="s">
        <v>1874</v>
      </c>
      <c r="Y137" s="44">
        <v>1</v>
      </c>
      <c r="Z137" s="63">
        <f>IF(T137="SOPORTE_TELEFÓNICO",'TARIFAS 2025'!$B$14,IF(V137="PRINCIPAL",'TARIFAS 2025'!$B$11,IF(V137="INTERMEDIA",'TARIFAS 2025'!$C$11,IF(V137="LEJANA",'TARIFAS 2025'!$D$11))))</f>
        <v>31419</v>
      </c>
      <c r="AA137" s="63">
        <f t="shared" si="2"/>
        <v>31419</v>
      </c>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row>
    <row r="138" spans="1:59" s="35" customFormat="1" ht="15.6">
      <c r="A138" s="44" t="s">
        <v>73</v>
      </c>
      <c r="B138" s="44" t="str">
        <f>VLOOKUP(A138,'CENTROS DE COSTOS'!A:D,2,0)</f>
        <v>0036-0004</v>
      </c>
      <c r="C138" s="44" t="str">
        <f>VLOOKUP(A138,'CENTROS DE COSTOS'!A:D,3,0)</f>
        <v>Wompi Centro</v>
      </c>
      <c r="D138" s="44">
        <v>11001</v>
      </c>
      <c r="E138" s="44">
        <v>2825901</v>
      </c>
      <c r="F138" s="44">
        <v>79607</v>
      </c>
      <c r="G138" s="44" t="s">
        <v>35</v>
      </c>
      <c r="H138" s="44" t="s">
        <v>620</v>
      </c>
      <c r="I138" s="44" t="s">
        <v>73</v>
      </c>
      <c r="J138" s="44" t="s">
        <v>2291</v>
      </c>
      <c r="K138" s="44" t="s">
        <v>1174</v>
      </c>
      <c r="L138" s="44" t="s">
        <v>4190</v>
      </c>
      <c r="M138" s="52">
        <v>45932.333333333336</v>
      </c>
      <c r="N138" s="52">
        <v>45932.523611111108</v>
      </c>
      <c r="O138" s="44" t="s">
        <v>37</v>
      </c>
      <c r="P138" s="44" t="s">
        <v>37</v>
      </c>
      <c r="Q138" s="44" t="s">
        <v>3805</v>
      </c>
      <c r="R138" s="44" t="s">
        <v>3806</v>
      </c>
      <c r="S138" s="44" t="s">
        <v>4191</v>
      </c>
      <c r="T138" s="44" t="s">
        <v>1178</v>
      </c>
      <c r="U138" s="44">
        <v>8</v>
      </c>
      <c r="V138" s="44" t="s">
        <v>42</v>
      </c>
      <c r="W138" s="44" t="str">
        <f>VLOOKUP(D138,TIPOLOGIA!A:F,6,0)</f>
        <v>TERRESTRE</v>
      </c>
      <c r="X138" s="44" t="s">
        <v>1474</v>
      </c>
      <c r="Y138" s="44">
        <v>1</v>
      </c>
      <c r="Z138" s="63">
        <f>IF(T138="SOPORTE_TELEFÓNICO",'TARIFAS 2025'!$B$14,IF(V138="PRINCIPAL",'TARIFAS 2025'!$B$11,IF(V138="INTERMEDIA",'TARIFAS 2025'!$C$11,IF(V138="LEJANA",'TARIFAS 2025'!$D$11))))</f>
        <v>31419</v>
      </c>
      <c r="AA138" s="63">
        <f t="shared" si="2"/>
        <v>31419</v>
      </c>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1"/>
      <c r="AX138" s="41"/>
      <c r="AY138" s="41"/>
      <c r="AZ138" s="41"/>
      <c r="BA138" s="41"/>
      <c r="BB138" s="41"/>
      <c r="BC138" s="41"/>
      <c r="BD138" s="41"/>
      <c r="BE138" s="41"/>
      <c r="BF138" s="41"/>
      <c r="BG138" s="41"/>
    </row>
    <row r="139" spans="1:59" s="35" customFormat="1" ht="15.6">
      <c r="A139" s="44" t="s">
        <v>94</v>
      </c>
      <c r="B139" s="44" t="str">
        <f>VLOOKUP(A139,'CENTROS DE COSTOS'!A:D,2,0)</f>
        <v>0036-0002</v>
      </c>
      <c r="C139" s="44" t="str">
        <f>VLOOKUP(A139,'CENTROS DE COSTOS'!A:D,3,0)</f>
        <v>Wompi Eje Cafetero</v>
      </c>
      <c r="D139" s="44">
        <v>66001</v>
      </c>
      <c r="E139" s="44">
        <v>2823199</v>
      </c>
      <c r="F139" s="44">
        <v>52316</v>
      </c>
      <c r="G139" s="44" t="s">
        <v>35</v>
      </c>
      <c r="H139" s="44" t="s">
        <v>460</v>
      </c>
      <c r="I139" s="44" t="s">
        <v>94</v>
      </c>
      <c r="J139" s="44" t="s">
        <v>4192</v>
      </c>
      <c r="K139" s="44" t="s">
        <v>1174</v>
      </c>
      <c r="L139" s="44" t="s">
        <v>4193</v>
      </c>
      <c r="M139" s="52">
        <v>45931.566666666666</v>
      </c>
      <c r="N139" s="52">
        <v>45932.525000000001</v>
      </c>
      <c r="O139" s="44" t="s">
        <v>37</v>
      </c>
      <c r="P139" s="44" t="s">
        <v>37</v>
      </c>
      <c r="Q139" s="44" t="s">
        <v>3805</v>
      </c>
      <c r="R139" s="44" t="s">
        <v>3806</v>
      </c>
      <c r="S139" s="44" t="s">
        <v>4194</v>
      </c>
      <c r="T139" s="44" t="s">
        <v>1178</v>
      </c>
      <c r="U139" s="44">
        <v>64</v>
      </c>
      <c r="V139" s="44" t="s">
        <v>42</v>
      </c>
      <c r="W139" s="44" t="str">
        <f>VLOOKUP(D139,TIPOLOGIA!A:F,6,0)</f>
        <v>TERRESTRE</v>
      </c>
      <c r="X139" s="44" t="s">
        <v>2080</v>
      </c>
      <c r="Y139" s="44">
        <v>1</v>
      </c>
      <c r="Z139" s="63">
        <f>IF(T139="SOPORTE_TELEFÓNICO",'TARIFAS 2025'!$B$14,IF(V139="PRINCIPAL",'TARIFAS 2025'!$B$11,IF(V139="INTERMEDIA",'TARIFAS 2025'!$C$11,IF(V139="LEJANA",'TARIFAS 2025'!$D$11))))</f>
        <v>31419</v>
      </c>
      <c r="AA139" s="63">
        <f t="shared" si="2"/>
        <v>31419</v>
      </c>
      <c r="AB139" s="41"/>
      <c r="AC139" s="41"/>
      <c r="AD139" s="41"/>
      <c r="AE139" s="41"/>
      <c r="AF139" s="41"/>
      <c r="AG139" s="41"/>
      <c r="AH139" s="41"/>
      <c r="AI139" s="41"/>
      <c r="AJ139" s="41"/>
      <c r="AK139" s="41"/>
      <c r="AL139" s="41"/>
      <c r="AM139" s="41"/>
      <c r="AN139" s="41"/>
      <c r="AO139" s="41"/>
      <c r="AP139" s="41"/>
      <c r="AQ139" s="41"/>
      <c r="AR139" s="41"/>
      <c r="AS139" s="41"/>
      <c r="AT139" s="41"/>
      <c r="AU139" s="41"/>
      <c r="AV139" s="41"/>
      <c r="AW139" s="41"/>
      <c r="AX139" s="41"/>
      <c r="AY139" s="41"/>
      <c r="AZ139" s="41"/>
      <c r="BA139" s="41"/>
      <c r="BB139" s="41"/>
      <c r="BC139" s="41"/>
      <c r="BD139" s="41"/>
      <c r="BE139" s="41"/>
      <c r="BF139" s="41"/>
      <c r="BG139" s="41"/>
    </row>
    <row r="140" spans="1:59" s="35" customFormat="1" ht="15.6">
      <c r="A140" s="44" t="s">
        <v>83</v>
      </c>
      <c r="B140" s="44" t="str">
        <f>VLOOKUP(A140,'CENTROS DE COSTOS'!A:D,2,0)</f>
        <v>0036-0007</v>
      </c>
      <c r="C140" s="44" t="str">
        <f>VLOOKUP(A140,'CENTROS DE COSTOS'!A:D,3,0)</f>
        <v>Wompi Santander</v>
      </c>
      <c r="D140" s="44">
        <v>54001</v>
      </c>
      <c r="E140" s="44">
        <v>2827296</v>
      </c>
      <c r="F140" s="44">
        <v>75328</v>
      </c>
      <c r="G140" s="44" t="s">
        <v>35</v>
      </c>
      <c r="H140" s="44" t="s">
        <v>893</v>
      </c>
      <c r="I140" s="44" t="s">
        <v>83</v>
      </c>
      <c r="J140" s="44" t="s">
        <v>4195</v>
      </c>
      <c r="K140" s="44" t="s">
        <v>1174</v>
      </c>
      <c r="L140" s="44" t="s">
        <v>4196</v>
      </c>
      <c r="M140" s="52">
        <v>45932.365277777775</v>
      </c>
      <c r="N140" s="52">
        <v>45932.538888888892</v>
      </c>
      <c r="O140" s="44" t="s">
        <v>37</v>
      </c>
      <c r="P140" s="44" t="s">
        <v>37</v>
      </c>
      <c r="Q140" s="44" t="s">
        <v>3805</v>
      </c>
      <c r="R140" s="44" t="s">
        <v>3806</v>
      </c>
      <c r="S140" s="44" t="s">
        <v>4197</v>
      </c>
      <c r="T140" s="44" t="s">
        <v>1178</v>
      </c>
      <c r="U140" s="44">
        <v>16</v>
      </c>
      <c r="V140" s="44" t="s">
        <v>42</v>
      </c>
      <c r="W140" s="44" t="str">
        <f>VLOOKUP(D140,TIPOLOGIA!A:F,6,0)</f>
        <v>TERRESTRE</v>
      </c>
      <c r="X140" s="44" t="s">
        <v>1632</v>
      </c>
      <c r="Y140" s="44">
        <v>1</v>
      </c>
      <c r="Z140" s="63">
        <f>IF(T140="SOPORTE_TELEFÓNICO",'TARIFAS 2025'!$B$14,IF(V140="PRINCIPAL",'TARIFAS 2025'!$B$11,IF(V140="INTERMEDIA",'TARIFAS 2025'!$C$11,IF(V140="LEJANA",'TARIFAS 2025'!$D$11))))</f>
        <v>31419</v>
      </c>
      <c r="AA140" s="63">
        <f t="shared" si="2"/>
        <v>31419</v>
      </c>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row>
    <row r="141" spans="1:59" s="35" customFormat="1" ht="15.6">
      <c r="A141" s="44" t="s">
        <v>76</v>
      </c>
      <c r="B141" s="44" t="str">
        <f>VLOOKUP(A141,'CENTROS DE COSTOS'!A:D,2,0)</f>
        <v>0036-0007</v>
      </c>
      <c r="C141" s="44" t="str">
        <f>VLOOKUP(A141,'CENTROS DE COSTOS'!A:D,3,0)</f>
        <v>Wompi Santander</v>
      </c>
      <c r="D141" s="44">
        <v>68307</v>
      </c>
      <c r="E141" s="44">
        <v>2804105</v>
      </c>
      <c r="F141" s="44">
        <v>79867</v>
      </c>
      <c r="G141" s="44" t="s">
        <v>35</v>
      </c>
      <c r="H141" s="44" t="s">
        <v>965</v>
      </c>
      <c r="I141" s="44" t="s">
        <v>992</v>
      </c>
      <c r="J141" s="44" t="s">
        <v>4198</v>
      </c>
      <c r="K141" s="44" t="s">
        <v>1174</v>
      </c>
      <c r="L141" s="44" t="s">
        <v>4199</v>
      </c>
      <c r="M141" s="52">
        <v>45929.333333333336</v>
      </c>
      <c r="N141" s="52">
        <v>45932.551388888889</v>
      </c>
      <c r="O141" s="44" t="s">
        <v>37</v>
      </c>
      <c r="P141" s="44" t="s">
        <v>37</v>
      </c>
      <c r="Q141" s="44" t="s">
        <v>3805</v>
      </c>
      <c r="R141" s="44" t="s">
        <v>3806</v>
      </c>
      <c r="S141" s="44" t="s">
        <v>4200</v>
      </c>
      <c r="T141" s="44" t="s">
        <v>3828</v>
      </c>
      <c r="U141" s="44">
        <v>32</v>
      </c>
      <c r="V141" s="44" t="s">
        <v>42</v>
      </c>
      <c r="W141" s="44" t="str">
        <f>VLOOKUP(D141,TIPOLOGIA!A:F,6,0)</f>
        <v>TERRESTRE</v>
      </c>
      <c r="X141" s="44" t="s">
        <v>1372</v>
      </c>
      <c r="Y141" s="44">
        <v>1</v>
      </c>
      <c r="Z141" s="63">
        <f>IF(T141="SOPORTE_TELEFÓNICO",'TARIFAS 2025'!$B$14,IF(V141="PRINCIPAL",'TARIFAS 2025'!$B$11,IF(V141="INTERMEDIA",'TARIFAS 2025'!$C$11,IF(V141="LEJANA",'TARIFAS 2025'!$D$11))))</f>
        <v>31419</v>
      </c>
      <c r="AA141" s="63">
        <f t="shared" si="2"/>
        <v>31419</v>
      </c>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row>
    <row r="142" spans="1:59" s="35" customFormat="1" ht="15.6">
      <c r="A142" s="44" t="s">
        <v>83</v>
      </c>
      <c r="B142" s="44" t="str">
        <f>VLOOKUP(A142,'CENTROS DE COSTOS'!A:D,2,0)</f>
        <v>0036-0007</v>
      </c>
      <c r="C142" s="44" t="str">
        <f>VLOOKUP(A142,'CENTROS DE COSTOS'!A:D,3,0)</f>
        <v>Wompi Santander</v>
      </c>
      <c r="D142" s="44">
        <v>54518</v>
      </c>
      <c r="E142" s="44">
        <v>2808820</v>
      </c>
      <c r="F142" s="44">
        <v>73318</v>
      </c>
      <c r="G142" s="44" t="s">
        <v>35</v>
      </c>
      <c r="H142" s="44" t="s">
        <v>893</v>
      </c>
      <c r="I142" s="44" t="s">
        <v>919</v>
      </c>
      <c r="J142" s="44" t="s">
        <v>3068</v>
      </c>
      <c r="K142" s="44" t="s">
        <v>1174</v>
      </c>
      <c r="L142" s="44" t="s">
        <v>4201</v>
      </c>
      <c r="M142" s="52">
        <v>45929.537499999999</v>
      </c>
      <c r="N142" s="52">
        <v>45932.557638888888</v>
      </c>
      <c r="O142" s="44" t="s">
        <v>37</v>
      </c>
      <c r="P142" s="44" t="s">
        <v>37</v>
      </c>
      <c r="Q142" s="44" t="s">
        <v>3805</v>
      </c>
      <c r="R142" s="44" t="s">
        <v>3806</v>
      </c>
      <c r="S142" s="44" t="s">
        <v>4202</v>
      </c>
      <c r="T142" s="44" t="s">
        <v>3828</v>
      </c>
      <c r="U142" s="44">
        <v>56</v>
      </c>
      <c r="V142" s="44" t="s">
        <v>44</v>
      </c>
      <c r="W142" s="44" t="str">
        <f>VLOOKUP(D142,TIPOLOGIA!A:F,6,0)</f>
        <v>TERRESTRE</v>
      </c>
      <c r="X142" s="44" t="s">
        <v>4203</v>
      </c>
      <c r="Y142" s="44">
        <v>1</v>
      </c>
      <c r="Z142" s="63">
        <f>IF(T142="SOPORTE_TELEFÓNICO",'TARIFAS 2025'!$B$14,IF(V142="PRINCIPAL",'TARIFAS 2025'!$B$11,IF(V142="INTERMEDIA",'TARIFAS 2025'!$C$11,IF(V142="LEJANA",'TARIFAS 2025'!$D$11))))</f>
        <v>40250</v>
      </c>
      <c r="AA142" s="63">
        <f t="shared" si="2"/>
        <v>40250</v>
      </c>
      <c r="AB142" s="41"/>
      <c r="AC142" s="41"/>
      <c r="AD142" s="41"/>
      <c r="AE142" s="41"/>
      <c r="AF142" s="41"/>
      <c r="AG142" s="41"/>
      <c r="AH142" s="41"/>
      <c r="AI142" s="41"/>
      <c r="AJ142" s="41"/>
      <c r="AK142" s="41"/>
      <c r="AL142" s="41"/>
      <c r="AM142" s="41"/>
      <c r="AN142" s="41"/>
      <c r="AO142" s="41"/>
      <c r="AP142" s="41"/>
      <c r="AQ142" s="41"/>
      <c r="AR142" s="41"/>
      <c r="AS142" s="41"/>
      <c r="AT142" s="41"/>
      <c r="AU142" s="41"/>
      <c r="AV142" s="41"/>
      <c r="AW142" s="41"/>
      <c r="AX142" s="41"/>
      <c r="AY142" s="41"/>
      <c r="AZ142" s="41"/>
      <c r="BA142" s="41"/>
      <c r="BB142" s="41"/>
      <c r="BC142" s="41"/>
      <c r="BD142" s="41"/>
      <c r="BE142" s="41"/>
      <c r="BF142" s="41"/>
      <c r="BG142" s="41"/>
    </row>
    <row r="143" spans="1:59" s="35" customFormat="1" ht="15.6">
      <c r="A143" s="44" t="s">
        <v>93</v>
      </c>
      <c r="B143" s="44" t="str">
        <f>VLOOKUP(A143,'CENTROS DE COSTOS'!A:D,2,0)</f>
        <v>0036-0003</v>
      </c>
      <c r="C143" s="44" t="str">
        <f>VLOOKUP(A143,'CENTROS DE COSTOS'!A:D,3,0)</f>
        <v>Wompi Suroccidente</v>
      </c>
      <c r="D143" s="44">
        <v>52110</v>
      </c>
      <c r="E143" s="44">
        <v>2809797</v>
      </c>
      <c r="F143" s="44">
        <v>34202</v>
      </c>
      <c r="G143" s="44" t="s">
        <v>35</v>
      </c>
      <c r="H143" s="44" t="s">
        <v>135</v>
      </c>
      <c r="I143" s="44" t="s">
        <v>847</v>
      </c>
      <c r="J143" s="44" t="s">
        <v>4204</v>
      </c>
      <c r="K143" s="44" t="s">
        <v>1174</v>
      </c>
      <c r="L143" s="44" t="s">
        <v>4205</v>
      </c>
      <c r="M143" s="52">
        <v>45929.628472222219</v>
      </c>
      <c r="N143" s="52">
        <v>45932.5625</v>
      </c>
      <c r="O143" s="44" t="s">
        <v>37</v>
      </c>
      <c r="P143" s="44" t="s">
        <v>37</v>
      </c>
      <c r="Q143" s="44" t="s">
        <v>3805</v>
      </c>
      <c r="R143" s="44" t="s">
        <v>3806</v>
      </c>
      <c r="S143" s="44" t="s">
        <v>4206</v>
      </c>
      <c r="T143" s="44" t="s">
        <v>3828</v>
      </c>
      <c r="U143" s="44">
        <v>40</v>
      </c>
      <c r="V143" s="44" t="s">
        <v>43</v>
      </c>
      <c r="W143" s="44" t="str">
        <f>VLOOKUP(D143,TIPOLOGIA!A:F,6,0)</f>
        <v>TERRESTRE</v>
      </c>
      <c r="X143" s="44" t="s">
        <v>1474</v>
      </c>
      <c r="Y143" s="44">
        <v>1</v>
      </c>
      <c r="Z143" s="63">
        <f>IF(T143="SOPORTE_TELEFÓNICO",'TARIFAS 2025'!$B$14,IF(V143="PRINCIPAL",'TARIFAS 2025'!$B$11,IF(V143="INTERMEDIA",'TARIFAS 2025'!$C$11,IF(V143="LEJANA",'TARIFAS 2025'!$D$11))))</f>
        <v>36351</v>
      </c>
      <c r="AA143" s="63">
        <f t="shared" si="2"/>
        <v>36351</v>
      </c>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row>
    <row r="144" spans="1:59" s="35" customFormat="1" ht="15.6">
      <c r="A144" s="44" t="s">
        <v>76</v>
      </c>
      <c r="B144" s="44" t="str">
        <f>VLOOKUP(A144,'CENTROS DE COSTOS'!A:D,2,0)</f>
        <v>0036-0007</v>
      </c>
      <c r="C144" s="44" t="str">
        <f>VLOOKUP(A144,'CENTROS DE COSTOS'!A:D,3,0)</f>
        <v>Wompi Santander</v>
      </c>
      <c r="D144" s="44">
        <v>68001</v>
      </c>
      <c r="E144" s="44">
        <v>2825917</v>
      </c>
      <c r="F144" s="44">
        <v>61379</v>
      </c>
      <c r="G144" s="44" t="s">
        <v>35</v>
      </c>
      <c r="H144" s="44" t="s">
        <v>965</v>
      </c>
      <c r="I144" s="44" t="s">
        <v>76</v>
      </c>
      <c r="J144" s="44" t="s">
        <v>3345</v>
      </c>
      <c r="K144" s="44" t="s">
        <v>1174</v>
      </c>
      <c r="L144" s="44" t="s">
        <v>4207</v>
      </c>
      <c r="M144" s="52">
        <v>45932.333333333336</v>
      </c>
      <c r="N144" s="52">
        <v>45932.577777777777</v>
      </c>
      <c r="O144" s="44" t="s">
        <v>37</v>
      </c>
      <c r="P144" s="44" t="s">
        <v>37</v>
      </c>
      <c r="Q144" s="44" t="s">
        <v>3805</v>
      </c>
      <c r="R144" s="44" t="s">
        <v>3806</v>
      </c>
      <c r="S144" s="44" t="s">
        <v>4208</v>
      </c>
      <c r="T144" s="44" t="s">
        <v>1178</v>
      </c>
      <c r="U144" s="44">
        <v>64</v>
      </c>
      <c r="V144" s="44" t="s">
        <v>42</v>
      </c>
      <c r="W144" s="44" t="str">
        <f>VLOOKUP(D144,TIPOLOGIA!A:F,6,0)</f>
        <v>TERRESTRE</v>
      </c>
      <c r="X144" s="44" t="s">
        <v>1303</v>
      </c>
      <c r="Y144" s="44">
        <v>1</v>
      </c>
      <c r="Z144" s="63">
        <f>IF(T144="SOPORTE_TELEFÓNICO",'TARIFAS 2025'!$B$14,IF(V144="PRINCIPAL",'TARIFAS 2025'!$B$11,IF(V144="INTERMEDIA",'TARIFAS 2025'!$C$11,IF(V144="LEJANA",'TARIFAS 2025'!$D$11))))</f>
        <v>31419</v>
      </c>
      <c r="AA144" s="63">
        <f t="shared" si="2"/>
        <v>31419</v>
      </c>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row>
    <row r="145" spans="1:59" s="35" customFormat="1" ht="15.6">
      <c r="A145" s="44" t="s">
        <v>73</v>
      </c>
      <c r="B145" s="44" t="str">
        <f>VLOOKUP(A145,'CENTROS DE COSTOS'!A:D,2,0)</f>
        <v>0036-0004</v>
      </c>
      <c r="C145" s="44" t="str">
        <f>VLOOKUP(A145,'CENTROS DE COSTOS'!A:D,3,0)</f>
        <v>Wompi Centro</v>
      </c>
      <c r="D145" s="44">
        <v>11001</v>
      </c>
      <c r="E145" s="44">
        <v>2829034</v>
      </c>
      <c r="F145" s="44">
        <v>44037</v>
      </c>
      <c r="G145" s="44" t="s">
        <v>35</v>
      </c>
      <c r="H145" s="44" t="s">
        <v>620</v>
      </c>
      <c r="I145" s="44" t="s">
        <v>2057</v>
      </c>
      <c r="J145" s="44" t="s">
        <v>4209</v>
      </c>
      <c r="K145" s="44" t="s">
        <v>1174</v>
      </c>
      <c r="L145" s="44" t="s">
        <v>4210</v>
      </c>
      <c r="M145" s="52">
        <v>45932.44027777778</v>
      </c>
      <c r="N145" s="52">
        <v>45932.578472222223</v>
      </c>
      <c r="O145" s="44" t="s">
        <v>37</v>
      </c>
      <c r="P145" s="44" t="s">
        <v>37</v>
      </c>
      <c r="Q145" s="44" t="s">
        <v>3805</v>
      </c>
      <c r="R145" s="44" t="s">
        <v>3806</v>
      </c>
      <c r="S145" s="44" t="s">
        <v>4211</v>
      </c>
      <c r="T145" s="44" t="s">
        <v>1178</v>
      </c>
      <c r="U145" s="44">
        <v>16</v>
      </c>
      <c r="V145" s="44" t="s">
        <v>42</v>
      </c>
      <c r="W145" s="44" t="str">
        <f>VLOOKUP(D145,TIPOLOGIA!A:F,6,0)</f>
        <v>TERRESTRE</v>
      </c>
      <c r="X145" s="44" t="s">
        <v>4203</v>
      </c>
      <c r="Y145" s="44">
        <v>1</v>
      </c>
      <c r="Z145" s="63">
        <f>IF(T145="SOPORTE_TELEFÓNICO",'TARIFAS 2025'!$B$14,IF(V145="PRINCIPAL",'TARIFAS 2025'!$B$11,IF(V145="INTERMEDIA",'TARIFAS 2025'!$C$11,IF(V145="LEJANA",'TARIFAS 2025'!$D$11))))</f>
        <v>31419</v>
      </c>
      <c r="AA145" s="63">
        <f t="shared" si="2"/>
        <v>31419</v>
      </c>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row>
    <row r="146" spans="1:59" s="35" customFormat="1" ht="15.6">
      <c r="A146" s="44" t="s">
        <v>73</v>
      </c>
      <c r="B146" s="44" t="str">
        <f>VLOOKUP(A146,'CENTROS DE COSTOS'!A:D,2,0)</f>
        <v>0036-0004</v>
      </c>
      <c r="C146" s="44" t="str">
        <f>VLOOKUP(A146,'CENTROS DE COSTOS'!A:D,3,0)</f>
        <v>Wompi Centro</v>
      </c>
      <c r="D146" s="44">
        <v>11001</v>
      </c>
      <c r="E146" s="44">
        <v>2829159</v>
      </c>
      <c r="F146" s="44">
        <v>66349</v>
      </c>
      <c r="G146" s="44" t="s">
        <v>35</v>
      </c>
      <c r="H146" s="44" t="s">
        <v>620</v>
      </c>
      <c r="I146" s="44" t="s">
        <v>2057</v>
      </c>
      <c r="J146" s="44" t="s">
        <v>4212</v>
      </c>
      <c r="K146" s="44" t="s">
        <v>1174</v>
      </c>
      <c r="L146" s="44" t="s">
        <v>4213</v>
      </c>
      <c r="M146" s="52">
        <v>45932.448611111111</v>
      </c>
      <c r="N146" s="52">
        <v>45932.579861111109</v>
      </c>
      <c r="O146" s="44" t="s">
        <v>37</v>
      </c>
      <c r="P146" s="44" t="s">
        <v>37</v>
      </c>
      <c r="Q146" s="44" t="s">
        <v>3805</v>
      </c>
      <c r="R146" s="44" t="s">
        <v>3806</v>
      </c>
      <c r="S146" s="44" t="s">
        <v>4214</v>
      </c>
      <c r="T146" s="44" t="s">
        <v>1178</v>
      </c>
      <c r="U146" s="44">
        <v>24</v>
      </c>
      <c r="V146" s="44" t="s">
        <v>42</v>
      </c>
      <c r="W146" s="44" t="str">
        <f>VLOOKUP(D146,TIPOLOGIA!A:F,6,0)</f>
        <v>TERRESTRE</v>
      </c>
      <c r="X146" s="44" t="s">
        <v>1366</v>
      </c>
      <c r="Y146" s="44">
        <v>1</v>
      </c>
      <c r="Z146" s="63">
        <f>IF(T146="SOPORTE_TELEFÓNICO",'TARIFAS 2025'!$B$14,IF(V146="PRINCIPAL",'TARIFAS 2025'!$B$11,IF(V146="INTERMEDIA",'TARIFAS 2025'!$C$11,IF(V146="LEJANA",'TARIFAS 2025'!$D$11))))</f>
        <v>31419</v>
      </c>
      <c r="AA146" s="63">
        <f t="shared" si="2"/>
        <v>31419</v>
      </c>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row>
    <row r="147" spans="1:59" s="35" customFormat="1" ht="15.6">
      <c r="A147" s="44" t="s">
        <v>73</v>
      </c>
      <c r="B147" s="44" t="str">
        <f>VLOOKUP(A147,'CENTROS DE COSTOS'!A:D,2,0)</f>
        <v>0036-0004</v>
      </c>
      <c r="C147" s="44" t="str">
        <f>VLOOKUP(A147,'CENTROS DE COSTOS'!A:D,3,0)</f>
        <v>Wompi Centro</v>
      </c>
      <c r="D147" s="44">
        <v>11001</v>
      </c>
      <c r="E147" s="44">
        <v>2826169</v>
      </c>
      <c r="F147" s="44">
        <v>29094</v>
      </c>
      <c r="G147" s="44" t="s">
        <v>35</v>
      </c>
      <c r="H147" s="44" t="s">
        <v>620</v>
      </c>
      <c r="I147" s="44" t="s">
        <v>2057</v>
      </c>
      <c r="J147" s="44" t="s">
        <v>4215</v>
      </c>
      <c r="K147" s="44" t="s">
        <v>1174</v>
      </c>
      <c r="L147" s="44" t="s">
        <v>4216</v>
      </c>
      <c r="M147" s="52">
        <v>45932.333333333336</v>
      </c>
      <c r="N147" s="52">
        <v>45932.580555555556</v>
      </c>
      <c r="O147" s="44" t="s">
        <v>37</v>
      </c>
      <c r="P147" s="44" t="s">
        <v>37</v>
      </c>
      <c r="Q147" s="44" t="s">
        <v>3805</v>
      </c>
      <c r="R147" s="44" t="s">
        <v>3806</v>
      </c>
      <c r="S147" s="44" t="s">
        <v>4217</v>
      </c>
      <c r="T147" s="44" t="s">
        <v>1178</v>
      </c>
      <c r="U147" s="44">
        <v>56</v>
      </c>
      <c r="V147" s="44" t="s">
        <v>42</v>
      </c>
      <c r="W147" s="44" t="str">
        <f>VLOOKUP(D147,TIPOLOGIA!A:F,6,0)</f>
        <v>TERRESTRE</v>
      </c>
      <c r="X147" s="44" t="s">
        <v>1390</v>
      </c>
      <c r="Y147" s="44">
        <v>1</v>
      </c>
      <c r="Z147" s="63">
        <f>IF(T147="SOPORTE_TELEFÓNICO",'TARIFAS 2025'!$B$14,IF(V147="PRINCIPAL",'TARIFAS 2025'!$B$11,IF(V147="INTERMEDIA",'TARIFAS 2025'!$C$11,IF(V147="LEJANA",'TARIFAS 2025'!$D$11))))</f>
        <v>31419</v>
      </c>
      <c r="AA147" s="63">
        <f t="shared" si="2"/>
        <v>31419</v>
      </c>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row>
    <row r="148" spans="1:59" s="35" customFormat="1" ht="15.6">
      <c r="A148" s="44" t="s">
        <v>100</v>
      </c>
      <c r="B148" s="44" t="str">
        <f>VLOOKUP(A148,'CENTROS DE COSTOS'!A:D,2,0)</f>
        <v>0036-0006</v>
      </c>
      <c r="C148" s="44" t="str">
        <f>VLOOKUP(A148,'CENTROS DE COSTOS'!A:D,3,0)</f>
        <v>Wompi Oriente</v>
      </c>
      <c r="D148" s="44">
        <v>50001</v>
      </c>
      <c r="E148" s="44">
        <v>2814480</v>
      </c>
      <c r="F148" s="44">
        <v>53865</v>
      </c>
      <c r="G148" s="44" t="s">
        <v>35</v>
      </c>
      <c r="H148" s="44" t="s">
        <v>816</v>
      </c>
      <c r="I148" s="44" t="s">
        <v>100</v>
      </c>
      <c r="J148" s="44" t="s">
        <v>4218</v>
      </c>
      <c r="K148" s="44" t="s">
        <v>1174</v>
      </c>
      <c r="L148" s="44" t="s">
        <v>4219</v>
      </c>
      <c r="M148" s="52">
        <v>45930.444444444445</v>
      </c>
      <c r="N148" s="52">
        <v>45932.603472222225</v>
      </c>
      <c r="O148" s="44" t="s">
        <v>37</v>
      </c>
      <c r="P148" s="44" t="s">
        <v>37</v>
      </c>
      <c r="Q148" s="44" t="s">
        <v>3805</v>
      </c>
      <c r="R148" s="44" t="s">
        <v>3806</v>
      </c>
      <c r="S148" s="44" t="s">
        <v>4220</v>
      </c>
      <c r="T148" s="44" t="s">
        <v>1178</v>
      </c>
      <c r="U148" s="44">
        <v>32</v>
      </c>
      <c r="V148" s="44" t="s">
        <v>42</v>
      </c>
      <c r="W148" s="44" t="str">
        <f>VLOOKUP(D148,TIPOLOGIA!A:F,6,0)</f>
        <v>TERRESTRE</v>
      </c>
      <c r="X148" s="44" t="s">
        <v>1366</v>
      </c>
      <c r="Y148" s="44">
        <v>1</v>
      </c>
      <c r="Z148" s="63">
        <f>IF(T148="SOPORTE_TELEFÓNICO",'TARIFAS 2025'!$B$14,IF(V148="PRINCIPAL",'TARIFAS 2025'!$B$11,IF(V148="INTERMEDIA",'TARIFAS 2025'!$C$11,IF(V148="LEJANA",'TARIFAS 2025'!$D$11))))</f>
        <v>31419</v>
      </c>
      <c r="AA148" s="63">
        <f t="shared" si="2"/>
        <v>31419</v>
      </c>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row>
    <row r="149" spans="1:59" s="35" customFormat="1" ht="15.6">
      <c r="A149" s="44" t="s">
        <v>83</v>
      </c>
      <c r="B149" s="44" t="str">
        <f>VLOOKUP(A149,'CENTROS DE COSTOS'!A:D,2,0)</f>
        <v>0036-0007</v>
      </c>
      <c r="C149" s="44" t="str">
        <f>VLOOKUP(A149,'CENTROS DE COSTOS'!A:D,3,0)</f>
        <v>Wompi Santander</v>
      </c>
      <c r="D149" s="44">
        <v>54518</v>
      </c>
      <c r="E149" s="44">
        <v>2818813</v>
      </c>
      <c r="F149" s="44">
        <v>74120</v>
      </c>
      <c r="G149" s="44" t="s">
        <v>35</v>
      </c>
      <c r="H149" s="44" t="s">
        <v>893</v>
      </c>
      <c r="I149" s="44" t="s">
        <v>919</v>
      </c>
      <c r="J149" s="44" t="s">
        <v>4221</v>
      </c>
      <c r="K149" s="44" t="s">
        <v>1174</v>
      </c>
      <c r="L149" s="44" t="s">
        <v>4222</v>
      </c>
      <c r="M149" s="52">
        <v>45931.333333333336</v>
      </c>
      <c r="N149" s="52">
        <v>45932.604861111111</v>
      </c>
      <c r="O149" s="44" t="s">
        <v>37</v>
      </c>
      <c r="P149" s="44" t="s">
        <v>37</v>
      </c>
      <c r="Q149" s="44" t="s">
        <v>3805</v>
      </c>
      <c r="R149" s="44" t="s">
        <v>3806</v>
      </c>
      <c r="S149" s="44" t="s">
        <v>4223</v>
      </c>
      <c r="T149" s="44" t="s">
        <v>3828</v>
      </c>
      <c r="U149" s="44">
        <v>24</v>
      </c>
      <c r="V149" s="44" t="s">
        <v>44</v>
      </c>
      <c r="W149" s="44" t="str">
        <f>VLOOKUP(D149,TIPOLOGIA!A:F,6,0)</f>
        <v>TERRESTRE</v>
      </c>
      <c r="X149" s="44" t="s">
        <v>2124</v>
      </c>
      <c r="Y149" s="44">
        <v>1</v>
      </c>
      <c r="Z149" s="63">
        <f>IF(T149="SOPORTE_TELEFÓNICO",'TARIFAS 2025'!$B$14,IF(V149="PRINCIPAL",'TARIFAS 2025'!$B$11,IF(V149="INTERMEDIA",'TARIFAS 2025'!$C$11,IF(V149="LEJANA",'TARIFAS 2025'!$D$11))))</f>
        <v>40250</v>
      </c>
      <c r="AA149" s="63">
        <f t="shared" si="2"/>
        <v>40250</v>
      </c>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row>
    <row r="150" spans="1:59" s="35" customFormat="1" ht="15.6">
      <c r="A150" s="44" t="s">
        <v>79</v>
      </c>
      <c r="B150" s="44" t="str">
        <f>VLOOKUP(A150,'CENTROS DE COSTOS'!A:D,2,0)</f>
        <v>0036-0003</v>
      </c>
      <c r="C150" s="44" t="str">
        <f>VLOOKUP(A150,'CENTROS DE COSTOS'!A:D,3,0)</f>
        <v>Wompi Suroccidente</v>
      </c>
      <c r="D150" s="44">
        <v>76001</v>
      </c>
      <c r="E150" s="44">
        <v>2829682</v>
      </c>
      <c r="F150" s="44">
        <v>37581</v>
      </c>
      <c r="G150" s="44" t="s">
        <v>35</v>
      </c>
      <c r="H150" s="44" t="s">
        <v>1103</v>
      </c>
      <c r="I150" s="44" t="s">
        <v>79</v>
      </c>
      <c r="J150" s="44" t="s">
        <v>4224</v>
      </c>
      <c r="K150" s="44" t="s">
        <v>1174</v>
      </c>
      <c r="L150" s="44" t="s">
        <v>4225</v>
      </c>
      <c r="M150" s="52">
        <v>45932.481944444444</v>
      </c>
      <c r="N150" s="52">
        <v>45932.628472222219</v>
      </c>
      <c r="O150" s="44" t="s">
        <v>37</v>
      </c>
      <c r="P150" s="44" t="s">
        <v>37</v>
      </c>
      <c r="Q150" s="44" t="s">
        <v>3805</v>
      </c>
      <c r="R150" s="44" t="s">
        <v>3806</v>
      </c>
      <c r="S150" s="44" t="s">
        <v>4226</v>
      </c>
      <c r="T150" s="44" t="s">
        <v>1178</v>
      </c>
      <c r="U150" s="44">
        <v>24</v>
      </c>
      <c r="V150" s="44" t="s">
        <v>42</v>
      </c>
      <c r="W150" s="44" t="str">
        <f>VLOOKUP(D150,TIPOLOGIA!A:F,6,0)</f>
        <v>TERRESTRE</v>
      </c>
      <c r="X150" s="44" t="s">
        <v>1418</v>
      </c>
      <c r="Y150" s="44">
        <v>1</v>
      </c>
      <c r="Z150" s="63">
        <f>IF(T150="SOPORTE_TELEFÓNICO",'TARIFAS 2025'!$B$14,IF(V150="PRINCIPAL",'TARIFAS 2025'!$B$11,IF(V150="INTERMEDIA",'TARIFAS 2025'!$C$11,IF(V150="LEJANA",'TARIFAS 2025'!$D$11))))</f>
        <v>31419</v>
      </c>
      <c r="AA150" s="63">
        <f t="shared" si="2"/>
        <v>31419</v>
      </c>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row>
    <row r="151" spans="1:59" s="35" customFormat="1" ht="15.6">
      <c r="A151" s="44" t="s">
        <v>98</v>
      </c>
      <c r="B151" s="44" t="str">
        <f>VLOOKUP(A151,'CENTROS DE COSTOS'!A:D,2,0)</f>
        <v>0036-0007</v>
      </c>
      <c r="C151" s="44" t="str">
        <f>VLOOKUP(A151,'CENTROS DE COSTOS'!A:D,3,0)</f>
        <v>Wompi Santander</v>
      </c>
      <c r="D151" s="44">
        <v>15001</v>
      </c>
      <c r="E151" s="44">
        <v>2828399</v>
      </c>
      <c r="F151" s="44">
        <v>74083</v>
      </c>
      <c r="G151" s="44" t="s">
        <v>35</v>
      </c>
      <c r="H151" s="44" t="s">
        <v>324</v>
      </c>
      <c r="I151" s="44" t="s">
        <v>98</v>
      </c>
      <c r="J151" s="44" t="s">
        <v>4227</v>
      </c>
      <c r="K151" s="44" t="s">
        <v>1174</v>
      </c>
      <c r="L151" s="44" t="s">
        <v>4228</v>
      </c>
      <c r="M151" s="52">
        <v>45932.410416666666</v>
      </c>
      <c r="N151" s="52">
        <v>45932.631249999999</v>
      </c>
      <c r="O151" s="44" t="s">
        <v>37</v>
      </c>
      <c r="P151" s="44" t="s">
        <v>37</v>
      </c>
      <c r="Q151" s="44" t="s">
        <v>3805</v>
      </c>
      <c r="R151" s="44" t="s">
        <v>3806</v>
      </c>
      <c r="S151" s="44" t="s">
        <v>4229</v>
      </c>
      <c r="T151" s="44" t="s">
        <v>1178</v>
      </c>
      <c r="U151" s="44">
        <v>16</v>
      </c>
      <c r="V151" s="44" t="s">
        <v>42</v>
      </c>
      <c r="W151" s="44" t="str">
        <f>VLOOKUP(D151,TIPOLOGIA!A:F,6,0)</f>
        <v>TERRESTRE</v>
      </c>
      <c r="X151" s="44" t="s">
        <v>4230</v>
      </c>
      <c r="Y151" s="44">
        <v>1</v>
      </c>
      <c r="Z151" s="63">
        <f>IF(T151="SOPORTE_TELEFÓNICO",'TARIFAS 2025'!$B$14,IF(V151="PRINCIPAL",'TARIFAS 2025'!$B$11,IF(V151="INTERMEDIA",'TARIFAS 2025'!$C$11,IF(V151="LEJANA",'TARIFAS 2025'!$D$11))))</f>
        <v>31419</v>
      </c>
      <c r="AA151" s="63">
        <f t="shared" si="2"/>
        <v>31419</v>
      </c>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row>
    <row r="152" spans="1:59" s="35" customFormat="1" ht="15.6">
      <c r="A152" s="44" t="s">
        <v>91</v>
      </c>
      <c r="B152" s="44" t="str">
        <f>VLOOKUP(A152,'CENTROS DE COSTOS'!A:D,2,0)</f>
        <v>0036-0001</v>
      </c>
      <c r="C152" s="44" t="str">
        <f>VLOOKUP(A152,'CENTROS DE COSTOS'!A:D,3,0)</f>
        <v>Wompi Costa</v>
      </c>
      <c r="D152" s="44">
        <v>23001</v>
      </c>
      <c r="E152" s="44">
        <v>2823422</v>
      </c>
      <c r="F152" s="44">
        <v>74466</v>
      </c>
      <c r="G152" s="44" t="s">
        <v>35</v>
      </c>
      <c r="H152" s="44" t="s">
        <v>278</v>
      </c>
      <c r="I152" s="44" t="s">
        <v>91</v>
      </c>
      <c r="J152" s="44" t="s">
        <v>4231</v>
      </c>
      <c r="K152" s="44" t="s">
        <v>1174</v>
      </c>
      <c r="L152" s="44" t="s">
        <v>4232</v>
      </c>
      <c r="M152" s="52">
        <v>45931.574999999997</v>
      </c>
      <c r="N152" s="52">
        <v>45932.634027777778</v>
      </c>
      <c r="O152" s="44" t="s">
        <v>37</v>
      </c>
      <c r="P152" s="44" t="s">
        <v>37</v>
      </c>
      <c r="Q152" s="44" t="s">
        <v>3805</v>
      </c>
      <c r="R152" s="44" t="s">
        <v>3806</v>
      </c>
      <c r="S152" s="44" t="s">
        <v>4233</v>
      </c>
      <c r="T152" s="44" t="s">
        <v>1178</v>
      </c>
      <c r="U152" s="44">
        <v>40</v>
      </c>
      <c r="V152" s="44" t="s">
        <v>42</v>
      </c>
      <c r="W152" s="44" t="str">
        <f>VLOOKUP(D152,TIPOLOGIA!A:F,6,0)</f>
        <v>TERRESTRE</v>
      </c>
      <c r="X152" s="44" t="s">
        <v>1954</v>
      </c>
      <c r="Y152" s="44">
        <v>1</v>
      </c>
      <c r="Z152" s="63">
        <f>IF(T152="SOPORTE_TELEFÓNICO",'TARIFAS 2025'!$B$14,IF(V152="PRINCIPAL",'TARIFAS 2025'!$B$11,IF(V152="INTERMEDIA",'TARIFAS 2025'!$C$11,IF(V152="LEJANA",'TARIFAS 2025'!$D$11))))</f>
        <v>31419</v>
      </c>
      <c r="AA152" s="63">
        <f t="shared" si="2"/>
        <v>31419</v>
      </c>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row>
    <row r="153" spans="1:59" s="35" customFormat="1" ht="15.6">
      <c r="A153" s="44" t="s">
        <v>79</v>
      </c>
      <c r="B153" s="44" t="str">
        <f>VLOOKUP(A153,'CENTROS DE COSTOS'!A:D,2,0)</f>
        <v>0036-0003</v>
      </c>
      <c r="C153" s="44" t="str">
        <f>VLOOKUP(A153,'CENTROS DE COSTOS'!A:D,3,0)</f>
        <v>Wompi Suroccidente</v>
      </c>
      <c r="D153" s="44">
        <v>19001</v>
      </c>
      <c r="E153" s="44">
        <v>2792525</v>
      </c>
      <c r="F153" s="44">
        <v>80292</v>
      </c>
      <c r="G153" s="44" t="s">
        <v>35</v>
      </c>
      <c r="H153" s="44" t="s">
        <v>500</v>
      </c>
      <c r="I153" s="44" t="s">
        <v>95</v>
      </c>
      <c r="J153" s="44" t="s">
        <v>3703</v>
      </c>
      <c r="K153" s="44" t="s">
        <v>1174</v>
      </c>
      <c r="L153" s="44" t="s">
        <v>4234</v>
      </c>
      <c r="M153" s="52">
        <v>45925.416666666664</v>
      </c>
      <c r="N153" s="52">
        <v>45932.640972222223</v>
      </c>
      <c r="O153" s="44" t="s">
        <v>37</v>
      </c>
      <c r="P153" s="44" t="s">
        <v>37</v>
      </c>
      <c r="Q153" s="44" t="s">
        <v>3805</v>
      </c>
      <c r="R153" s="44" t="s">
        <v>3806</v>
      </c>
      <c r="S153" s="44" t="s">
        <v>4235</v>
      </c>
      <c r="T153" s="44" t="s">
        <v>1178</v>
      </c>
      <c r="U153" s="44">
        <v>8</v>
      </c>
      <c r="V153" s="44" t="s">
        <v>44</v>
      </c>
      <c r="W153" s="44" t="str">
        <f>VLOOKUP(D153,TIPOLOGIA!A:F,6,0)</f>
        <v>TERRESTRE</v>
      </c>
      <c r="X153" s="44" t="s">
        <v>3928</v>
      </c>
      <c r="Y153" s="44">
        <v>1</v>
      </c>
      <c r="Z153" s="63">
        <f>IF(T153="SOPORTE_TELEFÓNICO",'TARIFAS 2025'!$B$14,IF(V153="PRINCIPAL",'TARIFAS 2025'!$B$11,IF(V153="INTERMEDIA",'TARIFAS 2025'!$C$11,IF(V153="LEJANA",'TARIFAS 2025'!$D$11))))</f>
        <v>40250</v>
      </c>
      <c r="AA153" s="63">
        <f t="shared" si="2"/>
        <v>40250</v>
      </c>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row>
    <row r="154" spans="1:59" s="35" customFormat="1" ht="15.6">
      <c r="A154" s="44" t="s">
        <v>83</v>
      </c>
      <c r="B154" s="44" t="str">
        <f>VLOOKUP(A154,'CENTROS DE COSTOS'!A:D,2,0)</f>
        <v>0036-0007</v>
      </c>
      <c r="C154" s="44" t="str">
        <f>VLOOKUP(A154,'CENTROS DE COSTOS'!A:D,3,0)</f>
        <v>Wompi Santander</v>
      </c>
      <c r="D154" s="44">
        <v>54518</v>
      </c>
      <c r="E154" s="44">
        <v>2818815</v>
      </c>
      <c r="F154" s="44">
        <v>60862</v>
      </c>
      <c r="G154" s="44" t="s">
        <v>35</v>
      </c>
      <c r="H154" s="44" t="s">
        <v>893</v>
      </c>
      <c r="I154" s="44" t="s">
        <v>919</v>
      </c>
      <c r="J154" s="44" t="s">
        <v>4236</v>
      </c>
      <c r="K154" s="44" t="s">
        <v>1174</v>
      </c>
      <c r="L154" s="44" t="s">
        <v>4237</v>
      </c>
      <c r="M154" s="52">
        <v>45931.333333333336</v>
      </c>
      <c r="N154" s="52">
        <v>45932.644444444442</v>
      </c>
      <c r="O154" s="44" t="s">
        <v>37</v>
      </c>
      <c r="P154" s="44" t="s">
        <v>37</v>
      </c>
      <c r="Q154" s="44" t="s">
        <v>3805</v>
      </c>
      <c r="R154" s="44" t="s">
        <v>3806</v>
      </c>
      <c r="S154" s="44" t="s">
        <v>4238</v>
      </c>
      <c r="T154" s="44" t="s">
        <v>3828</v>
      </c>
      <c r="U154" s="44">
        <v>64</v>
      </c>
      <c r="V154" s="44" t="s">
        <v>44</v>
      </c>
      <c r="W154" s="44" t="str">
        <f>VLOOKUP(D154,TIPOLOGIA!A:F,6,0)</f>
        <v>TERRESTRE</v>
      </c>
      <c r="X154" s="44" t="s">
        <v>4046</v>
      </c>
      <c r="Y154" s="44">
        <v>1</v>
      </c>
      <c r="Z154" s="63">
        <f>IF(T154="SOPORTE_TELEFÓNICO",'TARIFAS 2025'!$B$14,IF(V154="PRINCIPAL",'TARIFAS 2025'!$B$11,IF(V154="INTERMEDIA",'TARIFAS 2025'!$C$11,IF(V154="LEJANA",'TARIFAS 2025'!$D$11))))</f>
        <v>40250</v>
      </c>
      <c r="AA154" s="63">
        <f t="shared" si="2"/>
        <v>40250</v>
      </c>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row>
    <row r="155" spans="1:59" s="35" customFormat="1" ht="15.6">
      <c r="A155" s="44" t="s">
        <v>100</v>
      </c>
      <c r="B155" s="44" t="str">
        <f>VLOOKUP(A155,'CENTROS DE COSTOS'!A:D,2,0)</f>
        <v>0036-0006</v>
      </c>
      <c r="C155" s="44" t="str">
        <f>VLOOKUP(A155,'CENTROS DE COSTOS'!A:D,3,0)</f>
        <v>Wompi Oriente</v>
      </c>
      <c r="D155" s="44">
        <v>50001</v>
      </c>
      <c r="E155" s="44">
        <v>2822754</v>
      </c>
      <c r="F155" s="44">
        <v>56764</v>
      </c>
      <c r="G155" s="44" t="s">
        <v>35</v>
      </c>
      <c r="H155" s="44" t="s">
        <v>816</v>
      </c>
      <c r="I155" s="44" t="s">
        <v>100</v>
      </c>
      <c r="J155" s="44" t="s">
        <v>4239</v>
      </c>
      <c r="K155" s="44" t="s">
        <v>1174</v>
      </c>
      <c r="L155" s="44" t="s">
        <v>4240</v>
      </c>
      <c r="M155" s="52">
        <v>45931.509027777778</v>
      </c>
      <c r="N155" s="52">
        <v>45932.647222222222</v>
      </c>
      <c r="O155" s="44" t="s">
        <v>37</v>
      </c>
      <c r="P155" s="44" t="s">
        <v>37</v>
      </c>
      <c r="Q155" s="44" t="s">
        <v>3805</v>
      </c>
      <c r="R155" s="44" t="s">
        <v>3806</v>
      </c>
      <c r="S155" s="44" t="s">
        <v>4241</v>
      </c>
      <c r="T155" s="44" t="s">
        <v>1178</v>
      </c>
      <c r="U155" s="44">
        <v>48</v>
      </c>
      <c r="V155" s="44" t="s">
        <v>42</v>
      </c>
      <c r="W155" s="44" t="str">
        <f>VLOOKUP(D155,TIPOLOGIA!A:F,6,0)</f>
        <v>TERRESTRE</v>
      </c>
      <c r="X155" s="44" t="s">
        <v>1418</v>
      </c>
      <c r="Y155" s="44">
        <v>1</v>
      </c>
      <c r="Z155" s="63">
        <f>IF(T155="SOPORTE_TELEFÓNICO",'TARIFAS 2025'!$B$14,IF(V155="PRINCIPAL",'TARIFAS 2025'!$B$11,IF(V155="INTERMEDIA",'TARIFAS 2025'!$C$11,IF(V155="LEJANA",'TARIFAS 2025'!$D$11))))</f>
        <v>31419</v>
      </c>
      <c r="AA155" s="63">
        <f t="shared" si="2"/>
        <v>31419</v>
      </c>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row>
    <row r="156" spans="1:59" s="35" customFormat="1" ht="15.6">
      <c r="A156" s="44" t="s">
        <v>79</v>
      </c>
      <c r="B156" s="44" t="str">
        <f>VLOOKUP(A156,'CENTROS DE COSTOS'!A:D,2,0)</f>
        <v>0036-0003</v>
      </c>
      <c r="C156" s="44" t="str">
        <f>VLOOKUP(A156,'CENTROS DE COSTOS'!A:D,3,0)</f>
        <v>Wompi Suroccidente</v>
      </c>
      <c r="D156" s="44">
        <v>76364</v>
      </c>
      <c r="E156" s="44">
        <v>2823015</v>
      </c>
      <c r="F156" s="44">
        <v>76345</v>
      </c>
      <c r="G156" s="44" t="s">
        <v>35</v>
      </c>
      <c r="H156" s="44" t="s">
        <v>1103</v>
      </c>
      <c r="I156" s="44" t="s">
        <v>1121</v>
      </c>
      <c r="J156" s="44" t="s">
        <v>4242</v>
      </c>
      <c r="K156" s="44" t="s">
        <v>1174</v>
      </c>
      <c r="L156" s="44" t="s">
        <v>4243</v>
      </c>
      <c r="M156" s="52">
        <v>45931.524305555555</v>
      </c>
      <c r="N156" s="52">
        <v>45932.654166666667</v>
      </c>
      <c r="O156" s="44" t="s">
        <v>37</v>
      </c>
      <c r="P156" s="44" t="s">
        <v>37</v>
      </c>
      <c r="Q156" s="44" t="s">
        <v>3805</v>
      </c>
      <c r="R156" s="44" t="s">
        <v>3806</v>
      </c>
      <c r="S156" s="44" t="s">
        <v>4244</v>
      </c>
      <c r="T156" s="44" t="s">
        <v>1178</v>
      </c>
      <c r="U156" s="44">
        <v>32</v>
      </c>
      <c r="V156" s="44" t="s">
        <v>43</v>
      </c>
      <c r="W156" s="44" t="str">
        <f>VLOOKUP(D156,TIPOLOGIA!A:F,6,0)</f>
        <v>TERRESTRE</v>
      </c>
      <c r="X156" s="44" t="s">
        <v>2124</v>
      </c>
      <c r="Y156" s="44">
        <v>1</v>
      </c>
      <c r="Z156" s="63">
        <f>IF(T156="SOPORTE_TELEFÓNICO",'TARIFAS 2025'!$B$14,IF(V156="PRINCIPAL",'TARIFAS 2025'!$B$11,IF(V156="INTERMEDIA",'TARIFAS 2025'!$C$11,IF(V156="LEJANA",'TARIFAS 2025'!$D$11))))</f>
        <v>36351</v>
      </c>
      <c r="AA156" s="63">
        <f t="shared" si="2"/>
        <v>36351</v>
      </c>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row>
    <row r="157" spans="1:59" s="35" customFormat="1" ht="15.6">
      <c r="A157" s="44" t="s">
        <v>76</v>
      </c>
      <c r="B157" s="44" t="str">
        <f>VLOOKUP(A157,'CENTROS DE COSTOS'!A:D,2,0)</f>
        <v>0036-0007</v>
      </c>
      <c r="C157" s="44" t="str">
        <f>VLOOKUP(A157,'CENTROS DE COSTOS'!A:D,3,0)</f>
        <v>Wompi Santander</v>
      </c>
      <c r="D157" s="44">
        <v>68001</v>
      </c>
      <c r="E157" s="44">
        <v>2826064</v>
      </c>
      <c r="F157" s="44">
        <v>80354</v>
      </c>
      <c r="G157" s="44" t="s">
        <v>35</v>
      </c>
      <c r="H157" s="44" t="s">
        <v>965</v>
      </c>
      <c r="I157" s="44" t="s">
        <v>76</v>
      </c>
      <c r="J157" s="44" t="s">
        <v>2489</v>
      </c>
      <c r="K157" s="44" t="s">
        <v>1174</v>
      </c>
      <c r="L157" s="44" t="s">
        <v>4245</v>
      </c>
      <c r="M157" s="52">
        <v>45932.333333333336</v>
      </c>
      <c r="N157" s="52">
        <v>45932.65902777778</v>
      </c>
      <c r="O157" s="44" t="s">
        <v>37</v>
      </c>
      <c r="P157" s="44" t="s">
        <v>37</v>
      </c>
      <c r="Q157" s="44" t="s">
        <v>3805</v>
      </c>
      <c r="R157" s="44" t="s">
        <v>3806</v>
      </c>
      <c r="S157" s="44" t="s">
        <v>4246</v>
      </c>
      <c r="T157" s="44" t="s">
        <v>1178</v>
      </c>
      <c r="U157" s="44">
        <v>16</v>
      </c>
      <c r="V157" s="44" t="s">
        <v>42</v>
      </c>
      <c r="W157" s="44" t="str">
        <f>VLOOKUP(D157,TIPOLOGIA!A:F,6,0)</f>
        <v>TERRESTRE</v>
      </c>
      <c r="X157" s="44" t="s">
        <v>2084</v>
      </c>
      <c r="Y157" s="44">
        <v>1</v>
      </c>
      <c r="Z157" s="63">
        <f>IF(T157="SOPORTE_TELEFÓNICO",'TARIFAS 2025'!$B$14,IF(V157="PRINCIPAL",'TARIFAS 2025'!$B$11,IF(V157="INTERMEDIA",'TARIFAS 2025'!$C$11,IF(V157="LEJANA",'TARIFAS 2025'!$D$11))))</f>
        <v>31419</v>
      </c>
      <c r="AA157" s="63">
        <f t="shared" si="2"/>
        <v>31419</v>
      </c>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row>
    <row r="158" spans="1:59" s="35" customFormat="1" ht="15.6">
      <c r="A158" s="44" t="s">
        <v>91</v>
      </c>
      <c r="B158" s="44" t="str">
        <f>VLOOKUP(A158,'CENTROS DE COSTOS'!A:D,2,0)</f>
        <v>0036-0001</v>
      </c>
      <c r="C158" s="44" t="str">
        <f>VLOOKUP(A158,'CENTROS DE COSTOS'!A:D,3,0)</f>
        <v>Wompi Costa</v>
      </c>
      <c r="D158" s="44">
        <v>23001</v>
      </c>
      <c r="E158" s="44">
        <v>2824310</v>
      </c>
      <c r="F158" s="44">
        <v>72142</v>
      </c>
      <c r="G158" s="44" t="s">
        <v>35</v>
      </c>
      <c r="H158" s="44" t="s">
        <v>278</v>
      </c>
      <c r="I158" s="44" t="s">
        <v>91</v>
      </c>
      <c r="J158" s="44" t="s">
        <v>4247</v>
      </c>
      <c r="K158" s="44" t="s">
        <v>1174</v>
      </c>
      <c r="L158" s="44" t="s">
        <v>4248</v>
      </c>
      <c r="M158" s="52">
        <v>45931.627083333333</v>
      </c>
      <c r="N158" s="52">
        <v>45932.662499999999</v>
      </c>
      <c r="O158" s="44" t="s">
        <v>37</v>
      </c>
      <c r="P158" s="44" t="s">
        <v>37</v>
      </c>
      <c r="Q158" s="44" t="s">
        <v>3805</v>
      </c>
      <c r="R158" s="44" t="s">
        <v>3806</v>
      </c>
      <c r="S158" s="44" t="s">
        <v>4249</v>
      </c>
      <c r="T158" s="44" t="s">
        <v>1178</v>
      </c>
      <c r="U158" s="44">
        <v>48</v>
      </c>
      <c r="V158" s="44" t="s">
        <v>42</v>
      </c>
      <c r="W158" s="44" t="str">
        <f>VLOOKUP(D158,TIPOLOGIA!A:F,6,0)</f>
        <v>TERRESTRE</v>
      </c>
      <c r="X158" s="44" t="s">
        <v>1211</v>
      </c>
      <c r="Y158" s="44">
        <v>1</v>
      </c>
      <c r="Z158" s="63">
        <f>IF(T158="SOPORTE_TELEFÓNICO",'TARIFAS 2025'!$B$14,IF(V158="PRINCIPAL",'TARIFAS 2025'!$B$11,IF(V158="INTERMEDIA",'TARIFAS 2025'!$C$11,IF(V158="LEJANA",'TARIFAS 2025'!$D$11))))</f>
        <v>31419</v>
      </c>
      <c r="AA158" s="63">
        <f t="shared" si="2"/>
        <v>31419</v>
      </c>
      <c r="AB158" s="41"/>
      <c r="AC158" s="41"/>
      <c r="AD158" s="41"/>
      <c r="AE158" s="41"/>
      <c r="AF158" s="41"/>
      <c r="AG158" s="41"/>
      <c r="AH158" s="41"/>
      <c r="AI158" s="41"/>
      <c r="AJ158" s="41"/>
      <c r="AK158" s="41"/>
      <c r="AL158" s="41"/>
      <c r="AM158" s="41"/>
      <c r="AN158" s="41"/>
      <c r="AO158" s="41"/>
      <c r="AP158" s="41"/>
      <c r="AQ158" s="41"/>
      <c r="AR158" s="41"/>
      <c r="AS158" s="41"/>
      <c r="AT158" s="41"/>
      <c r="AU158" s="41"/>
      <c r="AV158" s="41"/>
      <c r="AW158" s="41"/>
      <c r="AX158" s="41"/>
      <c r="AY158" s="41"/>
      <c r="AZ158" s="41"/>
      <c r="BA158" s="41"/>
      <c r="BB158" s="41"/>
      <c r="BC158" s="41"/>
      <c r="BD158" s="41"/>
      <c r="BE158" s="41"/>
      <c r="BF158" s="41"/>
      <c r="BG158" s="41"/>
    </row>
    <row r="159" spans="1:59" s="35" customFormat="1" ht="15.6">
      <c r="A159" s="44" t="s">
        <v>73</v>
      </c>
      <c r="B159" s="44" t="str">
        <f>VLOOKUP(A159,'CENTROS DE COSTOS'!A:D,2,0)</f>
        <v>0036-0004</v>
      </c>
      <c r="C159" s="44" t="str">
        <f>VLOOKUP(A159,'CENTROS DE COSTOS'!A:D,3,0)</f>
        <v>Wompi Centro</v>
      </c>
      <c r="D159" s="44">
        <v>11001</v>
      </c>
      <c r="E159" s="44">
        <v>2827346</v>
      </c>
      <c r="F159" s="44">
        <v>68184</v>
      </c>
      <c r="G159" s="44" t="s">
        <v>35</v>
      </c>
      <c r="H159" s="44" t="s">
        <v>620</v>
      </c>
      <c r="I159" s="44" t="s">
        <v>2057</v>
      </c>
      <c r="J159" s="44" t="s">
        <v>4250</v>
      </c>
      <c r="K159" s="44" t="s">
        <v>1174</v>
      </c>
      <c r="L159" s="44" t="s">
        <v>4251</v>
      </c>
      <c r="M159" s="52">
        <v>45932.359027777777</v>
      </c>
      <c r="N159" s="52">
        <v>45932.663194444445</v>
      </c>
      <c r="O159" s="44" t="s">
        <v>37</v>
      </c>
      <c r="P159" s="44" t="s">
        <v>37</v>
      </c>
      <c r="Q159" s="44" t="s">
        <v>3805</v>
      </c>
      <c r="R159" s="44" t="s">
        <v>3806</v>
      </c>
      <c r="S159" s="44" t="s">
        <v>4252</v>
      </c>
      <c r="T159" s="44" t="s">
        <v>1178</v>
      </c>
      <c r="U159" s="44">
        <v>24</v>
      </c>
      <c r="V159" s="44" t="s">
        <v>42</v>
      </c>
      <c r="W159" s="44" t="str">
        <f>VLOOKUP(D159,TIPOLOGIA!A:F,6,0)</f>
        <v>TERRESTRE</v>
      </c>
      <c r="X159" s="44" t="s">
        <v>3928</v>
      </c>
      <c r="Y159" s="44">
        <v>1</v>
      </c>
      <c r="Z159" s="63">
        <f>IF(T159="SOPORTE_TELEFÓNICO",'TARIFAS 2025'!$B$14,IF(V159="PRINCIPAL",'TARIFAS 2025'!$B$11,IF(V159="INTERMEDIA",'TARIFAS 2025'!$C$11,IF(V159="LEJANA",'TARIFAS 2025'!$D$11))))</f>
        <v>31419</v>
      </c>
      <c r="AA159" s="63">
        <f t="shared" si="2"/>
        <v>31419</v>
      </c>
      <c r="AB159" s="41"/>
      <c r="AC159" s="41"/>
      <c r="AD159" s="41"/>
      <c r="AE159" s="41"/>
      <c r="AF159" s="41"/>
      <c r="AG159" s="41"/>
      <c r="AH159" s="41"/>
      <c r="AI159" s="41"/>
      <c r="AJ159" s="41"/>
      <c r="AK159" s="41"/>
      <c r="AL159" s="41"/>
      <c r="AM159" s="41"/>
      <c r="AN159" s="41"/>
      <c r="AO159" s="41"/>
      <c r="AP159" s="41"/>
      <c r="AQ159" s="41"/>
      <c r="AR159" s="41"/>
      <c r="AS159" s="41"/>
      <c r="AT159" s="41"/>
      <c r="AU159" s="41"/>
      <c r="AV159" s="41"/>
      <c r="AW159" s="41"/>
      <c r="AX159" s="41"/>
      <c r="AY159" s="41"/>
      <c r="AZ159" s="41"/>
      <c r="BA159" s="41"/>
      <c r="BB159" s="41"/>
      <c r="BC159" s="41"/>
      <c r="BD159" s="41"/>
      <c r="BE159" s="41"/>
      <c r="BF159" s="41"/>
      <c r="BG159" s="41"/>
    </row>
    <row r="160" spans="1:59" s="35" customFormat="1" ht="15.6">
      <c r="A160" s="44" t="s">
        <v>70</v>
      </c>
      <c r="B160" s="44" t="str">
        <f>VLOOKUP(A160,'CENTROS DE COSTOS'!A:D,2,0)</f>
        <v>0036-0001</v>
      </c>
      <c r="C160" s="44" t="str">
        <f>VLOOKUP(A160,'CENTROS DE COSTOS'!A:D,3,0)</f>
        <v>Wompi Costa</v>
      </c>
      <c r="D160" s="44">
        <v>8758</v>
      </c>
      <c r="E160" s="44">
        <v>2818905</v>
      </c>
      <c r="F160" s="44">
        <v>78829</v>
      </c>
      <c r="G160" s="44" t="s">
        <v>35</v>
      </c>
      <c r="H160" s="44" t="s">
        <v>255</v>
      </c>
      <c r="I160" s="44" t="s">
        <v>272</v>
      </c>
      <c r="J160" s="44" t="s">
        <v>2175</v>
      </c>
      <c r="K160" s="44" t="s">
        <v>1174</v>
      </c>
      <c r="L160" s="44" t="s">
        <v>4253</v>
      </c>
      <c r="M160" s="52">
        <v>45931.333333333336</v>
      </c>
      <c r="N160" s="52">
        <v>45932.665972222225</v>
      </c>
      <c r="O160" s="44" t="s">
        <v>37</v>
      </c>
      <c r="P160" s="44" t="s">
        <v>37</v>
      </c>
      <c r="Q160" s="44" t="s">
        <v>3805</v>
      </c>
      <c r="R160" s="44" t="s">
        <v>3806</v>
      </c>
      <c r="S160" s="44" t="s">
        <v>4254</v>
      </c>
      <c r="T160" s="44" t="s">
        <v>1178</v>
      </c>
      <c r="U160" s="44">
        <v>48</v>
      </c>
      <c r="V160" s="44" t="s">
        <v>42</v>
      </c>
      <c r="W160" s="44" t="str">
        <f>VLOOKUP(D160,TIPOLOGIA!A:F,6,0)</f>
        <v>TERRESTRE</v>
      </c>
      <c r="X160" s="44" t="s">
        <v>2243</v>
      </c>
      <c r="Y160" s="44">
        <v>1</v>
      </c>
      <c r="Z160" s="63">
        <f>IF(T160="SOPORTE_TELEFÓNICO",'TARIFAS 2025'!$B$14,IF(V160="PRINCIPAL",'TARIFAS 2025'!$B$11,IF(V160="INTERMEDIA",'TARIFAS 2025'!$C$11,IF(V160="LEJANA",'TARIFAS 2025'!$D$11))))</f>
        <v>31419</v>
      </c>
      <c r="AA160" s="63">
        <f t="shared" si="2"/>
        <v>31419</v>
      </c>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1"/>
      <c r="AX160" s="41"/>
      <c r="AY160" s="41"/>
      <c r="AZ160" s="41"/>
      <c r="BA160" s="41"/>
      <c r="BB160" s="41"/>
      <c r="BC160" s="41"/>
      <c r="BD160" s="41"/>
      <c r="BE160" s="41"/>
      <c r="BF160" s="41"/>
      <c r="BG160" s="41"/>
    </row>
    <row r="161" spans="1:59" s="35" customFormat="1" ht="15.6">
      <c r="A161" s="44" t="s">
        <v>79</v>
      </c>
      <c r="B161" s="44" t="str">
        <f>VLOOKUP(A161,'CENTROS DE COSTOS'!A:D,2,0)</f>
        <v>0036-0003</v>
      </c>
      <c r="C161" s="44" t="str">
        <f>VLOOKUP(A161,'CENTROS DE COSTOS'!A:D,3,0)</f>
        <v>Wompi Suroccidente</v>
      </c>
      <c r="D161" s="44">
        <v>76892</v>
      </c>
      <c r="E161" s="44">
        <v>2819324</v>
      </c>
      <c r="F161" s="44">
        <v>48622</v>
      </c>
      <c r="G161" s="44" t="s">
        <v>35</v>
      </c>
      <c r="H161" s="44" t="s">
        <v>1103</v>
      </c>
      <c r="I161" s="44" t="s">
        <v>1136</v>
      </c>
      <c r="J161" s="44" t="s">
        <v>2384</v>
      </c>
      <c r="K161" s="44" t="s">
        <v>1174</v>
      </c>
      <c r="L161" s="44" t="s">
        <v>4255</v>
      </c>
      <c r="M161" s="52">
        <v>45931.333333333336</v>
      </c>
      <c r="N161" s="52">
        <v>45932.666666666664</v>
      </c>
      <c r="O161" s="44" t="s">
        <v>37</v>
      </c>
      <c r="P161" s="44" t="s">
        <v>37</v>
      </c>
      <c r="Q161" s="44" t="s">
        <v>3805</v>
      </c>
      <c r="R161" s="44" t="s">
        <v>3806</v>
      </c>
      <c r="S161" s="44" t="s">
        <v>4256</v>
      </c>
      <c r="T161" s="44" t="s">
        <v>1178</v>
      </c>
      <c r="U161" s="44">
        <v>64</v>
      </c>
      <c r="V161" s="44" t="s">
        <v>42</v>
      </c>
      <c r="W161" s="44" t="str">
        <f>VLOOKUP(D161,TIPOLOGIA!A:F,6,0)</f>
        <v>TERRESTRE</v>
      </c>
      <c r="X161" s="44" t="s">
        <v>3658</v>
      </c>
      <c r="Y161" s="44">
        <v>1</v>
      </c>
      <c r="Z161" s="63">
        <f>IF(T161="SOPORTE_TELEFÓNICO",'TARIFAS 2025'!$B$14,IF(V161="PRINCIPAL",'TARIFAS 2025'!$B$11,IF(V161="INTERMEDIA",'TARIFAS 2025'!$C$11,IF(V161="LEJANA",'TARIFAS 2025'!$D$11))))</f>
        <v>31419</v>
      </c>
      <c r="AA161" s="63">
        <f t="shared" si="2"/>
        <v>31419</v>
      </c>
      <c r="AB161" s="41"/>
      <c r="AC161" s="41"/>
      <c r="AD161" s="41"/>
      <c r="AE161" s="41"/>
      <c r="AF161" s="41"/>
      <c r="AG161" s="41"/>
      <c r="AH161" s="41"/>
      <c r="AI161" s="41"/>
      <c r="AJ161" s="41"/>
      <c r="AK161" s="41"/>
      <c r="AL161" s="41"/>
      <c r="AM161" s="41"/>
      <c r="AN161" s="41"/>
      <c r="AO161" s="41"/>
      <c r="AP161" s="41"/>
      <c r="AQ161" s="41"/>
      <c r="AR161" s="41"/>
      <c r="AS161" s="41"/>
      <c r="AT161" s="41"/>
      <c r="AU161" s="41"/>
      <c r="AV161" s="41"/>
      <c r="AW161" s="41"/>
      <c r="AX161" s="41"/>
      <c r="AY161" s="41"/>
      <c r="AZ161" s="41"/>
      <c r="BA161" s="41"/>
      <c r="BB161" s="41"/>
      <c r="BC161" s="41"/>
      <c r="BD161" s="41"/>
      <c r="BE161" s="41"/>
      <c r="BF161" s="41"/>
      <c r="BG161" s="41"/>
    </row>
    <row r="162" spans="1:59" s="35" customFormat="1" ht="15.6">
      <c r="A162" s="44" t="s">
        <v>73</v>
      </c>
      <c r="B162" s="44" t="str">
        <f>VLOOKUP(A162,'CENTROS DE COSTOS'!A:D,2,0)</f>
        <v>0036-0004</v>
      </c>
      <c r="C162" s="44" t="str">
        <f>VLOOKUP(A162,'CENTROS DE COSTOS'!A:D,3,0)</f>
        <v>Wompi Centro</v>
      </c>
      <c r="D162" s="44">
        <v>11001</v>
      </c>
      <c r="E162" s="44">
        <v>2823404</v>
      </c>
      <c r="F162" s="44">
        <v>46937</v>
      </c>
      <c r="G162" s="44" t="s">
        <v>35</v>
      </c>
      <c r="H162" s="44" t="s">
        <v>620</v>
      </c>
      <c r="I162" s="44" t="s">
        <v>2057</v>
      </c>
      <c r="J162" s="44" t="s">
        <v>2288</v>
      </c>
      <c r="K162" s="44" t="s">
        <v>1174</v>
      </c>
      <c r="L162" s="44" t="s">
        <v>4257</v>
      </c>
      <c r="M162" s="52">
        <v>45931.565972222219</v>
      </c>
      <c r="N162" s="52">
        <v>45932.667361111111</v>
      </c>
      <c r="O162" s="44" t="s">
        <v>37</v>
      </c>
      <c r="P162" s="44" t="s">
        <v>37</v>
      </c>
      <c r="Q162" s="44" t="s">
        <v>3805</v>
      </c>
      <c r="R162" s="44" t="s">
        <v>3806</v>
      </c>
      <c r="S162" s="44" t="s">
        <v>4252</v>
      </c>
      <c r="T162" s="44" t="s">
        <v>1178</v>
      </c>
      <c r="U162" s="44">
        <v>24</v>
      </c>
      <c r="V162" s="44" t="s">
        <v>42</v>
      </c>
      <c r="W162" s="44" t="str">
        <f>VLOOKUP(D162,TIPOLOGIA!A:F,6,0)</f>
        <v>TERRESTRE</v>
      </c>
      <c r="X162" s="44" t="s">
        <v>4230</v>
      </c>
      <c r="Y162" s="44">
        <v>1</v>
      </c>
      <c r="Z162" s="63">
        <f>IF(T162="SOPORTE_TELEFÓNICO",'TARIFAS 2025'!$B$14,IF(V162="PRINCIPAL",'TARIFAS 2025'!$B$11,IF(V162="INTERMEDIA",'TARIFAS 2025'!$C$11,IF(V162="LEJANA",'TARIFAS 2025'!$D$11))))</f>
        <v>31419</v>
      </c>
      <c r="AA162" s="63">
        <f t="shared" si="2"/>
        <v>31419</v>
      </c>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41"/>
      <c r="BE162" s="41"/>
      <c r="BF162" s="41"/>
      <c r="BG162" s="41"/>
    </row>
    <row r="163" spans="1:59" s="35" customFormat="1" ht="15.6">
      <c r="A163" s="44" t="s">
        <v>90</v>
      </c>
      <c r="B163" s="44" t="str">
        <f>VLOOKUP(A163,'CENTROS DE COSTOS'!A:D,2,0)</f>
        <v>0036-0005</v>
      </c>
      <c r="C163" s="44" t="str">
        <f>VLOOKUP(A163,'CENTROS DE COSTOS'!A:D,3,0)</f>
        <v>Wompi Noroccidente</v>
      </c>
      <c r="D163" s="44">
        <v>5030</v>
      </c>
      <c r="E163" s="44">
        <v>2810221</v>
      </c>
      <c r="F163" s="44">
        <v>13670</v>
      </c>
      <c r="G163" s="44" t="s">
        <v>35</v>
      </c>
      <c r="H163" s="44" t="s">
        <v>122</v>
      </c>
      <c r="I163" s="44" t="s">
        <v>149</v>
      </c>
      <c r="J163" s="44" t="s">
        <v>4258</v>
      </c>
      <c r="K163" s="44" t="s">
        <v>1174</v>
      </c>
      <c r="L163" s="44" t="s">
        <v>4259</v>
      </c>
      <c r="M163" s="52">
        <v>45929.638194444444</v>
      </c>
      <c r="N163" s="52">
        <v>45932.681944444441</v>
      </c>
      <c r="O163" s="44" t="s">
        <v>37</v>
      </c>
      <c r="P163" s="44" t="s">
        <v>37</v>
      </c>
      <c r="Q163" s="44" t="s">
        <v>3805</v>
      </c>
      <c r="R163" s="44" t="s">
        <v>3806</v>
      </c>
      <c r="S163" s="44" t="s">
        <v>4260</v>
      </c>
      <c r="T163" s="44" t="s">
        <v>3828</v>
      </c>
      <c r="U163" s="44">
        <v>8</v>
      </c>
      <c r="V163" s="44" t="s">
        <v>43</v>
      </c>
      <c r="W163" s="44" t="str">
        <f>VLOOKUP(D163,TIPOLOGIA!A:F,6,0)</f>
        <v>TERRESTRE</v>
      </c>
      <c r="X163" s="44" t="s">
        <v>2243</v>
      </c>
      <c r="Y163" s="44">
        <v>1</v>
      </c>
      <c r="Z163" s="63">
        <f>IF(T163="SOPORTE_TELEFÓNICO",'TARIFAS 2025'!$B$14,IF(V163="PRINCIPAL",'TARIFAS 2025'!$B$11,IF(V163="INTERMEDIA",'TARIFAS 2025'!$C$11,IF(V163="LEJANA",'TARIFAS 2025'!$D$11))))</f>
        <v>36351</v>
      </c>
      <c r="AA163" s="63">
        <f t="shared" si="2"/>
        <v>36351</v>
      </c>
      <c r="AB163" s="41"/>
      <c r="AC163" s="41"/>
      <c r="AD163" s="41"/>
      <c r="AE163" s="41"/>
      <c r="AF163" s="41"/>
      <c r="AG163" s="41"/>
      <c r="AH163" s="41"/>
      <c r="AI163" s="41"/>
      <c r="AJ163" s="41"/>
      <c r="AK163" s="41"/>
      <c r="AL163" s="41"/>
      <c r="AM163" s="41"/>
      <c r="AN163" s="41"/>
      <c r="AO163" s="41"/>
      <c r="AP163" s="41"/>
      <c r="AQ163" s="41"/>
      <c r="AR163" s="41"/>
      <c r="AS163" s="41"/>
      <c r="AT163" s="41"/>
      <c r="AU163" s="41"/>
      <c r="AV163" s="41"/>
      <c r="AW163" s="41"/>
      <c r="AX163" s="41"/>
      <c r="AY163" s="41"/>
      <c r="AZ163" s="41"/>
      <c r="BA163" s="41"/>
      <c r="BB163" s="41"/>
      <c r="BC163" s="41"/>
      <c r="BD163" s="41"/>
      <c r="BE163" s="41"/>
      <c r="BF163" s="41"/>
      <c r="BG163" s="41"/>
    </row>
    <row r="164" spans="1:59" s="35" customFormat="1" ht="15.6">
      <c r="A164" s="44" t="s">
        <v>90</v>
      </c>
      <c r="B164" s="44" t="str">
        <f>VLOOKUP(A164,'CENTROS DE COSTOS'!A:D,2,0)</f>
        <v>0036-0005</v>
      </c>
      <c r="C164" s="44" t="str">
        <f>VLOOKUP(A164,'CENTROS DE COSTOS'!A:D,3,0)</f>
        <v>Wompi Noroccidente</v>
      </c>
      <c r="D164" s="44">
        <v>5761</v>
      </c>
      <c r="E164" s="44">
        <v>2813378</v>
      </c>
      <c r="F164" s="44">
        <v>62255</v>
      </c>
      <c r="G164" s="44" t="s">
        <v>35</v>
      </c>
      <c r="H164" s="44" t="s">
        <v>122</v>
      </c>
      <c r="I164" s="44" t="s">
        <v>231</v>
      </c>
      <c r="J164" s="44" t="s">
        <v>2071</v>
      </c>
      <c r="K164" s="44" t="s">
        <v>1174</v>
      </c>
      <c r="L164" s="44" t="s">
        <v>4261</v>
      </c>
      <c r="M164" s="52">
        <v>45930.397916666669</v>
      </c>
      <c r="N164" s="52">
        <v>45932.685416666667</v>
      </c>
      <c r="O164" s="44" t="s">
        <v>37</v>
      </c>
      <c r="P164" s="44" t="s">
        <v>37</v>
      </c>
      <c r="Q164" s="44" t="s">
        <v>3805</v>
      </c>
      <c r="R164" s="44" t="s">
        <v>3806</v>
      </c>
      <c r="S164" s="44" t="s">
        <v>4262</v>
      </c>
      <c r="T164" s="44" t="s">
        <v>3828</v>
      </c>
      <c r="U164" s="44">
        <v>64</v>
      </c>
      <c r="V164" s="44" t="s">
        <v>43</v>
      </c>
      <c r="W164" s="44" t="str">
        <f>VLOOKUP(D164,TIPOLOGIA!A:F,6,0)</f>
        <v>TERRESTRE</v>
      </c>
      <c r="X164" s="44" t="s">
        <v>2297</v>
      </c>
      <c r="Y164" s="44">
        <v>1</v>
      </c>
      <c r="Z164" s="63">
        <f>IF(T164="SOPORTE_TELEFÓNICO",'TARIFAS 2025'!$B$14,IF(V164="PRINCIPAL",'TARIFAS 2025'!$B$11,IF(V164="INTERMEDIA",'TARIFAS 2025'!$C$11,IF(V164="LEJANA",'TARIFAS 2025'!$D$11))))</f>
        <v>36351</v>
      </c>
      <c r="AA164" s="63">
        <f t="shared" si="2"/>
        <v>36351</v>
      </c>
      <c r="AB164" s="41"/>
      <c r="AC164" s="41"/>
      <c r="AD164" s="41"/>
      <c r="AE164" s="41"/>
      <c r="AF164" s="41"/>
      <c r="AG164" s="41"/>
      <c r="AH164" s="41"/>
      <c r="AI164" s="41"/>
      <c r="AJ164" s="41"/>
      <c r="AK164" s="41"/>
      <c r="AL164" s="41"/>
      <c r="AM164" s="41"/>
      <c r="AN164" s="41"/>
      <c r="AO164" s="41"/>
      <c r="AP164" s="41"/>
      <c r="AQ164" s="41"/>
      <c r="AR164" s="41"/>
      <c r="AS164" s="41"/>
      <c r="AT164" s="41"/>
      <c r="AU164" s="41"/>
      <c r="AV164" s="41"/>
      <c r="AW164" s="41"/>
      <c r="AX164" s="41"/>
      <c r="AY164" s="41"/>
      <c r="AZ164" s="41"/>
      <c r="BA164" s="41"/>
      <c r="BB164" s="41"/>
      <c r="BC164" s="41"/>
      <c r="BD164" s="41"/>
      <c r="BE164" s="41"/>
      <c r="BF164" s="41"/>
      <c r="BG164" s="41"/>
    </row>
    <row r="165" spans="1:59" s="35" customFormat="1" ht="15.6">
      <c r="A165" s="44" t="s">
        <v>90</v>
      </c>
      <c r="B165" s="44" t="str">
        <f>VLOOKUP(A165,'CENTROS DE COSTOS'!A:D,2,0)</f>
        <v>0036-0005</v>
      </c>
      <c r="C165" s="44" t="str">
        <f>VLOOKUP(A165,'CENTROS DE COSTOS'!A:D,3,0)</f>
        <v>Wompi Noroccidente</v>
      </c>
      <c r="D165" s="44">
        <v>5318</v>
      </c>
      <c r="E165" s="44">
        <v>2808793</v>
      </c>
      <c r="F165" s="44">
        <v>69534</v>
      </c>
      <c r="G165" s="44" t="s">
        <v>35</v>
      </c>
      <c r="H165" s="44" t="s">
        <v>122</v>
      </c>
      <c r="I165" s="44" t="s">
        <v>188</v>
      </c>
      <c r="J165" s="44" t="s">
        <v>4263</v>
      </c>
      <c r="K165" s="44" t="s">
        <v>1174</v>
      </c>
      <c r="L165" s="44" t="s">
        <v>4264</v>
      </c>
      <c r="M165" s="52">
        <v>45929.563888888886</v>
      </c>
      <c r="N165" s="52">
        <v>45932.686111111114</v>
      </c>
      <c r="O165" s="44" t="s">
        <v>37</v>
      </c>
      <c r="P165" s="44" t="s">
        <v>37</v>
      </c>
      <c r="Q165" s="44" t="s">
        <v>3805</v>
      </c>
      <c r="R165" s="44" t="s">
        <v>3806</v>
      </c>
      <c r="S165" s="44" t="s">
        <v>4265</v>
      </c>
      <c r="T165" s="44" t="s">
        <v>3828</v>
      </c>
      <c r="U165" s="44">
        <v>24</v>
      </c>
      <c r="V165" s="44" t="s">
        <v>43</v>
      </c>
      <c r="W165" s="44" t="str">
        <f>VLOOKUP(D165,TIPOLOGIA!A:F,6,0)</f>
        <v>TERRESTRE</v>
      </c>
      <c r="X165" s="44" t="s">
        <v>2074</v>
      </c>
      <c r="Y165" s="44">
        <v>1</v>
      </c>
      <c r="Z165" s="63">
        <f>IF(T165="SOPORTE_TELEFÓNICO",'TARIFAS 2025'!$B$14,IF(V165="PRINCIPAL",'TARIFAS 2025'!$B$11,IF(V165="INTERMEDIA",'TARIFAS 2025'!$C$11,IF(V165="LEJANA",'TARIFAS 2025'!$D$11))))</f>
        <v>36351</v>
      </c>
      <c r="AA165" s="63">
        <f t="shared" si="2"/>
        <v>36351</v>
      </c>
      <c r="AB165" s="41"/>
      <c r="AC165" s="41"/>
      <c r="AD165" s="41"/>
      <c r="AE165" s="41"/>
      <c r="AF165" s="41"/>
      <c r="AG165" s="41"/>
      <c r="AH165" s="41"/>
      <c r="AI165" s="41"/>
      <c r="AJ165" s="41"/>
      <c r="AK165" s="41"/>
      <c r="AL165" s="41"/>
      <c r="AM165" s="41"/>
      <c r="AN165" s="41"/>
      <c r="AO165" s="41"/>
      <c r="AP165" s="41"/>
      <c r="AQ165" s="41"/>
      <c r="AR165" s="41"/>
      <c r="AS165" s="41"/>
      <c r="AT165" s="41"/>
      <c r="AU165" s="41"/>
      <c r="AV165" s="41"/>
      <c r="AW165" s="41"/>
      <c r="AX165" s="41"/>
      <c r="AY165" s="41"/>
      <c r="AZ165" s="41"/>
      <c r="BA165" s="41"/>
      <c r="BB165" s="41"/>
      <c r="BC165" s="41"/>
      <c r="BD165" s="41"/>
      <c r="BE165" s="41"/>
      <c r="BF165" s="41"/>
      <c r="BG165" s="41"/>
    </row>
    <row r="166" spans="1:59" s="35" customFormat="1" ht="15.6">
      <c r="A166" s="44" t="s">
        <v>90</v>
      </c>
      <c r="B166" s="44" t="str">
        <f>VLOOKUP(A166,'CENTROS DE COSTOS'!A:D,2,0)</f>
        <v>0036-0005</v>
      </c>
      <c r="C166" s="44" t="str">
        <f>VLOOKUP(A166,'CENTROS DE COSTOS'!A:D,3,0)</f>
        <v>Wompi Noroccidente</v>
      </c>
      <c r="D166" s="44">
        <v>5761</v>
      </c>
      <c r="E166" s="44">
        <v>2803082</v>
      </c>
      <c r="F166" s="44">
        <v>72826</v>
      </c>
      <c r="G166" s="44" t="s">
        <v>35</v>
      </c>
      <c r="H166" s="44" t="s">
        <v>122</v>
      </c>
      <c r="I166" s="44" t="s">
        <v>231</v>
      </c>
      <c r="J166" s="44" t="s">
        <v>4266</v>
      </c>
      <c r="K166" s="44" t="s">
        <v>1174</v>
      </c>
      <c r="L166" s="44" t="s">
        <v>4267</v>
      </c>
      <c r="M166" s="52">
        <v>45929.333333333336</v>
      </c>
      <c r="N166" s="52">
        <v>45932.688888888886</v>
      </c>
      <c r="O166" s="44" t="s">
        <v>37</v>
      </c>
      <c r="P166" s="44" t="s">
        <v>37</v>
      </c>
      <c r="Q166" s="44" t="s">
        <v>3805</v>
      </c>
      <c r="R166" s="44" t="s">
        <v>3806</v>
      </c>
      <c r="S166" s="44" t="s">
        <v>4268</v>
      </c>
      <c r="T166" s="44" t="s">
        <v>3828</v>
      </c>
      <c r="U166" s="44">
        <v>48</v>
      </c>
      <c r="V166" s="44" t="s">
        <v>43</v>
      </c>
      <c r="W166" s="44" t="str">
        <f>VLOOKUP(D166,TIPOLOGIA!A:F,6,0)</f>
        <v>TERRESTRE</v>
      </c>
      <c r="X166" s="44" t="s">
        <v>2006</v>
      </c>
      <c r="Y166" s="44">
        <v>1</v>
      </c>
      <c r="Z166" s="63">
        <f>IF(T166="SOPORTE_TELEFÓNICO",'TARIFAS 2025'!$B$14,IF(V166="PRINCIPAL",'TARIFAS 2025'!$B$11,IF(V166="INTERMEDIA",'TARIFAS 2025'!$C$11,IF(V166="LEJANA",'TARIFAS 2025'!$D$11))))</f>
        <v>36351</v>
      </c>
      <c r="AA166" s="63">
        <f t="shared" si="2"/>
        <v>36351</v>
      </c>
      <c r="AB166" s="41"/>
      <c r="AC166" s="41"/>
      <c r="AD166" s="41"/>
      <c r="AE166" s="41"/>
      <c r="AF166" s="41"/>
      <c r="AG166" s="41"/>
      <c r="AH166" s="41"/>
      <c r="AI166" s="41"/>
      <c r="AJ166" s="41"/>
      <c r="AK166" s="41"/>
      <c r="AL166" s="41"/>
      <c r="AM166" s="41"/>
      <c r="AN166" s="41"/>
      <c r="AO166" s="41"/>
      <c r="AP166" s="41"/>
      <c r="AQ166" s="41"/>
      <c r="AR166" s="41"/>
      <c r="AS166" s="41"/>
      <c r="AT166" s="41"/>
      <c r="AU166" s="41"/>
      <c r="AV166" s="41"/>
      <c r="AW166" s="41"/>
      <c r="AX166" s="41"/>
      <c r="AY166" s="41"/>
      <c r="AZ166" s="41"/>
      <c r="BA166" s="41"/>
      <c r="BB166" s="41"/>
      <c r="BC166" s="41"/>
      <c r="BD166" s="41"/>
      <c r="BE166" s="41"/>
      <c r="BF166" s="41"/>
      <c r="BG166" s="41"/>
    </row>
    <row r="167" spans="1:59" s="35" customFormat="1" ht="15.6">
      <c r="A167" s="44" t="s">
        <v>96</v>
      </c>
      <c r="B167" s="44" t="str">
        <f>VLOOKUP(A167,'CENTROS DE COSTOS'!A:D,2,0)</f>
        <v>0036-0001</v>
      </c>
      <c r="C167" s="44" t="str">
        <f>VLOOKUP(A167,'CENTROS DE COSTOS'!A:D,3,0)</f>
        <v>Wompi Costa</v>
      </c>
      <c r="D167" s="44">
        <v>47001</v>
      </c>
      <c r="E167" s="44">
        <v>2825845</v>
      </c>
      <c r="F167" s="44">
        <v>76036</v>
      </c>
      <c r="G167" s="44" t="s">
        <v>35</v>
      </c>
      <c r="H167" s="44" t="s">
        <v>789</v>
      </c>
      <c r="I167" s="44" t="s">
        <v>96</v>
      </c>
      <c r="J167" s="44" t="s">
        <v>4269</v>
      </c>
      <c r="K167" s="44" t="s">
        <v>1174</v>
      </c>
      <c r="L167" s="44" t="s">
        <v>4270</v>
      </c>
      <c r="M167" s="52">
        <v>45932.333333333336</v>
      </c>
      <c r="N167" s="52">
        <v>45932.72152777778</v>
      </c>
      <c r="O167" s="44" t="s">
        <v>37</v>
      </c>
      <c r="P167" s="44" t="s">
        <v>37</v>
      </c>
      <c r="Q167" s="44" t="s">
        <v>3805</v>
      </c>
      <c r="R167" s="44" t="s">
        <v>3806</v>
      </c>
      <c r="S167" s="44" t="s">
        <v>4271</v>
      </c>
      <c r="T167" s="44" t="s">
        <v>1178</v>
      </c>
      <c r="U167" s="44">
        <v>32</v>
      </c>
      <c r="V167" s="44" t="s">
        <v>42</v>
      </c>
      <c r="W167" s="44" t="str">
        <f>VLOOKUP(D167,TIPOLOGIA!A:F,6,0)</f>
        <v>TERRESTRE</v>
      </c>
      <c r="X167" s="44" t="s">
        <v>2074</v>
      </c>
      <c r="Y167" s="44">
        <v>1</v>
      </c>
      <c r="Z167" s="63">
        <f>IF(T167="SOPORTE_TELEFÓNICO",'TARIFAS 2025'!$B$14,IF(V167="PRINCIPAL",'TARIFAS 2025'!$B$11,IF(V167="INTERMEDIA",'TARIFAS 2025'!$C$11,IF(V167="LEJANA",'TARIFAS 2025'!$D$11))))</f>
        <v>31419</v>
      </c>
      <c r="AA167" s="63">
        <f t="shared" si="2"/>
        <v>31419</v>
      </c>
      <c r="AB167" s="41"/>
      <c r="AC167" s="41"/>
      <c r="AD167" s="41"/>
      <c r="AE167" s="41"/>
      <c r="AF167" s="41"/>
      <c r="AG167" s="41"/>
      <c r="AH167" s="41"/>
      <c r="AI167" s="41"/>
      <c r="AJ167" s="41"/>
      <c r="AK167" s="41"/>
      <c r="AL167" s="41"/>
      <c r="AM167" s="41"/>
      <c r="AN167" s="41"/>
      <c r="AO167" s="41"/>
      <c r="AP167" s="41"/>
      <c r="AQ167" s="41"/>
      <c r="AR167" s="41"/>
      <c r="AS167" s="41"/>
      <c r="AT167" s="41"/>
      <c r="AU167" s="41"/>
      <c r="AV167" s="41"/>
      <c r="AW167" s="41"/>
      <c r="AX167" s="41"/>
      <c r="AY167" s="41"/>
      <c r="AZ167" s="41"/>
      <c r="BA167" s="41"/>
      <c r="BB167" s="41"/>
      <c r="BC167" s="41"/>
      <c r="BD167" s="41"/>
      <c r="BE167" s="41"/>
      <c r="BF167" s="41"/>
      <c r="BG167" s="41"/>
    </row>
    <row r="168" spans="1:59" s="35" customFormat="1" ht="15.6">
      <c r="A168" s="44" t="s">
        <v>96</v>
      </c>
      <c r="B168" s="44" t="str">
        <f>VLOOKUP(A168,'CENTROS DE COSTOS'!A:D,2,0)</f>
        <v>0036-0001</v>
      </c>
      <c r="C168" s="44" t="str">
        <f>VLOOKUP(A168,'CENTROS DE COSTOS'!A:D,3,0)</f>
        <v>Wompi Costa</v>
      </c>
      <c r="D168" s="44">
        <v>47001</v>
      </c>
      <c r="E168" s="44">
        <v>2825992</v>
      </c>
      <c r="F168" s="44">
        <v>75187</v>
      </c>
      <c r="G168" s="44" t="s">
        <v>35</v>
      </c>
      <c r="H168" s="44" t="s">
        <v>789</v>
      </c>
      <c r="I168" s="44" t="s">
        <v>96</v>
      </c>
      <c r="J168" s="44" t="s">
        <v>4272</v>
      </c>
      <c r="K168" s="44" t="s">
        <v>1174</v>
      </c>
      <c r="L168" s="44" t="s">
        <v>4273</v>
      </c>
      <c r="M168" s="52">
        <v>45932.333333333336</v>
      </c>
      <c r="N168" s="52">
        <v>45932.729861111111</v>
      </c>
      <c r="O168" s="44" t="s">
        <v>37</v>
      </c>
      <c r="P168" s="44" t="s">
        <v>37</v>
      </c>
      <c r="Q168" s="44" t="s">
        <v>3805</v>
      </c>
      <c r="R168" s="44" t="s">
        <v>3806</v>
      </c>
      <c r="S168" s="44" t="s">
        <v>4274</v>
      </c>
      <c r="T168" s="44" t="s">
        <v>1178</v>
      </c>
      <c r="U168" s="44">
        <v>16</v>
      </c>
      <c r="V168" s="44" t="s">
        <v>42</v>
      </c>
      <c r="W168" s="44" t="str">
        <f>VLOOKUP(D168,TIPOLOGIA!A:F,6,0)</f>
        <v>TERRESTRE</v>
      </c>
      <c r="X168" s="44" t="s">
        <v>2112</v>
      </c>
      <c r="Y168" s="44">
        <v>1</v>
      </c>
      <c r="Z168" s="63">
        <f>IF(T168="SOPORTE_TELEFÓNICO",'TARIFAS 2025'!$B$14,IF(V168="PRINCIPAL",'TARIFAS 2025'!$B$11,IF(V168="INTERMEDIA",'TARIFAS 2025'!$C$11,IF(V168="LEJANA",'TARIFAS 2025'!$D$11))))</f>
        <v>31419</v>
      </c>
      <c r="AA168" s="63">
        <f t="shared" si="2"/>
        <v>31419</v>
      </c>
      <c r="AB168" s="41"/>
      <c r="AC168" s="41"/>
      <c r="AD168" s="41"/>
      <c r="AE168" s="41"/>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41"/>
      <c r="BE168" s="41"/>
      <c r="BF168" s="41"/>
      <c r="BG168" s="41"/>
    </row>
    <row r="169" spans="1:59" s="35" customFormat="1" ht="15.6">
      <c r="A169" s="44" t="s">
        <v>79</v>
      </c>
      <c r="B169" s="44" t="str">
        <f>VLOOKUP(A169,'CENTROS DE COSTOS'!A:D,2,0)</f>
        <v>0036-0003</v>
      </c>
      <c r="C169" s="44" t="str">
        <f>VLOOKUP(A169,'CENTROS DE COSTOS'!A:D,3,0)</f>
        <v>Wompi Suroccidente</v>
      </c>
      <c r="D169" s="44">
        <v>19001</v>
      </c>
      <c r="E169" s="44">
        <v>2824503</v>
      </c>
      <c r="F169" s="44">
        <v>42270</v>
      </c>
      <c r="G169" s="44" t="s">
        <v>35</v>
      </c>
      <c r="H169" s="44" t="s">
        <v>500</v>
      </c>
      <c r="I169" s="44" t="s">
        <v>95</v>
      </c>
      <c r="J169" s="44" t="s">
        <v>4275</v>
      </c>
      <c r="K169" s="44" t="s">
        <v>1174</v>
      </c>
      <c r="L169" s="44" t="s">
        <v>4276</v>
      </c>
      <c r="M169" s="52">
        <v>45931.636805555558</v>
      </c>
      <c r="N169" s="52">
        <v>45932.730555555558</v>
      </c>
      <c r="O169" s="44" t="s">
        <v>37</v>
      </c>
      <c r="P169" s="44" t="s">
        <v>37</v>
      </c>
      <c r="Q169" s="44" t="s">
        <v>3805</v>
      </c>
      <c r="R169" s="44" t="s">
        <v>3806</v>
      </c>
      <c r="S169" s="44" t="s">
        <v>4277</v>
      </c>
      <c r="T169" s="44" t="s">
        <v>1178</v>
      </c>
      <c r="U169" s="44">
        <v>16</v>
      </c>
      <c r="V169" s="44" t="s">
        <v>44</v>
      </c>
      <c r="W169" s="44" t="str">
        <f>VLOOKUP(D169,TIPOLOGIA!A:F,6,0)</f>
        <v>TERRESTRE</v>
      </c>
      <c r="X169" s="44" t="s">
        <v>2112</v>
      </c>
      <c r="Y169" s="44">
        <v>1</v>
      </c>
      <c r="Z169" s="63">
        <f>IF(T169="SOPORTE_TELEFÓNICO",'TARIFAS 2025'!$B$14,IF(V169="PRINCIPAL",'TARIFAS 2025'!$B$11,IF(V169="INTERMEDIA",'TARIFAS 2025'!$C$11,IF(V169="LEJANA",'TARIFAS 2025'!$D$11))))</f>
        <v>40250</v>
      </c>
      <c r="AA169" s="63">
        <f t="shared" si="2"/>
        <v>40250</v>
      </c>
      <c r="AB169" s="41"/>
      <c r="AC169" s="41"/>
      <c r="AD169" s="41"/>
      <c r="AE169" s="41"/>
      <c r="AF169" s="41"/>
      <c r="AG169" s="41"/>
      <c r="AH169" s="41"/>
      <c r="AI169" s="41"/>
      <c r="AJ169" s="41"/>
      <c r="AK169" s="41"/>
      <c r="AL169" s="41"/>
      <c r="AM169" s="41"/>
      <c r="AN169" s="41"/>
      <c r="AO169" s="41"/>
      <c r="AP169" s="41"/>
      <c r="AQ169" s="41"/>
      <c r="AR169" s="41"/>
      <c r="AS169" s="41"/>
      <c r="AT169" s="41"/>
      <c r="AU169" s="41"/>
      <c r="AV169" s="41"/>
      <c r="AW169" s="41"/>
      <c r="AX169" s="41"/>
      <c r="AY169" s="41"/>
      <c r="AZ169" s="41"/>
      <c r="BA169" s="41"/>
      <c r="BB169" s="41"/>
      <c r="BC169" s="41"/>
      <c r="BD169" s="41"/>
      <c r="BE169" s="41"/>
      <c r="BF169" s="41"/>
      <c r="BG169" s="41"/>
    </row>
    <row r="170" spans="1:59" s="35" customFormat="1" ht="15.6">
      <c r="A170" s="44" t="s">
        <v>73</v>
      </c>
      <c r="B170" s="44" t="str">
        <f>VLOOKUP(A170,'CENTROS DE COSTOS'!A:D,2,0)</f>
        <v>0036-0004</v>
      </c>
      <c r="C170" s="44" t="str">
        <f>VLOOKUP(A170,'CENTROS DE COSTOS'!A:D,3,0)</f>
        <v>Wompi Centro</v>
      </c>
      <c r="D170" s="44">
        <v>11001</v>
      </c>
      <c r="E170" s="44">
        <v>2798500</v>
      </c>
      <c r="F170" s="44">
        <v>32880</v>
      </c>
      <c r="G170" s="44" t="s">
        <v>35</v>
      </c>
      <c r="H170" s="44" t="s">
        <v>620</v>
      </c>
      <c r="I170" s="44" t="s">
        <v>2057</v>
      </c>
      <c r="J170" s="44" t="s">
        <v>4278</v>
      </c>
      <c r="K170" s="44" t="s">
        <v>1174</v>
      </c>
      <c r="L170" s="44" t="s">
        <v>4279</v>
      </c>
      <c r="M170" s="52">
        <v>45926.411111111112</v>
      </c>
      <c r="N170" s="52">
        <v>45933.384027777778</v>
      </c>
      <c r="O170" s="44" t="s">
        <v>37</v>
      </c>
      <c r="P170" s="44" t="s">
        <v>37</v>
      </c>
      <c r="Q170" s="44" t="s">
        <v>3805</v>
      </c>
      <c r="R170" s="44" t="s">
        <v>3806</v>
      </c>
      <c r="S170" s="44" t="s">
        <v>4280</v>
      </c>
      <c r="T170" s="44" t="s">
        <v>1178</v>
      </c>
      <c r="U170" s="44">
        <v>16</v>
      </c>
      <c r="V170" s="44" t="s">
        <v>42</v>
      </c>
      <c r="W170" s="44" t="str">
        <f>VLOOKUP(D170,TIPOLOGIA!A:F,6,0)</f>
        <v>TERRESTRE</v>
      </c>
      <c r="X170" s="44" t="s">
        <v>4281</v>
      </c>
      <c r="Y170" s="44">
        <v>2</v>
      </c>
      <c r="Z170" s="63">
        <f>IF(T170="SOPORTE_TELEFÓNICO",'TARIFAS 2025'!$B$14,IF(V170="PRINCIPAL",'TARIFAS 2025'!$B$11,IF(V170="INTERMEDIA",'TARIFAS 2025'!$C$11,IF(V170="LEJANA",'TARIFAS 2025'!$D$11))))</f>
        <v>31419</v>
      </c>
      <c r="AA170" s="63">
        <f t="shared" si="2"/>
        <v>62838</v>
      </c>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row>
    <row r="171" spans="1:59" s="35" customFormat="1" ht="15.6">
      <c r="A171" s="44" t="s">
        <v>79</v>
      </c>
      <c r="B171" s="44" t="str">
        <f>VLOOKUP(A171,'CENTROS DE COSTOS'!A:D,2,0)</f>
        <v>0036-0003</v>
      </c>
      <c r="C171" s="44" t="str">
        <f>VLOOKUP(A171,'CENTROS DE COSTOS'!A:D,3,0)</f>
        <v>Wompi Suroccidente</v>
      </c>
      <c r="D171" s="44">
        <v>19001</v>
      </c>
      <c r="E171" s="44">
        <v>2815341</v>
      </c>
      <c r="F171" s="44">
        <v>71191</v>
      </c>
      <c r="G171" s="44" t="s">
        <v>35</v>
      </c>
      <c r="H171" s="44" t="s">
        <v>500</v>
      </c>
      <c r="I171" s="44" t="s">
        <v>95</v>
      </c>
      <c r="J171" s="44" t="s">
        <v>4282</v>
      </c>
      <c r="K171" s="44" t="s">
        <v>1174</v>
      </c>
      <c r="L171" s="44" t="s">
        <v>4283</v>
      </c>
      <c r="M171" s="52">
        <v>45930.489583333336</v>
      </c>
      <c r="N171" s="52">
        <v>45933.39166666667</v>
      </c>
      <c r="O171" s="44" t="s">
        <v>37</v>
      </c>
      <c r="P171" s="44" t="s">
        <v>37</v>
      </c>
      <c r="Q171" s="44" t="s">
        <v>3805</v>
      </c>
      <c r="R171" s="44" t="s">
        <v>3806</v>
      </c>
      <c r="S171" s="44" t="s">
        <v>4284</v>
      </c>
      <c r="T171" s="44" t="s">
        <v>1178</v>
      </c>
      <c r="U171" s="44">
        <v>32</v>
      </c>
      <c r="V171" s="44" t="s">
        <v>44</v>
      </c>
      <c r="W171" s="44" t="str">
        <f>VLOOKUP(D171,TIPOLOGIA!A:F,6,0)</f>
        <v>TERRESTRE</v>
      </c>
      <c r="X171" s="44" t="s">
        <v>4285</v>
      </c>
      <c r="Y171" s="44">
        <v>1</v>
      </c>
      <c r="Z171" s="63">
        <f>IF(T171="SOPORTE_TELEFÓNICO",'TARIFAS 2025'!$B$14,IF(V171="PRINCIPAL",'TARIFAS 2025'!$B$11,IF(V171="INTERMEDIA",'TARIFAS 2025'!$C$11,IF(V171="LEJANA",'TARIFAS 2025'!$D$11))))</f>
        <v>40250</v>
      </c>
      <c r="AA171" s="63">
        <f t="shared" si="2"/>
        <v>40250</v>
      </c>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1"/>
      <c r="AX171" s="41"/>
      <c r="AY171" s="41"/>
      <c r="AZ171" s="41"/>
      <c r="BA171" s="41"/>
      <c r="BB171" s="41"/>
      <c r="BC171" s="41"/>
      <c r="BD171" s="41"/>
      <c r="BE171" s="41"/>
      <c r="BF171" s="41"/>
      <c r="BG171" s="41"/>
    </row>
    <row r="172" spans="1:59" s="35" customFormat="1" ht="15.6">
      <c r="A172" s="44" t="s">
        <v>79</v>
      </c>
      <c r="B172" s="44" t="str">
        <f>VLOOKUP(A172,'CENTROS DE COSTOS'!A:D,2,0)</f>
        <v>0036-0003</v>
      </c>
      <c r="C172" s="44" t="str">
        <f>VLOOKUP(A172,'CENTROS DE COSTOS'!A:D,3,0)</f>
        <v>Wompi Suroccidente</v>
      </c>
      <c r="D172" s="44">
        <v>19001</v>
      </c>
      <c r="E172" s="44">
        <v>2817833</v>
      </c>
      <c r="F172" s="44">
        <v>71818</v>
      </c>
      <c r="G172" s="44" t="s">
        <v>35</v>
      </c>
      <c r="H172" s="44" t="s">
        <v>500</v>
      </c>
      <c r="I172" s="44" t="s">
        <v>95</v>
      </c>
      <c r="J172" s="44" t="s">
        <v>4286</v>
      </c>
      <c r="K172" s="44" t="s">
        <v>1174</v>
      </c>
      <c r="L172" s="44" t="s">
        <v>4287</v>
      </c>
      <c r="M172" s="52">
        <v>45930.681250000001</v>
      </c>
      <c r="N172" s="52">
        <v>45933.393055555556</v>
      </c>
      <c r="O172" s="44" t="s">
        <v>37</v>
      </c>
      <c r="P172" s="44" t="s">
        <v>37</v>
      </c>
      <c r="Q172" s="44" t="s">
        <v>3805</v>
      </c>
      <c r="R172" s="44" t="s">
        <v>3806</v>
      </c>
      <c r="S172" s="44" t="s">
        <v>4288</v>
      </c>
      <c r="T172" s="44" t="s">
        <v>1178</v>
      </c>
      <c r="U172" s="44">
        <v>16</v>
      </c>
      <c r="V172" s="44" t="s">
        <v>44</v>
      </c>
      <c r="W172" s="44" t="str">
        <f>VLOOKUP(D172,TIPOLOGIA!A:F,6,0)</f>
        <v>TERRESTRE</v>
      </c>
      <c r="X172" s="44" t="s">
        <v>4046</v>
      </c>
      <c r="Y172" s="44">
        <v>1</v>
      </c>
      <c r="Z172" s="63">
        <f>IF(T172="SOPORTE_TELEFÓNICO",'TARIFAS 2025'!$B$14,IF(V172="PRINCIPAL",'TARIFAS 2025'!$B$11,IF(V172="INTERMEDIA",'TARIFAS 2025'!$C$11,IF(V172="LEJANA",'TARIFAS 2025'!$D$11))))</f>
        <v>40250</v>
      </c>
      <c r="AA172" s="63">
        <f t="shared" si="2"/>
        <v>40250</v>
      </c>
      <c r="AB172" s="41"/>
      <c r="AC172" s="41"/>
      <c r="AD172" s="41"/>
      <c r="AE172" s="41"/>
      <c r="AF172" s="41"/>
      <c r="AG172" s="41"/>
      <c r="AH172" s="41"/>
      <c r="AI172" s="41"/>
      <c r="AJ172" s="41"/>
      <c r="AK172" s="41"/>
      <c r="AL172" s="41"/>
      <c r="AM172" s="41"/>
      <c r="AN172" s="41"/>
      <c r="AO172" s="41"/>
      <c r="AP172" s="41"/>
      <c r="AQ172" s="41"/>
      <c r="AR172" s="41"/>
      <c r="AS172" s="41"/>
      <c r="AT172" s="41"/>
      <c r="AU172" s="41"/>
      <c r="AV172" s="41"/>
      <c r="AW172" s="41"/>
      <c r="AX172" s="41"/>
      <c r="AY172" s="41"/>
      <c r="AZ172" s="41"/>
      <c r="BA172" s="41"/>
      <c r="BB172" s="41"/>
      <c r="BC172" s="41"/>
      <c r="BD172" s="41"/>
      <c r="BE172" s="41"/>
      <c r="BF172" s="41"/>
      <c r="BG172" s="41"/>
    </row>
    <row r="173" spans="1:59" s="35" customFormat="1" ht="15.6">
      <c r="A173" s="44" t="s">
        <v>83</v>
      </c>
      <c r="B173" s="44" t="str">
        <f>VLOOKUP(A173,'CENTROS DE COSTOS'!A:D,2,0)</f>
        <v>0036-0007</v>
      </c>
      <c r="C173" s="44" t="str">
        <f>VLOOKUP(A173,'CENTROS DE COSTOS'!A:D,3,0)</f>
        <v>Wompi Santander</v>
      </c>
      <c r="D173" s="44">
        <v>54001</v>
      </c>
      <c r="E173" s="44">
        <v>2828521</v>
      </c>
      <c r="F173" s="44">
        <v>68382</v>
      </c>
      <c r="G173" s="44" t="s">
        <v>35</v>
      </c>
      <c r="H173" s="44" t="s">
        <v>893</v>
      </c>
      <c r="I173" s="44" t="s">
        <v>83</v>
      </c>
      <c r="J173" s="44" t="s">
        <v>4289</v>
      </c>
      <c r="K173" s="44" t="s">
        <v>1174</v>
      </c>
      <c r="L173" s="44" t="s">
        <v>4290</v>
      </c>
      <c r="M173" s="52">
        <v>45932.414583333331</v>
      </c>
      <c r="N173" s="52">
        <v>45933.393750000003</v>
      </c>
      <c r="O173" s="44" t="s">
        <v>37</v>
      </c>
      <c r="P173" s="44" t="s">
        <v>37</v>
      </c>
      <c r="Q173" s="44" t="s">
        <v>3805</v>
      </c>
      <c r="R173" s="44" t="s">
        <v>3806</v>
      </c>
      <c r="S173" s="44" t="s">
        <v>4291</v>
      </c>
      <c r="T173" s="44" t="s">
        <v>1178</v>
      </c>
      <c r="U173" s="44">
        <v>16</v>
      </c>
      <c r="V173" s="44" t="s">
        <v>42</v>
      </c>
      <c r="W173" s="44" t="str">
        <f>VLOOKUP(D173,TIPOLOGIA!A:F,6,0)</f>
        <v>TERRESTRE</v>
      </c>
      <c r="X173" s="44" t="s">
        <v>4046</v>
      </c>
      <c r="Y173" s="44">
        <v>1</v>
      </c>
      <c r="Z173" s="63">
        <f>IF(T173="SOPORTE_TELEFÓNICO",'TARIFAS 2025'!$B$14,IF(V173="PRINCIPAL",'TARIFAS 2025'!$B$11,IF(V173="INTERMEDIA",'TARIFAS 2025'!$C$11,IF(V173="LEJANA",'TARIFAS 2025'!$D$11))))</f>
        <v>31419</v>
      </c>
      <c r="AA173" s="63">
        <f t="shared" si="2"/>
        <v>31419</v>
      </c>
      <c r="AB173" s="41"/>
      <c r="AC173" s="41"/>
      <c r="AD173" s="41"/>
      <c r="AE173" s="41"/>
      <c r="AF173" s="41"/>
      <c r="AG173" s="41"/>
      <c r="AH173" s="41"/>
      <c r="AI173" s="41"/>
      <c r="AJ173" s="41"/>
      <c r="AK173" s="41"/>
      <c r="AL173" s="41"/>
      <c r="AM173" s="41"/>
      <c r="AN173" s="41"/>
      <c r="AO173" s="41"/>
      <c r="AP173" s="41"/>
      <c r="AQ173" s="41"/>
      <c r="AR173" s="41"/>
      <c r="AS173" s="41"/>
      <c r="AT173" s="41"/>
      <c r="AU173" s="41"/>
      <c r="AV173" s="41"/>
      <c r="AW173" s="41"/>
      <c r="AX173" s="41"/>
      <c r="AY173" s="41"/>
      <c r="AZ173" s="41"/>
      <c r="BA173" s="41"/>
      <c r="BB173" s="41"/>
      <c r="BC173" s="41"/>
      <c r="BD173" s="41"/>
      <c r="BE173" s="41"/>
      <c r="BF173" s="41"/>
      <c r="BG173" s="41"/>
    </row>
    <row r="174" spans="1:59" s="35" customFormat="1" ht="15.6">
      <c r="A174" s="44" t="s">
        <v>92</v>
      </c>
      <c r="B174" s="44" t="str">
        <f>VLOOKUP(A174,'CENTROS DE COSTOS'!A:D,2,0)</f>
        <v>0036-0006</v>
      </c>
      <c r="C174" s="44" t="str">
        <f>VLOOKUP(A174,'CENTROS DE COSTOS'!A:D,3,0)</f>
        <v>Wompi Oriente</v>
      </c>
      <c r="D174" s="44">
        <v>41001</v>
      </c>
      <c r="E174" s="44">
        <v>2828791</v>
      </c>
      <c r="F174" s="44">
        <v>24005</v>
      </c>
      <c r="G174" s="44" t="s">
        <v>35</v>
      </c>
      <c r="H174" s="44" t="s">
        <v>742</v>
      </c>
      <c r="I174" s="44" t="s">
        <v>92</v>
      </c>
      <c r="J174" s="44" t="s">
        <v>3169</v>
      </c>
      <c r="K174" s="44" t="s">
        <v>1174</v>
      </c>
      <c r="L174" s="44" t="s">
        <v>4292</v>
      </c>
      <c r="M174" s="52">
        <v>45932.438888888886</v>
      </c>
      <c r="N174" s="52">
        <v>45933.395138888889</v>
      </c>
      <c r="O174" s="44" t="s">
        <v>37</v>
      </c>
      <c r="P174" s="44" t="s">
        <v>37</v>
      </c>
      <c r="Q174" s="44" t="s">
        <v>4094</v>
      </c>
      <c r="R174" s="44" t="s">
        <v>4293</v>
      </c>
      <c r="S174" s="44" t="s">
        <v>4294</v>
      </c>
      <c r="T174" s="44" t="s">
        <v>1178</v>
      </c>
      <c r="U174" s="44"/>
      <c r="V174" s="44" t="s">
        <v>42</v>
      </c>
      <c r="W174" s="44" t="str">
        <f>VLOOKUP(D174,TIPOLOGIA!A:F,6,0)</f>
        <v>TERRESTRE</v>
      </c>
      <c r="X174" s="44" t="s">
        <v>1474</v>
      </c>
      <c r="Y174" s="44">
        <v>1</v>
      </c>
      <c r="Z174" s="63">
        <f>IF(T174="SOPORTE_TELEFÓNICO",'TARIFAS 2025'!$B$14,IF(V174="PRINCIPAL",'TARIFAS 2025'!$B$11,IF(V174="INTERMEDIA",'TARIFAS 2025'!$C$11,IF(V174="LEJANA",'TARIFAS 2025'!$D$11))))</f>
        <v>31419</v>
      </c>
      <c r="AA174" s="63">
        <f t="shared" si="2"/>
        <v>31419</v>
      </c>
      <c r="AB174" s="41"/>
      <c r="AC174" s="41"/>
      <c r="AD174" s="41"/>
      <c r="AE174" s="41"/>
      <c r="AF174" s="41"/>
      <c r="AG174" s="41"/>
      <c r="AH174" s="41"/>
      <c r="AI174" s="41"/>
      <c r="AJ174" s="41"/>
      <c r="AK174" s="41"/>
      <c r="AL174" s="41"/>
      <c r="AM174" s="41"/>
      <c r="AN174" s="41"/>
      <c r="AO174" s="41"/>
      <c r="AP174" s="41"/>
      <c r="AQ174" s="41"/>
      <c r="AR174" s="41"/>
      <c r="AS174" s="41"/>
      <c r="AT174" s="41"/>
      <c r="AU174" s="41"/>
      <c r="AV174" s="41"/>
      <c r="AW174" s="41"/>
      <c r="AX174" s="41"/>
      <c r="AY174" s="41"/>
      <c r="AZ174" s="41"/>
      <c r="BA174" s="41"/>
      <c r="BB174" s="41"/>
      <c r="BC174" s="41"/>
      <c r="BD174" s="41"/>
      <c r="BE174" s="41"/>
      <c r="BF174" s="41"/>
      <c r="BG174" s="41"/>
    </row>
    <row r="175" spans="1:59" s="35" customFormat="1" ht="15.6">
      <c r="A175" s="44" t="s">
        <v>76</v>
      </c>
      <c r="B175" s="44" t="str">
        <f>VLOOKUP(A175,'CENTROS DE COSTOS'!A:D,2,0)</f>
        <v>0036-0007</v>
      </c>
      <c r="C175" s="44" t="str">
        <f>VLOOKUP(A175,'CENTROS DE COSTOS'!A:D,3,0)</f>
        <v>Wompi Santander</v>
      </c>
      <c r="D175" s="44">
        <v>68001</v>
      </c>
      <c r="E175" s="44">
        <v>2831113</v>
      </c>
      <c r="F175" s="44">
        <v>79985</v>
      </c>
      <c r="G175" s="44" t="s">
        <v>35</v>
      </c>
      <c r="H175" s="44" t="s">
        <v>965</v>
      </c>
      <c r="I175" s="44" t="s">
        <v>76</v>
      </c>
      <c r="J175" s="44" t="s">
        <v>4295</v>
      </c>
      <c r="K175" s="44" t="s">
        <v>1174</v>
      </c>
      <c r="L175" s="44" t="s">
        <v>4296</v>
      </c>
      <c r="M175" s="52">
        <v>45932.603472222225</v>
      </c>
      <c r="N175" s="52">
        <v>45933.395833333336</v>
      </c>
      <c r="O175" s="44" t="s">
        <v>37</v>
      </c>
      <c r="P175" s="44" t="s">
        <v>37</v>
      </c>
      <c r="Q175" s="44" t="s">
        <v>3805</v>
      </c>
      <c r="R175" s="44" t="s">
        <v>3806</v>
      </c>
      <c r="S175" s="44" t="s">
        <v>4297</v>
      </c>
      <c r="T175" s="44" t="s">
        <v>1178</v>
      </c>
      <c r="U175" s="44">
        <v>16</v>
      </c>
      <c r="V175" s="44" t="s">
        <v>42</v>
      </c>
      <c r="W175" s="44" t="str">
        <f>VLOOKUP(D175,TIPOLOGIA!A:F,6,0)</f>
        <v>TERRESTRE</v>
      </c>
      <c r="X175" s="44" t="s">
        <v>1265</v>
      </c>
      <c r="Y175" s="44">
        <v>1</v>
      </c>
      <c r="Z175" s="63">
        <f>IF(T175="SOPORTE_TELEFÓNICO",'TARIFAS 2025'!$B$14,IF(V175="PRINCIPAL",'TARIFAS 2025'!$B$11,IF(V175="INTERMEDIA",'TARIFAS 2025'!$C$11,IF(V175="LEJANA",'TARIFAS 2025'!$D$11))))</f>
        <v>31419</v>
      </c>
      <c r="AA175" s="63">
        <f t="shared" si="2"/>
        <v>31419</v>
      </c>
      <c r="AB175" s="41"/>
      <c r="AC175" s="41"/>
      <c r="AD175" s="41"/>
      <c r="AE175" s="41"/>
      <c r="AF175" s="41"/>
      <c r="AG175" s="41"/>
      <c r="AH175" s="41"/>
      <c r="AI175" s="41"/>
      <c r="AJ175" s="41"/>
      <c r="AK175" s="41"/>
      <c r="AL175" s="41"/>
      <c r="AM175" s="41"/>
      <c r="AN175" s="41"/>
      <c r="AO175" s="41"/>
      <c r="AP175" s="41"/>
      <c r="AQ175" s="41"/>
      <c r="AR175" s="41"/>
      <c r="AS175" s="41"/>
      <c r="AT175" s="41"/>
      <c r="AU175" s="41"/>
      <c r="AV175" s="41"/>
      <c r="AW175" s="41"/>
      <c r="AX175" s="41"/>
      <c r="AY175" s="41"/>
      <c r="AZ175" s="41"/>
      <c r="BA175" s="41"/>
      <c r="BB175" s="41"/>
      <c r="BC175" s="41"/>
      <c r="BD175" s="41"/>
      <c r="BE175" s="41"/>
      <c r="BF175" s="41"/>
      <c r="BG175" s="41"/>
    </row>
    <row r="176" spans="1:59" s="35" customFormat="1" ht="15.6">
      <c r="A176" s="44" t="s">
        <v>87</v>
      </c>
      <c r="B176" s="44" t="str">
        <f>VLOOKUP(A176,'CENTROS DE COSTOS'!A:D,2,0)</f>
        <v>0036-0006</v>
      </c>
      <c r="C176" s="44" t="str">
        <f>VLOOKUP(A176,'CENTROS DE COSTOS'!A:D,3,0)</f>
        <v>Wompi Oriente</v>
      </c>
      <c r="D176" s="44">
        <v>73001</v>
      </c>
      <c r="E176" s="44">
        <v>2822817</v>
      </c>
      <c r="F176" s="44">
        <v>72072</v>
      </c>
      <c r="G176" s="44" t="s">
        <v>35</v>
      </c>
      <c r="H176" s="44" t="s">
        <v>1058</v>
      </c>
      <c r="I176" s="44" t="s">
        <v>87</v>
      </c>
      <c r="J176" s="44" t="s">
        <v>4298</v>
      </c>
      <c r="K176" s="44" t="s">
        <v>1174</v>
      </c>
      <c r="L176" s="44" t="s">
        <v>4299</v>
      </c>
      <c r="M176" s="52">
        <v>45931.506249999999</v>
      </c>
      <c r="N176" s="52">
        <v>45933.397222222222</v>
      </c>
      <c r="O176" s="44" t="s">
        <v>37</v>
      </c>
      <c r="P176" s="44" t="s">
        <v>37</v>
      </c>
      <c r="Q176" s="44" t="s">
        <v>3805</v>
      </c>
      <c r="R176" s="44" t="s">
        <v>3806</v>
      </c>
      <c r="S176" s="44" t="s">
        <v>4300</v>
      </c>
      <c r="T176" s="44" t="s">
        <v>1178</v>
      </c>
      <c r="U176" s="44">
        <v>16</v>
      </c>
      <c r="V176" s="44" t="s">
        <v>42</v>
      </c>
      <c r="W176" s="44" t="str">
        <f>VLOOKUP(D176,TIPOLOGIA!A:F,6,0)</f>
        <v>TERRESTRE</v>
      </c>
      <c r="X176" s="44" t="s">
        <v>4203</v>
      </c>
      <c r="Y176" s="44">
        <v>1</v>
      </c>
      <c r="Z176" s="63">
        <f>IF(T176="SOPORTE_TELEFÓNICO",'TARIFAS 2025'!$B$14,IF(V176="PRINCIPAL",'TARIFAS 2025'!$B$11,IF(V176="INTERMEDIA",'TARIFAS 2025'!$C$11,IF(V176="LEJANA",'TARIFAS 2025'!$D$11))))</f>
        <v>31419</v>
      </c>
      <c r="AA176" s="63">
        <f t="shared" si="2"/>
        <v>31419</v>
      </c>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c r="BA176" s="41"/>
      <c r="BB176" s="41"/>
      <c r="BC176" s="41"/>
      <c r="BD176" s="41"/>
      <c r="BE176" s="41"/>
      <c r="BF176" s="41"/>
      <c r="BG176" s="41"/>
    </row>
    <row r="177" spans="1:59" s="35" customFormat="1" ht="15.6">
      <c r="A177" s="44" t="s">
        <v>87</v>
      </c>
      <c r="B177" s="44" t="str">
        <f>VLOOKUP(A177,'CENTROS DE COSTOS'!A:D,2,0)</f>
        <v>0036-0006</v>
      </c>
      <c r="C177" s="44" t="str">
        <f>VLOOKUP(A177,'CENTROS DE COSTOS'!A:D,3,0)</f>
        <v>Wompi Oriente</v>
      </c>
      <c r="D177" s="44">
        <v>73001</v>
      </c>
      <c r="E177" s="44">
        <v>2828646</v>
      </c>
      <c r="F177" s="44">
        <v>48408</v>
      </c>
      <c r="G177" s="44" t="s">
        <v>35</v>
      </c>
      <c r="H177" s="44" t="s">
        <v>1058</v>
      </c>
      <c r="I177" s="44" t="s">
        <v>87</v>
      </c>
      <c r="J177" s="44" t="s">
        <v>2248</v>
      </c>
      <c r="K177" s="44" t="s">
        <v>1174</v>
      </c>
      <c r="L177" s="44" t="s">
        <v>4301</v>
      </c>
      <c r="M177" s="52">
        <v>45932.417361111111</v>
      </c>
      <c r="N177" s="52">
        <v>45933.425000000003</v>
      </c>
      <c r="O177" s="44" t="s">
        <v>37</v>
      </c>
      <c r="P177" s="44" t="s">
        <v>37</v>
      </c>
      <c r="Q177" s="44" t="s">
        <v>3805</v>
      </c>
      <c r="R177" s="44" t="s">
        <v>3806</v>
      </c>
      <c r="S177" s="44" t="s">
        <v>4302</v>
      </c>
      <c r="T177" s="44" t="s">
        <v>1178</v>
      </c>
      <c r="U177" s="44">
        <v>64</v>
      </c>
      <c r="V177" s="44" t="s">
        <v>42</v>
      </c>
      <c r="W177" s="44" t="str">
        <f>VLOOKUP(D177,TIPOLOGIA!A:F,6,0)</f>
        <v>TERRESTRE</v>
      </c>
      <c r="X177" s="44" t="s">
        <v>1259</v>
      </c>
      <c r="Y177" s="44">
        <v>1</v>
      </c>
      <c r="Z177" s="63">
        <f>IF(T177="SOPORTE_TELEFÓNICO",'TARIFAS 2025'!$B$14,IF(V177="PRINCIPAL",'TARIFAS 2025'!$B$11,IF(V177="INTERMEDIA",'TARIFAS 2025'!$C$11,IF(V177="LEJANA",'TARIFAS 2025'!$D$11))))</f>
        <v>31419</v>
      </c>
      <c r="AA177" s="63">
        <f t="shared" si="2"/>
        <v>31419</v>
      </c>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41"/>
      <c r="BG177" s="41"/>
    </row>
    <row r="178" spans="1:59" s="35" customFormat="1" ht="15.6">
      <c r="A178" s="44" t="s">
        <v>76</v>
      </c>
      <c r="B178" s="44" t="str">
        <f>VLOOKUP(A178,'CENTROS DE COSTOS'!A:D,2,0)</f>
        <v>0036-0007</v>
      </c>
      <c r="C178" s="44" t="str">
        <f>VLOOKUP(A178,'CENTROS DE COSTOS'!A:D,3,0)</f>
        <v>Wompi Santander</v>
      </c>
      <c r="D178" s="44">
        <v>68001</v>
      </c>
      <c r="E178" s="44">
        <v>2829415</v>
      </c>
      <c r="F178" s="44">
        <v>74601</v>
      </c>
      <c r="G178" s="44" t="s">
        <v>35</v>
      </c>
      <c r="H178" s="44" t="s">
        <v>965</v>
      </c>
      <c r="I178" s="44" t="s">
        <v>76</v>
      </c>
      <c r="J178" s="44" t="s">
        <v>4303</v>
      </c>
      <c r="K178" s="44" t="s">
        <v>1174</v>
      </c>
      <c r="L178" s="44" t="s">
        <v>4304</v>
      </c>
      <c r="M178" s="52">
        <v>45932.456250000003</v>
      </c>
      <c r="N178" s="52">
        <v>45933.426388888889</v>
      </c>
      <c r="O178" s="44" t="s">
        <v>37</v>
      </c>
      <c r="P178" s="44" t="s">
        <v>37</v>
      </c>
      <c r="Q178" s="44" t="s">
        <v>3805</v>
      </c>
      <c r="R178" s="44" t="s">
        <v>3806</v>
      </c>
      <c r="S178" s="44" t="s">
        <v>4305</v>
      </c>
      <c r="T178" s="44" t="s">
        <v>1178</v>
      </c>
      <c r="U178" s="44">
        <v>16</v>
      </c>
      <c r="V178" s="44" t="s">
        <v>42</v>
      </c>
      <c r="W178" s="44" t="str">
        <f>VLOOKUP(D178,TIPOLOGIA!A:F,6,0)</f>
        <v>TERRESTRE</v>
      </c>
      <c r="X178" s="44" t="s">
        <v>2253</v>
      </c>
      <c r="Y178" s="44">
        <v>1</v>
      </c>
      <c r="Z178" s="63">
        <f>IF(T178="SOPORTE_TELEFÓNICO",'TARIFAS 2025'!$B$14,IF(V178="PRINCIPAL",'TARIFAS 2025'!$B$11,IF(V178="INTERMEDIA",'TARIFAS 2025'!$C$11,IF(V178="LEJANA",'TARIFAS 2025'!$D$11))))</f>
        <v>31419</v>
      </c>
      <c r="AA178" s="63">
        <f t="shared" si="2"/>
        <v>31419</v>
      </c>
      <c r="AB178" s="41"/>
      <c r="AC178" s="41"/>
      <c r="AD178" s="41"/>
      <c r="AE178" s="41"/>
      <c r="AF178" s="41"/>
      <c r="AG178" s="41"/>
      <c r="AH178" s="41"/>
      <c r="AI178" s="41"/>
      <c r="AJ178" s="41"/>
      <c r="AK178" s="41"/>
      <c r="AL178" s="41"/>
      <c r="AM178" s="41"/>
      <c r="AN178" s="41"/>
      <c r="AO178" s="41"/>
      <c r="AP178" s="41"/>
      <c r="AQ178" s="41"/>
      <c r="AR178" s="41"/>
      <c r="AS178" s="41"/>
      <c r="AT178" s="41"/>
      <c r="AU178" s="41"/>
      <c r="AV178" s="41"/>
      <c r="AW178" s="41"/>
      <c r="AX178" s="41"/>
      <c r="AY178" s="41"/>
      <c r="AZ178" s="41"/>
      <c r="BA178" s="41"/>
      <c r="BB178" s="41"/>
      <c r="BC178" s="41"/>
      <c r="BD178" s="41"/>
      <c r="BE178" s="41"/>
      <c r="BF178" s="41"/>
      <c r="BG178" s="41"/>
    </row>
    <row r="179" spans="1:59" s="35" customFormat="1" ht="15.6">
      <c r="A179" s="44" t="s">
        <v>73</v>
      </c>
      <c r="B179" s="44" t="str">
        <f>VLOOKUP(A179,'CENTROS DE COSTOS'!A:D,2,0)</f>
        <v>0036-0004</v>
      </c>
      <c r="C179" s="44" t="str">
        <f>VLOOKUP(A179,'CENTROS DE COSTOS'!A:D,3,0)</f>
        <v>Wompi Centro</v>
      </c>
      <c r="D179" s="44">
        <v>11001</v>
      </c>
      <c r="E179" s="44">
        <v>2830056</v>
      </c>
      <c r="F179" s="44">
        <v>47420</v>
      </c>
      <c r="G179" s="44" t="s">
        <v>35</v>
      </c>
      <c r="H179" s="44" t="s">
        <v>620</v>
      </c>
      <c r="I179" s="44" t="s">
        <v>73</v>
      </c>
      <c r="J179" s="44" t="s">
        <v>4306</v>
      </c>
      <c r="K179" s="44" t="s">
        <v>1174</v>
      </c>
      <c r="L179" s="44" t="s">
        <v>4307</v>
      </c>
      <c r="M179" s="52">
        <v>45932.491666666669</v>
      </c>
      <c r="N179" s="52">
        <v>45933.427777777775</v>
      </c>
      <c r="O179" s="44" t="s">
        <v>37</v>
      </c>
      <c r="P179" s="44" t="s">
        <v>37</v>
      </c>
      <c r="Q179" s="44" t="s">
        <v>3805</v>
      </c>
      <c r="R179" s="44" t="s">
        <v>3806</v>
      </c>
      <c r="S179" s="44" t="s">
        <v>4308</v>
      </c>
      <c r="T179" s="44" t="s">
        <v>1178</v>
      </c>
      <c r="U179" s="44">
        <v>24</v>
      </c>
      <c r="V179" s="44" t="s">
        <v>42</v>
      </c>
      <c r="W179" s="44" t="str">
        <f>VLOOKUP(D179,TIPOLOGIA!A:F,6,0)</f>
        <v>TERRESTRE</v>
      </c>
      <c r="X179" s="44" t="s">
        <v>2492</v>
      </c>
      <c r="Y179" s="44">
        <v>1</v>
      </c>
      <c r="Z179" s="63">
        <f>IF(T179="SOPORTE_TELEFÓNICO",'TARIFAS 2025'!$B$14,IF(V179="PRINCIPAL",'TARIFAS 2025'!$B$11,IF(V179="INTERMEDIA",'TARIFAS 2025'!$C$11,IF(V179="LEJANA",'TARIFAS 2025'!$D$11))))</f>
        <v>31419</v>
      </c>
      <c r="AA179" s="63">
        <f t="shared" si="2"/>
        <v>31419</v>
      </c>
      <c r="AB179" s="41"/>
      <c r="AC179" s="41"/>
      <c r="AD179" s="41"/>
      <c r="AE179" s="41"/>
      <c r="AF179" s="41"/>
      <c r="AG179" s="41"/>
      <c r="AH179" s="41"/>
      <c r="AI179" s="41"/>
      <c r="AJ179" s="41"/>
      <c r="AK179" s="41"/>
      <c r="AL179" s="41"/>
      <c r="AM179" s="41"/>
      <c r="AN179" s="41"/>
      <c r="AO179" s="41"/>
      <c r="AP179" s="41"/>
      <c r="AQ179" s="41"/>
      <c r="AR179" s="41"/>
      <c r="AS179" s="41"/>
      <c r="AT179" s="41"/>
      <c r="AU179" s="41"/>
      <c r="AV179" s="41"/>
      <c r="AW179" s="41"/>
      <c r="AX179" s="41"/>
      <c r="AY179" s="41"/>
      <c r="AZ179" s="41"/>
      <c r="BA179" s="41"/>
      <c r="BB179" s="41"/>
      <c r="BC179" s="41"/>
      <c r="BD179" s="41"/>
      <c r="BE179" s="41"/>
      <c r="BF179" s="41"/>
      <c r="BG179" s="41"/>
    </row>
    <row r="180" spans="1:59" s="35" customFormat="1" ht="15.6">
      <c r="A180" s="44" t="s">
        <v>91</v>
      </c>
      <c r="B180" s="44" t="str">
        <f>VLOOKUP(A180,'CENTROS DE COSTOS'!A:D,2,0)</f>
        <v>0036-0001</v>
      </c>
      <c r="C180" s="44" t="str">
        <f>VLOOKUP(A180,'CENTROS DE COSTOS'!A:D,3,0)</f>
        <v>Wompi Costa</v>
      </c>
      <c r="D180" s="44">
        <v>23001</v>
      </c>
      <c r="E180" s="44">
        <v>2831405</v>
      </c>
      <c r="F180" s="44">
        <v>61827</v>
      </c>
      <c r="G180" s="44" t="s">
        <v>35</v>
      </c>
      <c r="H180" s="44" t="s">
        <v>278</v>
      </c>
      <c r="I180" s="44" t="s">
        <v>91</v>
      </c>
      <c r="J180" s="44" t="s">
        <v>4309</v>
      </c>
      <c r="K180" s="44" t="s">
        <v>1174</v>
      </c>
      <c r="L180" s="44" t="s">
        <v>4310</v>
      </c>
      <c r="M180" s="52">
        <v>45932.618055555555</v>
      </c>
      <c r="N180" s="52">
        <v>45933.428472222222</v>
      </c>
      <c r="O180" s="44" t="s">
        <v>37</v>
      </c>
      <c r="P180" s="44" t="s">
        <v>37</v>
      </c>
      <c r="Q180" s="44" t="s">
        <v>3805</v>
      </c>
      <c r="R180" s="44" t="s">
        <v>3806</v>
      </c>
      <c r="S180" s="44" t="s">
        <v>4311</v>
      </c>
      <c r="T180" s="44" t="s">
        <v>1178</v>
      </c>
      <c r="U180" s="44">
        <v>64</v>
      </c>
      <c r="V180" s="44" t="s">
        <v>42</v>
      </c>
      <c r="W180" s="44" t="str">
        <f>VLOOKUP(D180,TIPOLOGIA!A:F,6,0)</f>
        <v>TERRESTRE</v>
      </c>
      <c r="X180" s="44" t="s">
        <v>1638</v>
      </c>
      <c r="Y180" s="44">
        <v>1</v>
      </c>
      <c r="Z180" s="63">
        <f>IF(T180="SOPORTE_TELEFÓNICO",'TARIFAS 2025'!$B$14,IF(V180="PRINCIPAL",'TARIFAS 2025'!$B$11,IF(V180="INTERMEDIA",'TARIFAS 2025'!$C$11,IF(V180="LEJANA",'TARIFAS 2025'!$D$11))))</f>
        <v>31419</v>
      </c>
      <c r="AA180" s="63">
        <f t="shared" si="2"/>
        <v>31419</v>
      </c>
      <c r="AB180" s="41"/>
      <c r="AC180" s="41"/>
      <c r="AD180" s="41"/>
      <c r="AE180" s="41"/>
      <c r="AF180" s="41"/>
      <c r="AG180" s="41"/>
      <c r="AH180" s="41"/>
      <c r="AI180" s="41"/>
      <c r="AJ180" s="41"/>
      <c r="AK180" s="41"/>
      <c r="AL180" s="41"/>
      <c r="AM180" s="41"/>
      <c r="AN180" s="41"/>
      <c r="AO180" s="41"/>
      <c r="AP180" s="41"/>
      <c r="AQ180" s="41"/>
      <c r="AR180" s="41"/>
      <c r="AS180" s="41"/>
      <c r="AT180" s="41"/>
      <c r="AU180" s="41"/>
      <c r="AV180" s="41"/>
      <c r="AW180" s="41"/>
      <c r="AX180" s="41"/>
      <c r="AY180" s="41"/>
      <c r="AZ180" s="41"/>
      <c r="BA180" s="41"/>
      <c r="BB180" s="41"/>
      <c r="BC180" s="41"/>
      <c r="BD180" s="41"/>
      <c r="BE180" s="41"/>
      <c r="BF180" s="41"/>
      <c r="BG180" s="41"/>
    </row>
    <row r="181" spans="1:59" s="35" customFormat="1" ht="15.6">
      <c r="A181" s="44" t="s">
        <v>76</v>
      </c>
      <c r="B181" s="44" t="str">
        <f>VLOOKUP(A181,'CENTROS DE COSTOS'!A:D,2,0)</f>
        <v>0036-0007</v>
      </c>
      <c r="C181" s="44" t="str">
        <f>VLOOKUP(A181,'CENTROS DE COSTOS'!A:D,3,0)</f>
        <v>Wompi Santander</v>
      </c>
      <c r="D181" s="44">
        <v>68276</v>
      </c>
      <c r="E181" s="44">
        <v>2831470</v>
      </c>
      <c r="F181" s="44">
        <v>51907</v>
      </c>
      <c r="G181" s="44" t="s">
        <v>35</v>
      </c>
      <c r="H181" s="44" t="s">
        <v>965</v>
      </c>
      <c r="I181" s="44" t="s">
        <v>989</v>
      </c>
      <c r="J181" s="44" t="s">
        <v>4312</v>
      </c>
      <c r="K181" s="44" t="s">
        <v>1174</v>
      </c>
      <c r="L181" s="44" t="s">
        <v>4313</v>
      </c>
      <c r="M181" s="52">
        <v>45932.629166666666</v>
      </c>
      <c r="N181" s="52">
        <v>45933.429861111108</v>
      </c>
      <c r="O181" s="44" t="s">
        <v>37</v>
      </c>
      <c r="P181" s="44" t="s">
        <v>37</v>
      </c>
      <c r="Q181" s="44" t="s">
        <v>3805</v>
      </c>
      <c r="R181" s="44" t="s">
        <v>3806</v>
      </c>
      <c r="S181" s="44" t="s">
        <v>4314</v>
      </c>
      <c r="T181" s="44" t="s">
        <v>1178</v>
      </c>
      <c r="U181" s="44">
        <v>24</v>
      </c>
      <c r="V181" s="44" t="s">
        <v>42</v>
      </c>
      <c r="W181" s="44" t="str">
        <f>VLOOKUP(D181,TIPOLOGIA!A:F,6,0)</f>
        <v>TERRESTRE</v>
      </c>
      <c r="X181" s="44" t="s">
        <v>3928</v>
      </c>
      <c r="Y181" s="44">
        <v>1</v>
      </c>
      <c r="Z181" s="63">
        <f>IF(T181="SOPORTE_TELEFÓNICO",'TARIFAS 2025'!$B$14,IF(V181="PRINCIPAL",'TARIFAS 2025'!$B$11,IF(V181="INTERMEDIA",'TARIFAS 2025'!$C$11,IF(V181="LEJANA",'TARIFAS 2025'!$D$11))))</f>
        <v>31419</v>
      </c>
      <c r="AA181" s="63">
        <f t="shared" si="2"/>
        <v>31419</v>
      </c>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41"/>
      <c r="BG181" s="41"/>
    </row>
    <row r="182" spans="1:59" s="35" customFormat="1" ht="15.6">
      <c r="A182" s="44" t="s">
        <v>91</v>
      </c>
      <c r="B182" s="44" t="str">
        <f>VLOOKUP(A182,'CENTROS DE COSTOS'!A:D,2,0)</f>
        <v>0036-0001</v>
      </c>
      <c r="C182" s="44" t="str">
        <f>VLOOKUP(A182,'CENTROS DE COSTOS'!A:D,3,0)</f>
        <v>Wompi Costa</v>
      </c>
      <c r="D182" s="44">
        <v>23001</v>
      </c>
      <c r="E182" s="44">
        <v>2827206</v>
      </c>
      <c r="F182" s="44">
        <v>78088</v>
      </c>
      <c r="G182" s="44" t="s">
        <v>35</v>
      </c>
      <c r="H182" s="44" t="s">
        <v>278</v>
      </c>
      <c r="I182" s="44" t="s">
        <v>91</v>
      </c>
      <c r="J182" s="44" t="s">
        <v>4315</v>
      </c>
      <c r="K182" s="44" t="s">
        <v>1174</v>
      </c>
      <c r="L182" s="44" t="s">
        <v>4316</v>
      </c>
      <c r="M182" s="52">
        <v>45932.352777777778</v>
      </c>
      <c r="N182" s="52">
        <v>45933.434027777781</v>
      </c>
      <c r="O182" s="44" t="s">
        <v>37</v>
      </c>
      <c r="P182" s="44" t="s">
        <v>37</v>
      </c>
      <c r="Q182" s="44" t="s">
        <v>3805</v>
      </c>
      <c r="R182" s="44" t="s">
        <v>3806</v>
      </c>
      <c r="S182" s="44" t="s">
        <v>4317</v>
      </c>
      <c r="T182" s="44" t="s">
        <v>1178</v>
      </c>
      <c r="U182" s="44">
        <v>16</v>
      </c>
      <c r="V182" s="44" t="s">
        <v>42</v>
      </c>
      <c r="W182" s="44" t="str">
        <f>VLOOKUP(D182,TIPOLOGIA!A:F,6,0)</f>
        <v>TERRESTRE</v>
      </c>
      <c r="X182" s="44" t="s">
        <v>3057</v>
      </c>
      <c r="Y182" s="44">
        <v>1</v>
      </c>
      <c r="Z182" s="63">
        <f>IF(T182="SOPORTE_TELEFÓNICO",'TARIFAS 2025'!$B$14,IF(V182="PRINCIPAL",'TARIFAS 2025'!$B$11,IF(V182="INTERMEDIA",'TARIFAS 2025'!$C$11,IF(V182="LEJANA",'TARIFAS 2025'!$D$11))))</f>
        <v>31419</v>
      </c>
      <c r="AA182" s="63">
        <f t="shared" si="2"/>
        <v>31419</v>
      </c>
      <c r="AB182" s="41"/>
      <c r="AC182" s="41"/>
      <c r="AD182" s="41"/>
      <c r="AE182" s="41"/>
      <c r="AF182" s="41"/>
      <c r="AG182" s="41"/>
      <c r="AH182" s="41"/>
      <c r="AI182" s="41"/>
      <c r="AJ182" s="41"/>
      <c r="AK182" s="41"/>
      <c r="AL182" s="41"/>
      <c r="AM182" s="41"/>
      <c r="AN182" s="41"/>
      <c r="AO182" s="41"/>
      <c r="AP182" s="41"/>
      <c r="AQ182" s="41"/>
      <c r="AR182" s="41"/>
      <c r="AS182" s="41"/>
      <c r="AT182" s="41"/>
      <c r="AU182" s="41"/>
      <c r="AV182" s="41"/>
      <c r="AW182" s="41"/>
      <c r="AX182" s="41"/>
      <c r="AY182" s="41"/>
      <c r="AZ182" s="41"/>
      <c r="BA182" s="41"/>
      <c r="BB182" s="41"/>
      <c r="BC182" s="41"/>
      <c r="BD182" s="41"/>
      <c r="BE182" s="41"/>
      <c r="BF182" s="41"/>
      <c r="BG182" s="41"/>
    </row>
    <row r="183" spans="1:59" s="35" customFormat="1" ht="15.6">
      <c r="A183" s="44" t="s">
        <v>100</v>
      </c>
      <c r="B183" s="44" t="str">
        <f>VLOOKUP(A183,'CENTROS DE COSTOS'!A:D,2,0)</f>
        <v>0036-0006</v>
      </c>
      <c r="C183" s="44" t="str">
        <f>VLOOKUP(A183,'CENTROS DE COSTOS'!A:D,3,0)</f>
        <v>Wompi Oriente</v>
      </c>
      <c r="D183" s="44">
        <v>50001</v>
      </c>
      <c r="E183" s="44">
        <v>2828330</v>
      </c>
      <c r="F183" s="44">
        <v>57262</v>
      </c>
      <c r="G183" s="44" t="s">
        <v>35</v>
      </c>
      <c r="H183" s="44" t="s">
        <v>816</v>
      </c>
      <c r="I183" s="44" t="s">
        <v>100</v>
      </c>
      <c r="J183" s="44" t="s">
        <v>2965</v>
      </c>
      <c r="K183" s="44" t="s">
        <v>1174</v>
      </c>
      <c r="L183" s="44" t="s">
        <v>4318</v>
      </c>
      <c r="M183" s="52">
        <v>45932.402083333334</v>
      </c>
      <c r="N183" s="52">
        <v>45933.435416666667</v>
      </c>
      <c r="O183" s="44" t="s">
        <v>37</v>
      </c>
      <c r="P183" s="44" t="s">
        <v>37</v>
      </c>
      <c r="Q183" s="44" t="s">
        <v>3805</v>
      </c>
      <c r="R183" s="44" t="s">
        <v>3806</v>
      </c>
      <c r="S183" s="44" t="s">
        <v>4319</v>
      </c>
      <c r="T183" s="44" t="s">
        <v>1178</v>
      </c>
      <c r="U183" s="44">
        <v>48</v>
      </c>
      <c r="V183" s="44" t="s">
        <v>42</v>
      </c>
      <c r="W183" s="44" t="str">
        <f>VLOOKUP(D183,TIPOLOGIA!A:F,6,0)</f>
        <v>TERRESTRE</v>
      </c>
      <c r="X183" s="44" t="s">
        <v>3928</v>
      </c>
      <c r="Y183" s="44">
        <v>1</v>
      </c>
      <c r="Z183" s="63">
        <f>IF(T183="SOPORTE_TELEFÓNICO",'TARIFAS 2025'!$B$14,IF(V183="PRINCIPAL",'TARIFAS 2025'!$B$11,IF(V183="INTERMEDIA",'TARIFAS 2025'!$C$11,IF(V183="LEJANA",'TARIFAS 2025'!$D$11))))</f>
        <v>31419</v>
      </c>
      <c r="AA183" s="63">
        <f t="shared" si="2"/>
        <v>31419</v>
      </c>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D183" s="41"/>
      <c r="BE183" s="41"/>
      <c r="BF183" s="41"/>
      <c r="BG183" s="41"/>
    </row>
    <row r="184" spans="1:59" s="35" customFormat="1" ht="15.6">
      <c r="A184" s="44" t="s">
        <v>93</v>
      </c>
      <c r="B184" s="44" t="str">
        <f>VLOOKUP(A184,'CENTROS DE COSTOS'!A:D,2,0)</f>
        <v>0036-0003</v>
      </c>
      <c r="C184" s="44" t="str">
        <f>VLOOKUP(A184,'CENTROS DE COSTOS'!A:D,3,0)</f>
        <v>Wompi Suroccidente</v>
      </c>
      <c r="D184" s="44">
        <v>52001</v>
      </c>
      <c r="E184" s="44">
        <v>2826062</v>
      </c>
      <c r="F184" s="44">
        <v>31317</v>
      </c>
      <c r="G184" s="44" t="s">
        <v>35</v>
      </c>
      <c r="H184" s="44" t="s">
        <v>135</v>
      </c>
      <c r="I184" s="44" t="s">
        <v>93</v>
      </c>
      <c r="J184" s="44" t="s">
        <v>4320</v>
      </c>
      <c r="K184" s="44" t="s">
        <v>1174</v>
      </c>
      <c r="L184" s="44" t="s">
        <v>4321</v>
      </c>
      <c r="M184" s="52">
        <v>45932.333333333336</v>
      </c>
      <c r="N184" s="52">
        <v>45933.436111111114</v>
      </c>
      <c r="O184" s="44" t="s">
        <v>37</v>
      </c>
      <c r="P184" s="44" t="s">
        <v>37</v>
      </c>
      <c r="Q184" s="44" t="s">
        <v>3805</v>
      </c>
      <c r="R184" s="44" t="s">
        <v>3806</v>
      </c>
      <c r="S184" s="44" t="s">
        <v>4322</v>
      </c>
      <c r="T184" s="44" t="s">
        <v>1178</v>
      </c>
      <c r="U184" s="44">
        <v>64</v>
      </c>
      <c r="V184" s="44" t="s">
        <v>42</v>
      </c>
      <c r="W184" s="44" t="str">
        <f>VLOOKUP(D184,TIPOLOGIA!A:F,6,0)</f>
        <v>TERRESTRE</v>
      </c>
      <c r="X184" s="44" t="s">
        <v>2124</v>
      </c>
      <c r="Y184" s="44">
        <v>1</v>
      </c>
      <c r="Z184" s="63">
        <f>IF(T184="SOPORTE_TELEFÓNICO",'TARIFAS 2025'!$B$14,IF(V184="PRINCIPAL",'TARIFAS 2025'!$B$11,IF(V184="INTERMEDIA",'TARIFAS 2025'!$C$11,IF(V184="LEJANA",'TARIFAS 2025'!$D$11))))</f>
        <v>31419</v>
      </c>
      <c r="AA184" s="63">
        <f t="shared" si="2"/>
        <v>31419</v>
      </c>
      <c r="AB184" s="41"/>
      <c r="AC184" s="41"/>
      <c r="AD184" s="41"/>
      <c r="AE184" s="41"/>
      <c r="AF184" s="41"/>
      <c r="AG184" s="41"/>
      <c r="AH184" s="41"/>
      <c r="AI184" s="41"/>
      <c r="AJ184" s="41"/>
      <c r="AK184" s="41"/>
      <c r="AL184" s="41"/>
      <c r="AM184" s="41"/>
      <c r="AN184" s="41"/>
      <c r="AO184" s="41"/>
      <c r="AP184" s="41"/>
      <c r="AQ184" s="41"/>
      <c r="AR184" s="41"/>
      <c r="AS184" s="41"/>
      <c r="AT184" s="41"/>
      <c r="AU184" s="41"/>
      <c r="AV184" s="41"/>
      <c r="AW184" s="41"/>
      <c r="AX184" s="41"/>
      <c r="AY184" s="41"/>
      <c r="AZ184" s="41"/>
      <c r="BA184" s="41"/>
      <c r="BB184" s="41"/>
      <c r="BC184" s="41"/>
      <c r="BD184" s="41"/>
      <c r="BE184" s="41"/>
      <c r="BF184" s="41"/>
      <c r="BG184" s="41"/>
    </row>
    <row r="185" spans="1:59" s="35" customFormat="1" ht="15.6">
      <c r="A185" s="44" t="s">
        <v>90</v>
      </c>
      <c r="B185" s="44" t="str">
        <f>VLOOKUP(A185,'CENTROS DE COSTOS'!A:D,2,0)</f>
        <v>0036-0005</v>
      </c>
      <c r="C185" s="44" t="str">
        <f>VLOOKUP(A185,'CENTROS DE COSTOS'!A:D,3,0)</f>
        <v>Wompi Noroccidente</v>
      </c>
      <c r="D185" s="44">
        <v>5360</v>
      </c>
      <c r="E185" s="44">
        <v>2813992</v>
      </c>
      <c r="F185" s="44">
        <v>76064</v>
      </c>
      <c r="G185" s="44" t="s">
        <v>35</v>
      </c>
      <c r="H185" s="44" t="s">
        <v>122</v>
      </c>
      <c r="I185" s="44" t="s">
        <v>2503</v>
      </c>
      <c r="J185" s="44" t="s">
        <v>4323</v>
      </c>
      <c r="K185" s="44" t="s">
        <v>1174</v>
      </c>
      <c r="L185" s="44" t="s">
        <v>4324</v>
      </c>
      <c r="M185" s="52">
        <v>45930.419444444444</v>
      </c>
      <c r="N185" s="52">
        <v>45933.447222222225</v>
      </c>
      <c r="O185" s="44" t="s">
        <v>37</v>
      </c>
      <c r="P185" s="44" t="s">
        <v>37</v>
      </c>
      <c r="Q185" s="44" t="s">
        <v>3805</v>
      </c>
      <c r="R185" s="44" t="s">
        <v>3806</v>
      </c>
      <c r="S185" s="44" t="s">
        <v>4325</v>
      </c>
      <c r="T185" s="44" t="s">
        <v>1178</v>
      </c>
      <c r="U185" s="44">
        <v>32</v>
      </c>
      <c r="V185" s="44" t="s">
        <v>42</v>
      </c>
      <c r="W185" s="44" t="str">
        <f>VLOOKUP(D185,TIPOLOGIA!A:F,6,0)</f>
        <v>TERRESTRE</v>
      </c>
      <c r="X185" s="44" t="s">
        <v>1901</v>
      </c>
      <c r="Y185" s="44">
        <v>1</v>
      </c>
      <c r="Z185" s="63">
        <f>IF(T185="SOPORTE_TELEFÓNICO",'TARIFAS 2025'!$B$14,IF(V185="PRINCIPAL",'TARIFAS 2025'!$B$11,IF(V185="INTERMEDIA",'TARIFAS 2025'!$C$11,IF(V185="LEJANA",'TARIFAS 2025'!$D$11))))</f>
        <v>31419</v>
      </c>
      <c r="AA185" s="63">
        <f t="shared" si="2"/>
        <v>31419</v>
      </c>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1"/>
      <c r="AX185" s="41"/>
      <c r="AY185" s="41"/>
      <c r="AZ185" s="41"/>
      <c r="BA185" s="41"/>
      <c r="BB185" s="41"/>
      <c r="BC185" s="41"/>
      <c r="BD185" s="41"/>
      <c r="BE185" s="41"/>
      <c r="BF185" s="41"/>
      <c r="BG185" s="41"/>
    </row>
    <row r="186" spans="1:59" s="35" customFormat="1" ht="15.6">
      <c r="A186" s="44" t="s">
        <v>90</v>
      </c>
      <c r="B186" s="44" t="str">
        <f>VLOOKUP(A186,'CENTROS DE COSTOS'!A:D,2,0)</f>
        <v>0036-0005</v>
      </c>
      <c r="C186" s="44" t="str">
        <f>VLOOKUP(A186,'CENTROS DE COSTOS'!A:D,3,0)</f>
        <v>Wompi Noroccidente</v>
      </c>
      <c r="D186" s="44">
        <v>5088</v>
      </c>
      <c r="E186" s="44">
        <v>2802987</v>
      </c>
      <c r="F186" s="44">
        <v>56909</v>
      </c>
      <c r="G186" s="44" t="s">
        <v>35</v>
      </c>
      <c r="H186" s="44" t="s">
        <v>122</v>
      </c>
      <c r="I186" s="44" t="s">
        <v>157</v>
      </c>
      <c r="J186" s="44" t="s">
        <v>2665</v>
      </c>
      <c r="K186" s="44" t="s">
        <v>1174</v>
      </c>
      <c r="L186" s="44" t="s">
        <v>4326</v>
      </c>
      <c r="M186" s="52">
        <v>45929.333333333336</v>
      </c>
      <c r="N186" s="52">
        <v>45933.447222222225</v>
      </c>
      <c r="O186" s="44" t="s">
        <v>37</v>
      </c>
      <c r="P186" s="44" t="s">
        <v>37</v>
      </c>
      <c r="Q186" s="44" t="s">
        <v>3805</v>
      </c>
      <c r="R186" s="44" t="s">
        <v>3806</v>
      </c>
      <c r="S186" s="44" t="s">
        <v>4327</v>
      </c>
      <c r="T186" s="44" t="s">
        <v>1178</v>
      </c>
      <c r="U186" s="44">
        <v>64</v>
      </c>
      <c r="V186" s="44" t="s">
        <v>42</v>
      </c>
      <c r="W186" s="44" t="str">
        <f>VLOOKUP(D186,TIPOLOGIA!A:F,6,0)</f>
        <v>TERRESTRE</v>
      </c>
      <c r="X186" s="44" t="s">
        <v>3837</v>
      </c>
      <c r="Y186" s="44">
        <v>1</v>
      </c>
      <c r="Z186" s="63">
        <f>IF(T186="SOPORTE_TELEFÓNICO",'TARIFAS 2025'!$B$14,IF(V186="PRINCIPAL",'TARIFAS 2025'!$B$11,IF(V186="INTERMEDIA",'TARIFAS 2025'!$C$11,IF(V186="LEJANA",'TARIFAS 2025'!$D$11))))</f>
        <v>31419</v>
      </c>
      <c r="AA186" s="63">
        <f t="shared" si="2"/>
        <v>31419</v>
      </c>
      <c r="AB186" s="41"/>
      <c r="AC186" s="41"/>
      <c r="AD186" s="41"/>
      <c r="AE186" s="41"/>
      <c r="AF186" s="41"/>
      <c r="AG186" s="41"/>
      <c r="AH186" s="41"/>
      <c r="AI186" s="41"/>
      <c r="AJ186" s="41"/>
      <c r="AK186" s="41"/>
      <c r="AL186" s="41"/>
      <c r="AM186" s="41"/>
      <c r="AN186" s="41"/>
      <c r="AO186" s="41"/>
      <c r="AP186" s="41"/>
      <c r="AQ186" s="41"/>
      <c r="AR186" s="41"/>
      <c r="AS186" s="41"/>
      <c r="AT186" s="41"/>
      <c r="AU186" s="41"/>
      <c r="AV186" s="41"/>
      <c r="AW186" s="41"/>
      <c r="AX186" s="41"/>
      <c r="AY186" s="41"/>
      <c r="AZ186" s="41"/>
      <c r="BA186" s="41"/>
      <c r="BB186" s="41"/>
      <c r="BC186" s="41"/>
      <c r="BD186" s="41"/>
      <c r="BE186" s="41"/>
      <c r="BF186" s="41"/>
      <c r="BG186" s="41"/>
    </row>
    <row r="187" spans="1:59" s="35" customFormat="1" ht="15.6">
      <c r="A187" s="44" t="s">
        <v>90</v>
      </c>
      <c r="B187" s="44" t="str">
        <f>VLOOKUP(A187,'CENTROS DE COSTOS'!A:D,2,0)</f>
        <v>0036-0005</v>
      </c>
      <c r="C187" s="44" t="str">
        <f>VLOOKUP(A187,'CENTROS DE COSTOS'!A:D,3,0)</f>
        <v>Wompi Noroccidente</v>
      </c>
      <c r="D187" s="44">
        <v>5001</v>
      </c>
      <c r="E187" s="44">
        <v>2815198</v>
      </c>
      <c r="F187" s="44">
        <v>23896</v>
      </c>
      <c r="G187" s="44" t="s">
        <v>35</v>
      </c>
      <c r="H187" s="44" t="s">
        <v>122</v>
      </c>
      <c r="I187" s="44" t="s">
        <v>90</v>
      </c>
      <c r="J187" s="44" t="s">
        <v>4328</v>
      </c>
      <c r="K187" s="44" t="s">
        <v>1174</v>
      </c>
      <c r="L187" s="44" t="s">
        <v>4329</v>
      </c>
      <c r="M187" s="52">
        <v>45930.486111111109</v>
      </c>
      <c r="N187" s="52">
        <v>45933.447916666664</v>
      </c>
      <c r="O187" s="44" t="s">
        <v>37</v>
      </c>
      <c r="P187" s="44" t="s">
        <v>37</v>
      </c>
      <c r="Q187" s="44" t="s">
        <v>3805</v>
      </c>
      <c r="R187" s="44" t="s">
        <v>3806</v>
      </c>
      <c r="S187" s="44" t="s">
        <v>4330</v>
      </c>
      <c r="T187" s="44" t="s">
        <v>1178</v>
      </c>
      <c r="U187" s="44">
        <v>64</v>
      </c>
      <c r="V187" s="44" t="s">
        <v>42</v>
      </c>
      <c r="W187" s="44" t="str">
        <f>VLOOKUP(D187,TIPOLOGIA!A:F,6,0)</f>
        <v>TERRESTRE</v>
      </c>
      <c r="X187" s="44" t="s">
        <v>3837</v>
      </c>
      <c r="Y187" s="44">
        <v>1</v>
      </c>
      <c r="Z187" s="63">
        <f>IF(T187="SOPORTE_TELEFÓNICO",'TARIFAS 2025'!$B$14,IF(V187="PRINCIPAL",'TARIFAS 2025'!$B$11,IF(V187="INTERMEDIA",'TARIFAS 2025'!$C$11,IF(V187="LEJANA",'TARIFAS 2025'!$D$11))))</f>
        <v>31419</v>
      </c>
      <c r="AA187" s="63">
        <f t="shared" si="2"/>
        <v>31419</v>
      </c>
      <c r="AB187" s="41"/>
      <c r="AC187" s="41"/>
      <c r="AD187" s="41"/>
      <c r="AE187" s="41"/>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41"/>
      <c r="BE187" s="41"/>
      <c r="BF187" s="41"/>
      <c r="BG187" s="41"/>
    </row>
    <row r="188" spans="1:59" s="35" customFormat="1" ht="15.6">
      <c r="A188" s="44" t="s">
        <v>91</v>
      </c>
      <c r="B188" s="44" t="str">
        <f>VLOOKUP(A188,'CENTROS DE COSTOS'!A:D,2,0)</f>
        <v>0036-0001</v>
      </c>
      <c r="C188" s="44" t="str">
        <f>VLOOKUP(A188,'CENTROS DE COSTOS'!A:D,3,0)</f>
        <v>Wompi Costa</v>
      </c>
      <c r="D188" s="44">
        <v>23001</v>
      </c>
      <c r="E188" s="44">
        <v>2825965</v>
      </c>
      <c r="F188" s="44">
        <v>79396</v>
      </c>
      <c r="G188" s="44" t="s">
        <v>35</v>
      </c>
      <c r="H188" s="44" t="s">
        <v>278</v>
      </c>
      <c r="I188" s="44" t="s">
        <v>91</v>
      </c>
      <c r="J188" s="44" t="s">
        <v>2181</v>
      </c>
      <c r="K188" s="44" t="s">
        <v>1174</v>
      </c>
      <c r="L188" s="44" t="s">
        <v>4331</v>
      </c>
      <c r="M188" s="52">
        <v>45932.333333333336</v>
      </c>
      <c r="N188" s="52">
        <v>45933.461111111108</v>
      </c>
      <c r="O188" s="44" t="s">
        <v>37</v>
      </c>
      <c r="P188" s="44" t="s">
        <v>37</v>
      </c>
      <c r="Q188" s="44" t="s">
        <v>3805</v>
      </c>
      <c r="R188" s="44" t="s">
        <v>3806</v>
      </c>
      <c r="S188" s="44" t="s">
        <v>4332</v>
      </c>
      <c r="T188" s="44" t="s">
        <v>1178</v>
      </c>
      <c r="U188" s="44">
        <v>8</v>
      </c>
      <c r="V188" s="44" t="s">
        <v>42</v>
      </c>
      <c r="W188" s="44" t="str">
        <f>VLOOKUP(D188,TIPOLOGIA!A:F,6,0)</f>
        <v>TERRESTRE</v>
      </c>
      <c r="X188" s="44" t="s">
        <v>3837</v>
      </c>
      <c r="Y188" s="44">
        <v>1</v>
      </c>
      <c r="Z188" s="63">
        <f>IF(T188="SOPORTE_TELEFÓNICO",'TARIFAS 2025'!$B$14,IF(V188="PRINCIPAL",'TARIFAS 2025'!$B$11,IF(V188="INTERMEDIA",'TARIFAS 2025'!$C$11,IF(V188="LEJANA",'TARIFAS 2025'!$D$11))))</f>
        <v>31419</v>
      </c>
      <c r="AA188" s="63">
        <f t="shared" si="2"/>
        <v>31419</v>
      </c>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41"/>
      <c r="BE188" s="41"/>
      <c r="BF188" s="41"/>
      <c r="BG188" s="41"/>
    </row>
    <row r="189" spans="1:59" s="35" customFormat="1" ht="15.6">
      <c r="A189" s="44" t="s">
        <v>73</v>
      </c>
      <c r="B189" s="44" t="str">
        <f>VLOOKUP(A189,'CENTROS DE COSTOS'!A:D,2,0)</f>
        <v>0036-0004</v>
      </c>
      <c r="C189" s="44" t="str">
        <f>VLOOKUP(A189,'CENTROS DE COSTOS'!A:D,3,0)</f>
        <v>Wompi Centro</v>
      </c>
      <c r="D189" s="44">
        <v>11001</v>
      </c>
      <c r="E189" s="44">
        <v>2827465</v>
      </c>
      <c r="F189" s="44">
        <v>76945</v>
      </c>
      <c r="G189" s="44" t="s">
        <v>35</v>
      </c>
      <c r="H189" s="44" t="s">
        <v>620</v>
      </c>
      <c r="I189" s="44" t="s">
        <v>2057</v>
      </c>
      <c r="J189" s="44" t="s">
        <v>4333</v>
      </c>
      <c r="K189" s="44" t="s">
        <v>1174</v>
      </c>
      <c r="L189" s="44" t="s">
        <v>4334</v>
      </c>
      <c r="M189" s="52">
        <v>45932.368750000001</v>
      </c>
      <c r="N189" s="52">
        <v>45933.461805555555</v>
      </c>
      <c r="O189" s="44" t="s">
        <v>37</v>
      </c>
      <c r="P189" s="44" t="s">
        <v>37</v>
      </c>
      <c r="Q189" s="44" t="s">
        <v>3805</v>
      </c>
      <c r="R189" s="44" t="s">
        <v>3806</v>
      </c>
      <c r="S189" s="44" t="s">
        <v>4335</v>
      </c>
      <c r="T189" s="44" t="s">
        <v>1178</v>
      </c>
      <c r="U189" s="44">
        <v>16</v>
      </c>
      <c r="V189" s="44" t="s">
        <v>42</v>
      </c>
      <c r="W189" s="44" t="str">
        <f>VLOOKUP(D189,TIPOLOGIA!A:F,6,0)</f>
        <v>TERRESTRE</v>
      </c>
      <c r="X189" s="44" t="s">
        <v>3928</v>
      </c>
      <c r="Y189" s="44">
        <v>1</v>
      </c>
      <c r="Z189" s="63">
        <f>IF(T189="SOPORTE_TELEFÓNICO",'TARIFAS 2025'!$B$14,IF(V189="PRINCIPAL",'TARIFAS 2025'!$B$11,IF(V189="INTERMEDIA",'TARIFAS 2025'!$C$11,IF(V189="LEJANA",'TARIFAS 2025'!$D$11))))</f>
        <v>31419</v>
      </c>
      <c r="AA189" s="63">
        <f t="shared" si="2"/>
        <v>31419</v>
      </c>
      <c r="AB189" s="41"/>
      <c r="AC189" s="41"/>
      <c r="AD189" s="41"/>
      <c r="AE189" s="41"/>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41"/>
      <c r="BE189" s="41"/>
      <c r="BF189" s="41"/>
      <c r="BG189" s="41"/>
    </row>
    <row r="190" spans="1:59" s="35" customFormat="1" ht="15.6">
      <c r="A190" s="44" t="s">
        <v>91</v>
      </c>
      <c r="B190" s="44" t="str">
        <f>VLOOKUP(A190,'CENTROS DE COSTOS'!A:D,2,0)</f>
        <v>0036-0001</v>
      </c>
      <c r="C190" s="44" t="str">
        <f>VLOOKUP(A190,'CENTROS DE COSTOS'!A:D,3,0)</f>
        <v>Wompi Costa</v>
      </c>
      <c r="D190" s="44">
        <v>23001</v>
      </c>
      <c r="E190" s="44">
        <v>2829243</v>
      </c>
      <c r="F190" s="44">
        <v>56400</v>
      </c>
      <c r="G190" s="44" t="s">
        <v>35</v>
      </c>
      <c r="H190" s="44" t="s">
        <v>278</v>
      </c>
      <c r="I190" s="44" t="s">
        <v>91</v>
      </c>
      <c r="J190" s="44" t="s">
        <v>4336</v>
      </c>
      <c r="K190" s="44" t="s">
        <v>1174</v>
      </c>
      <c r="L190" s="44" t="s">
        <v>4337</v>
      </c>
      <c r="M190" s="52">
        <v>45932.454861111109</v>
      </c>
      <c r="N190" s="52">
        <v>45933.463888888888</v>
      </c>
      <c r="O190" s="44" t="s">
        <v>37</v>
      </c>
      <c r="P190" s="44" t="s">
        <v>37</v>
      </c>
      <c r="Q190" s="44" t="s">
        <v>3805</v>
      </c>
      <c r="R190" s="44" t="s">
        <v>3806</v>
      </c>
      <c r="S190" s="44" t="s">
        <v>4338</v>
      </c>
      <c r="T190" s="44" t="s">
        <v>1178</v>
      </c>
      <c r="U190" s="44">
        <v>32</v>
      </c>
      <c r="V190" s="44" t="s">
        <v>42</v>
      </c>
      <c r="W190" s="44" t="str">
        <f>VLOOKUP(D190,TIPOLOGIA!A:F,6,0)</f>
        <v>TERRESTRE</v>
      </c>
      <c r="X190" s="44" t="s">
        <v>2281</v>
      </c>
      <c r="Y190" s="44">
        <v>1</v>
      </c>
      <c r="Z190" s="63">
        <f>IF(T190="SOPORTE_TELEFÓNICO",'TARIFAS 2025'!$B$14,IF(V190="PRINCIPAL",'TARIFAS 2025'!$B$11,IF(V190="INTERMEDIA",'TARIFAS 2025'!$C$11,IF(V190="LEJANA",'TARIFAS 2025'!$D$11))))</f>
        <v>31419</v>
      </c>
      <c r="AA190" s="63">
        <f t="shared" si="2"/>
        <v>31419</v>
      </c>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row>
    <row r="191" spans="1:59" s="35" customFormat="1" ht="15.6">
      <c r="A191" s="44" t="s">
        <v>100</v>
      </c>
      <c r="B191" s="44" t="str">
        <f>VLOOKUP(A191,'CENTROS DE COSTOS'!A:D,2,0)</f>
        <v>0036-0006</v>
      </c>
      <c r="C191" s="44" t="str">
        <f>VLOOKUP(A191,'CENTROS DE COSTOS'!A:D,3,0)</f>
        <v>Wompi Oriente</v>
      </c>
      <c r="D191" s="44">
        <v>50001</v>
      </c>
      <c r="E191" s="44">
        <v>2830968</v>
      </c>
      <c r="F191" s="44">
        <v>66481</v>
      </c>
      <c r="G191" s="44" t="s">
        <v>35</v>
      </c>
      <c r="H191" s="44" t="s">
        <v>816</v>
      </c>
      <c r="I191" s="44" t="s">
        <v>100</v>
      </c>
      <c r="J191" s="44" t="s">
        <v>4339</v>
      </c>
      <c r="K191" s="44" t="s">
        <v>1174</v>
      </c>
      <c r="L191" s="44" t="s">
        <v>4340</v>
      </c>
      <c r="M191" s="52">
        <v>45932.595833333333</v>
      </c>
      <c r="N191" s="52">
        <v>45933.464583333334</v>
      </c>
      <c r="O191" s="44" t="s">
        <v>37</v>
      </c>
      <c r="P191" s="44" t="s">
        <v>37</v>
      </c>
      <c r="Q191" s="44" t="s">
        <v>3805</v>
      </c>
      <c r="R191" s="44" t="s">
        <v>3806</v>
      </c>
      <c r="S191" s="44" t="s">
        <v>4341</v>
      </c>
      <c r="T191" s="44" t="s">
        <v>1178</v>
      </c>
      <c r="U191" s="44">
        <v>48</v>
      </c>
      <c r="V191" s="44" t="s">
        <v>42</v>
      </c>
      <c r="W191" s="44" t="str">
        <f>VLOOKUP(D191,TIPOLOGIA!A:F,6,0)</f>
        <v>TERRESTRE</v>
      </c>
      <c r="X191" s="44" t="s">
        <v>3928</v>
      </c>
      <c r="Y191" s="44">
        <v>1</v>
      </c>
      <c r="Z191" s="63">
        <f>IF(T191="SOPORTE_TELEFÓNICO",'TARIFAS 2025'!$B$14,IF(V191="PRINCIPAL",'TARIFAS 2025'!$B$11,IF(V191="INTERMEDIA",'TARIFAS 2025'!$C$11,IF(V191="LEJANA",'TARIFAS 2025'!$D$11))))</f>
        <v>31419</v>
      </c>
      <c r="AA191" s="63">
        <f t="shared" si="2"/>
        <v>31419</v>
      </c>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41"/>
      <c r="BG191" s="41"/>
    </row>
    <row r="192" spans="1:59" s="35" customFormat="1" ht="15.6">
      <c r="A192" s="44" t="s">
        <v>88</v>
      </c>
      <c r="B192" s="44" t="str">
        <f>VLOOKUP(A192,'CENTROS DE COSTOS'!A:D,2,0)</f>
        <v>0036-0002</v>
      </c>
      <c r="C192" s="44" t="str">
        <f>VLOOKUP(A192,'CENTROS DE COSTOS'!A:D,3,0)</f>
        <v>Wompi Eje Cafetero</v>
      </c>
      <c r="D192" s="44">
        <v>17001</v>
      </c>
      <c r="E192" s="44">
        <v>2830882</v>
      </c>
      <c r="F192" s="44">
        <v>76461</v>
      </c>
      <c r="G192" s="44" t="s">
        <v>35</v>
      </c>
      <c r="H192" s="44" t="s">
        <v>128</v>
      </c>
      <c r="I192" s="44" t="s">
        <v>88</v>
      </c>
      <c r="J192" s="44" t="s">
        <v>4342</v>
      </c>
      <c r="K192" s="44" t="s">
        <v>1174</v>
      </c>
      <c r="L192" s="44" t="s">
        <v>4343</v>
      </c>
      <c r="M192" s="52">
        <v>45932.6</v>
      </c>
      <c r="N192" s="52">
        <v>45933.466666666667</v>
      </c>
      <c r="O192" s="44" t="s">
        <v>37</v>
      </c>
      <c r="P192" s="44" t="s">
        <v>37</v>
      </c>
      <c r="Q192" s="44" t="s">
        <v>3805</v>
      </c>
      <c r="R192" s="44" t="s">
        <v>3806</v>
      </c>
      <c r="S192" s="44" t="s">
        <v>4344</v>
      </c>
      <c r="T192" s="44" t="s">
        <v>1178</v>
      </c>
      <c r="U192" s="44">
        <v>16</v>
      </c>
      <c r="V192" s="44" t="s">
        <v>42</v>
      </c>
      <c r="W192" s="44" t="str">
        <f>VLOOKUP(D192,TIPOLOGIA!A:F,6,0)</f>
        <v>TERRESTRE</v>
      </c>
      <c r="X192" s="44" t="s">
        <v>2124</v>
      </c>
      <c r="Y192" s="44">
        <v>1</v>
      </c>
      <c r="Z192" s="63">
        <f>IF(T192="SOPORTE_TELEFÓNICO",'TARIFAS 2025'!$B$14,IF(V192="PRINCIPAL",'TARIFAS 2025'!$B$11,IF(V192="INTERMEDIA",'TARIFAS 2025'!$C$11,IF(V192="LEJANA",'TARIFAS 2025'!$D$11))))</f>
        <v>31419</v>
      </c>
      <c r="AA192" s="63">
        <f t="shared" si="2"/>
        <v>31419</v>
      </c>
      <c r="AB192" s="41"/>
      <c r="AC192" s="41"/>
      <c r="AD192" s="41"/>
      <c r="AE192" s="41"/>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41"/>
      <c r="BE192" s="41"/>
      <c r="BF192" s="41"/>
      <c r="BG192" s="41"/>
    </row>
    <row r="193" spans="1:59" s="35" customFormat="1" ht="15.6">
      <c r="A193" s="44" t="s">
        <v>93</v>
      </c>
      <c r="B193" s="44" t="str">
        <f>VLOOKUP(A193,'CENTROS DE COSTOS'!A:D,2,0)</f>
        <v>0036-0003</v>
      </c>
      <c r="C193" s="44" t="str">
        <f>VLOOKUP(A193,'CENTROS DE COSTOS'!A:D,3,0)</f>
        <v>Wompi Suroccidente</v>
      </c>
      <c r="D193" s="44">
        <v>52001</v>
      </c>
      <c r="E193" s="44">
        <v>2829200</v>
      </c>
      <c r="F193" s="44">
        <v>47295</v>
      </c>
      <c r="G193" s="44" t="s">
        <v>35</v>
      </c>
      <c r="H193" s="44" t="s">
        <v>135</v>
      </c>
      <c r="I193" s="44" t="s">
        <v>93</v>
      </c>
      <c r="J193" s="44" t="s">
        <v>4345</v>
      </c>
      <c r="K193" s="44" t="s">
        <v>1174</v>
      </c>
      <c r="L193" s="44" t="s">
        <v>4346</v>
      </c>
      <c r="M193" s="52">
        <v>45932.446527777778</v>
      </c>
      <c r="N193" s="52">
        <v>45933.467361111114</v>
      </c>
      <c r="O193" s="44" t="s">
        <v>37</v>
      </c>
      <c r="P193" s="44" t="s">
        <v>37</v>
      </c>
      <c r="Q193" s="44" t="s">
        <v>3805</v>
      </c>
      <c r="R193" s="44" t="s">
        <v>3806</v>
      </c>
      <c r="S193" s="44" t="s">
        <v>4347</v>
      </c>
      <c r="T193" s="44" t="s">
        <v>1178</v>
      </c>
      <c r="U193" s="44">
        <v>56</v>
      </c>
      <c r="V193" s="44" t="s">
        <v>42</v>
      </c>
      <c r="W193" s="44" t="str">
        <f>VLOOKUP(D193,TIPOLOGIA!A:F,6,0)</f>
        <v>TERRESTRE</v>
      </c>
      <c r="X193" s="44" t="s">
        <v>1440</v>
      </c>
      <c r="Y193" s="44">
        <v>1</v>
      </c>
      <c r="Z193" s="63">
        <f>IF(T193="SOPORTE_TELEFÓNICO",'TARIFAS 2025'!$B$14,IF(V193="PRINCIPAL",'TARIFAS 2025'!$B$11,IF(V193="INTERMEDIA",'TARIFAS 2025'!$C$11,IF(V193="LEJANA",'TARIFAS 2025'!$D$11))))</f>
        <v>31419</v>
      </c>
      <c r="AA193" s="63">
        <f t="shared" si="2"/>
        <v>31419</v>
      </c>
      <c r="AB193" s="41"/>
      <c r="AC193" s="41"/>
      <c r="AD193" s="41"/>
      <c r="AE193" s="41"/>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41"/>
      <c r="BE193" s="41"/>
      <c r="BF193" s="41"/>
      <c r="BG193" s="41"/>
    </row>
    <row r="194" spans="1:59" s="35" customFormat="1" ht="15.6">
      <c r="A194" s="44" t="s">
        <v>79</v>
      </c>
      <c r="B194" s="44" t="str">
        <f>VLOOKUP(A194,'CENTROS DE COSTOS'!A:D,2,0)</f>
        <v>0036-0003</v>
      </c>
      <c r="C194" s="44" t="str">
        <f>VLOOKUP(A194,'CENTROS DE COSTOS'!A:D,3,0)</f>
        <v>Wompi Suroccidente</v>
      </c>
      <c r="D194" s="44">
        <v>76001</v>
      </c>
      <c r="E194" s="44">
        <v>2828587</v>
      </c>
      <c r="F194" s="44">
        <v>75324</v>
      </c>
      <c r="G194" s="44" t="s">
        <v>35</v>
      </c>
      <c r="H194" s="44" t="s">
        <v>1103</v>
      </c>
      <c r="I194" s="44" t="s">
        <v>79</v>
      </c>
      <c r="J194" s="44" t="s">
        <v>4348</v>
      </c>
      <c r="K194" s="44" t="s">
        <v>1174</v>
      </c>
      <c r="L194" s="44" t="s">
        <v>4349</v>
      </c>
      <c r="M194" s="52">
        <v>45932.423611111109</v>
      </c>
      <c r="N194" s="52">
        <v>45933.468055555553</v>
      </c>
      <c r="O194" s="44" t="s">
        <v>37</v>
      </c>
      <c r="P194" s="44" t="s">
        <v>37</v>
      </c>
      <c r="Q194" s="44" t="s">
        <v>3805</v>
      </c>
      <c r="R194" s="44" t="s">
        <v>3806</v>
      </c>
      <c r="S194" s="44" t="s">
        <v>4350</v>
      </c>
      <c r="T194" s="44" t="s">
        <v>1178</v>
      </c>
      <c r="U194" s="44">
        <v>56</v>
      </c>
      <c r="V194" s="44" t="s">
        <v>42</v>
      </c>
      <c r="W194" s="44" t="str">
        <f>VLOOKUP(D194,TIPOLOGIA!A:F,6,0)</f>
        <v>TERRESTRE</v>
      </c>
      <c r="X194" s="44" t="s">
        <v>1901</v>
      </c>
      <c r="Y194" s="44">
        <v>1</v>
      </c>
      <c r="Z194" s="63">
        <f>IF(T194="SOPORTE_TELEFÓNICO",'TARIFAS 2025'!$B$14,IF(V194="PRINCIPAL",'TARIFAS 2025'!$B$11,IF(V194="INTERMEDIA",'TARIFAS 2025'!$C$11,IF(V194="LEJANA",'TARIFAS 2025'!$D$11))))</f>
        <v>31419</v>
      </c>
      <c r="AA194" s="63">
        <f t="shared" si="2"/>
        <v>31419</v>
      </c>
      <c r="AB194" s="41"/>
      <c r="AC194" s="41"/>
      <c r="AD194" s="41"/>
      <c r="AE194" s="41"/>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41"/>
      <c r="BE194" s="41"/>
      <c r="BF194" s="41"/>
      <c r="BG194" s="41"/>
    </row>
    <row r="195" spans="1:59" s="35" customFormat="1" ht="15.6">
      <c r="A195" s="44" t="s">
        <v>79</v>
      </c>
      <c r="B195" s="44" t="str">
        <f>VLOOKUP(A195,'CENTROS DE COSTOS'!A:D,2,0)</f>
        <v>0036-0003</v>
      </c>
      <c r="C195" s="44" t="str">
        <f>VLOOKUP(A195,'CENTROS DE COSTOS'!A:D,3,0)</f>
        <v>Wompi Suroccidente</v>
      </c>
      <c r="D195" s="44">
        <v>76001</v>
      </c>
      <c r="E195" s="44">
        <v>2825842</v>
      </c>
      <c r="F195" s="44">
        <v>72517</v>
      </c>
      <c r="G195" s="44" t="s">
        <v>35</v>
      </c>
      <c r="H195" s="44" t="s">
        <v>1103</v>
      </c>
      <c r="I195" s="44" t="s">
        <v>79</v>
      </c>
      <c r="J195" s="44" t="s">
        <v>4351</v>
      </c>
      <c r="K195" s="44" t="s">
        <v>1174</v>
      </c>
      <c r="L195" s="44" t="s">
        <v>4352</v>
      </c>
      <c r="M195" s="52">
        <v>45932.333333333336</v>
      </c>
      <c r="N195" s="52">
        <v>45933.46875</v>
      </c>
      <c r="O195" s="44" t="s">
        <v>37</v>
      </c>
      <c r="P195" s="44" t="s">
        <v>37</v>
      </c>
      <c r="Q195" s="44" t="s">
        <v>3805</v>
      </c>
      <c r="R195" s="44" t="s">
        <v>3806</v>
      </c>
      <c r="S195" s="44" t="s">
        <v>4353</v>
      </c>
      <c r="T195" s="44" t="s">
        <v>1178</v>
      </c>
      <c r="U195" s="44">
        <v>32</v>
      </c>
      <c r="V195" s="44" t="s">
        <v>42</v>
      </c>
      <c r="W195" s="44" t="str">
        <f>VLOOKUP(D195,TIPOLOGIA!A:F,6,0)</f>
        <v>TERRESTRE</v>
      </c>
      <c r="X195" s="44" t="s">
        <v>1554</v>
      </c>
      <c r="Y195" s="44">
        <v>1</v>
      </c>
      <c r="Z195" s="63">
        <f>IF(T195="SOPORTE_TELEFÓNICO",'TARIFAS 2025'!$B$14,IF(V195="PRINCIPAL",'TARIFAS 2025'!$B$11,IF(V195="INTERMEDIA",'TARIFAS 2025'!$C$11,IF(V195="LEJANA",'TARIFAS 2025'!$D$11))))</f>
        <v>31419</v>
      </c>
      <c r="AA195" s="63">
        <f t="shared" ref="AA195:AA258" si="3">Z195*Y195</f>
        <v>31419</v>
      </c>
      <c r="AB195" s="41"/>
      <c r="AC195" s="41"/>
      <c r="AD195" s="41"/>
      <c r="AE195" s="41"/>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41"/>
      <c r="BE195" s="41"/>
      <c r="BF195" s="41"/>
      <c r="BG195" s="41"/>
    </row>
    <row r="196" spans="1:59" s="35" customFormat="1" ht="15.6">
      <c r="A196" s="44" t="s">
        <v>82</v>
      </c>
      <c r="B196" s="44" t="str">
        <f>VLOOKUP(A196,'CENTROS DE COSTOS'!A:D,2,0)</f>
        <v>0036-0001</v>
      </c>
      <c r="C196" s="44" t="str">
        <f>VLOOKUP(A196,'CENTROS DE COSTOS'!A:D,3,0)</f>
        <v>Wompi Costa</v>
      </c>
      <c r="D196" s="44">
        <v>13001</v>
      </c>
      <c r="E196" s="44">
        <v>2810781</v>
      </c>
      <c r="F196" s="44">
        <v>72090</v>
      </c>
      <c r="G196" s="44" t="s">
        <v>35</v>
      </c>
      <c r="H196" s="44" t="s">
        <v>277</v>
      </c>
      <c r="I196" s="44" t="s">
        <v>82</v>
      </c>
      <c r="J196" s="44" t="s">
        <v>4354</v>
      </c>
      <c r="K196" s="44" t="s">
        <v>1174</v>
      </c>
      <c r="L196" s="44" t="s">
        <v>4355</v>
      </c>
      <c r="M196" s="52">
        <v>45929.680555555555</v>
      </c>
      <c r="N196" s="52">
        <v>45933.493055555555</v>
      </c>
      <c r="O196" s="44" t="s">
        <v>37</v>
      </c>
      <c r="P196" s="44" t="s">
        <v>37</v>
      </c>
      <c r="Q196" s="44" t="s">
        <v>3805</v>
      </c>
      <c r="R196" s="44" t="s">
        <v>3806</v>
      </c>
      <c r="S196" s="44" t="s">
        <v>4356</v>
      </c>
      <c r="T196" s="44" t="s">
        <v>1178</v>
      </c>
      <c r="U196" s="44">
        <v>64</v>
      </c>
      <c r="V196" s="44" t="s">
        <v>42</v>
      </c>
      <c r="W196" s="44" t="str">
        <f>VLOOKUP(D196,TIPOLOGIA!A:F,6,0)</f>
        <v>TERRESTRE</v>
      </c>
      <c r="X196" s="44" t="s">
        <v>1180</v>
      </c>
      <c r="Y196" s="44">
        <v>1</v>
      </c>
      <c r="Z196" s="63">
        <f>IF(T196="SOPORTE_TELEFÓNICO",'TARIFAS 2025'!$B$14,IF(V196="PRINCIPAL",'TARIFAS 2025'!$B$11,IF(V196="INTERMEDIA",'TARIFAS 2025'!$C$11,IF(V196="LEJANA",'TARIFAS 2025'!$D$11))))</f>
        <v>31419</v>
      </c>
      <c r="AA196" s="63">
        <f t="shared" si="3"/>
        <v>31419</v>
      </c>
      <c r="AB196" s="41"/>
      <c r="AC196" s="41"/>
      <c r="AD196" s="41"/>
      <c r="AE196" s="41"/>
      <c r="AF196" s="41"/>
      <c r="AG196" s="41"/>
      <c r="AH196" s="41"/>
      <c r="AI196" s="41"/>
      <c r="AJ196" s="41"/>
      <c r="AK196" s="41"/>
      <c r="AL196" s="41"/>
      <c r="AM196" s="41"/>
      <c r="AN196" s="41"/>
      <c r="AO196" s="41"/>
      <c r="AP196" s="41"/>
      <c r="AQ196" s="41"/>
      <c r="AR196" s="41"/>
      <c r="AS196" s="41"/>
      <c r="AT196" s="41"/>
      <c r="AU196" s="41"/>
      <c r="AV196" s="41"/>
      <c r="AW196" s="41"/>
      <c r="AX196" s="41"/>
      <c r="AY196" s="41"/>
      <c r="AZ196" s="41"/>
      <c r="BA196" s="41"/>
      <c r="BB196" s="41"/>
      <c r="BC196" s="41"/>
      <c r="BD196" s="41"/>
      <c r="BE196" s="41"/>
      <c r="BF196" s="41"/>
      <c r="BG196" s="41"/>
    </row>
    <row r="197" spans="1:59" s="35" customFormat="1" ht="15.6">
      <c r="A197" s="44" t="s">
        <v>82</v>
      </c>
      <c r="B197" s="44" t="str">
        <f>VLOOKUP(A197,'CENTROS DE COSTOS'!A:D,2,0)</f>
        <v>0036-0001</v>
      </c>
      <c r="C197" s="44" t="str">
        <f>VLOOKUP(A197,'CENTROS DE COSTOS'!A:D,3,0)</f>
        <v>Wompi Costa</v>
      </c>
      <c r="D197" s="44">
        <v>13001</v>
      </c>
      <c r="E197" s="44">
        <v>2811587</v>
      </c>
      <c r="F197" s="44">
        <v>76446</v>
      </c>
      <c r="G197" s="44" t="s">
        <v>35</v>
      </c>
      <c r="H197" s="44" t="s">
        <v>277</v>
      </c>
      <c r="I197" s="44" t="s">
        <v>82</v>
      </c>
      <c r="J197" s="44" t="s">
        <v>4357</v>
      </c>
      <c r="K197" s="44" t="s">
        <v>1174</v>
      </c>
      <c r="L197" s="44" t="s">
        <v>4358</v>
      </c>
      <c r="M197" s="52">
        <v>45930.333333333336</v>
      </c>
      <c r="N197" s="52">
        <v>45933.493750000001</v>
      </c>
      <c r="O197" s="44" t="s">
        <v>37</v>
      </c>
      <c r="P197" s="44" t="s">
        <v>37</v>
      </c>
      <c r="Q197" s="44" t="s">
        <v>3805</v>
      </c>
      <c r="R197" s="44" t="s">
        <v>3806</v>
      </c>
      <c r="S197" s="44" t="s">
        <v>4359</v>
      </c>
      <c r="T197" s="44" t="s">
        <v>1178</v>
      </c>
      <c r="U197" s="44">
        <v>64</v>
      </c>
      <c r="V197" s="44" t="s">
        <v>42</v>
      </c>
      <c r="W197" s="44" t="str">
        <f>VLOOKUP(D197,TIPOLOGIA!A:F,6,0)</f>
        <v>TERRESTRE</v>
      </c>
      <c r="X197" s="44" t="s">
        <v>1751</v>
      </c>
      <c r="Y197" s="44">
        <v>1</v>
      </c>
      <c r="Z197" s="63">
        <f>IF(T197="SOPORTE_TELEFÓNICO",'TARIFAS 2025'!$B$14,IF(V197="PRINCIPAL",'TARIFAS 2025'!$B$11,IF(V197="INTERMEDIA",'TARIFAS 2025'!$C$11,IF(V197="LEJANA",'TARIFAS 2025'!$D$11))))</f>
        <v>31419</v>
      </c>
      <c r="AA197" s="63">
        <f t="shared" si="3"/>
        <v>31419</v>
      </c>
      <c r="AB197" s="41"/>
      <c r="AC197" s="41"/>
      <c r="AD197" s="41"/>
      <c r="AE197" s="41"/>
      <c r="AF197" s="41"/>
      <c r="AG197" s="41"/>
      <c r="AH197" s="41"/>
      <c r="AI197" s="41"/>
      <c r="AJ197" s="41"/>
      <c r="AK197" s="41"/>
      <c r="AL197" s="41"/>
      <c r="AM197" s="41"/>
      <c r="AN197" s="41"/>
      <c r="AO197" s="41"/>
      <c r="AP197" s="41"/>
      <c r="AQ197" s="41"/>
      <c r="AR197" s="41"/>
      <c r="AS197" s="41"/>
      <c r="AT197" s="41"/>
      <c r="AU197" s="41"/>
      <c r="AV197" s="41"/>
      <c r="AW197" s="41"/>
      <c r="AX197" s="41"/>
      <c r="AY197" s="41"/>
      <c r="AZ197" s="41"/>
      <c r="BA197" s="41"/>
      <c r="BB197" s="41"/>
      <c r="BC197" s="41"/>
      <c r="BD197" s="41"/>
      <c r="BE197" s="41"/>
      <c r="BF197" s="41"/>
      <c r="BG197" s="41"/>
    </row>
    <row r="198" spans="1:59" s="35" customFormat="1" ht="15.6">
      <c r="A198" s="44" t="s">
        <v>88</v>
      </c>
      <c r="B198" s="44" t="str">
        <f>VLOOKUP(A198,'CENTROS DE COSTOS'!A:D,2,0)</f>
        <v>0036-0002</v>
      </c>
      <c r="C198" s="44" t="str">
        <f>VLOOKUP(A198,'CENTROS DE COSTOS'!A:D,3,0)</f>
        <v>Wompi Eje Cafetero</v>
      </c>
      <c r="D198" s="44">
        <v>17001</v>
      </c>
      <c r="E198" s="44">
        <v>2822410</v>
      </c>
      <c r="F198" s="44">
        <v>66558</v>
      </c>
      <c r="G198" s="44" t="s">
        <v>35</v>
      </c>
      <c r="H198" s="44" t="s">
        <v>128</v>
      </c>
      <c r="I198" s="44" t="s">
        <v>88</v>
      </c>
      <c r="J198" s="44" t="s">
        <v>4360</v>
      </c>
      <c r="K198" s="44" t="s">
        <v>1174</v>
      </c>
      <c r="L198" s="44" t="s">
        <v>4361</v>
      </c>
      <c r="M198" s="52">
        <v>45931.474999999999</v>
      </c>
      <c r="N198" s="52">
        <v>45933.49722222222</v>
      </c>
      <c r="O198" s="44" t="s">
        <v>37</v>
      </c>
      <c r="P198" s="44" t="s">
        <v>37</v>
      </c>
      <c r="Q198" s="44" t="s">
        <v>3805</v>
      </c>
      <c r="R198" s="44" t="s">
        <v>3806</v>
      </c>
      <c r="S198" s="44" t="s">
        <v>4344</v>
      </c>
      <c r="T198" s="44" t="s">
        <v>1178</v>
      </c>
      <c r="U198" s="44">
        <v>16</v>
      </c>
      <c r="V198" s="44" t="s">
        <v>42</v>
      </c>
      <c r="W198" s="44" t="str">
        <f>VLOOKUP(D198,TIPOLOGIA!A:F,6,0)</f>
        <v>TERRESTRE</v>
      </c>
      <c r="X198" s="44" t="s">
        <v>2171</v>
      </c>
      <c r="Y198" s="44">
        <v>1</v>
      </c>
      <c r="Z198" s="63">
        <f>IF(T198="SOPORTE_TELEFÓNICO",'TARIFAS 2025'!$B$14,IF(V198="PRINCIPAL",'TARIFAS 2025'!$B$11,IF(V198="INTERMEDIA",'TARIFAS 2025'!$C$11,IF(V198="LEJANA",'TARIFAS 2025'!$D$11))))</f>
        <v>31419</v>
      </c>
      <c r="AA198" s="63">
        <f t="shared" si="3"/>
        <v>31419</v>
      </c>
      <c r="AB198" s="41"/>
      <c r="AC198" s="41"/>
      <c r="AD198" s="41"/>
      <c r="AE198" s="41"/>
      <c r="AF198" s="41"/>
      <c r="AG198" s="41"/>
      <c r="AH198" s="41"/>
      <c r="AI198" s="41"/>
      <c r="AJ198" s="41"/>
      <c r="AK198" s="41"/>
      <c r="AL198" s="41"/>
      <c r="AM198" s="41"/>
      <c r="AN198" s="41"/>
      <c r="AO198" s="41"/>
      <c r="AP198" s="41"/>
      <c r="AQ198" s="41"/>
      <c r="AR198" s="41"/>
      <c r="AS198" s="41"/>
      <c r="AT198" s="41"/>
      <c r="AU198" s="41"/>
      <c r="AV198" s="41"/>
      <c r="AW198" s="41"/>
      <c r="AX198" s="41"/>
      <c r="AY198" s="41"/>
      <c r="AZ198" s="41"/>
      <c r="BA198" s="41"/>
      <c r="BB198" s="41"/>
      <c r="BC198" s="41"/>
      <c r="BD198" s="41"/>
      <c r="BE198" s="41"/>
      <c r="BF198" s="41"/>
      <c r="BG198" s="41"/>
    </row>
    <row r="199" spans="1:59" s="35" customFormat="1" ht="15.6">
      <c r="A199" s="44" t="s">
        <v>87</v>
      </c>
      <c r="B199" s="44" t="str">
        <f>VLOOKUP(A199,'CENTROS DE COSTOS'!A:D,2,0)</f>
        <v>0036-0006</v>
      </c>
      <c r="C199" s="44" t="str">
        <f>VLOOKUP(A199,'CENTROS DE COSTOS'!A:D,3,0)</f>
        <v>Wompi Oriente</v>
      </c>
      <c r="D199" s="44">
        <v>73001</v>
      </c>
      <c r="E199" s="44">
        <v>2823508</v>
      </c>
      <c r="F199" s="44">
        <v>74965</v>
      </c>
      <c r="G199" s="44" t="s">
        <v>35</v>
      </c>
      <c r="H199" s="44" t="s">
        <v>1058</v>
      </c>
      <c r="I199" s="44" t="s">
        <v>87</v>
      </c>
      <c r="J199" s="44" t="s">
        <v>4362</v>
      </c>
      <c r="K199" s="44" t="s">
        <v>1174</v>
      </c>
      <c r="L199" s="44" t="s">
        <v>4363</v>
      </c>
      <c r="M199" s="52">
        <v>45931.570138888892</v>
      </c>
      <c r="N199" s="52">
        <v>45933.500694444447</v>
      </c>
      <c r="O199" s="44" t="s">
        <v>37</v>
      </c>
      <c r="P199" s="44" t="s">
        <v>37</v>
      </c>
      <c r="Q199" s="44" t="s">
        <v>3805</v>
      </c>
      <c r="R199" s="44" t="s">
        <v>3806</v>
      </c>
      <c r="S199" s="44" t="s">
        <v>4364</v>
      </c>
      <c r="T199" s="44" t="s">
        <v>1178</v>
      </c>
      <c r="U199" s="44">
        <v>24</v>
      </c>
      <c r="V199" s="44" t="s">
        <v>42</v>
      </c>
      <c r="W199" s="44" t="str">
        <f>VLOOKUP(D199,TIPOLOGIA!A:F,6,0)</f>
        <v>TERRESTRE</v>
      </c>
      <c r="X199" s="44" t="s">
        <v>1440</v>
      </c>
      <c r="Y199" s="44">
        <v>1</v>
      </c>
      <c r="Z199" s="63">
        <f>IF(T199="SOPORTE_TELEFÓNICO",'TARIFAS 2025'!$B$14,IF(V199="PRINCIPAL",'TARIFAS 2025'!$B$11,IF(V199="INTERMEDIA",'TARIFAS 2025'!$C$11,IF(V199="LEJANA",'TARIFAS 2025'!$D$11))))</f>
        <v>31419</v>
      </c>
      <c r="AA199" s="63">
        <f t="shared" si="3"/>
        <v>31419</v>
      </c>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41"/>
      <c r="BG199" s="41"/>
    </row>
    <row r="200" spans="1:59" s="35" customFormat="1" ht="15.6">
      <c r="A200" s="44" t="s">
        <v>70</v>
      </c>
      <c r="B200" s="44" t="str">
        <f>VLOOKUP(A200,'CENTROS DE COSTOS'!A:D,2,0)</f>
        <v>0036-0001</v>
      </c>
      <c r="C200" s="44" t="str">
        <f>VLOOKUP(A200,'CENTROS DE COSTOS'!A:D,3,0)</f>
        <v>Wompi Costa</v>
      </c>
      <c r="D200" s="44">
        <v>8001</v>
      </c>
      <c r="E200" s="44">
        <v>2825601</v>
      </c>
      <c r="F200" s="44">
        <v>79736</v>
      </c>
      <c r="G200" s="44" t="s">
        <v>35</v>
      </c>
      <c r="H200" s="44" t="s">
        <v>255</v>
      </c>
      <c r="I200" s="44" t="s">
        <v>70</v>
      </c>
      <c r="J200" s="44" t="s">
        <v>4365</v>
      </c>
      <c r="K200" s="44" t="s">
        <v>1174</v>
      </c>
      <c r="L200" s="44" t="s">
        <v>4366</v>
      </c>
      <c r="M200" s="52">
        <v>45931.698611111111</v>
      </c>
      <c r="N200" s="52">
        <v>45933.513888888891</v>
      </c>
      <c r="O200" s="44" t="s">
        <v>37</v>
      </c>
      <c r="P200" s="44" t="s">
        <v>37</v>
      </c>
      <c r="Q200" s="44" t="s">
        <v>3805</v>
      </c>
      <c r="R200" s="44" t="s">
        <v>3806</v>
      </c>
      <c r="S200" s="44" t="s">
        <v>4367</v>
      </c>
      <c r="T200" s="44" t="s">
        <v>1178</v>
      </c>
      <c r="U200" s="44">
        <v>8</v>
      </c>
      <c r="V200" s="44" t="s">
        <v>42</v>
      </c>
      <c r="W200" s="44" t="str">
        <f>VLOOKUP(D200,TIPOLOGIA!A:F,6,0)</f>
        <v>TERRESTRE</v>
      </c>
      <c r="X200" s="44" t="s">
        <v>2253</v>
      </c>
      <c r="Y200" s="44">
        <v>1</v>
      </c>
      <c r="Z200" s="63">
        <f>IF(T200="SOPORTE_TELEFÓNICO",'TARIFAS 2025'!$B$14,IF(V200="PRINCIPAL",'TARIFAS 2025'!$B$11,IF(V200="INTERMEDIA",'TARIFAS 2025'!$C$11,IF(V200="LEJANA",'TARIFAS 2025'!$D$11))))</f>
        <v>31419</v>
      </c>
      <c r="AA200" s="63">
        <f t="shared" si="3"/>
        <v>31419</v>
      </c>
      <c r="AB200" s="41"/>
      <c r="AC200" s="41"/>
      <c r="AD200" s="41"/>
      <c r="AE200" s="41"/>
      <c r="AF200" s="41"/>
      <c r="AG200" s="41"/>
      <c r="AH200" s="41"/>
      <c r="AI200" s="41"/>
      <c r="AJ200" s="41"/>
      <c r="AK200" s="41"/>
      <c r="AL200" s="41"/>
      <c r="AM200" s="41"/>
      <c r="AN200" s="41"/>
      <c r="AO200" s="41"/>
      <c r="AP200" s="41"/>
      <c r="AQ200" s="41"/>
      <c r="AR200" s="41"/>
      <c r="AS200" s="41"/>
      <c r="AT200" s="41"/>
      <c r="AU200" s="41"/>
      <c r="AV200" s="41"/>
      <c r="AW200" s="41"/>
      <c r="AX200" s="41"/>
      <c r="AY200" s="41"/>
      <c r="AZ200" s="41"/>
      <c r="BA200" s="41"/>
      <c r="BB200" s="41"/>
      <c r="BC200" s="41"/>
      <c r="BD200" s="41"/>
      <c r="BE200" s="41"/>
      <c r="BF200" s="41"/>
      <c r="BG200" s="41"/>
    </row>
    <row r="201" spans="1:59" s="35" customFormat="1" ht="15.6">
      <c r="A201" s="44" t="s">
        <v>90</v>
      </c>
      <c r="B201" s="44" t="str">
        <f>VLOOKUP(A201,'CENTROS DE COSTOS'!A:D,2,0)</f>
        <v>0036-0005</v>
      </c>
      <c r="C201" s="44" t="str">
        <f>VLOOKUP(A201,'CENTROS DE COSTOS'!A:D,3,0)</f>
        <v>Wompi Noroccidente</v>
      </c>
      <c r="D201" s="44">
        <v>5001</v>
      </c>
      <c r="E201" s="44">
        <v>2737599</v>
      </c>
      <c r="F201" s="44">
        <v>26321</v>
      </c>
      <c r="G201" s="44" t="s">
        <v>35</v>
      </c>
      <c r="H201" s="44" t="s">
        <v>122</v>
      </c>
      <c r="I201" s="44" t="s">
        <v>2044</v>
      </c>
      <c r="J201" s="44" t="s">
        <v>4368</v>
      </c>
      <c r="K201" s="44" t="s">
        <v>1174</v>
      </c>
      <c r="L201" s="44" t="s">
        <v>4369</v>
      </c>
      <c r="M201" s="52">
        <v>45913.44027777778</v>
      </c>
      <c r="N201" s="52">
        <v>45933.52847222222</v>
      </c>
      <c r="O201" s="44" t="s">
        <v>37</v>
      </c>
      <c r="P201" s="44" t="s">
        <v>37</v>
      </c>
      <c r="Q201" s="44" t="s">
        <v>3805</v>
      </c>
      <c r="R201" s="44" t="s">
        <v>3806</v>
      </c>
      <c r="S201" s="44" t="s">
        <v>4370</v>
      </c>
      <c r="T201" s="44" t="s">
        <v>1178</v>
      </c>
      <c r="U201" s="44">
        <v>16</v>
      </c>
      <c r="V201" s="44" t="s">
        <v>42</v>
      </c>
      <c r="W201" s="44" t="str">
        <f>VLOOKUP(D201,TIPOLOGIA!A:F,6,0)</f>
        <v>TERRESTRE</v>
      </c>
      <c r="X201" s="44" t="s">
        <v>2391</v>
      </c>
      <c r="Y201" s="44">
        <v>1</v>
      </c>
      <c r="Z201" s="63">
        <f>IF(T201="SOPORTE_TELEFÓNICO",'TARIFAS 2025'!$B$14,IF(V201="PRINCIPAL",'TARIFAS 2025'!$B$11,IF(V201="INTERMEDIA",'TARIFAS 2025'!$C$11,IF(V201="LEJANA",'TARIFAS 2025'!$D$11))))</f>
        <v>31419</v>
      </c>
      <c r="AA201" s="63">
        <f t="shared" si="3"/>
        <v>31419</v>
      </c>
      <c r="AB201" s="41"/>
      <c r="AC201" s="41"/>
      <c r="AD201" s="41"/>
      <c r="AE201" s="41"/>
      <c r="AF201" s="41"/>
      <c r="AG201" s="41"/>
      <c r="AH201" s="41"/>
      <c r="AI201" s="41"/>
      <c r="AJ201" s="41"/>
      <c r="AK201" s="41"/>
      <c r="AL201" s="41"/>
      <c r="AM201" s="41"/>
      <c r="AN201" s="41"/>
      <c r="AO201" s="41"/>
      <c r="AP201" s="41"/>
      <c r="AQ201" s="41"/>
      <c r="AR201" s="41"/>
      <c r="AS201" s="41"/>
      <c r="AT201" s="41"/>
      <c r="AU201" s="41"/>
      <c r="AV201" s="41"/>
      <c r="AW201" s="41"/>
      <c r="AX201" s="41"/>
      <c r="AY201" s="41"/>
      <c r="AZ201" s="41"/>
      <c r="BA201" s="41"/>
      <c r="BB201" s="41"/>
      <c r="BC201" s="41"/>
      <c r="BD201" s="41"/>
      <c r="BE201" s="41"/>
      <c r="BF201" s="41"/>
      <c r="BG201" s="41"/>
    </row>
    <row r="202" spans="1:59" s="35" customFormat="1" ht="15.6">
      <c r="A202" s="44" t="s">
        <v>87</v>
      </c>
      <c r="B202" s="44" t="str">
        <f>VLOOKUP(A202,'CENTROS DE COSTOS'!A:D,2,0)</f>
        <v>0036-0006</v>
      </c>
      <c r="C202" s="44" t="str">
        <f>VLOOKUP(A202,'CENTROS DE COSTOS'!A:D,3,0)</f>
        <v>Wompi Oriente</v>
      </c>
      <c r="D202" s="44">
        <v>73001</v>
      </c>
      <c r="E202" s="44">
        <v>2825545</v>
      </c>
      <c r="F202" s="44">
        <v>78956</v>
      </c>
      <c r="G202" s="44" t="s">
        <v>35</v>
      </c>
      <c r="H202" s="44" t="s">
        <v>1058</v>
      </c>
      <c r="I202" s="44" t="s">
        <v>87</v>
      </c>
      <c r="J202" s="44" t="s">
        <v>4371</v>
      </c>
      <c r="K202" s="44" t="s">
        <v>1174</v>
      </c>
      <c r="L202" s="44" t="s">
        <v>4372</v>
      </c>
      <c r="M202" s="52">
        <v>45931.702777777777</v>
      </c>
      <c r="N202" s="52">
        <v>45933.536111111112</v>
      </c>
      <c r="O202" s="44" t="s">
        <v>37</v>
      </c>
      <c r="P202" s="44" t="s">
        <v>37</v>
      </c>
      <c r="Q202" s="44" t="s">
        <v>3805</v>
      </c>
      <c r="R202" s="44" t="s">
        <v>3806</v>
      </c>
      <c r="S202" s="44" t="s">
        <v>4373</v>
      </c>
      <c r="T202" s="44" t="s">
        <v>1178</v>
      </c>
      <c r="U202" s="44">
        <v>16</v>
      </c>
      <c r="V202" s="44" t="s">
        <v>42</v>
      </c>
      <c r="W202" s="44" t="str">
        <f>VLOOKUP(D202,TIPOLOGIA!A:F,6,0)</f>
        <v>TERRESTRE</v>
      </c>
      <c r="X202" s="44" t="s">
        <v>2048</v>
      </c>
      <c r="Y202" s="44">
        <v>1</v>
      </c>
      <c r="Z202" s="63">
        <f>IF(T202="SOPORTE_TELEFÓNICO",'TARIFAS 2025'!$B$14,IF(V202="PRINCIPAL",'TARIFAS 2025'!$B$11,IF(V202="INTERMEDIA",'TARIFAS 2025'!$C$11,IF(V202="LEJANA",'TARIFAS 2025'!$D$11))))</f>
        <v>31419</v>
      </c>
      <c r="AA202" s="63">
        <f t="shared" si="3"/>
        <v>31419</v>
      </c>
      <c r="AB202" s="41"/>
      <c r="AC202" s="41"/>
      <c r="AD202" s="41"/>
      <c r="AE202" s="41"/>
      <c r="AF202" s="41"/>
      <c r="AG202" s="41"/>
      <c r="AH202" s="41"/>
      <c r="AI202" s="41"/>
      <c r="AJ202" s="41"/>
      <c r="AK202" s="41"/>
      <c r="AL202" s="41"/>
      <c r="AM202" s="41"/>
      <c r="AN202" s="41"/>
      <c r="AO202" s="41"/>
      <c r="AP202" s="41"/>
      <c r="AQ202" s="41"/>
      <c r="AR202" s="41"/>
      <c r="AS202" s="41"/>
      <c r="AT202" s="41"/>
      <c r="AU202" s="41"/>
      <c r="AV202" s="41"/>
      <c r="AW202" s="41"/>
      <c r="AX202" s="41"/>
      <c r="AY202" s="41"/>
      <c r="AZ202" s="41"/>
      <c r="BA202" s="41"/>
      <c r="BB202" s="41"/>
      <c r="BC202" s="41"/>
      <c r="BD202" s="41"/>
      <c r="BE202" s="41"/>
      <c r="BF202" s="41"/>
      <c r="BG202" s="41"/>
    </row>
    <row r="203" spans="1:59" s="35" customFormat="1" ht="15.6">
      <c r="A203" s="44" t="s">
        <v>83</v>
      </c>
      <c r="B203" s="44" t="str">
        <f>VLOOKUP(A203,'CENTROS DE COSTOS'!A:D,2,0)</f>
        <v>0036-0007</v>
      </c>
      <c r="C203" s="44" t="str">
        <f>VLOOKUP(A203,'CENTROS DE COSTOS'!A:D,3,0)</f>
        <v>Wompi Santander</v>
      </c>
      <c r="D203" s="44">
        <v>54001</v>
      </c>
      <c r="E203" s="44">
        <v>2828149</v>
      </c>
      <c r="F203" s="44">
        <v>26384</v>
      </c>
      <c r="G203" s="44" t="s">
        <v>35</v>
      </c>
      <c r="H203" s="44" t="s">
        <v>893</v>
      </c>
      <c r="I203" s="44" t="s">
        <v>83</v>
      </c>
      <c r="J203" s="44" t="s">
        <v>2225</v>
      </c>
      <c r="K203" s="44" t="s">
        <v>1174</v>
      </c>
      <c r="L203" s="44" t="s">
        <v>4374</v>
      </c>
      <c r="M203" s="52">
        <v>45932.399305555555</v>
      </c>
      <c r="N203" s="52">
        <v>45933.537499999999</v>
      </c>
      <c r="O203" s="44" t="s">
        <v>37</v>
      </c>
      <c r="P203" s="44" t="s">
        <v>37</v>
      </c>
      <c r="Q203" s="44" t="s">
        <v>3805</v>
      </c>
      <c r="R203" s="44" t="s">
        <v>3806</v>
      </c>
      <c r="S203" s="44" t="s">
        <v>4375</v>
      </c>
      <c r="T203" s="44" t="s">
        <v>1178</v>
      </c>
      <c r="U203" s="44">
        <v>64</v>
      </c>
      <c r="V203" s="44" t="s">
        <v>42</v>
      </c>
      <c r="W203" s="44" t="str">
        <f>VLOOKUP(D203,TIPOLOGIA!A:F,6,0)</f>
        <v>TERRESTRE</v>
      </c>
      <c r="X203" s="44" t="s">
        <v>1259</v>
      </c>
      <c r="Y203" s="44">
        <v>1</v>
      </c>
      <c r="Z203" s="63">
        <f>IF(T203="SOPORTE_TELEFÓNICO",'TARIFAS 2025'!$B$14,IF(V203="PRINCIPAL",'TARIFAS 2025'!$B$11,IF(V203="INTERMEDIA",'TARIFAS 2025'!$C$11,IF(V203="LEJANA",'TARIFAS 2025'!$D$11))))</f>
        <v>31419</v>
      </c>
      <c r="AA203" s="63">
        <f t="shared" si="3"/>
        <v>31419</v>
      </c>
      <c r="AB203" s="41"/>
      <c r="AC203" s="41"/>
      <c r="AD203" s="41"/>
      <c r="AE203" s="41"/>
      <c r="AF203" s="41"/>
      <c r="AG203" s="41"/>
      <c r="AH203" s="41"/>
      <c r="AI203" s="41"/>
      <c r="AJ203" s="41"/>
      <c r="AK203" s="41"/>
      <c r="AL203" s="41"/>
      <c r="AM203" s="41"/>
      <c r="AN203" s="41"/>
      <c r="AO203" s="41"/>
      <c r="AP203" s="41"/>
      <c r="AQ203" s="41"/>
      <c r="AR203" s="41"/>
      <c r="AS203" s="41"/>
      <c r="AT203" s="41"/>
      <c r="AU203" s="41"/>
      <c r="AV203" s="41"/>
      <c r="AW203" s="41"/>
      <c r="AX203" s="41"/>
      <c r="AY203" s="41"/>
      <c r="AZ203" s="41"/>
      <c r="BA203" s="41"/>
      <c r="BB203" s="41"/>
      <c r="BC203" s="41"/>
      <c r="BD203" s="41"/>
      <c r="BE203" s="41"/>
      <c r="BF203" s="41"/>
      <c r="BG203" s="41"/>
    </row>
    <row r="204" spans="1:59" s="35" customFormat="1" ht="15.6">
      <c r="A204" s="44" t="s">
        <v>70</v>
      </c>
      <c r="B204" s="44" t="str">
        <f>VLOOKUP(A204,'CENTROS DE COSTOS'!A:D,2,0)</f>
        <v>0036-0001</v>
      </c>
      <c r="C204" s="44" t="str">
        <f>VLOOKUP(A204,'CENTROS DE COSTOS'!A:D,3,0)</f>
        <v>Wompi Costa</v>
      </c>
      <c r="D204" s="44">
        <v>8001</v>
      </c>
      <c r="E204" s="44">
        <v>2829453</v>
      </c>
      <c r="F204" s="44">
        <v>77515</v>
      </c>
      <c r="G204" s="44" t="s">
        <v>35</v>
      </c>
      <c r="H204" s="44" t="s">
        <v>255</v>
      </c>
      <c r="I204" s="44" t="s">
        <v>70</v>
      </c>
      <c r="J204" s="44" t="s">
        <v>4376</v>
      </c>
      <c r="K204" s="44" t="s">
        <v>1174</v>
      </c>
      <c r="L204" s="44" t="s">
        <v>4377</v>
      </c>
      <c r="M204" s="52">
        <v>45932.461111111108</v>
      </c>
      <c r="N204" s="52">
        <v>45933.539583333331</v>
      </c>
      <c r="O204" s="44" t="s">
        <v>37</v>
      </c>
      <c r="P204" s="44" t="s">
        <v>37</v>
      </c>
      <c r="Q204" s="44" t="s">
        <v>3805</v>
      </c>
      <c r="R204" s="44" t="s">
        <v>3806</v>
      </c>
      <c r="S204" s="44" t="s">
        <v>4378</v>
      </c>
      <c r="T204" s="44" t="s">
        <v>1178</v>
      </c>
      <c r="U204" s="44">
        <v>32</v>
      </c>
      <c r="V204" s="44" t="s">
        <v>42</v>
      </c>
      <c r="W204" s="44" t="str">
        <f>VLOOKUP(D204,TIPOLOGIA!A:F,6,0)</f>
        <v>TERRESTRE</v>
      </c>
      <c r="X204" s="44" t="s">
        <v>1372</v>
      </c>
      <c r="Y204" s="44">
        <v>1</v>
      </c>
      <c r="Z204" s="63">
        <f>IF(T204="SOPORTE_TELEFÓNICO",'TARIFAS 2025'!$B$14,IF(V204="PRINCIPAL",'TARIFAS 2025'!$B$11,IF(V204="INTERMEDIA",'TARIFAS 2025'!$C$11,IF(V204="LEJANA",'TARIFAS 2025'!$D$11))))</f>
        <v>31419</v>
      </c>
      <c r="AA204" s="63">
        <f t="shared" si="3"/>
        <v>31419</v>
      </c>
      <c r="AB204" s="41"/>
      <c r="AC204" s="41"/>
      <c r="AD204" s="41"/>
      <c r="AE204" s="41"/>
      <c r="AF204" s="41"/>
      <c r="AG204" s="41"/>
      <c r="AH204" s="41"/>
      <c r="AI204" s="41"/>
      <c r="AJ204" s="41"/>
      <c r="AK204" s="41"/>
      <c r="AL204" s="41"/>
      <c r="AM204" s="41"/>
      <c r="AN204" s="41"/>
      <c r="AO204" s="41"/>
      <c r="AP204" s="41"/>
      <c r="AQ204" s="41"/>
      <c r="AR204" s="41"/>
      <c r="AS204" s="41"/>
      <c r="AT204" s="41"/>
      <c r="AU204" s="41"/>
      <c r="AV204" s="41"/>
      <c r="AW204" s="41"/>
      <c r="AX204" s="41"/>
      <c r="AY204" s="41"/>
      <c r="AZ204" s="41"/>
      <c r="BA204" s="41"/>
      <c r="BB204" s="41"/>
      <c r="BC204" s="41"/>
      <c r="BD204" s="41"/>
      <c r="BE204" s="41"/>
      <c r="BF204" s="41"/>
      <c r="BG204" s="41"/>
    </row>
    <row r="205" spans="1:59" s="35" customFormat="1" ht="15.6">
      <c r="A205" s="44" t="s">
        <v>88</v>
      </c>
      <c r="B205" s="44" t="str">
        <f>VLOOKUP(A205,'CENTROS DE COSTOS'!A:D,2,0)</f>
        <v>0036-0002</v>
      </c>
      <c r="C205" s="44" t="str">
        <f>VLOOKUP(A205,'CENTROS DE COSTOS'!A:D,3,0)</f>
        <v>Wompi Eje Cafetero</v>
      </c>
      <c r="D205" s="44">
        <v>17001</v>
      </c>
      <c r="E205" s="44">
        <v>2829744</v>
      </c>
      <c r="F205" s="44">
        <v>12642</v>
      </c>
      <c r="G205" s="44" t="s">
        <v>35</v>
      </c>
      <c r="H205" s="44" t="s">
        <v>128</v>
      </c>
      <c r="I205" s="44" t="s">
        <v>88</v>
      </c>
      <c r="J205" s="44" t="s">
        <v>4379</v>
      </c>
      <c r="K205" s="44" t="s">
        <v>1174</v>
      </c>
      <c r="L205" s="44" t="s">
        <v>4380</v>
      </c>
      <c r="M205" s="52">
        <v>45932.474999999999</v>
      </c>
      <c r="N205" s="52">
        <v>45933.540972222225</v>
      </c>
      <c r="O205" s="44" t="s">
        <v>37</v>
      </c>
      <c r="P205" s="44" t="s">
        <v>37</v>
      </c>
      <c r="Q205" s="44" t="s">
        <v>3805</v>
      </c>
      <c r="R205" s="44" t="s">
        <v>3806</v>
      </c>
      <c r="S205" s="44" t="s">
        <v>4381</v>
      </c>
      <c r="T205" s="44" t="s">
        <v>1178</v>
      </c>
      <c r="U205" s="44">
        <v>32</v>
      </c>
      <c r="V205" s="44" t="s">
        <v>42</v>
      </c>
      <c r="W205" s="44" t="str">
        <f>VLOOKUP(D205,TIPOLOGIA!A:F,6,0)</f>
        <v>TERRESTRE</v>
      </c>
      <c r="X205" s="44" t="s">
        <v>2391</v>
      </c>
      <c r="Y205" s="44">
        <v>1</v>
      </c>
      <c r="Z205" s="63">
        <f>IF(T205="SOPORTE_TELEFÓNICO",'TARIFAS 2025'!$B$14,IF(V205="PRINCIPAL",'TARIFAS 2025'!$B$11,IF(V205="INTERMEDIA",'TARIFAS 2025'!$C$11,IF(V205="LEJANA",'TARIFAS 2025'!$D$11))))</f>
        <v>31419</v>
      </c>
      <c r="AA205" s="63">
        <f t="shared" si="3"/>
        <v>31419</v>
      </c>
      <c r="AB205" s="41"/>
      <c r="AC205" s="41"/>
      <c r="AD205" s="41"/>
      <c r="AE205" s="41"/>
      <c r="AF205" s="41"/>
      <c r="AG205" s="41"/>
      <c r="AH205" s="41"/>
      <c r="AI205" s="41"/>
      <c r="AJ205" s="41"/>
      <c r="AK205" s="41"/>
      <c r="AL205" s="41"/>
      <c r="AM205" s="41"/>
      <c r="AN205" s="41"/>
      <c r="AO205" s="41"/>
      <c r="AP205" s="41"/>
      <c r="AQ205" s="41"/>
      <c r="AR205" s="41"/>
      <c r="AS205" s="41"/>
      <c r="AT205" s="41"/>
      <c r="AU205" s="41"/>
      <c r="AV205" s="41"/>
      <c r="AW205" s="41"/>
      <c r="AX205" s="41"/>
      <c r="AY205" s="41"/>
      <c r="AZ205" s="41"/>
      <c r="BA205" s="41"/>
      <c r="BB205" s="41"/>
      <c r="BC205" s="41"/>
      <c r="BD205" s="41"/>
      <c r="BE205" s="41"/>
      <c r="BF205" s="41"/>
      <c r="BG205" s="41"/>
    </row>
    <row r="206" spans="1:59" s="35" customFormat="1" ht="15.6">
      <c r="A206" s="44" t="s">
        <v>70</v>
      </c>
      <c r="B206" s="44" t="str">
        <f>VLOOKUP(A206,'CENTROS DE COSTOS'!A:D,2,0)</f>
        <v>0036-0001</v>
      </c>
      <c r="C206" s="44" t="str">
        <f>VLOOKUP(A206,'CENTROS DE COSTOS'!A:D,3,0)</f>
        <v>Wompi Costa</v>
      </c>
      <c r="D206" s="44">
        <v>8001</v>
      </c>
      <c r="E206" s="44">
        <v>2829764</v>
      </c>
      <c r="F206" s="44">
        <v>75981</v>
      </c>
      <c r="G206" s="44" t="s">
        <v>35</v>
      </c>
      <c r="H206" s="44" t="s">
        <v>255</v>
      </c>
      <c r="I206" s="44" t="s">
        <v>70</v>
      </c>
      <c r="J206" s="44" t="s">
        <v>4382</v>
      </c>
      <c r="K206" s="44" t="s">
        <v>1174</v>
      </c>
      <c r="L206" s="44" t="s">
        <v>4383</v>
      </c>
      <c r="M206" s="52">
        <v>45932.477777777778</v>
      </c>
      <c r="N206" s="52">
        <v>45933.542361111111</v>
      </c>
      <c r="O206" s="44" t="s">
        <v>37</v>
      </c>
      <c r="P206" s="44" t="s">
        <v>37</v>
      </c>
      <c r="Q206" s="44" t="s">
        <v>3805</v>
      </c>
      <c r="R206" s="44" t="s">
        <v>3806</v>
      </c>
      <c r="S206" s="44" t="s">
        <v>4384</v>
      </c>
      <c r="T206" s="44" t="s">
        <v>1178</v>
      </c>
      <c r="U206" s="44">
        <v>48</v>
      </c>
      <c r="V206" s="44" t="s">
        <v>42</v>
      </c>
      <c r="W206" s="44" t="str">
        <f>VLOOKUP(D206,TIPOLOGIA!A:F,6,0)</f>
        <v>TERRESTRE</v>
      </c>
      <c r="X206" s="44" t="s">
        <v>1440</v>
      </c>
      <c r="Y206" s="44">
        <v>1</v>
      </c>
      <c r="Z206" s="63">
        <f>IF(T206="SOPORTE_TELEFÓNICO",'TARIFAS 2025'!$B$14,IF(V206="PRINCIPAL",'TARIFAS 2025'!$B$11,IF(V206="INTERMEDIA",'TARIFAS 2025'!$C$11,IF(V206="LEJANA",'TARIFAS 2025'!$D$11))))</f>
        <v>31419</v>
      </c>
      <c r="AA206" s="63">
        <f t="shared" si="3"/>
        <v>31419</v>
      </c>
      <c r="AB206" s="41"/>
      <c r="AC206" s="41"/>
      <c r="AD206" s="41"/>
      <c r="AE206" s="41"/>
      <c r="AF206" s="41"/>
      <c r="AG206" s="41"/>
      <c r="AH206" s="41"/>
      <c r="AI206" s="41"/>
      <c r="AJ206" s="41"/>
      <c r="AK206" s="41"/>
      <c r="AL206" s="41"/>
      <c r="AM206" s="41"/>
      <c r="AN206" s="41"/>
      <c r="AO206" s="41"/>
      <c r="AP206" s="41"/>
      <c r="AQ206" s="41"/>
      <c r="AR206" s="41"/>
      <c r="AS206" s="41"/>
      <c r="AT206" s="41"/>
      <c r="AU206" s="41"/>
      <c r="AV206" s="41"/>
      <c r="AW206" s="41"/>
      <c r="AX206" s="41"/>
      <c r="AY206" s="41"/>
      <c r="AZ206" s="41"/>
      <c r="BA206" s="41"/>
      <c r="BB206" s="41"/>
      <c r="BC206" s="41"/>
      <c r="BD206" s="41"/>
      <c r="BE206" s="41"/>
      <c r="BF206" s="41"/>
      <c r="BG206" s="41"/>
    </row>
    <row r="207" spans="1:59" s="35" customFormat="1" ht="15.6">
      <c r="A207" s="44" t="s">
        <v>73</v>
      </c>
      <c r="B207" s="44" t="str">
        <f>VLOOKUP(A207,'CENTROS DE COSTOS'!A:D,2,0)</f>
        <v>0036-0004</v>
      </c>
      <c r="C207" s="44" t="str">
        <f>VLOOKUP(A207,'CENTROS DE COSTOS'!A:D,3,0)</f>
        <v>Wompi Centro</v>
      </c>
      <c r="D207" s="44">
        <v>11001</v>
      </c>
      <c r="E207" s="44">
        <v>2830459</v>
      </c>
      <c r="F207" s="44">
        <v>55129</v>
      </c>
      <c r="G207" s="44" t="s">
        <v>35</v>
      </c>
      <c r="H207" s="44" t="s">
        <v>620</v>
      </c>
      <c r="I207" s="44" t="s">
        <v>2057</v>
      </c>
      <c r="J207" s="44" t="s">
        <v>4385</v>
      </c>
      <c r="K207" s="44" t="s">
        <v>1174</v>
      </c>
      <c r="L207" s="44" t="s">
        <v>4386</v>
      </c>
      <c r="M207" s="52">
        <v>45932.540972222225</v>
      </c>
      <c r="N207" s="52">
        <v>45933.54791666667</v>
      </c>
      <c r="O207" s="44" t="s">
        <v>37</v>
      </c>
      <c r="P207" s="44" t="s">
        <v>37</v>
      </c>
      <c r="Q207" s="44" t="s">
        <v>3805</v>
      </c>
      <c r="R207" s="44" t="s">
        <v>3806</v>
      </c>
      <c r="S207" s="44" t="s">
        <v>4387</v>
      </c>
      <c r="T207" s="44" t="s">
        <v>1178</v>
      </c>
      <c r="U207" s="44">
        <v>24</v>
      </c>
      <c r="V207" s="44" t="s">
        <v>42</v>
      </c>
      <c r="W207" s="44" t="str">
        <f>VLOOKUP(D207,TIPOLOGIA!A:F,6,0)</f>
        <v>TERRESTRE</v>
      </c>
      <c r="X207" s="44" t="s">
        <v>4388</v>
      </c>
      <c r="Y207" s="44">
        <v>1</v>
      </c>
      <c r="Z207" s="63">
        <f>IF(T207="SOPORTE_TELEFÓNICO",'TARIFAS 2025'!$B$14,IF(V207="PRINCIPAL",'TARIFAS 2025'!$B$11,IF(V207="INTERMEDIA",'TARIFAS 2025'!$C$11,IF(V207="LEJANA",'TARIFAS 2025'!$D$11))))</f>
        <v>31419</v>
      </c>
      <c r="AA207" s="63">
        <f t="shared" si="3"/>
        <v>31419</v>
      </c>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row>
    <row r="208" spans="1:59" s="35" customFormat="1" ht="15.6">
      <c r="A208" s="44" t="s">
        <v>73</v>
      </c>
      <c r="B208" s="44" t="str">
        <f>VLOOKUP(A208,'CENTROS DE COSTOS'!A:D,2,0)</f>
        <v>0036-0004</v>
      </c>
      <c r="C208" s="44" t="str">
        <f>VLOOKUP(A208,'CENTROS DE COSTOS'!A:D,3,0)</f>
        <v>Wompi Centro</v>
      </c>
      <c r="D208" s="44">
        <v>11001</v>
      </c>
      <c r="E208" s="44">
        <v>2830991</v>
      </c>
      <c r="F208" s="44">
        <v>30713</v>
      </c>
      <c r="G208" s="44" t="s">
        <v>35</v>
      </c>
      <c r="H208" s="44" t="s">
        <v>620</v>
      </c>
      <c r="I208" s="44" t="s">
        <v>2057</v>
      </c>
      <c r="J208" s="44" t="s">
        <v>4389</v>
      </c>
      <c r="K208" s="44" t="s">
        <v>1174</v>
      </c>
      <c r="L208" s="44" t="s">
        <v>4390</v>
      </c>
      <c r="M208" s="52">
        <v>45932.602777777778</v>
      </c>
      <c r="N208" s="52">
        <v>45933.55</v>
      </c>
      <c r="O208" s="44" t="s">
        <v>37</v>
      </c>
      <c r="P208" s="44" t="s">
        <v>37</v>
      </c>
      <c r="Q208" s="44" t="s">
        <v>3805</v>
      </c>
      <c r="R208" s="44" t="s">
        <v>3806</v>
      </c>
      <c r="S208" s="44" t="s">
        <v>4391</v>
      </c>
      <c r="T208" s="44" t="s">
        <v>1178</v>
      </c>
      <c r="U208" s="44">
        <v>32</v>
      </c>
      <c r="V208" s="44" t="s">
        <v>42</v>
      </c>
      <c r="W208" s="44" t="str">
        <f>VLOOKUP(D208,TIPOLOGIA!A:F,6,0)</f>
        <v>TERRESTRE</v>
      </c>
      <c r="X208" s="44" t="s">
        <v>2281</v>
      </c>
      <c r="Y208" s="44">
        <v>1</v>
      </c>
      <c r="Z208" s="63">
        <f>IF(T208="SOPORTE_TELEFÓNICO",'TARIFAS 2025'!$B$14,IF(V208="PRINCIPAL",'TARIFAS 2025'!$B$11,IF(V208="INTERMEDIA",'TARIFAS 2025'!$C$11,IF(V208="LEJANA",'TARIFAS 2025'!$D$11))))</f>
        <v>31419</v>
      </c>
      <c r="AA208" s="63">
        <f t="shared" si="3"/>
        <v>31419</v>
      </c>
      <c r="AB208" s="41"/>
      <c r="AC208" s="41"/>
      <c r="AD208" s="41"/>
      <c r="AE208" s="41"/>
      <c r="AF208" s="41"/>
      <c r="AG208" s="41"/>
      <c r="AH208" s="41"/>
      <c r="AI208" s="41"/>
      <c r="AJ208" s="41"/>
      <c r="AK208" s="41"/>
      <c r="AL208" s="41"/>
      <c r="AM208" s="41"/>
      <c r="AN208" s="41"/>
      <c r="AO208" s="41"/>
      <c r="AP208" s="41"/>
      <c r="AQ208" s="41"/>
      <c r="AR208" s="41"/>
      <c r="AS208" s="41"/>
      <c r="AT208" s="41"/>
      <c r="AU208" s="41"/>
      <c r="AV208" s="41"/>
      <c r="AW208" s="41"/>
      <c r="AX208" s="41"/>
      <c r="AY208" s="41"/>
      <c r="AZ208" s="41"/>
      <c r="BA208" s="41"/>
      <c r="BB208" s="41"/>
      <c r="BC208" s="41"/>
      <c r="BD208" s="41"/>
      <c r="BE208" s="41"/>
      <c r="BF208" s="41"/>
      <c r="BG208" s="41"/>
    </row>
    <row r="209" spans="1:59" s="35" customFormat="1" ht="15.6">
      <c r="A209" s="44" t="s">
        <v>87</v>
      </c>
      <c r="B209" s="44" t="str">
        <f>VLOOKUP(A209,'CENTROS DE COSTOS'!A:D,2,0)</f>
        <v>0036-0006</v>
      </c>
      <c r="C209" s="44" t="str">
        <f>VLOOKUP(A209,'CENTROS DE COSTOS'!A:D,3,0)</f>
        <v>Wompi Oriente</v>
      </c>
      <c r="D209" s="44">
        <v>73001</v>
      </c>
      <c r="E209" s="44">
        <v>2831984</v>
      </c>
      <c r="F209" s="44">
        <v>75096</v>
      </c>
      <c r="G209" s="44" t="s">
        <v>35</v>
      </c>
      <c r="H209" s="44" t="s">
        <v>1058</v>
      </c>
      <c r="I209" s="44" t="s">
        <v>87</v>
      </c>
      <c r="J209" s="44" t="s">
        <v>4392</v>
      </c>
      <c r="K209" s="44" t="s">
        <v>1174</v>
      </c>
      <c r="L209" s="44" t="s">
        <v>4393</v>
      </c>
      <c r="M209" s="52">
        <v>45932.654861111114</v>
      </c>
      <c r="N209" s="52">
        <v>45933.552777777775</v>
      </c>
      <c r="O209" s="44" t="s">
        <v>37</v>
      </c>
      <c r="P209" s="44" t="s">
        <v>37</v>
      </c>
      <c r="Q209" s="44" t="s">
        <v>3805</v>
      </c>
      <c r="R209" s="44" t="s">
        <v>3806</v>
      </c>
      <c r="S209" s="44" t="s">
        <v>4394</v>
      </c>
      <c r="T209" s="44" t="s">
        <v>1178</v>
      </c>
      <c r="U209" s="44">
        <v>24</v>
      </c>
      <c r="V209" s="44" t="s">
        <v>42</v>
      </c>
      <c r="W209" s="44" t="str">
        <f>VLOOKUP(D209,TIPOLOGIA!A:F,6,0)</f>
        <v>TERRESTRE</v>
      </c>
      <c r="X209" s="44" t="s">
        <v>1360</v>
      </c>
      <c r="Y209" s="44">
        <v>1</v>
      </c>
      <c r="Z209" s="63">
        <f>IF(T209="SOPORTE_TELEFÓNICO",'TARIFAS 2025'!$B$14,IF(V209="PRINCIPAL",'TARIFAS 2025'!$B$11,IF(V209="INTERMEDIA",'TARIFAS 2025'!$C$11,IF(V209="LEJANA",'TARIFAS 2025'!$D$11))))</f>
        <v>31419</v>
      </c>
      <c r="AA209" s="63">
        <f t="shared" si="3"/>
        <v>31419</v>
      </c>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c r="BA209" s="41"/>
      <c r="BB209" s="41"/>
      <c r="BC209" s="41"/>
      <c r="BD209" s="41"/>
      <c r="BE209" s="41"/>
      <c r="BF209" s="41"/>
      <c r="BG209" s="41"/>
    </row>
    <row r="210" spans="1:59" s="35" customFormat="1" ht="15.6">
      <c r="A210" s="44" t="s">
        <v>73</v>
      </c>
      <c r="B210" s="44" t="str">
        <f>VLOOKUP(A210,'CENTROS DE COSTOS'!A:D,2,0)</f>
        <v>0036-0004</v>
      </c>
      <c r="C210" s="44" t="str">
        <f>VLOOKUP(A210,'CENTROS DE COSTOS'!A:D,3,0)</f>
        <v>Wompi Centro</v>
      </c>
      <c r="D210" s="44">
        <v>11001</v>
      </c>
      <c r="E210" s="44">
        <v>2831991</v>
      </c>
      <c r="F210" s="44">
        <v>27856</v>
      </c>
      <c r="G210" s="44" t="s">
        <v>35</v>
      </c>
      <c r="H210" s="44" t="s">
        <v>620</v>
      </c>
      <c r="I210" s="44" t="s">
        <v>2057</v>
      </c>
      <c r="J210" s="44" t="s">
        <v>4395</v>
      </c>
      <c r="K210" s="44" t="s">
        <v>1174</v>
      </c>
      <c r="L210" s="44" t="s">
        <v>4396</v>
      </c>
      <c r="M210" s="52">
        <v>45932.65625</v>
      </c>
      <c r="N210" s="52">
        <v>45933.553472222222</v>
      </c>
      <c r="O210" s="44" t="s">
        <v>37</v>
      </c>
      <c r="P210" s="44" t="s">
        <v>37</v>
      </c>
      <c r="Q210" s="44" t="s">
        <v>3805</v>
      </c>
      <c r="R210" s="44" t="s">
        <v>3806</v>
      </c>
      <c r="S210" s="44" t="s">
        <v>4397</v>
      </c>
      <c r="T210" s="44" t="s">
        <v>1178</v>
      </c>
      <c r="U210" s="44">
        <v>32</v>
      </c>
      <c r="V210" s="44" t="s">
        <v>42</v>
      </c>
      <c r="W210" s="44" t="str">
        <f>VLOOKUP(D210,TIPOLOGIA!A:F,6,0)</f>
        <v>TERRESTRE</v>
      </c>
      <c r="X210" s="44" t="s">
        <v>2253</v>
      </c>
      <c r="Y210" s="44">
        <v>1</v>
      </c>
      <c r="Z210" s="63">
        <f>IF(T210="SOPORTE_TELEFÓNICO",'TARIFAS 2025'!$B$14,IF(V210="PRINCIPAL",'TARIFAS 2025'!$B$11,IF(V210="INTERMEDIA",'TARIFAS 2025'!$C$11,IF(V210="LEJANA",'TARIFAS 2025'!$D$11))))</f>
        <v>31419</v>
      </c>
      <c r="AA210" s="63">
        <f t="shared" si="3"/>
        <v>31419</v>
      </c>
      <c r="AB210" s="41"/>
      <c r="AC210" s="41"/>
      <c r="AD210" s="41"/>
      <c r="AE210" s="41"/>
      <c r="AF210" s="41"/>
      <c r="AG210" s="41"/>
      <c r="AH210" s="41"/>
      <c r="AI210" s="41"/>
      <c r="AJ210" s="41"/>
      <c r="AK210" s="41"/>
      <c r="AL210" s="41"/>
      <c r="AM210" s="41"/>
      <c r="AN210" s="41"/>
      <c r="AO210" s="41"/>
      <c r="AP210" s="41"/>
      <c r="AQ210" s="41"/>
      <c r="AR210" s="41"/>
      <c r="AS210" s="41"/>
      <c r="AT210" s="41"/>
      <c r="AU210" s="41"/>
      <c r="AV210" s="41"/>
      <c r="AW210" s="41"/>
      <c r="AX210" s="41"/>
      <c r="AY210" s="41"/>
      <c r="AZ210" s="41"/>
      <c r="BA210" s="41"/>
      <c r="BB210" s="41"/>
      <c r="BC210" s="41"/>
      <c r="BD210" s="41"/>
      <c r="BE210" s="41"/>
      <c r="BF210" s="41"/>
      <c r="BG210" s="41"/>
    </row>
    <row r="211" spans="1:59" s="35" customFormat="1" ht="15.6">
      <c r="A211" s="44" t="s">
        <v>100</v>
      </c>
      <c r="B211" s="44" t="str">
        <f>VLOOKUP(A211,'CENTROS DE COSTOS'!A:D,2,0)</f>
        <v>0036-0006</v>
      </c>
      <c r="C211" s="44" t="str">
        <f>VLOOKUP(A211,'CENTROS DE COSTOS'!A:D,3,0)</f>
        <v>Wompi Oriente</v>
      </c>
      <c r="D211" s="44">
        <v>50001</v>
      </c>
      <c r="E211" s="44">
        <v>2832466</v>
      </c>
      <c r="F211" s="44">
        <v>74473</v>
      </c>
      <c r="G211" s="44" t="s">
        <v>35</v>
      </c>
      <c r="H211" s="44" t="s">
        <v>816</v>
      </c>
      <c r="I211" s="44" t="s">
        <v>100</v>
      </c>
      <c r="J211" s="44" t="s">
        <v>4398</v>
      </c>
      <c r="K211" s="44" t="s">
        <v>1174</v>
      </c>
      <c r="L211" s="44" t="s">
        <v>4399</v>
      </c>
      <c r="M211" s="52">
        <v>45932.690972222219</v>
      </c>
      <c r="N211" s="52">
        <v>45933.555555555555</v>
      </c>
      <c r="O211" s="44" t="s">
        <v>37</v>
      </c>
      <c r="P211" s="44" t="s">
        <v>37</v>
      </c>
      <c r="Q211" s="44" t="s">
        <v>3805</v>
      </c>
      <c r="R211" s="44" t="s">
        <v>3806</v>
      </c>
      <c r="S211" s="44" t="s">
        <v>4400</v>
      </c>
      <c r="T211" s="44" t="s">
        <v>1178</v>
      </c>
      <c r="U211" s="44">
        <v>48</v>
      </c>
      <c r="V211" s="44" t="s">
        <v>42</v>
      </c>
      <c r="W211" s="44" t="str">
        <f>VLOOKUP(D211,TIPOLOGIA!A:F,6,0)</f>
        <v>TERRESTRE</v>
      </c>
      <c r="X211" s="44" t="s">
        <v>2080</v>
      </c>
      <c r="Y211" s="44">
        <v>1</v>
      </c>
      <c r="Z211" s="63">
        <f>IF(T211="SOPORTE_TELEFÓNICO",'TARIFAS 2025'!$B$14,IF(V211="PRINCIPAL",'TARIFAS 2025'!$B$11,IF(V211="INTERMEDIA",'TARIFAS 2025'!$C$11,IF(V211="LEJANA",'TARIFAS 2025'!$D$11))))</f>
        <v>31419</v>
      </c>
      <c r="AA211" s="63">
        <f t="shared" si="3"/>
        <v>31419</v>
      </c>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row>
    <row r="212" spans="1:59" s="35" customFormat="1" ht="15.6">
      <c r="A212" s="44" t="s">
        <v>90</v>
      </c>
      <c r="B212" s="44" t="str">
        <f>VLOOKUP(A212,'CENTROS DE COSTOS'!A:D,2,0)</f>
        <v>0036-0005</v>
      </c>
      <c r="C212" s="44" t="str">
        <f>VLOOKUP(A212,'CENTROS DE COSTOS'!A:D,3,0)</f>
        <v>Wompi Noroccidente</v>
      </c>
      <c r="D212" s="44">
        <v>5088</v>
      </c>
      <c r="E212" s="44">
        <v>2800632</v>
      </c>
      <c r="F212" s="44">
        <v>61335</v>
      </c>
      <c r="G212" s="44" t="s">
        <v>35</v>
      </c>
      <c r="H212" s="44" t="s">
        <v>122</v>
      </c>
      <c r="I212" s="44" t="s">
        <v>157</v>
      </c>
      <c r="J212" s="44" t="s">
        <v>4401</v>
      </c>
      <c r="K212" s="44" t="s">
        <v>1174</v>
      </c>
      <c r="L212" s="44" t="s">
        <v>4402</v>
      </c>
      <c r="M212" s="52">
        <v>45926.602083333331</v>
      </c>
      <c r="N212" s="52">
        <v>45933.584722222222</v>
      </c>
      <c r="O212" s="44" t="s">
        <v>37</v>
      </c>
      <c r="P212" s="44" t="s">
        <v>37</v>
      </c>
      <c r="Q212" s="44" t="s">
        <v>3805</v>
      </c>
      <c r="R212" s="44" t="s">
        <v>3806</v>
      </c>
      <c r="S212" s="44" t="s">
        <v>4403</v>
      </c>
      <c r="T212" s="44" t="s">
        <v>1178</v>
      </c>
      <c r="U212" s="44">
        <v>40</v>
      </c>
      <c r="V212" s="44" t="s">
        <v>42</v>
      </c>
      <c r="W212" s="44" t="str">
        <f>VLOOKUP(D212,TIPOLOGIA!A:F,6,0)</f>
        <v>TERRESTRE</v>
      </c>
      <c r="X212" s="44" t="s">
        <v>1223</v>
      </c>
      <c r="Y212" s="44">
        <v>1</v>
      </c>
      <c r="Z212" s="63">
        <f>IF(T212="SOPORTE_TELEFÓNICO",'TARIFAS 2025'!$B$14,IF(V212="PRINCIPAL",'TARIFAS 2025'!$B$11,IF(V212="INTERMEDIA",'TARIFAS 2025'!$C$11,IF(V212="LEJANA",'TARIFAS 2025'!$D$11))))</f>
        <v>31419</v>
      </c>
      <c r="AA212" s="63">
        <f t="shared" si="3"/>
        <v>31419</v>
      </c>
      <c r="AB212" s="41"/>
      <c r="AC212" s="41"/>
      <c r="AD212" s="41"/>
      <c r="AE212" s="41"/>
      <c r="AF212" s="41"/>
      <c r="AG212" s="41"/>
      <c r="AH212" s="41"/>
      <c r="AI212" s="41"/>
      <c r="AJ212" s="41"/>
      <c r="AK212" s="41"/>
      <c r="AL212" s="41"/>
      <c r="AM212" s="41"/>
      <c r="AN212" s="41"/>
      <c r="AO212" s="41"/>
      <c r="AP212" s="41"/>
      <c r="AQ212" s="41"/>
      <c r="AR212" s="41"/>
      <c r="AS212" s="41"/>
      <c r="AT212" s="41"/>
      <c r="AU212" s="41"/>
      <c r="AV212" s="41"/>
      <c r="AW212" s="41"/>
      <c r="AX212" s="41"/>
      <c r="AY212" s="41"/>
      <c r="AZ212" s="41"/>
      <c r="BA212" s="41"/>
      <c r="BB212" s="41"/>
      <c r="BC212" s="41"/>
      <c r="BD212" s="41"/>
      <c r="BE212" s="41"/>
      <c r="BF212" s="41"/>
      <c r="BG212" s="41"/>
    </row>
    <row r="213" spans="1:59" s="35" customFormat="1" ht="15.6">
      <c r="A213" s="44" t="s">
        <v>82</v>
      </c>
      <c r="B213" s="44" t="str">
        <f>VLOOKUP(A213,'CENTROS DE COSTOS'!A:D,2,0)</f>
        <v>0036-0001</v>
      </c>
      <c r="C213" s="44" t="str">
        <f>VLOOKUP(A213,'CENTROS DE COSTOS'!A:D,3,0)</f>
        <v>Wompi Costa</v>
      </c>
      <c r="D213" s="44">
        <v>13001</v>
      </c>
      <c r="E213" s="44">
        <v>2808792</v>
      </c>
      <c r="F213" s="44">
        <v>54431</v>
      </c>
      <c r="G213" s="44" t="s">
        <v>35</v>
      </c>
      <c r="H213" s="44" t="s">
        <v>277</v>
      </c>
      <c r="I213" s="44" t="s">
        <v>82</v>
      </c>
      <c r="J213" s="44" t="s">
        <v>4404</v>
      </c>
      <c r="K213" s="44" t="s">
        <v>1174</v>
      </c>
      <c r="L213" s="44" t="s">
        <v>4405</v>
      </c>
      <c r="M213" s="52">
        <v>45929.5625</v>
      </c>
      <c r="N213" s="52">
        <v>45933.618750000001</v>
      </c>
      <c r="O213" s="44" t="s">
        <v>37</v>
      </c>
      <c r="P213" s="44" t="s">
        <v>37</v>
      </c>
      <c r="Q213" s="44" t="s">
        <v>3805</v>
      </c>
      <c r="R213" s="44" t="s">
        <v>3806</v>
      </c>
      <c r="S213" s="44" t="s">
        <v>4406</v>
      </c>
      <c r="T213" s="44" t="s">
        <v>1178</v>
      </c>
      <c r="U213" s="44">
        <v>24</v>
      </c>
      <c r="V213" s="44" t="s">
        <v>42</v>
      </c>
      <c r="W213" s="44" t="str">
        <f>VLOOKUP(D213,TIPOLOGIA!A:F,6,0)</f>
        <v>TERRESTRE</v>
      </c>
      <c r="X213" s="44" t="s">
        <v>3837</v>
      </c>
      <c r="Y213" s="44">
        <v>1</v>
      </c>
      <c r="Z213" s="63">
        <f>IF(T213="SOPORTE_TELEFÓNICO",'TARIFAS 2025'!$B$14,IF(V213="PRINCIPAL",'TARIFAS 2025'!$B$11,IF(V213="INTERMEDIA",'TARIFAS 2025'!$C$11,IF(V213="LEJANA",'TARIFAS 2025'!$D$11))))</f>
        <v>31419</v>
      </c>
      <c r="AA213" s="63">
        <f t="shared" si="3"/>
        <v>31419</v>
      </c>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row>
    <row r="214" spans="1:59" s="35" customFormat="1" ht="15.6">
      <c r="A214" s="44" t="s">
        <v>79</v>
      </c>
      <c r="B214" s="44" t="str">
        <f>VLOOKUP(A214,'CENTROS DE COSTOS'!A:D,2,0)</f>
        <v>0036-0003</v>
      </c>
      <c r="C214" s="44" t="str">
        <f>VLOOKUP(A214,'CENTROS DE COSTOS'!A:D,3,0)</f>
        <v>Wompi Suroccidente</v>
      </c>
      <c r="D214" s="44">
        <v>76001</v>
      </c>
      <c r="E214" s="44">
        <v>2815578</v>
      </c>
      <c r="F214" s="44">
        <v>49116</v>
      </c>
      <c r="G214" s="44" t="s">
        <v>35</v>
      </c>
      <c r="H214" s="44" t="s">
        <v>1103</v>
      </c>
      <c r="I214" s="44" t="s">
        <v>79</v>
      </c>
      <c r="J214" s="44" t="s">
        <v>4407</v>
      </c>
      <c r="K214" s="44" t="s">
        <v>1174</v>
      </c>
      <c r="L214" s="44" t="s">
        <v>4408</v>
      </c>
      <c r="M214" s="52">
        <v>45930.507638888892</v>
      </c>
      <c r="N214" s="52">
        <v>45933.621527777781</v>
      </c>
      <c r="O214" s="44" t="s">
        <v>37</v>
      </c>
      <c r="P214" s="44" t="s">
        <v>37</v>
      </c>
      <c r="Q214" s="44" t="s">
        <v>3805</v>
      </c>
      <c r="R214" s="44" t="s">
        <v>3806</v>
      </c>
      <c r="S214" s="44" t="s">
        <v>4409</v>
      </c>
      <c r="T214" s="44" t="s">
        <v>1178</v>
      </c>
      <c r="U214" s="44">
        <v>40</v>
      </c>
      <c r="V214" s="44" t="s">
        <v>42</v>
      </c>
      <c r="W214" s="44" t="str">
        <f>VLOOKUP(D214,TIPOLOGIA!A:F,6,0)</f>
        <v>TERRESTRE</v>
      </c>
      <c r="X214" s="44" t="s">
        <v>2171</v>
      </c>
      <c r="Y214" s="44">
        <v>1</v>
      </c>
      <c r="Z214" s="63">
        <f>IF(T214="SOPORTE_TELEFÓNICO",'TARIFAS 2025'!$B$14,IF(V214="PRINCIPAL",'TARIFAS 2025'!$B$11,IF(V214="INTERMEDIA",'TARIFAS 2025'!$C$11,IF(V214="LEJANA",'TARIFAS 2025'!$D$11))))</f>
        <v>31419</v>
      </c>
      <c r="AA214" s="63">
        <f t="shared" si="3"/>
        <v>31419</v>
      </c>
      <c r="AB214" s="41"/>
      <c r="AC214" s="41"/>
      <c r="AD214" s="41"/>
      <c r="AE214" s="41"/>
      <c r="AF214" s="41"/>
      <c r="AG214" s="41"/>
      <c r="AH214" s="41"/>
      <c r="AI214" s="41"/>
      <c r="AJ214" s="41"/>
      <c r="AK214" s="41"/>
      <c r="AL214" s="41"/>
      <c r="AM214" s="41"/>
      <c r="AN214" s="41"/>
      <c r="AO214" s="41"/>
      <c r="AP214" s="41"/>
      <c r="AQ214" s="41"/>
      <c r="AR214" s="41"/>
      <c r="AS214" s="41"/>
      <c r="AT214" s="41"/>
      <c r="AU214" s="41"/>
      <c r="AV214" s="41"/>
      <c r="AW214" s="41"/>
      <c r="AX214" s="41"/>
      <c r="AY214" s="41"/>
      <c r="AZ214" s="41"/>
      <c r="BA214" s="41"/>
      <c r="BB214" s="41"/>
      <c r="BC214" s="41"/>
      <c r="BD214" s="41"/>
      <c r="BE214" s="41"/>
      <c r="BF214" s="41"/>
      <c r="BG214" s="41"/>
    </row>
    <row r="215" spans="1:59" s="35" customFormat="1" ht="15.6">
      <c r="A215" s="44" t="s">
        <v>90</v>
      </c>
      <c r="B215" s="44" t="str">
        <f>VLOOKUP(A215,'CENTROS DE COSTOS'!A:D,2,0)</f>
        <v>0036-0005</v>
      </c>
      <c r="C215" s="44" t="str">
        <f>VLOOKUP(A215,'CENTROS DE COSTOS'!A:D,3,0)</f>
        <v>Wompi Noroccidente</v>
      </c>
      <c r="D215" s="44">
        <v>5088</v>
      </c>
      <c r="E215" s="44">
        <v>2817180</v>
      </c>
      <c r="F215" s="44">
        <v>16567</v>
      </c>
      <c r="G215" s="44" t="s">
        <v>35</v>
      </c>
      <c r="H215" s="44" t="s">
        <v>122</v>
      </c>
      <c r="I215" s="44" t="s">
        <v>157</v>
      </c>
      <c r="J215" s="44" t="s">
        <v>2634</v>
      </c>
      <c r="K215" s="44" t="s">
        <v>1174</v>
      </c>
      <c r="L215" s="44" t="s">
        <v>4410</v>
      </c>
      <c r="M215" s="52">
        <v>45930.640277777777</v>
      </c>
      <c r="N215" s="52">
        <v>45933.62222222222</v>
      </c>
      <c r="O215" s="44" t="s">
        <v>37</v>
      </c>
      <c r="P215" s="44" t="s">
        <v>37</v>
      </c>
      <c r="Q215" s="44" t="s">
        <v>3805</v>
      </c>
      <c r="R215" s="44" t="s">
        <v>3806</v>
      </c>
      <c r="S215" s="44" t="s">
        <v>4411</v>
      </c>
      <c r="T215" s="44" t="s">
        <v>1178</v>
      </c>
      <c r="U215" s="44">
        <v>48</v>
      </c>
      <c r="V215" s="44" t="s">
        <v>42</v>
      </c>
      <c r="W215" s="44" t="str">
        <f>VLOOKUP(D215,TIPOLOGIA!A:F,6,0)</f>
        <v>TERRESTRE</v>
      </c>
      <c r="X215" s="44" t="s">
        <v>4230</v>
      </c>
      <c r="Y215" s="44">
        <v>1</v>
      </c>
      <c r="Z215" s="63">
        <f>IF(T215="SOPORTE_TELEFÓNICO",'TARIFAS 2025'!$B$14,IF(V215="PRINCIPAL",'TARIFAS 2025'!$B$11,IF(V215="INTERMEDIA",'TARIFAS 2025'!$C$11,IF(V215="LEJANA",'TARIFAS 2025'!$D$11))))</f>
        <v>31419</v>
      </c>
      <c r="AA215" s="63">
        <f t="shared" si="3"/>
        <v>31419</v>
      </c>
      <c r="AB215" s="41"/>
      <c r="AC215" s="41"/>
      <c r="AD215" s="41"/>
      <c r="AE215" s="41"/>
      <c r="AF215" s="41"/>
      <c r="AG215" s="41"/>
      <c r="AH215" s="41"/>
      <c r="AI215" s="41"/>
      <c r="AJ215" s="41"/>
      <c r="AK215" s="41"/>
      <c r="AL215" s="41"/>
      <c r="AM215" s="41"/>
      <c r="AN215" s="41"/>
      <c r="AO215" s="41"/>
      <c r="AP215" s="41"/>
      <c r="AQ215" s="41"/>
      <c r="AR215" s="41"/>
      <c r="AS215" s="41"/>
      <c r="AT215" s="41"/>
      <c r="AU215" s="41"/>
      <c r="AV215" s="41"/>
      <c r="AW215" s="41"/>
      <c r="AX215" s="41"/>
      <c r="AY215" s="41"/>
      <c r="AZ215" s="41"/>
      <c r="BA215" s="41"/>
      <c r="BB215" s="41"/>
      <c r="BC215" s="41"/>
      <c r="BD215" s="41"/>
      <c r="BE215" s="41"/>
      <c r="BF215" s="41"/>
      <c r="BG215" s="41"/>
    </row>
    <row r="216" spans="1:59" s="35" customFormat="1" ht="15.6">
      <c r="A216" s="44" t="s">
        <v>73</v>
      </c>
      <c r="B216" s="44" t="str">
        <f>VLOOKUP(A216,'CENTROS DE COSTOS'!A:D,2,0)</f>
        <v>0036-0004</v>
      </c>
      <c r="C216" s="44" t="str">
        <f>VLOOKUP(A216,'CENTROS DE COSTOS'!A:D,3,0)</f>
        <v>Wompi Centro</v>
      </c>
      <c r="D216" s="44">
        <v>25473</v>
      </c>
      <c r="E216" s="44">
        <v>2822233</v>
      </c>
      <c r="F216" s="44">
        <v>69579</v>
      </c>
      <c r="G216" s="44" t="s">
        <v>35</v>
      </c>
      <c r="H216" s="44" t="s">
        <v>620</v>
      </c>
      <c r="I216" s="44" t="s">
        <v>622</v>
      </c>
      <c r="J216" s="44" t="s">
        <v>4412</v>
      </c>
      <c r="K216" s="44" t="s">
        <v>1174</v>
      </c>
      <c r="L216" s="44" t="s">
        <v>4413</v>
      </c>
      <c r="M216" s="52">
        <v>45931.466666666667</v>
      </c>
      <c r="N216" s="52">
        <v>45933.622916666667</v>
      </c>
      <c r="O216" s="44" t="s">
        <v>37</v>
      </c>
      <c r="P216" s="44" t="s">
        <v>37</v>
      </c>
      <c r="Q216" s="44" t="s">
        <v>3805</v>
      </c>
      <c r="R216" s="44" t="s">
        <v>3806</v>
      </c>
      <c r="S216" s="44" t="s">
        <v>4414</v>
      </c>
      <c r="T216" s="44" t="s">
        <v>1178</v>
      </c>
      <c r="U216" s="44">
        <v>48</v>
      </c>
      <c r="V216" s="44" t="s">
        <v>42</v>
      </c>
      <c r="W216" s="44" t="str">
        <f>VLOOKUP(D216,TIPOLOGIA!A:F,6,0)</f>
        <v>TERRESTRE</v>
      </c>
      <c r="X216" s="44" t="s">
        <v>2006</v>
      </c>
      <c r="Y216" s="44">
        <v>1</v>
      </c>
      <c r="Z216" s="63">
        <f>IF(T216="SOPORTE_TELEFÓNICO",'TARIFAS 2025'!$B$14,IF(V216="PRINCIPAL",'TARIFAS 2025'!$B$11,IF(V216="INTERMEDIA",'TARIFAS 2025'!$C$11,IF(V216="LEJANA",'TARIFAS 2025'!$D$11))))</f>
        <v>31419</v>
      </c>
      <c r="AA216" s="63">
        <f t="shared" si="3"/>
        <v>31419</v>
      </c>
      <c r="AB216" s="41"/>
      <c r="AC216" s="41"/>
      <c r="AD216" s="41"/>
      <c r="AE216" s="41"/>
      <c r="AF216" s="41"/>
      <c r="AG216" s="41"/>
      <c r="AH216" s="41"/>
      <c r="AI216" s="41"/>
      <c r="AJ216" s="41"/>
      <c r="AK216" s="41"/>
      <c r="AL216" s="41"/>
      <c r="AM216" s="41"/>
      <c r="AN216" s="41"/>
      <c r="AO216" s="41"/>
      <c r="AP216" s="41"/>
      <c r="AQ216" s="41"/>
      <c r="AR216" s="41"/>
      <c r="AS216" s="41"/>
      <c r="AT216" s="41"/>
      <c r="AU216" s="41"/>
      <c r="AV216" s="41"/>
      <c r="AW216" s="41"/>
      <c r="AX216" s="41"/>
      <c r="AY216" s="41"/>
      <c r="AZ216" s="41"/>
      <c r="BA216" s="41"/>
      <c r="BB216" s="41"/>
      <c r="BC216" s="41"/>
      <c r="BD216" s="41"/>
      <c r="BE216" s="41"/>
      <c r="BF216" s="41"/>
      <c r="BG216" s="41"/>
    </row>
    <row r="217" spans="1:59" s="35" customFormat="1" ht="15.6">
      <c r="A217" s="44" t="s">
        <v>73</v>
      </c>
      <c r="B217" s="44" t="str">
        <f>VLOOKUP(A217,'CENTROS DE COSTOS'!A:D,2,0)</f>
        <v>0036-0004</v>
      </c>
      <c r="C217" s="44" t="str">
        <f>VLOOKUP(A217,'CENTROS DE COSTOS'!A:D,3,0)</f>
        <v>Wompi Centro</v>
      </c>
      <c r="D217" s="44">
        <v>25473</v>
      </c>
      <c r="E217" s="44">
        <v>2822441</v>
      </c>
      <c r="F217" s="44">
        <v>77317</v>
      </c>
      <c r="G217" s="44" t="s">
        <v>35</v>
      </c>
      <c r="H217" s="44" t="s">
        <v>620</v>
      </c>
      <c r="I217" s="44" t="s">
        <v>622</v>
      </c>
      <c r="J217" s="44" t="s">
        <v>4415</v>
      </c>
      <c r="K217" s="44" t="s">
        <v>1174</v>
      </c>
      <c r="L217" s="44" t="s">
        <v>4416</v>
      </c>
      <c r="M217" s="52">
        <v>45931.480555555558</v>
      </c>
      <c r="N217" s="52">
        <v>45933.623611111114</v>
      </c>
      <c r="O217" s="44" t="s">
        <v>37</v>
      </c>
      <c r="P217" s="44" t="s">
        <v>37</v>
      </c>
      <c r="Q217" s="44" t="s">
        <v>3805</v>
      </c>
      <c r="R217" s="44" t="s">
        <v>3806</v>
      </c>
      <c r="S217" s="44" t="s">
        <v>4417</v>
      </c>
      <c r="T217" s="44" t="s">
        <v>1178</v>
      </c>
      <c r="U217" s="44">
        <v>40</v>
      </c>
      <c r="V217" s="44" t="s">
        <v>42</v>
      </c>
      <c r="W217" s="44" t="str">
        <f>VLOOKUP(D217,TIPOLOGIA!A:F,6,0)</f>
        <v>TERRESTRE</v>
      </c>
      <c r="X217" s="44" t="s">
        <v>2449</v>
      </c>
      <c r="Y217" s="44">
        <v>1</v>
      </c>
      <c r="Z217" s="63">
        <f>IF(T217="SOPORTE_TELEFÓNICO",'TARIFAS 2025'!$B$14,IF(V217="PRINCIPAL",'TARIFAS 2025'!$B$11,IF(V217="INTERMEDIA",'TARIFAS 2025'!$C$11,IF(V217="LEJANA",'TARIFAS 2025'!$D$11))))</f>
        <v>31419</v>
      </c>
      <c r="AA217" s="63">
        <f t="shared" si="3"/>
        <v>31419</v>
      </c>
      <c r="AB217" s="41"/>
      <c r="AC217" s="41"/>
      <c r="AD217" s="41"/>
      <c r="AE217" s="41"/>
      <c r="AF217" s="41"/>
      <c r="AG217" s="41"/>
      <c r="AH217" s="41"/>
      <c r="AI217" s="41"/>
      <c r="AJ217" s="41"/>
      <c r="AK217" s="41"/>
      <c r="AL217" s="41"/>
      <c r="AM217" s="41"/>
      <c r="AN217" s="41"/>
      <c r="AO217" s="41"/>
      <c r="AP217" s="41"/>
      <c r="AQ217" s="41"/>
      <c r="AR217" s="41"/>
      <c r="AS217" s="41"/>
      <c r="AT217" s="41"/>
      <c r="AU217" s="41"/>
      <c r="AV217" s="41"/>
      <c r="AW217" s="41"/>
      <c r="AX217" s="41"/>
      <c r="AY217" s="41"/>
      <c r="AZ217" s="41"/>
      <c r="BA217" s="41"/>
      <c r="BB217" s="41"/>
      <c r="BC217" s="41"/>
      <c r="BD217" s="41"/>
      <c r="BE217" s="41"/>
      <c r="BF217" s="41"/>
      <c r="BG217" s="41"/>
    </row>
    <row r="218" spans="1:59" s="35" customFormat="1" ht="15.6">
      <c r="A218" s="44" t="s">
        <v>70</v>
      </c>
      <c r="B218" s="44" t="str">
        <f>VLOOKUP(A218,'CENTROS DE COSTOS'!A:D,2,0)</f>
        <v>0036-0001</v>
      </c>
      <c r="C218" s="44" t="str">
        <f>VLOOKUP(A218,'CENTROS DE COSTOS'!A:D,3,0)</f>
        <v>Wompi Costa</v>
      </c>
      <c r="D218" s="44">
        <v>8001</v>
      </c>
      <c r="E218" s="44">
        <v>2825869</v>
      </c>
      <c r="F218" s="44">
        <v>77916</v>
      </c>
      <c r="G218" s="44" t="s">
        <v>35</v>
      </c>
      <c r="H218" s="44" t="s">
        <v>255</v>
      </c>
      <c r="I218" s="44" t="s">
        <v>70</v>
      </c>
      <c r="J218" s="44" t="s">
        <v>2915</v>
      </c>
      <c r="K218" s="44" t="s">
        <v>1174</v>
      </c>
      <c r="L218" s="44" t="s">
        <v>4418</v>
      </c>
      <c r="M218" s="52">
        <v>45932.333333333336</v>
      </c>
      <c r="N218" s="52">
        <v>45933.625694444447</v>
      </c>
      <c r="O218" s="44" t="s">
        <v>37</v>
      </c>
      <c r="P218" s="44" t="s">
        <v>37</v>
      </c>
      <c r="Q218" s="44" t="s">
        <v>3805</v>
      </c>
      <c r="R218" s="44" t="s">
        <v>3806</v>
      </c>
      <c r="S218" s="44" t="s">
        <v>4419</v>
      </c>
      <c r="T218" s="44" t="s">
        <v>1178</v>
      </c>
      <c r="U218" s="44">
        <v>32</v>
      </c>
      <c r="V218" s="44" t="s">
        <v>42</v>
      </c>
      <c r="W218" s="44" t="str">
        <f>VLOOKUP(D218,TIPOLOGIA!A:F,6,0)</f>
        <v>TERRESTRE</v>
      </c>
      <c r="X218" s="44" t="s">
        <v>2449</v>
      </c>
      <c r="Y218" s="44">
        <v>1</v>
      </c>
      <c r="Z218" s="63">
        <f>IF(T218="SOPORTE_TELEFÓNICO",'TARIFAS 2025'!$B$14,IF(V218="PRINCIPAL",'TARIFAS 2025'!$B$11,IF(V218="INTERMEDIA",'TARIFAS 2025'!$C$11,IF(V218="LEJANA",'TARIFAS 2025'!$D$11))))</f>
        <v>31419</v>
      </c>
      <c r="AA218" s="63">
        <f t="shared" si="3"/>
        <v>31419</v>
      </c>
      <c r="AB218" s="41"/>
      <c r="AC218" s="41"/>
      <c r="AD218" s="41"/>
      <c r="AE218" s="41"/>
      <c r="AF218" s="41"/>
      <c r="AG218" s="41"/>
      <c r="AH218" s="41"/>
      <c r="AI218" s="41"/>
      <c r="AJ218" s="41"/>
      <c r="AK218" s="41"/>
      <c r="AL218" s="41"/>
      <c r="AM218" s="41"/>
      <c r="AN218" s="41"/>
      <c r="AO218" s="41"/>
      <c r="AP218" s="41"/>
      <c r="AQ218" s="41"/>
      <c r="AR218" s="41"/>
      <c r="AS218" s="41"/>
      <c r="AT218" s="41"/>
      <c r="AU218" s="41"/>
      <c r="AV218" s="41"/>
      <c r="AW218" s="41"/>
      <c r="AX218" s="41"/>
      <c r="AY218" s="41"/>
      <c r="AZ218" s="41"/>
      <c r="BA218" s="41"/>
      <c r="BB218" s="41"/>
      <c r="BC218" s="41"/>
      <c r="BD218" s="41"/>
      <c r="BE218" s="41"/>
      <c r="BF218" s="41"/>
      <c r="BG218" s="41"/>
    </row>
    <row r="219" spans="1:59" s="35" customFormat="1" ht="15.6">
      <c r="A219" s="44" t="s">
        <v>76</v>
      </c>
      <c r="B219" s="44" t="str">
        <f>VLOOKUP(A219,'CENTROS DE COSTOS'!A:D,2,0)</f>
        <v>0036-0007</v>
      </c>
      <c r="C219" s="44" t="str">
        <f>VLOOKUP(A219,'CENTROS DE COSTOS'!A:D,3,0)</f>
        <v>Wompi Santander</v>
      </c>
      <c r="D219" s="44">
        <v>68001</v>
      </c>
      <c r="E219" s="44">
        <v>2826012</v>
      </c>
      <c r="F219" s="44">
        <v>78793</v>
      </c>
      <c r="G219" s="44" t="s">
        <v>35</v>
      </c>
      <c r="H219" s="44" t="s">
        <v>965</v>
      </c>
      <c r="I219" s="44" t="s">
        <v>76</v>
      </c>
      <c r="J219" s="44" t="s">
        <v>3577</v>
      </c>
      <c r="K219" s="44" t="s">
        <v>1174</v>
      </c>
      <c r="L219" s="44" t="s">
        <v>4420</v>
      </c>
      <c r="M219" s="52">
        <v>45932.333333333336</v>
      </c>
      <c r="N219" s="52">
        <v>45933.626388888886</v>
      </c>
      <c r="O219" s="44" t="s">
        <v>37</v>
      </c>
      <c r="P219" s="44" t="s">
        <v>37</v>
      </c>
      <c r="Q219" s="44" t="s">
        <v>3805</v>
      </c>
      <c r="R219" s="44" t="s">
        <v>3806</v>
      </c>
      <c r="S219" s="44" t="s">
        <v>4421</v>
      </c>
      <c r="T219" s="44" t="s">
        <v>1178</v>
      </c>
      <c r="U219" s="44">
        <v>16</v>
      </c>
      <c r="V219" s="44" t="s">
        <v>42</v>
      </c>
      <c r="W219" s="44" t="str">
        <f>VLOOKUP(D219,TIPOLOGIA!A:F,6,0)</f>
        <v>TERRESTRE</v>
      </c>
      <c r="X219" s="44" t="s">
        <v>4388</v>
      </c>
      <c r="Y219" s="44">
        <v>1</v>
      </c>
      <c r="Z219" s="63">
        <f>IF(T219="SOPORTE_TELEFÓNICO",'TARIFAS 2025'!$B$14,IF(V219="PRINCIPAL",'TARIFAS 2025'!$B$11,IF(V219="INTERMEDIA",'TARIFAS 2025'!$C$11,IF(V219="LEJANA",'TARIFAS 2025'!$D$11))))</f>
        <v>31419</v>
      </c>
      <c r="AA219" s="63">
        <f t="shared" si="3"/>
        <v>31419</v>
      </c>
      <c r="AB219" s="41"/>
      <c r="AC219" s="41"/>
      <c r="AD219" s="41"/>
      <c r="AE219" s="41"/>
      <c r="AF219" s="41"/>
      <c r="AG219" s="41"/>
      <c r="AH219" s="41"/>
      <c r="AI219" s="41"/>
      <c r="AJ219" s="41"/>
      <c r="AK219" s="41"/>
      <c r="AL219" s="41"/>
      <c r="AM219" s="41"/>
      <c r="AN219" s="41"/>
      <c r="AO219" s="41"/>
      <c r="AP219" s="41"/>
      <c r="AQ219" s="41"/>
      <c r="AR219" s="41"/>
      <c r="AS219" s="41"/>
      <c r="AT219" s="41"/>
      <c r="AU219" s="41"/>
      <c r="AV219" s="41"/>
      <c r="AW219" s="41"/>
      <c r="AX219" s="41"/>
      <c r="AY219" s="41"/>
      <c r="AZ219" s="41"/>
      <c r="BA219" s="41"/>
      <c r="BB219" s="41"/>
      <c r="BC219" s="41"/>
      <c r="BD219" s="41"/>
      <c r="BE219" s="41"/>
      <c r="BF219" s="41"/>
      <c r="BG219" s="41"/>
    </row>
    <row r="220" spans="1:59" s="35" customFormat="1" ht="15.6">
      <c r="A220" s="44" t="s">
        <v>100</v>
      </c>
      <c r="B220" s="44" t="str">
        <f>VLOOKUP(A220,'CENTROS DE COSTOS'!A:D,2,0)</f>
        <v>0036-0006</v>
      </c>
      <c r="C220" s="44" t="str">
        <f>VLOOKUP(A220,'CENTROS DE COSTOS'!A:D,3,0)</f>
        <v>Wompi Oriente</v>
      </c>
      <c r="D220" s="44">
        <v>50001</v>
      </c>
      <c r="E220" s="44">
        <v>2827547</v>
      </c>
      <c r="F220" s="44">
        <v>48457</v>
      </c>
      <c r="G220" s="44" t="s">
        <v>35</v>
      </c>
      <c r="H220" s="44" t="s">
        <v>816</v>
      </c>
      <c r="I220" s="44" t="s">
        <v>100</v>
      </c>
      <c r="J220" s="44" t="s">
        <v>2970</v>
      </c>
      <c r="K220" s="44" t="s">
        <v>1174</v>
      </c>
      <c r="L220" s="44" t="s">
        <v>4422</v>
      </c>
      <c r="M220" s="52">
        <v>45932.371527777781</v>
      </c>
      <c r="N220" s="52">
        <v>45933.628472222219</v>
      </c>
      <c r="O220" s="44" t="s">
        <v>37</v>
      </c>
      <c r="P220" s="44" t="s">
        <v>37</v>
      </c>
      <c r="Q220" s="44" t="s">
        <v>3805</v>
      </c>
      <c r="R220" s="44" t="s">
        <v>3806</v>
      </c>
      <c r="S220" s="44" t="s">
        <v>4423</v>
      </c>
      <c r="T220" s="44" t="s">
        <v>1178</v>
      </c>
      <c r="U220" s="44">
        <v>16</v>
      </c>
      <c r="V220" s="44" t="s">
        <v>42</v>
      </c>
      <c r="W220" s="44" t="str">
        <f>VLOOKUP(D220,TIPOLOGIA!A:F,6,0)</f>
        <v>TERRESTRE</v>
      </c>
      <c r="X220" s="44" t="s">
        <v>2812</v>
      </c>
      <c r="Y220" s="44">
        <v>1</v>
      </c>
      <c r="Z220" s="63">
        <f>IF(T220="SOPORTE_TELEFÓNICO",'TARIFAS 2025'!$B$14,IF(V220="PRINCIPAL",'TARIFAS 2025'!$B$11,IF(V220="INTERMEDIA",'TARIFAS 2025'!$C$11,IF(V220="LEJANA",'TARIFAS 2025'!$D$11))))</f>
        <v>31419</v>
      </c>
      <c r="AA220" s="63">
        <f t="shared" si="3"/>
        <v>31419</v>
      </c>
      <c r="AB220" s="41"/>
      <c r="AC220" s="41"/>
      <c r="AD220" s="41"/>
      <c r="AE220" s="41"/>
      <c r="AF220" s="41"/>
      <c r="AG220" s="41"/>
      <c r="AH220" s="41"/>
      <c r="AI220" s="41"/>
      <c r="AJ220" s="41"/>
      <c r="AK220" s="41"/>
      <c r="AL220" s="41"/>
      <c r="AM220" s="41"/>
      <c r="AN220" s="41"/>
      <c r="AO220" s="41"/>
      <c r="AP220" s="41"/>
      <c r="AQ220" s="41"/>
      <c r="AR220" s="41"/>
      <c r="AS220" s="41"/>
      <c r="AT220" s="41"/>
      <c r="AU220" s="41"/>
      <c r="AV220" s="41"/>
      <c r="AW220" s="41"/>
      <c r="AX220" s="41"/>
      <c r="AY220" s="41"/>
      <c r="AZ220" s="41"/>
      <c r="BA220" s="41"/>
      <c r="BB220" s="41"/>
      <c r="BC220" s="41"/>
      <c r="BD220" s="41"/>
      <c r="BE220" s="41"/>
      <c r="BF220" s="41"/>
      <c r="BG220" s="41"/>
    </row>
    <row r="221" spans="1:59" s="35" customFormat="1" ht="15.6">
      <c r="A221" s="44" t="s">
        <v>87</v>
      </c>
      <c r="B221" s="44" t="str">
        <f>VLOOKUP(A221,'CENTROS DE COSTOS'!A:D,2,0)</f>
        <v>0036-0006</v>
      </c>
      <c r="C221" s="44" t="str">
        <f>VLOOKUP(A221,'CENTROS DE COSTOS'!A:D,3,0)</f>
        <v>Wompi Oriente</v>
      </c>
      <c r="D221" s="44">
        <v>73001</v>
      </c>
      <c r="E221" s="44">
        <v>2829310</v>
      </c>
      <c r="F221" s="44">
        <v>77456</v>
      </c>
      <c r="G221" s="44" t="s">
        <v>35</v>
      </c>
      <c r="H221" s="44" t="s">
        <v>1058</v>
      </c>
      <c r="I221" s="44" t="s">
        <v>87</v>
      </c>
      <c r="J221" s="44" t="s">
        <v>4424</v>
      </c>
      <c r="K221" s="44" t="s">
        <v>1174</v>
      </c>
      <c r="L221" s="44" t="s">
        <v>4425</v>
      </c>
      <c r="M221" s="52">
        <v>45932.452777777777</v>
      </c>
      <c r="N221" s="52">
        <v>45933.632638888892</v>
      </c>
      <c r="O221" s="44" t="s">
        <v>37</v>
      </c>
      <c r="P221" s="44" t="s">
        <v>37</v>
      </c>
      <c r="Q221" s="44" t="s">
        <v>3805</v>
      </c>
      <c r="R221" s="44" t="s">
        <v>3806</v>
      </c>
      <c r="S221" s="44" t="s">
        <v>4394</v>
      </c>
      <c r="T221" s="44" t="s">
        <v>1178</v>
      </c>
      <c r="U221" s="44">
        <v>24</v>
      </c>
      <c r="V221" s="44" t="s">
        <v>42</v>
      </c>
      <c r="W221" s="44" t="str">
        <f>VLOOKUP(D221,TIPOLOGIA!A:F,6,0)</f>
        <v>TERRESTRE</v>
      </c>
      <c r="X221" s="44" t="s">
        <v>2124</v>
      </c>
      <c r="Y221" s="44">
        <v>1</v>
      </c>
      <c r="Z221" s="63">
        <f>IF(T221="SOPORTE_TELEFÓNICO",'TARIFAS 2025'!$B$14,IF(V221="PRINCIPAL",'TARIFAS 2025'!$B$11,IF(V221="INTERMEDIA",'TARIFAS 2025'!$C$11,IF(V221="LEJANA",'TARIFAS 2025'!$D$11))))</f>
        <v>31419</v>
      </c>
      <c r="AA221" s="63">
        <f t="shared" si="3"/>
        <v>31419</v>
      </c>
      <c r="AB221" s="41"/>
      <c r="AC221" s="41"/>
      <c r="AD221" s="41"/>
      <c r="AE221" s="41"/>
      <c r="AF221" s="41"/>
      <c r="AG221" s="41"/>
      <c r="AH221" s="41"/>
      <c r="AI221" s="41"/>
      <c r="AJ221" s="41"/>
      <c r="AK221" s="41"/>
      <c r="AL221" s="41"/>
      <c r="AM221" s="41"/>
      <c r="AN221" s="41"/>
      <c r="AO221" s="41"/>
      <c r="AP221" s="41"/>
      <c r="AQ221" s="41"/>
      <c r="AR221" s="41"/>
      <c r="AS221" s="41"/>
      <c r="AT221" s="41"/>
      <c r="AU221" s="41"/>
      <c r="AV221" s="41"/>
      <c r="AW221" s="41"/>
      <c r="AX221" s="41"/>
      <c r="AY221" s="41"/>
      <c r="AZ221" s="41"/>
      <c r="BA221" s="41"/>
      <c r="BB221" s="41"/>
      <c r="BC221" s="41"/>
      <c r="BD221" s="41"/>
      <c r="BE221" s="41"/>
      <c r="BF221" s="41"/>
      <c r="BG221" s="41"/>
    </row>
    <row r="222" spans="1:59" s="35" customFormat="1" ht="15.6">
      <c r="A222" s="44" t="s">
        <v>83</v>
      </c>
      <c r="B222" s="44" t="str">
        <f>VLOOKUP(A222,'CENTROS DE COSTOS'!A:D,2,0)</f>
        <v>0036-0007</v>
      </c>
      <c r="C222" s="44" t="str">
        <f>VLOOKUP(A222,'CENTROS DE COSTOS'!A:D,3,0)</f>
        <v>Wompi Santander</v>
      </c>
      <c r="D222" s="44">
        <v>54405</v>
      </c>
      <c r="E222" s="44">
        <v>2830491</v>
      </c>
      <c r="F222" s="44">
        <v>77315</v>
      </c>
      <c r="G222" s="44" t="s">
        <v>35</v>
      </c>
      <c r="H222" s="44" t="s">
        <v>893</v>
      </c>
      <c r="I222" s="44" t="s">
        <v>915</v>
      </c>
      <c r="J222" s="44" t="s">
        <v>4426</v>
      </c>
      <c r="K222" s="44" t="s">
        <v>1174</v>
      </c>
      <c r="L222" s="44" t="s">
        <v>4427</v>
      </c>
      <c r="M222" s="52">
        <v>45932.558333333334</v>
      </c>
      <c r="N222" s="52">
        <v>45933.634722222225</v>
      </c>
      <c r="O222" s="44" t="s">
        <v>37</v>
      </c>
      <c r="P222" s="44" t="s">
        <v>37</v>
      </c>
      <c r="Q222" s="44" t="s">
        <v>3805</v>
      </c>
      <c r="R222" s="44" t="s">
        <v>3806</v>
      </c>
      <c r="S222" s="44" t="s">
        <v>4428</v>
      </c>
      <c r="T222" s="44" t="s">
        <v>1178</v>
      </c>
      <c r="U222" s="44">
        <v>32</v>
      </c>
      <c r="V222" s="44" t="s">
        <v>42</v>
      </c>
      <c r="W222" s="44" t="str">
        <f>VLOOKUP(D222,TIPOLOGIA!A:F,6,0)</f>
        <v>TERRESTRE</v>
      </c>
      <c r="X222" s="44" t="s">
        <v>2253</v>
      </c>
      <c r="Y222" s="44">
        <v>1</v>
      </c>
      <c r="Z222" s="63">
        <f>IF(T222="SOPORTE_TELEFÓNICO",'TARIFAS 2025'!$B$14,IF(V222="PRINCIPAL",'TARIFAS 2025'!$B$11,IF(V222="INTERMEDIA",'TARIFAS 2025'!$C$11,IF(V222="LEJANA",'TARIFAS 2025'!$D$11))))</f>
        <v>31419</v>
      </c>
      <c r="AA222" s="63">
        <f t="shared" si="3"/>
        <v>31419</v>
      </c>
      <c r="AB222" s="41"/>
      <c r="AC222" s="41"/>
      <c r="AD222" s="41"/>
      <c r="AE222" s="41"/>
      <c r="AF222" s="41"/>
      <c r="AG222" s="41"/>
      <c r="AH222" s="41"/>
      <c r="AI222" s="41"/>
      <c r="AJ222" s="41"/>
      <c r="AK222" s="41"/>
      <c r="AL222" s="41"/>
      <c r="AM222" s="41"/>
      <c r="AN222" s="41"/>
      <c r="AO222" s="41"/>
      <c r="AP222" s="41"/>
      <c r="AQ222" s="41"/>
      <c r="AR222" s="41"/>
      <c r="AS222" s="41"/>
      <c r="AT222" s="41"/>
      <c r="AU222" s="41"/>
      <c r="AV222" s="41"/>
      <c r="AW222" s="41"/>
      <c r="AX222" s="41"/>
      <c r="AY222" s="41"/>
      <c r="AZ222" s="41"/>
      <c r="BA222" s="41"/>
      <c r="BB222" s="41"/>
      <c r="BC222" s="41"/>
      <c r="BD222" s="41"/>
      <c r="BE222" s="41"/>
      <c r="BF222" s="41"/>
      <c r="BG222" s="41"/>
    </row>
    <row r="223" spans="1:59" s="35" customFormat="1" ht="15.6">
      <c r="A223" s="44" t="s">
        <v>87</v>
      </c>
      <c r="B223" s="44" t="str">
        <f>VLOOKUP(A223,'CENTROS DE COSTOS'!A:D,2,0)</f>
        <v>0036-0006</v>
      </c>
      <c r="C223" s="44" t="str">
        <f>VLOOKUP(A223,'CENTROS DE COSTOS'!A:D,3,0)</f>
        <v>Wompi Oriente</v>
      </c>
      <c r="D223" s="44">
        <v>73001</v>
      </c>
      <c r="E223" s="44">
        <v>2830004</v>
      </c>
      <c r="F223" s="44">
        <v>75496</v>
      </c>
      <c r="G223" s="44" t="s">
        <v>35</v>
      </c>
      <c r="H223" s="44" t="s">
        <v>1058</v>
      </c>
      <c r="I223" s="44" t="s">
        <v>87</v>
      </c>
      <c r="J223" s="44" t="s">
        <v>4429</v>
      </c>
      <c r="K223" s="44" t="s">
        <v>1174</v>
      </c>
      <c r="L223" s="44" t="s">
        <v>4430</v>
      </c>
      <c r="M223" s="52">
        <v>45932.484722222223</v>
      </c>
      <c r="N223" s="52">
        <v>45933.634722222225</v>
      </c>
      <c r="O223" s="44" t="s">
        <v>37</v>
      </c>
      <c r="P223" s="44" t="s">
        <v>37</v>
      </c>
      <c r="Q223" s="44" t="s">
        <v>3805</v>
      </c>
      <c r="R223" s="44" t="s">
        <v>3806</v>
      </c>
      <c r="S223" s="44" t="s">
        <v>4394</v>
      </c>
      <c r="T223" s="44" t="s">
        <v>1178</v>
      </c>
      <c r="U223" s="44">
        <v>24</v>
      </c>
      <c r="V223" s="44" t="s">
        <v>42</v>
      </c>
      <c r="W223" s="44" t="str">
        <f>VLOOKUP(D223,TIPOLOGIA!A:F,6,0)</f>
        <v>TERRESTRE</v>
      </c>
      <c r="X223" s="44" t="s">
        <v>2221</v>
      </c>
      <c r="Y223" s="44">
        <v>1</v>
      </c>
      <c r="Z223" s="63">
        <f>IF(T223="SOPORTE_TELEFÓNICO",'TARIFAS 2025'!$B$14,IF(V223="PRINCIPAL",'TARIFAS 2025'!$B$11,IF(V223="INTERMEDIA",'TARIFAS 2025'!$C$11,IF(V223="LEJANA",'TARIFAS 2025'!$D$11))))</f>
        <v>31419</v>
      </c>
      <c r="AA223" s="63">
        <f t="shared" si="3"/>
        <v>31419</v>
      </c>
      <c r="AB223" s="41"/>
      <c r="AC223" s="41"/>
      <c r="AD223" s="41"/>
      <c r="AE223" s="41"/>
      <c r="AF223" s="41"/>
      <c r="AG223" s="41"/>
      <c r="AH223" s="41"/>
      <c r="AI223" s="41"/>
      <c r="AJ223" s="41"/>
      <c r="AK223" s="41"/>
      <c r="AL223" s="41"/>
      <c r="AM223" s="41"/>
      <c r="AN223" s="41"/>
      <c r="AO223" s="41"/>
      <c r="AP223" s="41"/>
      <c r="AQ223" s="41"/>
      <c r="AR223" s="41"/>
      <c r="AS223" s="41"/>
      <c r="AT223" s="41"/>
      <c r="AU223" s="41"/>
      <c r="AV223" s="41"/>
      <c r="AW223" s="41"/>
      <c r="AX223" s="41"/>
      <c r="AY223" s="41"/>
      <c r="AZ223" s="41"/>
      <c r="BA223" s="41"/>
      <c r="BB223" s="41"/>
      <c r="BC223" s="41"/>
      <c r="BD223" s="41"/>
      <c r="BE223" s="41"/>
      <c r="BF223" s="41"/>
      <c r="BG223" s="41"/>
    </row>
    <row r="224" spans="1:59" s="35" customFormat="1" ht="15.6">
      <c r="A224" s="44" t="s">
        <v>79</v>
      </c>
      <c r="B224" s="44" t="str">
        <f>VLOOKUP(A224,'CENTROS DE COSTOS'!A:D,2,0)</f>
        <v>0036-0003</v>
      </c>
      <c r="C224" s="44" t="str">
        <f>VLOOKUP(A224,'CENTROS DE COSTOS'!A:D,3,0)</f>
        <v>Wompi Suroccidente</v>
      </c>
      <c r="D224" s="44">
        <v>76001</v>
      </c>
      <c r="E224" s="44">
        <v>2801856</v>
      </c>
      <c r="F224" s="44">
        <v>59529</v>
      </c>
      <c r="G224" s="44" t="s">
        <v>35</v>
      </c>
      <c r="H224" s="44" t="s">
        <v>1103</v>
      </c>
      <c r="I224" s="44" t="s">
        <v>79</v>
      </c>
      <c r="J224" s="44" t="s">
        <v>4431</v>
      </c>
      <c r="K224" s="44" t="s">
        <v>1174</v>
      </c>
      <c r="L224" s="44" t="s">
        <v>4432</v>
      </c>
      <c r="M224" s="52">
        <v>45929.333333333336</v>
      </c>
      <c r="N224" s="52">
        <v>45933.637499999997</v>
      </c>
      <c r="O224" s="44" t="s">
        <v>37</v>
      </c>
      <c r="P224" s="44" t="s">
        <v>37</v>
      </c>
      <c r="Q224" s="44" t="s">
        <v>3805</v>
      </c>
      <c r="R224" s="44" t="s">
        <v>3806</v>
      </c>
      <c r="S224" s="44" t="s">
        <v>4433</v>
      </c>
      <c r="T224" s="44" t="s">
        <v>1178</v>
      </c>
      <c r="U224" s="44">
        <v>64</v>
      </c>
      <c r="V224" s="44" t="s">
        <v>42</v>
      </c>
      <c r="W224" s="44" t="str">
        <f>VLOOKUP(D224,TIPOLOGIA!A:F,6,0)</f>
        <v>TERRESTRE</v>
      </c>
      <c r="X224" s="44" t="s">
        <v>2253</v>
      </c>
      <c r="Y224" s="44">
        <v>1</v>
      </c>
      <c r="Z224" s="63">
        <f>IF(T224="SOPORTE_TELEFÓNICO",'TARIFAS 2025'!$B$14,IF(V224="PRINCIPAL",'TARIFAS 2025'!$B$11,IF(V224="INTERMEDIA",'TARIFAS 2025'!$C$11,IF(V224="LEJANA",'TARIFAS 2025'!$D$11))))</f>
        <v>31419</v>
      </c>
      <c r="AA224" s="63">
        <f t="shared" si="3"/>
        <v>31419</v>
      </c>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41"/>
      <c r="BG224" s="41"/>
    </row>
    <row r="225" spans="1:59" s="35" customFormat="1" ht="15.6">
      <c r="A225" s="44" t="s">
        <v>87</v>
      </c>
      <c r="B225" s="44" t="str">
        <f>VLOOKUP(A225,'CENTROS DE COSTOS'!A:D,2,0)</f>
        <v>0036-0006</v>
      </c>
      <c r="C225" s="44" t="str">
        <f>VLOOKUP(A225,'CENTROS DE COSTOS'!A:D,3,0)</f>
        <v>Wompi Oriente</v>
      </c>
      <c r="D225" s="44">
        <v>73001</v>
      </c>
      <c r="E225" s="44">
        <v>2824670</v>
      </c>
      <c r="F225" s="44">
        <v>27268</v>
      </c>
      <c r="G225" s="44" t="s">
        <v>35</v>
      </c>
      <c r="H225" s="44" t="s">
        <v>1058</v>
      </c>
      <c r="I225" s="44" t="s">
        <v>87</v>
      </c>
      <c r="J225" s="44" t="s">
        <v>4434</v>
      </c>
      <c r="K225" s="44" t="s">
        <v>1174</v>
      </c>
      <c r="L225" s="44" t="s">
        <v>4435</v>
      </c>
      <c r="M225" s="52">
        <v>45931.65347222222</v>
      </c>
      <c r="N225" s="52">
        <v>45933.638194444444</v>
      </c>
      <c r="O225" s="44" t="s">
        <v>37</v>
      </c>
      <c r="P225" s="44" t="s">
        <v>37</v>
      </c>
      <c r="Q225" s="44" t="s">
        <v>3805</v>
      </c>
      <c r="R225" s="44" t="s">
        <v>3806</v>
      </c>
      <c r="S225" s="44" t="s">
        <v>4300</v>
      </c>
      <c r="T225" s="44" t="s">
        <v>1178</v>
      </c>
      <c r="U225" s="44">
        <v>16</v>
      </c>
      <c r="V225" s="44" t="s">
        <v>42</v>
      </c>
      <c r="W225" s="44" t="str">
        <f>VLOOKUP(D225,TIPOLOGIA!A:F,6,0)</f>
        <v>TERRESTRE</v>
      </c>
      <c r="X225" s="44" t="s">
        <v>4230</v>
      </c>
      <c r="Y225" s="44">
        <v>1</v>
      </c>
      <c r="Z225" s="63">
        <f>IF(T225="SOPORTE_TELEFÓNICO",'TARIFAS 2025'!$B$14,IF(V225="PRINCIPAL",'TARIFAS 2025'!$B$11,IF(V225="INTERMEDIA",'TARIFAS 2025'!$C$11,IF(V225="LEJANA",'TARIFAS 2025'!$D$11))))</f>
        <v>31419</v>
      </c>
      <c r="AA225" s="63">
        <f t="shared" si="3"/>
        <v>31419</v>
      </c>
      <c r="AB225" s="41"/>
      <c r="AC225" s="41"/>
      <c r="AD225" s="41"/>
      <c r="AE225" s="41"/>
      <c r="AF225" s="41"/>
      <c r="AG225" s="41"/>
      <c r="AH225" s="41"/>
      <c r="AI225" s="41"/>
      <c r="AJ225" s="41"/>
      <c r="AK225" s="41"/>
      <c r="AL225" s="41"/>
      <c r="AM225" s="41"/>
      <c r="AN225" s="41"/>
      <c r="AO225" s="41"/>
      <c r="AP225" s="41"/>
      <c r="AQ225" s="41"/>
      <c r="AR225" s="41"/>
      <c r="AS225" s="41"/>
      <c r="AT225" s="41"/>
      <c r="AU225" s="41"/>
      <c r="AV225" s="41"/>
      <c r="AW225" s="41"/>
      <c r="AX225" s="41"/>
      <c r="AY225" s="41"/>
      <c r="AZ225" s="41"/>
      <c r="BA225" s="41"/>
      <c r="BB225" s="41"/>
      <c r="BC225" s="41"/>
      <c r="BD225" s="41"/>
      <c r="BE225" s="41"/>
      <c r="BF225" s="41"/>
      <c r="BG225" s="41"/>
    </row>
    <row r="226" spans="1:59" s="35" customFormat="1" ht="15.6">
      <c r="A226" s="44" t="s">
        <v>70</v>
      </c>
      <c r="B226" s="44" t="str">
        <f>VLOOKUP(A226,'CENTROS DE COSTOS'!A:D,2,0)</f>
        <v>0036-0001</v>
      </c>
      <c r="C226" s="44" t="str">
        <f>VLOOKUP(A226,'CENTROS DE COSTOS'!A:D,3,0)</f>
        <v>Wompi Costa</v>
      </c>
      <c r="D226" s="44">
        <v>8758</v>
      </c>
      <c r="E226" s="44">
        <v>2831304</v>
      </c>
      <c r="F226" s="44">
        <v>70145</v>
      </c>
      <c r="G226" s="44" t="s">
        <v>35</v>
      </c>
      <c r="H226" s="44" t="s">
        <v>255</v>
      </c>
      <c r="I226" s="44" t="s">
        <v>272</v>
      </c>
      <c r="J226" s="44" t="s">
        <v>4436</v>
      </c>
      <c r="K226" s="44" t="s">
        <v>1174</v>
      </c>
      <c r="L226" s="44" t="s">
        <v>4437</v>
      </c>
      <c r="M226" s="52">
        <v>45932.606249999997</v>
      </c>
      <c r="N226" s="52">
        <v>45933.645833333336</v>
      </c>
      <c r="O226" s="44" t="s">
        <v>37</v>
      </c>
      <c r="P226" s="44" t="s">
        <v>37</v>
      </c>
      <c r="Q226" s="44" t="s">
        <v>3805</v>
      </c>
      <c r="R226" s="44" t="s">
        <v>3806</v>
      </c>
      <c r="S226" s="44" t="s">
        <v>4438</v>
      </c>
      <c r="T226" s="44" t="s">
        <v>1178</v>
      </c>
      <c r="U226" s="44">
        <v>16</v>
      </c>
      <c r="V226" s="44" t="s">
        <v>42</v>
      </c>
      <c r="W226" s="44" t="str">
        <f>VLOOKUP(D226,TIPOLOGIA!A:F,6,0)</f>
        <v>TERRESTRE</v>
      </c>
      <c r="X226" s="44" t="s">
        <v>1259</v>
      </c>
      <c r="Y226" s="44">
        <v>1</v>
      </c>
      <c r="Z226" s="63">
        <f>IF(T226="SOPORTE_TELEFÓNICO",'TARIFAS 2025'!$B$14,IF(V226="PRINCIPAL",'TARIFAS 2025'!$B$11,IF(V226="INTERMEDIA",'TARIFAS 2025'!$C$11,IF(V226="LEJANA",'TARIFAS 2025'!$D$11))))</f>
        <v>31419</v>
      </c>
      <c r="AA226" s="63">
        <f t="shared" si="3"/>
        <v>31419</v>
      </c>
      <c r="AB226" s="41"/>
      <c r="AC226" s="41"/>
      <c r="AD226" s="41"/>
      <c r="AE226" s="41"/>
      <c r="AF226" s="41"/>
      <c r="AG226" s="41"/>
      <c r="AH226" s="41"/>
      <c r="AI226" s="41"/>
      <c r="AJ226" s="41"/>
      <c r="AK226" s="41"/>
      <c r="AL226" s="41"/>
      <c r="AM226" s="41"/>
      <c r="AN226" s="41"/>
      <c r="AO226" s="41"/>
      <c r="AP226" s="41"/>
      <c r="AQ226" s="41"/>
      <c r="AR226" s="41"/>
      <c r="AS226" s="41"/>
      <c r="AT226" s="41"/>
      <c r="AU226" s="41"/>
      <c r="AV226" s="41"/>
      <c r="AW226" s="41"/>
      <c r="AX226" s="41"/>
      <c r="AY226" s="41"/>
      <c r="AZ226" s="41"/>
      <c r="BA226" s="41"/>
      <c r="BB226" s="41"/>
      <c r="BC226" s="41"/>
      <c r="BD226" s="41"/>
      <c r="BE226" s="41"/>
      <c r="BF226" s="41"/>
      <c r="BG226" s="41"/>
    </row>
    <row r="227" spans="1:59" s="35" customFormat="1" ht="15.6">
      <c r="A227" s="44" t="s">
        <v>73</v>
      </c>
      <c r="B227" s="44" t="str">
        <f>VLOOKUP(A227,'CENTROS DE COSTOS'!A:D,2,0)</f>
        <v>0036-0004</v>
      </c>
      <c r="C227" s="44" t="str">
        <f>VLOOKUP(A227,'CENTROS DE COSTOS'!A:D,3,0)</f>
        <v>Wompi Centro</v>
      </c>
      <c r="D227" s="44">
        <v>11001</v>
      </c>
      <c r="E227" s="44">
        <v>2832315</v>
      </c>
      <c r="F227" s="44">
        <v>33951</v>
      </c>
      <c r="G227" s="44" t="s">
        <v>35</v>
      </c>
      <c r="H227" s="44" t="s">
        <v>620</v>
      </c>
      <c r="I227" s="44" t="s">
        <v>2057</v>
      </c>
      <c r="J227" s="44" t="s">
        <v>4439</v>
      </c>
      <c r="K227" s="44" t="s">
        <v>1174</v>
      </c>
      <c r="L227" s="44" t="s">
        <v>4440</v>
      </c>
      <c r="M227" s="52">
        <v>45932.67291666667</v>
      </c>
      <c r="N227" s="52">
        <v>45933.647222222222</v>
      </c>
      <c r="O227" s="44" t="s">
        <v>37</v>
      </c>
      <c r="P227" s="44" t="s">
        <v>37</v>
      </c>
      <c r="Q227" s="44" t="s">
        <v>3805</v>
      </c>
      <c r="R227" s="44" t="s">
        <v>3806</v>
      </c>
      <c r="S227" s="44" t="s">
        <v>4441</v>
      </c>
      <c r="T227" s="44" t="s">
        <v>1178</v>
      </c>
      <c r="U227" s="44">
        <v>16</v>
      </c>
      <c r="V227" s="44" t="s">
        <v>42</v>
      </c>
      <c r="W227" s="44" t="str">
        <f>VLOOKUP(D227,TIPOLOGIA!A:F,6,0)</f>
        <v>TERRESTRE</v>
      </c>
      <c r="X227" s="44" t="s">
        <v>4388</v>
      </c>
      <c r="Y227" s="44">
        <v>1</v>
      </c>
      <c r="Z227" s="63">
        <f>IF(T227="SOPORTE_TELEFÓNICO",'TARIFAS 2025'!$B$14,IF(V227="PRINCIPAL",'TARIFAS 2025'!$B$11,IF(V227="INTERMEDIA",'TARIFAS 2025'!$C$11,IF(V227="LEJANA",'TARIFAS 2025'!$D$11))))</f>
        <v>31419</v>
      </c>
      <c r="AA227" s="63">
        <f t="shared" si="3"/>
        <v>31419</v>
      </c>
      <c r="AB227" s="41"/>
      <c r="AC227" s="41"/>
      <c r="AD227" s="41"/>
      <c r="AE227" s="41"/>
      <c r="AF227" s="41"/>
      <c r="AG227" s="41"/>
      <c r="AH227" s="41"/>
      <c r="AI227" s="41"/>
      <c r="AJ227" s="41"/>
      <c r="AK227" s="41"/>
      <c r="AL227" s="41"/>
      <c r="AM227" s="41"/>
      <c r="AN227" s="41"/>
      <c r="AO227" s="41"/>
      <c r="AP227" s="41"/>
      <c r="AQ227" s="41"/>
      <c r="AR227" s="41"/>
      <c r="AS227" s="41"/>
      <c r="AT227" s="41"/>
      <c r="AU227" s="41"/>
      <c r="AV227" s="41"/>
      <c r="AW227" s="41"/>
      <c r="AX227" s="41"/>
      <c r="AY227" s="41"/>
      <c r="AZ227" s="41"/>
      <c r="BA227" s="41"/>
      <c r="BB227" s="41"/>
      <c r="BC227" s="41"/>
      <c r="BD227" s="41"/>
      <c r="BE227" s="41"/>
      <c r="BF227" s="41"/>
      <c r="BG227" s="41"/>
    </row>
    <row r="228" spans="1:59" s="35" customFormat="1" ht="15.6">
      <c r="A228" s="44" t="s">
        <v>73</v>
      </c>
      <c r="B228" s="44" t="str">
        <f>VLOOKUP(A228,'CENTROS DE COSTOS'!A:D,2,0)</f>
        <v>0036-0004</v>
      </c>
      <c r="C228" s="44" t="str">
        <f>VLOOKUP(A228,'CENTROS DE COSTOS'!A:D,3,0)</f>
        <v>Wompi Centro</v>
      </c>
      <c r="D228" s="44">
        <v>11001</v>
      </c>
      <c r="E228" s="44">
        <v>2833069</v>
      </c>
      <c r="F228" s="44">
        <v>76081</v>
      </c>
      <c r="G228" s="44" t="s">
        <v>35</v>
      </c>
      <c r="H228" s="44" t="s">
        <v>620</v>
      </c>
      <c r="I228" s="44" t="s">
        <v>2057</v>
      </c>
      <c r="J228" s="44" t="s">
        <v>4442</v>
      </c>
      <c r="K228" s="44" t="s">
        <v>1174</v>
      </c>
      <c r="L228" s="44" t="s">
        <v>4443</v>
      </c>
      <c r="M228" s="52">
        <v>45933.333333333336</v>
      </c>
      <c r="N228" s="52">
        <v>45933.647222222222</v>
      </c>
      <c r="O228" s="44" t="s">
        <v>37</v>
      </c>
      <c r="P228" s="44" t="s">
        <v>37</v>
      </c>
      <c r="Q228" s="44" t="s">
        <v>3805</v>
      </c>
      <c r="R228" s="44" t="s">
        <v>3806</v>
      </c>
      <c r="S228" s="44" t="s">
        <v>4444</v>
      </c>
      <c r="T228" s="44" t="s">
        <v>1178</v>
      </c>
      <c r="U228" s="44">
        <v>16</v>
      </c>
      <c r="V228" s="44" t="s">
        <v>42</v>
      </c>
      <c r="W228" s="44" t="str">
        <f>VLOOKUP(D228,TIPOLOGIA!A:F,6,0)</f>
        <v>TERRESTRE</v>
      </c>
      <c r="X228" s="44" t="s">
        <v>2080</v>
      </c>
      <c r="Y228" s="44">
        <v>1</v>
      </c>
      <c r="Z228" s="63">
        <f>IF(T228="SOPORTE_TELEFÓNICO",'TARIFAS 2025'!$B$14,IF(V228="PRINCIPAL",'TARIFAS 2025'!$B$11,IF(V228="INTERMEDIA",'TARIFAS 2025'!$C$11,IF(V228="LEJANA",'TARIFAS 2025'!$D$11))))</f>
        <v>31419</v>
      </c>
      <c r="AA228" s="63">
        <f t="shared" si="3"/>
        <v>31419</v>
      </c>
      <c r="AB228" s="41"/>
      <c r="AC228" s="41"/>
      <c r="AD228" s="41"/>
      <c r="AE228" s="41"/>
      <c r="AF228" s="41"/>
      <c r="AG228" s="41"/>
      <c r="AH228" s="41"/>
      <c r="AI228" s="41"/>
      <c r="AJ228" s="41"/>
      <c r="AK228" s="41"/>
      <c r="AL228" s="41"/>
      <c r="AM228" s="41"/>
      <c r="AN228" s="41"/>
      <c r="AO228" s="41"/>
      <c r="AP228" s="41"/>
      <c r="AQ228" s="41"/>
      <c r="AR228" s="41"/>
      <c r="AS228" s="41"/>
      <c r="AT228" s="41"/>
      <c r="AU228" s="41"/>
      <c r="AV228" s="41"/>
      <c r="AW228" s="41"/>
      <c r="AX228" s="41"/>
      <c r="AY228" s="41"/>
      <c r="AZ228" s="41"/>
      <c r="BA228" s="41"/>
      <c r="BB228" s="41"/>
      <c r="BC228" s="41"/>
      <c r="BD228" s="41"/>
      <c r="BE228" s="41"/>
      <c r="BF228" s="41"/>
      <c r="BG228" s="41"/>
    </row>
    <row r="229" spans="1:59" s="35" customFormat="1" ht="15.6">
      <c r="A229" s="44" t="s">
        <v>73</v>
      </c>
      <c r="B229" s="44" t="str">
        <f>VLOOKUP(A229,'CENTROS DE COSTOS'!A:D,2,0)</f>
        <v>0036-0004</v>
      </c>
      <c r="C229" s="44" t="str">
        <f>VLOOKUP(A229,'CENTROS DE COSTOS'!A:D,3,0)</f>
        <v>Wompi Centro</v>
      </c>
      <c r="D229" s="44">
        <v>11001</v>
      </c>
      <c r="E229" s="44">
        <v>2833042</v>
      </c>
      <c r="F229" s="44">
        <v>38175</v>
      </c>
      <c r="G229" s="44" t="s">
        <v>35</v>
      </c>
      <c r="H229" s="44" t="s">
        <v>620</v>
      </c>
      <c r="I229" s="44" t="s">
        <v>73</v>
      </c>
      <c r="J229" s="44" t="s">
        <v>4445</v>
      </c>
      <c r="K229" s="44" t="s">
        <v>1174</v>
      </c>
      <c r="L229" s="44" t="s">
        <v>4446</v>
      </c>
      <c r="M229" s="52">
        <v>45933.333333333336</v>
      </c>
      <c r="N229" s="52">
        <v>45933.647916666669</v>
      </c>
      <c r="O229" s="44" t="s">
        <v>37</v>
      </c>
      <c r="P229" s="44" t="s">
        <v>37</v>
      </c>
      <c r="Q229" s="44" t="s">
        <v>3805</v>
      </c>
      <c r="R229" s="44" t="s">
        <v>3806</v>
      </c>
      <c r="S229" s="44" t="s">
        <v>4447</v>
      </c>
      <c r="T229" s="44" t="s">
        <v>1178</v>
      </c>
      <c r="U229" s="44">
        <v>48</v>
      </c>
      <c r="V229" s="44" t="s">
        <v>42</v>
      </c>
      <c r="W229" s="44" t="str">
        <f>VLOOKUP(D229,TIPOLOGIA!A:F,6,0)</f>
        <v>TERRESTRE</v>
      </c>
      <c r="X229" s="44" t="s">
        <v>1390</v>
      </c>
      <c r="Y229" s="44">
        <v>1</v>
      </c>
      <c r="Z229" s="63">
        <f>IF(T229="SOPORTE_TELEFÓNICO",'TARIFAS 2025'!$B$14,IF(V229="PRINCIPAL",'TARIFAS 2025'!$B$11,IF(V229="INTERMEDIA",'TARIFAS 2025'!$C$11,IF(V229="LEJANA",'TARIFAS 2025'!$D$11))))</f>
        <v>31419</v>
      </c>
      <c r="AA229" s="63">
        <f t="shared" si="3"/>
        <v>31419</v>
      </c>
      <c r="AB229" s="41"/>
      <c r="AC229" s="41"/>
      <c r="AD229" s="41"/>
      <c r="AE229" s="41"/>
      <c r="AF229" s="41"/>
      <c r="AG229" s="41"/>
      <c r="AH229" s="41"/>
      <c r="AI229" s="41"/>
      <c r="AJ229" s="41"/>
      <c r="AK229" s="41"/>
      <c r="AL229" s="41"/>
      <c r="AM229" s="41"/>
      <c r="AN229" s="41"/>
      <c r="AO229" s="41"/>
      <c r="AP229" s="41"/>
      <c r="AQ229" s="41"/>
      <c r="AR229" s="41"/>
      <c r="AS229" s="41"/>
      <c r="AT229" s="41"/>
      <c r="AU229" s="41"/>
      <c r="AV229" s="41"/>
      <c r="AW229" s="41"/>
      <c r="AX229" s="41"/>
      <c r="AY229" s="41"/>
      <c r="AZ229" s="41"/>
      <c r="BA229" s="41"/>
      <c r="BB229" s="41"/>
      <c r="BC229" s="41"/>
      <c r="BD229" s="41"/>
      <c r="BE229" s="41"/>
      <c r="BF229" s="41"/>
      <c r="BG229" s="41"/>
    </row>
    <row r="230" spans="1:59" s="35" customFormat="1" ht="15.6">
      <c r="A230" s="44" t="s">
        <v>87</v>
      </c>
      <c r="B230" s="44" t="str">
        <f>VLOOKUP(A230,'CENTROS DE COSTOS'!A:D,2,0)</f>
        <v>0036-0006</v>
      </c>
      <c r="C230" s="44" t="str">
        <f>VLOOKUP(A230,'CENTROS DE COSTOS'!A:D,3,0)</f>
        <v>Wompi Oriente</v>
      </c>
      <c r="D230" s="44">
        <v>73001</v>
      </c>
      <c r="E230" s="44">
        <v>2832815</v>
      </c>
      <c r="F230" s="44">
        <v>74287</v>
      </c>
      <c r="G230" s="44" t="s">
        <v>35</v>
      </c>
      <c r="H230" s="44" t="s">
        <v>1058</v>
      </c>
      <c r="I230" s="44" t="s">
        <v>87</v>
      </c>
      <c r="J230" s="44" t="s">
        <v>4448</v>
      </c>
      <c r="K230" s="44" t="s">
        <v>1174</v>
      </c>
      <c r="L230" s="44" t="s">
        <v>4449</v>
      </c>
      <c r="M230" s="52">
        <v>45933.333333333336</v>
      </c>
      <c r="N230" s="52">
        <v>45933.649305555555</v>
      </c>
      <c r="O230" s="44" t="s">
        <v>37</v>
      </c>
      <c r="P230" s="44" t="s">
        <v>37</v>
      </c>
      <c r="Q230" s="44" t="s">
        <v>3805</v>
      </c>
      <c r="R230" s="44" t="s">
        <v>3806</v>
      </c>
      <c r="S230" s="44" t="s">
        <v>4450</v>
      </c>
      <c r="T230" s="44" t="s">
        <v>1178</v>
      </c>
      <c r="U230" s="44">
        <v>24</v>
      </c>
      <c r="V230" s="44" t="s">
        <v>42</v>
      </c>
      <c r="W230" s="44" t="str">
        <f>VLOOKUP(D230,TIPOLOGIA!A:F,6,0)</f>
        <v>TERRESTRE</v>
      </c>
      <c r="X230" s="44" t="s">
        <v>1390</v>
      </c>
      <c r="Y230" s="44">
        <v>1</v>
      </c>
      <c r="Z230" s="63">
        <f>IF(T230="SOPORTE_TELEFÓNICO",'TARIFAS 2025'!$B$14,IF(V230="PRINCIPAL",'TARIFAS 2025'!$B$11,IF(V230="INTERMEDIA",'TARIFAS 2025'!$C$11,IF(V230="LEJANA",'TARIFAS 2025'!$D$11))))</f>
        <v>31419</v>
      </c>
      <c r="AA230" s="63">
        <f t="shared" si="3"/>
        <v>31419</v>
      </c>
      <c r="AB230" s="41"/>
      <c r="AC230" s="41"/>
      <c r="AD230" s="41"/>
      <c r="AE230" s="41"/>
      <c r="AF230" s="41"/>
      <c r="AG230" s="41"/>
      <c r="AH230" s="41"/>
      <c r="AI230" s="41"/>
      <c r="AJ230" s="41"/>
      <c r="AK230" s="41"/>
      <c r="AL230" s="41"/>
      <c r="AM230" s="41"/>
      <c r="AN230" s="41"/>
      <c r="AO230" s="41"/>
      <c r="AP230" s="41"/>
      <c r="AQ230" s="41"/>
      <c r="AR230" s="41"/>
      <c r="AS230" s="41"/>
      <c r="AT230" s="41"/>
      <c r="AU230" s="41"/>
      <c r="AV230" s="41"/>
      <c r="AW230" s="41"/>
      <c r="AX230" s="41"/>
      <c r="AY230" s="41"/>
      <c r="AZ230" s="41"/>
      <c r="BA230" s="41"/>
      <c r="BB230" s="41"/>
      <c r="BC230" s="41"/>
      <c r="BD230" s="41"/>
      <c r="BE230" s="41"/>
      <c r="BF230" s="41"/>
      <c r="BG230" s="41"/>
    </row>
    <row r="231" spans="1:59" s="35" customFormat="1" ht="15.6">
      <c r="A231" s="44" t="s">
        <v>98</v>
      </c>
      <c r="B231" s="44" t="str">
        <f>VLOOKUP(A231,'CENTROS DE COSTOS'!A:D,2,0)</f>
        <v>0036-0007</v>
      </c>
      <c r="C231" s="44" t="str">
        <f>VLOOKUP(A231,'CENTROS DE COSTOS'!A:D,3,0)</f>
        <v>Wompi Santander</v>
      </c>
      <c r="D231" s="44">
        <v>15001</v>
      </c>
      <c r="E231" s="44">
        <v>2832910</v>
      </c>
      <c r="F231" s="44">
        <v>78395</v>
      </c>
      <c r="G231" s="44" t="s">
        <v>35</v>
      </c>
      <c r="H231" s="44" t="s">
        <v>324</v>
      </c>
      <c r="I231" s="44" t="s">
        <v>98</v>
      </c>
      <c r="J231" s="44" t="s">
        <v>4451</v>
      </c>
      <c r="K231" s="44" t="s">
        <v>1174</v>
      </c>
      <c r="L231" s="44" t="s">
        <v>4452</v>
      </c>
      <c r="M231" s="52">
        <v>45933.333333333336</v>
      </c>
      <c r="N231" s="52">
        <v>45933.65</v>
      </c>
      <c r="O231" s="44" t="s">
        <v>37</v>
      </c>
      <c r="P231" s="44" t="s">
        <v>37</v>
      </c>
      <c r="Q231" s="44" t="s">
        <v>3805</v>
      </c>
      <c r="R231" s="44" t="s">
        <v>3806</v>
      </c>
      <c r="S231" s="44" t="s">
        <v>4453</v>
      </c>
      <c r="T231" s="44" t="s">
        <v>1178</v>
      </c>
      <c r="U231" s="44">
        <v>32</v>
      </c>
      <c r="V231" s="44" t="s">
        <v>42</v>
      </c>
      <c r="W231" s="44" t="str">
        <f>VLOOKUP(D231,TIPOLOGIA!A:F,6,0)</f>
        <v>TERRESTRE</v>
      </c>
      <c r="X231" s="44" t="s">
        <v>1259</v>
      </c>
      <c r="Y231" s="44">
        <v>1</v>
      </c>
      <c r="Z231" s="63">
        <f>IF(T231="SOPORTE_TELEFÓNICO",'TARIFAS 2025'!$B$14,IF(V231="PRINCIPAL",'TARIFAS 2025'!$B$11,IF(V231="INTERMEDIA",'TARIFAS 2025'!$C$11,IF(V231="LEJANA",'TARIFAS 2025'!$D$11))))</f>
        <v>31419</v>
      </c>
      <c r="AA231" s="63">
        <f t="shared" si="3"/>
        <v>31419</v>
      </c>
      <c r="AB231" s="41"/>
      <c r="AC231" s="41"/>
      <c r="AD231" s="41"/>
      <c r="AE231" s="41"/>
      <c r="AF231" s="41"/>
      <c r="AG231" s="41"/>
      <c r="AH231" s="41"/>
      <c r="AI231" s="41"/>
      <c r="AJ231" s="41"/>
      <c r="AK231" s="41"/>
      <c r="AL231" s="41"/>
      <c r="AM231" s="41"/>
      <c r="AN231" s="41"/>
      <c r="AO231" s="41"/>
      <c r="AP231" s="41"/>
      <c r="AQ231" s="41"/>
      <c r="AR231" s="41"/>
      <c r="AS231" s="41"/>
      <c r="AT231" s="41"/>
      <c r="AU231" s="41"/>
      <c r="AV231" s="41"/>
      <c r="AW231" s="41"/>
      <c r="AX231" s="41"/>
      <c r="AY231" s="41"/>
      <c r="AZ231" s="41"/>
      <c r="BA231" s="41"/>
      <c r="BB231" s="41"/>
      <c r="BC231" s="41"/>
      <c r="BD231" s="41"/>
      <c r="BE231" s="41"/>
      <c r="BF231" s="41"/>
      <c r="BG231" s="41"/>
    </row>
    <row r="232" spans="1:59" s="35" customFormat="1" ht="15.6">
      <c r="A232" s="44" t="s">
        <v>73</v>
      </c>
      <c r="B232" s="44" t="str">
        <f>VLOOKUP(A232,'CENTROS DE COSTOS'!A:D,2,0)</f>
        <v>0036-0004</v>
      </c>
      <c r="C232" s="44" t="str">
        <f>VLOOKUP(A232,'CENTROS DE COSTOS'!A:D,3,0)</f>
        <v>Wompi Centro</v>
      </c>
      <c r="D232" s="44">
        <v>11001</v>
      </c>
      <c r="E232" s="44">
        <v>2833302</v>
      </c>
      <c r="F232" s="44">
        <v>59897</v>
      </c>
      <c r="G232" s="44" t="s">
        <v>35</v>
      </c>
      <c r="H232" s="44" t="s">
        <v>620</v>
      </c>
      <c r="I232" s="44" t="s">
        <v>2057</v>
      </c>
      <c r="J232" s="44" t="s">
        <v>2058</v>
      </c>
      <c r="K232" s="44" t="s">
        <v>1174</v>
      </c>
      <c r="L232" s="44" t="s">
        <v>4454</v>
      </c>
      <c r="M232" s="52">
        <v>45933.333333333336</v>
      </c>
      <c r="N232" s="52">
        <v>45933.650694444441</v>
      </c>
      <c r="O232" s="44" t="s">
        <v>37</v>
      </c>
      <c r="P232" s="44" t="s">
        <v>37</v>
      </c>
      <c r="Q232" s="44" t="s">
        <v>3805</v>
      </c>
      <c r="R232" s="44" t="s">
        <v>3806</v>
      </c>
      <c r="S232" s="44" t="s">
        <v>4455</v>
      </c>
      <c r="T232" s="44" t="s">
        <v>1178</v>
      </c>
      <c r="U232" s="44">
        <v>32</v>
      </c>
      <c r="V232" s="44" t="s">
        <v>42</v>
      </c>
      <c r="W232" s="44" t="str">
        <f>VLOOKUP(D232,TIPOLOGIA!A:F,6,0)</f>
        <v>TERRESTRE</v>
      </c>
      <c r="X232" s="44" t="s">
        <v>1521</v>
      </c>
      <c r="Y232" s="44">
        <v>1</v>
      </c>
      <c r="Z232" s="63">
        <f>IF(T232="SOPORTE_TELEFÓNICO",'TARIFAS 2025'!$B$14,IF(V232="PRINCIPAL",'TARIFAS 2025'!$B$11,IF(V232="INTERMEDIA",'TARIFAS 2025'!$C$11,IF(V232="LEJANA",'TARIFAS 2025'!$D$11))))</f>
        <v>31419</v>
      </c>
      <c r="AA232" s="63">
        <f t="shared" si="3"/>
        <v>31419</v>
      </c>
      <c r="AB232" s="41"/>
      <c r="AC232" s="41"/>
      <c r="AD232" s="41"/>
      <c r="AE232" s="41"/>
      <c r="AF232" s="41"/>
      <c r="AG232" s="41"/>
      <c r="AH232" s="41"/>
      <c r="AI232" s="41"/>
      <c r="AJ232" s="41"/>
      <c r="AK232" s="41"/>
      <c r="AL232" s="41"/>
      <c r="AM232" s="41"/>
      <c r="AN232" s="41"/>
      <c r="AO232" s="41"/>
      <c r="AP232" s="41"/>
      <c r="AQ232" s="41"/>
      <c r="AR232" s="41"/>
      <c r="AS232" s="41"/>
      <c r="AT232" s="41"/>
      <c r="AU232" s="41"/>
      <c r="AV232" s="41"/>
      <c r="AW232" s="41"/>
      <c r="AX232" s="41"/>
      <c r="AY232" s="41"/>
      <c r="AZ232" s="41"/>
      <c r="BA232" s="41"/>
      <c r="BB232" s="41"/>
      <c r="BC232" s="41"/>
      <c r="BD232" s="41"/>
      <c r="BE232" s="41"/>
      <c r="BF232" s="41"/>
      <c r="BG232" s="41"/>
    </row>
    <row r="233" spans="1:59" s="35" customFormat="1" ht="15.6">
      <c r="A233" s="44" t="s">
        <v>83</v>
      </c>
      <c r="B233" s="44" t="str">
        <f>VLOOKUP(A233,'CENTROS DE COSTOS'!A:D,2,0)</f>
        <v>0036-0007</v>
      </c>
      <c r="C233" s="44" t="str">
        <f>VLOOKUP(A233,'CENTROS DE COSTOS'!A:D,3,0)</f>
        <v>Wompi Santander</v>
      </c>
      <c r="D233" s="44">
        <v>54001</v>
      </c>
      <c r="E233" s="44">
        <v>2815620</v>
      </c>
      <c r="F233" s="44">
        <v>74335</v>
      </c>
      <c r="G233" s="44" t="s">
        <v>35</v>
      </c>
      <c r="H233" s="44" t="s">
        <v>893</v>
      </c>
      <c r="I233" s="44" t="s">
        <v>83</v>
      </c>
      <c r="J233" s="44" t="s">
        <v>4456</v>
      </c>
      <c r="K233" s="44" t="s">
        <v>1174</v>
      </c>
      <c r="L233" s="44" t="s">
        <v>4457</v>
      </c>
      <c r="M233" s="52">
        <v>45930.504166666666</v>
      </c>
      <c r="N233" s="52">
        <v>45933.65902777778</v>
      </c>
      <c r="O233" s="44" t="s">
        <v>37</v>
      </c>
      <c r="P233" s="44" t="s">
        <v>37</v>
      </c>
      <c r="Q233" s="44" t="s">
        <v>3805</v>
      </c>
      <c r="R233" s="44" t="s">
        <v>3806</v>
      </c>
      <c r="S233" s="44" t="s">
        <v>4458</v>
      </c>
      <c r="T233" s="44" t="s">
        <v>1178</v>
      </c>
      <c r="U233" s="44">
        <v>16</v>
      </c>
      <c r="V233" s="44" t="s">
        <v>42</v>
      </c>
      <c r="W233" s="44" t="str">
        <f>VLOOKUP(D233,TIPOLOGIA!A:F,6,0)</f>
        <v>TERRESTRE</v>
      </c>
      <c r="X233" s="44" t="s">
        <v>1390</v>
      </c>
      <c r="Y233" s="44">
        <v>1</v>
      </c>
      <c r="Z233" s="63">
        <f>IF(T233="SOPORTE_TELEFÓNICO",'TARIFAS 2025'!$B$14,IF(V233="PRINCIPAL",'TARIFAS 2025'!$B$11,IF(V233="INTERMEDIA",'TARIFAS 2025'!$C$11,IF(V233="LEJANA",'TARIFAS 2025'!$D$11))))</f>
        <v>31419</v>
      </c>
      <c r="AA233" s="63">
        <f t="shared" si="3"/>
        <v>31419</v>
      </c>
      <c r="AB233" s="41"/>
      <c r="AC233" s="41"/>
      <c r="AD233" s="41"/>
      <c r="AE233" s="41"/>
      <c r="AF233" s="41"/>
      <c r="AG233" s="41"/>
      <c r="AH233" s="41"/>
      <c r="AI233" s="41"/>
      <c r="AJ233" s="41"/>
      <c r="AK233" s="41"/>
      <c r="AL233" s="41"/>
      <c r="AM233" s="41"/>
      <c r="AN233" s="41"/>
      <c r="AO233" s="41"/>
      <c r="AP233" s="41"/>
      <c r="AQ233" s="41"/>
      <c r="AR233" s="41"/>
      <c r="AS233" s="41"/>
      <c r="AT233" s="41"/>
      <c r="AU233" s="41"/>
      <c r="AV233" s="41"/>
      <c r="AW233" s="41"/>
      <c r="AX233" s="41"/>
      <c r="AY233" s="41"/>
      <c r="AZ233" s="41"/>
      <c r="BA233" s="41"/>
      <c r="BB233" s="41"/>
      <c r="BC233" s="41"/>
      <c r="BD233" s="41"/>
      <c r="BE233" s="41"/>
      <c r="BF233" s="41"/>
      <c r="BG233" s="41"/>
    </row>
    <row r="234" spans="1:59" s="35" customFormat="1" ht="15.6">
      <c r="A234" s="44" t="s">
        <v>87</v>
      </c>
      <c r="B234" s="44" t="str">
        <f>VLOOKUP(A234,'CENTROS DE COSTOS'!A:D,2,0)</f>
        <v>0036-0006</v>
      </c>
      <c r="C234" s="44" t="str">
        <f>VLOOKUP(A234,'CENTROS DE COSTOS'!A:D,3,0)</f>
        <v>Wompi Oriente</v>
      </c>
      <c r="D234" s="44">
        <v>73001</v>
      </c>
      <c r="E234" s="44">
        <v>2828280</v>
      </c>
      <c r="F234" s="44">
        <v>59527</v>
      </c>
      <c r="G234" s="44" t="s">
        <v>35</v>
      </c>
      <c r="H234" s="44" t="s">
        <v>1058</v>
      </c>
      <c r="I234" s="44" t="s">
        <v>87</v>
      </c>
      <c r="J234" s="44" t="s">
        <v>4459</v>
      </c>
      <c r="K234" s="44" t="s">
        <v>1174</v>
      </c>
      <c r="L234" s="44" t="s">
        <v>4460</v>
      </c>
      <c r="M234" s="52">
        <v>45932.407638888886</v>
      </c>
      <c r="N234" s="52">
        <v>45933.659722222219</v>
      </c>
      <c r="O234" s="44" t="s">
        <v>37</v>
      </c>
      <c r="P234" s="44" t="s">
        <v>37</v>
      </c>
      <c r="Q234" s="44" t="s">
        <v>3805</v>
      </c>
      <c r="R234" s="44" t="s">
        <v>3806</v>
      </c>
      <c r="S234" s="44" t="s">
        <v>4461</v>
      </c>
      <c r="T234" s="44" t="s">
        <v>1178</v>
      </c>
      <c r="U234" s="44">
        <v>48</v>
      </c>
      <c r="V234" s="44" t="s">
        <v>42</v>
      </c>
      <c r="W234" s="44" t="str">
        <f>VLOOKUP(D234,TIPOLOGIA!A:F,6,0)</f>
        <v>TERRESTRE</v>
      </c>
      <c r="X234" s="44" t="s">
        <v>1372</v>
      </c>
      <c r="Y234" s="44">
        <v>1</v>
      </c>
      <c r="Z234" s="63">
        <f>IF(T234="SOPORTE_TELEFÓNICO",'TARIFAS 2025'!$B$14,IF(V234="PRINCIPAL",'TARIFAS 2025'!$B$11,IF(V234="INTERMEDIA",'TARIFAS 2025'!$C$11,IF(V234="LEJANA",'TARIFAS 2025'!$D$11))))</f>
        <v>31419</v>
      </c>
      <c r="AA234" s="63">
        <f t="shared" si="3"/>
        <v>31419</v>
      </c>
      <c r="AB234" s="41"/>
      <c r="AC234" s="41"/>
      <c r="AD234" s="41"/>
      <c r="AE234" s="41"/>
      <c r="AF234" s="41"/>
      <c r="AG234" s="41"/>
      <c r="AH234" s="41"/>
      <c r="AI234" s="41"/>
      <c r="AJ234" s="41"/>
      <c r="AK234" s="41"/>
      <c r="AL234" s="41"/>
      <c r="AM234" s="41"/>
      <c r="AN234" s="41"/>
      <c r="AO234" s="41"/>
      <c r="AP234" s="41"/>
      <c r="AQ234" s="41"/>
      <c r="AR234" s="41"/>
      <c r="AS234" s="41"/>
      <c r="AT234" s="41"/>
      <c r="AU234" s="41"/>
      <c r="AV234" s="41"/>
      <c r="AW234" s="41"/>
      <c r="AX234" s="41"/>
      <c r="AY234" s="41"/>
      <c r="AZ234" s="41"/>
      <c r="BA234" s="41"/>
      <c r="BB234" s="41"/>
      <c r="BC234" s="41"/>
      <c r="BD234" s="41"/>
      <c r="BE234" s="41"/>
      <c r="BF234" s="41"/>
      <c r="BG234" s="41"/>
    </row>
    <row r="235" spans="1:59" s="35" customFormat="1" ht="15.6">
      <c r="A235" s="44" t="s">
        <v>94</v>
      </c>
      <c r="B235" s="44" t="str">
        <f>VLOOKUP(A235,'CENTROS DE COSTOS'!A:D,2,0)</f>
        <v>0036-0002</v>
      </c>
      <c r="C235" s="44" t="str">
        <f>VLOOKUP(A235,'CENTROS DE COSTOS'!A:D,3,0)</f>
        <v>Wompi Eje Cafetero</v>
      </c>
      <c r="D235" s="44">
        <v>66001</v>
      </c>
      <c r="E235" s="44">
        <v>2812450</v>
      </c>
      <c r="F235" s="44">
        <v>64907</v>
      </c>
      <c r="G235" s="44" t="s">
        <v>35</v>
      </c>
      <c r="H235" s="44" t="s">
        <v>460</v>
      </c>
      <c r="I235" s="44" t="s">
        <v>94</v>
      </c>
      <c r="J235" s="44" t="s">
        <v>4462</v>
      </c>
      <c r="K235" s="44" t="s">
        <v>1174</v>
      </c>
      <c r="L235" s="44" t="s">
        <v>4463</v>
      </c>
      <c r="M235" s="52">
        <v>45930.333333333336</v>
      </c>
      <c r="N235" s="52">
        <v>45933.661805555559</v>
      </c>
      <c r="O235" s="44" t="s">
        <v>37</v>
      </c>
      <c r="P235" s="44" t="s">
        <v>37</v>
      </c>
      <c r="Q235" s="44" t="s">
        <v>3805</v>
      </c>
      <c r="R235" s="44" t="s">
        <v>3806</v>
      </c>
      <c r="S235" s="44" t="s">
        <v>4464</v>
      </c>
      <c r="T235" s="44" t="s">
        <v>1178</v>
      </c>
      <c r="U235" s="44">
        <v>40</v>
      </c>
      <c r="V235" s="44" t="s">
        <v>42</v>
      </c>
      <c r="W235" s="44" t="str">
        <f>VLOOKUP(D235,TIPOLOGIA!A:F,6,0)</f>
        <v>TERRESTRE</v>
      </c>
      <c r="X235" s="44" t="s">
        <v>2253</v>
      </c>
      <c r="Y235" s="44">
        <v>1</v>
      </c>
      <c r="Z235" s="63">
        <f>IF(T235="SOPORTE_TELEFÓNICO",'TARIFAS 2025'!$B$14,IF(V235="PRINCIPAL",'TARIFAS 2025'!$B$11,IF(V235="INTERMEDIA",'TARIFAS 2025'!$C$11,IF(V235="LEJANA",'TARIFAS 2025'!$D$11))))</f>
        <v>31419</v>
      </c>
      <c r="AA235" s="63">
        <f t="shared" si="3"/>
        <v>31419</v>
      </c>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c r="AX235" s="41"/>
      <c r="AY235" s="41"/>
      <c r="AZ235" s="41"/>
      <c r="BA235" s="41"/>
      <c r="BB235" s="41"/>
      <c r="BC235" s="41"/>
      <c r="BD235" s="41"/>
      <c r="BE235" s="41"/>
      <c r="BF235" s="41"/>
      <c r="BG235" s="41"/>
    </row>
    <row r="236" spans="1:59" s="35" customFormat="1" ht="15.6">
      <c r="A236" s="44" t="s">
        <v>93</v>
      </c>
      <c r="B236" s="44" t="str">
        <f>VLOOKUP(A236,'CENTROS DE COSTOS'!A:D,2,0)</f>
        <v>0036-0003</v>
      </c>
      <c r="C236" s="44" t="str">
        <f>VLOOKUP(A236,'CENTROS DE COSTOS'!A:D,3,0)</f>
        <v>Wompi Suroccidente</v>
      </c>
      <c r="D236" s="44">
        <v>52001</v>
      </c>
      <c r="E236" s="44">
        <v>2823101</v>
      </c>
      <c r="F236" s="44">
        <v>66145</v>
      </c>
      <c r="G236" s="44" t="s">
        <v>35</v>
      </c>
      <c r="H236" s="44" t="s">
        <v>135</v>
      </c>
      <c r="I236" s="44" t="s">
        <v>93</v>
      </c>
      <c r="J236" s="44" t="s">
        <v>2678</v>
      </c>
      <c r="K236" s="44" t="s">
        <v>1174</v>
      </c>
      <c r="L236" s="44" t="s">
        <v>4465</v>
      </c>
      <c r="M236" s="52">
        <v>45931.529861111114</v>
      </c>
      <c r="N236" s="52">
        <v>45933.663194444445</v>
      </c>
      <c r="O236" s="44" t="s">
        <v>37</v>
      </c>
      <c r="P236" s="44" t="s">
        <v>37</v>
      </c>
      <c r="Q236" s="44" t="s">
        <v>3805</v>
      </c>
      <c r="R236" s="44" t="s">
        <v>3806</v>
      </c>
      <c r="S236" s="44" t="s">
        <v>4466</v>
      </c>
      <c r="T236" s="44" t="s">
        <v>1178</v>
      </c>
      <c r="U236" s="44">
        <v>32</v>
      </c>
      <c r="V236" s="44" t="s">
        <v>42</v>
      </c>
      <c r="W236" s="44" t="str">
        <f>VLOOKUP(D236,TIPOLOGIA!A:F,6,0)</f>
        <v>TERRESTRE</v>
      </c>
      <c r="X236" s="44" t="s">
        <v>1321</v>
      </c>
      <c r="Y236" s="44">
        <v>1</v>
      </c>
      <c r="Z236" s="63">
        <f>IF(T236="SOPORTE_TELEFÓNICO",'TARIFAS 2025'!$B$14,IF(V236="PRINCIPAL",'TARIFAS 2025'!$B$11,IF(V236="INTERMEDIA",'TARIFAS 2025'!$C$11,IF(V236="LEJANA",'TARIFAS 2025'!$D$11))))</f>
        <v>31419</v>
      </c>
      <c r="AA236" s="63">
        <f t="shared" si="3"/>
        <v>31419</v>
      </c>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row>
    <row r="237" spans="1:59" s="35" customFormat="1" ht="15.6">
      <c r="A237" s="44" t="s">
        <v>73</v>
      </c>
      <c r="B237" s="44" t="str">
        <f>VLOOKUP(A237,'CENTROS DE COSTOS'!A:D,2,0)</f>
        <v>0036-0004</v>
      </c>
      <c r="C237" s="44" t="str">
        <f>VLOOKUP(A237,'CENTROS DE COSTOS'!A:D,3,0)</f>
        <v>Wompi Centro</v>
      </c>
      <c r="D237" s="44">
        <v>25473</v>
      </c>
      <c r="E237" s="44">
        <v>2836523</v>
      </c>
      <c r="F237" s="44">
        <v>74370</v>
      </c>
      <c r="G237" s="44" t="s">
        <v>35</v>
      </c>
      <c r="H237" s="44" t="s">
        <v>620</v>
      </c>
      <c r="I237" s="44" t="s">
        <v>622</v>
      </c>
      <c r="J237" s="44" t="s">
        <v>4467</v>
      </c>
      <c r="K237" s="44" t="s">
        <v>1174</v>
      </c>
      <c r="L237" s="44" t="s">
        <v>4468</v>
      </c>
      <c r="M237" s="52">
        <v>45933.533333333333</v>
      </c>
      <c r="N237" s="52">
        <v>45933.668055555558</v>
      </c>
      <c r="O237" s="44" t="s">
        <v>37</v>
      </c>
      <c r="P237" s="44" t="s">
        <v>37</v>
      </c>
      <c r="Q237" s="44" t="s">
        <v>3805</v>
      </c>
      <c r="R237" s="44" t="s">
        <v>3806</v>
      </c>
      <c r="S237" s="44" t="s">
        <v>4469</v>
      </c>
      <c r="T237" s="44" t="s">
        <v>1178</v>
      </c>
      <c r="U237" s="44">
        <v>48</v>
      </c>
      <c r="V237" s="44" t="s">
        <v>42</v>
      </c>
      <c r="W237" s="44" t="str">
        <f>VLOOKUP(D237,TIPOLOGIA!A:F,6,0)</f>
        <v>TERRESTRE</v>
      </c>
      <c r="X237" s="44" t="s">
        <v>1901</v>
      </c>
      <c r="Y237" s="44">
        <v>1</v>
      </c>
      <c r="Z237" s="63">
        <f>IF(T237="SOPORTE_TELEFÓNICO",'TARIFAS 2025'!$B$14,IF(V237="PRINCIPAL",'TARIFAS 2025'!$B$11,IF(V237="INTERMEDIA",'TARIFAS 2025'!$C$11,IF(V237="LEJANA",'TARIFAS 2025'!$D$11))))</f>
        <v>31419</v>
      </c>
      <c r="AA237" s="63">
        <f t="shared" si="3"/>
        <v>31419</v>
      </c>
      <c r="AB237" s="41"/>
      <c r="AC237" s="41"/>
      <c r="AD237" s="41"/>
      <c r="AE237" s="41"/>
      <c r="AF237" s="41"/>
      <c r="AG237" s="41"/>
      <c r="AH237" s="41"/>
      <c r="AI237" s="41"/>
      <c r="AJ237" s="41"/>
      <c r="AK237" s="41"/>
      <c r="AL237" s="41"/>
      <c r="AM237" s="41"/>
      <c r="AN237" s="41"/>
      <c r="AO237" s="41"/>
      <c r="AP237" s="41"/>
      <c r="AQ237" s="41"/>
      <c r="AR237" s="41"/>
      <c r="AS237" s="41"/>
      <c r="AT237" s="41"/>
      <c r="AU237" s="41"/>
      <c r="AV237" s="41"/>
      <c r="AW237" s="41"/>
      <c r="AX237" s="41"/>
      <c r="AY237" s="41"/>
      <c r="AZ237" s="41"/>
      <c r="BA237" s="41"/>
      <c r="BB237" s="41"/>
      <c r="BC237" s="41"/>
      <c r="BD237" s="41"/>
      <c r="BE237" s="41"/>
      <c r="BF237" s="41"/>
      <c r="BG237" s="41"/>
    </row>
    <row r="238" spans="1:59" s="35" customFormat="1" ht="15.6">
      <c r="A238" s="44" t="s">
        <v>94</v>
      </c>
      <c r="B238" s="44" t="str">
        <f>VLOOKUP(A238,'CENTROS DE COSTOS'!A:D,2,0)</f>
        <v>0036-0002</v>
      </c>
      <c r="C238" s="44" t="str">
        <f>VLOOKUP(A238,'CENTROS DE COSTOS'!A:D,3,0)</f>
        <v>Wompi Eje Cafetero</v>
      </c>
      <c r="D238" s="44">
        <v>66001</v>
      </c>
      <c r="E238" s="44">
        <v>2836361</v>
      </c>
      <c r="F238" s="44">
        <v>71836</v>
      </c>
      <c r="G238" s="44" t="s">
        <v>35</v>
      </c>
      <c r="H238" s="44" t="s">
        <v>460</v>
      </c>
      <c r="I238" s="44" t="s">
        <v>94</v>
      </c>
      <c r="J238" s="44" t="s">
        <v>4470</v>
      </c>
      <c r="K238" s="44" t="s">
        <v>1174</v>
      </c>
      <c r="L238" s="44" t="s">
        <v>4471</v>
      </c>
      <c r="M238" s="52">
        <v>45933.518750000003</v>
      </c>
      <c r="N238" s="52">
        <v>45933.669444444444</v>
      </c>
      <c r="O238" s="44" t="s">
        <v>37</v>
      </c>
      <c r="P238" s="44" t="s">
        <v>37</v>
      </c>
      <c r="Q238" s="44" t="s">
        <v>3805</v>
      </c>
      <c r="R238" s="44" t="s">
        <v>3806</v>
      </c>
      <c r="S238" s="44" t="s">
        <v>4472</v>
      </c>
      <c r="T238" s="44" t="s">
        <v>1178</v>
      </c>
      <c r="U238" s="44">
        <v>40</v>
      </c>
      <c r="V238" s="44" t="s">
        <v>42</v>
      </c>
      <c r="W238" s="44" t="str">
        <f>VLOOKUP(D238,TIPOLOGIA!A:F,6,0)</f>
        <v>TERRESTRE</v>
      </c>
      <c r="X238" s="44" t="s">
        <v>2449</v>
      </c>
      <c r="Y238" s="44">
        <v>1</v>
      </c>
      <c r="Z238" s="63">
        <f>IF(T238="SOPORTE_TELEFÓNICO",'TARIFAS 2025'!$B$14,IF(V238="PRINCIPAL",'TARIFAS 2025'!$B$11,IF(V238="INTERMEDIA",'TARIFAS 2025'!$C$11,IF(V238="LEJANA",'TARIFAS 2025'!$D$11))))</f>
        <v>31419</v>
      </c>
      <c r="AA238" s="63">
        <f t="shared" si="3"/>
        <v>31419</v>
      </c>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c r="BA238" s="41"/>
      <c r="BB238" s="41"/>
      <c r="BC238" s="41"/>
      <c r="BD238" s="41"/>
      <c r="BE238" s="41"/>
      <c r="BF238" s="41"/>
      <c r="BG238" s="41"/>
    </row>
    <row r="239" spans="1:59" s="35" customFormat="1" ht="15.6">
      <c r="A239" s="44" t="s">
        <v>87</v>
      </c>
      <c r="B239" s="44" t="str">
        <f>VLOOKUP(A239,'CENTROS DE COSTOS'!A:D,2,0)</f>
        <v>0036-0006</v>
      </c>
      <c r="C239" s="44" t="str">
        <f>VLOOKUP(A239,'CENTROS DE COSTOS'!A:D,3,0)</f>
        <v>Wompi Oriente</v>
      </c>
      <c r="D239" s="44">
        <v>73001</v>
      </c>
      <c r="E239" s="44">
        <v>2828752</v>
      </c>
      <c r="F239" s="44">
        <v>74481</v>
      </c>
      <c r="G239" s="44" t="s">
        <v>35</v>
      </c>
      <c r="H239" s="44" t="s">
        <v>1058</v>
      </c>
      <c r="I239" s="44" t="s">
        <v>87</v>
      </c>
      <c r="J239" s="44" t="s">
        <v>4473</v>
      </c>
      <c r="K239" s="44" t="s">
        <v>1174</v>
      </c>
      <c r="L239" s="44" t="s">
        <v>4474</v>
      </c>
      <c r="M239" s="52">
        <v>45932.429166666669</v>
      </c>
      <c r="N239" s="52">
        <v>45933.674305555556</v>
      </c>
      <c r="O239" s="44" t="s">
        <v>37</v>
      </c>
      <c r="P239" s="44" t="s">
        <v>37</v>
      </c>
      <c r="Q239" s="44" t="s">
        <v>3805</v>
      </c>
      <c r="R239" s="44" t="s">
        <v>3806</v>
      </c>
      <c r="S239" s="44" t="s">
        <v>4461</v>
      </c>
      <c r="T239" s="44" t="s">
        <v>1178</v>
      </c>
      <c r="U239" s="44">
        <v>48</v>
      </c>
      <c r="V239" s="44" t="s">
        <v>42</v>
      </c>
      <c r="W239" s="44" t="str">
        <f>VLOOKUP(D239,TIPOLOGIA!A:F,6,0)</f>
        <v>TERRESTRE</v>
      </c>
      <c r="X239" s="44" t="s">
        <v>1321</v>
      </c>
      <c r="Y239" s="44">
        <v>1</v>
      </c>
      <c r="Z239" s="63">
        <f>IF(T239="SOPORTE_TELEFÓNICO",'TARIFAS 2025'!$B$14,IF(V239="PRINCIPAL",'TARIFAS 2025'!$B$11,IF(V239="INTERMEDIA",'TARIFAS 2025'!$C$11,IF(V239="LEJANA",'TARIFAS 2025'!$D$11))))</f>
        <v>31419</v>
      </c>
      <c r="AA239" s="63">
        <f t="shared" si="3"/>
        <v>31419</v>
      </c>
      <c r="AB239" s="41"/>
      <c r="AC239" s="41"/>
      <c r="AD239" s="41"/>
      <c r="AE239" s="41"/>
      <c r="AF239" s="41"/>
      <c r="AG239" s="41"/>
      <c r="AH239" s="41"/>
      <c r="AI239" s="41"/>
      <c r="AJ239" s="41"/>
      <c r="AK239" s="41"/>
      <c r="AL239" s="41"/>
      <c r="AM239" s="41"/>
      <c r="AN239" s="41"/>
      <c r="AO239" s="41"/>
      <c r="AP239" s="41"/>
      <c r="AQ239" s="41"/>
      <c r="AR239" s="41"/>
      <c r="AS239" s="41"/>
      <c r="AT239" s="41"/>
      <c r="AU239" s="41"/>
      <c r="AV239" s="41"/>
      <c r="AW239" s="41"/>
      <c r="AX239" s="41"/>
      <c r="AY239" s="41"/>
      <c r="AZ239" s="41"/>
      <c r="BA239" s="41"/>
      <c r="BB239" s="41"/>
      <c r="BC239" s="41"/>
      <c r="BD239" s="41"/>
      <c r="BE239" s="41"/>
      <c r="BF239" s="41"/>
      <c r="BG239" s="41"/>
    </row>
    <row r="240" spans="1:59" s="35" customFormat="1" ht="15.6">
      <c r="A240" s="44" t="s">
        <v>73</v>
      </c>
      <c r="B240" s="44" t="str">
        <f>VLOOKUP(A240,'CENTROS DE COSTOS'!A:D,2,0)</f>
        <v>0036-0004</v>
      </c>
      <c r="C240" s="44" t="str">
        <f>VLOOKUP(A240,'CENTROS DE COSTOS'!A:D,3,0)</f>
        <v>Wompi Centro</v>
      </c>
      <c r="D240" s="44">
        <v>25473</v>
      </c>
      <c r="E240" s="44">
        <v>2825782</v>
      </c>
      <c r="F240" s="44">
        <v>69578</v>
      </c>
      <c r="G240" s="44" t="s">
        <v>35</v>
      </c>
      <c r="H240" s="44" t="s">
        <v>620</v>
      </c>
      <c r="I240" s="44" t="s">
        <v>622</v>
      </c>
      <c r="J240" s="44" t="s">
        <v>4475</v>
      </c>
      <c r="K240" s="44" t="s">
        <v>1174</v>
      </c>
      <c r="L240" s="44" t="s">
        <v>4476</v>
      </c>
      <c r="M240" s="52">
        <v>45932.333333333336</v>
      </c>
      <c r="N240" s="52">
        <v>45933.675694444442</v>
      </c>
      <c r="O240" s="44" t="s">
        <v>37</v>
      </c>
      <c r="P240" s="44" t="s">
        <v>37</v>
      </c>
      <c r="Q240" s="44" t="s">
        <v>3805</v>
      </c>
      <c r="R240" s="44" t="s">
        <v>3806</v>
      </c>
      <c r="S240" s="44" t="s">
        <v>4477</v>
      </c>
      <c r="T240" s="44" t="s">
        <v>1178</v>
      </c>
      <c r="U240" s="44">
        <v>32</v>
      </c>
      <c r="V240" s="44" t="s">
        <v>42</v>
      </c>
      <c r="W240" s="44" t="str">
        <f>VLOOKUP(D240,TIPOLOGIA!A:F,6,0)</f>
        <v>TERRESTRE</v>
      </c>
      <c r="X240" s="44" t="s">
        <v>2253</v>
      </c>
      <c r="Y240" s="44">
        <v>1</v>
      </c>
      <c r="Z240" s="63">
        <f>IF(T240="SOPORTE_TELEFÓNICO",'TARIFAS 2025'!$B$14,IF(V240="PRINCIPAL",'TARIFAS 2025'!$B$11,IF(V240="INTERMEDIA",'TARIFAS 2025'!$C$11,IF(V240="LEJANA",'TARIFAS 2025'!$D$11))))</f>
        <v>31419</v>
      </c>
      <c r="AA240" s="63">
        <f t="shared" si="3"/>
        <v>31419</v>
      </c>
      <c r="AB240" s="41"/>
      <c r="AC240" s="41"/>
      <c r="AD240" s="41"/>
      <c r="AE240" s="41"/>
      <c r="AF240" s="41"/>
      <c r="AG240" s="41"/>
      <c r="AH240" s="41"/>
      <c r="AI240" s="41"/>
      <c r="AJ240" s="41"/>
      <c r="AK240" s="41"/>
      <c r="AL240" s="41"/>
      <c r="AM240" s="41"/>
      <c r="AN240" s="41"/>
      <c r="AO240" s="41"/>
      <c r="AP240" s="41"/>
      <c r="AQ240" s="41"/>
      <c r="AR240" s="41"/>
      <c r="AS240" s="41"/>
      <c r="AT240" s="41"/>
      <c r="AU240" s="41"/>
      <c r="AV240" s="41"/>
      <c r="AW240" s="41"/>
      <c r="AX240" s="41"/>
      <c r="AY240" s="41"/>
      <c r="AZ240" s="41"/>
      <c r="BA240" s="41"/>
      <c r="BB240" s="41"/>
      <c r="BC240" s="41"/>
      <c r="BD240" s="41"/>
      <c r="BE240" s="41"/>
      <c r="BF240" s="41"/>
      <c r="BG240" s="41"/>
    </row>
    <row r="241" spans="1:59" s="35" customFormat="1" ht="15.6">
      <c r="A241" s="44" t="s">
        <v>98</v>
      </c>
      <c r="B241" s="44" t="str">
        <f>VLOOKUP(A241,'CENTROS DE COSTOS'!A:D,2,0)</f>
        <v>0036-0007</v>
      </c>
      <c r="C241" s="44" t="str">
        <f>VLOOKUP(A241,'CENTROS DE COSTOS'!A:D,3,0)</f>
        <v>Wompi Santander</v>
      </c>
      <c r="D241" s="44">
        <v>15001</v>
      </c>
      <c r="E241" s="44">
        <v>2834689</v>
      </c>
      <c r="F241" s="44">
        <v>78837</v>
      </c>
      <c r="G241" s="44" t="s">
        <v>35</v>
      </c>
      <c r="H241" s="44" t="s">
        <v>324</v>
      </c>
      <c r="I241" s="44" t="s">
        <v>98</v>
      </c>
      <c r="J241" s="44" t="s">
        <v>4478</v>
      </c>
      <c r="K241" s="44" t="s">
        <v>1174</v>
      </c>
      <c r="L241" s="44" t="s">
        <v>4479</v>
      </c>
      <c r="M241" s="52">
        <v>45933.407638888886</v>
      </c>
      <c r="N241" s="52">
        <v>45933.679861111108</v>
      </c>
      <c r="O241" s="44" t="s">
        <v>37</v>
      </c>
      <c r="P241" s="44" t="s">
        <v>37</v>
      </c>
      <c r="Q241" s="44" t="s">
        <v>3805</v>
      </c>
      <c r="R241" s="44" t="s">
        <v>3806</v>
      </c>
      <c r="S241" s="44" t="s">
        <v>4480</v>
      </c>
      <c r="T241" s="44" t="s">
        <v>1178</v>
      </c>
      <c r="U241" s="44">
        <v>16</v>
      </c>
      <c r="V241" s="44" t="s">
        <v>42</v>
      </c>
      <c r="W241" s="44" t="str">
        <f>VLOOKUP(D241,TIPOLOGIA!A:F,6,0)</f>
        <v>TERRESTRE</v>
      </c>
      <c r="X241" s="44" t="s">
        <v>2449</v>
      </c>
      <c r="Y241" s="44">
        <v>1</v>
      </c>
      <c r="Z241" s="63">
        <f>IF(T241="SOPORTE_TELEFÓNICO",'TARIFAS 2025'!$B$14,IF(V241="PRINCIPAL",'TARIFAS 2025'!$B$11,IF(V241="INTERMEDIA",'TARIFAS 2025'!$C$11,IF(V241="LEJANA",'TARIFAS 2025'!$D$11))))</f>
        <v>31419</v>
      </c>
      <c r="AA241" s="63">
        <f t="shared" si="3"/>
        <v>31419</v>
      </c>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row>
    <row r="242" spans="1:59" s="35" customFormat="1" ht="15.6">
      <c r="A242" s="44" t="s">
        <v>73</v>
      </c>
      <c r="B242" s="44" t="str">
        <f>VLOOKUP(A242,'CENTROS DE COSTOS'!A:D,2,0)</f>
        <v>0036-0004</v>
      </c>
      <c r="C242" s="44" t="str">
        <f>VLOOKUP(A242,'CENTROS DE COSTOS'!A:D,3,0)</f>
        <v>Wompi Centro</v>
      </c>
      <c r="D242" s="44">
        <v>11001</v>
      </c>
      <c r="E242" s="44">
        <v>2827885</v>
      </c>
      <c r="F242" s="44">
        <v>76789</v>
      </c>
      <c r="G242" s="44" t="s">
        <v>35</v>
      </c>
      <c r="H242" s="44" t="s">
        <v>620</v>
      </c>
      <c r="I242" s="44" t="s">
        <v>73</v>
      </c>
      <c r="J242" s="44" t="s">
        <v>4481</v>
      </c>
      <c r="K242" s="44" t="s">
        <v>1174</v>
      </c>
      <c r="L242" s="44" t="s">
        <v>4482</v>
      </c>
      <c r="M242" s="52">
        <v>45932.388194444444</v>
      </c>
      <c r="N242" s="52">
        <v>45933.682638888888</v>
      </c>
      <c r="O242" s="44" t="s">
        <v>37</v>
      </c>
      <c r="P242" s="44" t="s">
        <v>37</v>
      </c>
      <c r="Q242" s="44" t="s">
        <v>3805</v>
      </c>
      <c r="R242" s="44" t="s">
        <v>3806</v>
      </c>
      <c r="S242" s="44" t="s">
        <v>4483</v>
      </c>
      <c r="T242" s="44" t="s">
        <v>1178</v>
      </c>
      <c r="U242" s="44">
        <v>16</v>
      </c>
      <c r="V242" s="44" t="s">
        <v>42</v>
      </c>
      <c r="W242" s="44" t="str">
        <f>VLOOKUP(D242,TIPOLOGIA!A:F,6,0)</f>
        <v>TERRESTRE</v>
      </c>
      <c r="X242" s="44" t="s">
        <v>1521</v>
      </c>
      <c r="Y242" s="44">
        <v>1</v>
      </c>
      <c r="Z242" s="63">
        <f>IF(T242="SOPORTE_TELEFÓNICO",'TARIFAS 2025'!$B$14,IF(V242="PRINCIPAL",'TARIFAS 2025'!$B$11,IF(V242="INTERMEDIA",'TARIFAS 2025'!$C$11,IF(V242="LEJANA",'TARIFAS 2025'!$D$11))))</f>
        <v>31419</v>
      </c>
      <c r="AA242" s="63">
        <f t="shared" si="3"/>
        <v>31419</v>
      </c>
      <c r="AB242" s="41"/>
      <c r="AC242" s="41"/>
      <c r="AD242" s="41"/>
      <c r="AE242" s="41"/>
      <c r="AF242" s="41"/>
      <c r="AG242" s="41"/>
      <c r="AH242" s="41"/>
      <c r="AI242" s="41"/>
      <c r="AJ242" s="41"/>
      <c r="AK242" s="41"/>
      <c r="AL242" s="41"/>
      <c r="AM242" s="41"/>
      <c r="AN242" s="41"/>
      <c r="AO242" s="41"/>
      <c r="AP242" s="41"/>
      <c r="AQ242" s="41"/>
      <c r="AR242" s="41"/>
      <c r="AS242" s="41"/>
      <c r="AT242" s="41"/>
      <c r="AU242" s="41"/>
      <c r="AV242" s="41"/>
      <c r="AW242" s="41"/>
      <c r="AX242" s="41"/>
      <c r="AY242" s="41"/>
      <c r="AZ242" s="41"/>
      <c r="BA242" s="41"/>
      <c r="BB242" s="41"/>
      <c r="BC242" s="41"/>
      <c r="BD242" s="41"/>
      <c r="BE242" s="41"/>
      <c r="BF242" s="41"/>
      <c r="BG242" s="41"/>
    </row>
    <row r="243" spans="1:59" s="35" customFormat="1" ht="15.6">
      <c r="A243" s="44" t="s">
        <v>93</v>
      </c>
      <c r="B243" s="44" t="str">
        <f>VLOOKUP(A243,'CENTROS DE COSTOS'!A:D,2,0)</f>
        <v>0036-0003</v>
      </c>
      <c r="C243" s="44" t="str">
        <f>VLOOKUP(A243,'CENTROS DE COSTOS'!A:D,3,0)</f>
        <v>Wompi Suroccidente</v>
      </c>
      <c r="D243" s="44">
        <v>52001</v>
      </c>
      <c r="E243" s="44">
        <v>2829459</v>
      </c>
      <c r="F243" s="44">
        <v>40639</v>
      </c>
      <c r="G243" s="44" t="s">
        <v>35</v>
      </c>
      <c r="H243" s="44" t="s">
        <v>135</v>
      </c>
      <c r="I243" s="44" t="s">
        <v>93</v>
      </c>
      <c r="J243" s="44" t="s">
        <v>2627</v>
      </c>
      <c r="K243" s="44" t="s">
        <v>1174</v>
      </c>
      <c r="L243" s="44" t="s">
        <v>4484</v>
      </c>
      <c r="M243" s="52">
        <v>45932.461805555555</v>
      </c>
      <c r="N243" s="52">
        <v>45933.683333333334</v>
      </c>
      <c r="O243" s="44" t="s">
        <v>37</v>
      </c>
      <c r="P243" s="44" t="s">
        <v>37</v>
      </c>
      <c r="Q243" s="44" t="s">
        <v>3805</v>
      </c>
      <c r="R243" s="44" t="s">
        <v>3806</v>
      </c>
      <c r="S243" s="44" t="s">
        <v>4322</v>
      </c>
      <c r="T243" s="44" t="s">
        <v>1178</v>
      </c>
      <c r="U243" s="44">
        <v>64</v>
      </c>
      <c r="V243" s="44" t="s">
        <v>42</v>
      </c>
      <c r="W243" s="44" t="str">
        <f>VLOOKUP(D243,TIPOLOGIA!A:F,6,0)</f>
        <v>TERRESTRE</v>
      </c>
      <c r="X243" s="44" t="s">
        <v>1360</v>
      </c>
      <c r="Y243" s="44">
        <v>1</v>
      </c>
      <c r="Z243" s="63">
        <f>IF(T243="SOPORTE_TELEFÓNICO",'TARIFAS 2025'!$B$14,IF(V243="PRINCIPAL",'TARIFAS 2025'!$B$11,IF(V243="INTERMEDIA",'TARIFAS 2025'!$C$11,IF(V243="LEJANA",'TARIFAS 2025'!$D$11))))</f>
        <v>31419</v>
      </c>
      <c r="AA243" s="63">
        <f t="shared" si="3"/>
        <v>31419</v>
      </c>
      <c r="AB243" s="41"/>
      <c r="AC243" s="41"/>
      <c r="AD243" s="41"/>
      <c r="AE243" s="41"/>
      <c r="AF243" s="41"/>
      <c r="AG243" s="41"/>
      <c r="AH243" s="41"/>
      <c r="AI243" s="41"/>
      <c r="AJ243" s="41"/>
      <c r="AK243" s="41"/>
      <c r="AL243" s="41"/>
      <c r="AM243" s="41"/>
      <c r="AN243" s="41"/>
      <c r="AO243" s="41"/>
      <c r="AP243" s="41"/>
      <c r="AQ243" s="41"/>
      <c r="AR243" s="41"/>
      <c r="AS243" s="41"/>
      <c r="AT243" s="41"/>
      <c r="AU243" s="41"/>
      <c r="AV243" s="41"/>
      <c r="AW243" s="41"/>
      <c r="AX243" s="41"/>
      <c r="AY243" s="41"/>
      <c r="AZ243" s="41"/>
      <c r="BA243" s="41"/>
      <c r="BB243" s="41"/>
      <c r="BC243" s="41"/>
      <c r="BD243" s="41"/>
      <c r="BE243" s="41"/>
      <c r="BF243" s="41"/>
      <c r="BG243" s="41"/>
    </row>
    <row r="244" spans="1:59" s="35" customFormat="1" ht="15.6">
      <c r="A244" s="44" t="s">
        <v>70</v>
      </c>
      <c r="B244" s="44" t="str">
        <f>VLOOKUP(A244,'CENTROS DE COSTOS'!A:D,2,0)</f>
        <v>0036-0001</v>
      </c>
      <c r="C244" s="44" t="str">
        <f>VLOOKUP(A244,'CENTROS DE COSTOS'!A:D,3,0)</f>
        <v>Wompi Costa</v>
      </c>
      <c r="D244" s="44">
        <v>8001</v>
      </c>
      <c r="E244" s="44">
        <v>2821330</v>
      </c>
      <c r="F244" s="44">
        <v>69947</v>
      </c>
      <c r="G244" s="44" t="s">
        <v>35</v>
      </c>
      <c r="H244" s="44" t="s">
        <v>255</v>
      </c>
      <c r="I244" s="44" t="s">
        <v>70</v>
      </c>
      <c r="J244" s="44" t="s">
        <v>4485</v>
      </c>
      <c r="K244" s="44" t="s">
        <v>1174</v>
      </c>
      <c r="L244" s="44" t="s">
        <v>4486</v>
      </c>
      <c r="M244" s="52">
        <v>45931.424305555556</v>
      </c>
      <c r="N244" s="52">
        <v>45933.68472222222</v>
      </c>
      <c r="O244" s="44" t="s">
        <v>37</v>
      </c>
      <c r="P244" s="44" t="s">
        <v>37</v>
      </c>
      <c r="Q244" s="44" t="s">
        <v>3805</v>
      </c>
      <c r="R244" s="44" t="s">
        <v>3806</v>
      </c>
      <c r="S244" s="44" t="s">
        <v>4487</v>
      </c>
      <c r="T244" s="44" t="s">
        <v>1178</v>
      </c>
      <c r="U244" s="44">
        <v>32</v>
      </c>
      <c r="V244" s="44" t="s">
        <v>42</v>
      </c>
      <c r="W244" s="44" t="str">
        <f>VLOOKUP(D244,TIPOLOGIA!A:F,6,0)</f>
        <v>TERRESTRE</v>
      </c>
      <c r="X244" s="44" t="s">
        <v>1901</v>
      </c>
      <c r="Y244" s="44">
        <v>1</v>
      </c>
      <c r="Z244" s="63">
        <f>IF(T244="SOPORTE_TELEFÓNICO",'TARIFAS 2025'!$B$14,IF(V244="PRINCIPAL",'TARIFAS 2025'!$B$11,IF(V244="INTERMEDIA",'TARIFAS 2025'!$C$11,IF(V244="LEJANA",'TARIFAS 2025'!$D$11))))</f>
        <v>31419</v>
      </c>
      <c r="AA244" s="63">
        <f t="shared" si="3"/>
        <v>31419</v>
      </c>
      <c r="AB244" s="41"/>
      <c r="AC244" s="41"/>
      <c r="AD244" s="41"/>
      <c r="AE244" s="41"/>
      <c r="AF244" s="41"/>
      <c r="AG244" s="41"/>
      <c r="AH244" s="41"/>
      <c r="AI244" s="41"/>
      <c r="AJ244" s="41"/>
      <c r="AK244" s="41"/>
      <c r="AL244" s="41"/>
      <c r="AM244" s="41"/>
      <c r="AN244" s="41"/>
      <c r="AO244" s="41"/>
      <c r="AP244" s="41"/>
      <c r="AQ244" s="41"/>
      <c r="AR244" s="41"/>
      <c r="AS244" s="41"/>
      <c r="AT244" s="41"/>
      <c r="AU244" s="41"/>
      <c r="AV244" s="41"/>
      <c r="AW244" s="41"/>
      <c r="AX244" s="41"/>
      <c r="AY244" s="41"/>
      <c r="AZ244" s="41"/>
      <c r="BA244" s="41"/>
      <c r="BB244" s="41"/>
      <c r="BC244" s="41"/>
      <c r="BD244" s="41"/>
      <c r="BE244" s="41"/>
      <c r="BF244" s="41"/>
      <c r="BG244" s="41"/>
    </row>
    <row r="245" spans="1:59" s="35" customFormat="1" ht="15.6">
      <c r="A245" s="44" t="s">
        <v>83</v>
      </c>
      <c r="B245" s="44" t="str">
        <f>VLOOKUP(A245,'CENTROS DE COSTOS'!A:D,2,0)</f>
        <v>0036-0007</v>
      </c>
      <c r="C245" s="44" t="str">
        <f>VLOOKUP(A245,'CENTROS DE COSTOS'!A:D,3,0)</f>
        <v>Wompi Santander</v>
      </c>
      <c r="D245" s="44">
        <v>54001</v>
      </c>
      <c r="E245" s="44">
        <v>2833141</v>
      </c>
      <c r="F245" s="44">
        <v>74421</v>
      </c>
      <c r="G245" s="44" t="s">
        <v>35</v>
      </c>
      <c r="H245" s="44" t="s">
        <v>893</v>
      </c>
      <c r="I245" s="44" t="s">
        <v>83</v>
      </c>
      <c r="J245" s="44" t="s">
        <v>4488</v>
      </c>
      <c r="K245" s="44" t="s">
        <v>1174</v>
      </c>
      <c r="L245" s="44" t="s">
        <v>4489</v>
      </c>
      <c r="M245" s="52">
        <v>45933.333333333336</v>
      </c>
      <c r="N245" s="52">
        <v>45933.689583333333</v>
      </c>
      <c r="O245" s="44" t="s">
        <v>37</v>
      </c>
      <c r="P245" s="44" t="s">
        <v>37</v>
      </c>
      <c r="Q245" s="44" t="s">
        <v>3805</v>
      </c>
      <c r="R245" s="44" t="s">
        <v>3806</v>
      </c>
      <c r="S245" s="44" t="s">
        <v>4490</v>
      </c>
      <c r="T245" s="44" t="s">
        <v>1178</v>
      </c>
      <c r="U245" s="44">
        <v>16</v>
      </c>
      <c r="V245" s="44" t="s">
        <v>42</v>
      </c>
      <c r="W245" s="44" t="str">
        <f>VLOOKUP(D245,TIPOLOGIA!A:F,6,0)</f>
        <v>TERRESTRE</v>
      </c>
      <c r="X245" s="44" t="s">
        <v>2391</v>
      </c>
      <c r="Y245" s="44">
        <v>1</v>
      </c>
      <c r="Z245" s="63">
        <f>IF(T245="SOPORTE_TELEFÓNICO",'TARIFAS 2025'!$B$14,IF(V245="PRINCIPAL",'TARIFAS 2025'!$B$11,IF(V245="INTERMEDIA",'TARIFAS 2025'!$C$11,IF(V245="LEJANA",'TARIFAS 2025'!$D$11))))</f>
        <v>31419</v>
      </c>
      <c r="AA245" s="63">
        <f t="shared" si="3"/>
        <v>31419</v>
      </c>
      <c r="AB245" s="41"/>
      <c r="AC245" s="41"/>
      <c r="AD245" s="41"/>
      <c r="AE245" s="41"/>
      <c r="AF245" s="41"/>
      <c r="AG245" s="41"/>
      <c r="AH245" s="41"/>
      <c r="AI245" s="41"/>
      <c r="AJ245" s="41"/>
      <c r="AK245" s="41"/>
      <c r="AL245" s="41"/>
      <c r="AM245" s="41"/>
      <c r="AN245" s="41"/>
      <c r="AO245" s="41"/>
      <c r="AP245" s="41"/>
      <c r="AQ245" s="41"/>
      <c r="AR245" s="41"/>
      <c r="AS245" s="41"/>
      <c r="AT245" s="41"/>
      <c r="AU245" s="41"/>
      <c r="AV245" s="41"/>
      <c r="AW245" s="41"/>
      <c r="AX245" s="41"/>
      <c r="AY245" s="41"/>
      <c r="AZ245" s="41"/>
      <c r="BA245" s="41"/>
      <c r="BB245" s="41"/>
      <c r="BC245" s="41"/>
      <c r="BD245" s="41"/>
      <c r="BE245" s="41"/>
      <c r="BF245" s="41"/>
      <c r="BG245" s="41"/>
    </row>
    <row r="246" spans="1:59" s="35" customFormat="1" ht="15.6">
      <c r="A246" s="44" t="s">
        <v>76</v>
      </c>
      <c r="B246" s="44" t="str">
        <f>VLOOKUP(A246,'CENTROS DE COSTOS'!A:D,2,0)</f>
        <v>0036-0007</v>
      </c>
      <c r="C246" s="44" t="str">
        <f>VLOOKUP(A246,'CENTROS DE COSTOS'!A:D,3,0)</f>
        <v>Wompi Santander</v>
      </c>
      <c r="D246" s="44">
        <v>68001</v>
      </c>
      <c r="E246" s="44">
        <v>2834783</v>
      </c>
      <c r="F246" s="44">
        <v>70667</v>
      </c>
      <c r="G246" s="44" t="s">
        <v>35</v>
      </c>
      <c r="H246" s="44" t="s">
        <v>965</v>
      </c>
      <c r="I246" s="44" t="s">
        <v>76</v>
      </c>
      <c r="J246" s="44" t="s">
        <v>4491</v>
      </c>
      <c r="K246" s="44" t="s">
        <v>1174</v>
      </c>
      <c r="L246" s="44" t="s">
        <v>4492</v>
      </c>
      <c r="M246" s="52">
        <v>45933.408333333333</v>
      </c>
      <c r="N246" s="52">
        <v>45933.690972222219</v>
      </c>
      <c r="O246" s="44" t="s">
        <v>37</v>
      </c>
      <c r="P246" s="44" t="s">
        <v>37</v>
      </c>
      <c r="Q246" s="44" t="s">
        <v>3805</v>
      </c>
      <c r="R246" s="44" t="s">
        <v>3806</v>
      </c>
      <c r="S246" s="44" t="s">
        <v>4493</v>
      </c>
      <c r="T246" s="44" t="s">
        <v>1178</v>
      </c>
      <c r="U246" s="44">
        <v>40</v>
      </c>
      <c r="V246" s="44" t="s">
        <v>42</v>
      </c>
      <c r="W246" s="44" t="str">
        <f>VLOOKUP(D246,TIPOLOGIA!A:F,6,0)</f>
        <v>TERRESTRE</v>
      </c>
      <c r="X246" s="44" t="s">
        <v>1372</v>
      </c>
      <c r="Y246" s="44">
        <v>1</v>
      </c>
      <c r="Z246" s="63">
        <f>IF(T246="SOPORTE_TELEFÓNICO",'TARIFAS 2025'!$B$14,IF(V246="PRINCIPAL",'TARIFAS 2025'!$B$11,IF(V246="INTERMEDIA",'TARIFAS 2025'!$C$11,IF(V246="LEJANA",'TARIFAS 2025'!$D$11))))</f>
        <v>31419</v>
      </c>
      <c r="AA246" s="63">
        <f t="shared" si="3"/>
        <v>31419</v>
      </c>
      <c r="AB246" s="41"/>
      <c r="AC246" s="41"/>
      <c r="AD246" s="41"/>
      <c r="AE246" s="41"/>
      <c r="AF246" s="41"/>
      <c r="AG246" s="41"/>
      <c r="AH246" s="41"/>
      <c r="AI246" s="41"/>
      <c r="AJ246" s="41"/>
      <c r="AK246" s="41"/>
      <c r="AL246" s="41"/>
      <c r="AM246" s="41"/>
      <c r="AN246" s="41"/>
      <c r="AO246" s="41"/>
      <c r="AP246" s="41"/>
      <c r="AQ246" s="41"/>
      <c r="AR246" s="41"/>
      <c r="AS246" s="41"/>
      <c r="AT246" s="41"/>
      <c r="AU246" s="41"/>
      <c r="AV246" s="41"/>
      <c r="AW246" s="41"/>
      <c r="AX246" s="41"/>
      <c r="AY246" s="41"/>
      <c r="AZ246" s="41"/>
      <c r="BA246" s="41"/>
      <c r="BB246" s="41"/>
      <c r="BC246" s="41"/>
      <c r="BD246" s="41"/>
      <c r="BE246" s="41"/>
      <c r="BF246" s="41"/>
      <c r="BG246" s="41"/>
    </row>
    <row r="247" spans="1:59" s="35" customFormat="1" ht="15.6">
      <c r="A247" s="44" t="s">
        <v>76</v>
      </c>
      <c r="B247" s="44" t="str">
        <f>VLOOKUP(A247,'CENTROS DE COSTOS'!A:D,2,0)</f>
        <v>0036-0007</v>
      </c>
      <c r="C247" s="44" t="str">
        <f>VLOOKUP(A247,'CENTROS DE COSTOS'!A:D,3,0)</f>
        <v>Wompi Santander</v>
      </c>
      <c r="D247" s="44">
        <v>68276</v>
      </c>
      <c r="E247" s="44">
        <v>2835555</v>
      </c>
      <c r="F247" s="44">
        <v>62409</v>
      </c>
      <c r="G247" s="44" t="s">
        <v>35</v>
      </c>
      <c r="H247" s="44" t="s">
        <v>965</v>
      </c>
      <c r="I247" s="44" t="s">
        <v>989</v>
      </c>
      <c r="J247" s="44" t="s">
        <v>4494</v>
      </c>
      <c r="K247" s="44" t="s">
        <v>1174</v>
      </c>
      <c r="L247" s="44" t="s">
        <v>4495</v>
      </c>
      <c r="M247" s="52">
        <v>45933.456944444442</v>
      </c>
      <c r="N247" s="52">
        <v>45933.692361111112</v>
      </c>
      <c r="O247" s="44" t="s">
        <v>37</v>
      </c>
      <c r="P247" s="44" t="s">
        <v>37</v>
      </c>
      <c r="Q247" s="44" t="s">
        <v>3805</v>
      </c>
      <c r="R247" s="44" t="s">
        <v>3806</v>
      </c>
      <c r="S247" s="44" t="s">
        <v>4496</v>
      </c>
      <c r="T247" s="44" t="s">
        <v>1178</v>
      </c>
      <c r="U247" s="44">
        <v>24</v>
      </c>
      <c r="V247" s="44" t="s">
        <v>42</v>
      </c>
      <c r="W247" s="44" t="str">
        <f>VLOOKUP(D247,TIPOLOGIA!A:F,6,0)</f>
        <v>TERRESTRE</v>
      </c>
      <c r="X247" s="44" t="s">
        <v>2812</v>
      </c>
      <c r="Y247" s="44">
        <v>1</v>
      </c>
      <c r="Z247" s="63">
        <f>IF(T247="SOPORTE_TELEFÓNICO",'TARIFAS 2025'!$B$14,IF(V247="PRINCIPAL",'TARIFAS 2025'!$B$11,IF(V247="INTERMEDIA",'TARIFAS 2025'!$C$11,IF(V247="LEJANA",'TARIFAS 2025'!$D$11))))</f>
        <v>31419</v>
      </c>
      <c r="AA247" s="63">
        <f t="shared" si="3"/>
        <v>31419</v>
      </c>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D247" s="41"/>
      <c r="BE247" s="41"/>
      <c r="BF247" s="41"/>
      <c r="BG247" s="41"/>
    </row>
    <row r="248" spans="1:59" s="35" customFormat="1" ht="15.6">
      <c r="A248" s="44" t="s">
        <v>83</v>
      </c>
      <c r="B248" s="44" t="str">
        <f>VLOOKUP(A248,'CENTROS DE COSTOS'!A:D,2,0)</f>
        <v>0036-0007</v>
      </c>
      <c r="C248" s="44" t="str">
        <f>VLOOKUP(A248,'CENTROS DE COSTOS'!A:D,3,0)</f>
        <v>Wompi Santander</v>
      </c>
      <c r="D248" s="44">
        <v>54001</v>
      </c>
      <c r="E248" s="44">
        <v>2834132</v>
      </c>
      <c r="F248" s="44">
        <v>48385</v>
      </c>
      <c r="G248" s="44" t="s">
        <v>35</v>
      </c>
      <c r="H248" s="44" t="s">
        <v>893</v>
      </c>
      <c r="I248" s="44" t="s">
        <v>83</v>
      </c>
      <c r="J248" s="44" t="s">
        <v>4497</v>
      </c>
      <c r="K248" s="44" t="s">
        <v>1174</v>
      </c>
      <c r="L248" s="44" t="s">
        <v>4498</v>
      </c>
      <c r="M248" s="52">
        <v>45933.35833333333</v>
      </c>
      <c r="N248" s="52">
        <v>45933.693749999999</v>
      </c>
      <c r="O248" s="44" t="s">
        <v>37</v>
      </c>
      <c r="P248" s="44" t="s">
        <v>37</v>
      </c>
      <c r="Q248" s="44" t="s">
        <v>3805</v>
      </c>
      <c r="R248" s="44" t="s">
        <v>3806</v>
      </c>
      <c r="S248" s="44" t="s">
        <v>4499</v>
      </c>
      <c r="T248" s="44" t="s">
        <v>1178</v>
      </c>
      <c r="U248" s="44">
        <v>16</v>
      </c>
      <c r="V248" s="44" t="s">
        <v>42</v>
      </c>
      <c r="W248" s="44" t="str">
        <f>VLOOKUP(D248,TIPOLOGIA!A:F,6,0)</f>
        <v>TERRESTRE</v>
      </c>
      <c r="X248" s="44" t="s">
        <v>1396</v>
      </c>
      <c r="Y248" s="44">
        <v>1</v>
      </c>
      <c r="Z248" s="63">
        <f>IF(T248="SOPORTE_TELEFÓNICO",'TARIFAS 2025'!$B$14,IF(V248="PRINCIPAL",'TARIFAS 2025'!$B$11,IF(V248="INTERMEDIA",'TARIFAS 2025'!$C$11,IF(V248="LEJANA",'TARIFAS 2025'!$D$11))))</f>
        <v>31419</v>
      </c>
      <c r="AA248" s="63">
        <f t="shared" si="3"/>
        <v>31419</v>
      </c>
      <c r="AB248" s="41"/>
      <c r="AC248" s="41"/>
      <c r="AD248" s="41"/>
      <c r="AE248" s="41"/>
      <c r="AF248" s="41"/>
      <c r="AG248" s="41"/>
      <c r="AH248" s="41"/>
      <c r="AI248" s="41"/>
      <c r="AJ248" s="41"/>
      <c r="AK248" s="41"/>
      <c r="AL248" s="41"/>
      <c r="AM248" s="41"/>
      <c r="AN248" s="41"/>
      <c r="AO248" s="41"/>
      <c r="AP248" s="41"/>
      <c r="AQ248" s="41"/>
      <c r="AR248" s="41"/>
      <c r="AS248" s="41"/>
      <c r="AT248" s="41"/>
      <c r="AU248" s="41"/>
      <c r="AV248" s="41"/>
      <c r="AW248" s="41"/>
      <c r="AX248" s="41"/>
      <c r="AY248" s="41"/>
      <c r="AZ248" s="41"/>
      <c r="BA248" s="41"/>
      <c r="BB248" s="41"/>
      <c r="BC248" s="41"/>
      <c r="BD248" s="41"/>
      <c r="BE248" s="41"/>
      <c r="BF248" s="41"/>
      <c r="BG248" s="41"/>
    </row>
    <row r="249" spans="1:59" s="35" customFormat="1" ht="15.6">
      <c r="A249" s="44" t="s">
        <v>98</v>
      </c>
      <c r="B249" s="44" t="str">
        <f>VLOOKUP(A249,'CENTROS DE COSTOS'!A:D,2,0)</f>
        <v>0036-0007</v>
      </c>
      <c r="C249" s="44" t="str">
        <f>VLOOKUP(A249,'CENTROS DE COSTOS'!A:D,3,0)</f>
        <v>Wompi Santander</v>
      </c>
      <c r="D249" s="44">
        <v>15001</v>
      </c>
      <c r="E249" s="44">
        <v>2835808</v>
      </c>
      <c r="F249" s="44">
        <v>46126</v>
      </c>
      <c r="G249" s="44" t="s">
        <v>35</v>
      </c>
      <c r="H249" s="44" t="s">
        <v>324</v>
      </c>
      <c r="I249" s="44" t="s">
        <v>98</v>
      </c>
      <c r="J249" s="44" t="s">
        <v>4500</v>
      </c>
      <c r="K249" s="44" t="s">
        <v>1174</v>
      </c>
      <c r="L249" s="44" t="s">
        <v>4501</v>
      </c>
      <c r="M249" s="52">
        <v>45933.467361111114</v>
      </c>
      <c r="N249" s="52">
        <v>45933.698611111111</v>
      </c>
      <c r="O249" s="44" t="s">
        <v>37</v>
      </c>
      <c r="P249" s="44" t="s">
        <v>37</v>
      </c>
      <c r="Q249" s="44" t="s">
        <v>3805</v>
      </c>
      <c r="R249" s="44" t="s">
        <v>3806</v>
      </c>
      <c r="S249" s="44" t="s">
        <v>4502</v>
      </c>
      <c r="T249" s="44" t="s">
        <v>1178</v>
      </c>
      <c r="U249" s="44">
        <v>40</v>
      </c>
      <c r="V249" s="44" t="s">
        <v>42</v>
      </c>
      <c r="W249" s="44" t="str">
        <f>VLOOKUP(D249,TIPOLOGIA!A:F,6,0)</f>
        <v>TERRESTRE</v>
      </c>
      <c r="X249" s="44" t="s">
        <v>2221</v>
      </c>
      <c r="Y249" s="44">
        <v>1</v>
      </c>
      <c r="Z249" s="63">
        <f>IF(T249="SOPORTE_TELEFÓNICO",'TARIFAS 2025'!$B$14,IF(V249="PRINCIPAL",'TARIFAS 2025'!$B$11,IF(V249="INTERMEDIA",'TARIFAS 2025'!$C$11,IF(V249="LEJANA",'TARIFAS 2025'!$D$11))))</f>
        <v>31419</v>
      </c>
      <c r="AA249" s="63">
        <f t="shared" si="3"/>
        <v>31419</v>
      </c>
      <c r="AB249" s="41"/>
      <c r="AC249" s="41"/>
      <c r="AD249" s="41"/>
      <c r="AE249" s="41"/>
      <c r="AF249" s="41"/>
      <c r="AG249" s="41"/>
      <c r="AH249" s="41"/>
      <c r="AI249" s="41"/>
      <c r="AJ249" s="41"/>
      <c r="AK249" s="41"/>
      <c r="AL249" s="41"/>
      <c r="AM249" s="41"/>
      <c r="AN249" s="41"/>
      <c r="AO249" s="41"/>
      <c r="AP249" s="41"/>
      <c r="AQ249" s="41"/>
      <c r="AR249" s="41"/>
      <c r="AS249" s="41"/>
      <c r="AT249" s="41"/>
      <c r="AU249" s="41"/>
      <c r="AV249" s="41"/>
      <c r="AW249" s="41"/>
      <c r="AX249" s="41"/>
      <c r="AY249" s="41"/>
      <c r="AZ249" s="41"/>
      <c r="BA249" s="41"/>
      <c r="BB249" s="41"/>
      <c r="BC249" s="41"/>
      <c r="BD249" s="41"/>
      <c r="BE249" s="41"/>
      <c r="BF249" s="41"/>
      <c r="BG249" s="41"/>
    </row>
    <row r="250" spans="1:59" s="35" customFormat="1" ht="15.6">
      <c r="A250" s="44" t="s">
        <v>70</v>
      </c>
      <c r="B250" s="44" t="str">
        <f>VLOOKUP(A250,'CENTROS DE COSTOS'!A:D,2,0)</f>
        <v>0036-0001</v>
      </c>
      <c r="C250" s="44" t="str">
        <f>VLOOKUP(A250,'CENTROS DE COSTOS'!A:D,3,0)</f>
        <v>Wompi Costa</v>
      </c>
      <c r="D250" s="44">
        <v>8001</v>
      </c>
      <c r="E250" s="44">
        <v>2831280</v>
      </c>
      <c r="F250" s="44">
        <v>41819</v>
      </c>
      <c r="G250" s="44" t="s">
        <v>35</v>
      </c>
      <c r="H250" s="44" t="s">
        <v>255</v>
      </c>
      <c r="I250" s="44" t="s">
        <v>70</v>
      </c>
      <c r="J250" s="44" t="s">
        <v>4503</v>
      </c>
      <c r="K250" s="44" t="s">
        <v>1174</v>
      </c>
      <c r="L250" s="44" t="s">
        <v>4504</v>
      </c>
      <c r="M250" s="52">
        <v>45932.616666666669</v>
      </c>
      <c r="N250" s="52">
        <v>45933.707638888889</v>
      </c>
      <c r="O250" s="44" t="s">
        <v>37</v>
      </c>
      <c r="P250" s="44" t="s">
        <v>37</v>
      </c>
      <c r="Q250" s="44" t="s">
        <v>3805</v>
      </c>
      <c r="R250" s="44" t="s">
        <v>3806</v>
      </c>
      <c r="S250" s="44" t="s">
        <v>4378</v>
      </c>
      <c r="T250" s="44" t="s">
        <v>1178</v>
      </c>
      <c r="U250" s="44">
        <v>32</v>
      </c>
      <c r="V250" s="44" t="s">
        <v>42</v>
      </c>
      <c r="W250" s="44" t="str">
        <f>VLOOKUP(D250,TIPOLOGIA!A:F,6,0)</f>
        <v>TERRESTRE</v>
      </c>
      <c r="X250" s="44" t="s">
        <v>1521</v>
      </c>
      <c r="Y250" s="44">
        <v>1</v>
      </c>
      <c r="Z250" s="63">
        <f>IF(T250="SOPORTE_TELEFÓNICO",'TARIFAS 2025'!$B$14,IF(V250="PRINCIPAL",'TARIFAS 2025'!$B$11,IF(V250="INTERMEDIA",'TARIFAS 2025'!$C$11,IF(V250="LEJANA",'TARIFAS 2025'!$D$11))))</f>
        <v>31419</v>
      </c>
      <c r="AA250" s="63">
        <f t="shared" si="3"/>
        <v>31419</v>
      </c>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1"/>
      <c r="AX250" s="41"/>
      <c r="AY250" s="41"/>
      <c r="AZ250" s="41"/>
      <c r="BA250" s="41"/>
      <c r="BB250" s="41"/>
      <c r="BC250" s="41"/>
      <c r="BD250" s="41"/>
      <c r="BE250" s="41"/>
      <c r="BF250" s="41"/>
      <c r="BG250" s="41"/>
    </row>
    <row r="251" spans="1:59" s="35" customFormat="1" ht="15.6">
      <c r="A251" s="44" t="s">
        <v>93</v>
      </c>
      <c r="B251" s="44" t="str">
        <f>VLOOKUP(A251,'CENTROS DE COSTOS'!A:D,2,0)</f>
        <v>0036-0003</v>
      </c>
      <c r="C251" s="44" t="str">
        <f>VLOOKUP(A251,'CENTROS DE COSTOS'!A:D,3,0)</f>
        <v>Wompi Suroccidente</v>
      </c>
      <c r="D251" s="44">
        <v>52001</v>
      </c>
      <c r="E251" s="44">
        <v>2823446</v>
      </c>
      <c r="F251" s="44">
        <v>33148</v>
      </c>
      <c r="G251" s="44" t="s">
        <v>35</v>
      </c>
      <c r="H251" s="44" t="s">
        <v>135</v>
      </c>
      <c r="I251" s="44" t="s">
        <v>93</v>
      </c>
      <c r="J251" s="44" t="s">
        <v>4505</v>
      </c>
      <c r="K251" s="44" t="s">
        <v>1174</v>
      </c>
      <c r="L251" s="44" t="s">
        <v>4506</v>
      </c>
      <c r="M251" s="52">
        <v>45931.581250000003</v>
      </c>
      <c r="N251" s="52">
        <v>45933.709027777775</v>
      </c>
      <c r="O251" s="44" t="s">
        <v>37</v>
      </c>
      <c r="P251" s="44" t="s">
        <v>37</v>
      </c>
      <c r="Q251" s="44" t="s">
        <v>3805</v>
      </c>
      <c r="R251" s="44" t="s">
        <v>3806</v>
      </c>
      <c r="S251" s="44" t="s">
        <v>4507</v>
      </c>
      <c r="T251" s="44" t="s">
        <v>1178</v>
      </c>
      <c r="U251" s="44">
        <v>64</v>
      </c>
      <c r="V251" s="44" t="s">
        <v>42</v>
      </c>
      <c r="W251" s="44" t="str">
        <f>VLOOKUP(D251,TIPOLOGIA!A:F,6,0)</f>
        <v>TERRESTRE</v>
      </c>
      <c r="X251" s="44" t="s">
        <v>2391</v>
      </c>
      <c r="Y251" s="44">
        <v>1</v>
      </c>
      <c r="Z251" s="63">
        <f>IF(T251="SOPORTE_TELEFÓNICO",'TARIFAS 2025'!$B$14,IF(V251="PRINCIPAL",'TARIFAS 2025'!$B$11,IF(V251="INTERMEDIA",'TARIFAS 2025'!$C$11,IF(V251="LEJANA",'TARIFAS 2025'!$D$11))))</f>
        <v>31419</v>
      </c>
      <c r="AA251" s="63">
        <f t="shared" si="3"/>
        <v>31419</v>
      </c>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1"/>
      <c r="AX251" s="41"/>
      <c r="AY251" s="41"/>
      <c r="AZ251" s="41"/>
      <c r="BA251" s="41"/>
      <c r="BB251" s="41"/>
      <c r="BC251" s="41"/>
      <c r="BD251" s="41"/>
      <c r="BE251" s="41"/>
      <c r="BF251" s="41"/>
      <c r="BG251" s="41"/>
    </row>
    <row r="252" spans="1:59" s="35" customFormat="1" ht="15.6">
      <c r="A252" s="44" t="s">
        <v>83</v>
      </c>
      <c r="B252" s="44" t="str">
        <f>VLOOKUP(A252,'CENTROS DE COSTOS'!A:D,2,0)</f>
        <v>0036-0007</v>
      </c>
      <c r="C252" s="44" t="str">
        <f>VLOOKUP(A252,'CENTROS DE COSTOS'!A:D,3,0)</f>
        <v>Wompi Santander</v>
      </c>
      <c r="D252" s="44">
        <v>54001</v>
      </c>
      <c r="E252" s="44">
        <v>2832837</v>
      </c>
      <c r="F252" s="44">
        <v>71540</v>
      </c>
      <c r="G252" s="44" t="s">
        <v>35</v>
      </c>
      <c r="H252" s="44" t="s">
        <v>893</v>
      </c>
      <c r="I252" s="44" t="s">
        <v>83</v>
      </c>
      <c r="J252" s="44" t="s">
        <v>4508</v>
      </c>
      <c r="K252" s="44" t="s">
        <v>1174</v>
      </c>
      <c r="L252" s="44" t="s">
        <v>4509</v>
      </c>
      <c r="M252" s="52">
        <v>45933.333333333336</v>
      </c>
      <c r="N252" s="52">
        <v>45934.355555555558</v>
      </c>
      <c r="O252" s="44" t="s">
        <v>37</v>
      </c>
      <c r="P252" s="44" t="s">
        <v>37</v>
      </c>
      <c r="Q252" s="44" t="s">
        <v>3805</v>
      </c>
      <c r="R252" s="44" t="s">
        <v>3806</v>
      </c>
      <c r="S252" s="44" t="s">
        <v>4510</v>
      </c>
      <c r="T252" s="44" t="s">
        <v>1178</v>
      </c>
      <c r="U252" s="44">
        <v>24</v>
      </c>
      <c r="V252" s="44" t="s">
        <v>42</v>
      </c>
      <c r="W252" s="44" t="str">
        <f>VLOOKUP(D252,TIPOLOGIA!A:F,6,0)</f>
        <v>TERRESTRE</v>
      </c>
      <c r="X252" s="44" t="s">
        <v>1901</v>
      </c>
      <c r="Y252" s="44">
        <v>1</v>
      </c>
      <c r="Z252" s="63">
        <f>IF(T252="SOPORTE_TELEFÓNICO",'TARIFAS 2025'!$B$14,IF(V252="PRINCIPAL",'TARIFAS 2025'!$B$11,IF(V252="INTERMEDIA",'TARIFAS 2025'!$C$11,IF(V252="LEJANA",'TARIFAS 2025'!$D$11))))</f>
        <v>31419</v>
      </c>
      <c r="AA252" s="63">
        <f t="shared" si="3"/>
        <v>31419</v>
      </c>
      <c r="AB252" s="41"/>
      <c r="AC252" s="41"/>
      <c r="AD252" s="41"/>
      <c r="AE252" s="41"/>
      <c r="AF252" s="41"/>
      <c r="AG252" s="41"/>
      <c r="AH252" s="41"/>
      <c r="AI252" s="41"/>
      <c r="AJ252" s="41"/>
      <c r="AK252" s="41"/>
      <c r="AL252" s="41"/>
      <c r="AM252" s="41"/>
      <c r="AN252" s="41"/>
      <c r="AO252" s="41"/>
      <c r="AP252" s="41"/>
      <c r="AQ252" s="41"/>
      <c r="AR252" s="41"/>
      <c r="AS252" s="41"/>
      <c r="AT252" s="41"/>
      <c r="AU252" s="41"/>
      <c r="AV252" s="41"/>
      <c r="AW252" s="41"/>
      <c r="AX252" s="41"/>
      <c r="AY252" s="41"/>
      <c r="AZ252" s="41"/>
      <c r="BA252" s="41"/>
      <c r="BB252" s="41"/>
      <c r="BC252" s="41"/>
      <c r="BD252" s="41"/>
      <c r="BE252" s="41"/>
      <c r="BF252" s="41"/>
      <c r="BG252" s="41"/>
    </row>
    <row r="253" spans="1:59" s="35" customFormat="1" ht="15.6">
      <c r="A253" s="44" t="s">
        <v>73</v>
      </c>
      <c r="B253" s="44" t="str">
        <f>VLOOKUP(A253,'CENTROS DE COSTOS'!A:D,2,0)</f>
        <v>0036-0004</v>
      </c>
      <c r="C253" s="44" t="str">
        <f>VLOOKUP(A253,'CENTROS DE COSTOS'!A:D,3,0)</f>
        <v>Wompi Centro</v>
      </c>
      <c r="D253" s="44">
        <v>25286</v>
      </c>
      <c r="E253" s="44">
        <v>2828081</v>
      </c>
      <c r="F253" s="44">
        <v>31372</v>
      </c>
      <c r="G253" s="44" t="s">
        <v>35</v>
      </c>
      <c r="H253" s="44" t="s">
        <v>620</v>
      </c>
      <c r="I253" s="44" t="s">
        <v>652</v>
      </c>
      <c r="J253" s="44" t="s">
        <v>2754</v>
      </c>
      <c r="K253" s="44" t="s">
        <v>1174</v>
      </c>
      <c r="L253" s="44" t="s">
        <v>4511</v>
      </c>
      <c r="M253" s="52">
        <v>45932.398611111108</v>
      </c>
      <c r="N253" s="52">
        <v>45934.35833333333</v>
      </c>
      <c r="O253" s="44" t="s">
        <v>37</v>
      </c>
      <c r="P253" s="44" t="s">
        <v>37</v>
      </c>
      <c r="Q253" s="44" t="s">
        <v>3805</v>
      </c>
      <c r="R253" s="44" t="s">
        <v>3806</v>
      </c>
      <c r="S253" s="44" t="s">
        <v>4512</v>
      </c>
      <c r="T253" s="44" t="s">
        <v>1178</v>
      </c>
      <c r="U253" s="44">
        <v>16</v>
      </c>
      <c r="V253" s="44" t="s">
        <v>43</v>
      </c>
      <c r="W253" s="44" t="str">
        <f>VLOOKUP(D253,TIPOLOGIA!A:F,6,0)</f>
        <v>TERRESTRE</v>
      </c>
      <c r="X253" s="44" t="s">
        <v>1474</v>
      </c>
      <c r="Y253" s="44">
        <v>1</v>
      </c>
      <c r="Z253" s="63">
        <f>IF(T253="SOPORTE_TELEFÓNICO",'TARIFAS 2025'!$B$14,IF(V253="PRINCIPAL",'TARIFAS 2025'!$B$11,IF(V253="INTERMEDIA",'TARIFAS 2025'!$C$11,IF(V253="LEJANA",'TARIFAS 2025'!$D$11))))</f>
        <v>36351</v>
      </c>
      <c r="AA253" s="63">
        <f t="shared" si="3"/>
        <v>36351</v>
      </c>
      <c r="AB253" s="41"/>
      <c r="AC253" s="41"/>
      <c r="AD253" s="41"/>
      <c r="AE253" s="41"/>
      <c r="AF253" s="41"/>
      <c r="AG253" s="41"/>
      <c r="AH253" s="41"/>
      <c r="AI253" s="41"/>
      <c r="AJ253" s="41"/>
      <c r="AK253" s="41"/>
      <c r="AL253" s="41"/>
      <c r="AM253" s="41"/>
      <c r="AN253" s="41"/>
      <c r="AO253" s="41"/>
      <c r="AP253" s="41"/>
      <c r="AQ253" s="41"/>
      <c r="AR253" s="41"/>
      <c r="AS253" s="41"/>
      <c r="AT253" s="41"/>
      <c r="AU253" s="41"/>
      <c r="AV253" s="41"/>
      <c r="AW253" s="41"/>
      <c r="AX253" s="41"/>
      <c r="AY253" s="41"/>
      <c r="AZ253" s="41"/>
      <c r="BA253" s="41"/>
      <c r="BB253" s="41"/>
      <c r="BC253" s="41"/>
      <c r="BD253" s="41"/>
      <c r="BE253" s="41"/>
      <c r="BF253" s="41"/>
      <c r="BG253" s="41"/>
    </row>
    <row r="254" spans="1:59" s="35" customFormat="1" ht="15.6">
      <c r="A254" s="44" t="s">
        <v>98</v>
      </c>
      <c r="B254" s="44" t="str">
        <f>VLOOKUP(A254,'CENTROS DE COSTOS'!A:D,2,0)</f>
        <v>0036-0007</v>
      </c>
      <c r="C254" s="44" t="str">
        <f>VLOOKUP(A254,'CENTROS DE COSTOS'!A:D,3,0)</f>
        <v>Wompi Santander</v>
      </c>
      <c r="D254" s="44">
        <v>15238</v>
      </c>
      <c r="E254" s="44">
        <v>2808569</v>
      </c>
      <c r="F254" s="44">
        <v>30609</v>
      </c>
      <c r="G254" s="44" t="s">
        <v>35</v>
      </c>
      <c r="H254" s="44" t="s">
        <v>324</v>
      </c>
      <c r="I254" s="44" t="s">
        <v>354</v>
      </c>
      <c r="J254" s="44" t="s">
        <v>4513</v>
      </c>
      <c r="K254" s="44" t="s">
        <v>1174</v>
      </c>
      <c r="L254" s="44" t="s">
        <v>4514</v>
      </c>
      <c r="M254" s="52">
        <v>45929.521527777775</v>
      </c>
      <c r="N254" s="52">
        <v>45934.414583333331</v>
      </c>
      <c r="O254" s="44" t="s">
        <v>37</v>
      </c>
      <c r="P254" s="44" t="s">
        <v>37</v>
      </c>
      <c r="Q254" s="44" t="s">
        <v>3805</v>
      </c>
      <c r="R254" s="44" t="s">
        <v>3806</v>
      </c>
      <c r="S254" s="44" t="s">
        <v>4515</v>
      </c>
      <c r="T254" s="44" t="s">
        <v>3828</v>
      </c>
      <c r="U254" s="44">
        <v>64</v>
      </c>
      <c r="V254" s="44" t="s">
        <v>43</v>
      </c>
      <c r="W254" s="44" t="str">
        <f>VLOOKUP(D254,TIPOLOGIA!A:F,6,0)</f>
        <v>TERRESTRE</v>
      </c>
      <c r="X254" s="44" t="s">
        <v>1309</v>
      </c>
      <c r="Y254" s="44">
        <v>1</v>
      </c>
      <c r="Z254" s="63">
        <f>IF(T254="SOPORTE_TELEFÓNICO",'TARIFAS 2025'!$B$14,IF(V254="PRINCIPAL",'TARIFAS 2025'!$B$11,IF(V254="INTERMEDIA",'TARIFAS 2025'!$C$11,IF(V254="LEJANA",'TARIFAS 2025'!$D$11))))</f>
        <v>36351</v>
      </c>
      <c r="AA254" s="63">
        <f t="shared" si="3"/>
        <v>36351</v>
      </c>
      <c r="AB254" s="41"/>
      <c r="AC254" s="41"/>
      <c r="AD254" s="41"/>
      <c r="AE254" s="41"/>
      <c r="AF254" s="41"/>
      <c r="AG254" s="41"/>
      <c r="AH254" s="41"/>
      <c r="AI254" s="41"/>
      <c r="AJ254" s="41"/>
      <c r="AK254" s="41"/>
      <c r="AL254" s="41"/>
      <c r="AM254" s="41"/>
      <c r="AN254" s="41"/>
      <c r="AO254" s="41"/>
      <c r="AP254" s="41"/>
      <c r="AQ254" s="41"/>
      <c r="AR254" s="41"/>
      <c r="AS254" s="41"/>
      <c r="AT254" s="41"/>
      <c r="AU254" s="41"/>
      <c r="AV254" s="41"/>
      <c r="AW254" s="41"/>
      <c r="AX254" s="41"/>
      <c r="AY254" s="41"/>
      <c r="AZ254" s="41"/>
      <c r="BA254" s="41"/>
      <c r="BB254" s="41"/>
      <c r="BC254" s="41"/>
      <c r="BD254" s="41"/>
      <c r="BE254" s="41"/>
      <c r="BF254" s="41"/>
      <c r="BG254" s="41"/>
    </row>
    <row r="255" spans="1:59" s="35" customFormat="1" ht="15.6">
      <c r="A255" s="44" t="s">
        <v>98</v>
      </c>
      <c r="B255" s="44" t="str">
        <f>VLOOKUP(A255,'CENTROS DE COSTOS'!A:D,2,0)</f>
        <v>0036-0007</v>
      </c>
      <c r="C255" s="44" t="str">
        <f>VLOOKUP(A255,'CENTROS DE COSTOS'!A:D,3,0)</f>
        <v>Wompi Santander</v>
      </c>
      <c r="D255" s="44">
        <v>15516</v>
      </c>
      <c r="E255" s="44">
        <v>2803060</v>
      </c>
      <c r="F255" s="44">
        <v>29316</v>
      </c>
      <c r="G255" s="44" t="s">
        <v>35</v>
      </c>
      <c r="H255" s="44" t="s">
        <v>324</v>
      </c>
      <c r="I255" s="44" t="s">
        <v>383</v>
      </c>
      <c r="J255" s="44" t="s">
        <v>4516</v>
      </c>
      <c r="K255" s="44" t="s">
        <v>1174</v>
      </c>
      <c r="L255" s="44" t="s">
        <v>4517</v>
      </c>
      <c r="M255" s="52">
        <v>45929.333333333336</v>
      </c>
      <c r="N255" s="52">
        <v>45934.415277777778</v>
      </c>
      <c r="O255" s="44" t="s">
        <v>37</v>
      </c>
      <c r="P255" s="44" t="s">
        <v>37</v>
      </c>
      <c r="Q255" s="44" t="s">
        <v>3805</v>
      </c>
      <c r="R255" s="44" t="s">
        <v>3806</v>
      </c>
      <c r="S255" s="44" t="s">
        <v>4518</v>
      </c>
      <c r="T255" s="44" t="s">
        <v>3828</v>
      </c>
      <c r="U255" s="44">
        <v>40</v>
      </c>
      <c r="V255" s="44" t="s">
        <v>43</v>
      </c>
      <c r="W255" s="44" t="str">
        <f>VLOOKUP(D255,TIPOLOGIA!A:F,6,0)</f>
        <v>TERRESTRE</v>
      </c>
      <c r="X255" s="44" t="s">
        <v>4519</v>
      </c>
      <c r="Y255" s="44">
        <v>1</v>
      </c>
      <c r="Z255" s="63">
        <f>IF(T255="SOPORTE_TELEFÓNICO",'TARIFAS 2025'!$B$14,IF(V255="PRINCIPAL",'TARIFAS 2025'!$B$11,IF(V255="INTERMEDIA",'TARIFAS 2025'!$C$11,IF(V255="LEJANA",'TARIFAS 2025'!$D$11))))</f>
        <v>36351</v>
      </c>
      <c r="AA255" s="63">
        <f t="shared" si="3"/>
        <v>36351</v>
      </c>
      <c r="AB255" s="41"/>
      <c r="AC255" s="41"/>
      <c r="AD255" s="41"/>
      <c r="AE255" s="41"/>
      <c r="AF255" s="41"/>
      <c r="AG255" s="41"/>
      <c r="AH255" s="41"/>
      <c r="AI255" s="41"/>
      <c r="AJ255" s="41"/>
      <c r="AK255" s="41"/>
      <c r="AL255" s="41"/>
      <c r="AM255" s="41"/>
      <c r="AN255" s="41"/>
      <c r="AO255" s="41"/>
      <c r="AP255" s="41"/>
      <c r="AQ255" s="41"/>
      <c r="AR255" s="41"/>
      <c r="AS255" s="41"/>
      <c r="AT255" s="41"/>
      <c r="AU255" s="41"/>
      <c r="AV255" s="41"/>
      <c r="AW255" s="41"/>
      <c r="AX255" s="41"/>
      <c r="AY255" s="41"/>
      <c r="AZ255" s="41"/>
      <c r="BA255" s="41"/>
      <c r="BB255" s="41"/>
      <c r="BC255" s="41"/>
      <c r="BD255" s="41"/>
      <c r="BE255" s="41"/>
      <c r="BF255" s="41"/>
      <c r="BG255" s="41"/>
    </row>
    <row r="256" spans="1:59" s="35" customFormat="1" ht="15.6">
      <c r="A256" s="44" t="s">
        <v>79</v>
      </c>
      <c r="B256" s="44" t="str">
        <f>VLOOKUP(A256,'CENTROS DE COSTOS'!A:D,2,0)</f>
        <v>0036-0003</v>
      </c>
      <c r="C256" s="44" t="str">
        <f>VLOOKUP(A256,'CENTROS DE COSTOS'!A:D,3,0)</f>
        <v>Wompi Suroccidente</v>
      </c>
      <c r="D256" s="44">
        <v>19548</v>
      </c>
      <c r="E256" s="44">
        <v>2811947</v>
      </c>
      <c r="F256" s="44">
        <v>10639</v>
      </c>
      <c r="G256" s="44" t="s">
        <v>35</v>
      </c>
      <c r="H256" s="44" t="s">
        <v>500</v>
      </c>
      <c r="I256" s="44" t="s">
        <v>524</v>
      </c>
      <c r="J256" s="44" t="s">
        <v>4520</v>
      </c>
      <c r="K256" s="44" t="s">
        <v>1174</v>
      </c>
      <c r="L256" s="44" t="s">
        <v>4521</v>
      </c>
      <c r="M256" s="52">
        <v>45930.333333333336</v>
      </c>
      <c r="N256" s="52">
        <v>45934.445833333331</v>
      </c>
      <c r="O256" s="44" t="s">
        <v>37</v>
      </c>
      <c r="P256" s="44" t="s">
        <v>37</v>
      </c>
      <c r="Q256" s="44" t="s">
        <v>3805</v>
      </c>
      <c r="R256" s="44" t="s">
        <v>3806</v>
      </c>
      <c r="S256" s="44" t="s">
        <v>4522</v>
      </c>
      <c r="T256" s="44" t="s">
        <v>3828</v>
      </c>
      <c r="U256" s="44">
        <v>8</v>
      </c>
      <c r="V256" s="44" t="s">
        <v>44</v>
      </c>
      <c r="W256" s="44" t="str">
        <f>VLOOKUP(D256,TIPOLOGIA!A:F,6,0)</f>
        <v>TERRESTRE</v>
      </c>
      <c r="X256" s="44" t="s">
        <v>4004</v>
      </c>
      <c r="Y256" s="44">
        <v>1</v>
      </c>
      <c r="Z256" s="63">
        <f>IF(T256="SOPORTE_TELEFÓNICO",'TARIFAS 2025'!$B$14,IF(V256="PRINCIPAL",'TARIFAS 2025'!$B$11,IF(V256="INTERMEDIA",'TARIFAS 2025'!$C$11,IF(V256="LEJANA",'TARIFAS 2025'!$D$11))))</f>
        <v>40250</v>
      </c>
      <c r="AA256" s="63">
        <f t="shared" si="3"/>
        <v>40250</v>
      </c>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1"/>
      <c r="AX256" s="41"/>
      <c r="AY256" s="41"/>
      <c r="AZ256" s="41"/>
      <c r="BA256" s="41"/>
      <c r="BB256" s="41"/>
      <c r="BC256" s="41"/>
      <c r="BD256" s="41"/>
      <c r="BE256" s="41"/>
      <c r="BF256" s="41"/>
      <c r="BG256" s="41"/>
    </row>
    <row r="257" spans="1:59" s="35" customFormat="1" ht="15.6">
      <c r="A257" s="44" t="s">
        <v>79</v>
      </c>
      <c r="B257" s="44" t="str">
        <f>VLOOKUP(A257,'CENTROS DE COSTOS'!A:D,2,0)</f>
        <v>0036-0003</v>
      </c>
      <c r="C257" s="44" t="str">
        <f>VLOOKUP(A257,'CENTROS DE COSTOS'!A:D,3,0)</f>
        <v>Wompi Suroccidente</v>
      </c>
      <c r="D257" s="44">
        <v>19548</v>
      </c>
      <c r="E257" s="44">
        <v>2813934</v>
      </c>
      <c r="F257" s="44">
        <v>76351</v>
      </c>
      <c r="G257" s="44" t="s">
        <v>35</v>
      </c>
      <c r="H257" s="44" t="s">
        <v>500</v>
      </c>
      <c r="I257" s="44" t="s">
        <v>524</v>
      </c>
      <c r="J257" s="44" t="s">
        <v>4523</v>
      </c>
      <c r="K257" s="44" t="s">
        <v>1174</v>
      </c>
      <c r="L257" s="44" t="s">
        <v>4524</v>
      </c>
      <c r="M257" s="52">
        <v>45930.411805555559</v>
      </c>
      <c r="N257" s="52">
        <v>45934.447222222225</v>
      </c>
      <c r="O257" s="44" t="s">
        <v>37</v>
      </c>
      <c r="P257" s="44" t="s">
        <v>37</v>
      </c>
      <c r="Q257" s="44" t="s">
        <v>3805</v>
      </c>
      <c r="R257" s="44" t="s">
        <v>3806</v>
      </c>
      <c r="S257" s="44" t="s">
        <v>4525</v>
      </c>
      <c r="T257" s="44" t="s">
        <v>3828</v>
      </c>
      <c r="U257" s="44">
        <v>24</v>
      </c>
      <c r="V257" s="44" t="s">
        <v>44</v>
      </c>
      <c r="W257" s="44" t="str">
        <f>VLOOKUP(D257,TIPOLOGIA!A:F,6,0)</f>
        <v>TERRESTRE</v>
      </c>
      <c r="X257" s="44" t="s">
        <v>1332</v>
      </c>
      <c r="Y257" s="44">
        <v>1</v>
      </c>
      <c r="Z257" s="63">
        <f>IF(T257="SOPORTE_TELEFÓNICO",'TARIFAS 2025'!$B$14,IF(V257="PRINCIPAL",'TARIFAS 2025'!$B$11,IF(V257="INTERMEDIA",'TARIFAS 2025'!$C$11,IF(V257="LEJANA",'TARIFAS 2025'!$D$11))))</f>
        <v>40250</v>
      </c>
      <c r="AA257" s="63">
        <f t="shared" si="3"/>
        <v>40250</v>
      </c>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row>
    <row r="258" spans="1:59" s="35" customFormat="1" ht="15.6">
      <c r="A258" s="44" t="s">
        <v>90</v>
      </c>
      <c r="B258" s="44" t="str">
        <f>VLOOKUP(A258,'CENTROS DE COSTOS'!A:D,2,0)</f>
        <v>0036-0005</v>
      </c>
      <c r="C258" s="44" t="str">
        <f>VLOOKUP(A258,'CENTROS DE COSTOS'!A:D,3,0)</f>
        <v>Wompi Noroccidente</v>
      </c>
      <c r="D258" s="44">
        <v>5318</v>
      </c>
      <c r="E258" s="44">
        <v>2816975</v>
      </c>
      <c r="F258" s="44">
        <v>58201</v>
      </c>
      <c r="G258" s="44" t="s">
        <v>35</v>
      </c>
      <c r="H258" s="44" t="s">
        <v>122</v>
      </c>
      <c r="I258" s="44" t="s">
        <v>188</v>
      </c>
      <c r="J258" s="44" t="s">
        <v>4526</v>
      </c>
      <c r="K258" s="44" t="s">
        <v>1174</v>
      </c>
      <c r="L258" s="44" t="s">
        <v>4527</v>
      </c>
      <c r="M258" s="52">
        <v>45930.628472222219</v>
      </c>
      <c r="N258" s="52">
        <v>45934.467361111114</v>
      </c>
      <c r="O258" s="44" t="s">
        <v>37</v>
      </c>
      <c r="P258" s="44" t="s">
        <v>37</v>
      </c>
      <c r="Q258" s="44" t="s">
        <v>3805</v>
      </c>
      <c r="R258" s="44" t="s">
        <v>3806</v>
      </c>
      <c r="S258" s="44" t="s">
        <v>4528</v>
      </c>
      <c r="T258" s="44" t="s">
        <v>3828</v>
      </c>
      <c r="U258" s="44">
        <v>40</v>
      </c>
      <c r="V258" s="44" t="s">
        <v>43</v>
      </c>
      <c r="W258" s="44" t="str">
        <f>VLOOKUP(D258,TIPOLOGIA!A:F,6,0)</f>
        <v>TERRESTRE</v>
      </c>
      <c r="X258" s="44" t="s">
        <v>1332</v>
      </c>
      <c r="Y258" s="44">
        <v>1</v>
      </c>
      <c r="Z258" s="63">
        <f>IF(T258="SOPORTE_TELEFÓNICO",'TARIFAS 2025'!$B$14,IF(V258="PRINCIPAL",'TARIFAS 2025'!$B$11,IF(V258="INTERMEDIA",'TARIFAS 2025'!$C$11,IF(V258="LEJANA",'TARIFAS 2025'!$D$11))))</f>
        <v>36351</v>
      </c>
      <c r="AA258" s="63">
        <f t="shared" si="3"/>
        <v>36351</v>
      </c>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1"/>
      <c r="AX258" s="41"/>
      <c r="AY258" s="41"/>
      <c r="AZ258" s="41"/>
      <c r="BA258" s="41"/>
      <c r="BB258" s="41"/>
      <c r="BC258" s="41"/>
      <c r="BD258" s="41"/>
      <c r="BE258" s="41"/>
      <c r="BF258" s="41"/>
      <c r="BG258" s="41"/>
    </row>
    <row r="259" spans="1:59" s="35" customFormat="1" ht="15.6">
      <c r="A259" s="44" t="s">
        <v>90</v>
      </c>
      <c r="B259" s="44" t="str">
        <f>VLOOKUP(A259,'CENTROS DE COSTOS'!A:D,2,0)</f>
        <v>0036-0005</v>
      </c>
      <c r="C259" s="44" t="str">
        <f>VLOOKUP(A259,'CENTROS DE COSTOS'!A:D,3,0)</f>
        <v>Wompi Noroccidente</v>
      </c>
      <c r="D259" s="44">
        <v>5440</v>
      </c>
      <c r="E259" s="44">
        <v>2815670</v>
      </c>
      <c r="F259" s="44">
        <v>29778</v>
      </c>
      <c r="G259" s="44" t="s">
        <v>35</v>
      </c>
      <c r="H259" s="44" t="s">
        <v>122</v>
      </c>
      <c r="I259" s="44" t="s">
        <v>200</v>
      </c>
      <c r="J259" s="44" t="s">
        <v>4529</v>
      </c>
      <c r="K259" s="44" t="s">
        <v>1174</v>
      </c>
      <c r="L259" s="44" t="s">
        <v>4530</v>
      </c>
      <c r="M259" s="52">
        <v>45930.519444444442</v>
      </c>
      <c r="N259" s="52">
        <v>45934.472916666666</v>
      </c>
      <c r="O259" s="44" t="s">
        <v>37</v>
      </c>
      <c r="P259" s="44" t="s">
        <v>37</v>
      </c>
      <c r="Q259" s="44" t="s">
        <v>3805</v>
      </c>
      <c r="R259" s="44" t="s">
        <v>3806</v>
      </c>
      <c r="S259" s="44" t="s">
        <v>4531</v>
      </c>
      <c r="T259" s="44" t="s">
        <v>3828</v>
      </c>
      <c r="U259" s="44">
        <v>24</v>
      </c>
      <c r="V259" s="44" t="s">
        <v>43</v>
      </c>
      <c r="W259" s="44" t="str">
        <f>VLOOKUP(D259,TIPOLOGIA!A:F,6,0)</f>
        <v>TERRESTRE</v>
      </c>
      <c r="X259" s="44" t="s">
        <v>3837</v>
      </c>
      <c r="Y259" s="44">
        <v>1</v>
      </c>
      <c r="Z259" s="63">
        <f>IF(T259="SOPORTE_TELEFÓNICO",'TARIFAS 2025'!$B$14,IF(V259="PRINCIPAL",'TARIFAS 2025'!$B$11,IF(V259="INTERMEDIA",'TARIFAS 2025'!$C$11,IF(V259="LEJANA",'TARIFAS 2025'!$D$11))))</f>
        <v>36351</v>
      </c>
      <c r="AA259" s="63">
        <f t="shared" ref="AA259:AA322" si="4">Z259*Y259</f>
        <v>36351</v>
      </c>
      <c r="AB259" s="41"/>
      <c r="AC259" s="41"/>
      <c r="AD259" s="41"/>
      <c r="AE259" s="41"/>
      <c r="AF259" s="41"/>
      <c r="AG259" s="41"/>
      <c r="AH259" s="41"/>
      <c r="AI259" s="41"/>
      <c r="AJ259" s="41"/>
      <c r="AK259" s="41"/>
      <c r="AL259" s="41"/>
      <c r="AM259" s="41"/>
      <c r="AN259" s="41"/>
      <c r="AO259" s="41"/>
      <c r="AP259" s="41"/>
      <c r="AQ259" s="41"/>
      <c r="AR259" s="41"/>
      <c r="AS259" s="41"/>
      <c r="AT259" s="41"/>
      <c r="AU259" s="41"/>
      <c r="AV259" s="41"/>
      <c r="AW259" s="41"/>
      <c r="AX259" s="41"/>
      <c r="AY259" s="41"/>
      <c r="AZ259" s="41"/>
      <c r="BA259" s="41"/>
      <c r="BB259" s="41"/>
      <c r="BC259" s="41"/>
      <c r="BD259" s="41"/>
      <c r="BE259" s="41"/>
      <c r="BF259" s="41"/>
      <c r="BG259" s="41"/>
    </row>
    <row r="260" spans="1:59" s="35" customFormat="1" ht="15.6">
      <c r="A260" s="44" t="s">
        <v>79</v>
      </c>
      <c r="B260" s="44" t="str">
        <f>VLOOKUP(A260,'CENTROS DE COSTOS'!A:D,2,0)</f>
        <v>0036-0003</v>
      </c>
      <c r="C260" s="44" t="str">
        <f>VLOOKUP(A260,'CENTROS DE COSTOS'!A:D,3,0)</f>
        <v>Wompi Suroccidente</v>
      </c>
      <c r="D260" s="44">
        <v>19001</v>
      </c>
      <c r="E260" s="44">
        <v>2829444</v>
      </c>
      <c r="F260" s="44">
        <v>57681</v>
      </c>
      <c r="G260" s="44" t="s">
        <v>35</v>
      </c>
      <c r="H260" s="44" t="s">
        <v>500</v>
      </c>
      <c r="I260" s="44" t="s">
        <v>95</v>
      </c>
      <c r="J260" s="44" t="s">
        <v>4532</v>
      </c>
      <c r="K260" s="44" t="s">
        <v>1174</v>
      </c>
      <c r="L260" s="44" t="s">
        <v>4533</v>
      </c>
      <c r="M260" s="52">
        <v>45932.459027777775</v>
      </c>
      <c r="N260" s="52">
        <v>45934.474999999999</v>
      </c>
      <c r="O260" s="44" t="s">
        <v>37</v>
      </c>
      <c r="P260" s="44" t="s">
        <v>37</v>
      </c>
      <c r="Q260" s="44" t="s">
        <v>3805</v>
      </c>
      <c r="R260" s="44" t="s">
        <v>3806</v>
      </c>
      <c r="S260" s="44" t="s">
        <v>4534</v>
      </c>
      <c r="T260" s="44" t="s">
        <v>1178</v>
      </c>
      <c r="U260" s="44">
        <v>16</v>
      </c>
      <c r="V260" s="44" t="s">
        <v>44</v>
      </c>
      <c r="W260" s="44" t="str">
        <f>VLOOKUP(D260,TIPOLOGIA!A:F,6,0)</f>
        <v>TERRESTRE</v>
      </c>
      <c r="X260" s="44" t="s">
        <v>3837</v>
      </c>
      <c r="Y260" s="44">
        <v>1</v>
      </c>
      <c r="Z260" s="63">
        <f>IF(T260="SOPORTE_TELEFÓNICO",'TARIFAS 2025'!$B$14,IF(V260="PRINCIPAL",'TARIFAS 2025'!$B$11,IF(V260="INTERMEDIA",'TARIFAS 2025'!$C$11,IF(V260="LEJANA",'TARIFAS 2025'!$D$11))))</f>
        <v>40250</v>
      </c>
      <c r="AA260" s="63">
        <f t="shared" si="4"/>
        <v>40250</v>
      </c>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1"/>
      <c r="AX260" s="41"/>
      <c r="AY260" s="41"/>
      <c r="AZ260" s="41"/>
      <c r="BA260" s="41"/>
      <c r="BB260" s="41"/>
      <c r="BC260" s="41"/>
      <c r="BD260" s="41"/>
      <c r="BE260" s="41"/>
      <c r="BF260" s="41"/>
      <c r="BG260" s="41"/>
    </row>
    <row r="261" spans="1:59" s="35" customFormat="1" ht="15.6">
      <c r="A261" s="44" t="s">
        <v>76</v>
      </c>
      <c r="B261" s="44" t="str">
        <f>VLOOKUP(A261,'CENTROS DE COSTOS'!A:D,2,0)</f>
        <v>0036-0007</v>
      </c>
      <c r="C261" s="44" t="str">
        <f>VLOOKUP(A261,'CENTROS DE COSTOS'!A:D,3,0)</f>
        <v>Wompi Santander</v>
      </c>
      <c r="D261" s="44">
        <v>68276</v>
      </c>
      <c r="E261" s="44">
        <v>2838104</v>
      </c>
      <c r="F261" s="44">
        <v>70770</v>
      </c>
      <c r="G261" s="44" t="s">
        <v>35</v>
      </c>
      <c r="H261" s="44" t="s">
        <v>965</v>
      </c>
      <c r="I261" s="44" t="s">
        <v>989</v>
      </c>
      <c r="J261" s="44" t="s">
        <v>4535</v>
      </c>
      <c r="K261" s="44" t="s">
        <v>1174</v>
      </c>
      <c r="L261" s="44" t="s">
        <v>4536</v>
      </c>
      <c r="M261" s="52">
        <v>45933.682638888888</v>
      </c>
      <c r="N261" s="52">
        <v>45934.479166666664</v>
      </c>
      <c r="O261" s="44" t="s">
        <v>37</v>
      </c>
      <c r="P261" s="44" t="s">
        <v>37</v>
      </c>
      <c r="Q261" s="44" t="s">
        <v>3805</v>
      </c>
      <c r="R261" s="44" t="s">
        <v>3806</v>
      </c>
      <c r="S261" s="44" t="s">
        <v>4537</v>
      </c>
      <c r="T261" s="44" t="s">
        <v>1178</v>
      </c>
      <c r="U261" s="44">
        <v>40</v>
      </c>
      <c r="V261" s="44" t="s">
        <v>42</v>
      </c>
      <c r="W261" s="44" t="str">
        <f>VLOOKUP(D261,TIPOLOGIA!A:F,6,0)</f>
        <v>TERRESTRE</v>
      </c>
      <c r="X261" s="44" t="s">
        <v>4046</v>
      </c>
      <c r="Y261" s="44">
        <v>1</v>
      </c>
      <c r="Z261" s="63">
        <f>IF(T261="SOPORTE_TELEFÓNICO",'TARIFAS 2025'!$B$14,IF(V261="PRINCIPAL",'TARIFAS 2025'!$B$11,IF(V261="INTERMEDIA",'TARIFAS 2025'!$C$11,IF(V261="LEJANA",'TARIFAS 2025'!$D$11))))</f>
        <v>31419</v>
      </c>
      <c r="AA261" s="63">
        <f t="shared" si="4"/>
        <v>31419</v>
      </c>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c r="BA261" s="41"/>
      <c r="BB261" s="41"/>
      <c r="BC261" s="41"/>
      <c r="BD261" s="41"/>
      <c r="BE261" s="41"/>
      <c r="BF261" s="41"/>
      <c r="BG261" s="41"/>
    </row>
    <row r="262" spans="1:59" s="35" customFormat="1" ht="15.6">
      <c r="A262" s="44" t="s">
        <v>73</v>
      </c>
      <c r="B262" s="44" t="str">
        <f>VLOOKUP(A262,'CENTROS DE COSTOS'!A:D,2,0)</f>
        <v>0036-0004</v>
      </c>
      <c r="C262" s="44" t="str">
        <f>VLOOKUP(A262,'CENTROS DE COSTOS'!A:D,3,0)</f>
        <v>Wompi Centro</v>
      </c>
      <c r="D262" s="44">
        <v>25754</v>
      </c>
      <c r="E262" s="44">
        <v>2838031</v>
      </c>
      <c r="F262" s="44">
        <v>28152</v>
      </c>
      <c r="G262" s="44" t="s">
        <v>35</v>
      </c>
      <c r="H262" s="44" t="s">
        <v>620</v>
      </c>
      <c r="I262" s="44" t="s">
        <v>700</v>
      </c>
      <c r="J262" s="44" t="s">
        <v>4538</v>
      </c>
      <c r="K262" s="44" t="s">
        <v>1174</v>
      </c>
      <c r="L262" s="44" t="s">
        <v>4539</v>
      </c>
      <c r="M262" s="52">
        <v>45933.679861111108</v>
      </c>
      <c r="N262" s="52">
        <v>45934.481944444444</v>
      </c>
      <c r="O262" s="44" t="s">
        <v>37</v>
      </c>
      <c r="P262" s="44" t="s">
        <v>37</v>
      </c>
      <c r="Q262" s="44" t="s">
        <v>3805</v>
      </c>
      <c r="R262" s="44" t="s">
        <v>3806</v>
      </c>
      <c r="S262" s="44" t="s">
        <v>4540</v>
      </c>
      <c r="T262" s="44" t="s">
        <v>1178</v>
      </c>
      <c r="U262" s="44">
        <v>32</v>
      </c>
      <c r="V262" s="44" t="s">
        <v>42</v>
      </c>
      <c r="W262" s="44" t="str">
        <f>VLOOKUP(D262,TIPOLOGIA!A:F,6,0)</f>
        <v>TERRESTRE</v>
      </c>
      <c r="X262" s="44" t="s">
        <v>3057</v>
      </c>
      <c r="Y262" s="44">
        <v>1</v>
      </c>
      <c r="Z262" s="63">
        <f>IF(T262="SOPORTE_TELEFÓNICO",'TARIFAS 2025'!$B$14,IF(V262="PRINCIPAL",'TARIFAS 2025'!$B$11,IF(V262="INTERMEDIA",'TARIFAS 2025'!$C$11,IF(V262="LEJANA",'TARIFAS 2025'!$D$11))))</f>
        <v>31419</v>
      </c>
      <c r="AA262" s="63">
        <f t="shared" si="4"/>
        <v>31419</v>
      </c>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1"/>
      <c r="AX262" s="41"/>
      <c r="AY262" s="41"/>
      <c r="AZ262" s="41"/>
      <c r="BA262" s="41"/>
      <c r="BB262" s="41"/>
      <c r="BC262" s="41"/>
      <c r="BD262" s="41"/>
      <c r="BE262" s="41"/>
      <c r="BF262" s="41"/>
      <c r="BG262" s="41"/>
    </row>
    <row r="263" spans="1:59" s="35" customFormat="1" ht="15.6">
      <c r="A263" s="44" t="s">
        <v>70</v>
      </c>
      <c r="B263" s="44" t="str">
        <f>VLOOKUP(A263,'CENTROS DE COSTOS'!A:D,2,0)</f>
        <v>0036-0001</v>
      </c>
      <c r="C263" s="44" t="str">
        <f>VLOOKUP(A263,'CENTROS DE COSTOS'!A:D,3,0)</f>
        <v>Wompi Costa</v>
      </c>
      <c r="D263" s="44">
        <v>8001</v>
      </c>
      <c r="E263" s="44">
        <v>2836569</v>
      </c>
      <c r="F263" s="44">
        <v>59345</v>
      </c>
      <c r="G263" s="44" t="s">
        <v>35</v>
      </c>
      <c r="H263" s="44" t="s">
        <v>255</v>
      </c>
      <c r="I263" s="44" t="s">
        <v>70</v>
      </c>
      <c r="J263" s="44" t="s">
        <v>4541</v>
      </c>
      <c r="K263" s="44" t="s">
        <v>1174</v>
      </c>
      <c r="L263" s="44" t="s">
        <v>4542</v>
      </c>
      <c r="M263" s="52">
        <v>45933.552777777775</v>
      </c>
      <c r="N263" s="52">
        <v>45934.484722222223</v>
      </c>
      <c r="O263" s="44" t="s">
        <v>37</v>
      </c>
      <c r="P263" s="44" t="s">
        <v>37</v>
      </c>
      <c r="Q263" s="44" t="s">
        <v>3805</v>
      </c>
      <c r="R263" s="44" t="s">
        <v>3806</v>
      </c>
      <c r="S263" s="44" t="s">
        <v>4543</v>
      </c>
      <c r="T263" s="44" t="s">
        <v>1178</v>
      </c>
      <c r="U263" s="44">
        <v>56</v>
      </c>
      <c r="V263" s="44" t="s">
        <v>42</v>
      </c>
      <c r="W263" s="44" t="str">
        <f>VLOOKUP(D263,TIPOLOGIA!A:F,6,0)</f>
        <v>TERRESTRE</v>
      </c>
      <c r="X263" s="44" t="s">
        <v>1451</v>
      </c>
      <c r="Y263" s="44">
        <v>1</v>
      </c>
      <c r="Z263" s="63">
        <f>IF(T263="SOPORTE_TELEFÓNICO",'TARIFAS 2025'!$B$14,IF(V263="PRINCIPAL",'TARIFAS 2025'!$B$11,IF(V263="INTERMEDIA",'TARIFAS 2025'!$C$11,IF(V263="LEJANA",'TARIFAS 2025'!$D$11))))</f>
        <v>31419</v>
      </c>
      <c r="AA263" s="63">
        <f t="shared" si="4"/>
        <v>31419</v>
      </c>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row>
    <row r="264" spans="1:59" s="35" customFormat="1" ht="15.6">
      <c r="A264" s="44" t="s">
        <v>93</v>
      </c>
      <c r="B264" s="44" t="str">
        <f>VLOOKUP(A264,'CENTROS DE COSTOS'!A:D,2,0)</f>
        <v>0036-0003</v>
      </c>
      <c r="C264" s="44" t="str">
        <f>VLOOKUP(A264,'CENTROS DE COSTOS'!A:D,3,0)</f>
        <v>Wompi Suroccidente</v>
      </c>
      <c r="D264" s="44">
        <v>52001</v>
      </c>
      <c r="E264" s="44">
        <v>2836299</v>
      </c>
      <c r="F264" s="44">
        <v>28433</v>
      </c>
      <c r="G264" s="44" t="s">
        <v>35</v>
      </c>
      <c r="H264" s="44" t="s">
        <v>135</v>
      </c>
      <c r="I264" s="44" t="s">
        <v>93</v>
      </c>
      <c r="J264" s="44" t="s">
        <v>4544</v>
      </c>
      <c r="K264" s="44" t="s">
        <v>1174</v>
      </c>
      <c r="L264" s="44" t="s">
        <v>4545</v>
      </c>
      <c r="M264" s="52">
        <v>45933.522916666669</v>
      </c>
      <c r="N264" s="52">
        <v>45934.486805555556</v>
      </c>
      <c r="O264" s="44" t="s">
        <v>37</v>
      </c>
      <c r="P264" s="44" t="s">
        <v>37</v>
      </c>
      <c r="Q264" s="44" t="s">
        <v>3805</v>
      </c>
      <c r="R264" s="44" t="s">
        <v>3806</v>
      </c>
      <c r="S264" s="44" t="s">
        <v>4546</v>
      </c>
      <c r="T264" s="44" t="s">
        <v>1178</v>
      </c>
      <c r="U264" s="44">
        <v>64</v>
      </c>
      <c r="V264" s="44" t="s">
        <v>42</v>
      </c>
      <c r="W264" s="44" t="str">
        <f>VLOOKUP(D264,TIPOLOGIA!A:F,6,0)</f>
        <v>TERRESTRE</v>
      </c>
      <c r="X264" s="44" t="s">
        <v>3658</v>
      </c>
      <c r="Y264" s="44">
        <v>1</v>
      </c>
      <c r="Z264" s="63">
        <f>IF(T264="SOPORTE_TELEFÓNICO",'TARIFAS 2025'!$B$14,IF(V264="PRINCIPAL",'TARIFAS 2025'!$B$11,IF(V264="INTERMEDIA",'TARIFAS 2025'!$C$11,IF(V264="LEJANA",'TARIFAS 2025'!$D$11))))</f>
        <v>31419</v>
      </c>
      <c r="AA264" s="63">
        <f t="shared" si="4"/>
        <v>31419</v>
      </c>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1"/>
      <c r="AX264" s="41"/>
      <c r="AY264" s="41"/>
      <c r="AZ264" s="41"/>
      <c r="BA264" s="41"/>
      <c r="BB264" s="41"/>
      <c r="BC264" s="41"/>
      <c r="BD264" s="41"/>
      <c r="BE264" s="41"/>
      <c r="BF264" s="41"/>
      <c r="BG264" s="41"/>
    </row>
    <row r="265" spans="1:59" s="35" customFormat="1" ht="15.6">
      <c r="A265" s="44" t="s">
        <v>93</v>
      </c>
      <c r="B265" s="44" t="str">
        <f>VLOOKUP(A265,'CENTROS DE COSTOS'!A:D,2,0)</f>
        <v>0036-0003</v>
      </c>
      <c r="C265" s="44" t="str">
        <f>VLOOKUP(A265,'CENTROS DE COSTOS'!A:D,3,0)</f>
        <v>Wompi Suroccidente</v>
      </c>
      <c r="D265" s="44">
        <v>52001</v>
      </c>
      <c r="E265" s="44">
        <v>2834863</v>
      </c>
      <c r="F265" s="44">
        <v>32265</v>
      </c>
      <c r="G265" s="44" t="s">
        <v>35</v>
      </c>
      <c r="H265" s="44" t="s">
        <v>135</v>
      </c>
      <c r="I265" s="44" t="s">
        <v>93</v>
      </c>
      <c r="J265" s="44" t="s">
        <v>4547</v>
      </c>
      <c r="K265" s="44" t="s">
        <v>1174</v>
      </c>
      <c r="L265" s="44" t="s">
        <v>4548</v>
      </c>
      <c r="M265" s="52">
        <v>45933.413194444445</v>
      </c>
      <c r="N265" s="52">
        <v>45934.488888888889</v>
      </c>
      <c r="O265" s="44" t="s">
        <v>37</v>
      </c>
      <c r="P265" s="44" t="s">
        <v>37</v>
      </c>
      <c r="Q265" s="44" t="s">
        <v>3805</v>
      </c>
      <c r="R265" s="44" t="s">
        <v>3806</v>
      </c>
      <c r="S265" s="44" t="s">
        <v>4549</v>
      </c>
      <c r="T265" s="44" t="s">
        <v>1178</v>
      </c>
      <c r="U265" s="44">
        <v>24</v>
      </c>
      <c r="V265" s="44" t="s">
        <v>42</v>
      </c>
      <c r="W265" s="44" t="str">
        <f>VLOOKUP(D265,TIPOLOGIA!A:F,6,0)</f>
        <v>TERRESTRE</v>
      </c>
      <c r="X265" s="44" t="s">
        <v>1901</v>
      </c>
      <c r="Y265" s="44">
        <v>1</v>
      </c>
      <c r="Z265" s="63">
        <f>IF(T265="SOPORTE_TELEFÓNICO",'TARIFAS 2025'!$B$14,IF(V265="PRINCIPAL",'TARIFAS 2025'!$B$11,IF(V265="INTERMEDIA",'TARIFAS 2025'!$C$11,IF(V265="LEJANA",'TARIFAS 2025'!$D$11))))</f>
        <v>31419</v>
      </c>
      <c r="AA265" s="63">
        <f t="shared" si="4"/>
        <v>31419</v>
      </c>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1"/>
      <c r="AX265" s="41"/>
      <c r="AY265" s="41"/>
      <c r="AZ265" s="41"/>
      <c r="BA265" s="41"/>
      <c r="BB265" s="41"/>
      <c r="BC265" s="41"/>
      <c r="BD265" s="41"/>
      <c r="BE265" s="41"/>
      <c r="BF265" s="41"/>
      <c r="BG265" s="41"/>
    </row>
    <row r="266" spans="1:59" s="35" customFormat="1" ht="15.6">
      <c r="A266" s="44" t="s">
        <v>79</v>
      </c>
      <c r="B266" s="44" t="str">
        <f>VLOOKUP(A266,'CENTROS DE COSTOS'!A:D,2,0)</f>
        <v>0036-0003</v>
      </c>
      <c r="C266" s="44" t="str">
        <f>VLOOKUP(A266,'CENTROS DE COSTOS'!A:D,3,0)</f>
        <v>Wompi Suroccidente</v>
      </c>
      <c r="D266" s="44">
        <v>19001</v>
      </c>
      <c r="E266" s="44">
        <v>2829795</v>
      </c>
      <c r="F266" s="44">
        <v>55858</v>
      </c>
      <c r="G266" s="44" t="s">
        <v>35</v>
      </c>
      <c r="H266" s="44" t="s">
        <v>500</v>
      </c>
      <c r="I266" s="44" t="s">
        <v>95</v>
      </c>
      <c r="J266" s="44" t="s">
        <v>2330</v>
      </c>
      <c r="K266" s="44" t="s">
        <v>1174</v>
      </c>
      <c r="L266" s="44" t="s">
        <v>4550</v>
      </c>
      <c r="M266" s="52">
        <v>45932.480555555558</v>
      </c>
      <c r="N266" s="52">
        <v>45934.491666666669</v>
      </c>
      <c r="O266" s="44" t="s">
        <v>37</v>
      </c>
      <c r="P266" s="44" t="s">
        <v>37</v>
      </c>
      <c r="Q266" s="44" t="s">
        <v>3805</v>
      </c>
      <c r="R266" s="44" t="s">
        <v>3806</v>
      </c>
      <c r="S266" s="44" t="s">
        <v>4551</v>
      </c>
      <c r="T266" s="44" t="s">
        <v>1178</v>
      </c>
      <c r="U266" s="44">
        <v>64</v>
      </c>
      <c r="V266" s="44" t="s">
        <v>44</v>
      </c>
      <c r="W266" s="44" t="str">
        <f>VLOOKUP(D266,TIPOLOGIA!A:F,6,0)</f>
        <v>TERRESTRE</v>
      </c>
      <c r="X266" s="44" t="s">
        <v>1424</v>
      </c>
      <c r="Y266" s="44">
        <v>1</v>
      </c>
      <c r="Z266" s="63">
        <f>IF(T266="SOPORTE_TELEFÓNICO",'TARIFAS 2025'!$B$14,IF(V266="PRINCIPAL",'TARIFAS 2025'!$B$11,IF(V266="INTERMEDIA",'TARIFAS 2025'!$C$11,IF(V266="LEJANA",'TARIFAS 2025'!$D$11))))</f>
        <v>40250</v>
      </c>
      <c r="AA266" s="63">
        <f t="shared" si="4"/>
        <v>40250</v>
      </c>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1"/>
      <c r="AX266" s="41"/>
      <c r="AY266" s="41"/>
      <c r="AZ266" s="41"/>
      <c r="BA266" s="41"/>
      <c r="BB266" s="41"/>
      <c r="BC266" s="41"/>
      <c r="BD266" s="41"/>
      <c r="BE266" s="41"/>
      <c r="BF266" s="41"/>
      <c r="BG266" s="41"/>
    </row>
    <row r="267" spans="1:59" s="35" customFormat="1" ht="15.6">
      <c r="A267" s="44" t="s">
        <v>90</v>
      </c>
      <c r="B267" s="44" t="str">
        <f>VLOOKUP(A267,'CENTROS DE COSTOS'!A:D,2,0)</f>
        <v>0036-0005</v>
      </c>
      <c r="C267" s="44" t="str">
        <f>VLOOKUP(A267,'CENTROS DE COSTOS'!A:D,3,0)</f>
        <v>Wompi Noroccidente</v>
      </c>
      <c r="D267" s="44">
        <v>5088</v>
      </c>
      <c r="E267" s="44">
        <v>2823135</v>
      </c>
      <c r="F267" s="44">
        <v>61579</v>
      </c>
      <c r="G267" s="44" t="s">
        <v>35</v>
      </c>
      <c r="H267" s="44" t="s">
        <v>122</v>
      </c>
      <c r="I267" s="44" t="s">
        <v>157</v>
      </c>
      <c r="J267" s="44" t="s">
        <v>4552</v>
      </c>
      <c r="K267" s="44" t="s">
        <v>1174</v>
      </c>
      <c r="L267" s="44" t="s">
        <v>4553</v>
      </c>
      <c r="M267" s="52">
        <v>45931.544444444444</v>
      </c>
      <c r="N267" s="52">
        <v>45934.509027777778</v>
      </c>
      <c r="O267" s="44" t="s">
        <v>37</v>
      </c>
      <c r="P267" s="44" t="s">
        <v>37</v>
      </c>
      <c r="Q267" s="44" t="s">
        <v>3805</v>
      </c>
      <c r="R267" s="44" t="s">
        <v>3806</v>
      </c>
      <c r="S267" s="44" t="s">
        <v>4554</v>
      </c>
      <c r="T267" s="44" t="s">
        <v>1178</v>
      </c>
      <c r="U267" s="44">
        <v>64</v>
      </c>
      <c r="V267" s="44" t="s">
        <v>42</v>
      </c>
      <c r="W267" s="44" t="str">
        <f>VLOOKUP(D267,TIPOLOGIA!A:F,6,0)</f>
        <v>TERRESTRE</v>
      </c>
      <c r="X267" s="44" t="s">
        <v>4046</v>
      </c>
      <c r="Y267" s="44">
        <v>1</v>
      </c>
      <c r="Z267" s="63">
        <f>IF(T267="SOPORTE_TELEFÓNICO",'TARIFAS 2025'!$B$14,IF(V267="PRINCIPAL",'TARIFAS 2025'!$B$11,IF(V267="INTERMEDIA",'TARIFAS 2025'!$C$11,IF(V267="LEJANA",'TARIFAS 2025'!$D$11))))</f>
        <v>31419</v>
      </c>
      <c r="AA267" s="63">
        <f t="shared" si="4"/>
        <v>31419</v>
      </c>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1"/>
      <c r="AX267" s="41"/>
      <c r="AY267" s="41"/>
      <c r="AZ267" s="41"/>
      <c r="BA267" s="41"/>
      <c r="BB267" s="41"/>
      <c r="BC267" s="41"/>
      <c r="BD267" s="41"/>
      <c r="BE267" s="41"/>
      <c r="BF267" s="41"/>
      <c r="BG267" s="41"/>
    </row>
    <row r="268" spans="1:59" s="35" customFormat="1" ht="15.6">
      <c r="A268" s="44" t="s">
        <v>90</v>
      </c>
      <c r="B268" s="44" t="str">
        <f>VLOOKUP(A268,'CENTROS DE COSTOS'!A:D,2,0)</f>
        <v>0036-0005</v>
      </c>
      <c r="C268" s="44" t="str">
        <f>VLOOKUP(A268,'CENTROS DE COSTOS'!A:D,3,0)</f>
        <v>Wompi Noroccidente</v>
      </c>
      <c r="D268" s="44">
        <v>5266</v>
      </c>
      <c r="E268" s="44">
        <v>2787080</v>
      </c>
      <c r="F268" s="44">
        <v>37471</v>
      </c>
      <c r="G268" s="44" t="s">
        <v>35</v>
      </c>
      <c r="H268" s="44" t="s">
        <v>122</v>
      </c>
      <c r="I268" s="44" t="s">
        <v>182</v>
      </c>
      <c r="J268" s="44" t="s">
        <v>4555</v>
      </c>
      <c r="K268" s="44" t="s">
        <v>1174</v>
      </c>
      <c r="L268" s="44" t="s">
        <v>4556</v>
      </c>
      <c r="M268" s="52">
        <v>45924.453472222223</v>
      </c>
      <c r="N268" s="52">
        <v>45934.513888888891</v>
      </c>
      <c r="O268" s="44" t="s">
        <v>37</v>
      </c>
      <c r="P268" s="44" t="s">
        <v>37</v>
      </c>
      <c r="Q268" s="44" t="s">
        <v>3805</v>
      </c>
      <c r="R268" s="44" t="s">
        <v>3806</v>
      </c>
      <c r="S268" s="44" t="s">
        <v>4557</v>
      </c>
      <c r="T268" s="44" t="s">
        <v>1178</v>
      </c>
      <c r="U268" s="44">
        <v>24</v>
      </c>
      <c r="V268" s="44" t="s">
        <v>42</v>
      </c>
      <c r="W268" s="44" t="str">
        <f>VLOOKUP(D268,TIPOLOGIA!A:F,6,0)</f>
        <v>TERRESTRE</v>
      </c>
      <c r="X268" s="44" t="s">
        <v>1384</v>
      </c>
      <c r="Y268" s="44">
        <v>1</v>
      </c>
      <c r="Z268" s="63">
        <f>IF(T268="SOPORTE_TELEFÓNICO",'TARIFAS 2025'!$B$14,IF(V268="PRINCIPAL",'TARIFAS 2025'!$B$11,IF(V268="INTERMEDIA",'TARIFAS 2025'!$C$11,IF(V268="LEJANA",'TARIFAS 2025'!$D$11))))</f>
        <v>31419</v>
      </c>
      <c r="AA268" s="63">
        <f t="shared" si="4"/>
        <v>31419</v>
      </c>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41"/>
      <c r="AY268" s="41"/>
      <c r="AZ268" s="41"/>
      <c r="BA268" s="41"/>
      <c r="BB268" s="41"/>
      <c r="BC268" s="41"/>
      <c r="BD268" s="41"/>
      <c r="BE268" s="41"/>
      <c r="BF268" s="41"/>
      <c r="BG268" s="41"/>
    </row>
    <row r="269" spans="1:59" s="35" customFormat="1" ht="15.6">
      <c r="A269" s="44" t="s">
        <v>90</v>
      </c>
      <c r="B269" s="44" t="str">
        <f>VLOOKUP(A269,'CENTROS DE COSTOS'!A:D,2,0)</f>
        <v>0036-0005</v>
      </c>
      <c r="C269" s="44" t="str">
        <f>VLOOKUP(A269,'CENTROS DE COSTOS'!A:D,3,0)</f>
        <v>Wompi Noroccidente</v>
      </c>
      <c r="D269" s="44">
        <v>5212</v>
      </c>
      <c r="E269" s="44">
        <v>2829688</v>
      </c>
      <c r="F269" s="44">
        <v>79369</v>
      </c>
      <c r="G269" s="44" t="s">
        <v>35</v>
      </c>
      <c r="H269" s="44" t="s">
        <v>122</v>
      </c>
      <c r="I269" s="44" t="s">
        <v>174</v>
      </c>
      <c r="J269" s="44" t="s">
        <v>2827</v>
      </c>
      <c r="K269" s="44" t="s">
        <v>1174</v>
      </c>
      <c r="L269" s="44" t="s">
        <v>4558</v>
      </c>
      <c r="M269" s="52">
        <v>45932.482638888891</v>
      </c>
      <c r="N269" s="52">
        <v>45934.51666666667</v>
      </c>
      <c r="O269" s="44" t="s">
        <v>37</v>
      </c>
      <c r="P269" s="44" t="s">
        <v>37</v>
      </c>
      <c r="Q269" s="44" t="s">
        <v>3805</v>
      </c>
      <c r="R269" s="44" t="s">
        <v>3806</v>
      </c>
      <c r="S269" s="44" t="s">
        <v>4559</v>
      </c>
      <c r="T269" s="44" t="s">
        <v>1178</v>
      </c>
      <c r="U269" s="44">
        <v>16</v>
      </c>
      <c r="V269" s="44" t="s">
        <v>42</v>
      </c>
      <c r="W269" s="44" t="str">
        <f>VLOOKUP(D269,TIPOLOGIA!A:F,6,0)</f>
        <v>TERRESTRE</v>
      </c>
      <c r="X269" s="44" t="s">
        <v>2496</v>
      </c>
      <c r="Y269" s="44">
        <v>1</v>
      </c>
      <c r="Z269" s="63">
        <f>IF(T269="SOPORTE_TELEFÓNICO",'TARIFAS 2025'!$B$14,IF(V269="PRINCIPAL",'TARIFAS 2025'!$B$11,IF(V269="INTERMEDIA",'TARIFAS 2025'!$C$11,IF(V269="LEJANA",'TARIFAS 2025'!$D$11))))</f>
        <v>31419</v>
      </c>
      <c r="AA269" s="63">
        <f t="shared" si="4"/>
        <v>31419</v>
      </c>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41"/>
      <c r="AY269" s="41"/>
      <c r="AZ269" s="41"/>
      <c r="BA269" s="41"/>
      <c r="BB269" s="41"/>
      <c r="BC269" s="41"/>
      <c r="BD269" s="41"/>
      <c r="BE269" s="41"/>
      <c r="BF269" s="41"/>
      <c r="BG269" s="41"/>
    </row>
    <row r="270" spans="1:59" s="35" customFormat="1" ht="15.6">
      <c r="A270" s="44" t="s">
        <v>73</v>
      </c>
      <c r="B270" s="44" t="str">
        <f>VLOOKUP(A270,'CENTROS DE COSTOS'!A:D,2,0)</f>
        <v>0036-0004</v>
      </c>
      <c r="C270" s="44" t="str">
        <f>VLOOKUP(A270,'CENTROS DE COSTOS'!A:D,3,0)</f>
        <v>Wompi Centro</v>
      </c>
      <c r="D270" s="44">
        <v>11001</v>
      </c>
      <c r="E270" s="44">
        <v>2835104</v>
      </c>
      <c r="F270" s="44">
        <v>56783</v>
      </c>
      <c r="G270" s="44" t="s">
        <v>35</v>
      </c>
      <c r="H270" s="44" t="s">
        <v>620</v>
      </c>
      <c r="I270" s="44" t="s">
        <v>73</v>
      </c>
      <c r="J270" s="44" t="s">
        <v>4560</v>
      </c>
      <c r="K270" s="44" t="s">
        <v>1174</v>
      </c>
      <c r="L270" s="44" t="s">
        <v>4561</v>
      </c>
      <c r="M270" s="52">
        <v>45933.42083333333</v>
      </c>
      <c r="N270" s="52">
        <v>45934.522916666669</v>
      </c>
      <c r="O270" s="44" t="s">
        <v>37</v>
      </c>
      <c r="P270" s="44" t="s">
        <v>37</v>
      </c>
      <c r="Q270" s="44" t="s">
        <v>3805</v>
      </c>
      <c r="R270" s="44" t="s">
        <v>3806</v>
      </c>
      <c r="S270" s="44" t="s">
        <v>4562</v>
      </c>
      <c r="T270" s="44" t="s">
        <v>1178</v>
      </c>
      <c r="U270" s="44">
        <v>32</v>
      </c>
      <c r="V270" s="44" t="s">
        <v>42</v>
      </c>
      <c r="W270" s="44" t="str">
        <f>VLOOKUP(D270,TIPOLOGIA!A:F,6,0)</f>
        <v>TERRESTRE</v>
      </c>
      <c r="X270" s="44" t="s">
        <v>1384</v>
      </c>
      <c r="Y270" s="44">
        <v>1</v>
      </c>
      <c r="Z270" s="63">
        <f>IF(T270="SOPORTE_TELEFÓNICO",'TARIFAS 2025'!$B$14,IF(V270="PRINCIPAL",'TARIFAS 2025'!$B$11,IF(V270="INTERMEDIA",'TARIFAS 2025'!$C$11,IF(V270="LEJANA",'TARIFAS 2025'!$D$11))))</f>
        <v>31419</v>
      </c>
      <c r="AA270" s="63">
        <f t="shared" si="4"/>
        <v>31419</v>
      </c>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1"/>
      <c r="AX270" s="41"/>
      <c r="AY270" s="41"/>
      <c r="AZ270" s="41"/>
      <c r="BA270" s="41"/>
      <c r="BB270" s="41"/>
      <c r="BC270" s="41"/>
      <c r="BD270" s="41"/>
      <c r="BE270" s="41"/>
      <c r="BF270" s="41"/>
      <c r="BG270" s="41"/>
    </row>
    <row r="271" spans="1:59" s="35" customFormat="1" ht="15.6">
      <c r="A271" s="44" t="s">
        <v>90</v>
      </c>
      <c r="B271" s="44" t="str">
        <f>VLOOKUP(A271,'CENTROS DE COSTOS'!A:D,2,0)</f>
        <v>0036-0005</v>
      </c>
      <c r="C271" s="44" t="str">
        <f>VLOOKUP(A271,'CENTROS DE COSTOS'!A:D,3,0)</f>
        <v>Wompi Noroccidente</v>
      </c>
      <c r="D271" s="44">
        <v>5001</v>
      </c>
      <c r="E271" s="44">
        <v>2831085</v>
      </c>
      <c r="F271" s="44">
        <v>13806</v>
      </c>
      <c r="G271" s="44" t="s">
        <v>35</v>
      </c>
      <c r="H271" s="44" t="s">
        <v>122</v>
      </c>
      <c r="I271" s="44" t="s">
        <v>2044</v>
      </c>
      <c r="J271" s="44" t="s">
        <v>4563</v>
      </c>
      <c r="K271" s="44" t="s">
        <v>1174</v>
      </c>
      <c r="L271" s="44" t="s">
        <v>4564</v>
      </c>
      <c r="M271" s="52">
        <v>45932.604861111111</v>
      </c>
      <c r="N271" s="52">
        <v>45934.526388888888</v>
      </c>
      <c r="O271" s="44" t="s">
        <v>37</v>
      </c>
      <c r="P271" s="44" t="s">
        <v>37</v>
      </c>
      <c r="Q271" s="44" t="s">
        <v>3805</v>
      </c>
      <c r="R271" s="44" t="s">
        <v>3806</v>
      </c>
      <c r="S271" s="44" t="s">
        <v>4565</v>
      </c>
      <c r="T271" s="44" t="s">
        <v>1178</v>
      </c>
      <c r="U271" s="44">
        <v>32</v>
      </c>
      <c r="V271" s="44" t="s">
        <v>42</v>
      </c>
      <c r="W271" s="44" t="str">
        <f>VLOOKUP(D271,TIPOLOGIA!A:F,6,0)</f>
        <v>TERRESTRE</v>
      </c>
      <c r="X271" s="44" t="s">
        <v>1309</v>
      </c>
      <c r="Y271" s="44">
        <v>1</v>
      </c>
      <c r="Z271" s="63">
        <f>IF(T271="SOPORTE_TELEFÓNICO",'TARIFAS 2025'!$B$14,IF(V271="PRINCIPAL",'TARIFAS 2025'!$B$11,IF(V271="INTERMEDIA",'TARIFAS 2025'!$C$11,IF(V271="LEJANA",'TARIFAS 2025'!$D$11))))</f>
        <v>31419</v>
      </c>
      <c r="AA271" s="63">
        <f t="shared" si="4"/>
        <v>31419</v>
      </c>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1"/>
      <c r="AX271" s="41"/>
      <c r="AY271" s="41"/>
      <c r="AZ271" s="41"/>
      <c r="BA271" s="41"/>
      <c r="BB271" s="41"/>
      <c r="BC271" s="41"/>
      <c r="BD271" s="41"/>
      <c r="BE271" s="41"/>
      <c r="BF271" s="41"/>
      <c r="BG271" s="41"/>
    </row>
    <row r="272" spans="1:59" s="35" customFormat="1" ht="15.6">
      <c r="A272" s="44" t="s">
        <v>83</v>
      </c>
      <c r="B272" s="44" t="str">
        <f>VLOOKUP(A272,'CENTROS DE COSTOS'!A:D,2,0)</f>
        <v>0036-0007</v>
      </c>
      <c r="C272" s="44" t="str">
        <f>VLOOKUP(A272,'CENTROS DE COSTOS'!A:D,3,0)</f>
        <v>Wompi Santander</v>
      </c>
      <c r="D272" s="44">
        <v>54001</v>
      </c>
      <c r="E272" s="44">
        <v>2823170</v>
      </c>
      <c r="F272" s="44">
        <v>58926</v>
      </c>
      <c r="G272" s="44" t="s">
        <v>35</v>
      </c>
      <c r="H272" s="44" t="s">
        <v>893</v>
      </c>
      <c r="I272" s="44" t="s">
        <v>83</v>
      </c>
      <c r="J272" s="44" t="s">
        <v>4566</v>
      </c>
      <c r="K272" s="44" t="s">
        <v>1174</v>
      </c>
      <c r="L272" s="44" t="s">
        <v>4567</v>
      </c>
      <c r="M272" s="52">
        <v>45931.559027777781</v>
      </c>
      <c r="N272" s="52">
        <v>45934.529166666667</v>
      </c>
      <c r="O272" s="44" t="s">
        <v>37</v>
      </c>
      <c r="P272" s="44" t="s">
        <v>37</v>
      </c>
      <c r="Q272" s="44" t="s">
        <v>3805</v>
      </c>
      <c r="R272" s="44" t="s">
        <v>3806</v>
      </c>
      <c r="S272" s="44" t="s">
        <v>4568</v>
      </c>
      <c r="T272" s="44" t="s">
        <v>1178</v>
      </c>
      <c r="U272" s="44">
        <v>48</v>
      </c>
      <c r="V272" s="44" t="s">
        <v>42</v>
      </c>
      <c r="W272" s="44" t="str">
        <f>VLOOKUP(D272,TIPOLOGIA!A:F,6,0)</f>
        <v>TERRESTRE</v>
      </c>
      <c r="X272" s="44" t="s">
        <v>2496</v>
      </c>
      <c r="Y272" s="44">
        <v>1</v>
      </c>
      <c r="Z272" s="63">
        <f>IF(T272="SOPORTE_TELEFÓNICO",'TARIFAS 2025'!$B$14,IF(V272="PRINCIPAL",'TARIFAS 2025'!$B$11,IF(V272="INTERMEDIA",'TARIFAS 2025'!$C$11,IF(V272="LEJANA",'TARIFAS 2025'!$D$11))))</f>
        <v>31419</v>
      </c>
      <c r="AA272" s="63">
        <f t="shared" si="4"/>
        <v>31419</v>
      </c>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1"/>
      <c r="AX272" s="41"/>
      <c r="AY272" s="41"/>
      <c r="AZ272" s="41"/>
      <c r="BA272" s="41"/>
      <c r="BB272" s="41"/>
      <c r="BC272" s="41"/>
      <c r="BD272" s="41"/>
      <c r="BE272" s="41"/>
      <c r="BF272" s="41"/>
      <c r="BG272" s="41"/>
    </row>
    <row r="273" spans="1:59" s="35" customFormat="1" ht="15.6">
      <c r="A273" s="44" t="s">
        <v>91</v>
      </c>
      <c r="B273" s="44" t="str">
        <f>VLOOKUP(A273,'CENTROS DE COSTOS'!A:D,2,0)</f>
        <v>0036-0001</v>
      </c>
      <c r="C273" s="44" t="str">
        <f>VLOOKUP(A273,'CENTROS DE COSTOS'!A:D,3,0)</f>
        <v>Wompi Costa</v>
      </c>
      <c r="D273" s="44">
        <v>23001</v>
      </c>
      <c r="E273" s="44">
        <v>2834752</v>
      </c>
      <c r="F273" s="44">
        <v>75065</v>
      </c>
      <c r="G273" s="44" t="s">
        <v>35</v>
      </c>
      <c r="H273" s="44" t="s">
        <v>278</v>
      </c>
      <c r="I273" s="44" t="s">
        <v>91</v>
      </c>
      <c r="J273" s="44" t="s">
        <v>4569</v>
      </c>
      <c r="K273" s="44" t="s">
        <v>1174</v>
      </c>
      <c r="L273" s="44" t="s">
        <v>4570</v>
      </c>
      <c r="M273" s="52">
        <v>45933.405555555553</v>
      </c>
      <c r="N273" s="52">
        <v>45934.536111111112</v>
      </c>
      <c r="O273" s="44" t="s">
        <v>37</v>
      </c>
      <c r="P273" s="44" t="s">
        <v>37</v>
      </c>
      <c r="Q273" s="44" t="s">
        <v>3805</v>
      </c>
      <c r="R273" s="44" t="s">
        <v>3806</v>
      </c>
      <c r="S273" s="44" t="s">
        <v>4571</v>
      </c>
      <c r="T273" s="44" t="s">
        <v>1178</v>
      </c>
      <c r="U273" s="44">
        <v>32</v>
      </c>
      <c r="V273" s="44" t="s">
        <v>42</v>
      </c>
      <c r="W273" s="44" t="str">
        <f>VLOOKUP(D273,TIPOLOGIA!A:F,6,0)</f>
        <v>TERRESTRE</v>
      </c>
      <c r="X273" s="44" t="s">
        <v>1372</v>
      </c>
      <c r="Y273" s="44">
        <v>1</v>
      </c>
      <c r="Z273" s="63">
        <f>IF(T273="SOPORTE_TELEFÓNICO",'TARIFAS 2025'!$B$14,IF(V273="PRINCIPAL",'TARIFAS 2025'!$B$11,IF(V273="INTERMEDIA",'TARIFAS 2025'!$C$11,IF(V273="LEJANA",'TARIFAS 2025'!$D$11))))</f>
        <v>31419</v>
      </c>
      <c r="AA273" s="63">
        <f t="shared" si="4"/>
        <v>31419</v>
      </c>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1"/>
      <c r="AX273" s="41"/>
      <c r="AY273" s="41"/>
      <c r="AZ273" s="41"/>
      <c r="BA273" s="41"/>
      <c r="BB273" s="41"/>
      <c r="BC273" s="41"/>
      <c r="BD273" s="41"/>
      <c r="BE273" s="41"/>
      <c r="BF273" s="41"/>
      <c r="BG273" s="41"/>
    </row>
    <row r="274" spans="1:59" s="35" customFormat="1" ht="15.6">
      <c r="A274" s="44" t="s">
        <v>70</v>
      </c>
      <c r="B274" s="44" t="str">
        <f>VLOOKUP(A274,'CENTROS DE COSTOS'!A:D,2,0)</f>
        <v>0036-0001</v>
      </c>
      <c r="C274" s="44" t="str">
        <f>VLOOKUP(A274,'CENTROS DE COSTOS'!A:D,3,0)</f>
        <v>Wompi Costa</v>
      </c>
      <c r="D274" s="44">
        <v>8001</v>
      </c>
      <c r="E274" s="44">
        <v>2834858</v>
      </c>
      <c r="F274" s="44">
        <v>74724</v>
      </c>
      <c r="G274" s="44" t="s">
        <v>35</v>
      </c>
      <c r="H274" s="44" t="s">
        <v>255</v>
      </c>
      <c r="I274" s="44" t="s">
        <v>70</v>
      </c>
      <c r="J274" s="44" t="s">
        <v>4572</v>
      </c>
      <c r="K274" s="44" t="s">
        <v>1174</v>
      </c>
      <c r="L274" s="44" t="s">
        <v>4573</v>
      </c>
      <c r="M274" s="52">
        <v>45933.412499999999</v>
      </c>
      <c r="N274" s="52">
        <v>45934.543749999997</v>
      </c>
      <c r="O274" s="44" t="s">
        <v>37</v>
      </c>
      <c r="P274" s="44" t="s">
        <v>37</v>
      </c>
      <c r="Q274" s="44" t="s">
        <v>3805</v>
      </c>
      <c r="R274" s="44" t="s">
        <v>3806</v>
      </c>
      <c r="S274" s="44" t="s">
        <v>4574</v>
      </c>
      <c r="T274" s="44" t="s">
        <v>1178</v>
      </c>
      <c r="U274" s="44">
        <v>32</v>
      </c>
      <c r="V274" s="44" t="s">
        <v>42</v>
      </c>
      <c r="W274" s="44" t="str">
        <f>VLOOKUP(D274,TIPOLOGIA!A:F,6,0)</f>
        <v>TERRESTRE</v>
      </c>
      <c r="X274" s="44" t="s">
        <v>3928</v>
      </c>
      <c r="Y274" s="44">
        <v>1</v>
      </c>
      <c r="Z274" s="63">
        <f>IF(T274="SOPORTE_TELEFÓNICO",'TARIFAS 2025'!$B$14,IF(V274="PRINCIPAL",'TARIFAS 2025'!$B$11,IF(V274="INTERMEDIA",'TARIFAS 2025'!$C$11,IF(V274="LEJANA",'TARIFAS 2025'!$D$11))))</f>
        <v>31419</v>
      </c>
      <c r="AA274" s="63">
        <f t="shared" si="4"/>
        <v>31419</v>
      </c>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row>
    <row r="275" spans="1:59" s="35" customFormat="1" ht="15.6">
      <c r="A275" s="44" t="s">
        <v>90</v>
      </c>
      <c r="B275" s="44" t="str">
        <f>VLOOKUP(A275,'CENTROS DE COSTOS'!A:D,2,0)</f>
        <v>0036-0005</v>
      </c>
      <c r="C275" s="44" t="str">
        <f>VLOOKUP(A275,'CENTROS DE COSTOS'!A:D,3,0)</f>
        <v>Wompi Noroccidente</v>
      </c>
      <c r="D275" s="44">
        <v>5001</v>
      </c>
      <c r="E275" s="44">
        <v>2770843</v>
      </c>
      <c r="F275" s="44">
        <v>69516</v>
      </c>
      <c r="G275" s="44" t="s">
        <v>35</v>
      </c>
      <c r="H275" s="44" t="s">
        <v>122</v>
      </c>
      <c r="I275" s="44" t="s">
        <v>2044</v>
      </c>
      <c r="J275" s="44" t="s">
        <v>4575</v>
      </c>
      <c r="K275" s="44" t="s">
        <v>1174</v>
      </c>
      <c r="L275" s="44" t="s">
        <v>4576</v>
      </c>
      <c r="M275" s="52">
        <v>45922.333333333336</v>
      </c>
      <c r="N275" s="52">
        <v>45934.545138888891</v>
      </c>
      <c r="O275" s="44" t="s">
        <v>37</v>
      </c>
      <c r="P275" s="44" t="s">
        <v>37</v>
      </c>
      <c r="Q275" s="44" t="s">
        <v>3805</v>
      </c>
      <c r="R275" s="44" t="s">
        <v>3806</v>
      </c>
      <c r="S275" s="44" t="s">
        <v>4577</v>
      </c>
      <c r="T275" s="44" t="s">
        <v>1178</v>
      </c>
      <c r="U275" s="44">
        <v>16</v>
      </c>
      <c r="V275" s="44" t="s">
        <v>42</v>
      </c>
      <c r="W275" s="44" t="str">
        <f>VLOOKUP(D275,TIPOLOGIA!A:F,6,0)</f>
        <v>TERRESTRE</v>
      </c>
      <c r="X275" s="44" t="s">
        <v>3658</v>
      </c>
      <c r="Y275" s="44">
        <v>1</v>
      </c>
      <c r="Z275" s="63">
        <f>IF(T275="SOPORTE_TELEFÓNICO",'TARIFAS 2025'!$B$14,IF(V275="PRINCIPAL",'TARIFAS 2025'!$B$11,IF(V275="INTERMEDIA",'TARIFAS 2025'!$C$11,IF(V275="LEJANA",'TARIFAS 2025'!$D$11))))</f>
        <v>31419</v>
      </c>
      <c r="AA275" s="63">
        <f t="shared" si="4"/>
        <v>31419</v>
      </c>
      <c r="AB275" s="41"/>
      <c r="AC275" s="41"/>
      <c r="AD275" s="41"/>
      <c r="AE275" s="41"/>
      <c r="AF275" s="41"/>
      <c r="AG275" s="41"/>
      <c r="AH275" s="41"/>
      <c r="AI275" s="41"/>
      <c r="AJ275" s="41"/>
      <c r="AK275" s="41"/>
      <c r="AL275" s="41"/>
      <c r="AM275" s="41"/>
      <c r="AN275" s="41"/>
      <c r="AO275" s="41"/>
      <c r="AP275" s="41"/>
      <c r="AQ275" s="41"/>
      <c r="AR275" s="41"/>
      <c r="AS275" s="41"/>
      <c r="AT275" s="41"/>
      <c r="AU275" s="41"/>
      <c r="AV275" s="41"/>
      <c r="AW275" s="41"/>
      <c r="AX275" s="41"/>
      <c r="AY275" s="41"/>
      <c r="AZ275" s="41"/>
      <c r="BA275" s="41"/>
      <c r="BB275" s="41"/>
      <c r="BC275" s="41"/>
      <c r="BD275" s="41"/>
      <c r="BE275" s="41"/>
      <c r="BF275" s="41"/>
      <c r="BG275" s="41"/>
    </row>
    <row r="276" spans="1:59" s="35" customFormat="1" ht="15.6">
      <c r="A276" s="44" t="s">
        <v>91</v>
      </c>
      <c r="B276" s="44" t="str">
        <f>VLOOKUP(A276,'CENTROS DE COSTOS'!A:D,2,0)</f>
        <v>0036-0001</v>
      </c>
      <c r="C276" s="44" t="str">
        <f>VLOOKUP(A276,'CENTROS DE COSTOS'!A:D,3,0)</f>
        <v>Wompi Costa</v>
      </c>
      <c r="D276" s="44">
        <v>23001</v>
      </c>
      <c r="E276" s="44">
        <v>2837757</v>
      </c>
      <c r="F276" s="44">
        <v>36670</v>
      </c>
      <c r="G276" s="44" t="s">
        <v>35</v>
      </c>
      <c r="H276" s="44" t="s">
        <v>278</v>
      </c>
      <c r="I276" s="44" t="s">
        <v>91</v>
      </c>
      <c r="J276" s="44" t="s">
        <v>4578</v>
      </c>
      <c r="K276" s="44" t="s">
        <v>1174</v>
      </c>
      <c r="L276" s="44" t="s">
        <v>4579</v>
      </c>
      <c r="M276" s="52">
        <v>45933.65625</v>
      </c>
      <c r="N276" s="52">
        <v>45934.54791666667</v>
      </c>
      <c r="O276" s="44" t="s">
        <v>37</v>
      </c>
      <c r="P276" s="44" t="s">
        <v>37</v>
      </c>
      <c r="Q276" s="44" t="s">
        <v>3805</v>
      </c>
      <c r="R276" s="44" t="s">
        <v>3806</v>
      </c>
      <c r="S276" s="44" t="s">
        <v>4580</v>
      </c>
      <c r="T276" s="44" t="s">
        <v>1178</v>
      </c>
      <c r="U276" s="44">
        <v>64</v>
      </c>
      <c r="V276" s="44" t="s">
        <v>42</v>
      </c>
      <c r="W276" s="44" t="str">
        <f>VLOOKUP(D276,TIPOLOGIA!A:F,6,0)</f>
        <v>TERRESTRE</v>
      </c>
      <c r="X276" s="44" t="s">
        <v>2496</v>
      </c>
      <c r="Y276" s="44">
        <v>1</v>
      </c>
      <c r="Z276" s="63">
        <f>IF(T276="SOPORTE_TELEFÓNICO",'TARIFAS 2025'!$B$14,IF(V276="PRINCIPAL",'TARIFAS 2025'!$B$11,IF(V276="INTERMEDIA",'TARIFAS 2025'!$C$11,IF(V276="LEJANA",'TARIFAS 2025'!$D$11))))</f>
        <v>31419</v>
      </c>
      <c r="AA276" s="63">
        <f t="shared" si="4"/>
        <v>31419</v>
      </c>
      <c r="AB276" s="41"/>
      <c r="AC276" s="41"/>
      <c r="AD276" s="41"/>
      <c r="AE276" s="41"/>
      <c r="AF276" s="41"/>
      <c r="AG276" s="41"/>
      <c r="AH276" s="41"/>
      <c r="AI276" s="41"/>
      <c r="AJ276" s="41"/>
      <c r="AK276" s="41"/>
      <c r="AL276" s="41"/>
      <c r="AM276" s="41"/>
      <c r="AN276" s="41"/>
      <c r="AO276" s="41"/>
      <c r="AP276" s="41"/>
      <c r="AQ276" s="41"/>
      <c r="AR276" s="41"/>
      <c r="AS276" s="41"/>
      <c r="AT276" s="41"/>
      <c r="AU276" s="41"/>
      <c r="AV276" s="41"/>
      <c r="AW276" s="41"/>
      <c r="AX276" s="41"/>
      <c r="AY276" s="41"/>
      <c r="AZ276" s="41"/>
      <c r="BA276" s="41"/>
      <c r="BB276" s="41"/>
      <c r="BC276" s="41"/>
      <c r="BD276" s="41"/>
      <c r="BE276" s="41"/>
      <c r="BF276" s="41"/>
      <c r="BG276" s="41"/>
    </row>
    <row r="277" spans="1:59" s="35" customFormat="1" ht="15.6">
      <c r="A277" s="44" t="s">
        <v>91</v>
      </c>
      <c r="B277" s="44" t="str">
        <f>VLOOKUP(A277,'CENTROS DE COSTOS'!A:D,2,0)</f>
        <v>0036-0001</v>
      </c>
      <c r="C277" s="44" t="str">
        <f>VLOOKUP(A277,'CENTROS DE COSTOS'!A:D,3,0)</f>
        <v>Wompi Costa</v>
      </c>
      <c r="D277" s="44">
        <v>23001</v>
      </c>
      <c r="E277" s="44">
        <v>2836594</v>
      </c>
      <c r="F277" s="44">
        <v>64422</v>
      </c>
      <c r="G277" s="44" t="s">
        <v>35</v>
      </c>
      <c r="H277" s="44" t="s">
        <v>278</v>
      </c>
      <c r="I277" s="44" t="s">
        <v>91</v>
      </c>
      <c r="J277" s="44" t="s">
        <v>2453</v>
      </c>
      <c r="K277" s="44" t="s">
        <v>1174</v>
      </c>
      <c r="L277" s="44" t="s">
        <v>4581</v>
      </c>
      <c r="M277" s="52">
        <v>45933.561111111114</v>
      </c>
      <c r="N277" s="52">
        <v>45934.550694444442</v>
      </c>
      <c r="O277" s="44" t="s">
        <v>37</v>
      </c>
      <c r="P277" s="44" t="s">
        <v>37</v>
      </c>
      <c r="Q277" s="44" t="s">
        <v>3805</v>
      </c>
      <c r="R277" s="44" t="s">
        <v>3806</v>
      </c>
      <c r="S277" s="44" t="s">
        <v>4582</v>
      </c>
      <c r="T277" s="44" t="s">
        <v>1178</v>
      </c>
      <c r="U277" s="44">
        <v>64</v>
      </c>
      <c r="V277" s="44" t="s">
        <v>42</v>
      </c>
      <c r="W277" s="44" t="str">
        <f>VLOOKUP(D277,TIPOLOGIA!A:F,6,0)</f>
        <v>TERRESTRE</v>
      </c>
      <c r="X277" s="44" t="s">
        <v>3928</v>
      </c>
      <c r="Y277" s="44">
        <v>1</v>
      </c>
      <c r="Z277" s="63">
        <f>IF(T277="SOPORTE_TELEFÓNICO",'TARIFAS 2025'!$B$14,IF(V277="PRINCIPAL",'TARIFAS 2025'!$B$11,IF(V277="INTERMEDIA",'TARIFAS 2025'!$C$11,IF(V277="LEJANA",'TARIFAS 2025'!$D$11))))</f>
        <v>31419</v>
      </c>
      <c r="AA277" s="63">
        <f t="shared" si="4"/>
        <v>31419</v>
      </c>
      <c r="AB277" s="41"/>
      <c r="AC277" s="41"/>
      <c r="AD277" s="41"/>
      <c r="AE277" s="41"/>
      <c r="AF277" s="41"/>
      <c r="AG277" s="41"/>
      <c r="AH277" s="41"/>
      <c r="AI277" s="41"/>
      <c r="AJ277" s="41"/>
      <c r="AK277" s="41"/>
      <c r="AL277" s="41"/>
      <c r="AM277" s="41"/>
      <c r="AN277" s="41"/>
      <c r="AO277" s="41"/>
      <c r="AP277" s="41"/>
      <c r="AQ277" s="41"/>
      <c r="AR277" s="41"/>
      <c r="AS277" s="41"/>
      <c r="AT277" s="41"/>
      <c r="AU277" s="41"/>
      <c r="AV277" s="41"/>
      <c r="AW277" s="41"/>
      <c r="AX277" s="41"/>
      <c r="AY277" s="41"/>
      <c r="AZ277" s="41"/>
      <c r="BA277" s="41"/>
      <c r="BB277" s="41"/>
      <c r="BC277" s="41"/>
      <c r="BD277" s="41"/>
      <c r="BE277" s="41"/>
      <c r="BF277" s="41"/>
      <c r="BG277" s="41"/>
    </row>
    <row r="278" spans="1:59" s="35" customFormat="1" ht="15.6">
      <c r="A278" s="44" t="s">
        <v>79</v>
      </c>
      <c r="B278" s="44" t="str">
        <f>VLOOKUP(A278,'CENTROS DE COSTOS'!A:D,2,0)</f>
        <v>0036-0003</v>
      </c>
      <c r="C278" s="44" t="str">
        <f>VLOOKUP(A278,'CENTROS DE COSTOS'!A:D,3,0)</f>
        <v>Wompi Suroccidente</v>
      </c>
      <c r="D278" s="44">
        <v>76892</v>
      </c>
      <c r="E278" s="44">
        <v>2835358</v>
      </c>
      <c r="F278" s="44">
        <v>59534</v>
      </c>
      <c r="G278" s="44" t="s">
        <v>35</v>
      </c>
      <c r="H278" s="44" t="s">
        <v>1103</v>
      </c>
      <c r="I278" s="44" t="s">
        <v>1136</v>
      </c>
      <c r="J278" s="44" t="s">
        <v>4583</v>
      </c>
      <c r="K278" s="44" t="s">
        <v>1174</v>
      </c>
      <c r="L278" s="44" t="s">
        <v>4584</v>
      </c>
      <c r="M278" s="52">
        <v>45933.445833333331</v>
      </c>
      <c r="N278" s="52">
        <v>45934.552083333336</v>
      </c>
      <c r="O278" s="44" t="s">
        <v>37</v>
      </c>
      <c r="P278" s="44" t="s">
        <v>37</v>
      </c>
      <c r="Q278" s="44" t="s">
        <v>3805</v>
      </c>
      <c r="R278" s="44" t="s">
        <v>3806</v>
      </c>
      <c r="S278" s="44" t="s">
        <v>4585</v>
      </c>
      <c r="T278" s="44" t="s">
        <v>1178</v>
      </c>
      <c r="U278" s="44">
        <v>32</v>
      </c>
      <c r="V278" s="44" t="s">
        <v>42</v>
      </c>
      <c r="W278" s="44" t="str">
        <f>VLOOKUP(D278,TIPOLOGIA!A:F,6,0)</f>
        <v>TERRESTRE</v>
      </c>
      <c r="X278" s="44" t="s">
        <v>3928</v>
      </c>
      <c r="Y278" s="44">
        <v>1</v>
      </c>
      <c r="Z278" s="63">
        <f>IF(T278="SOPORTE_TELEFÓNICO",'TARIFAS 2025'!$B$14,IF(V278="PRINCIPAL",'TARIFAS 2025'!$B$11,IF(V278="INTERMEDIA",'TARIFAS 2025'!$C$11,IF(V278="LEJANA",'TARIFAS 2025'!$D$11))))</f>
        <v>31419</v>
      </c>
      <c r="AA278" s="63">
        <f t="shared" si="4"/>
        <v>31419</v>
      </c>
      <c r="AB278" s="41"/>
      <c r="AC278" s="41"/>
      <c r="AD278" s="41"/>
      <c r="AE278" s="41"/>
      <c r="AF278" s="41"/>
      <c r="AG278" s="41"/>
      <c r="AH278" s="41"/>
      <c r="AI278" s="41"/>
      <c r="AJ278" s="41"/>
      <c r="AK278" s="41"/>
      <c r="AL278" s="41"/>
      <c r="AM278" s="41"/>
      <c r="AN278" s="41"/>
      <c r="AO278" s="41"/>
      <c r="AP278" s="41"/>
      <c r="AQ278" s="41"/>
      <c r="AR278" s="41"/>
      <c r="AS278" s="41"/>
      <c r="AT278" s="41"/>
      <c r="AU278" s="41"/>
      <c r="AV278" s="41"/>
      <c r="AW278" s="41"/>
      <c r="AX278" s="41"/>
      <c r="AY278" s="41"/>
      <c r="AZ278" s="41"/>
      <c r="BA278" s="41"/>
      <c r="BB278" s="41"/>
      <c r="BC278" s="41"/>
      <c r="BD278" s="41"/>
      <c r="BE278" s="41"/>
      <c r="BF278" s="41"/>
      <c r="BG278" s="41"/>
    </row>
    <row r="279" spans="1:59" s="35" customFormat="1" ht="15.6">
      <c r="A279" s="44" t="s">
        <v>91</v>
      </c>
      <c r="B279" s="44" t="str">
        <f>VLOOKUP(A279,'CENTROS DE COSTOS'!A:D,2,0)</f>
        <v>0036-0001</v>
      </c>
      <c r="C279" s="44" t="str">
        <f>VLOOKUP(A279,'CENTROS DE COSTOS'!A:D,3,0)</f>
        <v>Wompi Costa</v>
      </c>
      <c r="D279" s="44">
        <v>23001</v>
      </c>
      <c r="E279" s="44">
        <v>2836377</v>
      </c>
      <c r="F279" s="44">
        <v>58875</v>
      </c>
      <c r="G279" s="44" t="s">
        <v>35</v>
      </c>
      <c r="H279" s="44" t="s">
        <v>278</v>
      </c>
      <c r="I279" s="44" t="s">
        <v>91</v>
      </c>
      <c r="J279" s="44" t="s">
        <v>4586</v>
      </c>
      <c r="K279" s="44" t="s">
        <v>1174</v>
      </c>
      <c r="L279" s="44" t="s">
        <v>4587</v>
      </c>
      <c r="M279" s="52">
        <v>45933.522222222222</v>
      </c>
      <c r="N279" s="52">
        <v>45934.553472222222</v>
      </c>
      <c r="O279" s="44" t="s">
        <v>37</v>
      </c>
      <c r="P279" s="44" t="s">
        <v>37</v>
      </c>
      <c r="Q279" s="44" t="s">
        <v>3805</v>
      </c>
      <c r="R279" s="44" t="s">
        <v>3806</v>
      </c>
      <c r="S279" s="44" t="s">
        <v>4588</v>
      </c>
      <c r="T279" s="44" t="s">
        <v>1178</v>
      </c>
      <c r="U279" s="44">
        <v>16</v>
      </c>
      <c r="V279" s="44" t="s">
        <v>42</v>
      </c>
      <c r="W279" s="44" t="str">
        <f>VLOOKUP(D279,TIPOLOGIA!A:F,6,0)</f>
        <v>TERRESTRE</v>
      </c>
      <c r="X279" s="44" t="s">
        <v>1554</v>
      </c>
      <c r="Y279" s="44">
        <v>1</v>
      </c>
      <c r="Z279" s="63">
        <f>IF(T279="SOPORTE_TELEFÓNICO",'TARIFAS 2025'!$B$14,IF(V279="PRINCIPAL",'TARIFAS 2025'!$B$11,IF(V279="INTERMEDIA",'TARIFAS 2025'!$C$11,IF(V279="LEJANA",'TARIFAS 2025'!$D$11))))</f>
        <v>31419</v>
      </c>
      <c r="AA279" s="63">
        <f t="shared" si="4"/>
        <v>31419</v>
      </c>
      <c r="AB279" s="41"/>
      <c r="AC279" s="41"/>
      <c r="AD279" s="41"/>
      <c r="AE279" s="41"/>
      <c r="AF279" s="41"/>
      <c r="AG279" s="41"/>
      <c r="AH279" s="41"/>
      <c r="AI279" s="41"/>
      <c r="AJ279" s="41"/>
      <c r="AK279" s="41"/>
      <c r="AL279" s="41"/>
      <c r="AM279" s="41"/>
      <c r="AN279" s="41"/>
      <c r="AO279" s="41"/>
      <c r="AP279" s="41"/>
      <c r="AQ279" s="41"/>
      <c r="AR279" s="41"/>
      <c r="AS279" s="41"/>
      <c r="AT279" s="41"/>
      <c r="AU279" s="41"/>
      <c r="AV279" s="41"/>
      <c r="AW279" s="41"/>
      <c r="AX279" s="41"/>
      <c r="AY279" s="41"/>
      <c r="AZ279" s="41"/>
      <c r="BA279" s="41"/>
      <c r="BB279" s="41"/>
      <c r="BC279" s="41"/>
      <c r="BD279" s="41"/>
      <c r="BE279" s="41"/>
      <c r="BF279" s="41"/>
      <c r="BG279" s="41"/>
    </row>
    <row r="280" spans="1:59" s="35" customFormat="1" ht="15.6">
      <c r="A280" s="44" t="s">
        <v>83</v>
      </c>
      <c r="B280" s="44" t="str">
        <f>VLOOKUP(A280,'CENTROS DE COSTOS'!A:D,2,0)</f>
        <v>0036-0007</v>
      </c>
      <c r="C280" s="44" t="str">
        <f>VLOOKUP(A280,'CENTROS DE COSTOS'!A:D,3,0)</f>
        <v>Wompi Santander</v>
      </c>
      <c r="D280" s="44">
        <v>54874</v>
      </c>
      <c r="E280" s="44">
        <v>2834468</v>
      </c>
      <c r="F280" s="44">
        <v>77331</v>
      </c>
      <c r="G280" s="44" t="s">
        <v>35</v>
      </c>
      <c r="H280" s="44" t="s">
        <v>893</v>
      </c>
      <c r="I280" s="44" t="s">
        <v>929</v>
      </c>
      <c r="J280" s="44" t="s">
        <v>4589</v>
      </c>
      <c r="K280" s="44" t="s">
        <v>1174</v>
      </c>
      <c r="L280" s="44" t="s">
        <v>4590</v>
      </c>
      <c r="M280" s="52">
        <v>45933.390277777777</v>
      </c>
      <c r="N280" s="52">
        <v>45934.556250000001</v>
      </c>
      <c r="O280" s="44" t="s">
        <v>37</v>
      </c>
      <c r="P280" s="44" t="s">
        <v>37</v>
      </c>
      <c r="Q280" s="44" t="s">
        <v>3805</v>
      </c>
      <c r="R280" s="44" t="s">
        <v>3806</v>
      </c>
      <c r="S280" s="44" t="s">
        <v>4591</v>
      </c>
      <c r="T280" s="44" t="s">
        <v>1178</v>
      </c>
      <c r="U280" s="44">
        <v>16</v>
      </c>
      <c r="V280" s="44" t="s">
        <v>42</v>
      </c>
      <c r="W280" s="44" t="str">
        <f>VLOOKUP(D280,TIPOLOGIA!A:F,6,0)</f>
        <v>TERRESTRE</v>
      </c>
      <c r="X280" s="44" t="s">
        <v>3928</v>
      </c>
      <c r="Y280" s="44">
        <v>1</v>
      </c>
      <c r="Z280" s="63">
        <f>IF(T280="SOPORTE_TELEFÓNICO",'TARIFAS 2025'!$B$14,IF(V280="PRINCIPAL",'TARIFAS 2025'!$B$11,IF(V280="INTERMEDIA",'TARIFAS 2025'!$C$11,IF(V280="LEJANA",'TARIFAS 2025'!$D$11))))</f>
        <v>31419</v>
      </c>
      <c r="AA280" s="63">
        <f t="shared" si="4"/>
        <v>31419</v>
      </c>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c r="BA280" s="41"/>
      <c r="BB280" s="41"/>
      <c r="BC280" s="41"/>
      <c r="BD280" s="41"/>
      <c r="BE280" s="41"/>
      <c r="BF280" s="41"/>
      <c r="BG280" s="41"/>
    </row>
    <row r="281" spans="1:59" s="35" customFormat="1" ht="15.6">
      <c r="A281" s="44" t="s">
        <v>70</v>
      </c>
      <c r="B281" s="44" t="str">
        <f>VLOOKUP(A281,'CENTROS DE COSTOS'!A:D,2,0)</f>
        <v>0036-0001</v>
      </c>
      <c r="C281" s="44" t="str">
        <f>VLOOKUP(A281,'CENTROS DE COSTOS'!A:D,3,0)</f>
        <v>Wompi Costa</v>
      </c>
      <c r="D281" s="44">
        <v>8758</v>
      </c>
      <c r="E281" s="44">
        <v>2838030</v>
      </c>
      <c r="F281" s="44">
        <v>65424</v>
      </c>
      <c r="G281" s="44" t="s">
        <v>35</v>
      </c>
      <c r="H281" s="44" t="s">
        <v>255</v>
      </c>
      <c r="I281" s="44" t="s">
        <v>272</v>
      </c>
      <c r="J281" s="44" t="s">
        <v>4592</v>
      </c>
      <c r="K281" s="44" t="s">
        <v>1174</v>
      </c>
      <c r="L281" s="44" t="s">
        <v>4593</v>
      </c>
      <c r="M281" s="52">
        <v>45933.679166666669</v>
      </c>
      <c r="N281" s="52">
        <v>45934.559027777781</v>
      </c>
      <c r="O281" s="44" t="s">
        <v>37</v>
      </c>
      <c r="P281" s="44" t="s">
        <v>37</v>
      </c>
      <c r="Q281" s="44" t="s">
        <v>3805</v>
      </c>
      <c r="R281" s="44" t="s">
        <v>3806</v>
      </c>
      <c r="S281" s="44" t="s">
        <v>4594</v>
      </c>
      <c r="T281" s="44" t="s">
        <v>1178</v>
      </c>
      <c r="U281" s="44">
        <v>64</v>
      </c>
      <c r="V281" s="44" t="s">
        <v>42</v>
      </c>
      <c r="W281" s="44" t="str">
        <f>VLOOKUP(D281,TIPOLOGIA!A:F,6,0)</f>
        <v>TERRESTRE</v>
      </c>
      <c r="X281" s="44" t="s">
        <v>2221</v>
      </c>
      <c r="Y281" s="44">
        <v>1</v>
      </c>
      <c r="Z281" s="63">
        <f>IF(T281="SOPORTE_TELEFÓNICO",'TARIFAS 2025'!$B$14,IF(V281="PRINCIPAL",'TARIFAS 2025'!$B$11,IF(V281="INTERMEDIA",'TARIFAS 2025'!$C$11,IF(V281="LEJANA",'TARIFAS 2025'!$D$11))))</f>
        <v>31419</v>
      </c>
      <c r="AA281" s="63">
        <f t="shared" si="4"/>
        <v>31419</v>
      </c>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1"/>
      <c r="AX281" s="41"/>
      <c r="AY281" s="41"/>
      <c r="AZ281" s="41"/>
      <c r="BA281" s="41"/>
      <c r="BB281" s="41"/>
      <c r="BC281" s="41"/>
      <c r="BD281" s="41"/>
      <c r="BE281" s="41"/>
      <c r="BF281" s="41"/>
      <c r="BG281" s="41"/>
    </row>
    <row r="282" spans="1:59" s="35" customFormat="1" ht="15.6">
      <c r="A282" s="44" t="s">
        <v>92</v>
      </c>
      <c r="B282" s="44" t="str">
        <f>VLOOKUP(A282,'CENTROS DE COSTOS'!A:D,2,0)</f>
        <v>0036-0006</v>
      </c>
      <c r="C282" s="44" t="str">
        <f>VLOOKUP(A282,'CENTROS DE COSTOS'!A:D,3,0)</f>
        <v>Wompi Oriente</v>
      </c>
      <c r="D282" s="44">
        <v>41001</v>
      </c>
      <c r="E282" s="44">
        <v>2837246</v>
      </c>
      <c r="F282" s="44">
        <v>62389</v>
      </c>
      <c r="G282" s="44" t="s">
        <v>35</v>
      </c>
      <c r="H282" s="44" t="s">
        <v>742</v>
      </c>
      <c r="I282" s="44" t="s">
        <v>92</v>
      </c>
      <c r="J282" s="44" t="s">
        <v>2032</v>
      </c>
      <c r="K282" s="44" t="s">
        <v>1174</v>
      </c>
      <c r="L282" s="44" t="s">
        <v>4595</v>
      </c>
      <c r="M282" s="52">
        <v>45933.615972222222</v>
      </c>
      <c r="N282" s="52">
        <v>45934.561111111114</v>
      </c>
      <c r="O282" s="44" t="s">
        <v>37</v>
      </c>
      <c r="P282" s="44" t="s">
        <v>37</v>
      </c>
      <c r="Q282" s="44" t="s">
        <v>4094</v>
      </c>
      <c r="R282" s="44" t="s">
        <v>4095</v>
      </c>
      <c r="S282" s="44" t="s">
        <v>4596</v>
      </c>
      <c r="T282" s="44" t="s">
        <v>1178</v>
      </c>
      <c r="U282" s="44"/>
      <c r="V282" s="44" t="s">
        <v>42</v>
      </c>
      <c r="W282" s="44" t="str">
        <f>VLOOKUP(D282,TIPOLOGIA!A:F,6,0)</f>
        <v>TERRESTRE</v>
      </c>
      <c r="X282" s="44" t="s">
        <v>4388</v>
      </c>
      <c r="Y282" s="44">
        <v>1</v>
      </c>
      <c r="Z282" s="63">
        <f>IF(T282="SOPORTE_TELEFÓNICO",'TARIFAS 2025'!$B$14,IF(V282="PRINCIPAL",'TARIFAS 2025'!$B$11,IF(V282="INTERMEDIA",'TARIFAS 2025'!$C$11,IF(V282="LEJANA",'TARIFAS 2025'!$D$11))))</f>
        <v>31419</v>
      </c>
      <c r="AA282" s="63">
        <f t="shared" si="4"/>
        <v>31419</v>
      </c>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row>
    <row r="283" spans="1:59" s="35" customFormat="1" ht="15.6">
      <c r="A283" s="44" t="s">
        <v>100</v>
      </c>
      <c r="B283" s="44" t="str">
        <f>VLOOKUP(A283,'CENTROS DE COSTOS'!A:D,2,0)</f>
        <v>0036-0006</v>
      </c>
      <c r="C283" s="44" t="str">
        <f>VLOOKUP(A283,'CENTROS DE COSTOS'!A:D,3,0)</f>
        <v>Wompi Oriente</v>
      </c>
      <c r="D283" s="44">
        <v>50001</v>
      </c>
      <c r="E283" s="44">
        <v>2835543</v>
      </c>
      <c r="F283" s="44">
        <v>76214</v>
      </c>
      <c r="G283" s="44" t="s">
        <v>35</v>
      </c>
      <c r="H283" s="44" t="s">
        <v>816</v>
      </c>
      <c r="I283" s="44" t="s">
        <v>100</v>
      </c>
      <c r="J283" s="44" t="s">
        <v>4597</v>
      </c>
      <c r="K283" s="44" t="s">
        <v>1174</v>
      </c>
      <c r="L283" s="44" t="s">
        <v>4598</v>
      </c>
      <c r="M283" s="52">
        <v>45933.455555555556</v>
      </c>
      <c r="N283" s="52">
        <v>45934.563888888886</v>
      </c>
      <c r="O283" s="44" t="s">
        <v>37</v>
      </c>
      <c r="P283" s="44" t="s">
        <v>37</v>
      </c>
      <c r="Q283" s="44" t="s">
        <v>3805</v>
      </c>
      <c r="R283" s="44" t="s">
        <v>3806</v>
      </c>
      <c r="S283" s="44" t="s">
        <v>4599</v>
      </c>
      <c r="T283" s="44" t="s">
        <v>1178</v>
      </c>
      <c r="U283" s="44">
        <v>16</v>
      </c>
      <c r="V283" s="44" t="s">
        <v>42</v>
      </c>
      <c r="W283" s="44" t="str">
        <f>VLOOKUP(D283,TIPOLOGIA!A:F,6,0)</f>
        <v>TERRESTRE</v>
      </c>
      <c r="X283" s="44" t="s">
        <v>1205</v>
      </c>
      <c r="Y283" s="44">
        <v>1</v>
      </c>
      <c r="Z283" s="63">
        <f>IF(T283="SOPORTE_TELEFÓNICO",'TARIFAS 2025'!$B$14,IF(V283="PRINCIPAL",'TARIFAS 2025'!$B$11,IF(V283="INTERMEDIA",'TARIFAS 2025'!$C$11,IF(V283="LEJANA",'TARIFAS 2025'!$D$11))))</f>
        <v>31419</v>
      </c>
      <c r="AA283" s="63">
        <f t="shared" si="4"/>
        <v>31419</v>
      </c>
      <c r="AB283" s="41"/>
      <c r="AC283" s="41"/>
      <c r="AD283" s="41"/>
      <c r="AE283" s="41"/>
      <c r="AF283" s="41"/>
      <c r="AG283" s="41"/>
      <c r="AH283" s="41"/>
      <c r="AI283" s="41"/>
      <c r="AJ283" s="41"/>
      <c r="AK283" s="41"/>
      <c r="AL283" s="41"/>
      <c r="AM283" s="41"/>
      <c r="AN283" s="41"/>
      <c r="AO283" s="41"/>
      <c r="AP283" s="41"/>
      <c r="AQ283" s="41"/>
      <c r="AR283" s="41"/>
      <c r="AS283" s="41"/>
      <c r="AT283" s="41"/>
      <c r="AU283" s="41"/>
      <c r="AV283" s="41"/>
      <c r="AW283" s="41"/>
      <c r="AX283" s="41"/>
      <c r="AY283" s="41"/>
      <c r="AZ283" s="41"/>
      <c r="BA283" s="41"/>
      <c r="BB283" s="41"/>
      <c r="BC283" s="41"/>
      <c r="BD283" s="41"/>
      <c r="BE283" s="41"/>
      <c r="BF283" s="41"/>
      <c r="BG283" s="41"/>
    </row>
    <row r="284" spans="1:59" s="35" customFormat="1" ht="15.6">
      <c r="A284" s="44" t="s">
        <v>100</v>
      </c>
      <c r="B284" s="44" t="str">
        <f>VLOOKUP(A284,'CENTROS DE COSTOS'!A:D,2,0)</f>
        <v>0036-0006</v>
      </c>
      <c r="C284" s="44" t="str">
        <f>VLOOKUP(A284,'CENTROS DE COSTOS'!A:D,3,0)</f>
        <v>Wompi Oriente</v>
      </c>
      <c r="D284" s="44">
        <v>50001</v>
      </c>
      <c r="E284" s="44">
        <v>2835652</v>
      </c>
      <c r="F284" s="44">
        <v>79430</v>
      </c>
      <c r="G284" s="44" t="s">
        <v>35</v>
      </c>
      <c r="H284" s="44" t="s">
        <v>816</v>
      </c>
      <c r="I284" s="44" t="s">
        <v>100</v>
      </c>
      <c r="J284" s="44" t="s">
        <v>4600</v>
      </c>
      <c r="K284" s="44" t="s">
        <v>1174</v>
      </c>
      <c r="L284" s="44" t="s">
        <v>4601</v>
      </c>
      <c r="M284" s="52">
        <v>45933.470138888886</v>
      </c>
      <c r="N284" s="52">
        <v>45934.566666666666</v>
      </c>
      <c r="O284" s="44" t="s">
        <v>37</v>
      </c>
      <c r="P284" s="44" t="s">
        <v>37</v>
      </c>
      <c r="Q284" s="44" t="s">
        <v>3805</v>
      </c>
      <c r="R284" s="44" t="s">
        <v>3806</v>
      </c>
      <c r="S284" s="44" t="s">
        <v>4602</v>
      </c>
      <c r="T284" s="44" t="s">
        <v>1178</v>
      </c>
      <c r="U284" s="44">
        <v>24</v>
      </c>
      <c r="V284" s="44" t="s">
        <v>42</v>
      </c>
      <c r="W284" s="44" t="str">
        <f>VLOOKUP(D284,TIPOLOGIA!A:F,6,0)</f>
        <v>TERRESTRE</v>
      </c>
      <c r="X284" s="44" t="s">
        <v>2714</v>
      </c>
      <c r="Y284" s="44">
        <v>1</v>
      </c>
      <c r="Z284" s="63">
        <f>IF(T284="SOPORTE_TELEFÓNICO",'TARIFAS 2025'!$B$14,IF(V284="PRINCIPAL",'TARIFAS 2025'!$B$11,IF(V284="INTERMEDIA",'TARIFAS 2025'!$C$11,IF(V284="LEJANA",'TARIFAS 2025'!$D$11))))</f>
        <v>31419</v>
      </c>
      <c r="AA284" s="63">
        <f t="shared" si="4"/>
        <v>31419</v>
      </c>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row>
    <row r="285" spans="1:59" s="35" customFormat="1" ht="15.6">
      <c r="A285" s="44" t="s">
        <v>73</v>
      </c>
      <c r="B285" s="44" t="str">
        <f>VLOOKUP(A285,'CENTROS DE COSTOS'!A:D,2,0)</f>
        <v>0036-0004</v>
      </c>
      <c r="C285" s="44" t="str">
        <f>VLOOKUP(A285,'CENTROS DE COSTOS'!A:D,3,0)</f>
        <v>Wompi Centro</v>
      </c>
      <c r="D285" s="44">
        <v>11001</v>
      </c>
      <c r="E285" s="44">
        <v>2832696</v>
      </c>
      <c r="F285" s="44">
        <v>56210</v>
      </c>
      <c r="G285" s="44" t="s">
        <v>35</v>
      </c>
      <c r="H285" s="44" t="s">
        <v>620</v>
      </c>
      <c r="I285" s="44" t="s">
        <v>73</v>
      </c>
      <c r="J285" s="44" t="s">
        <v>4603</v>
      </c>
      <c r="K285" s="44" t="s">
        <v>1174</v>
      </c>
      <c r="L285" s="44" t="s">
        <v>4604</v>
      </c>
      <c r="M285" s="52">
        <v>45933.333333333336</v>
      </c>
      <c r="N285" s="52">
        <v>45934.568055555559</v>
      </c>
      <c r="O285" s="44" t="s">
        <v>37</v>
      </c>
      <c r="P285" s="44" t="s">
        <v>37</v>
      </c>
      <c r="Q285" s="44" t="s">
        <v>3805</v>
      </c>
      <c r="R285" s="44" t="s">
        <v>3806</v>
      </c>
      <c r="S285" s="44" t="s">
        <v>4562</v>
      </c>
      <c r="T285" s="44" t="s">
        <v>1178</v>
      </c>
      <c r="U285" s="44">
        <v>24</v>
      </c>
      <c r="V285" s="44" t="s">
        <v>42</v>
      </c>
      <c r="W285" s="44" t="str">
        <f>VLOOKUP(D285,TIPOLOGIA!A:F,6,0)</f>
        <v>TERRESTRE</v>
      </c>
      <c r="X285" s="44" t="s">
        <v>2030</v>
      </c>
      <c r="Y285" s="44">
        <v>1</v>
      </c>
      <c r="Z285" s="63">
        <f>IF(T285="SOPORTE_TELEFÓNICO",'TARIFAS 2025'!$B$14,IF(V285="PRINCIPAL",'TARIFAS 2025'!$B$11,IF(V285="INTERMEDIA",'TARIFAS 2025'!$C$11,IF(V285="LEJANA",'TARIFAS 2025'!$D$11))))</f>
        <v>31419</v>
      </c>
      <c r="AA285" s="63">
        <f t="shared" si="4"/>
        <v>31419</v>
      </c>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row>
    <row r="286" spans="1:59" s="35" customFormat="1" ht="15.6">
      <c r="A286" s="44" t="s">
        <v>79</v>
      </c>
      <c r="B286" s="44" t="str">
        <f>VLOOKUP(A286,'CENTROS DE COSTOS'!A:D,2,0)</f>
        <v>0036-0003</v>
      </c>
      <c r="C286" s="44" t="str">
        <f>VLOOKUP(A286,'CENTROS DE COSTOS'!A:D,3,0)</f>
        <v>Wompi Suroccidente</v>
      </c>
      <c r="D286" s="44">
        <v>76001</v>
      </c>
      <c r="E286" s="44">
        <v>2835026</v>
      </c>
      <c r="F286" s="44">
        <v>78269</v>
      </c>
      <c r="G286" s="44" t="s">
        <v>35</v>
      </c>
      <c r="H286" s="44" t="s">
        <v>1103</v>
      </c>
      <c r="I286" s="44" t="s">
        <v>79</v>
      </c>
      <c r="J286" s="44" t="s">
        <v>2020</v>
      </c>
      <c r="K286" s="44" t="s">
        <v>1174</v>
      </c>
      <c r="L286" s="44" t="s">
        <v>4605</v>
      </c>
      <c r="M286" s="52">
        <v>45933.413888888892</v>
      </c>
      <c r="N286" s="52">
        <v>45934.569444444445</v>
      </c>
      <c r="O286" s="44" t="s">
        <v>37</v>
      </c>
      <c r="P286" s="44" t="s">
        <v>37</v>
      </c>
      <c r="Q286" s="44" t="s">
        <v>3805</v>
      </c>
      <c r="R286" s="44" t="s">
        <v>3806</v>
      </c>
      <c r="S286" s="44" t="s">
        <v>4606</v>
      </c>
      <c r="T286" s="44" t="s">
        <v>1178</v>
      </c>
      <c r="U286" s="44">
        <v>32</v>
      </c>
      <c r="V286" s="44" t="s">
        <v>42</v>
      </c>
      <c r="W286" s="44" t="str">
        <f>VLOOKUP(D286,TIPOLOGIA!A:F,6,0)</f>
        <v>TERRESTRE</v>
      </c>
      <c r="X286" s="44" t="s">
        <v>1309</v>
      </c>
      <c r="Y286" s="44">
        <v>1</v>
      </c>
      <c r="Z286" s="63">
        <f>IF(T286="SOPORTE_TELEFÓNICO",'TARIFAS 2025'!$B$14,IF(V286="PRINCIPAL",'TARIFAS 2025'!$B$11,IF(V286="INTERMEDIA",'TARIFAS 2025'!$C$11,IF(V286="LEJANA",'TARIFAS 2025'!$D$11))))</f>
        <v>31419</v>
      </c>
      <c r="AA286" s="63">
        <f t="shared" si="4"/>
        <v>31419</v>
      </c>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row>
    <row r="287" spans="1:59" s="35" customFormat="1" ht="15.6">
      <c r="A287" s="44" t="s">
        <v>83</v>
      </c>
      <c r="B287" s="44" t="str">
        <f>VLOOKUP(A287,'CENTROS DE COSTOS'!A:D,2,0)</f>
        <v>0036-0007</v>
      </c>
      <c r="C287" s="44" t="str">
        <f>VLOOKUP(A287,'CENTROS DE COSTOS'!A:D,3,0)</f>
        <v>Wompi Santander</v>
      </c>
      <c r="D287" s="44">
        <v>54001</v>
      </c>
      <c r="E287" s="44">
        <v>2836032</v>
      </c>
      <c r="F287" s="44">
        <v>79765</v>
      </c>
      <c r="G287" s="44" t="s">
        <v>35</v>
      </c>
      <c r="H287" s="44" t="s">
        <v>893</v>
      </c>
      <c r="I287" s="44" t="s">
        <v>83</v>
      </c>
      <c r="J287" s="44" t="s">
        <v>4607</v>
      </c>
      <c r="K287" s="44" t="s">
        <v>1174</v>
      </c>
      <c r="L287" s="44" t="s">
        <v>4608</v>
      </c>
      <c r="M287" s="52">
        <v>45933.488194444442</v>
      </c>
      <c r="N287" s="52">
        <v>45934.570833333331</v>
      </c>
      <c r="O287" s="44" t="s">
        <v>37</v>
      </c>
      <c r="P287" s="44" t="s">
        <v>37</v>
      </c>
      <c r="Q287" s="44" t="s">
        <v>3805</v>
      </c>
      <c r="R287" s="44" t="s">
        <v>3806</v>
      </c>
      <c r="S287" s="44" t="s">
        <v>4609</v>
      </c>
      <c r="T287" s="44" t="s">
        <v>1178</v>
      </c>
      <c r="U287" s="44">
        <v>8</v>
      </c>
      <c r="V287" s="44" t="s">
        <v>42</v>
      </c>
      <c r="W287" s="44" t="str">
        <f>VLOOKUP(D287,TIPOLOGIA!A:F,6,0)</f>
        <v>TERRESTRE</v>
      </c>
      <c r="X287" s="44" t="s">
        <v>1943</v>
      </c>
      <c r="Y287" s="44">
        <v>1</v>
      </c>
      <c r="Z287" s="63">
        <f>IF(T287="SOPORTE_TELEFÓNICO",'TARIFAS 2025'!$B$14,IF(V287="PRINCIPAL",'TARIFAS 2025'!$B$11,IF(V287="INTERMEDIA",'TARIFAS 2025'!$C$11,IF(V287="LEJANA",'TARIFAS 2025'!$D$11))))</f>
        <v>31419</v>
      </c>
      <c r="AA287" s="63">
        <f t="shared" si="4"/>
        <v>31419</v>
      </c>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41"/>
      <c r="AY287" s="41"/>
      <c r="AZ287" s="41"/>
      <c r="BA287" s="41"/>
      <c r="BB287" s="41"/>
      <c r="BC287" s="41"/>
      <c r="BD287" s="41"/>
      <c r="BE287" s="41"/>
      <c r="BF287" s="41"/>
      <c r="BG287" s="41"/>
    </row>
    <row r="288" spans="1:59" s="35" customFormat="1" ht="15.6">
      <c r="A288" s="44" t="s">
        <v>73</v>
      </c>
      <c r="B288" s="44" t="str">
        <f>VLOOKUP(A288,'CENTROS DE COSTOS'!A:D,2,0)</f>
        <v>0036-0004</v>
      </c>
      <c r="C288" s="44" t="str">
        <f>VLOOKUP(A288,'CENTROS DE COSTOS'!A:D,3,0)</f>
        <v>Wompi Centro</v>
      </c>
      <c r="D288" s="44">
        <v>11001</v>
      </c>
      <c r="E288" s="44">
        <v>2832848</v>
      </c>
      <c r="F288" s="44">
        <v>48563</v>
      </c>
      <c r="G288" s="44" t="s">
        <v>35</v>
      </c>
      <c r="H288" s="44" t="s">
        <v>620</v>
      </c>
      <c r="I288" s="44" t="s">
        <v>73</v>
      </c>
      <c r="J288" s="44" t="s">
        <v>4610</v>
      </c>
      <c r="K288" s="44" t="s">
        <v>1174</v>
      </c>
      <c r="L288" s="44" t="s">
        <v>4611</v>
      </c>
      <c r="M288" s="52">
        <v>45933.333333333336</v>
      </c>
      <c r="N288" s="52">
        <v>45934.572916666664</v>
      </c>
      <c r="O288" s="44" t="s">
        <v>37</v>
      </c>
      <c r="P288" s="44" t="s">
        <v>37</v>
      </c>
      <c r="Q288" s="44" t="s">
        <v>3805</v>
      </c>
      <c r="R288" s="44" t="s">
        <v>3806</v>
      </c>
      <c r="S288" s="44" t="s">
        <v>4612</v>
      </c>
      <c r="T288" s="44" t="s">
        <v>1178</v>
      </c>
      <c r="U288" s="44">
        <v>24</v>
      </c>
      <c r="V288" s="44" t="s">
        <v>42</v>
      </c>
      <c r="W288" s="44" t="str">
        <f>VLOOKUP(D288,TIPOLOGIA!A:F,6,0)</f>
        <v>TERRESTRE</v>
      </c>
      <c r="X288" s="44" t="s">
        <v>2221</v>
      </c>
      <c r="Y288" s="44">
        <v>1</v>
      </c>
      <c r="Z288" s="63">
        <f>IF(T288="SOPORTE_TELEFÓNICO",'TARIFAS 2025'!$B$14,IF(V288="PRINCIPAL",'TARIFAS 2025'!$B$11,IF(V288="INTERMEDIA",'TARIFAS 2025'!$C$11,IF(V288="LEJANA",'TARIFAS 2025'!$D$11))))</f>
        <v>31419</v>
      </c>
      <c r="AA288" s="63">
        <f t="shared" si="4"/>
        <v>31419</v>
      </c>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row>
    <row r="289" spans="1:59" s="35" customFormat="1" ht="15.6">
      <c r="A289" s="44" t="s">
        <v>73</v>
      </c>
      <c r="B289" s="44" t="str">
        <f>VLOOKUP(A289,'CENTROS DE COSTOS'!A:D,2,0)</f>
        <v>0036-0004</v>
      </c>
      <c r="C289" s="44" t="str">
        <f>VLOOKUP(A289,'CENTROS DE COSTOS'!A:D,3,0)</f>
        <v>Wompi Centro</v>
      </c>
      <c r="D289" s="44">
        <v>11001</v>
      </c>
      <c r="E289" s="44">
        <v>2836265</v>
      </c>
      <c r="F289" s="44">
        <v>37197</v>
      </c>
      <c r="G289" s="44" t="s">
        <v>35</v>
      </c>
      <c r="H289" s="44" t="s">
        <v>620</v>
      </c>
      <c r="I289" s="44" t="s">
        <v>2057</v>
      </c>
      <c r="J289" s="44" t="s">
        <v>4613</v>
      </c>
      <c r="K289" s="44" t="s">
        <v>1174</v>
      </c>
      <c r="L289" s="44" t="s">
        <v>4614</v>
      </c>
      <c r="M289" s="52">
        <v>45933.512499999997</v>
      </c>
      <c r="N289" s="52">
        <v>45934.574305555558</v>
      </c>
      <c r="O289" s="44" t="s">
        <v>37</v>
      </c>
      <c r="P289" s="44" t="s">
        <v>37</v>
      </c>
      <c r="Q289" s="44" t="s">
        <v>3805</v>
      </c>
      <c r="R289" s="44" t="s">
        <v>3806</v>
      </c>
      <c r="S289" s="44" t="s">
        <v>4615</v>
      </c>
      <c r="T289" s="44" t="s">
        <v>1178</v>
      </c>
      <c r="U289" s="44">
        <v>32</v>
      </c>
      <c r="V289" s="44" t="s">
        <v>42</v>
      </c>
      <c r="W289" s="44" t="str">
        <f>VLOOKUP(D289,TIPOLOGIA!A:F,6,0)</f>
        <v>TERRESTRE</v>
      </c>
      <c r="X289" s="44" t="s">
        <v>2080</v>
      </c>
      <c r="Y289" s="44">
        <v>1</v>
      </c>
      <c r="Z289" s="63">
        <f>IF(T289="SOPORTE_TELEFÓNICO",'TARIFAS 2025'!$B$14,IF(V289="PRINCIPAL",'TARIFAS 2025'!$B$11,IF(V289="INTERMEDIA",'TARIFAS 2025'!$C$11,IF(V289="LEJANA",'TARIFAS 2025'!$D$11))))</f>
        <v>31419</v>
      </c>
      <c r="AA289" s="63">
        <f t="shared" si="4"/>
        <v>31419</v>
      </c>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row>
    <row r="290" spans="1:59" s="35" customFormat="1" ht="15.6">
      <c r="A290" s="44" t="s">
        <v>100</v>
      </c>
      <c r="B290" s="44" t="str">
        <f>VLOOKUP(A290,'CENTROS DE COSTOS'!A:D,2,0)</f>
        <v>0036-0006</v>
      </c>
      <c r="C290" s="44" t="str">
        <f>VLOOKUP(A290,'CENTROS DE COSTOS'!A:D,3,0)</f>
        <v>Wompi Oriente</v>
      </c>
      <c r="D290" s="44">
        <v>50001</v>
      </c>
      <c r="E290" s="44">
        <v>2836583</v>
      </c>
      <c r="F290" s="44">
        <v>61566</v>
      </c>
      <c r="G290" s="44" t="s">
        <v>35</v>
      </c>
      <c r="H290" s="44" t="s">
        <v>816</v>
      </c>
      <c r="I290" s="44" t="s">
        <v>100</v>
      </c>
      <c r="J290" s="44" t="s">
        <v>4616</v>
      </c>
      <c r="K290" s="44" t="s">
        <v>1174</v>
      </c>
      <c r="L290" s="44" t="s">
        <v>4617</v>
      </c>
      <c r="M290" s="52">
        <v>45933.557638888888</v>
      </c>
      <c r="N290" s="52">
        <v>45934.576388888891</v>
      </c>
      <c r="O290" s="44" t="s">
        <v>37</v>
      </c>
      <c r="P290" s="44" t="s">
        <v>37</v>
      </c>
      <c r="Q290" s="44" t="s">
        <v>3805</v>
      </c>
      <c r="R290" s="44" t="s">
        <v>3806</v>
      </c>
      <c r="S290" s="44" t="s">
        <v>4618</v>
      </c>
      <c r="T290" s="44" t="s">
        <v>1178</v>
      </c>
      <c r="U290" s="44">
        <v>16</v>
      </c>
      <c r="V290" s="44" t="s">
        <v>42</v>
      </c>
      <c r="W290" s="44" t="str">
        <f>VLOOKUP(D290,TIPOLOGIA!A:F,6,0)</f>
        <v>TERRESTRE</v>
      </c>
      <c r="X290" s="44" t="s">
        <v>3193</v>
      </c>
      <c r="Y290" s="44">
        <v>1</v>
      </c>
      <c r="Z290" s="63">
        <f>IF(T290="SOPORTE_TELEFÓNICO",'TARIFAS 2025'!$B$14,IF(V290="PRINCIPAL",'TARIFAS 2025'!$B$11,IF(V290="INTERMEDIA",'TARIFAS 2025'!$C$11,IF(V290="LEJANA",'TARIFAS 2025'!$D$11))))</f>
        <v>31419</v>
      </c>
      <c r="AA290" s="63">
        <f t="shared" si="4"/>
        <v>31419</v>
      </c>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row>
    <row r="291" spans="1:59" s="35" customFormat="1" ht="15.6">
      <c r="A291" s="44" t="s">
        <v>73</v>
      </c>
      <c r="B291" s="44" t="str">
        <f>VLOOKUP(A291,'CENTROS DE COSTOS'!A:D,2,0)</f>
        <v>0036-0004</v>
      </c>
      <c r="C291" s="44" t="str">
        <f>VLOOKUP(A291,'CENTROS DE COSTOS'!A:D,3,0)</f>
        <v>Wompi Centro</v>
      </c>
      <c r="D291" s="44">
        <v>11001</v>
      </c>
      <c r="E291" s="44">
        <v>2836106</v>
      </c>
      <c r="F291" s="44">
        <v>66961</v>
      </c>
      <c r="G291" s="44" t="s">
        <v>35</v>
      </c>
      <c r="H291" s="44" t="s">
        <v>620</v>
      </c>
      <c r="I291" s="44" t="s">
        <v>2057</v>
      </c>
      <c r="J291" s="44" t="s">
        <v>4619</v>
      </c>
      <c r="K291" s="44" t="s">
        <v>1174</v>
      </c>
      <c r="L291" s="44" t="s">
        <v>4620</v>
      </c>
      <c r="M291" s="52">
        <v>45933.48333333333</v>
      </c>
      <c r="N291" s="52">
        <v>45934.579861111109</v>
      </c>
      <c r="O291" s="44" t="s">
        <v>37</v>
      </c>
      <c r="P291" s="44" t="s">
        <v>37</v>
      </c>
      <c r="Q291" s="44" t="s">
        <v>3805</v>
      </c>
      <c r="R291" s="44" t="s">
        <v>3806</v>
      </c>
      <c r="S291" s="44" t="s">
        <v>4621</v>
      </c>
      <c r="T291" s="44" t="s">
        <v>1178</v>
      </c>
      <c r="U291" s="44"/>
      <c r="V291" s="44" t="s">
        <v>42</v>
      </c>
      <c r="W291" s="44" t="str">
        <f>VLOOKUP(D291,TIPOLOGIA!A:F,6,0)</f>
        <v>TERRESTRE</v>
      </c>
      <c r="X291" s="44" t="s">
        <v>2030</v>
      </c>
      <c r="Y291" s="44">
        <v>2</v>
      </c>
      <c r="Z291" s="63">
        <f>IF(T291="SOPORTE_TELEFÓNICO",'TARIFAS 2025'!$B$14,IF(V291="PRINCIPAL",'TARIFAS 2025'!$B$11,IF(V291="INTERMEDIA",'TARIFAS 2025'!$C$11,IF(V291="LEJANA",'TARIFAS 2025'!$D$11))))</f>
        <v>31419</v>
      </c>
      <c r="AA291" s="63">
        <f t="shared" si="4"/>
        <v>62838</v>
      </c>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row>
    <row r="292" spans="1:59" s="35" customFormat="1" ht="15.6">
      <c r="A292" s="44" t="s">
        <v>93</v>
      </c>
      <c r="B292" s="44" t="str">
        <f>VLOOKUP(A292,'CENTROS DE COSTOS'!A:D,2,0)</f>
        <v>0036-0003</v>
      </c>
      <c r="C292" s="44" t="str">
        <f>VLOOKUP(A292,'CENTROS DE COSTOS'!A:D,3,0)</f>
        <v>Wompi Suroccidente</v>
      </c>
      <c r="D292" s="44">
        <v>52001</v>
      </c>
      <c r="E292" s="44">
        <v>2833097</v>
      </c>
      <c r="F292" s="44">
        <v>63795</v>
      </c>
      <c r="G292" s="44" t="s">
        <v>35</v>
      </c>
      <c r="H292" s="44" t="s">
        <v>135</v>
      </c>
      <c r="I292" s="44" t="s">
        <v>93</v>
      </c>
      <c r="J292" s="44" t="s">
        <v>4622</v>
      </c>
      <c r="K292" s="44" t="s">
        <v>1174</v>
      </c>
      <c r="L292" s="44" t="s">
        <v>4623</v>
      </c>
      <c r="M292" s="52">
        <v>45933.333333333336</v>
      </c>
      <c r="N292" s="52">
        <v>45934.581944444442</v>
      </c>
      <c r="O292" s="44" t="s">
        <v>37</v>
      </c>
      <c r="P292" s="44" t="s">
        <v>37</v>
      </c>
      <c r="Q292" s="44" t="s">
        <v>3805</v>
      </c>
      <c r="R292" s="44" t="s">
        <v>3806</v>
      </c>
      <c r="S292" s="44" t="s">
        <v>4546</v>
      </c>
      <c r="T292" s="44" t="s">
        <v>1178</v>
      </c>
      <c r="U292" s="44">
        <v>64</v>
      </c>
      <c r="V292" s="44" t="s">
        <v>42</v>
      </c>
      <c r="W292" s="44" t="str">
        <f>VLOOKUP(D292,TIPOLOGIA!A:F,6,0)</f>
        <v>TERRESTRE</v>
      </c>
      <c r="X292" s="44" t="s">
        <v>4624</v>
      </c>
      <c r="Y292" s="44">
        <v>1</v>
      </c>
      <c r="Z292" s="63">
        <f>IF(T292="SOPORTE_TELEFÓNICO",'TARIFAS 2025'!$B$14,IF(V292="PRINCIPAL",'TARIFAS 2025'!$B$11,IF(V292="INTERMEDIA",'TARIFAS 2025'!$C$11,IF(V292="LEJANA",'TARIFAS 2025'!$D$11))))</f>
        <v>31419</v>
      </c>
      <c r="AA292" s="63">
        <f t="shared" si="4"/>
        <v>31419</v>
      </c>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row>
    <row r="293" spans="1:59" s="35" customFormat="1" ht="15.6">
      <c r="A293" s="44" t="s">
        <v>83</v>
      </c>
      <c r="B293" s="44" t="str">
        <f>VLOOKUP(A293,'CENTROS DE COSTOS'!A:D,2,0)</f>
        <v>0036-0007</v>
      </c>
      <c r="C293" s="44" t="str">
        <f>VLOOKUP(A293,'CENTROS DE COSTOS'!A:D,3,0)</f>
        <v>Wompi Santander</v>
      </c>
      <c r="D293" s="44">
        <v>54001</v>
      </c>
      <c r="E293" s="44">
        <v>2831894</v>
      </c>
      <c r="F293" s="44">
        <v>71610</v>
      </c>
      <c r="G293" s="44" t="s">
        <v>35</v>
      </c>
      <c r="H293" s="44" t="s">
        <v>893</v>
      </c>
      <c r="I293" s="44" t="s">
        <v>83</v>
      </c>
      <c r="J293" s="44" t="s">
        <v>4625</v>
      </c>
      <c r="K293" s="44" t="s">
        <v>1174</v>
      </c>
      <c r="L293" s="44" t="s">
        <v>4626</v>
      </c>
      <c r="M293" s="52">
        <v>45932.657638888886</v>
      </c>
      <c r="N293" s="52">
        <v>45934.584027777775</v>
      </c>
      <c r="O293" s="44" t="s">
        <v>37</v>
      </c>
      <c r="P293" s="44" t="s">
        <v>37</v>
      </c>
      <c r="Q293" s="44" t="s">
        <v>3805</v>
      </c>
      <c r="R293" s="44" t="s">
        <v>3806</v>
      </c>
      <c r="S293" s="44" t="s">
        <v>4627</v>
      </c>
      <c r="T293" s="44" t="s">
        <v>1178</v>
      </c>
      <c r="U293" s="44">
        <v>32</v>
      </c>
      <c r="V293" s="44" t="s">
        <v>42</v>
      </c>
      <c r="W293" s="44" t="str">
        <f>VLOOKUP(D293,TIPOLOGIA!A:F,6,0)</f>
        <v>TERRESTRE</v>
      </c>
      <c r="X293" s="44" t="s">
        <v>1901</v>
      </c>
      <c r="Y293" s="44">
        <v>1</v>
      </c>
      <c r="Z293" s="63">
        <f>IF(T293="SOPORTE_TELEFÓNICO",'TARIFAS 2025'!$B$14,IF(V293="PRINCIPAL",'TARIFAS 2025'!$B$11,IF(V293="INTERMEDIA",'TARIFAS 2025'!$C$11,IF(V293="LEJANA",'TARIFAS 2025'!$D$11))))</f>
        <v>31419</v>
      </c>
      <c r="AA293" s="63">
        <f t="shared" si="4"/>
        <v>31419</v>
      </c>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row>
    <row r="294" spans="1:59" s="35" customFormat="1" ht="15.6">
      <c r="A294" s="44" t="s">
        <v>82</v>
      </c>
      <c r="B294" s="44" t="str">
        <f>VLOOKUP(A294,'CENTROS DE COSTOS'!A:D,2,0)</f>
        <v>0036-0001</v>
      </c>
      <c r="C294" s="44" t="str">
        <f>VLOOKUP(A294,'CENTROS DE COSTOS'!A:D,3,0)</f>
        <v>Wompi Costa</v>
      </c>
      <c r="D294" s="44">
        <v>13001</v>
      </c>
      <c r="E294" s="44">
        <v>2831898</v>
      </c>
      <c r="F294" s="44">
        <v>27489</v>
      </c>
      <c r="G294" s="44" t="s">
        <v>35</v>
      </c>
      <c r="H294" s="44" t="s">
        <v>277</v>
      </c>
      <c r="I294" s="44" t="s">
        <v>82</v>
      </c>
      <c r="J294" s="44" t="s">
        <v>4628</v>
      </c>
      <c r="K294" s="44" t="s">
        <v>1174</v>
      </c>
      <c r="L294" s="44" t="s">
        <v>4629</v>
      </c>
      <c r="M294" s="52">
        <v>45932.658333333333</v>
      </c>
      <c r="N294" s="52">
        <v>45934.585416666669</v>
      </c>
      <c r="O294" s="44" t="s">
        <v>37</v>
      </c>
      <c r="P294" s="44" t="s">
        <v>37</v>
      </c>
      <c r="Q294" s="44" t="s">
        <v>3805</v>
      </c>
      <c r="R294" s="44" t="s">
        <v>3806</v>
      </c>
      <c r="S294" s="44" t="s">
        <v>4630</v>
      </c>
      <c r="T294" s="44" t="s">
        <v>1178</v>
      </c>
      <c r="U294" s="44">
        <v>16</v>
      </c>
      <c r="V294" s="44" t="s">
        <v>42</v>
      </c>
      <c r="W294" s="44" t="str">
        <f>VLOOKUP(D294,TIPOLOGIA!A:F,6,0)</f>
        <v>TERRESTRE</v>
      </c>
      <c r="X294" s="44" t="s">
        <v>1372</v>
      </c>
      <c r="Y294" s="44">
        <v>1</v>
      </c>
      <c r="Z294" s="63">
        <f>IF(T294="SOPORTE_TELEFÓNICO",'TARIFAS 2025'!$B$14,IF(V294="PRINCIPAL",'TARIFAS 2025'!$B$11,IF(V294="INTERMEDIA",'TARIFAS 2025'!$C$11,IF(V294="LEJANA",'TARIFAS 2025'!$D$11))))</f>
        <v>31419</v>
      </c>
      <c r="AA294" s="63">
        <f t="shared" si="4"/>
        <v>31419</v>
      </c>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row>
    <row r="295" spans="1:59" s="35" customFormat="1" ht="15.6">
      <c r="A295" s="44" t="s">
        <v>94</v>
      </c>
      <c r="B295" s="44" t="str">
        <f>VLOOKUP(A295,'CENTROS DE COSTOS'!A:D,2,0)</f>
        <v>0036-0002</v>
      </c>
      <c r="C295" s="44" t="str">
        <f>VLOOKUP(A295,'CENTROS DE COSTOS'!A:D,3,0)</f>
        <v>Wompi Eje Cafetero</v>
      </c>
      <c r="D295" s="44">
        <v>66001</v>
      </c>
      <c r="E295" s="44">
        <v>2834298</v>
      </c>
      <c r="F295" s="44">
        <v>75526</v>
      </c>
      <c r="G295" s="44" t="s">
        <v>35</v>
      </c>
      <c r="H295" s="44" t="s">
        <v>460</v>
      </c>
      <c r="I295" s="44" t="s">
        <v>94</v>
      </c>
      <c r="J295" s="44" t="s">
        <v>4631</v>
      </c>
      <c r="K295" s="44" t="s">
        <v>1174</v>
      </c>
      <c r="L295" s="44" t="s">
        <v>4632</v>
      </c>
      <c r="M295" s="52">
        <v>45933.380555555559</v>
      </c>
      <c r="N295" s="52">
        <v>45934.586111111108</v>
      </c>
      <c r="O295" s="44" t="s">
        <v>37</v>
      </c>
      <c r="P295" s="44" t="s">
        <v>37</v>
      </c>
      <c r="Q295" s="44" t="s">
        <v>3805</v>
      </c>
      <c r="R295" s="44" t="s">
        <v>3806</v>
      </c>
      <c r="S295" s="44" t="s">
        <v>4633</v>
      </c>
      <c r="T295" s="44" t="s">
        <v>1178</v>
      </c>
      <c r="U295" s="44">
        <v>40</v>
      </c>
      <c r="V295" s="44" t="s">
        <v>42</v>
      </c>
      <c r="W295" s="44" t="str">
        <f>VLOOKUP(D295,TIPOLOGIA!A:F,6,0)</f>
        <v>TERRESTRE</v>
      </c>
      <c r="X295" s="44" t="s">
        <v>2171</v>
      </c>
      <c r="Y295" s="44">
        <v>1</v>
      </c>
      <c r="Z295" s="63">
        <f>IF(T295="SOPORTE_TELEFÓNICO",'TARIFAS 2025'!$B$14,IF(V295="PRINCIPAL",'TARIFAS 2025'!$B$11,IF(V295="INTERMEDIA",'TARIFAS 2025'!$C$11,IF(V295="LEJANA",'TARIFAS 2025'!$D$11))))</f>
        <v>31419</v>
      </c>
      <c r="AA295" s="63">
        <f t="shared" si="4"/>
        <v>31419</v>
      </c>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row>
    <row r="296" spans="1:59" s="35" customFormat="1" ht="15.6">
      <c r="A296" s="44" t="s">
        <v>100</v>
      </c>
      <c r="B296" s="44" t="str">
        <f>VLOOKUP(A296,'CENTROS DE COSTOS'!A:D,2,0)</f>
        <v>0036-0006</v>
      </c>
      <c r="C296" s="44" t="str">
        <f>VLOOKUP(A296,'CENTROS DE COSTOS'!A:D,3,0)</f>
        <v>Wompi Oriente</v>
      </c>
      <c r="D296" s="44">
        <v>50001</v>
      </c>
      <c r="E296" s="44">
        <v>2836584</v>
      </c>
      <c r="F296" s="44">
        <v>80078</v>
      </c>
      <c r="G296" s="44" t="s">
        <v>35</v>
      </c>
      <c r="H296" s="44" t="s">
        <v>816</v>
      </c>
      <c r="I296" s="44" t="s">
        <v>100</v>
      </c>
      <c r="J296" s="44" t="s">
        <v>4634</v>
      </c>
      <c r="K296" s="44" t="s">
        <v>1174</v>
      </c>
      <c r="L296" s="44" t="s">
        <v>4635</v>
      </c>
      <c r="M296" s="52">
        <v>45933.558333333334</v>
      </c>
      <c r="N296" s="52">
        <v>45934.588888888888</v>
      </c>
      <c r="O296" s="44" t="s">
        <v>37</v>
      </c>
      <c r="P296" s="44" t="s">
        <v>37</v>
      </c>
      <c r="Q296" s="44" t="s">
        <v>3805</v>
      </c>
      <c r="R296" s="44" t="s">
        <v>3806</v>
      </c>
      <c r="S296" s="44" t="s">
        <v>4636</v>
      </c>
      <c r="T296" s="44" t="s">
        <v>1178</v>
      </c>
      <c r="U296" s="44">
        <v>32</v>
      </c>
      <c r="V296" s="44" t="s">
        <v>42</v>
      </c>
      <c r="W296" s="44" t="str">
        <f>VLOOKUP(D296,TIPOLOGIA!A:F,6,0)</f>
        <v>TERRESTRE</v>
      </c>
      <c r="X296" s="44" t="s">
        <v>1632</v>
      </c>
      <c r="Y296" s="44">
        <v>1</v>
      </c>
      <c r="Z296" s="63">
        <f>IF(T296="SOPORTE_TELEFÓNICO",'TARIFAS 2025'!$B$14,IF(V296="PRINCIPAL",'TARIFAS 2025'!$B$11,IF(V296="INTERMEDIA",'TARIFAS 2025'!$C$11,IF(V296="LEJANA",'TARIFAS 2025'!$D$11))))</f>
        <v>31419</v>
      </c>
      <c r="AA296" s="63">
        <f t="shared" si="4"/>
        <v>31419</v>
      </c>
      <c r="AB296" s="41"/>
      <c r="AC296" s="41"/>
      <c r="AD296" s="41"/>
      <c r="AE296" s="41"/>
      <c r="AF296" s="41"/>
      <c r="AG296" s="41"/>
      <c r="AH296" s="41"/>
      <c r="AI296" s="41"/>
      <c r="AJ296" s="41"/>
      <c r="AK296" s="41"/>
      <c r="AL296" s="41"/>
      <c r="AM296" s="41"/>
      <c r="AN296" s="41"/>
      <c r="AO296" s="41"/>
      <c r="AP296" s="41"/>
      <c r="AQ296" s="41"/>
      <c r="AR296" s="41"/>
      <c r="AS296" s="41"/>
      <c r="AT296" s="41"/>
      <c r="AU296" s="41"/>
      <c r="AV296" s="41"/>
      <c r="AW296" s="41"/>
      <c r="AX296" s="41"/>
      <c r="AY296" s="41"/>
      <c r="AZ296" s="41"/>
      <c r="BA296" s="41"/>
      <c r="BB296" s="41"/>
      <c r="BC296" s="41"/>
      <c r="BD296" s="41"/>
      <c r="BE296" s="41"/>
      <c r="BF296" s="41"/>
      <c r="BG296" s="41"/>
    </row>
    <row r="297" spans="1:59" s="35" customFormat="1" ht="15.6">
      <c r="A297" s="44" t="s">
        <v>73</v>
      </c>
      <c r="B297" s="44" t="str">
        <f>VLOOKUP(A297,'CENTROS DE COSTOS'!A:D,2,0)</f>
        <v>0036-0004</v>
      </c>
      <c r="C297" s="44" t="str">
        <f>VLOOKUP(A297,'CENTROS DE COSTOS'!A:D,3,0)</f>
        <v>Wompi Centro</v>
      </c>
      <c r="D297" s="44">
        <v>11001</v>
      </c>
      <c r="E297" s="44">
        <v>2837852</v>
      </c>
      <c r="F297" s="44">
        <v>71418</v>
      </c>
      <c r="G297" s="44" t="s">
        <v>35</v>
      </c>
      <c r="H297" s="44" t="s">
        <v>620</v>
      </c>
      <c r="I297" s="44" t="s">
        <v>2057</v>
      </c>
      <c r="J297" s="44" t="s">
        <v>4637</v>
      </c>
      <c r="K297" s="44" t="s">
        <v>1174</v>
      </c>
      <c r="L297" s="44" t="s">
        <v>4638</v>
      </c>
      <c r="M297" s="52">
        <v>45933.667361111111</v>
      </c>
      <c r="N297" s="52">
        <v>45934.591666666667</v>
      </c>
      <c r="O297" s="44" t="s">
        <v>37</v>
      </c>
      <c r="P297" s="44" t="s">
        <v>37</v>
      </c>
      <c r="Q297" s="44" t="s">
        <v>3805</v>
      </c>
      <c r="R297" s="44" t="s">
        <v>3806</v>
      </c>
      <c r="S297" s="44" t="s">
        <v>4615</v>
      </c>
      <c r="T297" s="44" t="s">
        <v>1178</v>
      </c>
      <c r="U297" s="44">
        <v>24</v>
      </c>
      <c r="V297" s="44" t="s">
        <v>42</v>
      </c>
      <c r="W297" s="44" t="str">
        <f>VLOOKUP(D297,TIPOLOGIA!A:F,6,0)</f>
        <v>TERRESTRE</v>
      </c>
      <c r="X297" s="44" t="s">
        <v>2030</v>
      </c>
      <c r="Y297" s="44">
        <v>1</v>
      </c>
      <c r="Z297" s="63">
        <f>IF(T297="SOPORTE_TELEFÓNICO",'TARIFAS 2025'!$B$14,IF(V297="PRINCIPAL",'TARIFAS 2025'!$B$11,IF(V297="INTERMEDIA",'TARIFAS 2025'!$C$11,IF(V297="LEJANA",'TARIFAS 2025'!$D$11))))</f>
        <v>31419</v>
      </c>
      <c r="AA297" s="63">
        <f t="shared" si="4"/>
        <v>31419</v>
      </c>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row>
    <row r="298" spans="1:59" s="35" customFormat="1" ht="15.6">
      <c r="A298" s="44" t="s">
        <v>93</v>
      </c>
      <c r="B298" s="44" t="str">
        <f>VLOOKUP(A298,'CENTROS DE COSTOS'!A:D,2,0)</f>
        <v>0036-0003</v>
      </c>
      <c r="C298" s="44" t="str">
        <f>VLOOKUP(A298,'CENTROS DE COSTOS'!A:D,3,0)</f>
        <v>Wompi Suroccidente</v>
      </c>
      <c r="D298" s="44">
        <v>52001</v>
      </c>
      <c r="E298" s="44">
        <v>2811637</v>
      </c>
      <c r="F298" s="44">
        <v>79315</v>
      </c>
      <c r="G298" s="44" t="s">
        <v>35</v>
      </c>
      <c r="H298" s="44" t="s">
        <v>135</v>
      </c>
      <c r="I298" s="44" t="s">
        <v>93</v>
      </c>
      <c r="J298" s="44" t="s">
        <v>4639</v>
      </c>
      <c r="K298" s="44" t="s">
        <v>1174</v>
      </c>
      <c r="L298" s="44" t="s">
        <v>4640</v>
      </c>
      <c r="M298" s="52">
        <v>45930.333333333336</v>
      </c>
      <c r="N298" s="52">
        <v>45934.593055555553</v>
      </c>
      <c r="O298" s="44" t="s">
        <v>37</v>
      </c>
      <c r="P298" s="44" t="s">
        <v>37</v>
      </c>
      <c r="Q298" s="44" t="s">
        <v>3805</v>
      </c>
      <c r="R298" s="44" t="s">
        <v>3806</v>
      </c>
      <c r="S298" s="44" t="s">
        <v>4641</v>
      </c>
      <c r="T298" s="44" t="s">
        <v>1178</v>
      </c>
      <c r="U298" s="44">
        <v>32</v>
      </c>
      <c r="V298" s="44" t="s">
        <v>42</v>
      </c>
      <c r="W298" s="44" t="str">
        <f>VLOOKUP(D298,TIPOLOGIA!A:F,6,0)</f>
        <v>TERRESTRE</v>
      </c>
      <c r="X298" s="44" t="s">
        <v>3193</v>
      </c>
      <c r="Y298" s="44">
        <v>1</v>
      </c>
      <c r="Z298" s="63">
        <f>IF(T298="SOPORTE_TELEFÓNICO",'TARIFAS 2025'!$B$14,IF(V298="PRINCIPAL",'TARIFAS 2025'!$B$11,IF(V298="INTERMEDIA",'TARIFAS 2025'!$C$11,IF(V298="LEJANA",'TARIFAS 2025'!$D$11))))</f>
        <v>31419</v>
      </c>
      <c r="AA298" s="63">
        <f t="shared" si="4"/>
        <v>31419</v>
      </c>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row>
    <row r="299" spans="1:59" s="35" customFormat="1" ht="15.6">
      <c r="A299" s="44" t="s">
        <v>91</v>
      </c>
      <c r="B299" s="44" t="str">
        <f>VLOOKUP(A299,'CENTROS DE COSTOS'!A:D,2,0)</f>
        <v>0036-0001</v>
      </c>
      <c r="C299" s="44" t="str">
        <f>VLOOKUP(A299,'CENTROS DE COSTOS'!A:D,3,0)</f>
        <v>Wompi Costa</v>
      </c>
      <c r="D299" s="44">
        <v>23686</v>
      </c>
      <c r="E299" s="44">
        <v>2827341</v>
      </c>
      <c r="F299" s="44">
        <v>64436</v>
      </c>
      <c r="G299" s="44" t="s">
        <v>35</v>
      </c>
      <c r="H299" s="44" t="s">
        <v>278</v>
      </c>
      <c r="I299" s="44" t="s">
        <v>616</v>
      </c>
      <c r="J299" s="44" t="s">
        <v>4642</v>
      </c>
      <c r="K299" s="44" t="s">
        <v>1174</v>
      </c>
      <c r="L299" s="44" t="s">
        <v>4643</v>
      </c>
      <c r="M299" s="52">
        <v>45932.35833333333</v>
      </c>
      <c r="N299" s="52">
        <v>45934.595833333333</v>
      </c>
      <c r="O299" s="44" t="s">
        <v>37</v>
      </c>
      <c r="P299" s="44" t="s">
        <v>37</v>
      </c>
      <c r="Q299" s="44" t="s">
        <v>3805</v>
      </c>
      <c r="R299" s="44" t="s">
        <v>3806</v>
      </c>
      <c r="S299" s="44" t="s">
        <v>4644</v>
      </c>
      <c r="T299" s="44" t="s">
        <v>1178</v>
      </c>
      <c r="U299" s="44">
        <v>16</v>
      </c>
      <c r="V299" s="44" t="s">
        <v>43</v>
      </c>
      <c r="W299" s="44" t="str">
        <f>VLOOKUP(D299,TIPOLOGIA!A:F,6,0)</f>
        <v>TERRESTRE</v>
      </c>
      <c r="X299" s="44" t="s">
        <v>1901</v>
      </c>
      <c r="Y299" s="44">
        <v>1</v>
      </c>
      <c r="Z299" s="63">
        <f>IF(T299="SOPORTE_TELEFÓNICO",'TARIFAS 2025'!$B$14,IF(V299="PRINCIPAL",'TARIFAS 2025'!$B$11,IF(V299="INTERMEDIA",'TARIFAS 2025'!$C$11,IF(V299="LEJANA",'TARIFAS 2025'!$D$11))))</f>
        <v>36351</v>
      </c>
      <c r="AA299" s="63">
        <f t="shared" si="4"/>
        <v>36351</v>
      </c>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row>
    <row r="300" spans="1:59" s="35" customFormat="1" ht="15.6">
      <c r="A300" s="44" t="s">
        <v>94</v>
      </c>
      <c r="B300" s="44" t="str">
        <f>VLOOKUP(A300,'CENTROS DE COSTOS'!A:D,2,0)</f>
        <v>0036-0002</v>
      </c>
      <c r="C300" s="44" t="str">
        <f>VLOOKUP(A300,'CENTROS DE COSTOS'!A:D,3,0)</f>
        <v>Wompi Eje Cafetero</v>
      </c>
      <c r="D300" s="44">
        <v>63001</v>
      </c>
      <c r="E300" s="44">
        <v>2802992</v>
      </c>
      <c r="F300" s="44">
        <v>72298</v>
      </c>
      <c r="G300" s="44" t="s">
        <v>35</v>
      </c>
      <c r="H300" s="44" t="s">
        <v>941</v>
      </c>
      <c r="I300" s="44" t="s">
        <v>124</v>
      </c>
      <c r="J300" s="44" t="s">
        <v>4645</v>
      </c>
      <c r="K300" s="44" t="s">
        <v>1174</v>
      </c>
      <c r="L300" s="44" t="s">
        <v>4646</v>
      </c>
      <c r="M300" s="52">
        <v>45929.333333333336</v>
      </c>
      <c r="N300" s="52">
        <v>45934.597916666666</v>
      </c>
      <c r="O300" s="44" t="s">
        <v>37</v>
      </c>
      <c r="P300" s="44" t="s">
        <v>37</v>
      </c>
      <c r="Q300" s="44" t="s">
        <v>3805</v>
      </c>
      <c r="R300" s="44" t="s">
        <v>3806</v>
      </c>
      <c r="S300" s="44" t="s">
        <v>4647</v>
      </c>
      <c r="T300" s="44" t="s">
        <v>1178</v>
      </c>
      <c r="U300" s="44">
        <v>32</v>
      </c>
      <c r="V300" s="44" t="s">
        <v>43</v>
      </c>
      <c r="W300" s="44" t="str">
        <f>VLOOKUP(D300,TIPOLOGIA!A:F,6,0)</f>
        <v>TERRESTRE</v>
      </c>
      <c r="X300" s="44" t="s">
        <v>3023</v>
      </c>
      <c r="Y300" s="44">
        <v>1</v>
      </c>
      <c r="Z300" s="63">
        <f>IF(T300="SOPORTE_TELEFÓNICO",'TARIFAS 2025'!$B$14,IF(V300="PRINCIPAL",'TARIFAS 2025'!$B$11,IF(V300="INTERMEDIA",'TARIFAS 2025'!$C$11,IF(V300="LEJANA",'TARIFAS 2025'!$D$11))))</f>
        <v>36351</v>
      </c>
      <c r="AA300" s="63">
        <f t="shared" si="4"/>
        <v>36351</v>
      </c>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row>
    <row r="301" spans="1:59" s="35" customFormat="1" ht="15.6">
      <c r="A301" s="44" t="s">
        <v>70</v>
      </c>
      <c r="B301" s="44" t="str">
        <f>VLOOKUP(A301,'CENTROS DE COSTOS'!A:D,2,0)</f>
        <v>0036-0001</v>
      </c>
      <c r="C301" s="44" t="str">
        <f>VLOOKUP(A301,'CENTROS DE COSTOS'!A:D,3,0)</f>
        <v>Wompi Costa</v>
      </c>
      <c r="D301" s="44">
        <v>8001</v>
      </c>
      <c r="E301" s="44">
        <v>2832697</v>
      </c>
      <c r="F301" s="44">
        <v>66128</v>
      </c>
      <c r="G301" s="44" t="s">
        <v>35</v>
      </c>
      <c r="H301" s="44" t="s">
        <v>255</v>
      </c>
      <c r="I301" s="44" t="s">
        <v>70</v>
      </c>
      <c r="J301" s="44" t="s">
        <v>4648</v>
      </c>
      <c r="K301" s="44" t="s">
        <v>1174</v>
      </c>
      <c r="L301" s="44" t="s">
        <v>4649</v>
      </c>
      <c r="M301" s="52">
        <v>45933.333333333336</v>
      </c>
      <c r="N301" s="52">
        <v>45934.6</v>
      </c>
      <c r="O301" s="44" t="s">
        <v>37</v>
      </c>
      <c r="P301" s="44" t="s">
        <v>37</v>
      </c>
      <c r="Q301" s="44" t="s">
        <v>3805</v>
      </c>
      <c r="R301" s="44" t="s">
        <v>3806</v>
      </c>
      <c r="S301" s="44" t="s">
        <v>4650</v>
      </c>
      <c r="T301" s="44" t="s">
        <v>1178</v>
      </c>
      <c r="U301" s="44">
        <v>24</v>
      </c>
      <c r="V301" s="44" t="s">
        <v>42</v>
      </c>
      <c r="W301" s="44" t="str">
        <f>VLOOKUP(D301,TIPOLOGIA!A:F,6,0)</f>
        <v>TERRESTRE</v>
      </c>
      <c r="X301" s="44" t="s">
        <v>1874</v>
      </c>
      <c r="Y301" s="44">
        <v>1</v>
      </c>
      <c r="Z301" s="63">
        <f>IF(T301="SOPORTE_TELEFÓNICO",'TARIFAS 2025'!$B$14,IF(V301="PRINCIPAL",'TARIFAS 2025'!$B$11,IF(V301="INTERMEDIA",'TARIFAS 2025'!$C$11,IF(V301="LEJANA",'TARIFAS 2025'!$D$11))))</f>
        <v>31419</v>
      </c>
      <c r="AA301" s="63">
        <f t="shared" si="4"/>
        <v>31419</v>
      </c>
      <c r="AB301" s="41"/>
      <c r="AC301" s="41"/>
      <c r="AD301" s="41"/>
      <c r="AE301" s="41"/>
      <c r="AF301" s="41"/>
      <c r="AG301" s="41"/>
      <c r="AH301" s="41"/>
      <c r="AI301" s="41"/>
      <c r="AJ301" s="41"/>
      <c r="AK301" s="41"/>
      <c r="AL301" s="41"/>
      <c r="AM301" s="41"/>
      <c r="AN301" s="41"/>
      <c r="AO301" s="41"/>
      <c r="AP301" s="41"/>
      <c r="AQ301" s="41"/>
      <c r="AR301" s="41"/>
      <c r="AS301" s="41"/>
      <c r="AT301" s="41"/>
      <c r="AU301" s="41"/>
      <c r="AV301" s="41"/>
      <c r="AW301" s="41"/>
      <c r="AX301" s="41"/>
      <c r="AY301" s="41"/>
      <c r="AZ301" s="41"/>
      <c r="BA301" s="41"/>
      <c r="BB301" s="41"/>
      <c r="BC301" s="41"/>
      <c r="BD301" s="41"/>
      <c r="BE301" s="41"/>
      <c r="BF301" s="41"/>
      <c r="BG301" s="41"/>
    </row>
    <row r="302" spans="1:59" s="35" customFormat="1" ht="15.6">
      <c r="A302" s="44" t="s">
        <v>70</v>
      </c>
      <c r="B302" s="44" t="str">
        <f>VLOOKUP(A302,'CENTROS DE COSTOS'!A:D,2,0)</f>
        <v>0036-0001</v>
      </c>
      <c r="C302" s="44" t="str">
        <f>VLOOKUP(A302,'CENTROS DE COSTOS'!A:D,3,0)</f>
        <v>Wompi Costa</v>
      </c>
      <c r="D302" s="44">
        <v>8001</v>
      </c>
      <c r="E302" s="44">
        <v>2837265</v>
      </c>
      <c r="F302" s="44">
        <v>28098</v>
      </c>
      <c r="G302" s="44" t="s">
        <v>35</v>
      </c>
      <c r="H302" s="44" t="s">
        <v>255</v>
      </c>
      <c r="I302" s="44" t="s">
        <v>70</v>
      </c>
      <c r="J302" s="44" t="s">
        <v>4651</v>
      </c>
      <c r="K302" s="44" t="s">
        <v>1174</v>
      </c>
      <c r="L302" s="44" t="s">
        <v>4652</v>
      </c>
      <c r="M302" s="52">
        <v>45933.620138888888</v>
      </c>
      <c r="N302" s="52">
        <v>45934.626388888886</v>
      </c>
      <c r="O302" s="44" t="s">
        <v>37</v>
      </c>
      <c r="P302" s="44" t="s">
        <v>37</v>
      </c>
      <c r="Q302" s="44" t="s">
        <v>3805</v>
      </c>
      <c r="R302" s="44" t="s">
        <v>3806</v>
      </c>
      <c r="S302" s="44" t="s">
        <v>4653</v>
      </c>
      <c r="T302" s="44" t="s">
        <v>1178</v>
      </c>
      <c r="U302" s="44">
        <v>40</v>
      </c>
      <c r="V302" s="44" t="s">
        <v>42</v>
      </c>
      <c r="W302" s="44" t="str">
        <f>VLOOKUP(D302,TIPOLOGIA!A:F,6,0)</f>
        <v>TERRESTRE</v>
      </c>
      <c r="X302" s="44" t="s">
        <v>4388</v>
      </c>
      <c r="Y302" s="44">
        <v>1</v>
      </c>
      <c r="Z302" s="63">
        <f>IF(T302="SOPORTE_TELEFÓNICO",'TARIFAS 2025'!$B$14,IF(V302="PRINCIPAL",'TARIFAS 2025'!$B$11,IF(V302="INTERMEDIA",'TARIFAS 2025'!$C$11,IF(V302="LEJANA",'TARIFAS 2025'!$D$11))))</f>
        <v>31419</v>
      </c>
      <c r="AA302" s="63">
        <f t="shared" si="4"/>
        <v>31419</v>
      </c>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row>
    <row r="303" spans="1:59" s="35" customFormat="1" ht="15.6">
      <c r="A303" s="44" t="s">
        <v>82</v>
      </c>
      <c r="B303" s="44" t="str">
        <f>VLOOKUP(A303,'CENTROS DE COSTOS'!A:D,2,0)</f>
        <v>0036-0001</v>
      </c>
      <c r="C303" s="44" t="str">
        <f>VLOOKUP(A303,'CENTROS DE COSTOS'!A:D,3,0)</f>
        <v>Wompi Costa</v>
      </c>
      <c r="D303" s="44">
        <v>13001</v>
      </c>
      <c r="E303" s="44">
        <v>2830850</v>
      </c>
      <c r="F303" s="44">
        <v>78420</v>
      </c>
      <c r="G303" s="44" t="s">
        <v>35</v>
      </c>
      <c r="H303" s="44" t="s">
        <v>277</v>
      </c>
      <c r="I303" s="44" t="s">
        <v>82</v>
      </c>
      <c r="J303" s="44" t="s">
        <v>4654</v>
      </c>
      <c r="K303" s="44" t="s">
        <v>1174</v>
      </c>
      <c r="L303" s="44" t="s">
        <v>4655</v>
      </c>
      <c r="M303" s="52">
        <v>45932.595138888886</v>
      </c>
      <c r="N303" s="52">
        <v>45934.629166666666</v>
      </c>
      <c r="O303" s="44" t="s">
        <v>37</v>
      </c>
      <c r="P303" s="44" t="s">
        <v>37</v>
      </c>
      <c r="Q303" s="44" t="s">
        <v>3805</v>
      </c>
      <c r="R303" s="44" t="s">
        <v>3806</v>
      </c>
      <c r="S303" s="44" t="s">
        <v>4630</v>
      </c>
      <c r="T303" s="44" t="s">
        <v>1178</v>
      </c>
      <c r="U303" s="44">
        <v>16</v>
      </c>
      <c r="V303" s="44" t="s">
        <v>42</v>
      </c>
      <c r="W303" s="44" t="str">
        <f>VLOOKUP(D303,TIPOLOGIA!A:F,6,0)</f>
        <v>TERRESTRE</v>
      </c>
      <c r="X303" s="44" t="s">
        <v>2391</v>
      </c>
      <c r="Y303" s="44">
        <v>1</v>
      </c>
      <c r="Z303" s="63">
        <f>IF(T303="SOPORTE_TELEFÓNICO",'TARIFAS 2025'!$B$14,IF(V303="PRINCIPAL",'TARIFAS 2025'!$B$11,IF(V303="INTERMEDIA",'TARIFAS 2025'!$C$11,IF(V303="LEJANA",'TARIFAS 2025'!$D$11))))</f>
        <v>31419</v>
      </c>
      <c r="AA303" s="63">
        <f t="shared" si="4"/>
        <v>31419</v>
      </c>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row>
    <row r="304" spans="1:59" s="35" customFormat="1" ht="15.6">
      <c r="A304" s="44" t="s">
        <v>82</v>
      </c>
      <c r="B304" s="44" t="str">
        <f>VLOOKUP(A304,'CENTROS DE COSTOS'!A:D,2,0)</f>
        <v>0036-0001</v>
      </c>
      <c r="C304" s="44" t="str">
        <f>VLOOKUP(A304,'CENTROS DE COSTOS'!A:D,3,0)</f>
        <v>Wompi Costa</v>
      </c>
      <c r="D304" s="44">
        <v>13001</v>
      </c>
      <c r="E304" s="44">
        <v>2835549</v>
      </c>
      <c r="F304" s="44">
        <v>50578</v>
      </c>
      <c r="G304" s="44" t="s">
        <v>35</v>
      </c>
      <c r="H304" s="44" t="s">
        <v>277</v>
      </c>
      <c r="I304" s="44" t="s">
        <v>82</v>
      </c>
      <c r="J304" s="44" t="s">
        <v>4656</v>
      </c>
      <c r="K304" s="44" t="s">
        <v>1174</v>
      </c>
      <c r="L304" s="44" t="s">
        <v>4657</v>
      </c>
      <c r="M304" s="52">
        <v>45933.456250000003</v>
      </c>
      <c r="N304" s="52">
        <v>45934.636805555558</v>
      </c>
      <c r="O304" s="44" t="s">
        <v>37</v>
      </c>
      <c r="P304" s="44" t="s">
        <v>37</v>
      </c>
      <c r="Q304" s="44" t="s">
        <v>3805</v>
      </c>
      <c r="R304" s="44" t="s">
        <v>3806</v>
      </c>
      <c r="S304" s="44" t="s">
        <v>4658</v>
      </c>
      <c r="T304" s="44" t="s">
        <v>1178</v>
      </c>
      <c r="U304" s="44">
        <v>64</v>
      </c>
      <c r="V304" s="44" t="s">
        <v>42</v>
      </c>
      <c r="W304" s="44" t="str">
        <f>VLOOKUP(D304,TIPOLOGIA!A:F,6,0)</f>
        <v>TERRESTRE</v>
      </c>
      <c r="X304" s="44" t="s">
        <v>2171</v>
      </c>
      <c r="Y304" s="44">
        <v>1</v>
      </c>
      <c r="Z304" s="63">
        <f>IF(T304="SOPORTE_TELEFÓNICO",'TARIFAS 2025'!$B$14,IF(V304="PRINCIPAL",'TARIFAS 2025'!$B$11,IF(V304="INTERMEDIA",'TARIFAS 2025'!$C$11,IF(V304="LEJANA",'TARIFAS 2025'!$D$11))))</f>
        <v>31419</v>
      </c>
      <c r="AA304" s="63">
        <f t="shared" si="4"/>
        <v>31419</v>
      </c>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row>
    <row r="305" spans="1:59" s="35" customFormat="1" ht="15.6">
      <c r="A305" s="44" t="s">
        <v>97</v>
      </c>
      <c r="B305" s="44" t="str">
        <f>VLOOKUP(A305,'CENTROS DE COSTOS'!A:D,2,0)</f>
        <v>0036-0001</v>
      </c>
      <c r="C305" s="44" t="str">
        <f>VLOOKUP(A305,'CENTROS DE COSTOS'!A:D,3,0)</f>
        <v>Wompi Costa</v>
      </c>
      <c r="D305" s="44">
        <v>70001</v>
      </c>
      <c r="E305" s="44">
        <v>2837389</v>
      </c>
      <c r="F305" s="44">
        <v>69996</v>
      </c>
      <c r="G305" s="44" t="s">
        <v>35</v>
      </c>
      <c r="H305" s="44" t="s">
        <v>506</v>
      </c>
      <c r="I305" s="44" t="s">
        <v>97</v>
      </c>
      <c r="J305" s="44" t="s">
        <v>4659</v>
      </c>
      <c r="K305" s="44" t="s">
        <v>1174</v>
      </c>
      <c r="L305" s="44" t="s">
        <v>4660</v>
      </c>
      <c r="M305" s="52">
        <v>45933.631249999999</v>
      </c>
      <c r="N305" s="52">
        <v>45936.331944444442</v>
      </c>
      <c r="O305" s="44" t="s">
        <v>37</v>
      </c>
      <c r="P305" s="44" t="s">
        <v>37</v>
      </c>
      <c r="Q305" s="44" t="s">
        <v>3805</v>
      </c>
      <c r="R305" s="44" t="s">
        <v>3806</v>
      </c>
      <c r="S305" s="44" t="s">
        <v>4661</v>
      </c>
      <c r="T305" s="44" t="s">
        <v>1178</v>
      </c>
      <c r="U305" s="44">
        <v>64</v>
      </c>
      <c r="V305" s="44" t="s">
        <v>42</v>
      </c>
      <c r="W305" s="44" t="str">
        <f>VLOOKUP(D305,TIPOLOGIA!A:F,6,0)</f>
        <v>TERRESTRE</v>
      </c>
      <c r="X305" s="44" t="s">
        <v>4004</v>
      </c>
      <c r="Y305" s="44">
        <v>1</v>
      </c>
      <c r="Z305" s="63">
        <f>IF(T305="SOPORTE_TELEFÓNICO",'TARIFAS 2025'!$B$14,IF(V305="PRINCIPAL",'TARIFAS 2025'!$B$11,IF(V305="INTERMEDIA",'TARIFAS 2025'!$C$11,IF(V305="LEJANA",'TARIFAS 2025'!$D$11))))</f>
        <v>31419</v>
      </c>
      <c r="AA305" s="63">
        <f t="shared" si="4"/>
        <v>31419</v>
      </c>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row>
    <row r="306" spans="1:59" s="35" customFormat="1" ht="15.6">
      <c r="A306" s="44" t="s">
        <v>90</v>
      </c>
      <c r="B306" s="44" t="str">
        <f>VLOOKUP(A306,'CENTROS DE COSTOS'!A:D,2,0)</f>
        <v>0036-0005</v>
      </c>
      <c r="C306" s="44" t="str">
        <f>VLOOKUP(A306,'CENTROS DE COSTOS'!A:D,3,0)</f>
        <v>Wompi Noroccidente</v>
      </c>
      <c r="D306" s="44">
        <v>5030</v>
      </c>
      <c r="E306" s="44">
        <v>2815841</v>
      </c>
      <c r="F306" s="44">
        <v>31675</v>
      </c>
      <c r="G306" s="44" t="s">
        <v>35</v>
      </c>
      <c r="H306" s="44" t="s">
        <v>122</v>
      </c>
      <c r="I306" s="44" t="s">
        <v>149</v>
      </c>
      <c r="J306" s="44" t="s">
        <v>4662</v>
      </c>
      <c r="K306" s="44" t="s">
        <v>1174</v>
      </c>
      <c r="L306" s="44" t="s">
        <v>4663</v>
      </c>
      <c r="M306" s="52">
        <v>45930.543055555558</v>
      </c>
      <c r="N306" s="52">
        <v>45936.402083333334</v>
      </c>
      <c r="O306" s="44" t="s">
        <v>37</v>
      </c>
      <c r="P306" s="44" t="s">
        <v>37</v>
      </c>
      <c r="Q306" s="44" t="s">
        <v>3805</v>
      </c>
      <c r="R306" s="44" t="s">
        <v>3806</v>
      </c>
      <c r="S306" s="44" t="s">
        <v>4664</v>
      </c>
      <c r="T306" s="44" t="s">
        <v>3828</v>
      </c>
      <c r="U306" s="44">
        <v>64</v>
      </c>
      <c r="V306" s="44" t="s">
        <v>43</v>
      </c>
      <c r="W306" s="44" t="str">
        <f>VLOOKUP(D306,TIPOLOGIA!A:F,6,0)</f>
        <v>TERRESTRE</v>
      </c>
      <c r="X306" s="44" t="s">
        <v>1199</v>
      </c>
      <c r="Y306" s="44">
        <v>1</v>
      </c>
      <c r="Z306" s="63">
        <f>IF(T306="SOPORTE_TELEFÓNICO",'TARIFAS 2025'!$B$14,IF(V306="PRINCIPAL",'TARIFAS 2025'!$B$11,IF(V306="INTERMEDIA",'TARIFAS 2025'!$C$11,IF(V306="LEJANA",'TARIFAS 2025'!$D$11))))</f>
        <v>36351</v>
      </c>
      <c r="AA306" s="63">
        <f t="shared" si="4"/>
        <v>36351</v>
      </c>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row>
    <row r="307" spans="1:59" s="35" customFormat="1" ht="15.6">
      <c r="A307" s="44" t="s">
        <v>90</v>
      </c>
      <c r="B307" s="44" t="str">
        <f>VLOOKUP(A307,'CENTROS DE COSTOS'!A:D,2,0)</f>
        <v>0036-0005</v>
      </c>
      <c r="C307" s="44" t="str">
        <f>VLOOKUP(A307,'CENTROS DE COSTOS'!A:D,3,0)</f>
        <v>Wompi Noroccidente</v>
      </c>
      <c r="D307" s="44">
        <v>5030</v>
      </c>
      <c r="E307" s="44">
        <v>2823049</v>
      </c>
      <c r="F307" s="44">
        <v>10351</v>
      </c>
      <c r="G307" s="44" t="s">
        <v>35</v>
      </c>
      <c r="H307" s="44" t="s">
        <v>122</v>
      </c>
      <c r="I307" s="44" t="s">
        <v>149</v>
      </c>
      <c r="J307" s="44" t="s">
        <v>4665</v>
      </c>
      <c r="K307" s="44" t="s">
        <v>1174</v>
      </c>
      <c r="L307" s="44" t="s">
        <v>4666</v>
      </c>
      <c r="M307" s="52">
        <v>45931.539583333331</v>
      </c>
      <c r="N307" s="52">
        <v>45936.405555555553</v>
      </c>
      <c r="O307" s="44" t="s">
        <v>37</v>
      </c>
      <c r="P307" s="44" t="s">
        <v>37</v>
      </c>
      <c r="Q307" s="44" t="s">
        <v>3805</v>
      </c>
      <c r="R307" s="44" t="s">
        <v>3806</v>
      </c>
      <c r="S307" s="44" t="s">
        <v>4667</v>
      </c>
      <c r="T307" s="44" t="s">
        <v>3828</v>
      </c>
      <c r="U307" s="44">
        <v>64</v>
      </c>
      <c r="V307" s="44" t="s">
        <v>43</v>
      </c>
      <c r="W307" s="44" t="str">
        <f>VLOOKUP(D307,TIPOLOGIA!A:F,6,0)</f>
        <v>TERRESTRE</v>
      </c>
      <c r="X307" s="44" t="s">
        <v>3837</v>
      </c>
      <c r="Y307" s="44">
        <v>1</v>
      </c>
      <c r="Z307" s="63">
        <f>IF(T307="SOPORTE_TELEFÓNICO",'TARIFAS 2025'!$B$14,IF(V307="PRINCIPAL",'TARIFAS 2025'!$B$11,IF(V307="INTERMEDIA",'TARIFAS 2025'!$C$11,IF(V307="LEJANA",'TARIFAS 2025'!$D$11))))</f>
        <v>36351</v>
      </c>
      <c r="AA307" s="63">
        <f t="shared" si="4"/>
        <v>36351</v>
      </c>
      <c r="AB307" s="41"/>
      <c r="AC307" s="41"/>
      <c r="AD307" s="41"/>
      <c r="AE307" s="41"/>
      <c r="AF307" s="41"/>
      <c r="AG307" s="41"/>
      <c r="AH307" s="41"/>
      <c r="AI307" s="41"/>
      <c r="AJ307" s="41"/>
      <c r="AK307" s="41"/>
      <c r="AL307" s="41"/>
      <c r="AM307" s="41"/>
      <c r="AN307" s="41"/>
      <c r="AO307" s="41"/>
      <c r="AP307" s="41"/>
      <c r="AQ307" s="41"/>
      <c r="AR307" s="41"/>
      <c r="AS307" s="41"/>
      <c r="AT307" s="41"/>
      <c r="AU307" s="41"/>
      <c r="AV307" s="41"/>
      <c r="AW307" s="41"/>
      <c r="AX307" s="41"/>
      <c r="AY307" s="41"/>
      <c r="AZ307" s="41"/>
      <c r="BA307" s="41"/>
      <c r="BB307" s="41"/>
      <c r="BC307" s="41"/>
      <c r="BD307" s="41"/>
      <c r="BE307" s="41"/>
      <c r="BF307" s="41"/>
      <c r="BG307" s="41"/>
    </row>
    <row r="308" spans="1:59" s="35" customFormat="1" ht="15.6">
      <c r="A308" s="44" t="s">
        <v>90</v>
      </c>
      <c r="B308" s="44" t="str">
        <f>VLOOKUP(A308,'CENTROS DE COSTOS'!A:D,2,0)</f>
        <v>0036-0005</v>
      </c>
      <c r="C308" s="44" t="str">
        <f>VLOOKUP(A308,'CENTROS DE COSTOS'!A:D,3,0)</f>
        <v>Wompi Noroccidente</v>
      </c>
      <c r="D308" s="44">
        <v>5030</v>
      </c>
      <c r="E308" s="44">
        <v>2818695</v>
      </c>
      <c r="F308" s="44">
        <v>69739</v>
      </c>
      <c r="G308" s="44" t="s">
        <v>35</v>
      </c>
      <c r="H308" s="44" t="s">
        <v>122</v>
      </c>
      <c r="I308" s="44" t="s">
        <v>149</v>
      </c>
      <c r="J308" s="44" t="s">
        <v>4668</v>
      </c>
      <c r="K308" s="44" t="s">
        <v>1174</v>
      </c>
      <c r="L308" s="44" t="s">
        <v>4669</v>
      </c>
      <c r="M308" s="52">
        <v>45931.333333333336</v>
      </c>
      <c r="N308" s="52">
        <v>45936.40902777778</v>
      </c>
      <c r="O308" s="44" t="s">
        <v>37</v>
      </c>
      <c r="P308" s="44" t="s">
        <v>37</v>
      </c>
      <c r="Q308" s="44" t="s">
        <v>3805</v>
      </c>
      <c r="R308" s="44" t="s">
        <v>3806</v>
      </c>
      <c r="S308" s="44" t="s">
        <v>4670</v>
      </c>
      <c r="T308" s="44" t="s">
        <v>3828</v>
      </c>
      <c r="U308" s="44">
        <v>32</v>
      </c>
      <c r="V308" s="44" t="s">
        <v>43</v>
      </c>
      <c r="W308" s="44" t="str">
        <f>VLOOKUP(D308,TIPOLOGIA!A:F,6,0)</f>
        <v>TERRESTRE</v>
      </c>
      <c r="X308" s="44" t="s">
        <v>3837</v>
      </c>
      <c r="Y308" s="44">
        <v>1</v>
      </c>
      <c r="Z308" s="63">
        <f>IF(T308="SOPORTE_TELEFÓNICO",'TARIFAS 2025'!$B$14,IF(V308="PRINCIPAL",'TARIFAS 2025'!$B$11,IF(V308="INTERMEDIA",'TARIFAS 2025'!$C$11,IF(V308="LEJANA",'TARIFAS 2025'!$D$11))))</f>
        <v>36351</v>
      </c>
      <c r="AA308" s="63">
        <f t="shared" si="4"/>
        <v>36351</v>
      </c>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row>
    <row r="309" spans="1:59" s="35" customFormat="1" ht="15.6">
      <c r="A309" s="44" t="s">
        <v>94</v>
      </c>
      <c r="B309" s="44" t="str">
        <f>VLOOKUP(A309,'CENTROS DE COSTOS'!A:D,2,0)</f>
        <v>0036-0002</v>
      </c>
      <c r="C309" s="44" t="str">
        <f>VLOOKUP(A309,'CENTROS DE COSTOS'!A:D,3,0)</f>
        <v>Wompi Eje Cafetero</v>
      </c>
      <c r="D309" s="44">
        <v>63001</v>
      </c>
      <c r="E309" s="44">
        <v>2817698</v>
      </c>
      <c r="F309" s="44">
        <v>18770</v>
      </c>
      <c r="G309" s="44" t="s">
        <v>35</v>
      </c>
      <c r="H309" s="44" t="s">
        <v>941</v>
      </c>
      <c r="I309" s="44" t="s">
        <v>124</v>
      </c>
      <c r="J309" s="44" t="s">
        <v>4671</v>
      </c>
      <c r="K309" s="44" t="s">
        <v>1174</v>
      </c>
      <c r="L309" s="44" t="s">
        <v>4672</v>
      </c>
      <c r="M309" s="52">
        <v>45930.678472222222</v>
      </c>
      <c r="N309" s="52">
        <v>45936.478472222225</v>
      </c>
      <c r="O309" s="44" t="s">
        <v>37</v>
      </c>
      <c r="P309" s="44" t="s">
        <v>37</v>
      </c>
      <c r="Q309" s="44" t="s">
        <v>3805</v>
      </c>
      <c r="R309" s="44" t="s">
        <v>3806</v>
      </c>
      <c r="S309" s="44" t="s">
        <v>4673</v>
      </c>
      <c r="T309" s="44" t="s">
        <v>1178</v>
      </c>
      <c r="U309" s="44">
        <v>24</v>
      </c>
      <c r="V309" s="44" t="s">
        <v>43</v>
      </c>
      <c r="W309" s="44" t="str">
        <f>VLOOKUP(D309,TIPOLOGIA!A:F,6,0)</f>
        <v>TERRESTRE</v>
      </c>
      <c r="X309" s="44" t="s">
        <v>3837</v>
      </c>
      <c r="Y309" s="44">
        <v>1</v>
      </c>
      <c r="Z309" s="63">
        <f>IF(T309="SOPORTE_TELEFÓNICO",'TARIFAS 2025'!$B$14,IF(V309="PRINCIPAL",'TARIFAS 2025'!$B$11,IF(V309="INTERMEDIA",'TARIFAS 2025'!$C$11,IF(V309="LEJANA",'TARIFAS 2025'!$D$11))))</f>
        <v>36351</v>
      </c>
      <c r="AA309" s="63">
        <f t="shared" si="4"/>
        <v>36351</v>
      </c>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row>
    <row r="310" spans="1:59" s="35" customFormat="1" ht="15.6">
      <c r="A310" s="44" t="s">
        <v>90</v>
      </c>
      <c r="B310" s="44" t="str">
        <f>VLOOKUP(A310,'CENTROS DE COSTOS'!A:D,2,0)</f>
        <v>0036-0005</v>
      </c>
      <c r="C310" s="44" t="str">
        <f>VLOOKUP(A310,'CENTROS DE COSTOS'!A:D,3,0)</f>
        <v>Wompi Noroccidente</v>
      </c>
      <c r="D310" s="44">
        <v>5001</v>
      </c>
      <c r="E310" s="44">
        <v>2808189</v>
      </c>
      <c r="F310" s="44">
        <v>40843</v>
      </c>
      <c r="G310" s="44" t="s">
        <v>35</v>
      </c>
      <c r="H310" s="44" t="s">
        <v>122</v>
      </c>
      <c r="I310" s="44" t="s">
        <v>90</v>
      </c>
      <c r="J310" s="44" t="s">
        <v>4674</v>
      </c>
      <c r="K310" s="44" t="s">
        <v>1174</v>
      </c>
      <c r="L310" s="44" t="s">
        <v>4675</v>
      </c>
      <c r="M310" s="52">
        <v>45929.497916666667</v>
      </c>
      <c r="N310" s="52">
        <v>45936.492361111108</v>
      </c>
      <c r="O310" s="44" t="s">
        <v>37</v>
      </c>
      <c r="P310" s="44" t="s">
        <v>37</v>
      </c>
      <c r="Q310" s="44" t="s">
        <v>3805</v>
      </c>
      <c r="R310" s="44" t="s">
        <v>3806</v>
      </c>
      <c r="S310" s="44" t="s">
        <v>4676</v>
      </c>
      <c r="T310" s="44" t="s">
        <v>1178</v>
      </c>
      <c r="U310" s="44">
        <v>40</v>
      </c>
      <c r="V310" s="44" t="s">
        <v>42</v>
      </c>
      <c r="W310" s="44" t="str">
        <f>VLOOKUP(D310,TIPOLOGIA!A:F,6,0)</f>
        <v>TERRESTRE</v>
      </c>
      <c r="X310" s="44" t="s">
        <v>1874</v>
      </c>
      <c r="Y310" s="44">
        <v>1</v>
      </c>
      <c r="Z310" s="63">
        <f>IF(T310="SOPORTE_TELEFÓNICO",'TARIFAS 2025'!$B$14,IF(V310="PRINCIPAL",'TARIFAS 2025'!$B$11,IF(V310="INTERMEDIA",'TARIFAS 2025'!$C$11,IF(V310="LEJANA",'TARIFAS 2025'!$D$11))))</f>
        <v>31419</v>
      </c>
      <c r="AA310" s="63">
        <f t="shared" si="4"/>
        <v>31419</v>
      </c>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row>
    <row r="311" spans="1:59" s="35" customFormat="1" ht="15.6">
      <c r="A311" s="44" t="s">
        <v>90</v>
      </c>
      <c r="B311" s="44" t="str">
        <f>VLOOKUP(A311,'CENTROS DE COSTOS'!A:D,2,0)</f>
        <v>0036-0005</v>
      </c>
      <c r="C311" s="44" t="str">
        <f>VLOOKUP(A311,'CENTROS DE COSTOS'!A:D,3,0)</f>
        <v>Wompi Noroccidente</v>
      </c>
      <c r="D311" s="44">
        <v>5360</v>
      </c>
      <c r="E311" s="44">
        <v>2808419</v>
      </c>
      <c r="F311" s="44">
        <v>80361</v>
      </c>
      <c r="G311" s="44" t="s">
        <v>35</v>
      </c>
      <c r="H311" s="44" t="s">
        <v>122</v>
      </c>
      <c r="I311" s="44" t="s">
        <v>2503</v>
      </c>
      <c r="J311" s="44" t="s">
        <v>4677</v>
      </c>
      <c r="K311" s="44" t="s">
        <v>1174</v>
      </c>
      <c r="L311" s="44" t="s">
        <v>4678</v>
      </c>
      <c r="M311" s="52">
        <v>45929.50277777778</v>
      </c>
      <c r="N311" s="52">
        <v>45936.493750000001</v>
      </c>
      <c r="O311" s="44" t="s">
        <v>37</v>
      </c>
      <c r="P311" s="44" t="s">
        <v>37</v>
      </c>
      <c r="Q311" s="44" t="s">
        <v>3805</v>
      </c>
      <c r="R311" s="44" t="s">
        <v>3806</v>
      </c>
      <c r="S311" s="44" t="s">
        <v>4679</v>
      </c>
      <c r="T311" s="44" t="s">
        <v>1178</v>
      </c>
      <c r="U311" s="44">
        <v>8</v>
      </c>
      <c r="V311" s="44" t="s">
        <v>42</v>
      </c>
      <c r="W311" s="44" t="str">
        <f>VLOOKUP(D311,TIPOLOGIA!A:F,6,0)</f>
        <v>TERRESTRE</v>
      </c>
      <c r="X311" s="44" t="s">
        <v>3837</v>
      </c>
      <c r="Y311" s="44">
        <v>1</v>
      </c>
      <c r="Z311" s="63">
        <f>IF(T311="SOPORTE_TELEFÓNICO",'TARIFAS 2025'!$B$14,IF(V311="PRINCIPAL",'TARIFAS 2025'!$B$11,IF(V311="INTERMEDIA",'TARIFAS 2025'!$C$11,IF(V311="LEJANA",'TARIFAS 2025'!$D$11))))</f>
        <v>31419</v>
      </c>
      <c r="AA311" s="63">
        <f t="shared" si="4"/>
        <v>31419</v>
      </c>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row>
    <row r="312" spans="1:59" s="35" customFormat="1" ht="15.6">
      <c r="A312" s="44" t="s">
        <v>90</v>
      </c>
      <c r="B312" s="44" t="str">
        <f>VLOOKUP(A312,'CENTROS DE COSTOS'!A:D,2,0)</f>
        <v>0036-0005</v>
      </c>
      <c r="C312" s="44" t="str">
        <f>VLOOKUP(A312,'CENTROS DE COSTOS'!A:D,3,0)</f>
        <v>Wompi Noroccidente</v>
      </c>
      <c r="D312" s="44">
        <v>5001</v>
      </c>
      <c r="E312" s="44">
        <v>2808623</v>
      </c>
      <c r="F312" s="44">
        <v>13725</v>
      </c>
      <c r="G312" s="44" t="s">
        <v>35</v>
      </c>
      <c r="H312" s="44" t="s">
        <v>122</v>
      </c>
      <c r="I312" s="44" t="s">
        <v>90</v>
      </c>
      <c r="J312" s="44" t="s">
        <v>4680</v>
      </c>
      <c r="K312" s="44" t="s">
        <v>1174</v>
      </c>
      <c r="L312" s="44" t="s">
        <v>4681</v>
      </c>
      <c r="M312" s="52">
        <v>45929.519444444442</v>
      </c>
      <c r="N312" s="52">
        <v>45936.501388888886</v>
      </c>
      <c r="O312" s="44" t="s">
        <v>37</v>
      </c>
      <c r="P312" s="44" t="s">
        <v>37</v>
      </c>
      <c r="Q312" s="44" t="s">
        <v>3805</v>
      </c>
      <c r="R312" s="44" t="s">
        <v>3806</v>
      </c>
      <c r="S312" s="44" t="s">
        <v>4682</v>
      </c>
      <c r="T312" s="44" t="s">
        <v>1178</v>
      </c>
      <c r="U312" s="44">
        <v>64</v>
      </c>
      <c r="V312" s="44" t="s">
        <v>42</v>
      </c>
      <c r="W312" s="44" t="str">
        <f>VLOOKUP(D312,TIPOLOGIA!A:F,6,0)</f>
        <v>TERRESTRE</v>
      </c>
      <c r="X312" s="44" t="s">
        <v>3837</v>
      </c>
      <c r="Y312" s="44">
        <v>1</v>
      </c>
      <c r="Z312" s="63">
        <f>IF(T312="SOPORTE_TELEFÓNICO",'TARIFAS 2025'!$B$14,IF(V312="PRINCIPAL",'TARIFAS 2025'!$B$11,IF(V312="INTERMEDIA",'TARIFAS 2025'!$C$11,IF(V312="LEJANA",'TARIFAS 2025'!$D$11))))</f>
        <v>31419</v>
      </c>
      <c r="AA312" s="63">
        <f t="shared" si="4"/>
        <v>31419</v>
      </c>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row>
    <row r="313" spans="1:59" s="35" customFormat="1" ht="15.6">
      <c r="A313" s="44" t="s">
        <v>83</v>
      </c>
      <c r="B313" s="44" t="str">
        <f>VLOOKUP(A313,'CENTROS DE COSTOS'!A:D,2,0)</f>
        <v>0036-0007</v>
      </c>
      <c r="C313" s="44" t="str">
        <f>VLOOKUP(A313,'CENTROS DE COSTOS'!A:D,3,0)</f>
        <v>Wompi Santander</v>
      </c>
      <c r="D313" s="44">
        <v>54001</v>
      </c>
      <c r="E313" s="44">
        <v>2837311</v>
      </c>
      <c r="F313" s="44">
        <v>78948</v>
      </c>
      <c r="G313" s="44" t="s">
        <v>35</v>
      </c>
      <c r="H313" s="44" t="s">
        <v>893</v>
      </c>
      <c r="I313" s="44" t="s">
        <v>83</v>
      </c>
      <c r="J313" s="44" t="s">
        <v>4683</v>
      </c>
      <c r="K313" s="44" t="s">
        <v>1174</v>
      </c>
      <c r="L313" s="44" t="s">
        <v>4684</v>
      </c>
      <c r="M313" s="52">
        <v>45933.618055555555</v>
      </c>
      <c r="N313" s="52">
        <v>45936.536805555559</v>
      </c>
      <c r="O313" s="44" t="s">
        <v>37</v>
      </c>
      <c r="P313" s="44" t="s">
        <v>37</v>
      </c>
      <c r="Q313" s="44" t="s">
        <v>3805</v>
      </c>
      <c r="R313" s="44" t="s">
        <v>3806</v>
      </c>
      <c r="S313" s="44" t="s">
        <v>4685</v>
      </c>
      <c r="T313" s="44" t="s">
        <v>1178</v>
      </c>
      <c r="U313" s="44">
        <v>24</v>
      </c>
      <c r="V313" s="44" t="s">
        <v>42</v>
      </c>
      <c r="W313" s="44" t="str">
        <f>VLOOKUP(D313,TIPOLOGIA!A:F,6,0)</f>
        <v>TERRESTRE</v>
      </c>
      <c r="X313" s="44" t="s">
        <v>3837</v>
      </c>
      <c r="Y313" s="44">
        <v>1</v>
      </c>
      <c r="Z313" s="63">
        <f>IF(T313="SOPORTE_TELEFÓNICO",'TARIFAS 2025'!$B$14,IF(V313="PRINCIPAL",'TARIFAS 2025'!$B$11,IF(V313="INTERMEDIA",'TARIFAS 2025'!$C$11,IF(V313="LEJANA",'TARIFAS 2025'!$D$11))))</f>
        <v>31419</v>
      </c>
      <c r="AA313" s="63">
        <f t="shared" si="4"/>
        <v>31419</v>
      </c>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row>
    <row r="314" spans="1:59" s="35" customFormat="1" ht="15.6">
      <c r="A314" s="44" t="s">
        <v>90</v>
      </c>
      <c r="B314" s="44" t="str">
        <f>VLOOKUP(A314,'CENTROS DE COSTOS'!A:D,2,0)</f>
        <v>0036-0005</v>
      </c>
      <c r="C314" s="44" t="str">
        <f>VLOOKUP(A314,'CENTROS DE COSTOS'!A:D,3,0)</f>
        <v>Wompi Noroccidente</v>
      </c>
      <c r="D314" s="44">
        <v>5001</v>
      </c>
      <c r="E314" s="44">
        <v>2808575</v>
      </c>
      <c r="F314" s="44">
        <v>79674</v>
      </c>
      <c r="G314" s="44" t="s">
        <v>35</v>
      </c>
      <c r="H314" s="44" t="s">
        <v>122</v>
      </c>
      <c r="I314" s="44" t="s">
        <v>2044</v>
      </c>
      <c r="J314" s="44" t="s">
        <v>2806</v>
      </c>
      <c r="K314" s="44" t="s">
        <v>1174</v>
      </c>
      <c r="L314" s="44" t="s">
        <v>4686</v>
      </c>
      <c r="M314" s="52">
        <v>45929.522916666669</v>
      </c>
      <c r="N314" s="52">
        <v>45936.538194444445</v>
      </c>
      <c r="O314" s="44" t="s">
        <v>37</v>
      </c>
      <c r="P314" s="44" t="s">
        <v>37</v>
      </c>
      <c r="Q314" s="44" t="s">
        <v>3805</v>
      </c>
      <c r="R314" s="44" t="s">
        <v>3806</v>
      </c>
      <c r="S314" s="44" t="s">
        <v>4687</v>
      </c>
      <c r="T314" s="44" t="s">
        <v>1178</v>
      </c>
      <c r="U314" s="44">
        <v>10</v>
      </c>
      <c r="V314" s="44" t="s">
        <v>42</v>
      </c>
      <c r="W314" s="44" t="str">
        <f>VLOOKUP(D314,TIPOLOGIA!A:F,6,0)</f>
        <v>TERRESTRE</v>
      </c>
      <c r="X314" s="44" t="s">
        <v>1418</v>
      </c>
      <c r="Y314" s="44">
        <v>1</v>
      </c>
      <c r="Z314" s="63">
        <f>IF(T314="SOPORTE_TELEFÓNICO",'TARIFAS 2025'!$B$14,IF(V314="PRINCIPAL",'TARIFAS 2025'!$B$11,IF(V314="INTERMEDIA",'TARIFAS 2025'!$C$11,IF(V314="LEJANA",'TARIFAS 2025'!$D$11))))</f>
        <v>31419</v>
      </c>
      <c r="AA314" s="63">
        <f t="shared" si="4"/>
        <v>31419</v>
      </c>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row>
    <row r="315" spans="1:59" s="35" customFormat="1" ht="15.6">
      <c r="A315" s="44" t="s">
        <v>90</v>
      </c>
      <c r="B315" s="44" t="str">
        <f>VLOOKUP(A315,'CENTROS DE COSTOS'!A:D,2,0)</f>
        <v>0036-0005</v>
      </c>
      <c r="C315" s="44" t="str">
        <f>VLOOKUP(A315,'CENTROS DE COSTOS'!A:D,3,0)</f>
        <v>Wompi Noroccidente</v>
      </c>
      <c r="D315" s="44">
        <v>5001</v>
      </c>
      <c r="E315" s="44">
        <v>2808492</v>
      </c>
      <c r="F315" s="44">
        <v>68253</v>
      </c>
      <c r="G315" s="44" t="s">
        <v>35</v>
      </c>
      <c r="H315" s="44" t="s">
        <v>122</v>
      </c>
      <c r="I315" s="44" t="s">
        <v>2044</v>
      </c>
      <c r="J315" s="44" t="s">
        <v>4688</v>
      </c>
      <c r="K315" s="44" t="s">
        <v>1174</v>
      </c>
      <c r="L315" s="44" t="s">
        <v>4689</v>
      </c>
      <c r="M315" s="52">
        <v>45929.525694444441</v>
      </c>
      <c r="N315" s="52">
        <v>45936.539583333331</v>
      </c>
      <c r="O315" s="44" t="s">
        <v>37</v>
      </c>
      <c r="P315" s="44" t="s">
        <v>37</v>
      </c>
      <c r="Q315" s="44" t="s">
        <v>3805</v>
      </c>
      <c r="R315" s="44" t="s">
        <v>3806</v>
      </c>
      <c r="S315" s="44" t="s">
        <v>4690</v>
      </c>
      <c r="T315" s="44" t="s">
        <v>1178</v>
      </c>
      <c r="U315" s="44">
        <v>64</v>
      </c>
      <c r="V315" s="44" t="s">
        <v>42</v>
      </c>
      <c r="W315" s="44" t="str">
        <f>VLOOKUP(D315,TIPOLOGIA!A:F,6,0)</f>
        <v>TERRESTRE</v>
      </c>
      <c r="X315" s="44" t="s">
        <v>3837</v>
      </c>
      <c r="Y315" s="44">
        <v>1</v>
      </c>
      <c r="Z315" s="63">
        <f>IF(T315="SOPORTE_TELEFÓNICO",'TARIFAS 2025'!$B$14,IF(V315="PRINCIPAL",'TARIFAS 2025'!$B$11,IF(V315="INTERMEDIA",'TARIFAS 2025'!$C$11,IF(V315="LEJANA",'TARIFAS 2025'!$D$11))))</f>
        <v>31419</v>
      </c>
      <c r="AA315" s="63">
        <f t="shared" si="4"/>
        <v>31419</v>
      </c>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row>
    <row r="316" spans="1:59" s="35" customFormat="1" ht="15.6">
      <c r="A316" s="44" t="s">
        <v>90</v>
      </c>
      <c r="B316" s="44" t="str">
        <f>VLOOKUP(A316,'CENTROS DE COSTOS'!A:D,2,0)</f>
        <v>0036-0005</v>
      </c>
      <c r="C316" s="44" t="str">
        <f>VLOOKUP(A316,'CENTROS DE COSTOS'!A:D,3,0)</f>
        <v>Wompi Noroccidente</v>
      </c>
      <c r="D316" s="44">
        <v>5001</v>
      </c>
      <c r="E316" s="44">
        <v>2808803</v>
      </c>
      <c r="F316" s="44">
        <v>45522</v>
      </c>
      <c r="G316" s="44" t="s">
        <v>35</v>
      </c>
      <c r="H316" s="44" t="s">
        <v>122</v>
      </c>
      <c r="I316" s="44" t="s">
        <v>2044</v>
      </c>
      <c r="J316" s="44" t="s">
        <v>3255</v>
      </c>
      <c r="K316" s="44" t="s">
        <v>1174</v>
      </c>
      <c r="L316" s="44" t="s">
        <v>4691</v>
      </c>
      <c r="M316" s="52">
        <v>45929.530555555553</v>
      </c>
      <c r="N316" s="52">
        <v>45936.540972222225</v>
      </c>
      <c r="O316" s="44" t="s">
        <v>37</v>
      </c>
      <c r="P316" s="44" t="s">
        <v>37</v>
      </c>
      <c r="Q316" s="44" t="s">
        <v>3805</v>
      </c>
      <c r="R316" s="44" t="s">
        <v>3806</v>
      </c>
      <c r="S316" s="44" t="s">
        <v>4692</v>
      </c>
      <c r="T316" s="44" t="s">
        <v>1178</v>
      </c>
      <c r="U316" s="44">
        <v>64</v>
      </c>
      <c r="V316" s="44" t="s">
        <v>42</v>
      </c>
      <c r="W316" s="44" t="str">
        <f>VLOOKUP(D316,TIPOLOGIA!A:F,6,0)</f>
        <v>TERRESTRE</v>
      </c>
      <c r="X316" s="44" t="s">
        <v>3837</v>
      </c>
      <c r="Y316" s="44">
        <v>1</v>
      </c>
      <c r="Z316" s="63">
        <f>IF(T316="SOPORTE_TELEFÓNICO",'TARIFAS 2025'!$B$14,IF(V316="PRINCIPAL",'TARIFAS 2025'!$B$11,IF(V316="INTERMEDIA",'TARIFAS 2025'!$C$11,IF(V316="LEJANA",'TARIFAS 2025'!$D$11))))</f>
        <v>31419</v>
      </c>
      <c r="AA316" s="63">
        <f t="shared" si="4"/>
        <v>31419</v>
      </c>
      <c r="AB316" s="41"/>
      <c r="AC316" s="41"/>
      <c r="AD316" s="41"/>
      <c r="AE316" s="41"/>
      <c r="AF316" s="41"/>
      <c r="AG316" s="41"/>
      <c r="AH316" s="41"/>
      <c r="AI316" s="41"/>
      <c r="AJ316" s="41"/>
      <c r="AK316" s="41"/>
      <c r="AL316" s="41"/>
      <c r="AM316" s="41"/>
      <c r="AN316" s="41"/>
      <c r="AO316" s="41"/>
      <c r="AP316" s="41"/>
      <c r="AQ316" s="41"/>
      <c r="AR316" s="41"/>
      <c r="AS316" s="41"/>
      <c r="AT316" s="41"/>
      <c r="AU316" s="41"/>
      <c r="AV316" s="41"/>
      <c r="AW316" s="41"/>
      <c r="AX316" s="41"/>
      <c r="AY316" s="41"/>
      <c r="AZ316" s="41"/>
      <c r="BA316" s="41"/>
      <c r="BB316" s="41"/>
      <c r="BC316" s="41"/>
      <c r="BD316" s="41"/>
      <c r="BE316" s="41"/>
      <c r="BF316" s="41"/>
      <c r="BG316" s="41"/>
    </row>
    <row r="317" spans="1:59" s="35" customFormat="1" ht="15.6">
      <c r="A317" s="44" t="s">
        <v>94</v>
      </c>
      <c r="B317" s="44" t="str">
        <f>VLOOKUP(A317,'CENTROS DE COSTOS'!A:D,2,0)</f>
        <v>0036-0002</v>
      </c>
      <c r="C317" s="44" t="str">
        <f>VLOOKUP(A317,'CENTROS DE COSTOS'!A:D,3,0)</f>
        <v>Wompi Eje Cafetero</v>
      </c>
      <c r="D317" s="44">
        <v>63001</v>
      </c>
      <c r="E317" s="44">
        <v>2823875</v>
      </c>
      <c r="F317" s="44">
        <v>75677</v>
      </c>
      <c r="G317" s="44" t="s">
        <v>35</v>
      </c>
      <c r="H317" s="44" t="s">
        <v>941</v>
      </c>
      <c r="I317" s="44" t="s">
        <v>124</v>
      </c>
      <c r="J317" s="44" t="s">
        <v>4693</v>
      </c>
      <c r="K317" s="44" t="s">
        <v>1174</v>
      </c>
      <c r="L317" s="44" t="s">
        <v>4694</v>
      </c>
      <c r="M317" s="52">
        <v>45931.606944444444</v>
      </c>
      <c r="N317" s="52">
        <v>45936.541666666664</v>
      </c>
      <c r="O317" s="44" t="s">
        <v>37</v>
      </c>
      <c r="P317" s="44" t="s">
        <v>37</v>
      </c>
      <c r="Q317" s="44" t="s">
        <v>3805</v>
      </c>
      <c r="R317" s="44" t="s">
        <v>3806</v>
      </c>
      <c r="S317" s="44" t="s">
        <v>4695</v>
      </c>
      <c r="T317" s="44" t="s">
        <v>1178</v>
      </c>
      <c r="U317" s="44">
        <v>40</v>
      </c>
      <c r="V317" s="44" t="s">
        <v>43</v>
      </c>
      <c r="W317" s="44" t="str">
        <f>VLOOKUP(D317,TIPOLOGIA!A:F,6,0)</f>
        <v>TERRESTRE</v>
      </c>
      <c r="X317" s="44" t="s">
        <v>3837</v>
      </c>
      <c r="Y317" s="44">
        <v>1</v>
      </c>
      <c r="Z317" s="63">
        <f>IF(T317="SOPORTE_TELEFÓNICO",'TARIFAS 2025'!$B$14,IF(V317="PRINCIPAL",'TARIFAS 2025'!$B$11,IF(V317="INTERMEDIA",'TARIFAS 2025'!$C$11,IF(V317="LEJANA",'TARIFAS 2025'!$D$11))))</f>
        <v>36351</v>
      </c>
      <c r="AA317" s="63">
        <f t="shared" si="4"/>
        <v>36351</v>
      </c>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row>
    <row r="318" spans="1:59" s="35" customFormat="1" ht="15.6">
      <c r="A318" s="44" t="s">
        <v>90</v>
      </c>
      <c r="B318" s="44" t="str">
        <f>VLOOKUP(A318,'CENTROS DE COSTOS'!A:D,2,0)</f>
        <v>0036-0005</v>
      </c>
      <c r="C318" s="44" t="str">
        <f>VLOOKUP(A318,'CENTROS DE COSTOS'!A:D,3,0)</f>
        <v>Wompi Noroccidente</v>
      </c>
      <c r="D318" s="44">
        <v>5001</v>
      </c>
      <c r="E318" s="44">
        <v>2808791</v>
      </c>
      <c r="F318" s="44">
        <v>61171</v>
      </c>
      <c r="G318" s="44" t="s">
        <v>35</v>
      </c>
      <c r="H318" s="44" t="s">
        <v>122</v>
      </c>
      <c r="I318" s="44" t="s">
        <v>90</v>
      </c>
      <c r="J318" s="44" t="s">
        <v>4696</v>
      </c>
      <c r="K318" s="44" t="s">
        <v>1174</v>
      </c>
      <c r="L318" s="44" t="s">
        <v>4697</v>
      </c>
      <c r="M318" s="52">
        <v>45929.561805555553</v>
      </c>
      <c r="N318" s="52">
        <v>45936.542361111111</v>
      </c>
      <c r="O318" s="44" t="s">
        <v>37</v>
      </c>
      <c r="P318" s="44" t="s">
        <v>37</v>
      </c>
      <c r="Q318" s="44" t="s">
        <v>3805</v>
      </c>
      <c r="R318" s="44" t="s">
        <v>3806</v>
      </c>
      <c r="S318" s="44" t="s">
        <v>4698</v>
      </c>
      <c r="T318" s="44" t="s">
        <v>1178</v>
      </c>
      <c r="U318" s="44">
        <v>64</v>
      </c>
      <c r="V318" s="44" t="s">
        <v>42</v>
      </c>
      <c r="W318" s="44" t="str">
        <f>VLOOKUP(D318,TIPOLOGIA!A:F,6,0)</f>
        <v>TERRESTRE</v>
      </c>
      <c r="X318" s="44" t="s">
        <v>1874</v>
      </c>
      <c r="Y318" s="44">
        <v>1</v>
      </c>
      <c r="Z318" s="63">
        <f>IF(T318="SOPORTE_TELEFÓNICO",'TARIFAS 2025'!$B$14,IF(V318="PRINCIPAL",'TARIFAS 2025'!$B$11,IF(V318="INTERMEDIA",'TARIFAS 2025'!$C$11,IF(V318="LEJANA",'TARIFAS 2025'!$D$11))))</f>
        <v>31419</v>
      </c>
      <c r="AA318" s="63">
        <f t="shared" si="4"/>
        <v>31419</v>
      </c>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row>
    <row r="319" spans="1:59" s="35" customFormat="1" ht="15.6">
      <c r="A319" s="44" t="s">
        <v>90</v>
      </c>
      <c r="B319" s="44" t="str">
        <f>VLOOKUP(A319,'CENTROS DE COSTOS'!A:D,2,0)</f>
        <v>0036-0005</v>
      </c>
      <c r="C319" s="44" t="str">
        <f>VLOOKUP(A319,'CENTROS DE COSTOS'!A:D,3,0)</f>
        <v>Wompi Noroccidente</v>
      </c>
      <c r="D319" s="44">
        <v>5631</v>
      </c>
      <c r="E319" s="44">
        <v>2809009</v>
      </c>
      <c r="F319" s="44">
        <v>41097</v>
      </c>
      <c r="G319" s="44" t="s">
        <v>35</v>
      </c>
      <c r="H319" s="44" t="s">
        <v>122</v>
      </c>
      <c r="I319" s="44" t="s">
        <v>216</v>
      </c>
      <c r="J319" s="44" t="s">
        <v>4699</v>
      </c>
      <c r="K319" s="44" t="s">
        <v>1174</v>
      </c>
      <c r="L319" s="44" t="s">
        <v>4700</v>
      </c>
      <c r="M319" s="52">
        <v>45929.566666666666</v>
      </c>
      <c r="N319" s="52">
        <v>45936.543055555558</v>
      </c>
      <c r="O319" s="44" t="s">
        <v>37</v>
      </c>
      <c r="P319" s="44" t="s">
        <v>37</v>
      </c>
      <c r="Q319" s="44" t="s">
        <v>3805</v>
      </c>
      <c r="R319" s="44" t="s">
        <v>3806</v>
      </c>
      <c r="S319" s="44" t="s">
        <v>4701</v>
      </c>
      <c r="T319" s="44" t="s">
        <v>1178</v>
      </c>
      <c r="U319" s="44">
        <v>64</v>
      </c>
      <c r="V319" s="44" t="s">
        <v>42</v>
      </c>
      <c r="W319" s="44" t="str">
        <f>VLOOKUP(D319,TIPOLOGIA!A:F,6,0)</f>
        <v>TERRESTRE</v>
      </c>
      <c r="X319" s="44" t="s">
        <v>3837</v>
      </c>
      <c r="Y319" s="44">
        <v>1</v>
      </c>
      <c r="Z319" s="63">
        <f>IF(T319="SOPORTE_TELEFÓNICO",'TARIFAS 2025'!$B$14,IF(V319="PRINCIPAL",'TARIFAS 2025'!$B$11,IF(V319="INTERMEDIA",'TARIFAS 2025'!$C$11,IF(V319="LEJANA",'TARIFAS 2025'!$D$11))))</f>
        <v>31419</v>
      </c>
      <c r="AA319" s="63">
        <f t="shared" si="4"/>
        <v>31419</v>
      </c>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row>
    <row r="320" spans="1:59" s="35" customFormat="1" ht="15.6">
      <c r="A320" s="44" t="s">
        <v>98</v>
      </c>
      <c r="B320" s="44" t="str">
        <f>VLOOKUP(A320,'CENTROS DE COSTOS'!A:D,2,0)</f>
        <v>0036-0007</v>
      </c>
      <c r="C320" s="44" t="str">
        <f>VLOOKUP(A320,'CENTROS DE COSTOS'!A:D,3,0)</f>
        <v>Wompi Santander</v>
      </c>
      <c r="D320" s="44">
        <v>15001</v>
      </c>
      <c r="E320" s="44">
        <v>2837393</v>
      </c>
      <c r="F320" s="44">
        <v>37788</v>
      </c>
      <c r="G320" s="44" t="s">
        <v>35</v>
      </c>
      <c r="H320" s="44" t="s">
        <v>324</v>
      </c>
      <c r="I320" s="44" t="s">
        <v>98</v>
      </c>
      <c r="J320" s="44" t="s">
        <v>4702</v>
      </c>
      <c r="K320" s="44" t="s">
        <v>1174</v>
      </c>
      <c r="L320" s="44" t="s">
        <v>4703</v>
      </c>
      <c r="M320" s="52">
        <v>45933.634722222225</v>
      </c>
      <c r="N320" s="52">
        <v>45936.543749999997</v>
      </c>
      <c r="O320" s="44" t="s">
        <v>37</v>
      </c>
      <c r="P320" s="44" t="s">
        <v>37</v>
      </c>
      <c r="Q320" s="44" t="s">
        <v>3805</v>
      </c>
      <c r="R320" s="44" t="s">
        <v>3806</v>
      </c>
      <c r="S320" s="44" t="s">
        <v>4704</v>
      </c>
      <c r="T320" s="44" t="s">
        <v>1178</v>
      </c>
      <c r="U320" s="44">
        <v>56</v>
      </c>
      <c r="V320" s="44" t="s">
        <v>42</v>
      </c>
      <c r="W320" s="44" t="str">
        <f>VLOOKUP(D320,TIPOLOGIA!A:F,6,0)</f>
        <v>TERRESTRE</v>
      </c>
      <c r="X320" s="44" t="s">
        <v>3837</v>
      </c>
      <c r="Y320" s="44">
        <v>1</v>
      </c>
      <c r="Z320" s="63">
        <f>IF(T320="SOPORTE_TELEFÓNICO",'TARIFAS 2025'!$B$14,IF(V320="PRINCIPAL",'TARIFAS 2025'!$B$11,IF(V320="INTERMEDIA",'TARIFAS 2025'!$C$11,IF(V320="LEJANA",'TARIFAS 2025'!$D$11))))</f>
        <v>31419</v>
      </c>
      <c r="AA320" s="63">
        <f t="shared" si="4"/>
        <v>31419</v>
      </c>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row>
    <row r="321" spans="1:59" s="35" customFormat="1" ht="15.6">
      <c r="A321" s="44" t="s">
        <v>90</v>
      </c>
      <c r="B321" s="44" t="str">
        <f>VLOOKUP(A321,'CENTROS DE COSTOS'!A:D,2,0)</f>
        <v>0036-0005</v>
      </c>
      <c r="C321" s="44" t="str">
        <f>VLOOKUP(A321,'CENTROS DE COSTOS'!A:D,3,0)</f>
        <v>Wompi Noroccidente</v>
      </c>
      <c r="D321" s="44">
        <v>5001</v>
      </c>
      <c r="E321" s="44">
        <v>2808962</v>
      </c>
      <c r="F321" s="44">
        <v>74177</v>
      </c>
      <c r="G321" s="44" t="s">
        <v>35</v>
      </c>
      <c r="H321" s="44" t="s">
        <v>122</v>
      </c>
      <c r="I321" s="44" t="s">
        <v>2044</v>
      </c>
      <c r="J321" s="44" t="s">
        <v>4705</v>
      </c>
      <c r="K321" s="44" t="s">
        <v>1174</v>
      </c>
      <c r="L321" s="44" t="s">
        <v>4706</v>
      </c>
      <c r="M321" s="52">
        <v>45929.580555555556</v>
      </c>
      <c r="N321" s="52">
        <v>45936.545138888891</v>
      </c>
      <c r="O321" s="44" t="s">
        <v>37</v>
      </c>
      <c r="P321" s="44" t="s">
        <v>37</v>
      </c>
      <c r="Q321" s="44" t="s">
        <v>3805</v>
      </c>
      <c r="R321" s="44" t="s">
        <v>3806</v>
      </c>
      <c r="S321" s="44" t="s">
        <v>4707</v>
      </c>
      <c r="T321" s="44" t="s">
        <v>1178</v>
      </c>
      <c r="U321" s="44">
        <v>40</v>
      </c>
      <c r="V321" s="44" t="s">
        <v>42</v>
      </c>
      <c r="W321" s="44" t="str">
        <f>VLOOKUP(D321,TIPOLOGIA!A:F,6,0)</f>
        <v>TERRESTRE</v>
      </c>
      <c r="X321" s="44" t="s">
        <v>1927</v>
      </c>
      <c r="Y321" s="44">
        <v>1</v>
      </c>
      <c r="Z321" s="63">
        <f>IF(T321="SOPORTE_TELEFÓNICO",'TARIFAS 2025'!$B$14,IF(V321="PRINCIPAL",'TARIFAS 2025'!$B$11,IF(V321="INTERMEDIA",'TARIFAS 2025'!$C$11,IF(V321="LEJANA",'TARIFAS 2025'!$D$11))))</f>
        <v>31419</v>
      </c>
      <c r="AA321" s="63">
        <f t="shared" si="4"/>
        <v>31419</v>
      </c>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row>
    <row r="322" spans="1:59" s="35" customFormat="1" ht="15.6">
      <c r="A322" s="44" t="s">
        <v>90</v>
      </c>
      <c r="B322" s="44" t="str">
        <f>VLOOKUP(A322,'CENTROS DE COSTOS'!A:D,2,0)</f>
        <v>0036-0005</v>
      </c>
      <c r="C322" s="44" t="str">
        <f>VLOOKUP(A322,'CENTROS DE COSTOS'!A:D,3,0)</f>
        <v>Wompi Noroccidente</v>
      </c>
      <c r="D322" s="44">
        <v>5001</v>
      </c>
      <c r="E322" s="44">
        <v>2809170</v>
      </c>
      <c r="F322" s="44">
        <v>77050</v>
      </c>
      <c r="G322" s="44" t="s">
        <v>35</v>
      </c>
      <c r="H322" s="44" t="s">
        <v>122</v>
      </c>
      <c r="I322" s="44" t="s">
        <v>2044</v>
      </c>
      <c r="J322" s="44" t="s">
        <v>4708</v>
      </c>
      <c r="K322" s="44" t="s">
        <v>1174</v>
      </c>
      <c r="L322" s="44" t="s">
        <v>4709</v>
      </c>
      <c r="M322" s="52">
        <v>45929.591666666667</v>
      </c>
      <c r="N322" s="52">
        <v>45936.546527777777</v>
      </c>
      <c r="O322" s="44" t="s">
        <v>37</v>
      </c>
      <c r="P322" s="44" t="s">
        <v>37</v>
      </c>
      <c r="Q322" s="44" t="s">
        <v>3805</v>
      </c>
      <c r="R322" s="44" t="s">
        <v>3806</v>
      </c>
      <c r="S322" s="44" t="s">
        <v>4710</v>
      </c>
      <c r="T322" s="44" t="s">
        <v>1178</v>
      </c>
      <c r="U322" s="44">
        <v>40</v>
      </c>
      <c r="V322" s="44" t="s">
        <v>42</v>
      </c>
      <c r="W322" s="44" t="str">
        <f>VLOOKUP(D322,TIPOLOGIA!A:F,6,0)</f>
        <v>TERRESTRE</v>
      </c>
      <c r="X322" s="44" t="s">
        <v>3837</v>
      </c>
      <c r="Y322" s="44">
        <v>1</v>
      </c>
      <c r="Z322" s="63">
        <f>IF(T322="SOPORTE_TELEFÓNICO",'TARIFAS 2025'!$B$14,IF(V322="PRINCIPAL",'TARIFAS 2025'!$B$11,IF(V322="INTERMEDIA",'TARIFAS 2025'!$C$11,IF(V322="LEJANA",'TARIFAS 2025'!$D$11))))</f>
        <v>31419</v>
      </c>
      <c r="AA322" s="63">
        <f t="shared" si="4"/>
        <v>31419</v>
      </c>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1"/>
      <c r="AX322" s="41"/>
      <c r="AY322" s="41"/>
      <c r="AZ322" s="41"/>
      <c r="BA322" s="41"/>
      <c r="BB322" s="41"/>
      <c r="BC322" s="41"/>
      <c r="BD322" s="41"/>
      <c r="BE322" s="41"/>
      <c r="BF322" s="41"/>
      <c r="BG322" s="41"/>
    </row>
    <row r="323" spans="1:59" s="35" customFormat="1" ht="15.6">
      <c r="A323" s="44" t="s">
        <v>83</v>
      </c>
      <c r="B323" s="44" t="str">
        <f>VLOOKUP(A323,'CENTROS DE COSTOS'!A:D,2,0)</f>
        <v>0036-0007</v>
      </c>
      <c r="C323" s="44" t="str">
        <f>VLOOKUP(A323,'CENTROS DE COSTOS'!A:D,3,0)</f>
        <v>Wompi Santander</v>
      </c>
      <c r="D323" s="44">
        <v>54001</v>
      </c>
      <c r="E323" s="44">
        <v>2840000</v>
      </c>
      <c r="F323" s="44">
        <v>55338</v>
      </c>
      <c r="G323" s="44" t="s">
        <v>35</v>
      </c>
      <c r="H323" s="44" t="s">
        <v>893</v>
      </c>
      <c r="I323" s="44" t="s">
        <v>83</v>
      </c>
      <c r="J323" s="44" t="s">
        <v>4711</v>
      </c>
      <c r="K323" s="44" t="s">
        <v>1174</v>
      </c>
      <c r="L323" s="44" t="s">
        <v>4712</v>
      </c>
      <c r="M323" s="52">
        <v>45936.333333333336</v>
      </c>
      <c r="N323" s="52">
        <v>45936.54791666667</v>
      </c>
      <c r="O323" s="44" t="s">
        <v>37</v>
      </c>
      <c r="P323" s="44" t="s">
        <v>37</v>
      </c>
      <c r="Q323" s="44" t="s">
        <v>3805</v>
      </c>
      <c r="R323" s="44" t="s">
        <v>3806</v>
      </c>
      <c r="S323" s="44" t="s">
        <v>4713</v>
      </c>
      <c r="T323" s="44" t="s">
        <v>1178</v>
      </c>
      <c r="U323" s="44">
        <v>48</v>
      </c>
      <c r="V323" s="44" t="s">
        <v>42</v>
      </c>
      <c r="W323" s="44" t="str">
        <f>VLOOKUP(D323,TIPOLOGIA!A:F,6,0)</f>
        <v>TERRESTRE</v>
      </c>
      <c r="X323" s="44" t="s">
        <v>3837</v>
      </c>
      <c r="Y323" s="44">
        <v>1</v>
      </c>
      <c r="Z323" s="63">
        <f>IF(T323="SOPORTE_TELEFÓNICO",'TARIFAS 2025'!$B$14,IF(V323="PRINCIPAL",'TARIFAS 2025'!$B$11,IF(V323="INTERMEDIA",'TARIFAS 2025'!$C$11,IF(V323="LEJANA",'TARIFAS 2025'!$D$11))))</f>
        <v>31419</v>
      </c>
      <c r="AA323" s="63">
        <f t="shared" ref="AA323:AA386" si="5">Z323*Y323</f>
        <v>31419</v>
      </c>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1"/>
      <c r="BD323" s="41"/>
      <c r="BE323" s="41"/>
      <c r="BF323" s="41"/>
      <c r="BG323" s="41"/>
    </row>
    <row r="324" spans="1:59" s="35" customFormat="1" ht="15.6">
      <c r="A324" s="44" t="s">
        <v>90</v>
      </c>
      <c r="B324" s="44" t="str">
        <f>VLOOKUP(A324,'CENTROS DE COSTOS'!A:D,2,0)</f>
        <v>0036-0005</v>
      </c>
      <c r="C324" s="44" t="str">
        <f>VLOOKUP(A324,'CENTROS DE COSTOS'!A:D,3,0)</f>
        <v>Wompi Noroccidente</v>
      </c>
      <c r="D324" s="44">
        <v>5001</v>
      </c>
      <c r="E324" s="44">
        <v>2809168</v>
      </c>
      <c r="F324" s="44">
        <v>67255</v>
      </c>
      <c r="G324" s="44" t="s">
        <v>35</v>
      </c>
      <c r="H324" s="44" t="s">
        <v>122</v>
      </c>
      <c r="I324" s="44" t="s">
        <v>90</v>
      </c>
      <c r="J324" s="44" t="s">
        <v>4714</v>
      </c>
      <c r="K324" s="44" t="s">
        <v>1174</v>
      </c>
      <c r="L324" s="44" t="s">
        <v>4715</v>
      </c>
      <c r="M324" s="52">
        <v>45929.591666666667</v>
      </c>
      <c r="N324" s="52">
        <v>45936.548611111109</v>
      </c>
      <c r="O324" s="44" t="s">
        <v>37</v>
      </c>
      <c r="P324" s="44" t="s">
        <v>37</v>
      </c>
      <c r="Q324" s="44" t="s">
        <v>3805</v>
      </c>
      <c r="R324" s="44" t="s">
        <v>3806</v>
      </c>
      <c r="S324" s="44" t="s">
        <v>4716</v>
      </c>
      <c r="T324" s="44" t="s">
        <v>1178</v>
      </c>
      <c r="U324" s="44">
        <v>64</v>
      </c>
      <c r="V324" s="44" t="s">
        <v>42</v>
      </c>
      <c r="W324" s="44" t="str">
        <f>VLOOKUP(D324,TIPOLOGIA!A:F,6,0)</f>
        <v>TERRESTRE</v>
      </c>
      <c r="X324" s="44" t="s">
        <v>1372</v>
      </c>
      <c r="Y324" s="44">
        <v>1</v>
      </c>
      <c r="Z324" s="63">
        <f>IF(T324="SOPORTE_TELEFÓNICO",'TARIFAS 2025'!$B$14,IF(V324="PRINCIPAL",'TARIFAS 2025'!$B$11,IF(V324="INTERMEDIA",'TARIFAS 2025'!$C$11,IF(V324="LEJANA",'TARIFAS 2025'!$D$11))))</f>
        <v>31419</v>
      </c>
      <c r="AA324" s="63">
        <f t="shared" si="5"/>
        <v>31419</v>
      </c>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1"/>
      <c r="AX324" s="41"/>
      <c r="AY324" s="41"/>
      <c r="AZ324" s="41"/>
      <c r="BA324" s="41"/>
      <c r="BB324" s="41"/>
      <c r="BC324" s="41"/>
      <c r="BD324" s="41"/>
      <c r="BE324" s="41"/>
      <c r="BF324" s="41"/>
      <c r="BG324" s="41"/>
    </row>
    <row r="325" spans="1:59" s="35" customFormat="1" ht="15.6">
      <c r="A325" s="44" t="s">
        <v>90</v>
      </c>
      <c r="B325" s="44" t="str">
        <f>VLOOKUP(A325,'CENTROS DE COSTOS'!A:D,2,0)</f>
        <v>0036-0005</v>
      </c>
      <c r="C325" s="44" t="str">
        <f>VLOOKUP(A325,'CENTROS DE COSTOS'!A:D,3,0)</f>
        <v>Wompi Noroccidente</v>
      </c>
      <c r="D325" s="44">
        <v>5001</v>
      </c>
      <c r="E325" s="44">
        <v>2810488</v>
      </c>
      <c r="F325" s="44">
        <v>68702</v>
      </c>
      <c r="G325" s="44" t="s">
        <v>35</v>
      </c>
      <c r="H325" s="44" t="s">
        <v>122</v>
      </c>
      <c r="I325" s="44" t="s">
        <v>90</v>
      </c>
      <c r="J325" s="44" t="s">
        <v>4717</v>
      </c>
      <c r="K325" s="44" t="s">
        <v>1174</v>
      </c>
      <c r="L325" s="44" t="s">
        <v>4718</v>
      </c>
      <c r="M325" s="52">
        <v>45929.667361111111</v>
      </c>
      <c r="N325" s="52">
        <v>45936.550694444442</v>
      </c>
      <c r="O325" s="44" t="s">
        <v>37</v>
      </c>
      <c r="P325" s="44" t="s">
        <v>37</v>
      </c>
      <c r="Q325" s="44" t="s">
        <v>3805</v>
      </c>
      <c r="R325" s="44" t="s">
        <v>3806</v>
      </c>
      <c r="S325" s="44" t="s">
        <v>4719</v>
      </c>
      <c r="T325" s="44" t="s">
        <v>1178</v>
      </c>
      <c r="U325" s="44">
        <v>32</v>
      </c>
      <c r="V325" s="44" t="s">
        <v>42</v>
      </c>
      <c r="W325" s="44" t="str">
        <f>VLOOKUP(D325,TIPOLOGIA!A:F,6,0)</f>
        <v>TERRESTRE</v>
      </c>
      <c r="X325" s="44" t="s">
        <v>3837</v>
      </c>
      <c r="Y325" s="44">
        <v>1</v>
      </c>
      <c r="Z325" s="63">
        <f>IF(T325="SOPORTE_TELEFÓNICO",'TARIFAS 2025'!$B$14,IF(V325="PRINCIPAL",'TARIFAS 2025'!$B$11,IF(V325="INTERMEDIA",'TARIFAS 2025'!$C$11,IF(V325="LEJANA",'TARIFAS 2025'!$D$11))))</f>
        <v>31419</v>
      </c>
      <c r="AA325" s="63">
        <f t="shared" si="5"/>
        <v>31419</v>
      </c>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row>
    <row r="326" spans="1:59" s="35" customFormat="1" ht="15.6">
      <c r="A326" s="44" t="s">
        <v>79</v>
      </c>
      <c r="B326" s="44" t="str">
        <f>VLOOKUP(A326,'CENTROS DE COSTOS'!A:D,2,0)</f>
        <v>0036-0003</v>
      </c>
      <c r="C326" s="44" t="str">
        <f>VLOOKUP(A326,'CENTROS DE COSTOS'!A:D,3,0)</f>
        <v>Wompi Suroccidente</v>
      </c>
      <c r="D326" s="44">
        <v>76364</v>
      </c>
      <c r="E326" s="44">
        <v>2825406</v>
      </c>
      <c r="F326" s="44">
        <v>78529</v>
      </c>
      <c r="G326" s="44" t="s">
        <v>35</v>
      </c>
      <c r="H326" s="44" t="s">
        <v>1103</v>
      </c>
      <c r="I326" s="44" t="s">
        <v>1121</v>
      </c>
      <c r="J326" s="44" t="s">
        <v>4720</v>
      </c>
      <c r="K326" s="44" t="s">
        <v>1174</v>
      </c>
      <c r="L326" s="44" t="s">
        <v>4721</v>
      </c>
      <c r="M326" s="52">
        <v>45931.680555555555</v>
      </c>
      <c r="N326" s="52">
        <v>45936.625694444447</v>
      </c>
      <c r="O326" s="44" t="s">
        <v>37</v>
      </c>
      <c r="P326" s="44" t="s">
        <v>37</v>
      </c>
      <c r="Q326" s="44" t="s">
        <v>3805</v>
      </c>
      <c r="R326" s="44" t="s">
        <v>3806</v>
      </c>
      <c r="S326" s="44" t="s">
        <v>4722</v>
      </c>
      <c r="T326" s="44" t="s">
        <v>3828</v>
      </c>
      <c r="U326" s="44">
        <v>24</v>
      </c>
      <c r="V326" s="44" t="s">
        <v>43</v>
      </c>
      <c r="W326" s="44" t="str">
        <f>VLOOKUP(D326,TIPOLOGIA!A:F,6,0)</f>
        <v>TERRESTRE</v>
      </c>
      <c r="X326" s="44" t="s">
        <v>3837</v>
      </c>
      <c r="Y326" s="44">
        <v>1</v>
      </c>
      <c r="Z326" s="63">
        <f>IF(T326="SOPORTE_TELEFÓNICO",'TARIFAS 2025'!$B$14,IF(V326="PRINCIPAL",'TARIFAS 2025'!$B$11,IF(V326="INTERMEDIA",'TARIFAS 2025'!$C$11,IF(V326="LEJANA",'TARIFAS 2025'!$D$11))))</f>
        <v>36351</v>
      </c>
      <c r="AA326" s="63">
        <f t="shared" si="5"/>
        <v>36351</v>
      </c>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row>
    <row r="327" spans="1:59" s="35" customFormat="1" ht="15.6">
      <c r="A327" s="44" t="s">
        <v>98</v>
      </c>
      <c r="B327" s="44" t="str">
        <f>VLOOKUP(A327,'CENTROS DE COSTOS'!A:D,2,0)</f>
        <v>0036-0007</v>
      </c>
      <c r="C327" s="44" t="str">
        <f>VLOOKUP(A327,'CENTROS DE COSTOS'!A:D,3,0)</f>
        <v>Wompi Santander</v>
      </c>
      <c r="D327" s="44">
        <v>15238</v>
      </c>
      <c r="E327" s="44">
        <v>2829333</v>
      </c>
      <c r="F327" s="44">
        <v>32960</v>
      </c>
      <c r="G327" s="44" t="s">
        <v>35</v>
      </c>
      <c r="H327" s="44" t="s">
        <v>324</v>
      </c>
      <c r="I327" s="44" t="s">
        <v>354</v>
      </c>
      <c r="J327" s="44" t="s">
        <v>4723</v>
      </c>
      <c r="K327" s="44" t="s">
        <v>1174</v>
      </c>
      <c r="L327" s="44" t="s">
        <v>4724</v>
      </c>
      <c r="M327" s="52">
        <v>45932.454861111109</v>
      </c>
      <c r="N327" s="52">
        <v>45936.626388888886</v>
      </c>
      <c r="O327" s="44" t="s">
        <v>37</v>
      </c>
      <c r="P327" s="44" t="s">
        <v>37</v>
      </c>
      <c r="Q327" s="44" t="s">
        <v>3805</v>
      </c>
      <c r="R327" s="44" t="s">
        <v>3806</v>
      </c>
      <c r="S327" s="44" t="s">
        <v>4725</v>
      </c>
      <c r="T327" s="44" t="s">
        <v>3828</v>
      </c>
      <c r="U327" s="44">
        <v>24</v>
      </c>
      <c r="V327" s="44" t="s">
        <v>43</v>
      </c>
      <c r="W327" s="44" t="str">
        <f>VLOOKUP(D327,TIPOLOGIA!A:F,6,0)</f>
        <v>TERRESTRE</v>
      </c>
      <c r="X327" s="44" t="s">
        <v>4726</v>
      </c>
      <c r="Y327" s="44">
        <v>1</v>
      </c>
      <c r="Z327" s="63">
        <f>IF(T327="SOPORTE_TELEFÓNICO",'TARIFAS 2025'!$B$14,IF(V327="PRINCIPAL",'TARIFAS 2025'!$B$11,IF(V327="INTERMEDIA",'TARIFAS 2025'!$C$11,IF(V327="LEJANA",'TARIFAS 2025'!$D$11))))</f>
        <v>36351</v>
      </c>
      <c r="AA327" s="63">
        <f t="shared" si="5"/>
        <v>36351</v>
      </c>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row>
    <row r="328" spans="1:59" s="35" customFormat="1" ht="15.6">
      <c r="A328" s="44" t="s">
        <v>98</v>
      </c>
      <c r="B328" s="44" t="str">
        <f>VLOOKUP(A328,'CENTROS DE COSTOS'!A:D,2,0)</f>
        <v>0036-0007</v>
      </c>
      <c r="C328" s="44" t="str">
        <f>VLOOKUP(A328,'CENTROS DE COSTOS'!A:D,3,0)</f>
        <v>Wompi Santander</v>
      </c>
      <c r="D328" s="44">
        <v>15759</v>
      </c>
      <c r="E328" s="44">
        <v>2828250</v>
      </c>
      <c r="F328" s="44">
        <v>16452</v>
      </c>
      <c r="G328" s="44" t="s">
        <v>35</v>
      </c>
      <c r="H328" s="44" t="s">
        <v>324</v>
      </c>
      <c r="I328" s="44" t="s">
        <v>414</v>
      </c>
      <c r="J328" s="44" t="s">
        <v>4727</v>
      </c>
      <c r="K328" s="44" t="s">
        <v>1174</v>
      </c>
      <c r="L328" s="44" t="s">
        <v>4728</v>
      </c>
      <c r="M328" s="52">
        <v>45932.402777777781</v>
      </c>
      <c r="N328" s="52">
        <v>45936.626388888886</v>
      </c>
      <c r="O328" s="44" t="s">
        <v>37</v>
      </c>
      <c r="P328" s="44" t="s">
        <v>37</v>
      </c>
      <c r="Q328" s="44" t="s">
        <v>3805</v>
      </c>
      <c r="R328" s="44" t="s">
        <v>3806</v>
      </c>
      <c r="S328" s="44" t="s">
        <v>4729</v>
      </c>
      <c r="T328" s="44" t="s">
        <v>3828</v>
      </c>
      <c r="U328" s="44">
        <v>64</v>
      </c>
      <c r="V328" s="44" t="s">
        <v>43</v>
      </c>
      <c r="W328" s="44" t="str">
        <f>VLOOKUP(D328,TIPOLOGIA!A:F,6,0)</f>
        <v>TERRESTRE</v>
      </c>
      <c r="X328" s="44" t="s">
        <v>4726</v>
      </c>
      <c r="Y328" s="44">
        <v>1</v>
      </c>
      <c r="Z328" s="63">
        <f>IF(T328="SOPORTE_TELEFÓNICO",'TARIFAS 2025'!$B$14,IF(V328="PRINCIPAL",'TARIFAS 2025'!$B$11,IF(V328="INTERMEDIA",'TARIFAS 2025'!$C$11,IF(V328="LEJANA",'TARIFAS 2025'!$D$11))))</f>
        <v>36351</v>
      </c>
      <c r="AA328" s="63">
        <f t="shared" si="5"/>
        <v>36351</v>
      </c>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row>
    <row r="329" spans="1:59" s="35" customFormat="1" ht="15.6">
      <c r="A329" s="44" t="s">
        <v>83</v>
      </c>
      <c r="B329" s="44" t="str">
        <f>VLOOKUP(A329,'CENTROS DE COSTOS'!A:D,2,0)</f>
        <v>0036-0007</v>
      </c>
      <c r="C329" s="44" t="str">
        <f>VLOOKUP(A329,'CENTROS DE COSTOS'!A:D,3,0)</f>
        <v>Wompi Santander</v>
      </c>
      <c r="D329" s="44">
        <v>54820</v>
      </c>
      <c r="E329" s="44">
        <v>2830475</v>
      </c>
      <c r="F329" s="44">
        <v>29043</v>
      </c>
      <c r="G329" s="44" t="s">
        <v>35</v>
      </c>
      <c r="H329" s="44" t="s">
        <v>893</v>
      </c>
      <c r="I329" s="44" t="s">
        <v>143</v>
      </c>
      <c r="J329" s="44" t="s">
        <v>4730</v>
      </c>
      <c r="K329" s="44" t="s">
        <v>1174</v>
      </c>
      <c r="L329" s="44" t="s">
        <v>4731</v>
      </c>
      <c r="M329" s="52">
        <v>45932.543749999997</v>
      </c>
      <c r="N329" s="52">
        <v>45936.627083333333</v>
      </c>
      <c r="O329" s="44" t="s">
        <v>37</v>
      </c>
      <c r="P329" s="44" t="s">
        <v>37</v>
      </c>
      <c r="Q329" s="44" t="s">
        <v>3805</v>
      </c>
      <c r="R329" s="44" t="s">
        <v>3806</v>
      </c>
      <c r="S329" s="44" t="s">
        <v>4732</v>
      </c>
      <c r="T329" s="44" t="s">
        <v>3828</v>
      </c>
      <c r="U329" s="44">
        <v>40</v>
      </c>
      <c r="V329" s="44" t="s">
        <v>44</v>
      </c>
      <c r="W329" s="44" t="str">
        <f>VLOOKUP(D329,TIPOLOGIA!A:F,6,0)</f>
        <v>TERRESTRE</v>
      </c>
      <c r="X329" s="44" t="s">
        <v>4726</v>
      </c>
      <c r="Y329" s="44">
        <v>1</v>
      </c>
      <c r="Z329" s="63">
        <f>IF(T329="SOPORTE_TELEFÓNICO",'TARIFAS 2025'!$B$14,IF(V329="PRINCIPAL",'TARIFAS 2025'!$B$11,IF(V329="INTERMEDIA",'TARIFAS 2025'!$C$11,IF(V329="LEJANA",'TARIFAS 2025'!$D$11))))</f>
        <v>40250</v>
      </c>
      <c r="AA329" s="63">
        <f t="shared" si="5"/>
        <v>40250</v>
      </c>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row>
    <row r="330" spans="1:59" s="35" customFormat="1" ht="15.6">
      <c r="A330" s="44" t="s">
        <v>76</v>
      </c>
      <c r="B330" s="44" t="str">
        <f>VLOOKUP(A330,'CENTROS DE COSTOS'!A:D,2,0)</f>
        <v>0036-0007</v>
      </c>
      <c r="C330" s="44" t="str">
        <f>VLOOKUP(A330,'CENTROS DE COSTOS'!A:D,3,0)</f>
        <v>Wompi Santander</v>
      </c>
      <c r="D330" s="44">
        <v>68679</v>
      </c>
      <c r="E330" s="44">
        <v>2829729</v>
      </c>
      <c r="F330" s="44">
        <v>56145</v>
      </c>
      <c r="G330" s="44" t="s">
        <v>35</v>
      </c>
      <c r="H330" s="44" t="s">
        <v>965</v>
      </c>
      <c r="I330" s="44" t="s">
        <v>1022</v>
      </c>
      <c r="J330" s="44" t="s">
        <v>4733</v>
      </c>
      <c r="K330" s="44" t="s">
        <v>1174</v>
      </c>
      <c r="L330" s="44" t="s">
        <v>4734</v>
      </c>
      <c r="M330" s="52">
        <v>45932.474305555559</v>
      </c>
      <c r="N330" s="52">
        <v>45936.627083333333</v>
      </c>
      <c r="O330" s="44" t="s">
        <v>37</v>
      </c>
      <c r="P330" s="44" t="s">
        <v>37</v>
      </c>
      <c r="Q330" s="44" t="s">
        <v>3805</v>
      </c>
      <c r="R330" s="44" t="s">
        <v>3806</v>
      </c>
      <c r="S330" s="44" t="s">
        <v>4735</v>
      </c>
      <c r="T330" s="44" t="s">
        <v>3828</v>
      </c>
      <c r="U330" s="44">
        <v>64</v>
      </c>
      <c r="V330" s="44" t="s">
        <v>43</v>
      </c>
      <c r="W330" s="44" t="str">
        <f>VLOOKUP(D330,TIPOLOGIA!A:F,6,0)</f>
        <v>TERRESTRE</v>
      </c>
      <c r="X330" s="44" t="s">
        <v>2070</v>
      </c>
      <c r="Y330" s="44">
        <v>1</v>
      </c>
      <c r="Z330" s="63">
        <f>IF(T330="SOPORTE_TELEFÓNICO",'TARIFAS 2025'!$B$14,IF(V330="PRINCIPAL",'TARIFAS 2025'!$B$11,IF(V330="INTERMEDIA",'TARIFAS 2025'!$C$11,IF(V330="LEJANA",'TARIFAS 2025'!$D$11))))</f>
        <v>36351</v>
      </c>
      <c r="AA330" s="63">
        <f t="shared" si="5"/>
        <v>36351</v>
      </c>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row>
    <row r="331" spans="1:59" s="35" customFormat="1" ht="15.6">
      <c r="A331" s="44" t="s">
        <v>90</v>
      </c>
      <c r="B331" s="44" t="str">
        <f>VLOOKUP(A331,'CENTROS DE COSTOS'!A:D,2,0)</f>
        <v>0036-0005</v>
      </c>
      <c r="C331" s="44" t="str">
        <f>VLOOKUP(A331,'CENTROS DE COSTOS'!A:D,3,0)</f>
        <v>Wompi Noroccidente</v>
      </c>
      <c r="D331" s="44">
        <v>5001</v>
      </c>
      <c r="E331" s="44">
        <v>2808396</v>
      </c>
      <c r="F331" s="44">
        <v>13155</v>
      </c>
      <c r="G331" s="44" t="s">
        <v>35</v>
      </c>
      <c r="H331" s="44" t="s">
        <v>122</v>
      </c>
      <c r="I331" s="44" t="s">
        <v>90</v>
      </c>
      <c r="J331" s="44" t="s">
        <v>4736</v>
      </c>
      <c r="K331" s="44" t="s">
        <v>1174</v>
      </c>
      <c r="L331" s="44" t="s">
        <v>4737</v>
      </c>
      <c r="M331" s="52">
        <v>45929.513194444444</v>
      </c>
      <c r="N331" s="52">
        <v>45936.654166666667</v>
      </c>
      <c r="O331" s="44" t="s">
        <v>37</v>
      </c>
      <c r="P331" s="44" t="s">
        <v>37</v>
      </c>
      <c r="Q331" s="44" t="s">
        <v>3805</v>
      </c>
      <c r="R331" s="44" t="s">
        <v>3806</v>
      </c>
      <c r="S331" s="44" t="s">
        <v>4738</v>
      </c>
      <c r="T331" s="44" t="s">
        <v>1178</v>
      </c>
      <c r="U331" s="44">
        <v>64</v>
      </c>
      <c r="V331" s="44" t="s">
        <v>42</v>
      </c>
      <c r="W331" s="44" t="str">
        <f>VLOOKUP(D331,TIPOLOGIA!A:F,6,0)</f>
        <v>TERRESTRE</v>
      </c>
      <c r="X331" s="44" t="s">
        <v>2070</v>
      </c>
      <c r="Y331" s="44">
        <v>1</v>
      </c>
      <c r="Z331" s="63">
        <f>IF(T331="SOPORTE_TELEFÓNICO",'TARIFAS 2025'!$B$14,IF(V331="PRINCIPAL",'TARIFAS 2025'!$B$11,IF(V331="INTERMEDIA",'TARIFAS 2025'!$C$11,IF(V331="LEJANA",'TARIFAS 2025'!$D$11))))</f>
        <v>31419</v>
      </c>
      <c r="AA331" s="63">
        <f t="shared" si="5"/>
        <v>31419</v>
      </c>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row>
    <row r="332" spans="1:59" s="35" customFormat="1" ht="15.6">
      <c r="A332" s="44" t="s">
        <v>90</v>
      </c>
      <c r="B332" s="44" t="str">
        <f>VLOOKUP(A332,'CENTROS DE COSTOS'!A:D,2,0)</f>
        <v>0036-0005</v>
      </c>
      <c r="C332" s="44" t="str">
        <f>VLOOKUP(A332,'CENTROS DE COSTOS'!A:D,3,0)</f>
        <v>Wompi Noroccidente</v>
      </c>
      <c r="D332" s="44">
        <v>5088</v>
      </c>
      <c r="E332" s="44">
        <v>2811491</v>
      </c>
      <c r="F332" s="44">
        <v>79425</v>
      </c>
      <c r="G332" s="44" t="s">
        <v>35</v>
      </c>
      <c r="H332" s="44" t="s">
        <v>122</v>
      </c>
      <c r="I332" s="44" t="s">
        <v>157</v>
      </c>
      <c r="J332" s="44" t="s">
        <v>4739</v>
      </c>
      <c r="K332" s="44" t="s">
        <v>1174</v>
      </c>
      <c r="L332" s="44" t="s">
        <v>4740</v>
      </c>
      <c r="M332" s="52">
        <v>45930.333333333336</v>
      </c>
      <c r="N332" s="52">
        <v>45936.657638888886</v>
      </c>
      <c r="O332" s="44" t="s">
        <v>37</v>
      </c>
      <c r="P332" s="44" t="s">
        <v>37</v>
      </c>
      <c r="Q332" s="44" t="s">
        <v>3805</v>
      </c>
      <c r="R332" s="44" t="s">
        <v>3806</v>
      </c>
      <c r="S332" s="44" t="s">
        <v>4741</v>
      </c>
      <c r="T332" s="44" t="s">
        <v>1178</v>
      </c>
      <c r="U332" s="44">
        <v>16</v>
      </c>
      <c r="V332" s="44" t="s">
        <v>42</v>
      </c>
      <c r="W332" s="44" t="str">
        <f>VLOOKUP(D332,TIPOLOGIA!A:F,6,0)</f>
        <v>TERRESTRE</v>
      </c>
      <c r="X332" s="44" t="s">
        <v>3837</v>
      </c>
      <c r="Y332" s="44">
        <v>1</v>
      </c>
      <c r="Z332" s="63">
        <f>IF(T332="SOPORTE_TELEFÓNICO",'TARIFAS 2025'!$B$14,IF(V332="PRINCIPAL",'TARIFAS 2025'!$B$11,IF(V332="INTERMEDIA",'TARIFAS 2025'!$C$11,IF(V332="LEJANA",'TARIFAS 2025'!$D$11))))</f>
        <v>31419</v>
      </c>
      <c r="AA332" s="63">
        <f t="shared" si="5"/>
        <v>31419</v>
      </c>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row>
    <row r="333" spans="1:59" s="35" customFormat="1" ht="15.6">
      <c r="A333" s="44" t="s">
        <v>90</v>
      </c>
      <c r="B333" s="44" t="str">
        <f>VLOOKUP(A333,'CENTROS DE COSTOS'!A:D,2,0)</f>
        <v>0036-0005</v>
      </c>
      <c r="C333" s="44" t="str">
        <f>VLOOKUP(A333,'CENTROS DE COSTOS'!A:D,3,0)</f>
        <v>Wompi Noroccidente</v>
      </c>
      <c r="D333" s="44">
        <v>5088</v>
      </c>
      <c r="E333" s="44">
        <v>2811543</v>
      </c>
      <c r="F333" s="44">
        <v>44103</v>
      </c>
      <c r="G333" s="44" t="s">
        <v>35</v>
      </c>
      <c r="H333" s="44" t="s">
        <v>122</v>
      </c>
      <c r="I333" s="44" t="s">
        <v>157</v>
      </c>
      <c r="J333" s="44" t="s">
        <v>4742</v>
      </c>
      <c r="K333" s="44" t="s">
        <v>1174</v>
      </c>
      <c r="L333" s="44" t="s">
        <v>4743</v>
      </c>
      <c r="M333" s="52">
        <v>45930.333333333336</v>
      </c>
      <c r="N333" s="52">
        <v>45936.657638888886</v>
      </c>
      <c r="O333" s="44" t="s">
        <v>37</v>
      </c>
      <c r="P333" s="44" t="s">
        <v>37</v>
      </c>
      <c r="Q333" s="44" t="s">
        <v>3805</v>
      </c>
      <c r="R333" s="44" t="s">
        <v>3806</v>
      </c>
      <c r="S333" s="44" t="s">
        <v>4744</v>
      </c>
      <c r="T333" s="44" t="s">
        <v>1178</v>
      </c>
      <c r="U333" s="44">
        <v>64</v>
      </c>
      <c r="V333" s="44" t="s">
        <v>42</v>
      </c>
      <c r="W333" s="44" t="str">
        <f>VLOOKUP(D333,TIPOLOGIA!A:F,6,0)</f>
        <v>TERRESTRE</v>
      </c>
      <c r="X333" s="44" t="s">
        <v>3837</v>
      </c>
      <c r="Y333" s="44">
        <v>1</v>
      </c>
      <c r="Z333" s="63">
        <f>IF(T333="SOPORTE_TELEFÓNICO",'TARIFAS 2025'!$B$14,IF(V333="PRINCIPAL",'TARIFAS 2025'!$B$11,IF(V333="INTERMEDIA",'TARIFAS 2025'!$C$11,IF(V333="LEJANA",'TARIFAS 2025'!$D$11))))</f>
        <v>31419</v>
      </c>
      <c r="AA333" s="63">
        <f t="shared" si="5"/>
        <v>31419</v>
      </c>
      <c r="AB333" s="41"/>
      <c r="AC333" s="41"/>
      <c r="AD333" s="41"/>
      <c r="AE333" s="41"/>
      <c r="AF333" s="41"/>
      <c r="AG333" s="41"/>
      <c r="AH333" s="41"/>
      <c r="AI333" s="41"/>
      <c r="AJ333" s="41"/>
      <c r="AK333" s="41"/>
      <c r="AL333" s="41"/>
      <c r="AM333" s="41"/>
      <c r="AN333" s="41"/>
      <c r="AO333" s="41"/>
      <c r="AP333" s="41"/>
      <c r="AQ333" s="41"/>
      <c r="AR333" s="41"/>
      <c r="AS333" s="41"/>
      <c r="AT333" s="41"/>
      <c r="AU333" s="41"/>
      <c r="AV333" s="41"/>
      <c r="AW333" s="41"/>
      <c r="AX333" s="41"/>
      <c r="AY333" s="41"/>
      <c r="AZ333" s="41"/>
      <c r="BA333" s="41"/>
      <c r="BB333" s="41"/>
      <c r="BC333" s="41"/>
      <c r="BD333" s="41"/>
      <c r="BE333" s="41"/>
      <c r="BF333" s="41"/>
      <c r="BG333" s="41"/>
    </row>
    <row r="334" spans="1:59" s="35" customFormat="1" ht="15.6">
      <c r="A334" s="44" t="s">
        <v>90</v>
      </c>
      <c r="B334" s="44" t="str">
        <f>VLOOKUP(A334,'CENTROS DE COSTOS'!A:D,2,0)</f>
        <v>0036-0005</v>
      </c>
      <c r="C334" s="44" t="str">
        <f>VLOOKUP(A334,'CENTROS DE COSTOS'!A:D,3,0)</f>
        <v>Wompi Noroccidente</v>
      </c>
      <c r="D334" s="44">
        <v>5001</v>
      </c>
      <c r="E334" s="44">
        <v>2811502</v>
      </c>
      <c r="F334" s="44">
        <v>60786</v>
      </c>
      <c r="G334" s="44" t="s">
        <v>35</v>
      </c>
      <c r="H334" s="44" t="s">
        <v>122</v>
      </c>
      <c r="I334" s="44" t="s">
        <v>90</v>
      </c>
      <c r="J334" s="44" t="s">
        <v>4745</v>
      </c>
      <c r="K334" s="44" t="s">
        <v>1174</v>
      </c>
      <c r="L334" s="44" t="s">
        <v>4746</v>
      </c>
      <c r="M334" s="52">
        <v>45930.333333333336</v>
      </c>
      <c r="N334" s="52">
        <v>45936.658333333333</v>
      </c>
      <c r="O334" s="44" t="s">
        <v>37</v>
      </c>
      <c r="P334" s="44" t="s">
        <v>37</v>
      </c>
      <c r="Q334" s="44" t="s">
        <v>3805</v>
      </c>
      <c r="R334" s="44" t="s">
        <v>3806</v>
      </c>
      <c r="S334" s="44" t="s">
        <v>4747</v>
      </c>
      <c r="T334" s="44" t="s">
        <v>1178</v>
      </c>
      <c r="U334" s="44">
        <v>32</v>
      </c>
      <c r="V334" s="44" t="s">
        <v>42</v>
      </c>
      <c r="W334" s="44" t="str">
        <f>VLOOKUP(D334,TIPOLOGIA!A:F,6,0)</f>
        <v>TERRESTRE</v>
      </c>
      <c r="X334" s="44" t="s">
        <v>3837</v>
      </c>
      <c r="Y334" s="44">
        <v>1</v>
      </c>
      <c r="Z334" s="63">
        <f>IF(T334="SOPORTE_TELEFÓNICO",'TARIFAS 2025'!$B$14,IF(V334="PRINCIPAL",'TARIFAS 2025'!$B$11,IF(V334="INTERMEDIA",'TARIFAS 2025'!$C$11,IF(V334="LEJANA",'TARIFAS 2025'!$D$11))))</f>
        <v>31419</v>
      </c>
      <c r="AA334" s="63">
        <f t="shared" si="5"/>
        <v>31419</v>
      </c>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row>
    <row r="335" spans="1:59" s="35" customFormat="1" ht="15.6">
      <c r="A335" s="44" t="s">
        <v>90</v>
      </c>
      <c r="B335" s="44" t="str">
        <f>VLOOKUP(A335,'CENTROS DE COSTOS'!A:D,2,0)</f>
        <v>0036-0005</v>
      </c>
      <c r="C335" s="44" t="str">
        <f>VLOOKUP(A335,'CENTROS DE COSTOS'!A:D,3,0)</f>
        <v>Wompi Noroccidente</v>
      </c>
      <c r="D335" s="44">
        <v>5001</v>
      </c>
      <c r="E335" s="44">
        <v>2812485</v>
      </c>
      <c r="F335" s="44">
        <v>30081</v>
      </c>
      <c r="G335" s="44" t="s">
        <v>35</v>
      </c>
      <c r="H335" s="44" t="s">
        <v>122</v>
      </c>
      <c r="I335" s="44" t="s">
        <v>90</v>
      </c>
      <c r="J335" s="44" t="s">
        <v>4748</v>
      </c>
      <c r="K335" s="44" t="s">
        <v>1174</v>
      </c>
      <c r="L335" s="44" t="s">
        <v>4749</v>
      </c>
      <c r="M335" s="52">
        <v>45930.345833333333</v>
      </c>
      <c r="N335" s="52">
        <v>45936.65902777778</v>
      </c>
      <c r="O335" s="44" t="s">
        <v>37</v>
      </c>
      <c r="P335" s="44" t="s">
        <v>37</v>
      </c>
      <c r="Q335" s="44" t="s">
        <v>3805</v>
      </c>
      <c r="R335" s="44" t="s">
        <v>3806</v>
      </c>
      <c r="S335" s="44" t="s">
        <v>4750</v>
      </c>
      <c r="T335" s="44" t="s">
        <v>1178</v>
      </c>
      <c r="U335" s="44">
        <v>64</v>
      </c>
      <c r="V335" s="44" t="s">
        <v>42</v>
      </c>
      <c r="W335" s="44" t="str">
        <f>VLOOKUP(D335,TIPOLOGIA!A:F,6,0)</f>
        <v>TERRESTRE</v>
      </c>
      <c r="X335" s="44" t="s">
        <v>3837</v>
      </c>
      <c r="Y335" s="44">
        <v>1</v>
      </c>
      <c r="Z335" s="63">
        <f>IF(T335="SOPORTE_TELEFÓNICO",'TARIFAS 2025'!$B$14,IF(V335="PRINCIPAL",'TARIFAS 2025'!$B$11,IF(V335="INTERMEDIA",'TARIFAS 2025'!$C$11,IF(V335="LEJANA",'TARIFAS 2025'!$D$11))))</f>
        <v>31419</v>
      </c>
      <c r="AA335" s="63">
        <f t="shared" si="5"/>
        <v>31419</v>
      </c>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row>
    <row r="336" spans="1:59" s="35" customFormat="1" ht="15.6">
      <c r="A336" s="44" t="s">
        <v>90</v>
      </c>
      <c r="B336" s="44" t="str">
        <f>VLOOKUP(A336,'CENTROS DE COSTOS'!A:D,2,0)</f>
        <v>0036-0005</v>
      </c>
      <c r="C336" s="44" t="str">
        <f>VLOOKUP(A336,'CENTROS DE COSTOS'!A:D,3,0)</f>
        <v>Wompi Noroccidente</v>
      </c>
      <c r="D336" s="44">
        <v>5001</v>
      </c>
      <c r="E336" s="44">
        <v>2813086</v>
      </c>
      <c r="F336" s="44">
        <v>45585</v>
      </c>
      <c r="G336" s="44" t="s">
        <v>35</v>
      </c>
      <c r="H336" s="44" t="s">
        <v>122</v>
      </c>
      <c r="I336" s="44" t="s">
        <v>90</v>
      </c>
      <c r="J336" s="44" t="s">
        <v>4751</v>
      </c>
      <c r="K336" s="44" t="s">
        <v>1174</v>
      </c>
      <c r="L336" s="44" t="s">
        <v>4752</v>
      </c>
      <c r="M336" s="52">
        <v>45930.375694444447</v>
      </c>
      <c r="N336" s="52">
        <v>45936.659722222219</v>
      </c>
      <c r="O336" s="44" t="s">
        <v>37</v>
      </c>
      <c r="P336" s="44" t="s">
        <v>37</v>
      </c>
      <c r="Q336" s="44" t="s">
        <v>3805</v>
      </c>
      <c r="R336" s="44" t="s">
        <v>3806</v>
      </c>
      <c r="S336" s="44" t="s">
        <v>4753</v>
      </c>
      <c r="T336" s="44" t="s">
        <v>1178</v>
      </c>
      <c r="U336" s="44">
        <v>64</v>
      </c>
      <c r="V336" s="44" t="s">
        <v>42</v>
      </c>
      <c r="W336" s="44" t="str">
        <f>VLOOKUP(D336,TIPOLOGIA!A:F,6,0)</f>
        <v>TERRESTRE</v>
      </c>
      <c r="X336" s="44" t="s">
        <v>3837</v>
      </c>
      <c r="Y336" s="44">
        <v>1</v>
      </c>
      <c r="Z336" s="63">
        <f>IF(T336="SOPORTE_TELEFÓNICO",'TARIFAS 2025'!$B$14,IF(V336="PRINCIPAL",'TARIFAS 2025'!$B$11,IF(V336="INTERMEDIA",'TARIFAS 2025'!$C$11,IF(V336="LEJANA",'TARIFAS 2025'!$D$11))))</f>
        <v>31419</v>
      </c>
      <c r="AA336" s="63">
        <f t="shared" si="5"/>
        <v>31419</v>
      </c>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row>
    <row r="337" spans="1:59" s="35" customFormat="1" ht="15.6">
      <c r="A337" s="44" t="s">
        <v>90</v>
      </c>
      <c r="B337" s="44" t="str">
        <f>VLOOKUP(A337,'CENTROS DE COSTOS'!A:D,2,0)</f>
        <v>0036-0005</v>
      </c>
      <c r="C337" s="44" t="str">
        <f>VLOOKUP(A337,'CENTROS DE COSTOS'!A:D,3,0)</f>
        <v>Wompi Noroccidente</v>
      </c>
      <c r="D337" s="44">
        <v>5631</v>
      </c>
      <c r="E337" s="44">
        <v>2813099</v>
      </c>
      <c r="F337" s="44">
        <v>73520</v>
      </c>
      <c r="G337" s="44" t="s">
        <v>35</v>
      </c>
      <c r="H337" s="44" t="s">
        <v>122</v>
      </c>
      <c r="I337" s="44" t="s">
        <v>216</v>
      </c>
      <c r="J337" s="44" t="s">
        <v>4754</v>
      </c>
      <c r="K337" s="44" t="s">
        <v>1174</v>
      </c>
      <c r="L337" s="44" t="s">
        <v>4755</v>
      </c>
      <c r="M337" s="52">
        <v>45930.377083333333</v>
      </c>
      <c r="N337" s="52">
        <v>45936.660416666666</v>
      </c>
      <c r="O337" s="44" t="s">
        <v>37</v>
      </c>
      <c r="P337" s="44" t="s">
        <v>37</v>
      </c>
      <c r="Q337" s="44" t="s">
        <v>3805</v>
      </c>
      <c r="R337" s="44" t="s">
        <v>3806</v>
      </c>
      <c r="S337" s="44" t="s">
        <v>4756</v>
      </c>
      <c r="T337" s="44" t="s">
        <v>1178</v>
      </c>
      <c r="U337" s="44">
        <v>32</v>
      </c>
      <c r="V337" s="44" t="s">
        <v>42</v>
      </c>
      <c r="W337" s="44" t="str">
        <f>VLOOKUP(D337,TIPOLOGIA!A:F,6,0)</f>
        <v>TERRESTRE</v>
      </c>
      <c r="X337" s="44" t="s">
        <v>3837</v>
      </c>
      <c r="Y337" s="44">
        <v>1</v>
      </c>
      <c r="Z337" s="63">
        <f>IF(T337="SOPORTE_TELEFÓNICO",'TARIFAS 2025'!$B$14,IF(V337="PRINCIPAL",'TARIFAS 2025'!$B$11,IF(V337="INTERMEDIA",'TARIFAS 2025'!$C$11,IF(V337="LEJANA",'TARIFAS 2025'!$D$11))))</f>
        <v>31419</v>
      </c>
      <c r="AA337" s="63">
        <f t="shared" si="5"/>
        <v>31419</v>
      </c>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row>
    <row r="338" spans="1:59" s="35" customFormat="1" ht="15.6">
      <c r="A338" s="44" t="s">
        <v>90</v>
      </c>
      <c r="B338" s="44" t="str">
        <f>VLOOKUP(A338,'CENTROS DE COSTOS'!A:D,2,0)</f>
        <v>0036-0005</v>
      </c>
      <c r="C338" s="44" t="str">
        <f>VLOOKUP(A338,'CENTROS DE COSTOS'!A:D,3,0)</f>
        <v>Wompi Noroccidente</v>
      </c>
      <c r="D338" s="44">
        <v>5266</v>
      </c>
      <c r="E338" s="44">
        <v>2813978</v>
      </c>
      <c r="F338" s="44">
        <v>21688</v>
      </c>
      <c r="G338" s="44" t="s">
        <v>35</v>
      </c>
      <c r="H338" s="44" t="s">
        <v>122</v>
      </c>
      <c r="I338" s="44" t="s">
        <v>182</v>
      </c>
      <c r="J338" s="44" t="s">
        <v>4757</v>
      </c>
      <c r="K338" s="44" t="s">
        <v>1174</v>
      </c>
      <c r="L338" s="44" t="s">
        <v>4758</v>
      </c>
      <c r="M338" s="52">
        <v>45930.417361111111</v>
      </c>
      <c r="N338" s="52">
        <v>45936.661111111112</v>
      </c>
      <c r="O338" s="44" t="s">
        <v>37</v>
      </c>
      <c r="P338" s="44" t="s">
        <v>37</v>
      </c>
      <c r="Q338" s="44" t="s">
        <v>3805</v>
      </c>
      <c r="R338" s="44" t="s">
        <v>3806</v>
      </c>
      <c r="S338" s="44" t="s">
        <v>4759</v>
      </c>
      <c r="T338" s="44" t="s">
        <v>1178</v>
      </c>
      <c r="U338" s="44">
        <v>64</v>
      </c>
      <c r="V338" s="44" t="s">
        <v>42</v>
      </c>
      <c r="W338" s="44" t="str">
        <f>VLOOKUP(D338,TIPOLOGIA!A:F,6,0)</f>
        <v>TERRESTRE</v>
      </c>
      <c r="X338" s="44" t="s">
        <v>3837</v>
      </c>
      <c r="Y338" s="44">
        <v>1</v>
      </c>
      <c r="Z338" s="63">
        <f>IF(T338="SOPORTE_TELEFÓNICO",'TARIFAS 2025'!$B$14,IF(V338="PRINCIPAL",'TARIFAS 2025'!$B$11,IF(V338="INTERMEDIA",'TARIFAS 2025'!$C$11,IF(V338="LEJANA",'TARIFAS 2025'!$D$11))))</f>
        <v>31419</v>
      </c>
      <c r="AA338" s="63">
        <f t="shared" si="5"/>
        <v>31419</v>
      </c>
      <c r="AB338" s="41"/>
      <c r="AC338" s="41"/>
      <c r="AD338" s="41"/>
      <c r="AE338" s="41"/>
      <c r="AF338" s="41"/>
      <c r="AG338" s="41"/>
      <c r="AH338" s="41"/>
      <c r="AI338" s="41"/>
      <c r="AJ338" s="41"/>
      <c r="AK338" s="41"/>
      <c r="AL338" s="41"/>
      <c r="AM338" s="41"/>
      <c r="AN338" s="41"/>
      <c r="AO338" s="41"/>
      <c r="AP338" s="41"/>
      <c r="AQ338" s="41"/>
      <c r="AR338" s="41"/>
      <c r="AS338" s="41"/>
      <c r="AT338" s="41"/>
      <c r="AU338" s="41"/>
      <c r="AV338" s="41"/>
      <c r="AW338" s="41"/>
      <c r="AX338" s="41"/>
      <c r="AY338" s="41"/>
      <c r="AZ338" s="41"/>
      <c r="BA338" s="41"/>
      <c r="BB338" s="41"/>
      <c r="BC338" s="41"/>
      <c r="BD338" s="41"/>
      <c r="BE338" s="41"/>
      <c r="BF338" s="41"/>
      <c r="BG338" s="41"/>
    </row>
    <row r="339" spans="1:59" s="35" customFormat="1" ht="15.6">
      <c r="A339" s="44" t="s">
        <v>90</v>
      </c>
      <c r="B339" s="44" t="str">
        <f>VLOOKUP(A339,'CENTROS DE COSTOS'!A:D,2,0)</f>
        <v>0036-0005</v>
      </c>
      <c r="C339" s="44" t="str">
        <f>VLOOKUP(A339,'CENTROS DE COSTOS'!A:D,3,0)</f>
        <v>Wompi Noroccidente</v>
      </c>
      <c r="D339" s="44">
        <v>5001</v>
      </c>
      <c r="E339" s="44">
        <v>2814069</v>
      </c>
      <c r="F339" s="44">
        <v>71695</v>
      </c>
      <c r="G339" s="44" t="s">
        <v>35</v>
      </c>
      <c r="H339" s="44" t="s">
        <v>122</v>
      </c>
      <c r="I339" s="44" t="s">
        <v>2044</v>
      </c>
      <c r="J339" s="44" t="s">
        <v>4760</v>
      </c>
      <c r="K339" s="44" t="s">
        <v>1174</v>
      </c>
      <c r="L339" s="44" t="s">
        <v>4761</v>
      </c>
      <c r="M339" s="52">
        <v>45930.427777777775</v>
      </c>
      <c r="N339" s="52">
        <v>45936.664583333331</v>
      </c>
      <c r="O339" s="44" t="s">
        <v>37</v>
      </c>
      <c r="P339" s="44" t="s">
        <v>37</v>
      </c>
      <c r="Q339" s="44" t="s">
        <v>3805</v>
      </c>
      <c r="R339" s="44" t="s">
        <v>3806</v>
      </c>
      <c r="S339" s="44" t="s">
        <v>4762</v>
      </c>
      <c r="T339" s="44" t="s">
        <v>1178</v>
      </c>
      <c r="U339" s="44">
        <v>48</v>
      </c>
      <c r="V339" s="44" t="s">
        <v>42</v>
      </c>
      <c r="W339" s="44" t="str">
        <f>VLOOKUP(D339,TIPOLOGIA!A:F,6,0)</f>
        <v>TERRESTRE</v>
      </c>
      <c r="X339" s="44" t="s">
        <v>3837</v>
      </c>
      <c r="Y339" s="44">
        <v>1</v>
      </c>
      <c r="Z339" s="63">
        <f>IF(T339="SOPORTE_TELEFÓNICO",'TARIFAS 2025'!$B$14,IF(V339="PRINCIPAL",'TARIFAS 2025'!$B$11,IF(V339="INTERMEDIA",'TARIFAS 2025'!$C$11,IF(V339="LEJANA",'TARIFAS 2025'!$D$11))))</f>
        <v>31419</v>
      </c>
      <c r="AA339" s="63">
        <f t="shared" si="5"/>
        <v>31419</v>
      </c>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row>
    <row r="340" spans="1:59" s="35" customFormat="1" ht="15.6">
      <c r="A340" s="44" t="s">
        <v>90</v>
      </c>
      <c r="B340" s="44" t="str">
        <f>VLOOKUP(A340,'CENTROS DE COSTOS'!A:D,2,0)</f>
        <v>0036-0005</v>
      </c>
      <c r="C340" s="44" t="str">
        <f>VLOOKUP(A340,'CENTROS DE COSTOS'!A:D,3,0)</f>
        <v>Wompi Noroccidente</v>
      </c>
      <c r="D340" s="44">
        <v>5001</v>
      </c>
      <c r="E340" s="44">
        <v>2815111</v>
      </c>
      <c r="F340" s="44">
        <v>73784</v>
      </c>
      <c r="G340" s="44" t="s">
        <v>35</v>
      </c>
      <c r="H340" s="44" t="s">
        <v>122</v>
      </c>
      <c r="I340" s="44" t="s">
        <v>90</v>
      </c>
      <c r="J340" s="44" t="s">
        <v>4763</v>
      </c>
      <c r="K340" s="44" t="s">
        <v>1174</v>
      </c>
      <c r="L340" s="44" t="s">
        <v>4764</v>
      </c>
      <c r="M340" s="52">
        <v>45930.470138888886</v>
      </c>
      <c r="N340" s="52">
        <v>45936.667361111111</v>
      </c>
      <c r="O340" s="44" t="s">
        <v>37</v>
      </c>
      <c r="P340" s="44" t="s">
        <v>37</v>
      </c>
      <c r="Q340" s="44" t="s">
        <v>3805</v>
      </c>
      <c r="R340" s="44" t="s">
        <v>3806</v>
      </c>
      <c r="S340" s="44" t="s">
        <v>4765</v>
      </c>
      <c r="T340" s="44" t="s">
        <v>1178</v>
      </c>
      <c r="U340" s="44">
        <v>40</v>
      </c>
      <c r="V340" s="44" t="s">
        <v>42</v>
      </c>
      <c r="W340" s="44" t="str">
        <f>VLOOKUP(D340,TIPOLOGIA!A:F,6,0)</f>
        <v>TERRESTRE</v>
      </c>
      <c r="X340" s="44" t="s">
        <v>3837</v>
      </c>
      <c r="Y340" s="44">
        <v>1</v>
      </c>
      <c r="Z340" s="63">
        <f>IF(T340="SOPORTE_TELEFÓNICO",'TARIFAS 2025'!$B$14,IF(V340="PRINCIPAL",'TARIFAS 2025'!$B$11,IF(V340="INTERMEDIA",'TARIFAS 2025'!$C$11,IF(V340="LEJANA",'TARIFAS 2025'!$D$11))))</f>
        <v>31419</v>
      </c>
      <c r="AA340" s="63">
        <f t="shared" si="5"/>
        <v>31419</v>
      </c>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row>
    <row r="341" spans="1:59" s="35" customFormat="1" ht="15.6">
      <c r="A341" s="44" t="s">
        <v>90</v>
      </c>
      <c r="B341" s="44" t="str">
        <f>VLOOKUP(A341,'CENTROS DE COSTOS'!A:D,2,0)</f>
        <v>0036-0005</v>
      </c>
      <c r="C341" s="44" t="str">
        <f>VLOOKUP(A341,'CENTROS DE COSTOS'!A:D,3,0)</f>
        <v>Wompi Noroccidente</v>
      </c>
      <c r="D341" s="44">
        <v>5001</v>
      </c>
      <c r="E341" s="44">
        <v>2815506</v>
      </c>
      <c r="F341" s="44">
        <v>69522</v>
      </c>
      <c r="G341" s="44" t="s">
        <v>35</v>
      </c>
      <c r="H341" s="44" t="s">
        <v>122</v>
      </c>
      <c r="I341" s="44" t="s">
        <v>90</v>
      </c>
      <c r="J341" s="44" t="s">
        <v>2527</v>
      </c>
      <c r="K341" s="44" t="s">
        <v>1174</v>
      </c>
      <c r="L341" s="44" t="s">
        <v>4766</v>
      </c>
      <c r="M341" s="52">
        <v>45930.491666666669</v>
      </c>
      <c r="N341" s="52">
        <v>45936.668055555558</v>
      </c>
      <c r="O341" s="44" t="s">
        <v>37</v>
      </c>
      <c r="P341" s="44" t="s">
        <v>37</v>
      </c>
      <c r="Q341" s="44" t="s">
        <v>3805</v>
      </c>
      <c r="R341" s="44" t="s">
        <v>3806</v>
      </c>
      <c r="S341" s="44" t="s">
        <v>4767</v>
      </c>
      <c r="T341" s="44" t="s">
        <v>1178</v>
      </c>
      <c r="U341" s="44">
        <v>32</v>
      </c>
      <c r="V341" s="44" t="s">
        <v>42</v>
      </c>
      <c r="W341" s="44" t="str">
        <f>VLOOKUP(D341,TIPOLOGIA!A:F,6,0)</f>
        <v>TERRESTRE</v>
      </c>
      <c r="X341" s="44" t="s">
        <v>3837</v>
      </c>
      <c r="Y341" s="44">
        <v>1</v>
      </c>
      <c r="Z341" s="63">
        <f>IF(T341="SOPORTE_TELEFÓNICO",'TARIFAS 2025'!$B$14,IF(V341="PRINCIPAL",'TARIFAS 2025'!$B$11,IF(V341="INTERMEDIA",'TARIFAS 2025'!$C$11,IF(V341="LEJANA",'TARIFAS 2025'!$D$11))))</f>
        <v>31419</v>
      </c>
      <c r="AA341" s="63">
        <f t="shared" si="5"/>
        <v>31419</v>
      </c>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row>
    <row r="342" spans="1:59" s="35" customFormat="1" ht="15.6">
      <c r="A342" s="44" t="s">
        <v>90</v>
      </c>
      <c r="B342" s="44" t="str">
        <f>VLOOKUP(A342,'CENTROS DE COSTOS'!A:D,2,0)</f>
        <v>0036-0005</v>
      </c>
      <c r="C342" s="44" t="str">
        <f>VLOOKUP(A342,'CENTROS DE COSTOS'!A:D,3,0)</f>
        <v>Wompi Noroccidente</v>
      </c>
      <c r="D342" s="44">
        <v>5001</v>
      </c>
      <c r="E342" s="44">
        <v>2815655</v>
      </c>
      <c r="F342" s="44">
        <v>23336</v>
      </c>
      <c r="G342" s="44" t="s">
        <v>35</v>
      </c>
      <c r="H342" s="44" t="s">
        <v>122</v>
      </c>
      <c r="I342" s="44" t="s">
        <v>2044</v>
      </c>
      <c r="J342" s="44" t="s">
        <v>4768</v>
      </c>
      <c r="K342" s="44" t="s">
        <v>1174</v>
      </c>
      <c r="L342" s="44" t="s">
        <v>4769</v>
      </c>
      <c r="M342" s="52">
        <v>45930.517361111109</v>
      </c>
      <c r="N342" s="52">
        <v>45936.668749999997</v>
      </c>
      <c r="O342" s="44" t="s">
        <v>37</v>
      </c>
      <c r="P342" s="44" t="s">
        <v>37</v>
      </c>
      <c r="Q342" s="44" t="s">
        <v>3805</v>
      </c>
      <c r="R342" s="44" t="s">
        <v>3806</v>
      </c>
      <c r="S342" s="44" t="s">
        <v>4770</v>
      </c>
      <c r="T342" s="44" t="s">
        <v>1178</v>
      </c>
      <c r="U342" s="44">
        <v>56</v>
      </c>
      <c r="V342" s="44" t="s">
        <v>42</v>
      </c>
      <c r="W342" s="44" t="str">
        <f>VLOOKUP(D342,TIPOLOGIA!A:F,6,0)</f>
        <v>TERRESTRE</v>
      </c>
      <c r="X342" s="44" t="s">
        <v>3837</v>
      </c>
      <c r="Y342" s="44">
        <v>1</v>
      </c>
      <c r="Z342" s="63">
        <f>IF(T342="SOPORTE_TELEFÓNICO",'TARIFAS 2025'!$B$14,IF(V342="PRINCIPAL",'TARIFAS 2025'!$B$11,IF(V342="INTERMEDIA",'TARIFAS 2025'!$C$11,IF(V342="LEJANA",'TARIFAS 2025'!$D$11))))</f>
        <v>31419</v>
      </c>
      <c r="AA342" s="63">
        <f t="shared" si="5"/>
        <v>31419</v>
      </c>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row>
    <row r="343" spans="1:59" s="35" customFormat="1" ht="15.6">
      <c r="A343" s="44" t="s">
        <v>90</v>
      </c>
      <c r="B343" s="44" t="str">
        <f>VLOOKUP(A343,'CENTROS DE COSTOS'!A:D,2,0)</f>
        <v>0036-0005</v>
      </c>
      <c r="C343" s="44" t="str">
        <f>VLOOKUP(A343,'CENTROS DE COSTOS'!A:D,3,0)</f>
        <v>Wompi Noroccidente</v>
      </c>
      <c r="D343" s="44">
        <v>5001</v>
      </c>
      <c r="E343" s="44">
        <v>2816006</v>
      </c>
      <c r="F343" s="44">
        <v>74399</v>
      </c>
      <c r="G343" s="44" t="s">
        <v>35</v>
      </c>
      <c r="H343" s="44" t="s">
        <v>122</v>
      </c>
      <c r="I343" s="44" t="s">
        <v>2044</v>
      </c>
      <c r="J343" s="44" t="s">
        <v>4771</v>
      </c>
      <c r="K343" s="44" t="s">
        <v>1174</v>
      </c>
      <c r="L343" s="44" t="s">
        <v>4772</v>
      </c>
      <c r="M343" s="52">
        <v>45930.54583333333</v>
      </c>
      <c r="N343" s="52">
        <v>45936.668749999997</v>
      </c>
      <c r="O343" s="44" t="s">
        <v>37</v>
      </c>
      <c r="P343" s="44" t="s">
        <v>37</v>
      </c>
      <c r="Q343" s="44" t="s">
        <v>3805</v>
      </c>
      <c r="R343" s="44" t="s">
        <v>3806</v>
      </c>
      <c r="S343" s="44" t="s">
        <v>4773</v>
      </c>
      <c r="T343" s="44" t="s">
        <v>1178</v>
      </c>
      <c r="U343" s="44">
        <v>40</v>
      </c>
      <c r="V343" s="44" t="s">
        <v>42</v>
      </c>
      <c r="W343" s="44" t="str">
        <f>VLOOKUP(D343,TIPOLOGIA!A:F,6,0)</f>
        <v>TERRESTRE</v>
      </c>
      <c r="X343" s="44" t="s">
        <v>3837</v>
      </c>
      <c r="Y343" s="44">
        <v>1</v>
      </c>
      <c r="Z343" s="63">
        <f>IF(T343="SOPORTE_TELEFÓNICO",'TARIFAS 2025'!$B$14,IF(V343="PRINCIPAL",'TARIFAS 2025'!$B$11,IF(V343="INTERMEDIA",'TARIFAS 2025'!$C$11,IF(V343="LEJANA",'TARIFAS 2025'!$D$11))))</f>
        <v>31419</v>
      </c>
      <c r="AA343" s="63">
        <f t="shared" si="5"/>
        <v>31419</v>
      </c>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row>
    <row r="344" spans="1:59" s="35" customFormat="1" ht="15.6">
      <c r="A344" s="44" t="s">
        <v>90</v>
      </c>
      <c r="B344" s="44" t="str">
        <f>VLOOKUP(A344,'CENTROS DE COSTOS'!A:D,2,0)</f>
        <v>0036-0005</v>
      </c>
      <c r="C344" s="44" t="str">
        <f>VLOOKUP(A344,'CENTROS DE COSTOS'!A:D,3,0)</f>
        <v>Wompi Noroccidente</v>
      </c>
      <c r="D344" s="44">
        <v>5001</v>
      </c>
      <c r="E344" s="44">
        <v>2816273</v>
      </c>
      <c r="F344" s="44">
        <v>73447</v>
      </c>
      <c r="G344" s="44" t="s">
        <v>35</v>
      </c>
      <c r="H344" s="44" t="s">
        <v>122</v>
      </c>
      <c r="I344" s="44" t="s">
        <v>2044</v>
      </c>
      <c r="J344" s="44" t="s">
        <v>4774</v>
      </c>
      <c r="K344" s="44" t="s">
        <v>1174</v>
      </c>
      <c r="L344" s="44" t="s">
        <v>4775</v>
      </c>
      <c r="M344" s="52">
        <v>45930.590277777781</v>
      </c>
      <c r="N344" s="52">
        <v>45936.669444444444</v>
      </c>
      <c r="O344" s="44" t="s">
        <v>37</v>
      </c>
      <c r="P344" s="44" t="s">
        <v>37</v>
      </c>
      <c r="Q344" s="44" t="s">
        <v>3805</v>
      </c>
      <c r="R344" s="44" t="s">
        <v>3806</v>
      </c>
      <c r="S344" s="44" t="s">
        <v>4776</v>
      </c>
      <c r="T344" s="44" t="s">
        <v>1178</v>
      </c>
      <c r="U344" s="44">
        <v>24</v>
      </c>
      <c r="V344" s="44" t="s">
        <v>42</v>
      </c>
      <c r="W344" s="44" t="str">
        <f>VLOOKUP(D344,TIPOLOGIA!A:F,6,0)</f>
        <v>TERRESTRE</v>
      </c>
      <c r="X344" s="44" t="s">
        <v>3837</v>
      </c>
      <c r="Y344" s="44">
        <v>1</v>
      </c>
      <c r="Z344" s="63">
        <f>IF(T344="SOPORTE_TELEFÓNICO",'TARIFAS 2025'!$B$14,IF(V344="PRINCIPAL",'TARIFAS 2025'!$B$11,IF(V344="INTERMEDIA",'TARIFAS 2025'!$C$11,IF(V344="LEJANA",'TARIFAS 2025'!$D$11))))</f>
        <v>31419</v>
      </c>
      <c r="AA344" s="63">
        <f t="shared" si="5"/>
        <v>31419</v>
      </c>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row>
    <row r="345" spans="1:59" s="35" customFormat="1" ht="15.6">
      <c r="A345" s="44" t="s">
        <v>90</v>
      </c>
      <c r="B345" s="44" t="str">
        <f>VLOOKUP(A345,'CENTROS DE COSTOS'!A:D,2,0)</f>
        <v>0036-0005</v>
      </c>
      <c r="C345" s="44" t="str">
        <f>VLOOKUP(A345,'CENTROS DE COSTOS'!A:D,3,0)</f>
        <v>Wompi Noroccidente</v>
      </c>
      <c r="D345" s="44">
        <v>5001</v>
      </c>
      <c r="E345" s="44">
        <v>2817003</v>
      </c>
      <c r="F345" s="44">
        <v>74356</v>
      </c>
      <c r="G345" s="44" t="s">
        <v>35</v>
      </c>
      <c r="H345" s="44" t="s">
        <v>122</v>
      </c>
      <c r="I345" s="44" t="s">
        <v>2044</v>
      </c>
      <c r="J345" s="44" t="s">
        <v>4777</v>
      </c>
      <c r="K345" s="44" t="s">
        <v>1174</v>
      </c>
      <c r="L345" s="44" t="s">
        <v>4778</v>
      </c>
      <c r="M345" s="52">
        <v>45930.617361111108</v>
      </c>
      <c r="N345" s="52">
        <v>45936.670138888891</v>
      </c>
      <c r="O345" s="44" t="s">
        <v>37</v>
      </c>
      <c r="P345" s="44" t="s">
        <v>37</v>
      </c>
      <c r="Q345" s="44" t="s">
        <v>3805</v>
      </c>
      <c r="R345" s="44" t="s">
        <v>3806</v>
      </c>
      <c r="S345" s="44" t="s">
        <v>4779</v>
      </c>
      <c r="T345" s="44" t="s">
        <v>1178</v>
      </c>
      <c r="U345" s="44">
        <v>48</v>
      </c>
      <c r="V345" s="44" t="s">
        <v>42</v>
      </c>
      <c r="W345" s="44" t="str">
        <f>VLOOKUP(D345,TIPOLOGIA!A:F,6,0)</f>
        <v>TERRESTRE</v>
      </c>
      <c r="X345" s="44" t="s">
        <v>3837</v>
      </c>
      <c r="Y345" s="44">
        <v>1</v>
      </c>
      <c r="Z345" s="63">
        <f>IF(T345="SOPORTE_TELEFÓNICO",'TARIFAS 2025'!$B$14,IF(V345="PRINCIPAL",'TARIFAS 2025'!$B$11,IF(V345="INTERMEDIA",'TARIFAS 2025'!$C$11,IF(V345="LEJANA",'TARIFAS 2025'!$D$11))))</f>
        <v>31419</v>
      </c>
      <c r="AA345" s="63">
        <f t="shared" si="5"/>
        <v>31419</v>
      </c>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row>
    <row r="346" spans="1:59" s="35" customFormat="1" ht="15.6">
      <c r="A346" s="44" t="s">
        <v>90</v>
      </c>
      <c r="B346" s="44" t="str">
        <f>VLOOKUP(A346,'CENTROS DE COSTOS'!A:D,2,0)</f>
        <v>0036-0005</v>
      </c>
      <c r="C346" s="44" t="str">
        <f>VLOOKUP(A346,'CENTROS DE COSTOS'!A:D,3,0)</f>
        <v>Wompi Noroccidente</v>
      </c>
      <c r="D346" s="44">
        <v>5360</v>
      </c>
      <c r="E346" s="44">
        <v>2817012</v>
      </c>
      <c r="F346" s="44">
        <v>16104</v>
      </c>
      <c r="G346" s="44" t="s">
        <v>35</v>
      </c>
      <c r="H346" s="44" t="s">
        <v>122</v>
      </c>
      <c r="I346" s="44" t="s">
        <v>192</v>
      </c>
      <c r="J346" s="44" t="s">
        <v>4780</v>
      </c>
      <c r="K346" s="44" t="s">
        <v>1174</v>
      </c>
      <c r="L346" s="44" t="s">
        <v>4781</v>
      </c>
      <c r="M346" s="52">
        <v>45930.620138888888</v>
      </c>
      <c r="N346" s="52">
        <v>45936.671527777777</v>
      </c>
      <c r="O346" s="44" t="s">
        <v>37</v>
      </c>
      <c r="P346" s="44" t="s">
        <v>37</v>
      </c>
      <c r="Q346" s="44" t="s">
        <v>3805</v>
      </c>
      <c r="R346" s="44" t="s">
        <v>3806</v>
      </c>
      <c r="S346" s="44" t="s">
        <v>4782</v>
      </c>
      <c r="T346" s="44" t="s">
        <v>1178</v>
      </c>
      <c r="U346" s="44">
        <v>64</v>
      </c>
      <c r="V346" s="44" t="s">
        <v>42</v>
      </c>
      <c r="W346" s="44" t="str">
        <f>VLOOKUP(D346,TIPOLOGIA!A:F,6,0)</f>
        <v>TERRESTRE</v>
      </c>
      <c r="X346" s="44" t="s">
        <v>3837</v>
      </c>
      <c r="Y346" s="44">
        <v>1</v>
      </c>
      <c r="Z346" s="63">
        <f>IF(T346="SOPORTE_TELEFÓNICO",'TARIFAS 2025'!$B$14,IF(V346="PRINCIPAL",'TARIFAS 2025'!$B$11,IF(V346="INTERMEDIA",'TARIFAS 2025'!$C$11,IF(V346="LEJANA",'TARIFAS 2025'!$D$11))))</f>
        <v>31419</v>
      </c>
      <c r="AA346" s="63">
        <f t="shared" si="5"/>
        <v>31419</v>
      </c>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row>
    <row r="347" spans="1:59" s="35" customFormat="1" ht="15.6">
      <c r="A347" s="44" t="s">
        <v>90</v>
      </c>
      <c r="B347" s="44" t="str">
        <f>VLOOKUP(A347,'CENTROS DE COSTOS'!A:D,2,0)</f>
        <v>0036-0005</v>
      </c>
      <c r="C347" s="44" t="str">
        <f>VLOOKUP(A347,'CENTROS DE COSTOS'!A:D,3,0)</f>
        <v>Wompi Noroccidente</v>
      </c>
      <c r="D347" s="44">
        <v>5001</v>
      </c>
      <c r="E347" s="44">
        <v>2817542</v>
      </c>
      <c r="F347" s="44">
        <v>29125</v>
      </c>
      <c r="G347" s="44" t="s">
        <v>35</v>
      </c>
      <c r="H347" s="44" t="s">
        <v>122</v>
      </c>
      <c r="I347" s="44" t="s">
        <v>2044</v>
      </c>
      <c r="J347" s="44" t="s">
        <v>4783</v>
      </c>
      <c r="K347" s="44" t="s">
        <v>1174</v>
      </c>
      <c r="L347" s="44" t="s">
        <v>4784</v>
      </c>
      <c r="M347" s="52">
        <v>45930.665277777778</v>
      </c>
      <c r="N347" s="52">
        <v>45936.675694444442</v>
      </c>
      <c r="O347" s="44" t="s">
        <v>37</v>
      </c>
      <c r="P347" s="44" t="s">
        <v>37</v>
      </c>
      <c r="Q347" s="44" t="s">
        <v>3805</v>
      </c>
      <c r="R347" s="44" t="s">
        <v>3806</v>
      </c>
      <c r="S347" s="44" t="s">
        <v>4785</v>
      </c>
      <c r="T347" s="44" t="s">
        <v>1178</v>
      </c>
      <c r="U347" s="44">
        <v>56</v>
      </c>
      <c r="V347" s="44" t="s">
        <v>42</v>
      </c>
      <c r="W347" s="44" t="str">
        <f>VLOOKUP(D347,TIPOLOGIA!A:F,6,0)</f>
        <v>TERRESTRE</v>
      </c>
      <c r="X347" s="44" t="s">
        <v>3837</v>
      </c>
      <c r="Y347" s="44">
        <v>1</v>
      </c>
      <c r="Z347" s="63">
        <f>IF(T347="SOPORTE_TELEFÓNICO",'TARIFAS 2025'!$B$14,IF(V347="PRINCIPAL",'TARIFAS 2025'!$B$11,IF(V347="INTERMEDIA",'TARIFAS 2025'!$C$11,IF(V347="LEJANA",'TARIFAS 2025'!$D$11))))</f>
        <v>31419</v>
      </c>
      <c r="AA347" s="63">
        <f t="shared" si="5"/>
        <v>31419</v>
      </c>
      <c r="AB347" s="41"/>
      <c r="AC347" s="41"/>
      <c r="AD347" s="41"/>
      <c r="AE347" s="41"/>
      <c r="AF347" s="41"/>
      <c r="AG347" s="41"/>
      <c r="AH347" s="41"/>
      <c r="AI347" s="41"/>
      <c r="AJ347" s="41"/>
      <c r="AK347" s="41"/>
      <c r="AL347" s="41"/>
      <c r="AM347" s="41"/>
      <c r="AN347" s="41"/>
      <c r="AO347" s="41"/>
      <c r="AP347" s="41"/>
      <c r="AQ347" s="41"/>
      <c r="AR347" s="41"/>
      <c r="AS347" s="41"/>
      <c r="AT347" s="41"/>
      <c r="AU347" s="41"/>
      <c r="AV347" s="41"/>
      <c r="AW347" s="41"/>
      <c r="AX347" s="41"/>
      <c r="AY347" s="41"/>
      <c r="AZ347" s="41"/>
      <c r="BA347" s="41"/>
      <c r="BB347" s="41"/>
      <c r="BC347" s="41"/>
      <c r="BD347" s="41"/>
      <c r="BE347" s="41"/>
      <c r="BF347" s="41"/>
      <c r="BG347" s="41"/>
    </row>
    <row r="348" spans="1:59" s="35" customFormat="1" ht="15.6">
      <c r="A348" s="44" t="s">
        <v>90</v>
      </c>
      <c r="B348" s="44" t="str">
        <f>VLOOKUP(A348,'CENTROS DE COSTOS'!A:D,2,0)</f>
        <v>0036-0005</v>
      </c>
      <c r="C348" s="44" t="str">
        <f>VLOOKUP(A348,'CENTROS DE COSTOS'!A:D,3,0)</f>
        <v>Wompi Noroccidente</v>
      </c>
      <c r="D348" s="44">
        <v>5088</v>
      </c>
      <c r="E348" s="44">
        <v>2819520</v>
      </c>
      <c r="F348" s="44">
        <v>47092</v>
      </c>
      <c r="G348" s="44" t="s">
        <v>35</v>
      </c>
      <c r="H348" s="44" t="s">
        <v>122</v>
      </c>
      <c r="I348" s="44" t="s">
        <v>157</v>
      </c>
      <c r="J348" s="44" t="s">
        <v>4786</v>
      </c>
      <c r="K348" s="44" t="s">
        <v>1174</v>
      </c>
      <c r="L348" s="44" t="s">
        <v>4787</v>
      </c>
      <c r="M348" s="52">
        <v>45931.333333333336</v>
      </c>
      <c r="N348" s="52">
        <v>45936.676388888889</v>
      </c>
      <c r="O348" s="44" t="s">
        <v>37</v>
      </c>
      <c r="P348" s="44" t="s">
        <v>37</v>
      </c>
      <c r="Q348" s="44" t="s">
        <v>3805</v>
      </c>
      <c r="R348" s="44" t="s">
        <v>3806</v>
      </c>
      <c r="S348" s="44" t="s">
        <v>4788</v>
      </c>
      <c r="T348" s="44" t="s">
        <v>1178</v>
      </c>
      <c r="U348" s="44">
        <v>40</v>
      </c>
      <c r="V348" s="44" t="s">
        <v>42</v>
      </c>
      <c r="W348" s="44" t="str">
        <f>VLOOKUP(D348,TIPOLOGIA!A:F,6,0)</f>
        <v>TERRESTRE</v>
      </c>
      <c r="X348" s="44" t="s">
        <v>3837</v>
      </c>
      <c r="Y348" s="44">
        <v>1</v>
      </c>
      <c r="Z348" s="63">
        <f>IF(T348="SOPORTE_TELEFÓNICO",'TARIFAS 2025'!$B$14,IF(V348="PRINCIPAL",'TARIFAS 2025'!$B$11,IF(V348="INTERMEDIA",'TARIFAS 2025'!$C$11,IF(V348="LEJANA",'TARIFAS 2025'!$D$11))))</f>
        <v>31419</v>
      </c>
      <c r="AA348" s="63">
        <f t="shared" si="5"/>
        <v>31419</v>
      </c>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row>
    <row r="349" spans="1:59" s="35" customFormat="1" ht="15.6">
      <c r="A349" s="44" t="s">
        <v>90</v>
      </c>
      <c r="B349" s="44" t="str">
        <f>VLOOKUP(A349,'CENTROS DE COSTOS'!A:D,2,0)</f>
        <v>0036-0005</v>
      </c>
      <c r="C349" s="44" t="str">
        <f>VLOOKUP(A349,'CENTROS DE COSTOS'!A:D,3,0)</f>
        <v>Wompi Noroccidente</v>
      </c>
      <c r="D349" s="44">
        <v>5088</v>
      </c>
      <c r="E349" s="44">
        <v>2818578</v>
      </c>
      <c r="F349" s="44">
        <v>23354</v>
      </c>
      <c r="G349" s="44" t="s">
        <v>35</v>
      </c>
      <c r="H349" s="44" t="s">
        <v>122</v>
      </c>
      <c r="I349" s="44" t="s">
        <v>157</v>
      </c>
      <c r="J349" s="44" t="s">
        <v>4789</v>
      </c>
      <c r="K349" s="44" t="s">
        <v>1174</v>
      </c>
      <c r="L349" s="44" t="s">
        <v>4790</v>
      </c>
      <c r="M349" s="52">
        <v>45931.333333333336</v>
      </c>
      <c r="N349" s="52">
        <v>45936.677777777775</v>
      </c>
      <c r="O349" s="44" t="s">
        <v>37</v>
      </c>
      <c r="P349" s="44" t="s">
        <v>37</v>
      </c>
      <c r="Q349" s="44" t="s">
        <v>3805</v>
      </c>
      <c r="R349" s="44" t="s">
        <v>3806</v>
      </c>
      <c r="S349" s="44" t="s">
        <v>4791</v>
      </c>
      <c r="T349" s="44" t="s">
        <v>1178</v>
      </c>
      <c r="U349" s="44">
        <v>40</v>
      </c>
      <c r="V349" s="44" t="s">
        <v>42</v>
      </c>
      <c r="W349" s="44" t="str">
        <f>VLOOKUP(D349,TIPOLOGIA!A:F,6,0)</f>
        <v>TERRESTRE</v>
      </c>
      <c r="X349" s="44" t="s">
        <v>3837</v>
      </c>
      <c r="Y349" s="44">
        <v>1</v>
      </c>
      <c r="Z349" s="63">
        <f>IF(T349="SOPORTE_TELEFÓNICO",'TARIFAS 2025'!$B$14,IF(V349="PRINCIPAL",'TARIFAS 2025'!$B$11,IF(V349="INTERMEDIA",'TARIFAS 2025'!$C$11,IF(V349="LEJANA",'TARIFAS 2025'!$D$11))))</f>
        <v>31419</v>
      </c>
      <c r="AA349" s="63">
        <f t="shared" si="5"/>
        <v>31419</v>
      </c>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row>
    <row r="350" spans="1:59" s="35" customFormat="1" ht="15.6">
      <c r="A350" s="44" t="s">
        <v>90</v>
      </c>
      <c r="B350" s="44" t="str">
        <f>VLOOKUP(A350,'CENTROS DE COSTOS'!A:D,2,0)</f>
        <v>0036-0005</v>
      </c>
      <c r="C350" s="44" t="str">
        <f>VLOOKUP(A350,'CENTROS DE COSTOS'!A:D,3,0)</f>
        <v>Wompi Noroccidente</v>
      </c>
      <c r="D350" s="44">
        <v>5001</v>
      </c>
      <c r="E350" s="44">
        <v>2818484</v>
      </c>
      <c r="F350" s="44">
        <v>38038</v>
      </c>
      <c r="G350" s="44" t="s">
        <v>35</v>
      </c>
      <c r="H350" s="44" t="s">
        <v>122</v>
      </c>
      <c r="I350" s="44" t="s">
        <v>2044</v>
      </c>
      <c r="J350" s="44" t="s">
        <v>4792</v>
      </c>
      <c r="K350" s="44" t="s">
        <v>1174</v>
      </c>
      <c r="L350" s="44" t="s">
        <v>4793</v>
      </c>
      <c r="M350" s="52">
        <v>45931.333333333336</v>
      </c>
      <c r="N350" s="52">
        <v>45936.678472222222</v>
      </c>
      <c r="O350" s="44" t="s">
        <v>37</v>
      </c>
      <c r="P350" s="44" t="s">
        <v>37</v>
      </c>
      <c r="Q350" s="44" t="s">
        <v>3805</v>
      </c>
      <c r="R350" s="44" t="s">
        <v>3806</v>
      </c>
      <c r="S350" s="44" t="s">
        <v>4794</v>
      </c>
      <c r="T350" s="44" t="s">
        <v>1178</v>
      </c>
      <c r="U350" s="44">
        <v>56</v>
      </c>
      <c r="V350" s="44" t="s">
        <v>42</v>
      </c>
      <c r="W350" s="44" t="str">
        <f>VLOOKUP(D350,TIPOLOGIA!A:F,6,0)</f>
        <v>TERRESTRE</v>
      </c>
      <c r="X350" s="44" t="s">
        <v>3837</v>
      </c>
      <c r="Y350" s="44">
        <v>1</v>
      </c>
      <c r="Z350" s="63">
        <f>IF(T350="SOPORTE_TELEFÓNICO",'TARIFAS 2025'!$B$14,IF(V350="PRINCIPAL",'TARIFAS 2025'!$B$11,IF(V350="INTERMEDIA",'TARIFAS 2025'!$C$11,IF(V350="LEJANA",'TARIFAS 2025'!$D$11))))</f>
        <v>31419</v>
      </c>
      <c r="AA350" s="63">
        <f t="shared" si="5"/>
        <v>31419</v>
      </c>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row>
    <row r="351" spans="1:59" s="35" customFormat="1" ht="15.6">
      <c r="A351" s="44" t="s">
        <v>90</v>
      </c>
      <c r="B351" s="44" t="str">
        <f>VLOOKUP(A351,'CENTROS DE COSTOS'!A:D,2,0)</f>
        <v>0036-0005</v>
      </c>
      <c r="C351" s="44" t="str">
        <f>VLOOKUP(A351,'CENTROS DE COSTOS'!A:D,3,0)</f>
        <v>Wompi Noroccidente</v>
      </c>
      <c r="D351" s="44">
        <v>5088</v>
      </c>
      <c r="E351" s="44">
        <v>2818371</v>
      </c>
      <c r="F351" s="44">
        <v>28952</v>
      </c>
      <c r="G351" s="44" t="s">
        <v>35</v>
      </c>
      <c r="H351" s="44" t="s">
        <v>122</v>
      </c>
      <c r="I351" s="44" t="s">
        <v>157</v>
      </c>
      <c r="J351" s="44" t="s">
        <v>4795</v>
      </c>
      <c r="K351" s="44" t="s">
        <v>1174</v>
      </c>
      <c r="L351" s="44" t="s">
        <v>4796</v>
      </c>
      <c r="M351" s="52">
        <v>45931.333333333336</v>
      </c>
      <c r="N351" s="52">
        <v>45936.679166666669</v>
      </c>
      <c r="O351" s="44" t="s">
        <v>37</v>
      </c>
      <c r="P351" s="44" t="s">
        <v>37</v>
      </c>
      <c r="Q351" s="44" t="s">
        <v>3805</v>
      </c>
      <c r="R351" s="44" t="s">
        <v>3806</v>
      </c>
      <c r="S351" s="44" t="s">
        <v>4797</v>
      </c>
      <c r="T351" s="44" t="s">
        <v>1178</v>
      </c>
      <c r="U351" s="44">
        <v>56</v>
      </c>
      <c r="V351" s="44" t="s">
        <v>42</v>
      </c>
      <c r="W351" s="44" t="str">
        <f>VLOOKUP(D351,TIPOLOGIA!A:F,6,0)</f>
        <v>TERRESTRE</v>
      </c>
      <c r="X351" s="44" t="s">
        <v>3837</v>
      </c>
      <c r="Y351" s="44">
        <v>1</v>
      </c>
      <c r="Z351" s="63">
        <f>IF(T351="SOPORTE_TELEFÓNICO",'TARIFAS 2025'!$B$14,IF(V351="PRINCIPAL",'TARIFAS 2025'!$B$11,IF(V351="INTERMEDIA",'TARIFAS 2025'!$C$11,IF(V351="LEJANA",'TARIFAS 2025'!$D$11))))</f>
        <v>31419</v>
      </c>
      <c r="AA351" s="63">
        <f t="shared" si="5"/>
        <v>31419</v>
      </c>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row>
    <row r="352" spans="1:59" s="35" customFormat="1" ht="15.6">
      <c r="A352" s="44" t="s">
        <v>90</v>
      </c>
      <c r="B352" s="44" t="str">
        <f>VLOOKUP(A352,'CENTROS DE COSTOS'!A:D,2,0)</f>
        <v>0036-0005</v>
      </c>
      <c r="C352" s="44" t="str">
        <f>VLOOKUP(A352,'CENTROS DE COSTOS'!A:D,3,0)</f>
        <v>Wompi Noroccidente</v>
      </c>
      <c r="D352" s="44">
        <v>5001</v>
      </c>
      <c r="E352" s="44">
        <v>2819595</v>
      </c>
      <c r="F352" s="44">
        <v>41220</v>
      </c>
      <c r="G352" s="44" t="s">
        <v>35</v>
      </c>
      <c r="H352" s="44" t="s">
        <v>122</v>
      </c>
      <c r="I352" s="44" t="s">
        <v>2044</v>
      </c>
      <c r="J352" s="44" t="s">
        <v>4798</v>
      </c>
      <c r="K352" s="44" t="s">
        <v>1174</v>
      </c>
      <c r="L352" s="44" t="s">
        <v>4799</v>
      </c>
      <c r="M352" s="52">
        <v>45931.348611111112</v>
      </c>
      <c r="N352" s="52">
        <v>45936.681250000001</v>
      </c>
      <c r="O352" s="44" t="s">
        <v>37</v>
      </c>
      <c r="P352" s="44" t="s">
        <v>37</v>
      </c>
      <c r="Q352" s="44" t="s">
        <v>3805</v>
      </c>
      <c r="R352" s="44" t="s">
        <v>3806</v>
      </c>
      <c r="S352" s="44" t="s">
        <v>4800</v>
      </c>
      <c r="T352" s="44" t="s">
        <v>1178</v>
      </c>
      <c r="U352" s="44">
        <v>24</v>
      </c>
      <c r="V352" s="44" t="s">
        <v>42</v>
      </c>
      <c r="W352" s="44" t="str">
        <f>VLOOKUP(D352,TIPOLOGIA!A:F,6,0)</f>
        <v>TERRESTRE</v>
      </c>
      <c r="X352" s="44" t="s">
        <v>3837</v>
      </c>
      <c r="Y352" s="44">
        <v>1</v>
      </c>
      <c r="Z352" s="63">
        <f>IF(T352="SOPORTE_TELEFÓNICO",'TARIFAS 2025'!$B$14,IF(V352="PRINCIPAL",'TARIFAS 2025'!$B$11,IF(V352="INTERMEDIA",'TARIFAS 2025'!$C$11,IF(V352="LEJANA",'TARIFAS 2025'!$D$11))))</f>
        <v>31419</v>
      </c>
      <c r="AA352" s="63">
        <f t="shared" si="5"/>
        <v>31419</v>
      </c>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row>
    <row r="353" spans="1:59" s="35" customFormat="1" ht="15.6">
      <c r="A353" s="44" t="s">
        <v>90</v>
      </c>
      <c r="B353" s="44" t="str">
        <f>VLOOKUP(A353,'CENTROS DE COSTOS'!A:D,2,0)</f>
        <v>0036-0005</v>
      </c>
      <c r="C353" s="44" t="str">
        <f>VLOOKUP(A353,'CENTROS DE COSTOS'!A:D,3,0)</f>
        <v>Wompi Noroccidente</v>
      </c>
      <c r="D353" s="44">
        <v>5001</v>
      </c>
      <c r="E353" s="44">
        <v>2822648</v>
      </c>
      <c r="F353" s="44">
        <v>79669</v>
      </c>
      <c r="G353" s="44" t="s">
        <v>35</v>
      </c>
      <c r="H353" s="44" t="s">
        <v>122</v>
      </c>
      <c r="I353" s="44" t="s">
        <v>90</v>
      </c>
      <c r="J353" s="44" t="s">
        <v>4801</v>
      </c>
      <c r="K353" s="44" t="s">
        <v>1174</v>
      </c>
      <c r="L353" s="44" t="s">
        <v>4802</v>
      </c>
      <c r="M353" s="52">
        <v>45931.50277777778</v>
      </c>
      <c r="N353" s="52">
        <v>45936.691666666666</v>
      </c>
      <c r="O353" s="44" t="s">
        <v>37</v>
      </c>
      <c r="P353" s="44" t="s">
        <v>37</v>
      </c>
      <c r="Q353" s="44" t="s">
        <v>3805</v>
      </c>
      <c r="R353" s="44" t="s">
        <v>3806</v>
      </c>
      <c r="S353" s="44" t="s">
        <v>4803</v>
      </c>
      <c r="T353" s="44" t="s">
        <v>1178</v>
      </c>
      <c r="U353" s="44">
        <v>40</v>
      </c>
      <c r="V353" s="44" t="s">
        <v>42</v>
      </c>
      <c r="W353" s="44" t="str">
        <f>VLOOKUP(D353,TIPOLOGIA!A:F,6,0)</f>
        <v>TERRESTRE</v>
      </c>
      <c r="X353" s="44" t="s">
        <v>3837</v>
      </c>
      <c r="Y353" s="44">
        <v>1</v>
      </c>
      <c r="Z353" s="63">
        <f>IF(T353="SOPORTE_TELEFÓNICO",'TARIFAS 2025'!$B$14,IF(V353="PRINCIPAL",'TARIFAS 2025'!$B$11,IF(V353="INTERMEDIA",'TARIFAS 2025'!$C$11,IF(V353="LEJANA",'TARIFAS 2025'!$D$11))))</f>
        <v>31419</v>
      </c>
      <c r="AA353" s="63">
        <f t="shared" si="5"/>
        <v>31419</v>
      </c>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row>
    <row r="354" spans="1:59" s="35" customFormat="1" ht="15.6">
      <c r="A354" s="44" t="s">
        <v>90</v>
      </c>
      <c r="B354" s="44" t="str">
        <f>VLOOKUP(A354,'CENTROS DE COSTOS'!A:D,2,0)</f>
        <v>0036-0005</v>
      </c>
      <c r="C354" s="44" t="str">
        <f>VLOOKUP(A354,'CENTROS DE COSTOS'!A:D,3,0)</f>
        <v>Wompi Noroccidente</v>
      </c>
      <c r="D354" s="44">
        <v>5631</v>
      </c>
      <c r="E354" s="44">
        <v>2823503</v>
      </c>
      <c r="F354" s="44">
        <v>75039</v>
      </c>
      <c r="G354" s="44" t="s">
        <v>35</v>
      </c>
      <c r="H354" s="44" t="s">
        <v>122</v>
      </c>
      <c r="I354" s="44" t="s">
        <v>216</v>
      </c>
      <c r="J354" s="44" t="s">
        <v>2172</v>
      </c>
      <c r="K354" s="44" t="s">
        <v>1174</v>
      </c>
      <c r="L354" s="44" t="s">
        <v>4804</v>
      </c>
      <c r="M354" s="52">
        <v>45931.568055555559</v>
      </c>
      <c r="N354" s="52">
        <v>45936.692361111112</v>
      </c>
      <c r="O354" s="44" t="s">
        <v>37</v>
      </c>
      <c r="P354" s="44" t="s">
        <v>37</v>
      </c>
      <c r="Q354" s="44" t="s">
        <v>3805</v>
      </c>
      <c r="R354" s="44" t="s">
        <v>3806</v>
      </c>
      <c r="S354" s="44" t="s">
        <v>4805</v>
      </c>
      <c r="T354" s="44" t="s">
        <v>1178</v>
      </c>
      <c r="U354" s="44">
        <v>40</v>
      </c>
      <c r="V354" s="44" t="s">
        <v>42</v>
      </c>
      <c r="W354" s="44" t="str">
        <f>VLOOKUP(D354,TIPOLOGIA!A:F,6,0)</f>
        <v>TERRESTRE</v>
      </c>
      <c r="X354" s="44" t="s">
        <v>3837</v>
      </c>
      <c r="Y354" s="44">
        <v>1</v>
      </c>
      <c r="Z354" s="63">
        <f>IF(T354="SOPORTE_TELEFÓNICO",'TARIFAS 2025'!$B$14,IF(V354="PRINCIPAL",'TARIFAS 2025'!$B$11,IF(V354="INTERMEDIA",'TARIFAS 2025'!$C$11,IF(V354="LEJANA",'TARIFAS 2025'!$D$11))))</f>
        <v>31419</v>
      </c>
      <c r="AA354" s="63">
        <f t="shared" si="5"/>
        <v>31419</v>
      </c>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row>
    <row r="355" spans="1:59" s="35" customFormat="1" ht="15.6">
      <c r="A355" s="44" t="s">
        <v>90</v>
      </c>
      <c r="B355" s="44" t="str">
        <f>VLOOKUP(A355,'CENTROS DE COSTOS'!A:D,2,0)</f>
        <v>0036-0005</v>
      </c>
      <c r="C355" s="44" t="str">
        <f>VLOOKUP(A355,'CENTROS DE COSTOS'!A:D,3,0)</f>
        <v>Wompi Noroccidente</v>
      </c>
      <c r="D355" s="44">
        <v>5001</v>
      </c>
      <c r="E355" s="44">
        <v>2823867</v>
      </c>
      <c r="F355" s="44">
        <v>31130</v>
      </c>
      <c r="G355" s="44" t="s">
        <v>35</v>
      </c>
      <c r="H355" s="44" t="s">
        <v>122</v>
      </c>
      <c r="I355" s="44" t="s">
        <v>2044</v>
      </c>
      <c r="J355" s="44" t="s">
        <v>2653</v>
      </c>
      <c r="K355" s="44" t="s">
        <v>1174</v>
      </c>
      <c r="L355" s="44" t="s">
        <v>4806</v>
      </c>
      <c r="M355" s="52">
        <v>45931.604861111111</v>
      </c>
      <c r="N355" s="52">
        <v>45936.693055555559</v>
      </c>
      <c r="O355" s="44" t="s">
        <v>37</v>
      </c>
      <c r="P355" s="44" t="s">
        <v>37</v>
      </c>
      <c r="Q355" s="44" t="s">
        <v>3805</v>
      </c>
      <c r="R355" s="44" t="s">
        <v>3806</v>
      </c>
      <c r="S355" s="44" t="s">
        <v>4807</v>
      </c>
      <c r="T355" s="44" t="s">
        <v>1178</v>
      </c>
      <c r="U355" s="44">
        <v>64</v>
      </c>
      <c r="V355" s="44" t="s">
        <v>42</v>
      </c>
      <c r="W355" s="44" t="str">
        <f>VLOOKUP(D355,TIPOLOGIA!A:F,6,0)</f>
        <v>TERRESTRE</v>
      </c>
      <c r="X355" s="44" t="s">
        <v>3837</v>
      </c>
      <c r="Y355" s="44">
        <v>1</v>
      </c>
      <c r="Z355" s="63">
        <f>IF(T355="SOPORTE_TELEFÓNICO",'TARIFAS 2025'!$B$14,IF(V355="PRINCIPAL",'TARIFAS 2025'!$B$11,IF(V355="INTERMEDIA",'TARIFAS 2025'!$C$11,IF(V355="LEJANA",'TARIFAS 2025'!$D$11))))</f>
        <v>31419</v>
      </c>
      <c r="AA355" s="63">
        <f t="shared" si="5"/>
        <v>31419</v>
      </c>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row>
    <row r="356" spans="1:59" s="35" customFormat="1" ht="15.6">
      <c r="A356" s="44" t="s">
        <v>90</v>
      </c>
      <c r="B356" s="44" t="str">
        <f>VLOOKUP(A356,'CENTROS DE COSTOS'!A:D,2,0)</f>
        <v>0036-0005</v>
      </c>
      <c r="C356" s="44" t="str">
        <f>VLOOKUP(A356,'CENTROS DE COSTOS'!A:D,3,0)</f>
        <v>Wompi Noroccidente</v>
      </c>
      <c r="D356" s="44">
        <v>5001</v>
      </c>
      <c r="E356" s="44">
        <v>2825467</v>
      </c>
      <c r="F356" s="44">
        <v>43254</v>
      </c>
      <c r="G356" s="44" t="s">
        <v>35</v>
      </c>
      <c r="H356" s="44" t="s">
        <v>122</v>
      </c>
      <c r="I356" s="44" t="s">
        <v>2044</v>
      </c>
      <c r="J356" s="44" t="s">
        <v>4808</v>
      </c>
      <c r="K356" s="44" t="s">
        <v>1174</v>
      </c>
      <c r="L356" s="44" t="s">
        <v>4809</v>
      </c>
      <c r="M356" s="52">
        <v>45931.691666666666</v>
      </c>
      <c r="N356" s="52">
        <v>45936.693749999999</v>
      </c>
      <c r="O356" s="44" t="s">
        <v>37</v>
      </c>
      <c r="P356" s="44" t="s">
        <v>37</v>
      </c>
      <c r="Q356" s="44" t="s">
        <v>3805</v>
      </c>
      <c r="R356" s="44" t="s">
        <v>3806</v>
      </c>
      <c r="S356" s="44" t="s">
        <v>4810</v>
      </c>
      <c r="T356" s="44" t="s">
        <v>1178</v>
      </c>
      <c r="U356" s="44">
        <v>16</v>
      </c>
      <c r="V356" s="44" t="s">
        <v>42</v>
      </c>
      <c r="W356" s="44" t="str">
        <f>VLOOKUP(D356,TIPOLOGIA!A:F,6,0)</f>
        <v>TERRESTRE</v>
      </c>
      <c r="X356" s="44" t="s">
        <v>3837</v>
      </c>
      <c r="Y356" s="44">
        <v>1</v>
      </c>
      <c r="Z356" s="63">
        <f>IF(T356="SOPORTE_TELEFÓNICO",'TARIFAS 2025'!$B$14,IF(V356="PRINCIPAL",'TARIFAS 2025'!$B$11,IF(V356="INTERMEDIA",'TARIFAS 2025'!$C$11,IF(V356="LEJANA",'TARIFAS 2025'!$D$11))))</f>
        <v>31419</v>
      </c>
      <c r="AA356" s="63">
        <f t="shared" si="5"/>
        <v>31419</v>
      </c>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row>
    <row r="357" spans="1:59" s="35" customFormat="1" ht="15.6">
      <c r="A357" s="44" t="s">
        <v>90</v>
      </c>
      <c r="B357" s="44" t="str">
        <f>VLOOKUP(A357,'CENTROS DE COSTOS'!A:D,2,0)</f>
        <v>0036-0005</v>
      </c>
      <c r="C357" s="44" t="str">
        <f>VLOOKUP(A357,'CENTROS DE COSTOS'!A:D,3,0)</f>
        <v>Wompi Noroccidente</v>
      </c>
      <c r="D357" s="44">
        <v>5001</v>
      </c>
      <c r="E357" s="44">
        <v>2826066</v>
      </c>
      <c r="F357" s="44">
        <v>79161</v>
      </c>
      <c r="G357" s="44" t="s">
        <v>35</v>
      </c>
      <c r="H357" s="44" t="s">
        <v>122</v>
      </c>
      <c r="I357" s="44" t="s">
        <v>2044</v>
      </c>
      <c r="J357" s="44" t="s">
        <v>4811</v>
      </c>
      <c r="K357" s="44" t="s">
        <v>1174</v>
      </c>
      <c r="L357" s="44" t="s">
        <v>4812</v>
      </c>
      <c r="M357" s="52">
        <v>45932.333333333336</v>
      </c>
      <c r="N357" s="52">
        <v>45936.696527777778</v>
      </c>
      <c r="O357" s="44" t="s">
        <v>37</v>
      </c>
      <c r="P357" s="44" t="s">
        <v>37</v>
      </c>
      <c r="Q357" s="44" t="s">
        <v>3805</v>
      </c>
      <c r="R357" s="44" t="s">
        <v>3806</v>
      </c>
      <c r="S357" s="44" t="s">
        <v>4813</v>
      </c>
      <c r="T357" s="44" t="s">
        <v>1178</v>
      </c>
      <c r="U357" s="44">
        <v>24</v>
      </c>
      <c r="V357" s="44" t="s">
        <v>42</v>
      </c>
      <c r="W357" s="44" t="str">
        <f>VLOOKUP(D357,TIPOLOGIA!A:F,6,0)</f>
        <v>TERRESTRE</v>
      </c>
      <c r="X357" s="44" t="s">
        <v>3837</v>
      </c>
      <c r="Y357" s="44">
        <v>1</v>
      </c>
      <c r="Z357" s="63">
        <f>IF(T357="SOPORTE_TELEFÓNICO",'TARIFAS 2025'!$B$14,IF(V357="PRINCIPAL",'TARIFAS 2025'!$B$11,IF(V357="INTERMEDIA",'TARIFAS 2025'!$C$11,IF(V357="LEJANA",'TARIFAS 2025'!$D$11))))</f>
        <v>31419</v>
      </c>
      <c r="AA357" s="63">
        <f t="shared" si="5"/>
        <v>31419</v>
      </c>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row>
    <row r="358" spans="1:59" s="35" customFormat="1" ht="15.6">
      <c r="A358" s="44" t="s">
        <v>90</v>
      </c>
      <c r="B358" s="44" t="str">
        <f>VLOOKUP(A358,'CENTROS DE COSTOS'!A:D,2,0)</f>
        <v>0036-0005</v>
      </c>
      <c r="C358" s="44" t="str">
        <f>VLOOKUP(A358,'CENTROS DE COSTOS'!A:D,3,0)</f>
        <v>Wompi Noroccidente</v>
      </c>
      <c r="D358" s="44">
        <v>5001</v>
      </c>
      <c r="E358" s="44">
        <v>2826301</v>
      </c>
      <c r="F358" s="44">
        <v>29481</v>
      </c>
      <c r="G358" s="44" t="s">
        <v>35</v>
      </c>
      <c r="H358" s="44" t="s">
        <v>122</v>
      </c>
      <c r="I358" s="44" t="s">
        <v>90</v>
      </c>
      <c r="J358" s="44" t="s">
        <v>4814</v>
      </c>
      <c r="K358" s="44" t="s">
        <v>1174</v>
      </c>
      <c r="L358" s="44" t="s">
        <v>4815</v>
      </c>
      <c r="M358" s="52">
        <v>45932.333333333336</v>
      </c>
      <c r="N358" s="52">
        <v>45936.697222222225</v>
      </c>
      <c r="O358" s="44" t="s">
        <v>37</v>
      </c>
      <c r="P358" s="44" t="s">
        <v>37</v>
      </c>
      <c r="Q358" s="44" t="s">
        <v>3805</v>
      </c>
      <c r="R358" s="44" t="s">
        <v>3806</v>
      </c>
      <c r="S358" s="44" t="s">
        <v>4816</v>
      </c>
      <c r="T358" s="44" t="s">
        <v>1178</v>
      </c>
      <c r="U358" s="44">
        <v>32</v>
      </c>
      <c r="V358" s="44" t="s">
        <v>42</v>
      </c>
      <c r="W358" s="44" t="str">
        <f>VLOOKUP(D358,TIPOLOGIA!A:F,6,0)</f>
        <v>TERRESTRE</v>
      </c>
      <c r="X358" s="44" t="s">
        <v>3837</v>
      </c>
      <c r="Y358" s="44">
        <v>1</v>
      </c>
      <c r="Z358" s="63">
        <f>IF(T358="SOPORTE_TELEFÓNICO",'TARIFAS 2025'!$B$14,IF(V358="PRINCIPAL",'TARIFAS 2025'!$B$11,IF(V358="INTERMEDIA",'TARIFAS 2025'!$C$11,IF(V358="LEJANA",'TARIFAS 2025'!$D$11))))</f>
        <v>31419</v>
      </c>
      <c r="AA358" s="63">
        <f t="shared" si="5"/>
        <v>31419</v>
      </c>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row>
    <row r="359" spans="1:59" s="35" customFormat="1" ht="15.6">
      <c r="A359" s="44" t="s">
        <v>90</v>
      </c>
      <c r="B359" s="44" t="str">
        <f>VLOOKUP(A359,'CENTROS DE COSTOS'!A:D,2,0)</f>
        <v>0036-0005</v>
      </c>
      <c r="C359" s="44" t="str">
        <f>VLOOKUP(A359,'CENTROS DE COSTOS'!A:D,3,0)</f>
        <v>Wompi Noroccidente</v>
      </c>
      <c r="D359" s="44">
        <v>5001</v>
      </c>
      <c r="E359" s="44">
        <v>2828373</v>
      </c>
      <c r="F359" s="44">
        <v>31351</v>
      </c>
      <c r="G359" s="44" t="s">
        <v>35</v>
      </c>
      <c r="H359" s="44" t="s">
        <v>122</v>
      </c>
      <c r="I359" s="44" t="s">
        <v>90</v>
      </c>
      <c r="J359" s="44" t="s">
        <v>4817</v>
      </c>
      <c r="K359" s="44" t="s">
        <v>1174</v>
      </c>
      <c r="L359" s="44" t="s">
        <v>4818</v>
      </c>
      <c r="M359" s="52">
        <v>45932.406944444447</v>
      </c>
      <c r="N359" s="52">
        <v>45936.697916666664</v>
      </c>
      <c r="O359" s="44" t="s">
        <v>37</v>
      </c>
      <c r="P359" s="44" t="s">
        <v>37</v>
      </c>
      <c r="Q359" s="44" t="s">
        <v>3805</v>
      </c>
      <c r="R359" s="44" t="s">
        <v>3806</v>
      </c>
      <c r="S359" s="44" t="s">
        <v>4819</v>
      </c>
      <c r="T359" s="44" t="s">
        <v>1178</v>
      </c>
      <c r="U359" s="44">
        <v>16</v>
      </c>
      <c r="V359" s="44" t="s">
        <v>42</v>
      </c>
      <c r="W359" s="44" t="str">
        <f>VLOOKUP(D359,TIPOLOGIA!A:F,6,0)</f>
        <v>TERRESTRE</v>
      </c>
      <c r="X359" s="44" t="s">
        <v>3837</v>
      </c>
      <c r="Y359" s="44">
        <v>1</v>
      </c>
      <c r="Z359" s="63">
        <f>IF(T359="SOPORTE_TELEFÓNICO",'TARIFAS 2025'!$B$14,IF(V359="PRINCIPAL",'TARIFAS 2025'!$B$11,IF(V359="INTERMEDIA",'TARIFAS 2025'!$C$11,IF(V359="LEJANA",'TARIFAS 2025'!$D$11))))</f>
        <v>31419</v>
      </c>
      <c r="AA359" s="63">
        <f t="shared" si="5"/>
        <v>31419</v>
      </c>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row>
    <row r="360" spans="1:59" s="35" customFormat="1" ht="15.6">
      <c r="A360" s="44" t="s">
        <v>90</v>
      </c>
      <c r="B360" s="44" t="str">
        <f>VLOOKUP(A360,'CENTROS DE COSTOS'!A:D,2,0)</f>
        <v>0036-0005</v>
      </c>
      <c r="C360" s="44" t="str">
        <f>VLOOKUP(A360,'CENTROS DE COSTOS'!A:D,3,0)</f>
        <v>Wompi Noroccidente</v>
      </c>
      <c r="D360" s="44">
        <v>5001</v>
      </c>
      <c r="E360" s="44">
        <v>2828953</v>
      </c>
      <c r="F360" s="44">
        <v>40398</v>
      </c>
      <c r="G360" s="44" t="s">
        <v>35</v>
      </c>
      <c r="H360" s="44" t="s">
        <v>122</v>
      </c>
      <c r="I360" s="44" t="s">
        <v>90</v>
      </c>
      <c r="J360" s="44" t="s">
        <v>4820</v>
      </c>
      <c r="K360" s="44" t="s">
        <v>1174</v>
      </c>
      <c r="L360" s="44" t="s">
        <v>4821</v>
      </c>
      <c r="M360" s="52">
        <v>45932.436805555553</v>
      </c>
      <c r="N360" s="52">
        <v>45936.699305555558</v>
      </c>
      <c r="O360" s="44" t="s">
        <v>37</v>
      </c>
      <c r="P360" s="44" t="s">
        <v>37</v>
      </c>
      <c r="Q360" s="44" t="s">
        <v>3805</v>
      </c>
      <c r="R360" s="44" t="s">
        <v>3806</v>
      </c>
      <c r="S360" s="44" t="s">
        <v>4822</v>
      </c>
      <c r="T360" s="44" t="s">
        <v>1178</v>
      </c>
      <c r="U360" s="44">
        <v>24</v>
      </c>
      <c r="V360" s="44" t="s">
        <v>42</v>
      </c>
      <c r="W360" s="44" t="str">
        <f>VLOOKUP(D360,TIPOLOGIA!A:F,6,0)</f>
        <v>TERRESTRE</v>
      </c>
      <c r="X360" s="44" t="s">
        <v>3837</v>
      </c>
      <c r="Y360" s="44">
        <v>1</v>
      </c>
      <c r="Z360" s="63">
        <f>IF(T360="SOPORTE_TELEFÓNICO",'TARIFAS 2025'!$B$14,IF(V360="PRINCIPAL",'TARIFAS 2025'!$B$11,IF(V360="INTERMEDIA",'TARIFAS 2025'!$C$11,IF(V360="LEJANA",'TARIFAS 2025'!$D$11))))</f>
        <v>31419</v>
      </c>
      <c r="AA360" s="63">
        <f t="shared" si="5"/>
        <v>31419</v>
      </c>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row>
    <row r="361" spans="1:59" s="35" customFormat="1" ht="15.6">
      <c r="A361" s="44" t="s">
        <v>90</v>
      </c>
      <c r="B361" s="44" t="str">
        <f>VLOOKUP(A361,'CENTROS DE COSTOS'!A:D,2,0)</f>
        <v>0036-0005</v>
      </c>
      <c r="C361" s="44" t="str">
        <f>VLOOKUP(A361,'CENTROS DE COSTOS'!A:D,3,0)</f>
        <v>Wompi Noroccidente</v>
      </c>
      <c r="D361" s="44">
        <v>5001</v>
      </c>
      <c r="E361" s="44">
        <v>2829695</v>
      </c>
      <c r="F361" s="44">
        <v>63732</v>
      </c>
      <c r="G361" s="44" t="s">
        <v>35</v>
      </c>
      <c r="H361" s="44" t="s">
        <v>122</v>
      </c>
      <c r="I361" s="44" t="s">
        <v>90</v>
      </c>
      <c r="J361" s="44" t="s">
        <v>4823</v>
      </c>
      <c r="K361" s="44" t="s">
        <v>1174</v>
      </c>
      <c r="L361" s="44" t="s">
        <v>4824</v>
      </c>
      <c r="M361" s="52">
        <v>45932.484027777777</v>
      </c>
      <c r="N361" s="52">
        <v>45936.70208333333</v>
      </c>
      <c r="O361" s="44" t="s">
        <v>37</v>
      </c>
      <c r="P361" s="44" t="s">
        <v>37</v>
      </c>
      <c r="Q361" s="44" t="s">
        <v>3805</v>
      </c>
      <c r="R361" s="44" t="s">
        <v>3806</v>
      </c>
      <c r="S361" s="44" t="s">
        <v>4825</v>
      </c>
      <c r="T361" s="44" t="s">
        <v>1178</v>
      </c>
      <c r="U361" s="44">
        <v>64</v>
      </c>
      <c r="V361" s="44" t="s">
        <v>42</v>
      </c>
      <c r="W361" s="44" t="str">
        <f>VLOOKUP(D361,TIPOLOGIA!A:F,6,0)</f>
        <v>TERRESTRE</v>
      </c>
      <c r="X361" s="44" t="s">
        <v>3837</v>
      </c>
      <c r="Y361" s="44">
        <v>1</v>
      </c>
      <c r="Z361" s="63">
        <f>IF(T361="SOPORTE_TELEFÓNICO",'TARIFAS 2025'!$B$14,IF(V361="PRINCIPAL",'TARIFAS 2025'!$B$11,IF(V361="INTERMEDIA",'TARIFAS 2025'!$C$11,IF(V361="LEJANA",'TARIFAS 2025'!$D$11))))</f>
        <v>31419</v>
      </c>
      <c r="AA361" s="63">
        <f t="shared" si="5"/>
        <v>31419</v>
      </c>
      <c r="AB361" s="41"/>
      <c r="AC361" s="41"/>
      <c r="AD361" s="41"/>
      <c r="AE361" s="41"/>
      <c r="AF361" s="41"/>
      <c r="AG361" s="41"/>
      <c r="AH361" s="41"/>
      <c r="AI361" s="41"/>
      <c r="AJ361" s="41"/>
      <c r="AK361" s="41"/>
      <c r="AL361" s="41"/>
      <c r="AM361" s="41"/>
      <c r="AN361" s="41"/>
      <c r="AO361" s="41"/>
      <c r="AP361" s="41"/>
      <c r="AQ361" s="41"/>
      <c r="AR361" s="41"/>
      <c r="AS361" s="41"/>
      <c r="AT361" s="41"/>
      <c r="AU361" s="41"/>
      <c r="AV361" s="41"/>
      <c r="AW361" s="41"/>
      <c r="AX361" s="41"/>
      <c r="AY361" s="41"/>
      <c r="AZ361" s="41"/>
      <c r="BA361" s="41"/>
      <c r="BB361" s="41"/>
      <c r="BC361" s="41"/>
      <c r="BD361" s="41"/>
      <c r="BE361" s="41"/>
      <c r="BF361" s="41"/>
      <c r="BG361" s="41"/>
    </row>
    <row r="362" spans="1:59" s="35" customFormat="1" ht="15.6">
      <c r="A362" s="44" t="s">
        <v>90</v>
      </c>
      <c r="B362" s="44" t="str">
        <f>VLOOKUP(A362,'CENTROS DE COSTOS'!A:D,2,0)</f>
        <v>0036-0005</v>
      </c>
      <c r="C362" s="44" t="str">
        <f>VLOOKUP(A362,'CENTROS DE COSTOS'!A:D,3,0)</f>
        <v>Wompi Noroccidente</v>
      </c>
      <c r="D362" s="44">
        <v>5001</v>
      </c>
      <c r="E362" s="44">
        <v>2829205</v>
      </c>
      <c r="F362" s="44">
        <v>70362</v>
      </c>
      <c r="G362" s="44" t="s">
        <v>35</v>
      </c>
      <c r="H362" s="44" t="s">
        <v>122</v>
      </c>
      <c r="I362" s="44" t="s">
        <v>90</v>
      </c>
      <c r="J362" s="44" t="s">
        <v>4826</v>
      </c>
      <c r="K362" s="44" t="s">
        <v>1174</v>
      </c>
      <c r="L362" s="44" t="s">
        <v>4827</v>
      </c>
      <c r="M362" s="52">
        <v>45932.447916666664</v>
      </c>
      <c r="N362" s="52">
        <v>45936.70208333333</v>
      </c>
      <c r="O362" s="44" t="s">
        <v>37</v>
      </c>
      <c r="P362" s="44" t="s">
        <v>37</v>
      </c>
      <c r="Q362" s="44" t="s">
        <v>3805</v>
      </c>
      <c r="R362" s="44" t="s">
        <v>3806</v>
      </c>
      <c r="S362" s="44" t="s">
        <v>4828</v>
      </c>
      <c r="T362" s="44" t="s">
        <v>1178</v>
      </c>
      <c r="U362" s="44">
        <v>40</v>
      </c>
      <c r="V362" s="44" t="s">
        <v>42</v>
      </c>
      <c r="W362" s="44" t="str">
        <f>VLOOKUP(D362,TIPOLOGIA!A:F,6,0)</f>
        <v>TERRESTRE</v>
      </c>
      <c r="X362" s="44" t="s">
        <v>3837</v>
      </c>
      <c r="Y362" s="44">
        <v>1</v>
      </c>
      <c r="Z362" s="63">
        <f>IF(T362="SOPORTE_TELEFÓNICO",'TARIFAS 2025'!$B$14,IF(V362="PRINCIPAL",'TARIFAS 2025'!$B$11,IF(V362="INTERMEDIA",'TARIFAS 2025'!$C$11,IF(V362="LEJANA",'TARIFAS 2025'!$D$11))))</f>
        <v>31419</v>
      </c>
      <c r="AA362" s="63">
        <f t="shared" si="5"/>
        <v>31419</v>
      </c>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row>
    <row r="363" spans="1:59" s="35" customFormat="1" ht="15.6">
      <c r="A363" s="44" t="s">
        <v>83</v>
      </c>
      <c r="B363" s="44" t="str">
        <f>VLOOKUP(A363,'CENTROS DE COSTOS'!A:D,2,0)</f>
        <v>0036-0007</v>
      </c>
      <c r="C363" s="44" t="str">
        <f>VLOOKUP(A363,'CENTROS DE COSTOS'!A:D,3,0)</f>
        <v>Wompi Santander</v>
      </c>
      <c r="D363" s="44">
        <v>54001</v>
      </c>
      <c r="E363" s="44">
        <v>2839534</v>
      </c>
      <c r="F363" s="44">
        <v>80138</v>
      </c>
      <c r="G363" s="44" t="s">
        <v>35</v>
      </c>
      <c r="H363" s="44" t="s">
        <v>893</v>
      </c>
      <c r="I363" s="44" t="s">
        <v>83</v>
      </c>
      <c r="J363" s="44" t="s">
        <v>4829</v>
      </c>
      <c r="K363" s="44" t="s">
        <v>1174</v>
      </c>
      <c r="L363" s="44" t="s">
        <v>4830</v>
      </c>
      <c r="M363" s="52">
        <v>45936.333333333336</v>
      </c>
      <c r="N363" s="52">
        <v>45936.707638888889</v>
      </c>
      <c r="O363" s="44" t="s">
        <v>37</v>
      </c>
      <c r="P363" s="44" t="s">
        <v>37</v>
      </c>
      <c r="Q363" s="44" t="s">
        <v>3805</v>
      </c>
      <c r="R363" s="44" t="s">
        <v>3806</v>
      </c>
      <c r="S363" s="44" t="s">
        <v>4831</v>
      </c>
      <c r="T363" s="44" t="s">
        <v>1178</v>
      </c>
      <c r="U363" s="44">
        <v>8</v>
      </c>
      <c r="V363" s="44" t="s">
        <v>42</v>
      </c>
      <c r="W363" s="44" t="str">
        <f>VLOOKUP(D363,TIPOLOGIA!A:F,6,0)</f>
        <v>TERRESTRE</v>
      </c>
      <c r="X363" s="44" t="s">
        <v>3837</v>
      </c>
      <c r="Y363" s="44">
        <v>1</v>
      </c>
      <c r="Z363" s="63">
        <f>IF(T363="SOPORTE_TELEFÓNICO",'TARIFAS 2025'!$B$14,IF(V363="PRINCIPAL",'TARIFAS 2025'!$B$11,IF(V363="INTERMEDIA",'TARIFAS 2025'!$C$11,IF(V363="LEJANA",'TARIFAS 2025'!$D$11))))</f>
        <v>31419</v>
      </c>
      <c r="AA363" s="63">
        <f t="shared" si="5"/>
        <v>31419</v>
      </c>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row>
    <row r="364" spans="1:59" s="35" customFormat="1" ht="15.6">
      <c r="A364" s="44" t="s">
        <v>98</v>
      </c>
      <c r="B364" s="44" t="str">
        <f>VLOOKUP(A364,'CENTROS DE COSTOS'!A:D,2,0)</f>
        <v>0036-0007</v>
      </c>
      <c r="C364" s="44" t="str">
        <f>VLOOKUP(A364,'CENTROS DE COSTOS'!A:D,3,0)</f>
        <v>Wompi Santander</v>
      </c>
      <c r="D364" s="44">
        <v>15861</v>
      </c>
      <c r="E364" s="44">
        <v>2832679</v>
      </c>
      <c r="F364" s="44">
        <v>50347</v>
      </c>
      <c r="G364" s="44" t="s">
        <v>35</v>
      </c>
      <c r="H364" s="44" t="s">
        <v>324</v>
      </c>
      <c r="I364" s="44" t="s">
        <v>437</v>
      </c>
      <c r="J364" s="44" t="s">
        <v>4832</v>
      </c>
      <c r="K364" s="44" t="s">
        <v>1174</v>
      </c>
      <c r="L364" s="44" t="s">
        <v>4833</v>
      </c>
      <c r="M364" s="52">
        <v>45933.333333333336</v>
      </c>
      <c r="N364" s="52">
        <v>45936.711805555555</v>
      </c>
      <c r="O364" s="44" t="s">
        <v>37</v>
      </c>
      <c r="P364" s="44" t="s">
        <v>37</v>
      </c>
      <c r="Q364" s="44" t="s">
        <v>3805</v>
      </c>
      <c r="R364" s="44" t="s">
        <v>3806</v>
      </c>
      <c r="S364" s="44" t="s">
        <v>4834</v>
      </c>
      <c r="T364" s="44" t="s">
        <v>1178</v>
      </c>
      <c r="U364" s="44">
        <v>64</v>
      </c>
      <c r="V364" s="44" t="s">
        <v>43</v>
      </c>
      <c r="W364" s="44" t="str">
        <f>VLOOKUP(D364,TIPOLOGIA!A:F,6,0)</f>
        <v>TERRESTRE</v>
      </c>
      <c r="X364" s="44" t="s">
        <v>1418</v>
      </c>
      <c r="Y364" s="44">
        <v>1</v>
      </c>
      <c r="Z364" s="63">
        <f>IF(T364="SOPORTE_TELEFÓNICO",'TARIFAS 2025'!$B$14,IF(V364="PRINCIPAL",'TARIFAS 2025'!$B$11,IF(V364="INTERMEDIA",'TARIFAS 2025'!$C$11,IF(V364="LEJANA",'TARIFAS 2025'!$D$11))))</f>
        <v>36351</v>
      </c>
      <c r="AA364" s="63">
        <f t="shared" si="5"/>
        <v>36351</v>
      </c>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row>
    <row r="365" spans="1:59" s="35" customFormat="1" ht="15.6">
      <c r="A365" s="44" t="s">
        <v>94</v>
      </c>
      <c r="B365" s="44" t="str">
        <f>VLOOKUP(A365,'CENTROS DE COSTOS'!A:D,2,0)</f>
        <v>0036-0002</v>
      </c>
      <c r="C365" s="44" t="str">
        <f>VLOOKUP(A365,'CENTROS DE COSTOS'!A:D,3,0)</f>
        <v>Wompi Eje Cafetero</v>
      </c>
      <c r="D365" s="44">
        <v>63001</v>
      </c>
      <c r="E365" s="44">
        <v>2831052</v>
      </c>
      <c r="F365" s="44">
        <v>36496</v>
      </c>
      <c r="G365" s="44" t="s">
        <v>35</v>
      </c>
      <c r="H365" s="44" t="s">
        <v>941</v>
      </c>
      <c r="I365" s="44" t="s">
        <v>124</v>
      </c>
      <c r="J365" s="44" t="s">
        <v>4835</v>
      </c>
      <c r="K365" s="44" t="s">
        <v>1174</v>
      </c>
      <c r="L365" s="44" t="s">
        <v>4836</v>
      </c>
      <c r="M365" s="52">
        <v>45932.599305555559</v>
      </c>
      <c r="N365" s="52">
        <v>45936.715277777781</v>
      </c>
      <c r="O365" s="44" t="s">
        <v>37</v>
      </c>
      <c r="P365" s="44" t="s">
        <v>37</v>
      </c>
      <c r="Q365" s="44" t="s">
        <v>3805</v>
      </c>
      <c r="R365" s="44" t="s">
        <v>3806</v>
      </c>
      <c r="S365" s="44" t="s">
        <v>4837</v>
      </c>
      <c r="T365" s="44" t="s">
        <v>1178</v>
      </c>
      <c r="U365" s="44">
        <v>64</v>
      </c>
      <c r="V365" s="44" t="s">
        <v>43</v>
      </c>
      <c r="W365" s="44" t="str">
        <f>VLOOKUP(D365,TIPOLOGIA!A:F,6,0)</f>
        <v>TERRESTRE</v>
      </c>
      <c r="X365" s="44" t="s">
        <v>1927</v>
      </c>
      <c r="Y365" s="44">
        <v>1</v>
      </c>
      <c r="Z365" s="63">
        <f>IF(T365="SOPORTE_TELEFÓNICO",'TARIFAS 2025'!$B$14,IF(V365="PRINCIPAL",'TARIFAS 2025'!$B$11,IF(V365="INTERMEDIA",'TARIFAS 2025'!$C$11,IF(V365="LEJANA",'TARIFAS 2025'!$D$11))))</f>
        <v>36351</v>
      </c>
      <c r="AA365" s="63">
        <f t="shared" si="5"/>
        <v>36351</v>
      </c>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row>
    <row r="366" spans="1:59" s="35" customFormat="1" ht="15.6">
      <c r="A366" s="44" t="s">
        <v>98</v>
      </c>
      <c r="B366" s="44" t="str">
        <f>VLOOKUP(A366,'CENTROS DE COSTOS'!A:D,2,0)</f>
        <v>0036-0007</v>
      </c>
      <c r="C366" s="44" t="str">
        <f>VLOOKUP(A366,'CENTROS DE COSTOS'!A:D,3,0)</f>
        <v>Wompi Santander</v>
      </c>
      <c r="D366" s="44">
        <v>15001</v>
      </c>
      <c r="E366" s="44">
        <v>2839566</v>
      </c>
      <c r="F366" s="44">
        <v>78329</v>
      </c>
      <c r="G366" s="44" t="s">
        <v>35</v>
      </c>
      <c r="H366" s="44" t="s">
        <v>324</v>
      </c>
      <c r="I366" s="44" t="s">
        <v>98</v>
      </c>
      <c r="J366" s="44" t="s">
        <v>4838</v>
      </c>
      <c r="K366" s="44" t="s">
        <v>1174</v>
      </c>
      <c r="L366" s="44" t="s">
        <v>4839</v>
      </c>
      <c r="M366" s="52">
        <v>45936.333333333336</v>
      </c>
      <c r="N366" s="52">
        <v>45936.717361111114</v>
      </c>
      <c r="O366" s="44" t="s">
        <v>37</v>
      </c>
      <c r="P366" s="44" t="s">
        <v>37</v>
      </c>
      <c r="Q366" s="44" t="s">
        <v>3805</v>
      </c>
      <c r="R366" s="44" t="s">
        <v>3806</v>
      </c>
      <c r="S366" s="44" t="s">
        <v>4840</v>
      </c>
      <c r="T366" s="44" t="s">
        <v>1178</v>
      </c>
      <c r="U366" s="44">
        <v>16</v>
      </c>
      <c r="V366" s="44" t="s">
        <v>42</v>
      </c>
      <c r="W366" s="44" t="str">
        <f>VLOOKUP(D366,TIPOLOGIA!A:F,6,0)</f>
        <v>TERRESTRE</v>
      </c>
      <c r="X366" s="44" t="s">
        <v>1874</v>
      </c>
      <c r="Y366" s="44">
        <v>1</v>
      </c>
      <c r="Z366" s="63">
        <f>IF(T366="SOPORTE_TELEFÓNICO",'TARIFAS 2025'!$B$14,IF(V366="PRINCIPAL",'TARIFAS 2025'!$B$11,IF(V366="INTERMEDIA",'TARIFAS 2025'!$C$11,IF(V366="LEJANA",'TARIFAS 2025'!$D$11))))</f>
        <v>31419</v>
      </c>
      <c r="AA366" s="63">
        <f t="shared" si="5"/>
        <v>31419</v>
      </c>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row>
    <row r="367" spans="1:59" s="35" customFormat="1" ht="15.6">
      <c r="A367" s="44" t="s">
        <v>94</v>
      </c>
      <c r="B367" s="44" t="str">
        <f>VLOOKUP(A367,'CENTROS DE COSTOS'!A:D,2,0)</f>
        <v>0036-0002</v>
      </c>
      <c r="C367" s="44" t="str">
        <f>VLOOKUP(A367,'CENTROS DE COSTOS'!A:D,3,0)</f>
        <v>Wompi Eje Cafetero</v>
      </c>
      <c r="D367" s="44">
        <v>63001</v>
      </c>
      <c r="E367" s="44">
        <v>2828368</v>
      </c>
      <c r="F367" s="44">
        <v>27813</v>
      </c>
      <c r="G367" s="44" t="s">
        <v>35</v>
      </c>
      <c r="H367" s="44" t="s">
        <v>941</v>
      </c>
      <c r="I367" s="44" t="s">
        <v>124</v>
      </c>
      <c r="J367" s="44" t="s">
        <v>4841</v>
      </c>
      <c r="K367" s="44" t="s">
        <v>1174</v>
      </c>
      <c r="L367" s="44" t="s">
        <v>4842</v>
      </c>
      <c r="M367" s="52">
        <v>45932.40625</v>
      </c>
      <c r="N367" s="52">
        <v>45936.720138888886</v>
      </c>
      <c r="O367" s="44" t="s">
        <v>37</v>
      </c>
      <c r="P367" s="44" t="s">
        <v>37</v>
      </c>
      <c r="Q367" s="44" t="s">
        <v>3805</v>
      </c>
      <c r="R367" s="44" t="s">
        <v>3806</v>
      </c>
      <c r="S367" s="44" t="s">
        <v>4843</v>
      </c>
      <c r="T367" s="44" t="s">
        <v>1178</v>
      </c>
      <c r="U367" s="44">
        <v>32</v>
      </c>
      <c r="V367" s="44" t="s">
        <v>43</v>
      </c>
      <c r="W367" s="44" t="str">
        <f>VLOOKUP(D367,TIPOLOGIA!A:F,6,0)</f>
        <v>TERRESTRE</v>
      </c>
      <c r="X367" s="44" t="s">
        <v>1927</v>
      </c>
      <c r="Y367" s="44">
        <v>1</v>
      </c>
      <c r="Z367" s="63">
        <f>IF(T367="SOPORTE_TELEFÓNICO",'TARIFAS 2025'!$B$14,IF(V367="PRINCIPAL",'TARIFAS 2025'!$B$11,IF(V367="INTERMEDIA",'TARIFAS 2025'!$C$11,IF(V367="LEJANA",'TARIFAS 2025'!$D$11))))</f>
        <v>36351</v>
      </c>
      <c r="AA367" s="63">
        <f t="shared" si="5"/>
        <v>36351</v>
      </c>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row>
    <row r="368" spans="1:59" s="35" customFormat="1" ht="15.6">
      <c r="A368" s="44" t="s">
        <v>90</v>
      </c>
      <c r="B368" s="44" t="str">
        <f>VLOOKUP(A368,'CENTROS DE COSTOS'!A:D,2,0)</f>
        <v>0036-0005</v>
      </c>
      <c r="C368" s="44" t="str">
        <f>VLOOKUP(A368,'CENTROS DE COSTOS'!A:D,3,0)</f>
        <v>Wompi Noroccidente</v>
      </c>
      <c r="D368" s="44">
        <v>5212</v>
      </c>
      <c r="E368" s="44">
        <v>2836580</v>
      </c>
      <c r="F368" s="44">
        <v>61261</v>
      </c>
      <c r="G368" s="44" t="s">
        <v>35</v>
      </c>
      <c r="H368" s="44" t="s">
        <v>122</v>
      </c>
      <c r="I368" s="44" t="s">
        <v>174</v>
      </c>
      <c r="J368" s="44" t="s">
        <v>2333</v>
      </c>
      <c r="K368" s="44" t="s">
        <v>1174</v>
      </c>
      <c r="L368" s="44" t="s">
        <v>4844</v>
      </c>
      <c r="M368" s="52">
        <v>45933.556944444441</v>
      </c>
      <c r="N368" s="52">
        <v>45936.724305555559</v>
      </c>
      <c r="O368" s="44" t="s">
        <v>37</v>
      </c>
      <c r="P368" s="44" t="s">
        <v>37</v>
      </c>
      <c r="Q368" s="44" t="s">
        <v>3805</v>
      </c>
      <c r="R368" s="44" t="s">
        <v>3806</v>
      </c>
      <c r="S368" s="44" t="s">
        <v>4845</v>
      </c>
      <c r="T368" s="44" t="s">
        <v>1178</v>
      </c>
      <c r="U368" s="44">
        <v>24</v>
      </c>
      <c r="V368" s="44" t="s">
        <v>42</v>
      </c>
      <c r="W368" s="44" t="str">
        <f>VLOOKUP(D368,TIPOLOGIA!A:F,6,0)</f>
        <v>TERRESTRE</v>
      </c>
      <c r="X368" s="44" t="s">
        <v>1874</v>
      </c>
      <c r="Y368" s="44">
        <v>1</v>
      </c>
      <c r="Z368" s="63">
        <f>IF(T368="SOPORTE_TELEFÓNICO",'TARIFAS 2025'!$B$14,IF(V368="PRINCIPAL",'TARIFAS 2025'!$B$11,IF(V368="INTERMEDIA",'TARIFAS 2025'!$C$11,IF(V368="LEJANA",'TARIFAS 2025'!$D$11))))</f>
        <v>31419</v>
      </c>
      <c r="AA368" s="63">
        <f t="shared" si="5"/>
        <v>31419</v>
      </c>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row>
    <row r="369" spans="1:59" s="35" customFormat="1" ht="15.6">
      <c r="A369" s="44" t="s">
        <v>87</v>
      </c>
      <c r="B369" s="44" t="str">
        <f>VLOOKUP(A369,'CENTROS DE COSTOS'!A:D,2,0)</f>
        <v>0036-0006</v>
      </c>
      <c r="C369" s="44" t="str">
        <f>VLOOKUP(A369,'CENTROS DE COSTOS'!A:D,3,0)</f>
        <v>Wompi Oriente</v>
      </c>
      <c r="D369" s="44">
        <v>73001</v>
      </c>
      <c r="E369" s="44">
        <v>2823457</v>
      </c>
      <c r="F369" s="44">
        <v>60994</v>
      </c>
      <c r="G369" s="44" t="s">
        <v>35</v>
      </c>
      <c r="H369" s="44" t="s">
        <v>1058</v>
      </c>
      <c r="I369" s="44" t="s">
        <v>87</v>
      </c>
      <c r="J369" s="44" t="s">
        <v>4846</v>
      </c>
      <c r="K369" s="44" t="s">
        <v>1174</v>
      </c>
      <c r="L369" s="44" t="s">
        <v>4847</v>
      </c>
      <c r="M369" s="52">
        <v>45931.584027777775</v>
      </c>
      <c r="N369" s="52">
        <v>45936.730555555558</v>
      </c>
      <c r="O369" s="44" t="s">
        <v>37</v>
      </c>
      <c r="P369" s="44" t="s">
        <v>37</v>
      </c>
      <c r="Q369" s="44" t="s">
        <v>3805</v>
      </c>
      <c r="R369" s="44" t="s">
        <v>3806</v>
      </c>
      <c r="S369" s="44" t="s">
        <v>4848</v>
      </c>
      <c r="T369" s="44" t="s">
        <v>1178</v>
      </c>
      <c r="U369" s="44">
        <v>24</v>
      </c>
      <c r="V369" s="44" t="s">
        <v>42</v>
      </c>
      <c r="W369" s="44" t="str">
        <f>VLOOKUP(D369,TIPOLOGIA!A:F,6,0)</f>
        <v>TERRESTRE</v>
      </c>
      <c r="X369" s="44" t="s">
        <v>2329</v>
      </c>
      <c r="Y369" s="44">
        <v>1</v>
      </c>
      <c r="Z369" s="63">
        <f>IF(T369="SOPORTE_TELEFÓNICO",'TARIFAS 2025'!$B$14,IF(V369="PRINCIPAL",'TARIFAS 2025'!$B$11,IF(V369="INTERMEDIA",'TARIFAS 2025'!$C$11,IF(V369="LEJANA",'TARIFAS 2025'!$D$11))))</f>
        <v>31419</v>
      </c>
      <c r="AA369" s="63">
        <f t="shared" si="5"/>
        <v>31419</v>
      </c>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row>
    <row r="370" spans="1:59" s="35" customFormat="1" ht="15.6">
      <c r="A370" s="44" t="s">
        <v>90</v>
      </c>
      <c r="B370" s="44" t="str">
        <f>VLOOKUP(A370,'CENTROS DE COSTOS'!A:D,2,0)</f>
        <v>0036-0005</v>
      </c>
      <c r="C370" s="44" t="str">
        <f>VLOOKUP(A370,'CENTROS DE COSTOS'!A:D,3,0)</f>
        <v>Wompi Noroccidente</v>
      </c>
      <c r="D370" s="44">
        <v>5001</v>
      </c>
      <c r="E370" s="44">
        <v>2787536</v>
      </c>
      <c r="F370" s="44">
        <v>38422</v>
      </c>
      <c r="G370" s="44" t="s">
        <v>35</v>
      </c>
      <c r="H370" s="44" t="s">
        <v>122</v>
      </c>
      <c r="I370" s="44" t="s">
        <v>90</v>
      </c>
      <c r="J370" s="44" t="s">
        <v>4849</v>
      </c>
      <c r="K370" s="44" t="s">
        <v>1174</v>
      </c>
      <c r="L370" s="44" t="s">
        <v>4850</v>
      </c>
      <c r="M370" s="52">
        <v>45924.479166666664</v>
      </c>
      <c r="N370" s="52">
        <v>45937.336111111108</v>
      </c>
      <c r="O370" s="44" t="s">
        <v>37</v>
      </c>
      <c r="P370" s="44" t="s">
        <v>37</v>
      </c>
      <c r="Q370" s="44" t="s">
        <v>3805</v>
      </c>
      <c r="R370" s="44" t="s">
        <v>3806</v>
      </c>
      <c r="S370" s="44" t="s">
        <v>4851</v>
      </c>
      <c r="T370" s="44" t="s">
        <v>1178</v>
      </c>
      <c r="U370" s="44">
        <v>24</v>
      </c>
      <c r="V370" s="44" t="s">
        <v>42</v>
      </c>
      <c r="W370" s="44" t="str">
        <f>VLOOKUP(D370,TIPOLOGIA!A:F,6,0)</f>
        <v>TERRESTRE</v>
      </c>
      <c r="X370" s="44" t="s">
        <v>1259</v>
      </c>
      <c r="Y370" s="44">
        <v>1</v>
      </c>
      <c r="Z370" s="63">
        <f>IF(T370="SOPORTE_TELEFÓNICO",'TARIFAS 2025'!$B$14,IF(V370="PRINCIPAL",'TARIFAS 2025'!$B$11,IF(V370="INTERMEDIA",'TARIFAS 2025'!$C$11,IF(V370="LEJANA",'TARIFAS 2025'!$D$11))))</f>
        <v>31419</v>
      </c>
      <c r="AA370" s="63">
        <f t="shared" si="5"/>
        <v>31419</v>
      </c>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row>
    <row r="371" spans="1:59" s="35" customFormat="1" ht="15.6">
      <c r="A371" s="44" t="s">
        <v>76</v>
      </c>
      <c r="B371" s="44" t="str">
        <f>VLOOKUP(A371,'CENTROS DE COSTOS'!A:D,2,0)</f>
        <v>0036-0007</v>
      </c>
      <c r="C371" s="44" t="str">
        <f>VLOOKUP(A371,'CENTROS DE COSTOS'!A:D,3,0)</f>
        <v>Wompi Santander</v>
      </c>
      <c r="D371" s="44">
        <v>68547</v>
      </c>
      <c r="E371" s="44">
        <v>2823172</v>
      </c>
      <c r="F371" s="44">
        <v>69984</v>
      </c>
      <c r="G371" s="44" t="s">
        <v>35</v>
      </c>
      <c r="H371" s="44" t="s">
        <v>965</v>
      </c>
      <c r="I371" s="44" t="s">
        <v>1015</v>
      </c>
      <c r="J371" s="44" t="s">
        <v>4852</v>
      </c>
      <c r="K371" s="44" t="s">
        <v>1174</v>
      </c>
      <c r="L371" s="44" t="s">
        <v>4853</v>
      </c>
      <c r="M371" s="52">
        <v>45931.561111111114</v>
      </c>
      <c r="N371" s="52">
        <v>45937.388888888891</v>
      </c>
      <c r="O371" s="44" t="s">
        <v>37</v>
      </c>
      <c r="P371" s="44" t="s">
        <v>37</v>
      </c>
      <c r="Q371" s="44" t="s">
        <v>3805</v>
      </c>
      <c r="R371" s="44" t="s">
        <v>3806</v>
      </c>
      <c r="S371" s="44" t="s">
        <v>4854</v>
      </c>
      <c r="T371" s="44" t="s">
        <v>3828</v>
      </c>
      <c r="U371" s="44">
        <v>48</v>
      </c>
      <c r="V371" s="44" t="s">
        <v>43</v>
      </c>
      <c r="W371" s="44" t="str">
        <f>VLOOKUP(D371,TIPOLOGIA!A:F,6,0)</f>
        <v>TERRESTRE</v>
      </c>
      <c r="X371" s="44" t="s">
        <v>2297</v>
      </c>
      <c r="Y371" s="44">
        <v>1</v>
      </c>
      <c r="Z371" s="63">
        <f>IF(T371="SOPORTE_TELEFÓNICO",'TARIFAS 2025'!$B$14,IF(V371="PRINCIPAL",'TARIFAS 2025'!$B$11,IF(V371="INTERMEDIA",'TARIFAS 2025'!$C$11,IF(V371="LEJANA",'TARIFAS 2025'!$D$11))))</f>
        <v>36351</v>
      </c>
      <c r="AA371" s="63">
        <f t="shared" si="5"/>
        <v>36351</v>
      </c>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row>
    <row r="372" spans="1:59" s="35" customFormat="1" ht="15.6">
      <c r="A372" s="44" t="s">
        <v>83</v>
      </c>
      <c r="B372" s="44" t="str">
        <f>VLOOKUP(A372,'CENTROS DE COSTOS'!A:D,2,0)</f>
        <v>0036-0007</v>
      </c>
      <c r="C372" s="44" t="str">
        <f>VLOOKUP(A372,'CENTROS DE COSTOS'!A:D,3,0)</f>
        <v>Wompi Santander</v>
      </c>
      <c r="D372" s="44">
        <v>54518</v>
      </c>
      <c r="E372" s="44">
        <v>2829099</v>
      </c>
      <c r="F372" s="44">
        <v>56425</v>
      </c>
      <c r="G372" s="44" t="s">
        <v>35</v>
      </c>
      <c r="H372" s="44" t="s">
        <v>893</v>
      </c>
      <c r="I372" s="44" t="s">
        <v>919</v>
      </c>
      <c r="J372" s="44" t="s">
        <v>4855</v>
      </c>
      <c r="K372" s="44" t="s">
        <v>1174</v>
      </c>
      <c r="L372" s="44" t="s">
        <v>4856</v>
      </c>
      <c r="M372" s="52">
        <v>45932.450694444444</v>
      </c>
      <c r="N372" s="52">
        <v>45937.390277777777</v>
      </c>
      <c r="O372" s="44" t="s">
        <v>37</v>
      </c>
      <c r="P372" s="44" t="s">
        <v>37</v>
      </c>
      <c r="Q372" s="44" t="s">
        <v>3805</v>
      </c>
      <c r="R372" s="44" t="s">
        <v>3806</v>
      </c>
      <c r="S372" s="44" t="s">
        <v>4857</v>
      </c>
      <c r="T372" s="44" t="s">
        <v>3828</v>
      </c>
      <c r="U372" s="44">
        <v>24</v>
      </c>
      <c r="V372" s="44" t="s">
        <v>44</v>
      </c>
      <c r="W372" s="44" t="str">
        <f>VLOOKUP(D372,TIPOLOGIA!A:F,6,0)</f>
        <v>TERRESTRE</v>
      </c>
      <c r="X372" s="44" t="s">
        <v>2070</v>
      </c>
      <c r="Y372" s="44">
        <v>1</v>
      </c>
      <c r="Z372" s="63">
        <f>IF(T372="SOPORTE_TELEFÓNICO",'TARIFAS 2025'!$B$14,IF(V372="PRINCIPAL",'TARIFAS 2025'!$B$11,IF(V372="INTERMEDIA",'TARIFAS 2025'!$C$11,IF(V372="LEJANA",'TARIFAS 2025'!$D$11))))</f>
        <v>40250</v>
      </c>
      <c r="AA372" s="63">
        <f t="shared" si="5"/>
        <v>40250</v>
      </c>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row>
    <row r="373" spans="1:59" s="35" customFormat="1" ht="15.6">
      <c r="A373" s="44" t="s">
        <v>90</v>
      </c>
      <c r="B373" s="44" t="str">
        <f>VLOOKUP(A373,'CENTROS DE COSTOS'!A:D,2,0)</f>
        <v>0036-0005</v>
      </c>
      <c r="C373" s="44" t="str">
        <f>VLOOKUP(A373,'CENTROS DE COSTOS'!A:D,3,0)</f>
        <v>Wompi Noroccidente</v>
      </c>
      <c r="D373" s="44">
        <v>5440</v>
      </c>
      <c r="E373" s="44">
        <v>2826828</v>
      </c>
      <c r="F373" s="44">
        <v>48260</v>
      </c>
      <c r="G373" s="44" t="s">
        <v>35</v>
      </c>
      <c r="H373" s="44" t="s">
        <v>122</v>
      </c>
      <c r="I373" s="44" t="s">
        <v>200</v>
      </c>
      <c r="J373" s="44" t="s">
        <v>4858</v>
      </c>
      <c r="K373" s="44" t="s">
        <v>1174</v>
      </c>
      <c r="L373" s="44" t="s">
        <v>4859</v>
      </c>
      <c r="M373" s="52">
        <v>45932.333333333336</v>
      </c>
      <c r="N373" s="52">
        <v>45937.418749999997</v>
      </c>
      <c r="O373" s="44" t="s">
        <v>37</v>
      </c>
      <c r="P373" s="44" t="s">
        <v>37</v>
      </c>
      <c r="Q373" s="44" t="s">
        <v>3805</v>
      </c>
      <c r="R373" s="44" t="s">
        <v>3806</v>
      </c>
      <c r="S373" s="44" t="s">
        <v>4860</v>
      </c>
      <c r="T373" s="44" t="s">
        <v>3828</v>
      </c>
      <c r="U373" s="44">
        <v>64</v>
      </c>
      <c r="V373" s="44" t="s">
        <v>43</v>
      </c>
      <c r="W373" s="44" t="str">
        <f>VLOOKUP(D373,TIPOLOGIA!A:F,6,0)</f>
        <v>TERRESTRE</v>
      </c>
      <c r="X373" s="44" t="s">
        <v>2070</v>
      </c>
      <c r="Y373" s="44">
        <v>1</v>
      </c>
      <c r="Z373" s="63">
        <f>IF(T373="SOPORTE_TELEFÓNICO",'TARIFAS 2025'!$B$14,IF(V373="PRINCIPAL",'TARIFAS 2025'!$B$11,IF(V373="INTERMEDIA",'TARIFAS 2025'!$C$11,IF(V373="LEJANA",'TARIFAS 2025'!$D$11))))</f>
        <v>36351</v>
      </c>
      <c r="AA373" s="63">
        <f t="shared" si="5"/>
        <v>36351</v>
      </c>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row>
    <row r="374" spans="1:59" s="35" customFormat="1" ht="15.6">
      <c r="A374" s="44" t="s">
        <v>82</v>
      </c>
      <c r="B374" s="44" t="str">
        <f>VLOOKUP(A374,'CENTROS DE COSTOS'!A:D,2,0)</f>
        <v>0036-0001</v>
      </c>
      <c r="C374" s="44" t="str">
        <f>VLOOKUP(A374,'CENTROS DE COSTOS'!A:D,3,0)</f>
        <v>Wompi Costa</v>
      </c>
      <c r="D374" s="44">
        <v>13001</v>
      </c>
      <c r="E374" s="44">
        <v>2823899</v>
      </c>
      <c r="F374" s="44">
        <v>80127</v>
      </c>
      <c r="G374" s="44" t="s">
        <v>35</v>
      </c>
      <c r="H374" s="44" t="s">
        <v>277</v>
      </c>
      <c r="I374" s="44" t="s">
        <v>82</v>
      </c>
      <c r="J374" s="44" t="s">
        <v>4861</v>
      </c>
      <c r="K374" s="44" t="s">
        <v>1174</v>
      </c>
      <c r="L374" s="44" t="s">
        <v>4862</v>
      </c>
      <c r="M374" s="52">
        <v>45931.61041666667</v>
      </c>
      <c r="N374" s="52">
        <v>45937.424305555556</v>
      </c>
      <c r="O374" s="44" t="s">
        <v>37</v>
      </c>
      <c r="P374" s="44" t="s">
        <v>37</v>
      </c>
      <c r="Q374" s="44" t="s">
        <v>3805</v>
      </c>
      <c r="R374" s="44" t="s">
        <v>3806</v>
      </c>
      <c r="S374" s="44" t="s">
        <v>4863</v>
      </c>
      <c r="T374" s="44" t="s">
        <v>1178</v>
      </c>
      <c r="U374" s="44">
        <v>16</v>
      </c>
      <c r="V374" s="44" t="s">
        <v>42</v>
      </c>
      <c r="W374" s="44" t="str">
        <f>VLOOKUP(D374,TIPOLOGIA!A:F,6,0)</f>
        <v>TERRESTRE</v>
      </c>
      <c r="X374" s="44" t="s">
        <v>3837</v>
      </c>
      <c r="Y374" s="44">
        <v>1</v>
      </c>
      <c r="Z374" s="63">
        <f>IF(T374="SOPORTE_TELEFÓNICO",'TARIFAS 2025'!$B$14,IF(V374="PRINCIPAL",'TARIFAS 2025'!$B$11,IF(V374="INTERMEDIA",'TARIFAS 2025'!$C$11,IF(V374="LEJANA",'TARIFAS 2025'!$D$11))))</f>
        <v>31419</v>
      </c>
      <c r="AA374" s="63">
        <f t="shared" si="5"/>
        <v>31419</v>
      </c>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row>
    <row r="375" spans="1:59" s="35" customFormat="1" ht="15.6">
      <c r="A375" s="44" t="s">
        <v>101</v>
      </c>
      <c r="B375" s="44" t="str">
        <f>VLOOKUP(A375,'CENTROS DE COSTOS'!A:D,2,0)</f>
        <v>0036-0006</v>
      </c>
      <c r="C375" s="44" t="str">
        <f>VLOOKUP(A375,'CENTROS DE COSTOS'!A:D,3,0)</f>
        <v>Wompi Oriente</v>
      </c>
      <c r="D375" s="44">
        <v>85001</v>
      </c>
      <c r="E375" s="44">
        <v>2824195</v>
      </c>
      <c r="F375" s="44">
        <v>74497</v>
      </c>
      <c r="G375" s="44" t="s">
        <v>35</v>
      </c>
      <c r="H375" s="44" t="s">
        <v>483</v>
      </c>
      <c r="I375" s="44" t="s">
        <v>101</v>
      </c>
      <c r="J375" s="44" t="s">
        <v>4864</v>
      </c>
      <c r="K375" s="44" t="s">
        <v>1174</v>
      </c>
      <c r="L375" s="44" t="s">
        <v>4865</v>
      </c>
      <c r="M375" s="52">
        <v>45931.624305555553</v>
      </c>
      <c r="N375" s="52">
        <v>45937.425000000003</v>
      </c>
      <c r="O375" s="44" t="s">
        <v>37</v>
      </c>
      <c r="P375" s="44" t="s">
        <v>37</v>
      </c>
      <c r="Q375" s="44" t="s">
        <v>3805</v>
      </c>
      <c r="R375" s="44" t="s">
        <v>3806</v>
      </c>
      <c r="S375" s="44" t="s">
        <v>4866</v>
      </c>
      <c r="T375" s="44" t="s">
        <v>1178</v>
      </c>
      <c r="U375" s="44">
        <v>32</v>
      </c>
      <c r="V375" s="44" t="s">
        <v>42</v>
      </c>
      <c r="W375" s="44" t="str">
        <f>VLOOKUP(D375,TIPOLOGIA!A:F,6,0)</f>
        <v>TERRESTRE</v>
      </c>
      <c r="X375" s="44" t="s">
        <v>2171</v>
      </c>
      <c r="Y375" s="44">
        <v>1</v>
      </c>
      <c r="Z375" s="63">
        <f>IF(T375="SOPORTE_TELEFÓNICO",'TARIFAS 2025'!$B$14,IF(V375="PRINCIPAL",'TARIFAS 2025'!$B$11,IF(V375="INTERMEDIA",'TARIFAS 2025'!$C$11,IF(V375="LEJANA",'TARIFAS 2025'!$D$11))))</f>
        <v>31419</v>
      </c>
      <c r="AA375" s="63">
        <f t="shared" si="5"/>
        <v>31419</v>
      </c>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row>
    <row r="376" spans="1:59" s="35" customFormat="1" ht="15.6">
      <c r="A376" s="44" t="s">
        <v>82</v>
      </c>
      <c r="B376" s="44" t="str">
        <f>VLOOKUP(A376,'CENTROS DE COSTOS'!A:D,2,0)</f>
        <v>0036-0001</v>
      </c>
      <c r="C376" s="44" t="str">
        <f>VLOOKUP(A376,'CENTROS DE COSTOS'!A:D,3,0)</f>
        <v>Wompi Costa</v>
      </c>
      <c r="D376" s="44">
        <v>13001</v>
      </c>
      <c r="E376" s="44">
        <v>2825112</v>
      </c>
      <c r="F376" s="44">
        <v>71873</v>
      </c>
      <c r="G376" s="44" t="s">
        <v>35</v>
      </c>
      <c r="H376" s="44" t="s">
        <v>277</v>
      </c>
      <c r="I376" s="44" t="s">
        <v>82</v>
      </c>
      <c r="J376" s="44" t="s">
        <v>4867</v>
      </c>
      <c r="K376" s="44" t="s">
        <v>1174</v>
      </c>
      <c r="L376" s="44" t="s">
        <v>4868</v>
      </c>
      <c r="M376" s="52">
        <v>45931.662499999999</v>
      </c>
      <c r="N376" s="52">
        <v>45937.426388888889</v>
      </c>
      <c r="O376" s="44" t="s">
        <v>37</v>
      </c>
      <c r="P376" s="44" t="s">
        <v>37</v>
      </c>
      <c r="Q376" s="44" t="s">
        <v>3805</v>
      </c>
      <c r="R376" s="44" t="s">
        <v>3806</v>
      </c>
      <c r="S376" s="44" t="s">
        <v>4869</v>
      </c>
      <c r="T376" s="44" t="s">
        <v>1178</v>
      </c>
      <c r="U376" s="44">
        <v>56</v>
      </c>
      <c r="V376" s="44" t="s">
        <v>42</v>
      </c>
      <c r="W376" s="44" t="str">
        <f>VLOOKUP(D376,TIPOLOGIA!A:F,6,0)</f>
        <v>TERRESTRE</v>
      </c>
      <c r="X376" s="44" t="s">
        <v>1537</v>
      </c>
      <c r="Y376" s="44">
        <v>1</v>
      </c>
      <c r="Z376" s="63">
        <f>IF(T376="SOPORTE_TELEFÓNICO",'TARIFAS 2025'!$B$14,IF(V376="PRINCIPAL",'TARIFAS 2025'!$B$11,IF(V376="INTERMEDIA",'TARIFAS 2025'!$C$11,IF(V376="LEJANA",'TARIFAS 2025'!$D$11))))</f>
        <v>31419</v>
      </c>
      <c r="AA376" s="63">
        <f t="shared" si="5"/>
        <v>31419</v>
      </c>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row>
    <row r="377" spans="1:59" s="35" customFormat="1" ht="15.6">
      <c r="A377" s="44" t="s">
        <v>101</v>
      </c>
      <c r="B377" s="44" t="str">
        <f>VLOOKUP(A377,'CENTROS DE COSTOS'!A:D,2,0)</f>
        <v>0036-0006</v>
      </c>
      <c r="C377" s="44" t="str">
        <f>VLOOKUP(A377,'CENTROS DE COSTOS'!A:D,3,0)</f>
        <v>Wompi Oriente</v>
      </c>
      <c r="D377" s="44">
        <v>85001</v>
      </c>
      <c r="E377" s="44">
        <v>2825497</v>
      </c>
      <c r="F377" s="44">
        <v>76293</v>
      </c>
      <c r="G377" s="44" t="s">
        <v>35</v>
      </c>
      <c r="H377" s="44" t="s">
        <v>483</v>
      </c>
      <c r="I377" s="44" t="s">
        <v>101</v>
      </c>
      <c r="J377" s="44" t="s">
        <v>4870</v>
      </c>
      <c r="K377" s="44" t="s">
        <v>1174</v>
      </c>
      <c r="L377" s="44" t="s">
        <v>4871</v>
      </c>
      <c r="M377" s="52">
        <v>45931.697916666664</v>
      </c>
      <c r="N377" s="52">
        <v>45937.429166666669</v>
      </c>
      <c r="O377" s="44" t="s">
        <v>37</v>
      </c>
      <c r="P377" s="44" t="s">
        <v>37</v>
      </c>
      <c r="Q377" s="44" t="s">
        <v>3805</v>
      </c>
      <c r="R377" s="44" t="s">
        <v>3806</v>
      </c>
      <c r="S377" s="44" t="s">
        <v>4872</v>
      </c>
      <c r="T377" s="44" t="s">
        <v>1178</v>
      </c>
      <c r="U377" s="44">
        <v>32</v>
      </c>
      <c r="V377" s="44" t="s">
        <v>42</v>
      </c>
      <c r="W377" s="44" t="str">
        <f>VLOOKUP(D377,TIPOLOGIA!A:F,6,0)</f>
        <v>TERRESTRE</v>
      </c>
      <c r="X377" s="44" t="s">
        <v>2171</v>
      </c>
      <c r="Y377" s="44">
        <v>1</v>
      </c>
      <c r="Z377" s="63">
        <f>IF(T377="SOPORTE_TELEFÓNICO",'TARIFAS 2025'!$B$14,IF(V377="PRINCIPAL",'TARIFAS 2025'!$B$11,IF(V377="INTERMEDIA",'TARIFAS 2025'!$C$11,IF(V377="LEJANA",'TARIFAS 2025'!$D$11))))</f>
        <v>31419</v>
      </c>
      <c r="AA377" s="63">
        <f t="shared" si="5"/>
        <v>31419</v>
      </c>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row>
    <row r="378" spans="1:59" s="35" customFormat="1" ht="15.6">
      <c r="A378" s="44" t="s">
        <v>101</v>
      </c>
      <c r="B378" s="44" t="str">
        <f>VLOOKUP(A378,'CENTROS DE COSTOS'!A:D,2,0)</f>
        <v>0036-0006</v>
      </c>
      <c r="C378" s="44" t="str">
        <f>VLOOKUP(A378,'CENTROS DE COSTOS'!A:D,3,0)</f>
        <v>Wompi Oriente</v>
      </c>
      <c r="D378" s="44">
        <v>85001</v>
      </c>
      <c r="E378" s="44">
        <v>2826061</v>
      </c>
      <c r="F378" s="44">
        <v>76295</v>
      </c>
      <c r="G378" s="44" t="s">
        <v>35</v>
      </c>
      <c r="H378" s="44" t="s">
        <v>483</v>
      </c>
      <c r="I378" s="44" t="s">
        <v>101</v>
      </c>
      <c r="J378" s="44" t="s">
        <v>4873</v>
      </c>
      <c r="K378" s="44" t="s">
        <v>1174</v>
      </c>
      <c r="L378" s="44" t="s">
        <v>4874</v>
      </c>
      <c r="M378" s="52">
        <v>45932.333333333336</v>
      </c>
      <c r="N378" s="52">
        <v>45937.436111111114</v>
      </c>
      <c r="O378" s="44" t="s">
        <v>37</v>
      </c>
      <c r="P378" s="44" t="s">
        <v>37</v>
      </c>
      <c r="Q378" s="44" t="s">
        <v>3805</v>
      </c>
      <c r="R378" s="44" t="s">
        <v>3806</v>
      </c>
      <c r="S378" s="44" t="s">
        <v>4875</v>
      </c>
      <c r="T378" s="44" t="s">
        <v>1178</v>
      </c>
      <c r="U378" s="44">
        <v>16</v>
      </c>
      <c r="V378" s="44" t="s">
        <v>42</v>
      </c>
      <c r="W378" s="44" t="str">
        <f>VLOOKUP(D378,TIPOLOGIA!A:F,6,0)</f>
        <v>TERRESTRE</v>
      </c>
      <c r="X378" s="44" t="s">
        <v>1537</v>
      </c>
      <c r="Y378" s="44">
        <v>1</v>
      </c>
      <c r="Z378" s="63">
        <f>IF(T378="SOPORTE_TELEFÓNICO",'TARIFAS 2025'!$B$14,IF(V378="PRINCIPAL",'TARIFAS 2025'!$B$11,IF(V378="INTERMEDIA",'TARIFAS 2025'!$C$11,IF(V378="LEJANA",'TARIFAS 2025'!$D$11))))</f>
        <v>31419</v>
      </c>
      <c r="AA378" s="63">
        <f t="shared" si="5"/>
        <v>31419</v>
      </c>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row>
    <row r="379" spans="1:59" s="35" customFormat="1" ht="15.6">
      <c r="A379" s="44" t="s">
        <v>101</v>
      </c>
      <c r="B379" s="44" t="str">
        <f>VLOOKUP(A379,'CENTROS DE COSTOS'!A:D,2,0)</f>
        <v>0036-0006</v>
      </c>
      <c r="C379" s="44" t="str">
        <f>VLOOKUP(A379,'CENTROS DE COSTOS'!A:D,3,0)</f>
        <v>Wompi Oriente</v>
      </c>
      <c r="D379" s="44">
        <v>85001</v>
      </c>
      <c r="E379" s="44">
        <v>2826006</v>
      </c>
      <c r="F379" s="44">
        <v>49231</v>
      </c>
      <c r="G379" s="44" t="s">
        <v>35</v>
      </c>
      <c r="H379" s="44" t="s">
        <v>483</v>
      </c>
      <c r="I379" s="44" t="s">
        <v>101</v>
      </c>
      <c r="J379" s="44" t="s">
        <v>4876</v>
      </c>
      <c r="K379" s="44" t="s">
        <v>1174</v>
      </c>
      <c r="L379" s="44" t="s">
        <v>4877</v>
      </c>
      <c r="M379" s="52">
        <v>45932.333333333336</v>
      </c>
      <c r="N379" s="52">
        <v>45937.4375</v>
      </c>
      <c r="O379" s="44" t="s">
        <v>37</v>
      </c>
      <c r="P379" s="44" t="s">
        <v>37</v>
      </c>
      <c r="Q379" s="44" t="s">
        <v>3805</v>
      </c>
      <c r="R379" s="44" t="s">
        <v>3806</v>
      </c>
      <c r="S379" s="44" t="s">
        <v>4878</v>
      </c>
      <c r="T379" s="44" t="s">
        <v>1178</v>
      </c>
      <c r="U379" s="44">
        <v>64</v>
      </c>
      <c r="V379" s="44" t="s">
        <v>42</v>
      </c>
      <c r="W379" s="44" t="str">
        <f>VLOOKUP(D379,TIPOLOGIA!A:F,6,0)</f>
        <v>TERRESTRE</v>
      </c>
      <c r="X379" s="44" t="s">
        <v>1537</v>
      </c>
      <c r="Y379" s="44">
        <v>1</v>
      </c>
      <c r="Z379" s="63">
        <f>IF(T379="SOPORTE_TELEFÓNICO",'TARIFAS 2025'!$B$14,IF(V379="PRINCIPAL",'TARIFAS 2025'!$B$11,IF(V379="INTERMEDIA",'TARIFAS 2025'!$C$11,IF(V379="LEJANA",'TARIFAS 2025'!$D$11))))</f>
        <v>31419</v>
      </c>
      <c r="AA379" s="63">
        <f t="shared" si="5"/>
        <v>31419</v>
      </c>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row>
    <row r="380" spans="1:59" s="35" customFormat="1" ht="15.6">
      <c r="A380" s="44" t="s">
        <v>101</v>
      </c>
      <c r="B380" s="44" t="str">
        <f>VLOOKUP(A380,'CENTROS DE COSTOS'!A:D,2,0)</f>
        <v>0036-0006</v>
      </c>
      <c r="C380" s="44" t="str">
        <f>VLOOKUP(A380,'CENTROS DE COSTOS'!A:D,3,0)</f>
        <v>Wompi Oriente</v>
      </c>
      <c r="D380" s="44">
        <v>85001</v>
      </c>
      <c r="E380" s="44">
        <v>2826008</v>
      </c>
      <c r="F380" s="44">
        <v>71976</v>
      </c>
      <c r="G380" s="44" t="s">
        <v>35</v>
      </c>
      <c r="H380" s="44" t="s">
        <v>483</v>
      </c>
      <c r="I380" s="44" t="s">
        <v>101</v>
      </c>
      <c r="J380" s="44" t="s">
        <v>4879</v>
      </c>
      <c r="K380" s="44" t="s">
        <v>1174</v>
      </c>
      <c r="L380" s="44" t="s">
        <v>4880</v>
      </c>
      <c r="M380" s="52">
        <v>45932.333333333336</v>
      </c>
      <c r="N380" s="52">
        <v>45937.438888888886</v>
      </c>
      <c r="O380" s="44" t="s">
        <v>37</v>
      </c>
      <c r="P380" s="44" t="s">
        <v>37</v>
      </c>
      <c r="Q380" s="44" t="s">
        <v>3805</v>
      </c>
      <c r="R380" s="44" t="s">
        <v>3806</v>
      </c>
      <c r="S380" s="44" t="s">
        <v>4881</v>
      </c>
      <c r="T380" s="44" t="s">
        <v>1178</v>
      </c>
      <c r="U380" s="44">
        <v>40</v>
      </c>
      <c r="V380" s="44" t="s">
        <v>42</v>
      </c>
      <c r="W380" s="44" t="str">
        <f>VLOOKUP(D380,TIPOLOGIA!A:F,6,0)</f>
        <v>TERRESTRE</v>
      </c>
      <c r="X380" s="44" t="s">
        <v>1537</v>
      </c>
      <c r="Y380" s="44">
        <v>1</v>
      </c>
      <c r="Z380" s="63">
        <f>IF(T380="SOPORTE_TELEFÓNICO",'TARIFAS 2025'!$B$14,IF(V380="PRINCIPAL",'TARIFAS 2025'!$B$11,IF(V380="INTERMEDIA",'TARIFAS 2025'!$C$11,IF(V380="LEJANA",'TARIFAS 2025'!$D$11))))</f>
        <v>31419</v>
      </c>
      <c r="AA380" s="63">
        <f t="shared" si="5"/>
        <v>31419</v>
      </c>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row>
    <row r="381" spans="1:59" s="35" customFormat="1" ht="15.6">
      <c r="A381" s="44" t="s">
        <v>90</v>
      </c>
      <c r="B381" s="44" t="str">
        <f>VLOOKUP(A381,'CENTROS DE COSTOS'!A:D,2,0)</f>
        <v>0036-0005</v>
      </c>
      <c r="C381" s="44" t="str">
        <f>VLOOKUP(A381,'CENTROS DE COSTOS'!A:D,3,0)</f>
        <v>Wompi Noroccidente</v>
      </c>
      <c r="D381" s="44">
        <v>5001</v>
      </c>
      <c r="E381" s="44">
        <v>2828259</v>
      </c>
      <c r="F381" s="44">
        <v>33406</v>
      </c>
      <c r="G381" s="44" t="s">
        <v>35</v>
      </c>
      <c r="H381" s="44" t="s">
        <v>122</v>
      </c>
      <c r="I381" s="44" t="s">
        <v>90</v>
      </c>
      <c r="J381" s="44" t="s">
        <v>4882</v>
      </c>
      <c r="K381" s="44" t="s">
        <v>1174</v>
      </c>
      <c r="L381" s="44" t="s">
        <v>4883</v>
      </c>
      <c r="M381" s="52">
        <v>45932.404861111114</v>
      </c>
      <c r="N381" s="52">
        <v>45937.440972222219</v>
      </c>
      <c r="O381" s="44" t="s">
        <v>37</v>
      </c>
      <c r="P381" s="44" t="s">
        <v>37</v>
      </c>
      <c r="Q381" s="44" t="s">
        <v>3805</v>
      </c>
      <c r="R381" s="44" t="s">
        <v>3806</v>
      </c>
      <c r="S381" s="44" t="s">
        <v>4884</v>
      </c>
      <c r="T381" s="44" t="s">
        <v>1178</v>
      </c>
      <c r="U381" s="44">
        <v>16</v>
      </c>
      <c r="V381" s="44" t="s">
        <v>42</v>
      </c>
      <c r="W381" s="44" t="str">
        <f>VLOOKUP(D381,TIPOLOGIA!A:F,6,0)</f>
        <v>TERRESTRE</v>
      </c>
      <c r="X381" s="44" t="s">
        <v>1537</v>
      </c>
      <c r="Y381" s="44">
        <v>1</v>
      </c>
      <c r="Z381" s="63">
        <f>IF(T381="SOPORTE_TELEFÓNICO",'TARIFAS 2025'!$B$14,IF(V381="PRINCIPAL",'TARIFAS 2025'!$B$11,IF(V381="INTERMEDIA",'TARIFAS 2025'!$C$11,IF(V381="LEJANA",'TARIFAS 2025'!$D$11))))</f>
        <v>31419</v>
      </c>
      <c r="AA381" s="63">
        <f t="shared" si="5"/>
        <v>31419</v>
      </c>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row>
    <row r="382" spans="1:59" s="35" customFormat="1" ht="15.6">
      <c r="A382" s="44" t="s">
        <v>94</v>
      </c>
      <c r="B382" s="44" t="str">
        <f>VLOOKUP(A382,'CENTROS DE COSTOS'!A:D,2,0)</f>
        <v>0036-0002</v>
      </c>
      <c r="C382" s="44" t="str">
        <f>VLOOKUP(A382,'CENTROS DE COSTOS'!A:D,3,0)</f>
        <v>Wompi Eje Cafetero</v>
      </c>
      <c r="D382" s="44">
        <v>63001</v>
      </c>
      <c r="E382" s="44">
        <v>2828746</v>
      </c>
      <c r="F382" s="44">
        <v>52799</v>
      </c>
      <c r="G382" s="44" t="s">
        <v>35</v>
      </c>
      <c r="H382" s="44" t="s">
        <v>941</v>
      </c>
      <c r="I382" s="44" t="s">
        <v>124</v>
      </c>
      <c r="J382" s="44" t="s">
        <v>4885</v>
      </c>
      <c r="K382" s="44" t="s">
        <v>1174</v>
      </c>
      <c r="L382" s="44" t="s">
        <v>4886</v>
      </c>
      <c r="M382" s="52">
        <v>45932.427777777775</v>
      </c>
      <c r="N382" s="52">
        <v>45937.442361111112</v>
      </c>
      <c r="O382" s="44" t="s">
        <v>37</v>
      </c>
      <c r="P382" s="44" t="s">
        <v>37</v>
      </c>
      <c r="Q382" s="44" t="s">
        <v>3805</v>
      </c>
      <c r="R382" s="44" t="s">
        <v>3806</v>
      </c>
      <c r="S382" s="44" t="s">
        <v>4887</v>
      </c>
      <c r="T382" s="44" t="s">
        <v>1178</v>
      </c>
      <c r="U382" s="44">
        <v>24</v>
      </c>
      <c r="V382" s="44" t="s">
        <v>43</v>
      </c>
      <c r="W382" s="44" t="str">
        <f>VLOOKUP(D382,TIPOLOGIA!A:F,6,0)</f>
        <v>TERRESTRE</v>
      </c>
      <c r="X382" s="44" t="s">
        <v>2297</v>
      </c>
      <c r="Y382" s="44">
        <v>1</v>
      </c>
      <c r="Z382" s="63">
        <f>IF(T382="SOPORTE_TELEFÓNICO",'TARIFAS 2025'!$B$14,IF(V382="PRINCIPAL",'TARIFAS 2025'!$B$11,IF(V382="INTERMEDIA",'TARIFAS 2025'!$C$11,IF(V382="LEJANA",'TARIFAS 2025'!$D$11))))</f>
        <v>36351</v>
      </c>
      <c r="AA382" s="63">
        <f t="shared" si="5"/>
        <v>36351</v>
      </c>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row>
    <row r="383" spans="1:59" s="35" customFormat="1" ht="15.6">
      <c r="A383" s="44" t="s">
        <v>82</v>
      </c>
      <c r="B383" s="44" t="str">
        <f>VLOOKUP(A383,'CENTROS DE COSTOS'!A:D,2,0)</f>
        <v>0036-0001</v>
      </c>
      <c r="C383" s="44" t="str">
        <f>VLOOKUP(A383,'CENTROS DE COSTOS'!A:D,3,0)</f>
        <v>Wompi Costa</v>
      </c>
      <c r="D383" s="44">
        <v>13001</v>
      </c>
      <c r="E383" s="44">
        <v>2830974</v>
      </c>
      <c r="F383" s="44">
        <v>62379</v>
      </c>
      <c r="G383" s="44" t="s">
        <v>35</v>
      </c>
      <c r="H383" s="44" t="s">
        <v>277</v>
      </c>
      <c r="I383" s="44" t="s">
        <v>82</v>
      </c>
      <c r="J383" s="44" t="s">
        <v>4888</v>
      </c>
      <c r="K383" s="44" t="s">
        <v>1174</v>
      </c>
      <c r="L383" s="44" t="s">
        <v>4889</v>
      </c>
      <c r="M383" s="52">
        <v>45932.597916666666</v>
      </c>
      <c r="N383" s="52">
        <v>45937.447222222225</v>
      </c>
      <c r="O383" s="44" t="s">
        <v>37</v>
      </c>
      <c r="P383" s="44" t="s">
        <v>37</v>
      </c>
      <c r="Q383" s="44" t="s">
        <v>3805</v>
      </c>
      <c r="R383" s="44" t="s">
        <v>3806</v>
      </c>
      <c r="S383" s="44" t="s">
        <v>4890</v>
      </c>
      <c r="T383" s="44" t="s">
        <v>1178</v>
      </c>
      <c r="U383" s="44">
        <v>64</v>
      </c>
      <c r="V383" s="44" t="s">
        <v>42</v>
      </c>
      <c r="W383" s="44" t="str">
        <f>VLOOKUP(D383,TIPOLOGIA!A:F,6,0)</f>
        <v>TERRESTRE</v>
      </c>
      <c r="X383" s="44" t="s">
        <v>1874</v>
      </c>
      <c r="Y383" s="44">
        <v>1</v>
      </c>
      <c r="Z383" s="63">
        <f>IF(T383="SOPORTE_TELEFÓNICO",'TARIFAS 2025'!$B$14,IF(V383="PRINCIPAL",'TARIFAS 2025'!$B$11,IF(V383="INTERMEDIA",'TARIFAS 2025'!$C$11,IF(V383="LEJANA",'TARIFAS 2025'!$D$11))))</f>
        <v>31419</v>
      </c>
      <c r="AA383" s="63">
        <f t="shared" si="5"/>
        <v>31419</v>
      </c>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row>
    <row r="384" spans="1:59" s="35" customFormat="1" ht="15.6">
      <c r="A384" s="44" t="s">
        <v>87</v>
      </c>
      <c r="B384" s="44" t="str">
        <f>VLOOKUP(A384,'CENTROS DE COSTOS'!A:D,2,0)</f>
        <v>0036-0006</v>
      </c>
      <c r="C384" s="44" t="str">
        <f>VLOOKUP(A384,'CENTROS DE COSTOS'!A:D,3,0)</f>
        <v>Wompi Oriente</v>
      </c>
      <c r="D384" s="44">
        <v>73001</v>
      </c>
      <c r="E384" s="44">
        <v>2831770</v>
      </c>
      <c r="F384" s="44">
        <v>64132</v>
      </c>
      <c r="G384" s="44" t="s">
        <v>35</v>
      </c>
      <c r="H384" s="44" t="s">
        <v>1058</v>
      </c>
      <c r="I384" s="44" t="s">
        <v>87</v>
      </c>
      <c r="J384" s="44" t="s">
        <v>2550</v>
      </c>
      <c r="K384" s="44" t="s">
        <v>1174</v>
      </c>
      <c r="L384" s="44" t="s">
        <v>4891</v>
      </c>
      <c r="M384" s="52">
        <v>45932.645833333336</v>
      </c>
      <c r="N384" s="52">
        <v>45937.448611111111</v>
      </c>
      <c r="O384" s="44" t="s">
        <v>37</v>
      </c>
      <c r="P384" s="44" t="s">
        <v>37</v>
      </c>
      <c r="Q384" s="44" t="s">
        <v>3805</v>
      </c>
      <c r="R384" s="44" t="s">
        <v>3806</v>
      </c>
      <c r="S384" s="44" t="s">
        <v>4892</v>
      </c>
      <c r="T384" s="44" t="s">
        <v>1178</v>
      </c>
      <c r="U384" s="44">
        <v>64</v>
      </c>
      <c r="V384" s="44" t="s">
        <v>42</v>
      </c>
      <c r="W384" s="44" t="str">
        <f>VLOOKUP(D384,TIPOLOGIA!A:F,6,0)</f>
        <v>TERRESTRE</v>
      </c>
      <c r="X384" s="44" t="s">
        <v>2171</v>
      </c>
      <c r="Y384" s="44">
        <v>1</v>
      </c>
      <c r="Z384" s="63">
        <f>IF(T384="SOPORTE_TELEFÓNICO",'TARIFAS 2025'!$B$14,IF(V384="PRINCIPAL",'TARIFAS 2025'!$B$11,IF(V384="INTERMEDIA",'TARIFAS 2025'!$C$11,IF(V384="LEJANA",'TARIFAS 2025'!$D$11))))</f>
        <v>31419</v>
      </c>
      <c r="AA384" s="63">
        <f t="shared" si="5"/>
        <v>31419</v>
      </c>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row>
    <row r="385" spans="1:59" s="35" customFormat="1" ht="15.6">
      <c r="A385" s="44" t="s">
        <v>94</v>
      </c>
      <c r="B385" s="44" t="str">
        <f>VLOOKUP(A385,'CENTROS DE COSTOS'!A:D,2,0)</f>
        <v>0036-0002</v>
      </c>
      <c r="C385" s="44" t="str">
        <f>VLOOKUP(A385,'CENTROS DE COSTOS'!A:D,3,0)</f>
        <v>Wompi Eje Cafetero</v>
      </c>
      <c r="D385" s="44">
        <v>63001</v>
      </c>
      <c r="E385" s="44">
        <v>2833300</v>
      </c>
      <c r="F385" s="44">
        <v>49560</v>
      </c>
      <c r="G385" s="44" t="s">
        <v>35</v>
      </c>
      <c r="H385" s="44" t="s">
        <v>941</v>
      </c>
      <c r="I385" s="44" t="s">
        <v>124</v>
      </c>
      <c r="J385" s="44" t="s">
        <v>4893</v>
      </c>
      <c r="K385" s="44" t="s">
        <v>1174</v>
      </c>
      <c r="L385" s="44" t="s">
        <v>4894</v>
      </c>
      <c r="M385" s="52">
        <v>45933.333333333336</v>
      </c>
      <c r="N385" s="52">
        <v>45937.455555555556</v>
      </c>
      <c r="O385" s="44" t="s">
        <v>37</v>
      </c>
      <c r="P385" s="44" t="s">
        <v>37</v>
      </c>
      <c r="Q385" s="44" t="s">
        <v>3805</v>
      </c>
      <c r="R385" s="44" t="s">
        <v>3806</v>
      </c>
      <c r="S385" s="44" t="s">
        <v>4895</v>
      </c>
      <c r="T385" s="44" t="s">
        <v>1178</v>
      </c>
      <c r="U385" s="44">
        <v>40</v>
      </c>
      <c r="V385" s="44" t="s">
        <v>43</v>
      </c>
      <c r="W385" s="44" t="str">
        <f>VLOOKUP(D385,TIPOLOGIA!A:F,6,0)</f>
        <v>TERRESTRE</v>
      </c>
      <c r="X385" s="44" t="s">
        <v>2253</v>
      </c>
      <c r="Y385" s="44">
        <v>1</v>
      </c>
      <c r="Z385" s="63">
        <f>IF(T385="SOPORTE_TELEFÓNICO",'TARIFAS 2025'!$B$14,IF(V385="PRINCIPAL",'TARIFAS 2025'!$B$11,IF(V385="INTERMEDIA",'TARIFAS 2025'!$C$11,IF(V385="LEJANA",'TARIFAS 2025'!$D$11))))</f>
        <v>36351</v>
      </c>
      <c r="AA385" s="63">
        <f t="shared" si="5"/>
        <v>36351</v>
      </c>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row>
    <row r="386" spans="1:59" s="35" customFormat="1" ht="15.6">
      <c r="A386" s="44" t="s">
        <v>90</v>
      </c>
      <c r="B386" s="44" t="str">
        <f>VLOOKUP(A386,'CENTROS DE COSTOS'!A:D,2,0)</f>
        <v>0036-0005</v>
      </c>
      <c r="C386" s="44" t="str">
        <f>VLOOKUP(A386,'CENTROS DE COSTOS'!A:D,3,0)</f>
        <v>Wompi Noroccidente</v>
      </c>
      <c r="D386" s="44">
        <v>5129</v>
      </c>
      <c r="E386" s="44">
        <v>2833222</v>
      </c>
      <c r="F386" s="44">
        <v>59810</v>
      </c>
      <c r="G386" s="44" t="s">
        <v>35</v>
      </c>
      <c r="H386" s="44" t="s">
        <v>122</v>
      </c>
      <c r="I386" s="44" t="s">
        <v>128</v>
      </c>
      <c r="J386" s="44" t="s">
        <v>4896</v>
      </c>
      <c r="K386" s="44" t="s">
        <v>1174</v>
      </c>
      <c r="L386" s="44" t="s">
        <v>4897</v>
      </c>
      <c r="M386" s="52">
        <v>45933.333333333336</v>
      </c>
      <c r="N386" s="52">
        <v>45937.456944444442</v>
      </c>
      <c r="O386" s="44" t="s">
        <v>37</v>
      </c>
      <c r="P386" s="44" t="s">
        <v>37</v>
      </c>
      <c r="Q386" s="44" t="s">
        <v>3805</v>
      </c>
      <c r="R386" s="44" t="s">
        <v>3806</v>
      </c>
      <c r="S386" s="44" t="s">
        <v>4898</v>
      </c>
      <c r="T386" s="44" t="s">
        <v>1178</v>
      </c>
      <c r="U386" s="44">
        <v>64</v>
      </c>
      <c r="V386" s="44" t="s">
        <v>42</v>
      </c>
      <c r="W386" s="44" t="str">
        <f>VLOOKUP(D386,TIPOLOGIA!A:F,6,0)</f>
        <v>TERRESTRE</v>
      </c>
      <c r="X386" s="44" t="s">
        <v>1874</v>
      </c>
      <c r="Y386" s="44">
        <v>1</v>
      </c>
      <c r="Z386" s="63">
        <f>IF(T386="SOPORTE_TELEFÓNICO",'TARIFAS 2025'!$B$14,IF(V386="PRINCIPAL",'TARIFAS 2025'!$B$11,IF(V386="INTERMEDIA",'TARIFAS 2025'!$C$11,IF(V386="LEJANA",'TARIFAS 2025'!$D$11))))</f>
        <v>31419</v>
      </c>
      <c r="AA386" s="63">
        <f t="shared" si="5"/>
        <v>31419</v>
      </c>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row>
    <row r="387" spans="1:59" s="35" customFormat="1" ht="15.6">
      <c r="A387" s="44" t="s">
        <v>79</v>
      </c>
      <c r="B387" s="44" t="str">
        <f>VLOOKUP(A387,'CENTROS DE COSTOS'!A:D,2,0)</f>
        <v>0036-0003</v>
      </c>
      <c r="C387" s="44" t="str">
        <f>VLOOKUP(A387,'CENTROS DE COSTOS'!A:D,3,0)</f>
        <v>Wompi Suroccidente</v>
      </c>
      <c r="D387" s="44">
        <v>76001</v>
      </c>
      <c r="E387" s="44">
        <v>2832927</v>
      </c>
      <c r="F387" s="44">
        <v>69791</v>
      </c>
      <c r="G387" s="44" t="s">
        <v>35</v>
      </c>
      <c r="H387" s="44" t="s">
        <v>1103</v>
      </c>
      <c r="I387" s="44" t="s">
        <v>79</v>
      </c>
      <c r="J387" s="44" t="s">
        <v>4899</v>
      </c>
      <c r="K387" s="44" t="s">
        <v>1174</v>
      </c>
      <c r="L387" s="44" t="s">
        <v>4900</v>
      </c>
      <c r="M387" s="52">
        <v>45933.333333333336</v>
      </c>
      <c r="N387" s="52">
        <v>45937.460416666669</v>
      </c>
      <c r="O387" s="44" t="s">
        <v>37</v>
      </c>
      <c r="P387" s="44" t="s">
        <v>37</v>
      </c>
      <c r="Q387" s="44" t="s">
        <v>3805</v>
      </c>
      <c r="R387" s="44" t="s">
        <v>3806</v>
      </c>
      <c r="S387" s="44" t="s">
        <v>4901</v>
      </c>
      <c r="T387" s="44" t="s">
        <v>1178</v>
      </c>
      <c r="U387" s="44">
        <v>32</v>
      </c>
      <c r="V387" s="44" t="s">
        <v>42</v>
      </c>
      <c r="W387" s="44" t="str">
        <f>VLOOKUP(D387,TIPOLOGIA!A:F,6,0)</f>
        <v>TERRESTRE</v>
      </c>
      <c r="X387" s="44" t="s">
        <v>2074</v>
      </c>
      <c r="Y387" s="44">
        <v>1</v>
      </c>
      <c r="Z387" s="63">
        <f>IF(T387="SOPORTE_TELEFÓNICO",'TARIFAS 2025'!$B$14,IF(V387="PRINCIPAL",'TARIFAS 2025'!$B$11,IF(V387="INTERMEDIA",'TARIFAS 2025'!$C$11,IF(V387="LEJANA",'TARIFAS 2025'!$D$11))))</f>
        <v>31419</v>
      </c>
      <c r="AA387" s="63">
        <f t="shared" ref="AA387:AA450" si="6">Z387*Y387</f>
        <v>31419</v>
      </c>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row>
    <row r="388" spans="1:59" s="35" customFormat="1" ht="15.6">
      <c r="A388" s="44" t="s">
        <v>100</v>
      </c>
      <c r="B388" s="44" t="str">
        <f>VLOOKUP(A388,'CENTROS DE COSTOS'!A:D,2,0)</f>
        <v>0036-0006</v>
      </c>
      <c r="C388" s="44" t="str">
        <f>VLOOKUP(A388,'CENTROS DE COSTOS'!A:D,3,0)</f>
        <v>Wompi Oriente</v>
      </c>
      <c r="D388" s="44">
        <v>50006</v>
      </c>
      <c r="E388" s="44">
        <v>2858685</v>
      </c>
      <c r="F388" s="44">
        <v>52411</v>
      </c>
      <c r="G388" s="44" t="s">
        <v>35</v>
      </c>
      <c r="H388" s="44" t="s">
        <v>816</v>
      </c>
      <c r="I388" s="44" t="s">
        <v>818</v>
      </c>
      <c r="J388" s="44" t="s">
        <v>4902</v>
      </c>
      <c r="K388" s="44" t="s">
        <v>1174</v>
      </c>
      <c r="L388" s="44" t="s">
        <v>4903</v>
      </c>
      <c r="M388" s="52">
        <v>45938.611805555556</v>
      </c>
      <c r="N388" s="52">
        <v>45937.480555555558</v>
      </c>
      <c r="O388" s="44" t="s">
        <v>37</v>
      </c>
      <c r="P388" s="44" t="s">
        <v>37</v>
      </c>
      <c r="Q388" s="44" t="s">
        <v>3805</v>
      </c>
      <c r="R388" s="44" t="s">
        <v>3806</v>
      </c>
      <c r="S388" s="44" t="s">
        <v>4904</v>
      </c>
      <c r="T388" s="44" t="s">
        <v>3828</v>
      </c>
      <c r="U388" s="44">
        <v>16</v>
      </c>
      <c r="V388" s="44" t="s">
        <v>43</v>
      </c>
      <c r="W388" s="44" t="str">
        <f>VLOOKUP(D388,TIPOLOGIA!A:F,6,0)</f>
        <v>TERRESTRE</v>
      </c>
      <c r="X388" s="44" t="s">
        <v>2084</v>
      </c>
      <c r="Y388" s="44">
        <v>1</v>
      </c>
      <c r="Z388" s="63">
        <f>IF(T388="SOPORTE_TELEFÓNICO",'TARIFAS 2025'!$B$14,IF(V388="PRINCIPAL",'TARIFAS 2025'!$B$11,IF(V388="INTERMEDIA",'TARIFAS 2025'!$C$11,IF(V388="LEJANA",'TARIFAS 2025'!$D$11))))</f>
        <v>36351</v>
      </c>
      <c r="AA388" s="63">
        <f t="shared" si="6"/>
        <v>36351</v>
      </c>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row>
    <row r="389" spans="1:59" s="35" customFormat="1" ht="15.6">
      <c r="A389" s="44" t="s">
        <v>90</v>
      </c>
      <c r="B389" s="44" t="str">
        <f>VLOOKUP(A389,'CENTROS DE COSTOS'!A:D,2,0)</f>
        <v>0036-0005</v>
      </c>
      <c r="C389" s="44" t="str">
        <f>VLOOKUP(A389,'CENTROS DE COSTOS'!A:D,3,0)</f>
        <v>Wompi Noroccidente</v>
      </c>
      <c r="D389" s="44">
        <v>5212</v>
      </c>
      <c r="E389" s="44">
        <v>2834647</v>
      </c>
      <c r="F389" s="44">
        <v>67472</v>
      </c>
      <c r="G389" s="44" t="s">
        <v>35</v>
      </c>
      <c r="H389" s="44" t="s">
        <v>122</v>
      </c>
      <c r="I389" s="44" t="s">
        <v>174</v>
      </c>
      <c r="J389" s="44" t="s">
        <v>4905</v>
      </c>
      <c r="K389" s="44" t="s">
        <v>1174</v>
      </c>
      <c r="L389" s="44" t="s">
        <v>4906</v>
      </c>
      <c r="M389" s="52">
        <v>45933.397916666669</v>
      </c>
      <c r="N389" s="52">
        <v>45937.488194444442</v>
      </c>
      <c r="O389" s="44" t="s">
        <v>37</v>
      </c>
      <c r="P389" s="44" t="s">
        <v>37</v>
      </c>
      <c r="Q389" s="44" t="s">
        <v>3805</v>
      </c>
      <c r="R389" s="44" t="s">
        <v>3806</v>
      </c>
      <c r="S389" s="44" t="s">
        <v>4907</v>
      </c>
      <c r="T389" s="44" t="s">
        <v>1178</v>
      </c>
      <c r="U389" s="44">
        <v>32</v>
      </c>
      <c r="V389" s="44" t="s">
        <v>42</v>
      </c>
      <c r="W389" s="44" t="str">
        <f>VLOOKUP(D389,TIPOLOGIA!A:F,6,0)</f>
        <v>TERRESTRE</v>
      </c>
      <c r="X389" s="44" t="s">
        <v>4908</v>
      </c>
      <c r="Y389" s="44">
        <v>1</v>
      </c>
      <c r="Z389" s="63">
        <f>IF(T389="SOPORTE_TELEFÓNICO",'TARIFAS 2025'!$B$14,IF(V389="PRINCIPAL",'TARIFAS 2025'!$B$11,IF(V389="INTERMEDIA",'TARIFAS 2025'!$C$11,IF(V389="LEJANA",'TARIFAS 2025'!$D$11))))</f>
        <v>31419</v>
      </c>
      <c r="AA389" s="63">
        <f t="shared" si="6"/>
        <v>31419</v>
      </c>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row>
    <row r="390" spans="1:59" s="35" customFormat="1" ht="15.6">
      <c r="A390" s="44" t="s">
        <v>90</v>
      </c>
      <c r="B390" s="44" t="str">
        <f>VLOOKUP(A390,'CENTROS DE COSTOS'!A:D,2,0)</f>
        <v>0036-0005</v>
      </c>
      <c r="C390" s="44" t="str">
        <f>VLOOKUP(A390,'CENTROS DE COSTOS'!A:D,3,0)</f>
        <v>Wompi Noroccidente</v>
      </c>
      <c r="D390" s="44">
        <v>5001</v>
      </c>
      <c r="E390" s="44">
        <v>2836793</v>
      </c>
      <c r="F390" s="44">
        <v>71800</v>
      </c>
      <c r="G390" s="44" t="s">
        <v>35</v>
      </c>
      <c r="H390" s="44" t="s">
        <v>122</v>
      </c>
      <c r="I390" s="44" t="s">
        <v>2044</v>
      </c>
      <c r="J390" s="44" t="s">
        <v>4909</v>
      </c>
      <c r="K390" s="44" t="s">
        <v>1174</v>
      </c>
      <c r="L390" s="44" t="s">
        <v>4910</v>
      </c>
      <c r="M390" s="52">
        <v>45933.590277777781</v>
      </c>
      <c r="N390" s="52">
        <v>45937.538194444445</v>
      </c>
      <c r="O390" s="44" t="s">
        <v>37</v>
      </c>
      <c r="P390" s="44" t="s">
        <v>37</v>
      </c>
      <c r="Q390" s="44" t="s">
        <v>3805</v>
      </c>
      <c r="R390" s="44" t="s">
        <v>3806</v>
      </c>
      <c r="S390" s="44" t="s">
        <v>4911</v>
      </c>
      <c r="T390" s="44" t="s">
        <v>1178</v>
      </c>
      <c r="U390" s="44">
        <v>32</v>
      </c>
      <c r="V390" s="44" t="s">
        <v>42</v>
      </c>
      <c r="W390" s="44" t="str">
        <f>VLOOKUP(D390,TIPOLOGIA!A:F,6,0)</f>
        <v>TERRESTRE</v>
      </c>
      <c r="X390" s="44" t="s">
        <v>2329</v>
      </c>
      <c r="Y390" s="44">
        <v>1</v>
      </c>
      <c r="Z390" s="63">
        <f>IF(T390="SOPORTE_TELEFÓNICO",'TARIFAS 2025'!$B$14,IF(V390="PRINCIPAL",'TARIFAS 2025'!$B$11,IF(V390="INTERMEDIA",'TARIFAS 2025'!$C$11,IF(V390="LEJANA",'TARIFAS 2025'!$D$11))))</f>
        <v>31419</v>
      </c>
      <c r="AA390" s="63">
        <f t="shared" si="6"/>
        <v>31419</v>
      </c>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row>
    <row r="391" spans="1:59" s="35" customFormat="1" ht="15.6">
      <c r="A391" s="44" t="s">
        <v>90</v>
      </c>
      <c r="B391" s="44" t="str">
        <f>VLOOKUP(A391,'CENTROS DE COSTOS'!A:D,2,0)</f>
        <v>0036-0005</v>
      </c>
      <c r="C391" s="44" t="str">
        <f>VLOOKUP(A391,'CENTROS DE COSTOS'!A:D,3,0)</f>
        <v>Wompi Noroccidente</v>
      </c>
      <c r="D391" s="44">
        <v>5001</v>
      </c>
      <c r="E391" s="44">
        <v>2837192</v>
      </c>
      <c r="F391" s="44">
        <v>62940</v>
      </c>
      <c r="G391" s="44" t="s">
        <v>35</v>
      </c>
      <c r="H391" s="44" t="s">
        <v>122</v>
      </c>
      <c r="I391" s="44" t="s">
        <v>90</v>
      </c>
      <c r="J391" s="44" t="s">
        <v>4912</v>
      </c>
      <c r="K391" s="44" t="s">
        <v>1174</v>
      </c>
      <c r="L391" s="44" t="s">
        <v>4913</v>
      </c>
      <c r="M391" s="52">
        <v>45933.618750000001</v>
      </c>
      <c r="N391" s="52">
        <v>45937.538194444445</v>
      </c>
      <c r="O391" s="44" t="s">
        <v>37</v>
      </c>
      <c r="P391" s="44" t="s">
        <v>37</v>
      </c>
      <c r="Q391" s="44" t="s">
        <v>3805</v>
      </c>
      <c r="R391" s="44" t="s">
        <v>3806</v>
      </c>
      <c r="S391" s="44" t="s">
        <v>4914</v>
      </c>
      <c r="T391" s="44" t="s">
        <v>1178</v>
      </c>
      <c r="U391" s="44">
        <v>48</v>
      </c>
      <c r="V391" s="44" t="s">
        <v>42</v>
      </c>
      <c r="W391" s="44" t="str">
        <f>VLOOKUP(D391,TIPOLOGIA!A:F,6,0)</f>
        <v>TERRESTRE</v>
      </c>
      <c r="X391" s="44" t="s">
        <v>3837</v>
      </c>
      <c r="Y391" s="44">
        <v>1</v>
      </c>
      <c r="Z391" s="63">
        <f>IF(T391="SOPORTE_TELEFÓNICO",'TARIFAS 2025'!$B$14,IF(V391="PRINCIPAL",'TARIFAS 2025'!$B$11,IF(V391="INTERMEDIA",'TARIFAS 2025'!$C$11,IF(V391="LEJANA",'TARIFAS 2025'!$D$11))))</f>
        <v>31419</v>
      </c>
      <c r="AA391" s="63">
        <f t="shared" si="6"/>
        <v>31419</v>
      </c>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row>
    <row r="392" spans="1:59" s="35" customFormat="1" ht="15.6">
      <c r="A392" s="44" t="s">
        <v>90</v>
      </c>
      <c r="B392" s="44" t="str">
        <f>VLOOKUP(A392,'CENTROS DE COSTOS'!A:D,2,0)</f>
        <v>0036-0005</v>
      </c>
      <c r="C392" s="44" t="str">
        <f>VLOOKUP(A392,'CENTROS DE COSTOS'!A:D,3,0)</f>
        <v>Wompi Noroccidente</v>
      </c>
      <c r="D392" s="44">
        <v>5001</v>
      </c>
      <c r="E392" s="44">
        <v>2834438</v>
      </c>
      <c r="F392" s="44">
        <v>30285</v>
      </c>
      <c r="G392" s="44" t="s">
        <v>35</v>
      </c>
      <c r="H392" s="44" t="s">
        <v>122</v>
      </c>
      <c r="I392" s="44" t="s">
        <v>2044</v>
      </c>
      <c r="J392" s="44" t="s">
        <v>4915</v>
      </c>
      <c r="K392" s="44" t="s">
        <v>1174</v>
      </c>
      <c r="L392" s="44" t="s">
        <v>4916</v>
      </c>
      <c r="M392" s="52">
        <v>45933.385416666664</v>
      </c>
      <c r="N392" s="52">
        <v>45937.538194444445</v>
      </c>
      <c r="O392" s="44" t="s">
        <v>37</v>
      </c>
      <c r="P392" s="44" t="s">
        <v>37</v>
      </c>
      <c r="Q392" s="44" t="s">
        <v>3805</v>
      </c>
      <c r="R392" s="44" t="s">
        <v>3806</v>
      </c>
      <c r="S392" s="44" t="s">
        <v>4917</v>
      </c>
      <c r="T392" s="44" t="s">
        <v>1178</v>
      </c>
      <c r="U392" s="44">
        <v>64</v>
      </c>
      <c r="V392" s="44" t="s">
        <v>42</v>
      </c>
      <c r="W392" s="44" t="str">
        <f>VLOOKUP(D392,TIPOLOGIA!A:F,6,0)</f>
        <v>TERRESTRE</v>
      </c>
      <c r="X392" s="44" t="s">
        <v>3837</v>
      </c>
      <c r="Y392" s="44">
        <v>1</v>
      </c>
      <c r="Z392" s="63">
        <f>IF(T392="SOPORTE_TELEFÓNICO",'TARIFAS 2025'!$B$14,IF(V392="PRINCIPAL",'TARIFAS 2025'!$B$11,IF(V392="INTERMEDIA",'TARIFAS 2025'!$C$11,IF(V392="LEJANA",'TARIFAS 2025'!$D$11))))</f>
        <v>31419</v>
      </c>
      <c r="AA392" s="63">
        <f t="shared" si="6"/>
        <v>31419</v>
      </c>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row>
    <row r="393" spans="1:59" s="35" customFormat="1" ht="15.6">
      <c r="A393" s="44" t="s">
        <v>90</v>
      </c>
      <c r="B393" s="44" t="str">
        <f>VLOOKUP(A393,'CENTROS DE COSTOS'!A:D,2,0)</f>
        <v>0036-0005</v>
      </c>
      <c r="C393" s="44" t="str">
        <f>VLOOKUP(A393,'CENTROS DE COSTOS'!A:D,3,0)</f>
        <v>Wompi Noroccidente</v>
      </c>
      <c r="D393" s="44">
        <v>5001</v>
      </c>
      <c r="E393" s="44">
        <v>2836750</v>
      </c>
      <c r="F393" s="44">
        <v>80636</v>
      </c>
      <c r="G393" s="44" t="s">
        <v>35</v>
      </c>
      <c r="H393" s="44" t="s">
        <v>122</v>
      </c>
      <c r="I393" s="44" t="s">
        <v>2044</v>
      </c>
      <c r="J393" s="44" t="s">
        <v>4918</v>
      </c>
      <c r="K393" s="44" t="s">
        <v>1174</v>
      </c>
      <c r="L393" s="44" t="s">
        <v>4919</v>
      </c>
      <c r="M393" s="52">
        <v>45933.578472222223</v>
      </c>
      <c r="N393" s="52">
        <v>45937.538194444445</v>
      </c>
      <c r="O393" s="44" t="s">
        <v>37</v>
      </c>
      <c r="P393" s="44" t="s">
        <v>37</v>
      </c>
      <c r="Q393" s="44" t="s">
        <v>3805</v>
      </c>
      <c r="R393" s="44" t="s">
        <v>3806</v>
      </c>
      <c r="S393" s="44" t="s">
        <v>4920</v>
      </c>
      <c r="T393" s="44" t="s">
        <v>1178</v>
      </c>
      <c r="U393" s="44">
        <v>16</v>
      </c>
      <c r="V393" s="44" t="s">
        <v>42</v>
      </c>
      <c r="W393" s="44" t="str">
        <f>VLOOKUP(D393,TIPOLOGIA!A:F,6,0)</f>
        <v>TERRESTRE</v>
      </c>
      <c r="X393" s="44" t="s">
        <v>3837</v>
      </c>
      <c r="Y393" s="44">
        <v>1</v>
      </c>
      <c r="Z393" s="63">
        <f>IF(T393="SOPORTE_TELEFÓNICO",'TARIFAS 2025'!$B$14,IF(V393="PRINCIPAL",'TARIFAS 2025'!$B$11,IF(V393="INTERMEDIA",'TARIFAS 2025'!$C$11,IF(V393="LEJANA",'TARIFAS 2025'!$D$11))))</f>
        <v>31419</v>
      </c>
      <c r="AA393" s="63">
        <f t="shared" si="6"/>
        <v>31419</v>
      </c>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row>
    <row r="394" spans="1:59" s="35" customFormat="1" ht="15.6">
      <c r="A394" s="44" t="s">
        <v>90</v>
      </c>
      <c r="B394" s="44" t="str">
        <f>VLOOKUP(A394,'CENTROS DE COSTOS'!A:D,2,0)</f>
        <v>0036-0005</v>
      </c>
      <c r="C394" s="44" t="str">
        <f>VLOOKUP(A394,'CENTROS DE COSTOS'!A:D,3,0)</f>
        <v>Wompi Noroccidente</v>
      </c>
      <c r="D394" s="44">
        <v>5001</v>
      </c>
      <c r="E394" s="44">
        <v>2839383</v>
      </c>
      <c r="F394" s="44">
        <v>73785</v>
      </c>
      <c r="G394" s="44" t="s">
        <v>35</v>
      </c>
      <c r="H394" s="44" t="s">
        <v>122</v>
      </c>
      <c r="I394" s="44" t="s">
        <v>2044</v>
      </c>
      <c r="J394" s="44" t="s">
        <v>4921</v>
      </c>
      <c r="K394" s="44" t="s">
        <v>1174</v>
      </c>
      <c r="L394" s="44" t="s">
        <v>4922</v>
      </c>
      <c r="M394" s="52">
        <v>45936.333333333336</v>
      </c>
      <c r="N394" s="52">
        <v>45937.538194444445</v>
      </c>
      <c r="O394" s="44" t="s">
        <v>37</v>
      </c>
      <c r="P394" s="44" t="s">
        <v>37</v>
      </c>
      <c r="Q394" s="44" t="s">
        <v>3805</v>
      </c>
      <c r="R394" s="44" t="s">
        <v>3806</v>
      </c>
      <c r="S394" s="44" t="s">
        <v>4923</v>
      </c>
      <c r="T394" s="44" t="s">
        <v>1178</v>
      </c>
      <c r="U394" s="44">
        <v>40</v>
      </c>
      <c r="V394" s="44" t="s">
        <v>42</v>
      </c>
      <c r="W394" s="44" t="str">
        <f>VLOOKUP(D394,TIPOLOGIA!A:F,6,0)</f>
        <v>TERRESTRE</v>
      </c>
      <c r="X394" s="44" t="s">
        <v>3837</v>
      </c>
      <c r="Y394" s="44">
        <v>1</v>
      </c>
      <c r="Z394" s="63">
        <f>IF(T394="SOPORTE_TELEFÓNICO",'TARIFAS 2025'!$B$14,IF(V394="PRINCIPAL",'TARIFAS 2025'!$B$11,IF(V394="INTERMEDIA",'TARIFAS 2025'!$C$11,IF(V394="LEJANA",'TARIFAS 2025'!$D$11))))</f>
        <v>31419</v>
      </c>
      <c r="AA394" s="63">
        <f t="shared" si="6"/>
        <v>31419</v>
      </c>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row>
    <row r="395" spans="1:59" s="35" customFormat="1" ht="15.6">
      <c r="A395" s="44" t="s">
        <v>90</v>
      </c>
      <c r="B395" s="44" t="str">
        <f>VLOOKUP(A395,'CENTROS DE COSTOS'!A:D,2,0)</f>
        <v>0036-0005</v>
      </c>
      <c r="C395" s="44" t="str">
        <f>VLOOKUP(A395,'CENTROS DE COSTOS'!A:D,3,0)</f>
        <v>Wompi Noroccidente</v>
      </c>
      <c r="D395" s="44">
        <v>5001</v>
      </c>
      <c r="E395" s="44">
        <v>2838385</v>
      </c>
      <c r="F395" s="44">
        <v>38257</v>
      </c>
      <c r="G395" s="44" t="s">
        <v>35</v>
      </c>
      <c r="H395" s="44" t="s">
        <v>122</v>
      </c>
      <c r="I395" s="44" t="s">
        <v>2044</v>
      </c>
      <c r="J395" s="44" t="s">
        <v>2647</v>
      </c>
      <c r="K395" s="44" t="s">
        <v>1174</v>
      </c>
      <c r="L395" s="44" t="s">
        <v>4924</v>
      </c>
      <c r="M395" s="52">
        <v>45936.333333333336</v>
      </c>
      <c r="N395" s="52">
        <v>45937.538194444445</v>
      </c>
      <c r="O395" s="44" t="s">
        <v>37</v>
      </c>
      <c r="P395" s="44" t="s">
        <v>37</v>
      </c>
      <c r="Q395" s="44" t="s">
        <v>3805</v>
      </c>
      <c r="R395" s="44" t="s">
        <v>3806</v>
      </c>
      <c r="S395" s="44" t="s">
        <v>4925</v>
      </c>
      <c r="T395" s="44" t="s">
        <v>1178</v>
      </c>
      <c r="U395" s="44">
        <v>64</v>
      </c>
      <c r="V395" s="44" t="s">
        <v>42</v>
      </c>
      <c r="W395" s="44" t="str">
        <f>VLOOKUP(D395,TIPOLOGIA!A:F,6,0)</f>
        <v>TERRESTRE</v>
      </c>
      <c r="X395" s="44" t="s">
        <v>3837</v>
      </c>
      <c r="Y395" s="44">
        <v>1</v>
      </c>
      <c r="Z395" s="63">
        <f>IF(T395="SOPORTE_TELEFÓNICO",'TARIFAS 2025'!$B$14,IF(V395="PRINCIPAL",'TARIFAS 2025'!$B$11,IF(V395="INTERMEDIA",'TARIFAS 2025'!$C$11,IF(V395="LEJANA",'TARIFAS 2025'!$D$11))))</f>
        <v>31419</v>
      </c>
      <c r="AA395" s="63">
        <f t="shared" si="6"/>
        <v>31419</v>
      </c>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row>
    <row r="396" spans="1:59" s="35" customFormat="1" ht="15.6">
      <c r="A396" s="44" t="s">
        <v>92</v>
      </c>
      <c r="B396" s="44" t="str">
        <f>VLOOKUP(A396,'CENTROS DE COSTOS'!A:D,2,0)</f>
        <v>0036-0006</v>
      </c>
      <c r="C396" s="44" t="str">
        <f>VLOOKUP(A396,'CENTROS DE COSTOS'!A:D,3,0)</f>
        <v>Wompi Oriente</v>
      </c>
      <c r="D396" s="44">
        <v>18610</v>
      </c>
      <c r="E396" s="44">
        <v>2811271</v>
      </c>
      <c r="F396" s="44">
        <v>34343</v>
      </c>
      <c r="G396" s="44" t="s">
        <v>35</v>
      </c>
      <c r="H396" s="44" t="s">
        <v>468</v>
      </c>
      <c r="I396" s="44" t="s">
        <v>478</v>
      </c>
      <c r="J396" s="44" t="s">
        <v>3142</v>
      </c>
      <c r="K396" s="44" t="s">
        <v>1174</v>
      </c>
      <c r="L396" s="44" t="s">
        <v>4926</v>
      </c>
      <c r="M396" s="52">
        <v>45929.706944444442</v>
      </c>
      <c r="N396" s="52">
        <v>45937.62222222222</v>
      </c>
      <c r="O396" s="44" t="s">
        <v>37</v>
      </c>
      <c r="P396" s="44" t="s">
        <v>37</v>
      </c>
      <c r="Q396" s="44" t="s">
        <v>3805</v>
      </c>
      <c r="R396" s="44" t="s">
        <v>3806</v>
      </c>
      <c r="S396" s="44" t="s">
        <v>4927</v>
      </c>
      <c r="T396" s="44" t="s">
        <v>3828</v>
      </c>
      <c r="U396" s="44">
        <v>64</v>
      </c>
      <c r="V396" s="44" t="s">
        <v>44</v>
      </c>
      <c r="W396" s="44" t="str">
        <f>VLOOKUP(D396,TIPOLOGIA!A:F,6,0)</f>
        <v>TERRESTRE</v>
      </c>
      <c r="X396" s="44" t="s">
        <v>3837</v>
      </c>
      <c r="Y396" s="44">
        <v>1</v>
      </c>
      <c r="Z396" s="63">
        <f>IF(T396="SOPORTE_TELEFÓNICO",'TARIFAS 2025'!$B$14,IF(V396="PRINCIPAL",'TARIFAS 2025'!$B$11,IF(V396="INTERMEDIA",'TARIFAS 2025'!$C$11,IF(V396="LEJANA",'TARIFAS 2025'!$D$11))))</f>
        <v>40250</v>
      </c>
      <c r="AA396" s="63">
        <f t="shared" si="6"/>
        <v>40250</v>
      </c>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row>
    <row r="397" spans="1:59" s="35" customFormat="1" ht="15.6">
      <c r="A397" s="44" t="s">
        <v>92</v>
      </c>
      <c r="B397" s="44" t="str">
        <f>VLOOKUP(A397,'CENTROS DE COSTOS'!A:D,2,0)</f>
        <v>0036-0006</v>
      </c>
      <c r="C397" s="44" t="str">
        <f>VLOOKUP(A397,'CENTROS DE COSTOS'!A:D,3,0)</f>
        <v>Wompi Oriente</v>
      </c>
      <c r="D397" s="44">
        <v>18610</v>
      </c>
      <c r="E397" s="44">
        <v>2809350</v>
      </c>
      <c r="F397" s="44">
        <v>60658</v>
      </c>
      <c r="G397" s="44" t="s">
        <v>35</v>
      </c>
      <c r="H397" s="44" t="s">
        <v>468</v>
      </c>
      <c r="I397" s="44" t="s">
        <v>478</v>
      </c>
      <c r="J397" s="44" t="s">
        <v>3139</v>
      </c>
      <c r="K397" s="44" t="s">
        <v>1174</v>
      </c>
      <c r="L397" s="44" t="s">
        <v>4928</v>
      </c>
      <c r="M397" s="52">
        <v>45929.602083333331</v>
      </c>
      <c r="N397" s="52">
        <v>45937.628472222219</v>
      </c>
      <c r="O397" s="44" t="s">
        <v>37</v>
      </c>
      <c r="P397" s="44" t="s">
        <v>37</v>
      </c>
      <c r="Q397" s="44" t="s">
        <v>3805</v>
      </c>
      <c r="R397" s="44" t="s">
        <v>3806</v>
      </c>
      <c r="S397" s="44" t="s">
        <v>4929</v>
      </c>
      <c r="T397" s="44" t="s">
        <v>3828</v>
      </c>
      <c r="U397" s="44">
        <v>16</v>
      </c>
      <c r="V397" s="44" t="s">
        <v>44</v>
      </c>
      <c r="W397" s="44" t="str">
        <f>VLOOKUP(D397,TIPOLOGIA!A:F,6,0)</f>
        <v>TERRESTRE</v>
      </c>
      <c r="X397" s="44" t="s">
        <v>4519</v>
      </c>
      <c r="Y397" s="44">
        <v>1</v>
      </c>
      <c r="Z397" s="63">
        <f>IF(T397="SOPORTE_TELEFÓNICO",'TARIFAS 2025'!$B$14,IF(V397="PRINCIPAL",'TARIFAS 2025'!$B$11,IF(V397="INTERMEDIA",'TARIFAS 2025'!$C$11,IF(V397="LEJANA",'TARIFAS 2025'!$D$11))))</f>
        <v>40250</v>
      </c>
      <c r="AA397" s="63">
        <f t="shared" si="6"/>
        <v>40250</v>
      </c>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row>
    <row r="398" spans="1:59" s="35" customFormat="1" ht="15.6">
      <c r="A398" s="44" t="s">
        <v>92</v>
      </c>
      <c r="B398" s="44" t="str">
        <f>VLOOKUP(A398,'CENTROS DE COSTOS'!A:D,2,0)</f>
        <v>0036-0006</v>
      </c>
      <c r="C398" s="44" t="str">
        <f>VLOOKUP(A398,'CENTROS DE COSTOS'!A:D,3,0)</f>
        <v>Wompi Oriente</v>
      </c>
      <c r="D398" s="44">
        <v>18094</v>
      </c>
      <c r="E398" s="44">
        <v>2803081</v>
      </c>
      <c r="F398" s="44">
        <v>13559</v>
      </c>
      <c r="G398" s="44" t="s">
        <v>35</v>
      </c>
      <c r="H398" s="44" t="s">
        <v>468</v>
      </c>
      <c r="I398" s="44" t="s">
        <v>470</v>
      </c>
      <c r="J398" s="44" t="s">
        <v>3675</v>
      </c>
      <c r="K398" s="44" t="s">
        <v>1174</v>
      </c>
      <c r="L398" s="44" t="s">
        <v>4930</v>
      </c>
      <c r="M398" s="52">
        <v>45929.333333333336</v>
      </c>
      <c r="N398" s="52">
        <v>45937.629166666666</v>
      </c>
      <c r="O398" s="44" t="s">
        <v>37</v>
      </c>
      <c r="P398" s="44" t="s">
        <v>37</v>
      </c>
      <c r="Q398" s="44" t="s">
        <v>3805</v>
      </c>
      <c r="R398" s="44" t="s">
        <v>3806</v>
      </c>
      <c r="S398" s="44" t="s">
        <v>4931</v>
      </c>
      <c r="T398" s="44" t="s">
        <v>3828</v>
      </c>
      <c r="U398" s="44">
        <v>64</v>
      </c>
      <c r="V398" s="44" t="s">
        <v>44</v>
      </c>
      <c r="W398" s="44" t="str">
        <f>VLOOKUP(D398,TIPOLOGIA!A:F,6,0)</f>
        <v>TERRESTRE</v>
      </c>
      <c r="X398" s="44" t="s">
        <v>4519</v>
      </c>
      <c r="Y398" s="44">
        <v>1</v>
      </c>
      <c r="Z398" s="63">
        <f>IF(T398="SOPORTE_TELEFÓNICO",'TARIFAS 2025'!$B$14,IF(V398="PRINCIPAL",'TARIFAS 2025'!$B$11,IF(V398="INTERMEDIA",'TARIFAS 2025'!$C$11,IF(V398="LEJANA",'TARIFAS 2025'!$D$11))))</f>
        <v>40250</v>
      </c>
      <c r="AA398" s="63">
        <f t="shared" si="6"/>
        <v>40250</v>
      </c>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row>
    <row r="399" spans="1:59" s="35" customFormat="1" ht="15.6">
      <c r="A399" s="44" t="s">
        <v>83</v>
      </c>
      <c r="B399" s="44" t="str">
        <f>VLOOKUP(A399,'CENTROS DE COSTOS'!A:D,2,0)</f>
        <v>0036-0007</v>
      </c>
      <c r="C399" s="44" t="str">
        <f>VLOOKUP(A399,'CENTROS DE COSTOS'!A:D,3,0)</f>
        <v>Wompi Santander</v>
      </c>
      <c r="D399" s="44">
        <v>54001</v>
      </c>
      <c r="E399" s="44">
        <v>2837591</v>
      </c>
      <c r="F399" s="44">
        <v>64787</v>
      </c>
      <c r="G399" s="44" t="s">
        <v>35</v>
      </c>
      <c r="H399" s="44" t="s">
        <v>893</v>
      </c>
      <c r="I399" s="44" t="s">
        <v>83</v>
      </c>
      <c r="J399" s="44" t="s">
        <v>4932</v>
      </c>
      <c r="K399" s="44" t="s">
        <v>1174</v>
      </c>
      <c r="L399" s="44" t="s">
        <v>4933</v>
      </c>
      <c r="M399" s="52">
        <v>45933.649305555555</v>
      </c>
      <c r="N399" s="52">
        <v>45937.667361111111</v>
      </c>
      <c r="O399" s="44" t="s">
        <v>37</v>
      </c>
      <c r="P399" s="44" t="s">
        <v>37</v>
      </c>
      <c r="Q399" s="44" t="s">
        <v>3805</v>
      </c>
      <c r="R399" s="44" t="s">
        <v>3806</v>
      </c>
      <c r="S399" s="44" t="s">
        <v>4934</v>
      </c>
      <c r="T399" s="44" t="s">
        <v>1178</v>
      </c>
      <c r="U399" s="44">
        <v>40</v>
      </c>
      <c r="V399" s="44" t="s">
        <v>42</v>
      </c>
      <c r="W399" s="44" t="str">
        <f>VLOOKUP(D399,TIPOLOGIA!A:F,6,0)</f>
        <v>TERRESTRE</v>
      </c>
      <c r="X399" s="44" t="s">
        <v>4519</v>
      </c>
      <c r="Y399" s="44">
        <v>1</v>
      </c>
      <c r="Z399" s="63">
        <f>IF(T399="SOPORTE_TELEFÓNICO",'TARIFAS 2025'!$B$14,IF(V399="PRINCIPAL",'TARIFAS 2025'!$B$11,IF(V399="INTERMEDIA",'TARIFAS 2025'!$C$11,IF(V399="LEJANA",'TARIFAS 2025'!$D$11))))</f>
        <v>31419</v>
      </c>
      <c r="AA399" s="63">
        <f t="shared" si="6"/>
        <v>31419</v>
      </c>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row>
    <row r="400" spans="1:59" s="35" customFormat="1" ht="15.6">
      <c r="A400" s="44" t="s">
        <v>76</v>
      </c>
      <c r="B400" s="44" t="str">
        <f>VLOOKUP(A400,'CENTROS DE COSTOS'!A:D,2,0)</f>
        <v>0036-0007</v>
      </c>
      <c r="C400" s="44" t="str">
        <f>VLOOKUP(A400,'CENTROS DE COSTOS'!A:D,3,0)</f>
        <v>Wompi Santander</v>
      </c>
      <c r="D400" s="44">
        <v>68001</v>
      </c>
      <c r="E400" s="44">
        <v>2839850</v>
      </c>
      <c r="F400" s="44">
        <v>74163</v>
      </c>
      <c r="G400" s="44" t="s">
        <v>35</v>
      </c>
      <c r="H400" s="44" t="s">
        <v>965</v>
      </c>
      <c r="I400" s="44" t="s">
        <v>76</v>
      </c>
      <c r="J400" s="44" t="s">
        <v>2596</v>
      </c>
      <c r="K400" s="44" t="s">
        <v>1174</v>
      </c>
      <c r="L400" s="44" t="s">
        <v>4935</v>
      </c>
      <c r="M400" s="52">
        <v>45936.333333333336</v>
      </c>
      <c r="N400" s="52">
        <v>45937.670138888891</v>
      </c>
      <c r="O400" s="44" t="s">
        <v>37</v>
      </c>
      <c r="P400" s="44" t="s">
        <v>37</v>
      </c>
      <c r="Q400" s="44" t="s">
        <v>3805</v>
      </c>
      <c r="R400" s="44" t="s">
        <v>3806</v>
      </c>
      <c r="S400" s="44" t="s">
        <v>4936</v>
      </c>
      <c r="T400" s="44" t="s">
        <v>1178</v>
      </c>
      <c r="U400" s="44">
        <v>32</v>
      </c>
      <c r="V400" s="44" t="s">
        <v>42</v>
      </c>
      <c r="W400" s="44" t="str">
        <f>VLOOKUP(D400,TIPOLOGIA!A:F,6,0)</f>
        <v>TERRESTRE</v>
      </c>
      <c r="X400" s="44" t="s">
        <v>1418</v>
      </c>
      <c r="Y400" s="44">
        <v>1</v>
      </c>
      <c r="Z400" s="63">
        <f>IF(T400="SOPORTE_TELEFÓNICO",'TARIFAS 2025'!$B$14,IF(V400="PRINCIPAL",'TARIFAS 2025'!$B$11,IF(V400="INTERMEDIA",'TARIFAS 2025'!$C$11,IF(V400="LEJANA",'TARIFAS 2025'!$D$11))))</f>
        <v>31419</v>
      </c>
      <c r="AA400" s="63">
        <f t="shared" si="6"/>
        <v>31419</v>
      </c>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row>
    <row r="401" spans="1:59" s="35" customFormat="1" ht="15.6">
      <c r="A401" s="44" t="s">
        <v>94</v>
      </c>
      <c r="B401" s="44" t="str">
        <f>VLOOKUP(A401,'CENTROS DE COSTOS'!A:D,2,0)</f>
        <v>0036-0002</v>
      </c>
      <c r="C401" s="44" t="str">
        <f>VLOOKUP(A401,'CENTROS DE COSTOS'!A:D,3,0)</f>
        <v>Wompi Eje Cafetero</v>
      </c>
      <c r="D401" s="44">
        <v>63001</v>
      </c>
      <c r="E401" s="44">
        <v>2839962</v>
      </c>
      <c r="F401" s="44">
        <v>50840</v>
      </c>
      <c r="G401" s="44" t="s">
        <v>35</v>
      </c>
      <c r="H401" s="44" t="s">
        <v>941</v>
      </c>
      <c r="I401" s="44" t="s">
        <v>124</v>
      </c>
      <c r="J401" s="44" t="s">
        <v>4937</v>
      </c>
      <c r="K401" s="44" t="s">
        <v>1174</v>
      </c>
      <c r="L401" s="44" t="s">
        <v>4938</v>
      </c>
      <c r="M401" s="52">
        <v>45936.333333333336</v>
      </c>
      <c r="N401" s="52">
        <v>45937.678472222222</v>
      </c>
      <c r="O401" s="44" t="s">
        <v>37</v>
      </c>
      <c r="P401" s="44" t="s">
        <v>37</v>
      </c>
      <c r="Q401" s="44" t="s">
        <v>3805</v>
      </c>
      <c r="R401" s="44" t="s">
        <v>3806</v>
      </c>
      <c r="S401" s="44" t="s">
        <v>4939</v>
      </c>
      <c r="T401" s="44" t="s">
        <v>1178</v>
      </c>
      <c r="U401" s="44">
        <v>32</v>
      </c>
      <c r="V401" s="44" t="s">
        <v>43</v>
      </c>
      <c r="W401" s="44" t="str">
        <f>VLOOKUP(D401,TIPOLOGIA!A:F,6,0)</f>
        <v>TERRESTRE</v>
      </c>
      <c r="X401" s="44" t="s">
        <v>2492</v>
      </c>
      <c r="Y401" s="44">
        <v>1</v>
      </c>
      <c r="Z401" s="63">
        <f>IF(T401="SOPORTE_TELEFÓNICO",'TARIFAS 2025'!$B$14,IF(V401="PRINCIPAL",'TARIFAS 2025'!$B$11,IF(V401="INTERMEDIA",'TARIFAS 2025'!$C$11,IF(V401="LEJANA",'TARIFAS 2025'!$D$11))))</f>
        <v>36351</v>
      </c>
      <c r="AA401" s="63">
        <f t="shared" si="6"/>
        <v>36351</v>
      </c>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row>
    <row r="402" spans="1:59" s="35" customFormat="1" ht="15.6">
      <c r="A402" s="44" t="s">
        <v>79</v>
      </c>
      <c r="B402" s="44" t="str">
        <f>VLOOKUP(A402,'CENTROS DE COSTOS'!A:D,2,0)</f>
        <v>0036-0003</v>
      </c>
      <c r="C402" s="44" t="str">
        <f>VLOOKUP(A402,'CENTROS DE COSTOS'!A:D,3,0)</f>
        <v>Wompi Suroccidente</v>
      </c>
      <c r="D402" s="44">
        <v>76001</v>
      </c>
      <c r="E402" s="44">
        <v>2838637</v>
      </c>
      <c r="F402" s="44">
        <v>72319</v>
      </c>
      <c r="G402" s="44" t="s">
        <v>35</v>
      </c>
      <c r="H402" s="44" t="s">
        <v>1103</v>
      </c>
      <c r="I402" s="44" t="s">
        <v>79</v>
      </c>
      <c r="J402" s="44" t="s">
        <v>4940</v>
      </c>
      <c r="K402" s="44" t="s">
        <v>1174</v>
      </c>
      <c r="L402" s="44" t="s">
        <v>4941</v>
      </c>
      <c r="M402" s="52">
        <v>45936.333333333336</v>
      </c>
      <c r="N402" s="52">
        <v>45937.691666666666</v>
      </c>
      <c r="O402" s="44" t="s">
        <v>37</v>
      </c>
      <c r="P402" s="44" t="s">
        <v>37</v>
      </c>
      <c r="Q402" s="44" t="s">
        <v>3805</v>
      </c>
      <c r="R402" s="44" t="s">
        <v>3806</v>
      </c>
      <c r="S402" s="44" t="s">
        <v>4942</v>
      </c>
      <c r="T402" s="44" t="s">
        <v>1178</v>
      </c>
      <c r="U402" s="44">
        <v>24</v>
      </c>
      <c r="V402" s="44" t="s">
        <v>42</v>
      </c>
      <c r="W402" s="44" t="str">
        <f>VLOOKUP(D402,TIPOLOGIA!A:F,6,0)</f>
        <v>TERRESTRE</v>
      </c>
      <c r="X402" s="44" t="s">
        <v>4908</v>
      </c>
      <c r="Y402" s="44">
        <v>1</v>
      </c>
      <c r="Z402" s="63">
        <f>IF(T402="SOPORTE_TELEFÓNICO",'TARIFAS 2025'!$B$14,IF(V402="PRINCIPAL",'TARIFAS 2025'!$B$11,IF(V402="INTERMEDIA",'TARIFAS 2025'!$C$11,IF(V402="LEJANA",'TARIFAS 2025'!$D$11))))</f>
        <v>31419</v>
      </c>
      <c r="AA402" s="63">
        <f t="shared" si="6"/>
        <v>31419</v>
      </c>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row>
    <row r="403" spans="1:59" s="35" customFormat="1" ht="15.6">
      <c r="A403" s="44" t="s">
        <v>100</v>
      </c>
      <c r="B403" s="44" t="str">
        <f>VLOOKUP(A403,'CENTROS DE COSTOS'!A:D,2,0)</f>
        <v>0036-0006</v>
      </c>
      <c r="C403" s="44" t="str">
        <f>VLOOKUP(A403,'CENTROS DE COSTOS'!A:D,3,0)</f>
        <v>Wompi Oriente</v>
      </c>
      <c r="D403" s="44">
        <v>50001</v>
      </c>
      <c r="E403" s="44">
        <v>2839889</v>
      </c>
      <c r="F403" s="44">
        <v>75352</v>
      </c>
      <c r="G403" s="44" t="s">
        <v>35</v>
      </c>
      <c r="H403" s="44" t="s">
        <v>816</v>
      </c>
      <c r="I403" s="44" t="s">
        <v>100</v>
      </c>
      <c r="J403" s="44" t="s">
        <v>4943</v>
      </c>
      <c r="K403" s="44" t="s">
        <v>1174</v>
      </c>
      <c r="L403" s="44" t="s">
        <v>4944</v>
      </c>
      <c r="M403" s="52">
        <v>45936.333333333336</v>
      </c>
      <c r="N403" s="52">
        <v>45937.696527777778</v>
      </c>
      <c r="O403" s="44" t="s">
        <v>37</v>
      </c>
      <c r="P403" s="44" t="s">
        <v>37</v>
      </c>
      <c r="Q403" s="44" t="s">
        <v>3805</v>
      </c>
      <c r="R403" s="44" t="s">
        <v>3806</v>
      </c>
      <c r="S403" s="44" t="s">
        <v>4945</v>
      </c>
      <c r="T403" s="44" t="s">
        <v>1178</v>
      </c>
      <c r="U403" s="44">
        <v>24</v>
      </c>
      <c r="V403" s="44" t="s">
        <v>42</v>
      </c>
      <c r="W403" s="44" t="str">
        <f>VLOOKUP(D403,TIPOLOGIA!A:F,6,0)</f>
        <v>TERRESTRE</v>
      </c>
      <c r="X403" s="44" t="s">
        <v>4230</v>
      </c>
      <c r="Y403" s="44">
        <v>1</v>
      </c>
      <c r="Z403" s="63">
        <f>IF(T403="SOPORTE_TELEFÓNICO",'TARIFAS 2025'!$B$14,IF(V403="PRINCIPAL",'TARIFAS 2025'!$B$11,IF(V403="INTERMEDIA",'TARIFAS 2025'!$C$11,IF(V403="LEJANA",'TARIFAS 2025'!$D$11))))</f>
        <v>31419</v>
      </c>
      <c r="AA403" s="63">
        <f t="shared" si="6"/>
        <v>31419</v>
      </c>
      <c r="AB403" s="41"/>
      <c r="AC403" s="41"/>
      <c r="AD403" s="41"/>
      <c r="AE403" s="41"/>
      <c r="AF403" s="41"/>
      <c r="AG403" s="41"/>
      <c r="AH403" s="41"/>
      <c r="AI403" s="41"/>
      <c r="AJ403" s="41"/>
      <c r="AK403" s="41"/>
      <c r="AL403" s="41"/>
      <c r="AM403" s="41"/>
      <c r="AN403" s="41"/>
      <c r="AO403" s="41"/>
      <c r="AP403" s="41"/>
      <c r="AQ403" s="41"/>
      <c r="AR403" s="41"/>
      <c r="AS403" s="41"/>
      <c r="AT403" s="41"/>
      <c r="AU403" s="41"/>
      <c r="AV403" s="41"/>
      <c r="AW403" s="41"/>
      <c r="AX403" s="41"/>
      <c r="AY403" s="41"/>
      <c r="AZ403" s="41"/>
      <c r="BA403" s="41"/>
      <c r="BB403" s="41"/>
      <c r="BC403" s="41"/>
      <c r="BD403" s="41"/>
      <c r="BE403" s="41"/>
      <c r="BF403" s="41"/>
      <c r="BG403" s="41"/>
    </row>
    <row r="404" spans="1:59" s="35" customFormat="1" ht="15.6">
      <c r="A404" s="44" t="s">
        <v>91</v>
      </c>
      <c r="B404" s="44" t="str">
        <f>VLOOKUP(A404,'CENTROS DE COSTOS'!A:D,2,0)</f>
        <v>0036-0001</v>
      </c>
      <c r="C404" s="44" t="str">
        <f>VLOOKUP(A404,'CENTROS DE COSTOS'!A:D,3,0)</f>
        <v>Wompi Costa</v>
      </c>
      <c r="D404" s="44">
        <v>23001</v>
      </c>
      <c r="E404" s="44">
        <v>2841290</v>
      </c>
      <c r="F404" s="44">
        <v>60074</v>
      </c>
      <c r="G404" s="44" t="s">
        <v>35</v>
      </c>
      <c r="H404" s="44" t="s">
        <v>278</v>
      </c>
      <c r="I404" s="44" t="s">
        <v>91</v>
      </c>
      <c r="J404" s="44" t="s">
        <v>4946</v>
      </c>
      <c r="K404" s="44" t="s">
        <v>1174</v>
      </c>
      <c r="L404" s="44" t="s">
        <v>4947</v>
      </c>
      <c r="M404" s="52">
        <v>45936.333333333336</v>
      </c>
      <c r="N404" s="52">
        <v>45937.697222222225</v>
      </c>
      <c r="O404" s="44" t="s">
        <v>37</v>
      </c>
      <c r="P404" s="44" t="s">
        <v>37</v>
      </c>
      <c r="Q404" s="44" t="s">
        <v>3805</v>
      </c>
      <c r="R404" s="44" t="s">
        <v>3806</v>
      </c>
      <c r="S404" s="44" t="s">
        <v>4948</v>
      </c>
      <c r="T404" s="44" t="s">
        <v>1178</v>
      </c>
      <c r="U404" s="44">
        <v>48</v>
      </c>
      <c r="V404" s="44" t="s">
        <v>42</v>
      </c>
      <c r="W404" s="44" t="str">
        <f>VLOOKUP(D404,TIPOLOGIA!A:F,6,0)</f>
        <v>TERRESTRE</v>
      </c>
      <c r="X404" s="44" t="s">
        <v>2646</v>
      </c>
      <c r="Y404" s="44">
        <v>1</v>
      </c>
      <c r="Z404" s="63">
        <f>IF(T404="SOPORTE_TELEFÓNICO",'TARIFAS 2025'!$B$14,IF(V404="PRINCIPAL",'TARIFAS 2025'!$B$11,IF(V404="INTERMEDIA",'TARIFAS 2025'!$C$11,IF(V404="LEJANA",'TARIFAS 2025'!$D$11))))</f>
        <v>31419</v>
      </c>
      <c r="AA404" s="63">
        <f t="shared" si="6"/>
        <v>31419</v>
      </c>
      <c r="AB404" s="41"/>
      <c r="AC404" s="41"/>
      <c r="AD404" s="41"/>
      <c r="AE404" s="41"/>
      <c r="AF404" s="41"/>
      <c r="AG404" s="41"/>
      <c r="AH404" s="41"/>
      <c r="AI404" s="41"/>
      <c r="AJ404" s="41"/>
      <c r="AK404" s="41"/>
      <c r="AL404" s="41"/>
      <c r="AM404" s="41"/>
      <c r="AN404" s="41"/>
      <c r="AO404" s="41"/>
      <c r="AP404" s="41"/>
      <c r="AQ404" s="41"/>
      <c r="AR404" s="41"/>
      <c r="AS404" s="41"/>
      <c r="AT404" s="41"/>
      <c r="AU404" s="41"/>
      <c r="AV404" s="41"/>
      <c r="AW404" s="41"/>
      <c r="AX404" s="41"/>
      <c r="AY404" s="41"/>
      <c r="AZ404" s="41"/>
      <c r="BA404" s="41"/>
      <c r="BB404" s="41"/>
      <c r="BC404" s="41"/>
      <c r="BD404" s="41"/>
      <c r="BE404" s="41"/>
      <c r="BF404" s="41"/>
      <c r="BG404" s="41"/>
    </row>
    <row r="405" spans="1:59" s="35" customFormat="1" ht="15.6">
      <c r="A405" s="44" t="s">
        <v>76</v>
      </c>
      <c r="B405" s="44" t="str">
        <f>VLOOKUP(A405,'CENTROS DE COSTOS'!A:D,2,0)</f>
        <v>0036-0007</v>
      </c>
      <c r="C405" s="44" t="str">
        <f>VLOOKUP(A405,'CENTROS DE COSTOS'!A:D,3,0)</f>
        <v>Wompi Santander</v>
      </c>
      <c r="D405" s="44">
        <v>68001</v>
      </c>
      <c r="E405" s="44">
        <v>2839749</v>
      </c>
      <c r="F405" s="44">
        <v>65069</v>
      </c>
      <c r="G405" s="44" t="s">
        <v>35</v>
      </c>
      <c r="H405" s="44" t="s">
        <v>965</v>
      </c>
      <c r="I405" s="44" t="s">
        <v>76</v>
      </c>
      <c r="J405" s="44" t="s">
        <v>4949</v>
      </c>
      <c r="K405" s="44" t="s">
        <v>1174</v>
      </c>
      <c r="L405" s="44" t="s">
        <v>4950</v>
      </c>
      <c r="M405" s="52">
        <v>45936.333333333336</v>
      </c>
      <c r="N405" s="52">
        <v>45937.698611111111</v>
      </c>
      <c r="O405" s="44" t="s">
        <v>37</v>
      </c>
      <c r="P405" s="44" t="s">
        <v>37</v>
      </c>
      <c r="Q405" s="44" t="s">
        <v>3805</v>
      </c>
      <c r="R405" s="44" t="s">
        <v>3806</v>
      </c>
      <c r="S405" s="44" t="s">
        <v>4951</v>
      </c>
      <c r="T405" s="44" t="s">
        <v>1178</v>
      </c>
      <c r="U405" s="44">
        <v>16</v>
      </c>
      <c r="V405" s="44" t="s">
        <v>42</v>
      </c>
      <c r="W405" s="44" t="str">
        <f>VLOOKUP(D405,TIPOLOGIA!A:F,6,0)</f>
        <v>TERRESTRE</v>
      </c>
      <c r="X405" s="44" t="s">
        <v>3928</v>
      </c>
      <c r="Y405" s="44">
        <v>1</v>
      </c>
      <c r="Z405" s="63">
        <f>IF(T405="SOPORTE_TELEFÓNICO",'TARIFAS 2025'!$B$14,IF(V405="PRINCIPAL",'TARIFAS 2025'!$B$11,IF(V405="INTERMEDIA",'TARIFAS 2025'!$C$11,IF(V405="LEJANA",'TARIFAS 2025'!$D$11))))</f>
        <v>31419</v>
      </c>
      <c r="AA405" s="63">
        <f t="shared" si="6"/>
        <v>31419</v>
      </c>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row>
    <row r="406" spans="1:59" s="35" customFormat="1" ht="15.6">
      <c r="A406" s="44" t="s">
        <v>93</v>
      </c>
      <c r="B406" s="44" t="str">
        <f>VLOOKUP(A406,'CENTROS DE COSTOS'!A:D,2,0)</f>
        <v>0036-0003</v>
      </c>
      <c r="C406" s="44" t="str">
        <f>VLOOKUP(A406,'CENTROS DE COSTOS'!A:D,3,0)</f>
        <v>Wompi Suroccidente</v>
      </c>
      <c r="D406" s="44">
        <v>52001</v>
      </c>
      <c r="E406" s="44">
        <v>2840382</v>
      </c>
      <c r="F406" s="44">
        <v>78554</v>
      </c>
      <c r="G406" s="44" t="s">
        <v>35</v>
      </c>
      <c r="H406" s="44" t="s">
        <v>135</v>
      </c>
      <c r="I406" s="44" t="s">
        <v>93</v>
      </c>
      <c r="J406" s="44" t="s">
        <v>4952</v>
      </c>
      <c r="K406" s="44" t="s">
        <v>1174</v>
      </c>
      <c r="L406" s="44" t="s">
        <v>4953</v>
      </c>
      <c r="M406" s="52">
        <v>45936.333333333336</v>
      </c>
      <c r="N406" s="52">
        <v>45937.701388888891</v>
      </c>
      <c r="O406" s="44" t="s">
        <v>37</v>
      </c>
      <c r="P406" s="44" t="s">
        <v>37</v>
      </c>
      <c r="Q406" s="44" t="s">
        <v>3805</v>
      </c>
      <c r="R406" s="44" t="s">
        <v>3806</v>
      </c>
      <c r="S406" s="44" t="s">
        <v>4954</v>
      </c>
      <c r="T406" s="44" t="s">
        <v>1178</v>
      </c>
      <c r="U406" s="44">
        <v>16</v>
      </c>
      <c r="V406" s="44" t="s">
        <v>42</v>
      </c>
      <c r="W406" s="44" t="str">
        <f>VLOOKUP(D406,TIPOLOGIA!A:F,6,0)</f>
        <v>TERRESTRE</v>
      </c>
      <c r="X406" s="44" t="s">
        <v>1297</v>
      </c>
      <c r="Y406" s="44">
        <v>1</v>
      </c>
      <c r="Z406" s="63">
        <f>IF(T406="SOPORTE_TELEFÓNICO",'TARIFAS 2025'!$B$14,IF(V406="PRINCIPAL",'TARIFAS 2025'!$B$11,IF(V406="INTERMEDIA",'TARIFAS 2025'!$C$11,IF(V406="LEJANA",'TARIFAS 2025'!$D$11))))</f>
        <v>31419</v>
      </c>
      <c r="AA406" s="63">
        <f t="shared" si="6"/>
        <v>31419</v>
      </c>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row>
    <row r="407" spans="1:59" s="35" customFormat="1" ht="15.6">
      <c r="A407" s="44" t="s">
        <v>83</v>
      </c>
      <c r="B407" s="44" t="str">
        <f>VLOOKUP(A407,'CENTROS DE COSTOS'!A:D,2,0)</f>
        <v>0036-0007</v>
      </c>
      <c r="C407" s="44" t="str">
        <f>VLOOKUP(A407,'CENTROS DE COSTOS'!A:D,3,0)</f>
        <v>Wompi Santander</v>
      </c>
      <c r="D407" s="44">
        <v>54001</v>
      </c>
      <c r="E407" s="44">
        <v>2839388</v>
      </c>
      <c r="F407" s="44">
        <v>71924</v>
      </c>
      <c r="G407" s="44" t="s">
        <v>35</v>
      </c>
      <c r="H407" s="44" t="s">
        <v>893</v>
      </c>
      <c r="I407" s="44" t="s">
        <v>83</v>
      </c>
      <c r="J407" s="44" t="s">
        <v>4955</v>
      </c>
      <c r="K407" s="44" t="s">
        <v>1174</v>
      </c>
      <c r="L407" s="44" t="s">
        <v>4956</v>
      </c>
      <c r="M407" s="52">
        <v>45936.333333333336</v>
      </c>
      <c r="N407" s="52">
        <v>45937.703472222223</v>
      </c>
      <c r="O407" s="44" t="s">
        <v>37</v>
      </c>
      <c r="P407" s="44" t="s">
        <v>37</v>
      </c>
      <c r="Q407" s="44" t="s">
        <v>3805</v>
      </c>
      <c r="R407" s="44" t="s">
        <v>3806</v>
      </c>
      <c r="S407" s="44" t="s">
        <v>4957</v>
      </c>
      <c r="T407" s="44" t="s">
        <v>1178</v>
      </c>
      <c r="U407" s="44">
        <v>32</v>
      </c>
      <c r="V407" s="44" t="s">
        <v>42</v>
      </c>
      <c r="W407" s="44" t="str">
        <f>VLOOKUP(D407,TIPOLOGIA!A:F,6,0)</f>
        <v>TERRESTRE</v>
      </c>
      <c r="X407" s="44" t="s">
        <v>1807</v>
      </c>
      <c r="Y407" s="44">
        <v>1</v>
      </c>
      <c r="Z407" s="63">
        <f>IF(T407="SOPORTE_TELEFÓNICO",'TARIFAS 2025'!$B$14,IF(V407="PRINCIPAL",'TARIFAS 2025'!$B$11,IF(V407="INTERMEDIA",'TARIFAS 2025'!$C$11,IF(V407="LEJANA",'TARIFAS 2025'!$D$11))))</f>
        <v>31419</v>
      </c>
      <c r="AA407" s="63">
        <f t="shared" si="6"/>
        <v>31419</v>
      </c>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row>
    <row r="408" spans="1:59" s="35" customFormat="1" ht="15.6">
      <c r="A408" s="44" t="s">
        <v>87</v>
      </c>
      <c r="B408" s="44" t="str">
        <f>VLOOKUP(A408,'CENTROS DE COSTOS'!A:D,2,0)</f>
        <v>0036-0006</v>
      </c>
      <c r="C408" s="44" t="str">
        <f>VLOOKUP(A408,'CENTROS DE COSTOS'!A:D,3,0)</f>
        <v>Wompi Oriente</v>
      </c>
      <c r="D408" s="44">
        <v>73001</v>
      </c>
      <c r="E408" s="44">
        <v>2841555</v>
      </c>
      <c r="F408" s="44">
        <v>71845</v>
      </c>
      <c r="G408" s="44" t="s">
        <v>35</v>
      </c>
      <c r="H408" s="44" t="s">
        <v>1058</v>
      </c>
      <c r="I408" s="44" t="s">
        <v>87</v>
      </c>
      <c r="J408" s="44" t="s">
        <v>4958</v>
      </c>
      <c r="K408" s="44" t="s">
        <v>1174</v>
      </c>
      <c r="L408" s="44" t="s">
        <v>4959</v>
      </c>
      <c r="M408" s="52">
        <v>45936.349305555559</v>
      </c>
      <c r="N408" s="52">
        <v>45937.705555555556</v>
      </c>
      <c r="O408" s="44" t="s">
        <v>37</v>
      </c>
      <c r="P408" s="44" t="s">
        <v>37</v>
      </c>
      <c r="Q408" s="44" t="s">
        <v>3805</v>
      </c>
      <c r="R408" s="44" t="s">
        <v>3806</v>
      </c>
      <c r="S408" s="44" t="s">
        <v>4960</v>
      </c>
      <c r="T408" s="44" t="s">
        <v>1178</v>
      </c>
      <c r="U408" s="44">
        <v>16</v>
      </c>
      <c r="V408" s="44" t="s">
        <v>42</v>
      </c>
      <c r="W408" s="44" t="str">
        <f>VLOOKUP(D408,TIPOLOGIA!A:F,6,0)</f>
        <v>TERRESTRE</v>
      </c>
      <c r="X408" s="44" t="s">
        <v>1286</v>
      </c>
      <c r="Y408" s="44">
        <v>1</v>
      </c>
      <c r="Z408" s="63">
        <f>IF(T408="SOPORTE_TELEFÓNICO",'TARIFAS 2025'!$B$14,IF(V408="PRINCIPAL",'TARIFAS 2025'!$B$11,IF(V408="INTERMEDIA",'TARIFAS 2025'!$C$11,IF(V408="LEJANA",'TARIFAS 2025'!$D$11))))</f>
        <v>31419</v>
      </c>
      <c r="AA408" s="63">
        <f t="shared" si="6"/>
        <v>31419</v>
      </c>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row>
    <row r="409" spans="1:59" s="35" customFormat="1" ht="15.6">
      <c r="A409" s="44" t="s">
        <v>100</v>
      </c>
      <c r="B409" s="44" t="str">
        <f>VLOOKUP(A409,'CENTROS DE COSTOS'!A:D,2,0)</f>
        <v>0036-0006</v>
      </c>
      <c r="C409" s="44" t="str">
        <f>VLOOKUP(A409,'CENTROS DE COSTOS'!A:D,3,0)</f>
        <v>Wompi Oriente</v>
      </c>
      <c r="D409" s="44">
        <v>50001</v>
      </c>
      <c r="E409" s="44">
        <v>2839577</v>
      </c>
      <c r="F409" s="44">
        <v>70833</v>
      </c>
      <c r="G409" s="44" t="s">
        <v>35</v>
      </c>
      <c r="H409" s="44" t="s">
        <v>816</v>
      </c>
      <c r="I409" s="44" t="s">
        <v>100</v>
      </c>
      <c r="J409" s="44" t="s">
        <v>3320</v>
      </c>
      <c r="K409" s="44" t="s">
        <v>1174</v>
      </c>
      <c r="L409" s="44" t="s">
        <v>4961</v>
      </c>
      <c r="M409" s="52">
        <v>45936.333333333336</v>
      </c>
      <c r="N409" s="52">
        <v>45937.706944444442</v>
      </c>
      <c r="O409" s="44" t="s">
        <v>37</v>
      </c>
      <c r="P409" s="44" t="s">
        <v>37</v>
      </c>
      <c r="Q409" s="44" t="s">
        <v>3805</v>
      </c>
      <c r="R409" s="44" t="s">
        <v>3806</v>
      </c>
      <c r="S409" s="44" t="s">
        <v>4962</v>
      </c>
      <c r="T409" s="44" t="s">
        <v>1178</v>
      </c>
      <c r="U409" s="44">
        <v>64</v>
      </c>
      <c r="V409" s="44" t="s">
        <v>42</v>
      </c>
      <c r="W409" s="44" t="str">
        <f>VLOOKUP(D409,TIPOLOGIA!A:F,6,0)</f>
        <v>TERRESTRE</v>
      </c>
      <c r="X409" s="44" t="s">
        <v>1491</v>
      </c>
      <c r="Y409" s="44">
        <v>1</v>
      </c>
      <c r="Z409" s="63">
        <f>IF(T409="SOPORTE_TELEFÓNICO",'TARIFAS 2025'!$B$14,IF(V409="PRINCIPAL",'TARIFAS 2025'!$B$11,IF(V409="INTERMEDIA",'TARIFAS 2025'!$C$11,IF(V409="LEJANA",'TARIFAS 2025'!$D$11))))</f>
        <v>31419</v>
      </c>
      <c r="AA409" s="63">
        <f t="shared" si="6"/>
        <v>31419</v>
      </c>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row>
    <row r="410" spans="1:59" s="35" customFormat="1" ht="15.6">
      <c r="A410" s="44" t="s">
        <v>90</v>
      </c>
      <c r="B410" s="44" t="str">
        <f>VLOOKUP(A410,'CENTROS DE COSTOS'!A:D,2,0)</f>
        <v>0036-0005</v>
      </c>
      <c r="C410" s="44" t="str">
        <f>VLOOKUP(A410,'CENTROS DE COSTOS'!A:D,3,0)</f>
        <v>Wompi Noroccidente</v>
      </c>
      <c r="D410" s="44">
        <v>5212</v>
      </c>
      <c r="E410" s="44">
        <v>2841711</v>
      </c>
      <c r="F410" s="44">
        <v>23511</v>
      </c>
      <c r="G410" s="44" t="s">
        <v>35</v>
      </c>
      <c r="H410" s="44" t="s">
        <v>122</v>
      </c>
      <c r="I410" s="44" t="s">
        <v>174</v>
      </c>
      <c r="J410" s="44" t="s">
        <v>4963</v>
      </c>
      <c r="K410" s="44" t="s">
        <v>1174</v>
      </c>
      <c r="L410" s="44" t="s">
        <v>4964</v>
      </c>
      <c r="M410" s="52">
        <v>45936.352777777778</v>
      </c>
      <c r="N410" s="52">
        <v>45937.706944444442</v>
      </c>
      <c r="O410" s="44" t="s">
        <v>37</v>
      </c>
      <c r="P410" s="44" t="s">
        <v>37</v>
      </c>
      <c r="Q410" s="44" t="s">
        <v>3805</v>
      </c>
      <c r="R410" s="44" t="s">
        <v>3806</v>
      </c>
      <c r="S410" s="44" t="s">
        <v>4965</v>
      </c>
      <c r="T410" s="44" t="s">
        <v>1178</v>
      </c>
      <c r="U410" s="44">
        <v>16</v>
      </c>
      <c r="V410" s="44" t="s">
        <v>42</v>
      </c>
      <c r="W410" s="44" t="str">
        <f>VLOOKUP(D410,TIPOLOGIA!A:F,6,0)</f>
        <v>TERRESTRE</v>
      </c>
      <c r="X410" s="44" t="s">
        <v>2646</v>
      </c>
      <c r="Y410" s="44">
        <v>1</v>
      </c>
      <c r="Z410" s="63">
        <f>IF(T410="SOPORTE_TELEFÓNICO",'TARIFAS 2025'!$B$14,IF(V410="PRINCIPAL",'TARIFAS 2025'!$B$11,IF(V410="INTERMEDIA",'TARIFAS 2025'!$C$11,IF(V410="LEJANA",'TARIFAS 2025'!$D$11))))</f>
        <v>31419</v>
      </c>
      <c r="AA410" s="63">
        <f t="shared" si="6"/>
        <v>31419</v>
      </c>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row>
    <row r="411" spans="1:59" s="35" customFormat="1" ht="15.6">
      <c r="A411" s="44" t="s">
        <v>76</v>
      </c>
      <c r="B411" s="44" t="str">
        <f>VLOOKUP(A411,'CENTROS DE COSTOS'!A:D,2,0)</f>
        <v>0036-0007</v>
      </c>
      <c r="C411" s="44" t="str">
        <f>VLOOKUP(A411,'CENTROS DE COSTOS'!A:D,3,0)</f>
        <v>Wompi Santander</v>
      </c>
      <c r="D411" s="44">
        <v>68276</v>
      </c>
      <c r="E411" s="44">
        <v>2839307</v>
      </c>
      <c r="F411" s="44">
        <v>57460</v>
      </c>
      <c r="G411" s="44" t="s">
        <v>35</v>
      </c>
      <c r="H411" s="44" t="s">
        <v>965</v>
      </c>
      <c r="I411" s="44" t="s">
        <v>989</v>
      </c>
      <c r="J411" s="44" t="s">
        <v>2921</v>
      </c>
      <c r="K411" s="44" t="s">
        <v>1174</v>
      </c>
      <c r="L411" s="44" t="s">
        <v>4966</v>
      </c>
      <c r="M411" s="52">
        <v>45936.333333333336</v>
      </c>
      <c r="N411" s="52">
        <v>45937.713194444441</v>
      </c>
      <c r="O411" s="44" t="s">
        <v>37</v>
      </c>
      <c r="P411" s="44" t="s">
        <v>37</v>
      </c>
      <c r="Q411" s="44" t="s">
        <v>3805</v>
      </c>
      <c r="R411" s="44" t="s">
        <v>3806</v>
      </c>
      <c r="S411" s="44" t="s">
        <v>4967</v>
      </c>
      <c r="T411" s="44" t="s">
        <v>1178</v>
      </c>
      <c r="U411" s="44">
        <v>16</v>
      </c>
      <c r="V411" s="44" t="s">
        <v>42</v>
      </c>
      <c r="W411" s="44" t="str">
        <f>VLOOKUP(D411,TIPOLOGIA!A:F,6,0)</f>
        <v>TERRESTRE</v>
      </c>
      <c r="X411" s="44" t="s">
        <v>2052</v>
      </c>
      <c r="Y411" s="44">
        <v>1</v>
      </c>
      <c r="Z411" s="63">
        <f>IF(T411="SOPORTE_TELEFÓNICO",'TARIFAS 2025'!$B$14,IF(V411="PRINCIPAL",'TARIFAS 2025'!$B$11,IF(V411="INTERMEDIA",'TARIFAS 2025'!$C$11,IF(V411="LEJANA",'TARIFAS 2025'!$D$11))))</f>
        <v>31419</v>
      </c>
      <c r="AA411" s="63">
        <f t="shared" si="6"/>
        <v>31419</v>
      </c>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row>
    <row r="412" spans="1:59" s="35" customFormat="1" ht="15.6">
      <c r="A412" s="44" t="s">
        <v>73</v>
      </c>
      <c r="B412" s="44" t="str">
        <f>VLOOKUP(A412,'CENTROS DE COSTOS'!A:D,2,0)</f>
        <v>0036-0004</v>
      </c>
      <c r="C412" s="44" t="str">
        <f>VLOOKUP(A412,'CENTROS DE COSTOS'!A:D,3,0)</f>
        <v>Wompi Centro</v>
      </c>
      <c r="D412" s="44">
        <v>11001</v>
      </c>
      <c r="E412" s="44">
        <v>2840055</v>
      </c>
      <c r="F412" s="44">
        <v>37032</v>
      </c>
      <c r="G412" s="44" t="s">
        <v>35</v>
      </c>
      <c r="H412" s="44" t="s">
        <v>620</v>
      </c>
      <c r="I412" s="44" t="s">
        <v>2057</v>
      </c>
      <c r="J412" s="44" t="s">
        <v>4968</v>
      </c>
      <c r="K412" s="44" t="s">
        <v>1174</v>
      </c>
      <c r="L412" s="44" t="s">
        <v>4969</v>
      </c>
      <c r="M412" s="52">
        <v>45936.333333333336</v>
      </c>
      <c r="N412" s="52">
        <v>45937.71597222222</v>
      </c>
      <c r="O412" s="44" t="s">
        <v>37</v>
      </c>
      <c r="P412" s="44" t="s">
        <v>37</v>
      </c>
      <c r="Q412" s="44" t="s">
        <v>3805</v>
      </c>
      <c r="R412" s="44" t="s">
        <v>3806</v>
      </c>
      <c r="S412" s="44" t="s">
        <v>4970</v>
      </c>
      <c r="T412" s="44" t="s">
        <v>1178</v>
      </c>
      <c r="U412" s="44">
        <v>48</v>
      </c>
      <c r="V412" s="44" t="s">
        <v>42</v>
      </c>
      <c r="W412" s="44" t="str">
        <f>VLOOKUP(D412,TIPOLOGIA!A:F,6,0)</f>
        <v>TERRESTRE</v>
      </c>
      <c r="X412" s="44" t="s">
        <v>1396</v>
      </c>
      <c r="Y412" s="44">
        <v>1</v>
      </c>
      <c r="Z412" s="63">
        <f>IF(T412="SOPORTE_TELEFÓNICO",'TARIFAS 2025'!$B$14,IF(V412="PRINCIPAL",'TARIFAS 2025'!$B$11,IF(V412="INTERMEDIA",'TARIFAS 2025'!$C$11,IF(V412="LEJANA",'TARIFAS 2025'!$D$11))))</f>
        <v>31419</v>
      </c>
      <c r="AA412" s="63">
        <f t="shared" si="6"/>
        <v>31419</v>
      </c>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row>
    <row r="413" spans="1:59" s="35" customFormat="1" ht="15.6">
      <c r="A413" s="44" t="s">
        <v>91</v>
      </c>
      <c r="B413" s="44" t="str">
        <f>VLOOKUP(A413,'CENTROS DE COSTOS'!A:D,2,0)</f>
        <v>0036-0001</v>
      </c>
      <c r="C413" s="44" t="str">
        <f>VLOOKUP(A413,'CENTROS DE COSTOS'!A:D,3,0)</f>
        <v>Wompi Costa</v>
      </c>
      <c r="D413" s="44">
        <v>23001</v>
      </c>
      <c r="E413" s="44">
        <v>2841999</v>
      </c>
      <c r="F413" s="44">
        <v>63984</v>
      </c>
      <c r="G413" s="44" t="s">
        <v>35</v>
      </c>
      <c r="H413" s="44" t="s">
        <v>278</v>
      </c>
      <c r="I413" s="44" t="s">
        <v>91</v>
      </c>
      <c r="J413" s="44" t="s">
        <v>4971</v>
      </c>
      <c r="K413" s="44" t="s">
        <v>1174</v>
      </c>
      <c r="L413" s="44" t="s">
        <v>4972</v>
      </c>
      <c r="M413" s="52">
        <v>45936.379861111112</v>
      </c>
      <c r="N413" s="52">
        <v>45937.71875</v>
      </c>
      <c r="O413" s="44" t="s">
        <v>37</v>
      </c>
      <c r="P413" s="44" t="s">
        <v>37</v>
      </c>
      <c r="Q413" s="44" t="s">
        <v>3805</v>
      </c>
      <c r="R413" s="44" t="s">
        <v>3806</v>
      </c>
      <c r="S413" s="44" t="s">
        <v>4973</v>
      </c>
      <c r="T413" s="44" t="s">
        <v>1178</v>
      </c>
      <c r="U413" s="44">
        <v>56</v>
      </c>
      <c r="V413" s="44" t="s">
        <v>42</v>
      </c>
      <c r="W413" s="44" t="str">
        <f>VLOOKUP(D413,TIPOLOGIA!A:F,6,0)</f>
        <v>TERRESTRE</v>
      </c>
      <c r="X413" s="44" t="s">
        <v>1621</v>
      </c>
      <c r="Y413" s="44">
        <v>1</v>
      </c>
      <c r="Z413" s="63">
        <f>IF(T413="SOPORTE_TELEFÓNICO",'TARIFAS 2025'!$B$14,IF(V413="PRINCIPAL",'TARIFAS 2025'!$B$11,IF(V413="INTERMEDIA",'TARIFAS 2025'!$C$11,IF(V413="LEJANA",'TARIFAS 2025'!$D$11))))</f>
        <v>31419</v>
      </c>
      <c r="AA413" s="63">
        <f t="shared" si="6"/>
        <v>31419</v>
      </c>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row>
    <row r="414" spans="1:59" s="35" customFormat="1" ht="15.6">
      <c r="A414" s="44" t="s">
        <v>76</v>
      </c>
      <c r="B414" s="44" t="str">
        <f>VLOOKUP(A414,'CENTROS DE COSTOS'!A:D,2,0)</f>
        <v>0036-0007</v>
      </c>
      <c r="C414" s="44" t="str">
        <f>VLOOKUP(A414,'CENTROS DE COSTOS'!A:D,3,0)</f>
        <v>Wompi Santander</v>
      </c>
      <c r="D414" s="44">
        <v>68276</v>
      </c>
      <c r="E414" s="44">
        <v>2839831</v>
      </c>
      <c r="F414" s="44">
        <v>76133</v>
      </c>
      <c r="G414" s="44" t="s">
        <v>35</v>
      </c>
      <c r="H414" s="44" t="s">
        <v>965</v>
      </c>
      <c r="I414" s="44" t="s">
        <v>989</v>
      </c>
      <c r="J414" s="44" t="s">
        <v>4974</v>
      </c>
      <c r="K414" s="44" t="s">
        <v>1174</v>
      </c>
      <c r="L414" s="44" t="s">
        <v>4975</v>
      </c>
      <c r="M414" s="52">
        <v>45936.333333333336</v>
      </c>
      <c r="N414" s="52">
        <v>45937.719444444447</v>
      </c>
      <c r="O414" s="44" t="s">
        <v>37</v>
      </c>
      <c r="P414" s="44" t="s">
        <v>37</v>
      </c>
      <c r="Q414" s="44" t="s">
        <v>3805</v>
      </c>
      <c r="R414" s="44" t="s">
        <v>3806</v>
      </c>
      <c r="S414" s="44" t="s">
        <v>4976</v>
      </c>
      <c r="T414" s="44" t="s">
        <v>1178</v>
      </c>
      <c r="U414" s="44">
        <v>64</v>
      </c>
      <c r="V414" s="44" t="s">
        <v>42</v>
      </c>
      <c r="W414" s="44" t="str">
        <f>VLOOKUP(D414,TIPOLOGIA!A:F,6,0)</f>
        <v>TERRESTRE</v>
      </c>
      <c r="X414" s="44" t="s">
        <v>3928</v>
      </c>
      <c r="Y414" s="44">
        <v>1</v>
      </c>
      <c r="Z414" s="63">
        <f>IF(T414="SOPORTE_TELEFÓNICO",'TARIFAS 2025'!$B$14,IF(V414="PRINCIPAL",'TARIFAS 2025'!$B$11,IF(V414="INTERMEDIA",'TARIFAS 2025'!$C$11,IF(V414="LEJANA",'TARIFAS 2025'!$D$11))))</f>
        <v>31419</v>
      </c>
      <c r="AA414" s="63">
        <f t="shared" si="6"/>
        <v>31419</v>
      </c>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row>
    <row r="415" spans="1:59" s="35" customFormat="1" ht="15.6">
      <c r="A415" s="44" t="s">
        <v>73</v>
      </c>
      <c r="B415" s="44" t="str">
        <f>VLOOKUP(A415,'CENTROS DE COSTOS'!A:D,2,0)</f>
        <v>0036-0004</v>
      </c>
      <c r="C415" s="44" t="str">
        <f>VLOOKUP(A415,'CENTROS DE COSTOS'!A:D,3,0)</f>
        <v>Wompi Centro</v>
      </c>
      <c r="D415" s="44">
        <v>11001</v>
      </c>
      <c r="E415" s="44">
        <v>2840036</v>
      </c>
      <c r="F415" s="44">
        <v>55159</v>
      </c>
      <c r="G415" s="44" t="s">
        <v>35</v>
      </c>
      <c r="H415" s="44" t="s">
        <v>620</v>
      </c>
      <c r="I415" s="44" t="s">
        <v>2057</v>
      </c>
      <c r="J415" s="44" t="s">
        <v>4977</v>
      </c>
      <c r="K415" s="44" t="s">
        <v>1174</v>
      </c>
      <c r="L415" s="44" t="s">
        <v>4978</v>
      </c>
      <c r="M415" s="52">
        <v>45936.333333333336</v>
      </c>
      <c r="N415" s="52">
        <v>45937.720833333333</v>
      </c>
      <c r="O415" s="44" t="s">
        <v>37</v>
      </c>
      <c r="P415" s="44" t="s">
        <v>37</v>
      </c>
      <c r="Q415" s="44" t="s">
        <v>3805</v>
      </c>
      <c r="R415" s="44" t="s">
        <v>3806</v>
      </c>
      <c r="S415" s="44" t="s">
        <v>4979</v>
      </c>
      <c r="T415" s="44" t="s">
        <v>1178</v>
      </c>
      <c r="U415" s="44">
        <v>16</v>
      </c>
      <c r="V415" s="44" t="s">
        <v>42</v>
      </c>
      <c r="W415" s="44" t="str">
        <f>VLOOKUP(D415,TIPOLOGIA!A:F,6,0)</f>
        <v>TERRESTRE</v>
      </c>
      <c r="X415" s="44" t="s">
        <v>1396</v>
      </c>
      <c r="Y415" s="44">
        <v>1</v>
      </c>
      <c r="Z415" s="63">
        <f>IF(T415="SOPORTE_TELEFÓNICO",'TARIFAS 2025'!$B$14,IF(V415="PRINCIPAL",'TARIFAS 2025'!$B$11,IF(V415="INTERMEDIA",'TARIFAS 2025'!$C$11,IF(V415="LEJANA",'TARIFAS 2025'!$D$11))))</f>
        <v>31419</v>
      </c>
      <c r="AA415" s="63">
        <f t="shared" si="6"/>
        <v>31419</v>
      </c>
      <c r="AB415" s="41"/>
      <c r="AC415" s="41"/>
      <c r="AD415" s="41"/>
      <c r="AE415" s="41"/>
      <c r="AF415" s="41"/>
      <c r="AG415" s="41"/>
      <c r="AH415" s="41"/>
      <c r="AI415" s="41"/>
      <c r="AJ415" s="41"/>
      <c r="AK415" s="41"/>
      <c r="AL415" s="41"/>
      <c r="AM415" s="41"/>
      <c r="AN415" s="41"/>
      <c r="AO415" s="41"/>
      <c r="AP415" s="41"/>
      <c r="AQ415" s="41"/>
      <c r="AR415" s="41"/>
      <c r="AS415" s="41"/>
      <c r="AT415" s="41"/>
      <c r="AU415" s="41"/>
      <c r="AV415" s="41"/>
      <c r="AW415" s="41"/>
      <c r="AX415" s="41"/>
      <c r="AY415" s="41"/>
      <c r="AZ415" s="41"/>
      <c r="BA415" s="41"/>
      <c r="BB415" s="41"/>
      <c r="BC415" s="41"/>
      <c r="BD415" s="41"/>
      <c r="BE415" s="41"/>
      <c r="BF415" s="41"/>
      <c r="BG415" s="41"/>
    </row>
    <row r="416" spans="1:59" s="35" customFormat="1" ht="15.6">
      <c r="A416" s="44" t="s">
        <v>73</v>
      </c>
      <c r="B416" s="44" t="str">
        <f>VLOOKUP(A416,'CENTROS DE COSTOS'!A:D,2,0)</f>
        <v>0036-0004</v>
      </c>
      <c r="C416" s="44" t="str">
        <f>VLOOKUP(A416,'CENTROS DE COSTOS'!A:D,3,0)</f>
        <v>Wompi Centro</v>
      </c>
      <c r="D416" s="44">
        <v>11001</v>
      </c>
      <c r="E416" s="44">
        <v>2838622</v>
      </c>
      <c r="F416" s="44">
        <v>59069</v>
      </c>
      <c r="G416" s="44" t="s">
        <v>35</v>
      </c>
      <c r="H416" s="44" t="s">
        <v>620</v>
      </c>
      <c r="I416" s="44" t="s">
        <v>2057</v>
      </c>
      <c r="J416" s="44" t="s">
        <v>4980</v>
      </c>
      <c r="K416" s="44" t="s">
        <v>1174</v>
      </c>
      <c r="L416" s="44" t="s">
        <v>4981</v>
      </c>
      <c r="M416" s="52">
        <v>45936.333333333336</v>
      </c>
      <c r="N416" s="52">
        <v>45937.722222222219</v>
      </c>
      <c r="O416" s="44" t="s">
        <v>37</v>
      </c>
      <c r="P416" s="44" t="s">
        <v>37</v>
      </c>
      <c r="Q416" s="44" t="s">
        <v>3805</v>
      </c>
      <c r="R416" s="44" t="s">
        <v>3806</v>
      </c>
      <c r="S416" s="44" t="s">
        <v>4982</v>
      </c>
      <c r="T416" s="44" t="s">
        <v>1178</v>
      </c>
      <c r="U416" s="44">
        <v>32</v>
      </c>
      <c r="V416" s="44" t="s">
        <v>42</v>
      </c>
      <c r="W416" s="44" t="str">
        <f>VLOOKUP(D416,TIPOLOGIA!A:F,6,0)</f>
        <v>TERRESTRE</v>
      </c>
      <c r="X416" s="44" t="s">
        <v>1360</v>
      </c>
      <c r="Y416" s="44">
        <v>1</v>
      </c>
      <c r="Z416" s="63">
        <f>IF(T416="SOPORTE_TELEFÓNICO",'TARIFAS 2025'!$B$14,IF(V416="PRINCIPAL",'TARIFAS 2025'!$B$11,IF(V416="INTERMEDIA",'TARIFAS 2025'!$C$11,IF(V416="LEJANA",'TARIFAS 2025'!$D$11))))</f>
        <v>31419</v>
      </c>
      <c r="AA416" s="63">
        <f t="shared" si="6"/>
        <v>31419</v>
      </c>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row>
    <row r="417" spans="1:59" s="35" customFormat="1" ht="15.6">
      <c r="A417" s="44" t="s">
        <v>73</v>
      </c>
      <c r="B417" s="44" t="str">
        <f>VLOOKUP(A417,'CENTROS DE COSTOS'!A:D,2,0)</f>
        <v>0036-0004</v>
      </c>
      <c r="C417" s="44" t="str">
        <f>VLOOKUP(A417,'CENTROS DE COSTOS'!A:D,3,0)</f>
        <v>Wompi Centro</v>
      </c>
      <c r="D417" s="44">
        <v>11001</v>
      </c>
      <c r="E417" s="44">
        <v>2839731</v>
      </c>
      <c r="F417" s="44">
        <v>50936</v>
      </c>
      <c r="G417" s="44" t="s">
        <v>35</v>
      </c>
      <c r="H417" s="44" t="s">
        <v>620</v>
      </c>
      <c r="I417" s="44" t="s">
        <v>2057</v>
      </c>
      <c r="J417" s="44" t="s">
        <v>4983</v>
      </c>
      <c r="K417" s="44" t="s">
        <v>1174</v>
      </c>
      <c r="L417" s="44" t="s">
        <v>4984</v>
      </c>
      <c r="M417" s="52">
        <v>45936.333333333336</v>
      </c>
      <c r="N417" s="52">
        <v>45937.723611111112</v>
      </c>
      <c r="O417" s="44" t="s">
        <v>37</v>
      </c>
      <c r="P417" s="44" t="s">
        <v>37</v>
      </c>
      <c r="Q417" s="44" t="s">
        <v>3805</v>
      </c>
      <c r="R417" s="44" t="s">
        <v>3806</v>
      </c>
      <c r="S417" s="44" t="s">
        <v>4985</v>
      </c>
      <c r="T417" s="44" t="s">
        <v>1178</v>
      </c>
      <c r="U417" s="44">
        <v>24</v>
      </c>
      <c r="V417" s="44" t="s">
        <v>42</v>
      </c>
      <c r="W417" s="44" t="str">
        <f>VLOOKUP(D417,TIPOLOGIA!A:F,6,0)</f>
        <v>TERRESTRE</v>
      </c>
      <c r="X417" s="44" t="s">
        <v>1390</v>
      </c>
      <c r="Y417" s="44">
        <v>1</v>
      </c>
      <c r="Z417" s="63">
        <f>IF(T417="SOPORTE_TELEFÓNICO",'TARIFAS 2025'!$B$14,IF(V417="PRINCIPAL",'TARIFAS 2025'!$B$11,IF(V417="INTERMEDIA",'TARIFAS 2025'!$C$11,IF(V417="LEJANA",'TARIFAS 2025'!$D$11))))</f>
        <v>31419</v>
      </c>
      <c r="AA417" s="63">
        <f t="shared" si="6"/>
        <v>31419</v>
      </c>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row>
    <row r="418" spans="1:59" s="35" customFormat="1" ht="15.6">
      <c r="A418" s="44" t="s">
        <v>92</v>
      </c>
      <c r="B418" s="44" t="str">
        <f>VLOOKUP(A418,'CENTROS DE COSTOS'!A:D,2,0)</f>
        <v>0036-0006</v>
      </c>
      <c r="C418" s="44" t="str">
        <f>VLOOKUP(A418,'CENTROS DE COSTOS'!A:D,3,0)</f>
        <v>Wompi Oriente</v>
      </c>
      <c r="D418" s="44">
        <v>18001</v>
      </c>
      <c r="E418" s="44">
        <v>2842478</v>
      </c>
      <c r="F418" s="44">
        <v>64419</v>
      </c>
      <c r="G418" s="44" t="s">
        <v>35</v>
      </c>
      <c r="H418" s="44" t="s">
        <v>468</v>
      </c>
      <c r="I418" s="44" t="s">
        <v>84</v>
      </c>
      <c r="J418" s="44" t="s">
        <v>4986</v>
      </c>
      <c r="K418" s="44" t="s">
        <v>1174</v>
      </c>
      <c r="L418" s="44" t="s">
        <v>4987</v>
      </c>
      <c r="M418" s="52">
        <v>45936.393055555556</v>
      </c>
      <c r="N418" s="52">
        <v>45937.724999999999</v>
      </c>
      <c r="O418" s="44" t="s">
        <v>37</v>
      </c>
      <c r="P418" s="44" t="s">
        <v>37</v>
      </c>
      <c r="Q418" s="44" t="s">
        <v>3805</v>
      </c>
      <c r="R418" s="44" t="s">
        <v>3806</v>
      </c>
      <c r="S418" s="44" t="s">
        <v>4988</v>
      </c>
      <c r="T418" s="44" t="s">
        <v>1178</v>
      </c>
      <c r="U418" s="44">
        <v>48</v>
      </c>
      <c r="V418" s="44" t="s">
        <v>44</v>
      </c>
      <c r="W418" s="44" t="str">
        <f>VLOOKUP(D418,TIPOLOGIA!A:F,6,0)</f>
        <v>TERRESTRE</v>
      </c>
      <c r="X418" s="44" t="s">
        <v>2080</v>
      </c>
      <c r="Y418" s="44">
        <v>1</v>
      </c>
      <c r="Z418" s="63">
        <f>IF(T418="SOPORTE_TELEFÓNICO",'TARIFAS 2025'!$B$14,IF(V418="PRINCIPAL",'TARIFAS 2025'!$B$11,IF(V418="INTERMEDIA",'TARIFAS 2025'!$C$11,IF(V418="LEJANA",'TARIFAS 2025'!$D$11))))</f>
        <v>40250</v>
      </c>
      <c r="AA418" s="63">
        <f t="shared" si="6"/>
        <v>40250</v>
      </c>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row>
    <row r="419" spans="1:59" s="35" customFormat="1" ht="15.6">
      <c r="A419" s="44" t="s">
        <v>73</v>
      </c>
      <c r="B419" s="44" t="str">
        <f>VLOOKUP(A419,'CENTROS DE COSTOS'!A:D,2,0)</f>
        <v>0036-0004</v>
      </c>
      <c r="C419" s="44" t="str">
        <f>VLOOKUP(A419,'CENTROS DE COSTOS'!A:D,3,0)</f>
        <v>Wompi Centro</v>
      </c>
      <c r="D419" s="44">
        <v>11001</v>
      </c>
      <c r="E419" s="44">
        <v>2839630</v>
      </c>
      <c r="F419" s="44">
        <v>69741</v>
      </c>
      <c r="G419" s="44" t="s">
        <v>35</v>
      </c>
      <c r="H419" s="44" t="s">
        <v>620</v>
      </c>
      <c r="I419" s="44" t="s">
        <v>73</v>
      </c>
      <c r="J419" s="44" t="s">
        <v>4989</v>
      </c>
      <c r="K419" s="44" t="s">
        <v>1174</v>
      </c>
      <c r="L419" s="44" t="s">
        <v>4990</v>
      </c>
      <c r="M419" s="52">
        <v>45936.333333333336</v>
      </c>
      <c r="N419" s="52">
        <v>45937.725694444445</v>
      </c>
      <c r="O419" s="44" t="s">
        <v>37</v>
      </c>
      <c r="P419" s="44" t="s">
        <v>37</v>
      </c>
      <c r="Q419" s="44" t="s">
        <v>3805</v>
      </c>
      <c r="R419" s="44" t="s">
        <v>3806</v>
      </c>
      <c r="S419" s="44" t="s">
        <v>4991</v>
      </c>
      <c r="T419" s="44" t="s">
        <v>1178</v>
      </c>
      <c r="U419" s="44">
        <v>32</v>
      </c>
      <c r="V419" s="44" t="s">
        <v>42</v>
      </c>
      <c r="W419" s="44" t="str">
        <f>VLOOKUP(D419,TIPOLOGIA!A:F,6,0)</f>
        <v>TERRESTRE</v>
      </c>
      <c r="X419" s="44" t="s">
        <v>1515</v>
      </c>
      <c r="Y419" s="44">
        <v>1</v>
      </c>
      <c r="Z419" s="63">
        <f>IF(T419="SOPORTE_TELEFÓNICO",'TARIFAS 2025'!$B$14,IF(V419="PRINCIPAL",'TARIFAS 2025'!$B$11,IF(V419="INTERMEDIA",'TARIFAS 2025'!$C$11,IF(V419="LEJANA",'TARIFAS 2025'!$D$11))))</f>
        <v>31419</v>
      </c>
      <c r="AA419" s="63">
        <f t="shared" si="6"/>
        <v>31419</v>
      </c>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row>
    <row r="420" spans="1:59" s="35" customFormat="1" ht="15.6">
      <c r="A420" s="44" t="s">
        <v>73</v>
      </c>
      <c r="B420" s="44" t="str">
        <f>VLOOKUP(A420,'CENTROS DE COSTOS'!A:D,2,0)</f>
        <v>0036-0004</v>
      </c>
      <c r="C420" s="44" t="str">
        <f>VLOOKUP(A420,'CENTROS DE COSTOS'!A:D,3,0)</f>
        <v>Wompi Centro</v>
      </c>
      <c r="D420" s="44">
        <v>11001</v>
      </c>
      <c r="E420" s="44">
        <v>2838596</v>
      </c>
      <c r="F420" s="44">
        <v>45694</v>
      </c>
      <c r="G420" s="44" t="s">
        <v>35</v>
      </c>
      <c r="H420" s="44" t="s">
        <v>620</v>
      </c>
      <c r="I420" s="44" t="s">
        <v>2057</v>
      </c>
      <c r="J420" s="44" t="s">
        <v>4992</v>
      </c>
      <c r="K420" s="44" t="s">
        <v>1174</v>
      </c>
      <c r="L420" s="44" t="s">
        <v>4993</v>
      </c>
      <c r="M420" s="52">
        <v>45936.333333333336</v>
      </c>
      <c r="N420" s="52">
        <v>45937.727083333331</v>
      </c>
      <c r="O420" s="44" t="s">
        <v>37</v>
      </c>
      <c r="P420" s="44" t="s">
        <v>37</v>
      </c>
      <c r="Q420" s="44" t="s">
        <v>3805</v>
      </c>
      <c r="R420" s="44" t="s">
        <v>3806</v>
      </c>
      <c r="S420" s="44" t="s">
        <v>4994</v>
      </c>
      <c r="T420" s="44" t="s">
        <v>1178</v>
      </c>
      <c r="U420" s="44">
        <v>32</v>
      </c>
      <c r="V420" s="44" t="s">
        <v>42</v>
      </c>
      <c r="W420" s="44" t="str">
        <f>VLOOKUP(D420,TIPOLOGIA!A:F,6,0)</f>
        <v>TERRESTRE</v>
      </c>
      <c r="X420" s="44" t="s">
        <v>3193</v>
      </c>
      <c r="Y420" s="44">
        <v>1</v>
      </c>
      <c r="Z420" s="63">
        <f>IF(T420="SOPORTE_TELEFÓNICO",'TARIFAS 2025'!$B$14,IF(V420="PRINCIPAL",'TARIFAS 2025'!$B$11,IF(V420="INTERMEDIA",'TARIFAS 2025'!$C$11,IF(V420="LEJANA",'TARIFAS 2025'!$D$11))))</f>
        <v>31419</v>
      </c>
      <c r="AA420" s="63">
        <f t="shared" si="6"/>
        <v>31419</v>
      </c>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row>
    <row r="421" spans="1:59" s="35" customFormat="1" ht="15.6">
      <c r="A421" s="44" t="s">
        <v>79</v>
      </c>
      <c r="B421" s="44" t="str">
        <f>VLOOKUP(A421,'CENTROS DE COSTOS'!A:D,2,0)</f>
        <v>0036-0003</v>
      </c>
      <c r="C421" s="44" t="str">
        <f>VLOOKUP(A421,'CENTROS DE COSTOS'!A:D,3,0)</f>
        <v>Wompi Suroccidente</v>
      </c>
      <c r="D421" s="44">
        <v>76130</v>
      </c>
      <c r="E421" s="44">
        <v>2825094</v>
      </c>
      <c r="F421" s="44">
        <v>70327</v>
      </c>
      <c r="G421" s="44" t="s">
        <v>35</v>
      </c>
      <c r="H421" s="44" t="s">
        <v>1103</v>
      </c>
      <c r="I421" s="44" t="s">
        <v>254</v>
      </c>
      <c r="J421" s="44" t="s">
        <v>4995</v>
      </c>
      <c r="K421" s="44" t="s">
        <v>1174</v>
      </c>
      <c r="L421" s="44" t="s">
        <v>4996</v>
      </c>
      <c r="M421" s="52">
        <v>45931.674305555556</v>
      </c>
      <c r="N421" s="52">
        <v>45938.356249999997</v>
      </c>
      <c r="O421" s="44" t="s">
        <v>37</v>
      </c>
      <c r="P421" s="44" t="s">
        <v>37</v>
      </c>
      <c r="Q421" s="44" t="s">
        <v>3805</v>
      </c>
      <c r="R421" s="44" t="s">
        <v>3806</v>
      </c>
      <c r="S421" s="44" t="s">
        <v>4997</v>
      </c>
      <c r="T421" s="44" t="s">
        <v>3828</v>
      </c>
      <c r="U421" s="44">
        <v>48</v>
      </c>
      <c r="V421" s="44" t="s">
        <v>43</v>
      </c>
      <c r="W421" s="44" t="str">
        <f>VLOOKUP(D421,TIPOLOGIA!A:F,6,0)</f>
        <v>TERRESTRE</v>
      </c>
      <c r="X421" s="44" t="s">
        <v>2080</v>
      </c>
      <c r="Y421" s="44">
        <v>1</v>
      </c>
      <c r="Z421" s="63">
        <f>IF(T421="SOPORTE_TELEFÓNICO",'TARIFAS 2025'!$B$14,IF(V421="PRINCIPAL",'TARIFAS 2025'!$B$11,IF(V421="INTERMEDIA",'TARIFAS 2025'!$C$11,IF(V421="LEJANA",'TARIFAS 2025'!$D$11))))</f>
        <v>36351</v>
      </c>
      <c r="AA421" s="63">
        <f t="shared" si="6"/>
        <v>36351</v>
      </c>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row>
    <row r="422" spans="1:59" s="35" customFormat="1" ht="15.6">
      <c r="A422" s="44" t="s">
        <v>79</v>
      </c>
      <c r="B422" s="44" t="str">
        <f>VLOOKUP(A422,'CENTROS DE COSTOS'!A:D,2,0)</f>
        <v>0036-0003</v>
      </c>
      <c r="C422" s="44" t="str">
        <f>VLOOKUP(A422,'CENTROS DE COSTOS'!A:D,3,0)</f>
        <v>Wompi Suroccidente</v>
      </c>
      <c r="D422" s="44">
        <v>76130</v>
      </c>
      <c r="E422" s="44">
        <v>2825056</v>
      </c>
      <c r="F422" s="44">
        <v>69986</v>
      </c>
      <c r="G422" s="44" t="s">
        <v>35</v>
      </c>
      <c r="H422" s="44" t="s">
        <v>1103</v>
      </c>
      <c r="I422" s="44" t="s">
        <v>254</v>
      </c>
      <c r="J422" s="44" t="s">
        <v>4998</v>
      </c>
      <c r="K422" s="44" t="s">
        <v>1174</v>
      </c>
      <c r="L422" s="44" t="s">
        <v>4999</v>
      </c>
      <c r="M422" s="52">
        <v>45931.667361111111</v>
      </c>
      <c r="N422" s="52">
        <v>45938.356249999997</v>
      </c>
      <c r="O422" s="44" t="s">
        <v>37</v>
      </c>
      <c r="P422" s="44" t="s">
        <v>37</v>
      </c>
      <c r="Q422" s="44" t="s">
        <v>3805</v>
      </c>
      <c r="R422" s="44" t="s">
        <v>3806</v>
      </c>
      <c r="S422" s="44" t="s">
        <v>5000</v>
      </c>
      <c r="T422" s="44" t="s">
        <v>3828</v>
      </c>
      <c r="U422" s="44">
        <v>64</v>
      </c>
      <c r="V422" s="44" t="s">
        <v>43</v>
      </c>
      <c r="W422" s="44" t="str">
        <f>VLOOKUP(D422,TIPOLOGIA!A:F,6,0)</f>
        <v>TERRESTRE</v>
      </c>
      <c r="X422" s="44" t="s">
        <v>4726</v>
      </c>
      <c r="Y422" s="44">
        <v>1</v>
      </c>
      <c r="Z422" s="63">
        <f>IF(T422="SOPORTE_TELEFÓNICO",'TARIFAS 2025'!$B$14,IF(V422="PRINCIPAL",'TARIFAS 2025'!$B$11,IF(V422="INTERMEDIA",'TARIFAS 2025'!$C$11,IF(V422="LEJANA",'TARIFAS 2025'!$D$11))))</f>
        <v>36351</v>
      </c>
      <c r="AA422" s="63">
        <f t="shared" si="6"/>
        <v>36351</v>
      </c>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row>
    <row r="423" spans="1:59" s="35" customFormat="1" ht="15.6">
      <c r="A423" s="44" t="s">
        <v>90</v>
      </c>
      <c r="B423" s="44" t="str">
        <f>VLOOKUP(A423,'CENTROS DE COSTOS'!A:D,2,0)</f>
        <v>0036-0005</v>
      </c>
      <c r="C423" s="44" t="str">
        <f>VLOOKUP(A423,'CENTROS DE COSTOS'!A:D,3,0)</f>
        <v>Wompi Noroccidente</v>
      </c>
      <c r="D423" s="44">
        <v>5001</v>
      </c>
      <c r="E423" s="44">
        <v>2786449</v>
      </c>
      <c r="F423" s="44">
        <v>76334</v>
      </c>
      <c r="G423" s="44" t="s">
        <v>35</v>
      </c>
      <c r="H423" s="44" t="s">
        <v>122</v>
      </c>
      <c r="I423" s="44" t="s">
        <v>2044</v>
      </c>
      <c r="J423" s="44" t="s">
        <v>5001</v>
      </c>
      <c r="K423" s="44" t="s">
        <v>1174</v>
      </c>
      <c r="L423" s="44" t="s">
        <v>5002</v>
      </c>
      <c r="M423" s="52">
        <v>45924.408333333333</v>
      </c>
      <c r="N423" s="52">
        <v>45938.378472222219</v>
      </c>
      <c r="O423" s="44" t="s">
        <v>37</v>
      </c>
      <c r="P423" s="44" t="s">
        <v>37</v>
      </c>
      <c r="Q423" s="44" t="s">
        <v>3805</v>
      </c>
      <c r="R423" s="44" t="s">
        <v>3806</v>
      </c>
      <c r="S423" s="44" t="s">
        <v>5003</v>
      </c>
      <c r="T423" s="44" t="s">
        <v>1178</v>
      </c>
      <c r="U423" s="44">
        <v>32</v>
      </c>
      <c r="V423" s="44" t="s">
        <v>42</v>
      </c>
      <c r="W423" s="44" t="str">
        <f>VLOOKUP(D423,TIPOLOGIA!A:F,6,0)</f>
        <v>TERRESTRE</v>
      </c>
      <c r="X423" s="44" t="s">
        <v>4726</v>
      </c>
      <c r="Y423" s="44">
        <v>1</v>
      </c>
      <c r="Z423" s="63">
        <f>IF(T423="SOPORTE_TELEFÓNICO",'TARIFAS 2025'!$B$14,IF(V423="PRINCIPAL",'TARIFAS 2025'!$B$11,IF(V423="INTERMEDIA",'TARIFAS 2025'!$C$11,IF(V423="LEJANA",'TARIFAS 2025'!$D$11))))</f>
        <v>31419</v>
      </c>
      <c r="AA423" s="63">
        <f t="shared" si="6"/>
        <v>31419</v>
      </c>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row>
    <row r="424" spans="1:59" s="35" customFormat="1" ht="15.6">
      <c r="A424" s="44" t="s">
        <v>100</v>
      </c>
      <c r="B424" s="44" t="str">
        <f>VLOOKUP(A424,'CENTROS DE COSTOS'!A:D,2,0)</f>
        <v>0036-0006</v>
      </c>
      <c r="C424" s="44" t="str">
        <f>VLOOKUP(A424,'CENTROS DE COSTOS'!A:D,3,0)</f>
        <v>Wompi Oriente</v>
      </c>
      <c r="D424" s="44">
        <v>50001</v>
      </c>
      <c r="E424" s="44">
        <v>2842633</v>
      </c>
      <c r="F424" s="44">
        <v>49102</v>
      </c>
      <c r="G424" s="44" t="s">
        <v>35</v>
      </c>
      <c r="H424" s="44" t="s">
        <v>816</v>
      </c>
      <c r="I424" s="44" t="s">
        <v>100</v>
      </c>
      <c r="J424" s="44" t="s">
        <v>5004</v>
      </c>
      <c r="K424" s="44" t="s">
        <v>1174</v>
      </c>
      <c r="L424" s="44" t="s">
        <v>5005</v>
      </c>
      <c r="M424" s="52">
        <v>45936.395833333336</v>
      </c>
      <c r="N424" s="52">
        <v>45938.388194444444</v>
      </c>
      <c r="O424" s="44" t="s">
        <v>37</v>
      </c>
      <c r="P424" s="44" t="s">
        <v>37</v>
      </c>
      <c r="Q424" s="44" t="s">
        <v>3805</v>
      </c>
      <c r="R424" s="44" t="s">
        <v>3806</v>
      </c>
      <c r="S424" s="44" t="s">
        <v>5006</v>
      </c>
      <c r="T424" s="44" t="s">
        <v>1178</v>
      </c>
      <c r="U424" s="44">
        <v>56</v>
      </c>
      <c r="V424" s="44" t="s">
        <v>42</v>
      </c>
      <c r="W424" s="44" t="str">
        <f>VLOOKUP(D424,TIPOLOGIA!A:F,6,0)</f>
        <v>TERRESTRE</v>
      </c>
      <c r="X424" s="44" t="s">
        <v>1548</v>
      </c>
      <c r="Y424" s="44">
        <v>1</v>
      </c>
      <c r="Z424" s="63">
        <f>IF(T424="SOPORTE_TELEFÓNICO",'TARIFAS 2025'!$B$14,IF(V424="PRINCIPAL",'TARIFAS 2025'!$B$11,IF(V424="INTERMEDIA",'TARIFAS 2025'!$C$11,IF(V424="LEJANA",'TARIFAS 2025'!$D$11))))</f>
        <v>31419</v>
      </c>
      <c r="AA424" s="63">
        <f t="shared" si="6"/>
        <v>31419</v>
      </c>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row>
    <row r="425" spans="1:59" s="35" customFormat="1" ht="15.6">
      <c r="A425" s="44" t="s">
        <v>79</v>
      </c>
      <c r="B425" s="44" t="str">
        <f>VLOOKUP(A425,'CENTROS DE COSTOS'!A:D,2,0)</f>
        <v>0036-0003</v>
      </c>
      <c r="C425" s="44" t="str">
        <f>VLOOKUP(A425,'CENTROS DE COSTOS'!A:D,3,0)</f>
        <v>Wompi Suroccidente</v>
      </c>
      <c r="D425" s="44">
        <v>19001</v>
      </c>
      <c r="E425" s="44">
        <v>2835834</v>
      </c>
      <c r="F425" s="44">
        <v>43165</v>
      </c>
      <c r="G425" s="44" t="s">
        <v>35</v>
      </c>
      <c r="H425" s="44" t="s">
        <v>500</v>
      </c>
      <c r="I425" s="44" t="s">
        <v>95</v>
      </c>
      <c r="J425" s="44" t="s">
        <v>5007</v>
      </c>
      <c r="K425" s="44" t="s">
        <v>1174</v>
      </c>
      <c r="L425" s="44" t="s">
        <v>5008</v>
      </c>
      <c r="M425" s="52">
        <v>45933.470833333333</v>
      </c>
      <c r="N425" s="52">
        <v>45938.388888888891</v>
      </c>
      <c r="O425" s="44" t="s">
        <v>37</v>
      </c>
      <c r="P425" s="44" t="s">
        <v>37</v>
      </c>
      <c r="Q425" s="44" t="s">
        <v>3805</v>
      </c>
      <c r="R425" s="44" t="s">
        <v>3806</v>
      </c>
      <c r="S425" s="44" t="s">
        <v>5009</v>
      </c>
      <c r="T425" s="44" t="s">
        <v>1178</v>
      </c>
      <c r="U425" s="44">
        <v>48</v>
      </c>
      <c r="V425" s="44" t="s">
        <v>44</v>
      </c>
      <c r="W425" s="44" t="str">
        <f>VLOOKUP(D425,TIPOLOGIA!A:F,6,0)</f>
        <v>TERRESTRE</v>
      </c>
      <c r="X425" s="44" t="s">
        <v>1223</v>
      </c>
      <c r="Y425" s="44">
        <v>1</v>
      </c>
      <c r="Z425" s="63">
        <f>IF(T425="SOPORTE_TELEFÓNICO",'TARIFAS 2025'!$B$14,IF(V425="PRINCIPAL",'TARIFAS 2025'!$B$11,IF(V425="INTERMEDIA",'TARIFAS 2025'!$C$11,IF(V425="LEJANA",'TARIFAS 2025'!$D$11))))</f>
        <v>40250</v>
      </c>
      <c r="AA425" s="63">
        <f t="shared" si="6"/>
        <v>40250</v>
      </c>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row>
    <row r="426" spans="1:59" s="35" customFormat="1" ht="15.6">
      <c r="A426" s="44" t="s">
        <v>90</v>
      </c>
      <c r="B426" s="44" t="str">
        <f>VLOOKUP(A426,'CENTROS DE COSTOS'!A:D,2,0)</f>
        <v>0036-0005</v>
      </c>
      <c r="C426" s="44" t="str">
        <f>VLOOKUP(A426,'CENTROS DE COSTOS'!A:D,3,0)</f>
        <v>Wompi Noroccidente</v>
      </c>
      <c r="D426" s="44">
        <v>5440</v>
      </c>
      <c r="E426" s="44">
        <v>2823430</v>
      </c>
      <c r="F426" s="44">
        <v>28856</v>
      </c>
      <c r="G426" s="44" t="s">
        <v>35</v>
      </c>
      <c r="H426" s="44" t="s">
        <v>122</v>
      </c>
      <c r="I426" s="44" t="s">
        <v>200</v>
      </c>
      <c r="J426" s="44" t="s">
        <v>5010</v>
      </c>
      <c r="K426" s="44" t="s">
        <v>1174</v>
      </c>
      <c r="L426" s="44" t="s">
        <v>5011</v>
      </c>
      <c r="M426" s="52">
        <v>45931.57708333333</v>
      </c>
      <c r="N426" s="52">
        <v>45938.38958333333</v>
      </c>
      <c r="O426" s="44" t="s">
        <v>37</v>
      </c>
      <c r="P426" s="44" t="s">
        <v>37</v>
      </c>
      <c r="Q426" s="44" t="s">
        <v>3805</v>
      </c>
      <c r="R426" s="44" t="s">
        <v>3806</v>
      </c>
      <c r="S426" s="44" t="s">
        <v>5012</v>
      </c>
      <c r="T426" s="44" t="s">
        <v>3828</v>
      </c>
      <c r="U426" s="44">
        <v>64</v>
      </c>
      <c r="V426" s="44" t="s">
        <v>43</v>
      </c>
      <c r="W426" s="44" t="str">
        <f>VLOOKUP(D426,TIPOLOGIA!A:F,6,0)</f>
        <v>TERRESTRE</v>
      </c>
      <c r="X426" s="44" t="s">
        <v>4046</v>
      </c>
      <c r="Y426" s="44">
        <v>1</v>
      </c>
      <c r="Z426" s="63">
        <f>IF(T426="SOPORTE_TELEFÓNICO",'TARIFAS 2025'!$B$14,IF(V426="PRINCIPAL",'TARIFAS 2025'!$B$11,IF(V426="INTERMEDIA",'TARIFAS 2025'!$C$11,IF(V426="LEJANA",'TARIFAS 2025'!$D$11))))</f>
        <v>36351</v>
      </c>
      <c r="AA426" s="63">
        <f t="shared" si="6"/>
        <v>36351</v>
      </c>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row>
    <row r="427" spans="1:59" s="35" customFormat="1" ht="15.6">
      <c r="A427" s="44" t="s">
        <v>90</v>
      </c>
      <c r="B427" s="44" t="str">
        <f>VLOOKUP(A427,'CENTROS DE COSTOS'!A:D,2,0)</f>
        <v>0036-0005</v>
      </c>
      <c r="C427" s="44" t="str">
        <f>VLOOKUP(A427,'CENTROS DE COSTOS'!A:D,3,0)</f>
        <v>Wompi Noroccidente</v>
      </c>
      <c r="D427" s="44">
        <v>5656</v>
      </c>
      <c r="E427" s="44">
        <v>2824108</v>
      </c>
      <c r="F427" s="44">
        <v>24501</v>
      </c>
      <c r="G427" s="44" t="s">
        <v>35</v>
      </c>
      <c r="H427" s="44" t="s">
        <v>122</v>
      </c>
      <c r="I427" s="44" t="s">
        <v>219</v>
      </c>
      <c r="J427" s="44" t="s">
        <v>5013</v>
      </c>
      <c r="K427" s="44" t="s">
        <v>1174</v>
      </c>
      <c r="L427" s="44" t="s">
        <v>5014</v>
      </c>
      <c r="M427" s="52">
        <v>45931.613888888889</v>
      </c>
      <c r="N427" s="52">
        <v>45938.39166666667</v>
      </c>
      <c r="O427" s="44" t="s">
        <v>37</v>
      </c>
      <c r="P427" s="44" t="s">
        <v>37</v>
      </c>
      <c r="Q427" s="44" t="s">
        <v>3805</v>
      </c>
      <c r="R427" s="44" t="s">
        <v>3806</v>
      </c>
      <c r="S427" s="44" t="s">
        <v>5015</v>
      </c>
      <c r="T427" s="44" t="s">
        <v>3828</v>
      </c>
      <c r="U427" s="44">
        <v>64</v>
      </c>
      <c r="V427" s="44" t="s">
        <v>43</v>
      </c>
      <c r="W427" s="44" t="str">
        <f>VLOOKUP(D427,TIPOLOGIA!A:F,6,0)</f>
        <v>TERRESTRE</v>
      </c>
      <c r="X427" s="44" t="s">
        <v>3837</v>
      </c>
      <c r="Y427" s="44">
        <v>1</v>
      </c>
      <c r="Z427" s="63">
        <f>IF(T427="SOPORTE_TELEFÓNICO",'TARIFAS 2025'!$B$14,IF(V427="PRINCIPAL",'TARIFAS 2025'!$B$11,IF(V427="INTERMEDIA",'TARIFAS 2025'!$C$11,IF(V427="LEJANA",'TARIFAS 2025'!$D$11))))</f>
        <v>36351</v>
      </c>
      <c r="AA427" s="63">
        <f t="shared" si="6"/>
        <v>36351</v>
      </c>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row>
    <row r="428" spans="1:59" s="35" customFormat="1" ht="15.6">
      <c r="A428" s="44" t="s">
        <v>73</v>
      </c>
      <c r="B428" s="44" t="str">
        <f>VLOOKUP(A428,'CENTROS DE COSTOS'!A:D,2,0)</f>
        <v>0036-0004</v>
      </c>
      <c r="C428" s="44" t="str">
        <f>VLOOKUP(A428,'CENTROS DE COSTOS'!A:D,3,0)</f>
        <v>Wompi Centro</v>
      </c>
      <c r="D428" s="44">
        <v>11001</v>
      </c>
      <c r="E428" s="44">
        <v>2840057</v>
      </c>
      <c r="F428" s="44">
        <v>71988</v>
      </c>
      <c r="G428" s="44" t="s">
        <v>35</v>
      </c>
      <c r="H428" s="44" t="s">
        <v>620</v>
      </c>
      <c r="I428" s="44" t="s">
        <v>2057</v>
      </c>
      <c r="J428" s="44" t="s">
        <v>5016</v>
      </c>
      <c r="K428" s="44" t="s">
        <v>1174</v>
      </c>
      <c r="L428" s="44" t="s">
        <v>5017</v>
      </c>
      <c r="M428" s="52">
        <v>45936.333333333336</v>
      </c>
      <c r="N428" s="52">
        <v>45938.392361111109</v>
      </c>
      <c r="O428" s="44" t="s">
        <v>37</v>
      </c>
      <c r="P428" s="44" t="s">
        <v>37</v>
      </c>
      <c r="Q428" s="44" t="s">
        <v>3805</v>
      </c>
      <c r="R428" s="44" t="s">
        <v>3806</v>
      </c>
      <c r="S428" s="44" t="s">
        <v>4991</v>
      </c>
      <c r="T428" s="44" t="s">
        <v>1178</v>
      </c>
      <c r="U428" s="44">
        <v>32</v>
      </c>
      <c r="V428" s="44" t="s">
        <v>42</v>
      </c>
      <c r="W428" s="44" t="str">
        <f>VLOOKUP(D428,TIPOLOGIA!A:F,6,0)</f>
        <v>TERRESTRE</v>
      </c>
      <c r="X428" s="44" t="s">
        <v>3837</v>
      </c>
      <c r="Y428" s="44">
        <v>1</v>
      </c>
      <c r="Z428" s="63">
        <f>IF(T428="SOPORTE_TELEFÓNICO",'TARIFAS 2025'!$B$14,IF(V428="PRINCIPAL",'TARIFAS 2025'!$B$11,IF(V428="INTERMEDIA",'TARIFAS 2025'!$C$11,IF(V428="LEJANA",'TARIFAS 2025'!$D$11))))</f>
        <v>31419</v>
      </c>
      <c r="AA428" s="63">
        <f t="shared" si="6"/>
        <v>31419</v>
      </c>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1"/>
      <c r="AX428" s="41"/>
      <c r="AY428" s="41"/>
      <c r="AZ428" s="41"/>
      <c r="BA428" s="41"/>
      <c r="BB428" s="41"/>
      <c r="BC428" s="41"/>
      <c r="BD428" s="41"/>
      <c r="BE428" s="41"/>
      <c r="BF428" s="41"/>
      <c r="BG428" s="41"/>
    </row>
    <row r="429" spans="1:59" s="35" customFormat="1" ht="15.6">
      <c r="A429" s="44" t="s">
        <v>73</v>
      </c>
      <c r="B429" s="44" t="str">
        <f>VLOOKUP(A429,'CENTROS DE COSTOS'!A:D,2,0)</f>
        <v>0036-0004</v>
      </c>
      <c r="C429" s="44" t="str">
        <f>VLOOKUP(A429,'CENTROS DE COSTOS'!A:D,3,0)</f>
        <v>Wompi Centro</v>
      </c>
      <c r="D429" s="44">
        <v>11001</v>
      </c>
      <c r="E429" s="44">
        <v>2839900</v>
      </c>
      <c r="F429" s="44">
        <v>27914</v>
      </c>
      <c r="G429" s="44" t="s">
        <v>35</v>
      </c>
      <c r="H429" s="44" t="s">
        <v>620</v>
      </c>
      <c r="I429" s="44" t="s">
        <v>2057</v>
      </c>
      <c r="J429" s="44" t="s">
        <v>5018</v>
      </c>
      <c r="K429" s="44" t="s">
        <v>1174</v>
      </c>
      <c r="L429" s="44" t="s">
        <v>5019</v>
      </c>
      <c r="M429" s="52">
        <v>45936.333333333336</v>
      </c>
      <c r="N429" s="52">
        <v>45938.402083333334</v>
      </c>
      <c r="O429" s="44" t="s">
        <v>37</v>
      </c>
      <c r="P429" s="44" t="s">
        <v>37</v>
      </c>
      <c r="Q429" s="44" t="s">
        <v>3805</v>
      </c>
      <c r="R429" s="44" t="s">
        <v>3806</v>
      </c>
      <c r="S429" s="44" t="s">
        <v>4991</v>
      </c>
      <c r="T429" s="44" t="s">
        <v>1178</v>
      </c>
      <c r="U429" s="44">
        <v>32</v>
      </c>
      <c r="V429" s="44" t="s">
        <v>42</v>
      </c>
      <c r="W429" s="44" t="str">
        <f>VLOOKUP(D429,TIPOLOGIA!A:F,6,0)</f>
        <v>TERRESTRE</v>
      </c>
      <c r="X429" s="44" t="s">
        <v>3193</v>
      </c>
      <c r="Y429" s="44">
        <v>1</v>
      </c>
      <c r="Z429" s="63">
        <f>IF(T429="SOPORTE_TELEFÓNICO",'TARIFAS 2025'!$B$14,IF(V429="PRINCIPAL",'TARIFAS 2025'!$B$11,IF(V429="INTERMEDIA",'TARIFAS 2025'!$C$11,IF(V429="LEJANA",'TARIFAS 2025'!$D$11))))</f>
        <v>31419</v>
      </c>
      <c r="AA429" s="63">
        <f t="shared" si="6"/>
        <v>31419</v>
      </c>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row>
    <row r="430" spans="1:59" s="35" customFormat="1" ht="15.6">
      <c r="A430" s="44" t="s">
        <v>73</v>
      </c>
      <c r="B430" s="44" t="str">
        <f>VLOOKUP(A430,'CENTROS DE COSTOS'!A:D,2,0)</f>
        <v>0036-0004</v>
      </c>
      <c r="C430" s="44" t="str">
        <f>VLOOKUP(A430,'CENTROS DE COSTOS'!A:D,3,0)</f>
        <v>Wompi Centro</v>
      </c>
      <c r="D430" s="44">
        <v>11001</v>
      </c>
      <c r="E430" s="44">
        <v>2839430</v>
      </c>
      <c r="F430" s="44">
        <v>72657</v>
      </c>
      <c r="G430" s="44" t="s">
        <v>35</v>
      </c>
      <c r="H430" s="44" t="s">
        <v>620</v>
      </c>
      <c r="I430" s="44" t="s">
        <v>73</v>
      </c>
      <c r="J430" s="44" t="s">
        <v>5020</v>
      </c>
      <c r="K430" s="44" t="s">
        <v>1174</v>
      </c>
      <c r="L430" s="44" t="s">
        <v>5021</v>
      </c>
      <c r="M430" s="52">
        <v>45936.333333333336</v>
      </c>
      <c r="N430" s="52">
        <v>45938.429861111108</v>
      </c>
      <c r="O430" s="44" t="s">
        <v>37</v>
      </c>
      <c r="P430" s="44" t="s">
        <v>37</v>
      </c>
      <c r="Q430" s="44" t="s">
        <v>3805</v>
      </c>
      <c r="R430" s="44" t="s">
        <v>3806</v>
      </c>
      <c r="S430" s="44" t="s">
        <v>4982</v>
      </c>
      <c r="T430" s="44" t="s">
        <v>1178</v>
      </c>
      <c r="U430" s="44">
        <v>32</v>
      </c>
      <c r="V430" s="44" t="s">
        <v>42</v>
      </c>
      <c r="W430" s="44" t="str">
        <f>VLOOKUP(D430,TIPOLOGIA!A:F,6,0)</f>
        <v>TERRESTRE</v>
      </c>
      <c r="X430" s="44" t="s">
        <v>3193</v>
      </c>
      <c r="Y430" s="44">
        <v>1</v>
      </c>
      <c r="Z430" s="63">
        <f>IF(T430="SOPORTE_TELEFÓNICO",'TARIFAS 2025'!$B$14,IF(V430="PRINCIPAL",'TARIFAS 2025'!$B$11,IF(V430="INTERMEDIA",'TARIFAS 2025'!$C$11,IF(V430="LEJANA",'TARIFAS 2025'!$D$11))))</f>
        <v>31419</v>
      </c>
      <c r="AA430" s="63">
        <f t="shared" si="6"/>
        <v>31419</v>
      </c>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row>
    <row r="431" spans="1:59" s="35" customFormat="1" ht="15.6">
      <c r="A431" s="44" t="s">
        <v>73</v>
      </c>
      <c r="B431" s="44" t="str">
        <f>VLOOKUP(A431,'CENTROS DE COSTOS'!A:D,2,0)</f>
        <v>0036-0004</v>
      </c>
      <c r="C431" s="44" t="str">
        <f>VLOOKUP(A431,'CENTROS DE COSTOS'!A:D,3,0)</f>
        <v>Wompi Centro</v>
      </c>
      <c r="D431" s="44">
        <v>11001</v>
      </c>
      <c r="E431" s="44">
        <v>2843900</v>
      </c>
      <c r="F431" s="44">
        <v>47802</v>
      </c>
      <c r="G431" s="44" t="s">
        <v>35</v>
      </c>
      <c r="H431" s="44" t="s">
        <v>620</v>
      </c>
      <c r="I431" s="44" t="s">
        <v>73</v>
      </c>
      <c r="J431" s="44" t="s">
        <v>5022</v>
      </c>
      <c r="K431" s="44" t="s">
        <v>1174</v>
      </c>
      <c r="L431" s="44" t="s">
        <v>5023</v>
      </c>
      <c r="M431" s="52">
        <v>45936.453472222223</v>
      </c>
      <c r="N431" s="52">
        <v>45938.432638888888</v>
      </c>
      <c r="O431" s="44" t="s">
        <v>37</v>
      </c>
      <c r="P431" s="44" t="s">
        <v>37</v>
      </c>
      <c r="Q431" s="44" t="s">
        <v>3805</v>
      </c>
      <c r="R431" s="44" t="s">
        <v>3806</v>
      </c>
      <c r="S431" s="44" t="s">
        <v>5024</v>
      </c>
      <c r="T431" s="44" t="s">
        <v>1178</v>
      </c>
      <c r="U431" s="44">
        <v>32</v>
      </c>
      <c r="V431" s="44" t="s">
        <v>42</v>
      </c>
      <c r="W431" s="44" t="str">
        <f>VLOOKUP(D431,TIPOLOGIA!A:F,6,0)</f>
        <v>TERRESTRE</v>
      </c>
      <c r="X431" s="44" t="s">
        <v>1390</v>
      </c>
      <c r="Y431" s="44">
        <v>2</v>
      </c>
      <c r="Z431" s="63">
        <f>IF(T431="SOPORTE_TELEFÓNICO",'TARIFAS 2025'!$B$14,IF(V431="PRINCIPAL",'TARIFAS 2025'!$B$11,IF(V431="INTERMEDIA",'TARIFAS 2025'!$C$11,IF(V431="LEJANA",'TARIFAS 2025'!$D$11))))</f>
        <v>31419</v>
      </c>
      <c r="AA431" s="63">
        <f t="shared" si="6"/>
        <v>62838</v>
      </c>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row>
    <row r="432" spans="1:59" s="35" customFormat="1" ht="15.6">
      <c r="A432" s="44" t="s">
        <v>73</v>
      </c>
      <c r="B432" s="44" t="str">
        <f>VLOOKUP(A432,'CENTROS DE COSTOS'!A:D,2,0)</f>
        <v>0036-0004</v>
      </c>
      <c r="C432" s="44" t="str">
        <f>VLOOKUP(A432,'CENTROS DE COSTOS'!A:D,3,0)</f>
        <v>Wompi Centro</v>
      </c>
      <c r="D432" s="44">
        <v>11001</v>
      </c>
      <c r="E432" s="44">
        <v>2843724</v>
      </c>
      <c r="F432" s="44">
        <v>38476</v>
      </c>
      <c r="G432" s="44" t="s">
        <v>35</v>
      </c>
      <c r="H432" s="44" t="s">
        <v>620</v>
      </c>
      <c r="I432" s="44" t="s">
        <v>2057</v>
      </c>
      <c r="J432" s="44" t="s">
        <v>5025</v>
      </c>
      <c r="K432" s="44" t="s">
        <v>1174</v>
      </c>
      <c r="L432" s="44" t="s">
        <v>5026</v>
      </c>
      <c r="M432" s="52">
        <v>45936.451388888891</v>
      </c>
      <c r="N432" s="52">
        <v>45938.434027777781</v>
      </c>
      <c r="O432" s="44" t="s">
        <v>37</v>
      </c>
      <c r="P432" s="44" t="s">
        <v>37</v>
      </c>
      <c r="Q432" s="44" t="s">
        <v>3805</v>
      </c>
      <c r="R432" s="44" t="s">
        <v>3806</v>
      </c>
      <c r="S432" s="44" t="s">
        <v>5027</v>
      </c>
      <c r="T432" s="44" t="s">
        <v>1178</v>
      </c>
      <c r="U432" s="44">
        <v>32</v>
      </c>
      <c r="V432" s="44" t="s">
        <v>42</v>
      </c>
      <c r="W432" s="44" t="str">
        <f>VLOOKUP(D432,TIPOLOGIA!A:F,6,0)</f>
        <v>TERRESTRE</v>
      </c>
      <c r="X432" s="44" t="s">
        <v>5028</v>
      </c>
      <c r="Y432" s="44">
        <v>1</v>
      </c>
      <c r="Z432" s="63">
        <f>IF(T432="SOPORTE_TELEFÓNICO",'TARIFAS 2025'!$B$14,IF(V432="PRINCIPAL",'TARIFAS 2025'!$B$11,IF(V432="INTERMEDIA",'TARIFAS 2025'!$C$11,IF(V432="LEJANA",'TARIFAS 2025'!$D$11))))</f>
        <v>31419</v>
      </c>
      <c r="AA432" s="63">
        <f t="shared" si="6"/>
        <v>31419</v>
      </c>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row>
    <row r="433" spans="1:59" s="35" customFormat="1" ht="15.6">
      <c r="A433" s="44" t="s">
        <v>92</v>
      </c>
      <c r="B433" s="44" t="str">
        <f>VLOOKUP(A433,'CENTROS DE COSTOS'!A:D,2,0)</f>
        <v>0036-0006</v>
      </c>
      <c r="C433" s="44" t="str">
        <f>VLOOKUP(A433,'CENTROS DE COSTOS'!A:D,3,0)</f>
        <v>Wompi Oriente</v>
      </c>
      <c r="D433" s="44">
        <v>18001</v>
      </c>
      <c r="E433" s="44">
        <v>2836916</v>
      </c>
      <c r="F433" s="44">
        <v>61186</v>
      </c>
      <c r="G433" s="44" t="s">
        <v>35</v>
      </c>
      <c r="H433" s="44" t="s">
        <v>468</v>
      </c>
      <c r="I433" s="44" t="s">
        <v>84</v>
      </c>
      <c r="J433" s="44" t="s">
        <v>5029</v>
      </c>
      <c r="K433" s="44" t="s">
        <v>1174</v>
      </c>
      <c r="L433" s="44" t="s">
        <v>5030</v>
      </c>
      <c r="M433" s="52">
        <v>45933.592361111114</v>
      </c>
      <c r="N433" s="52">
        <v>45938.439583333333</v>
      </c>
      <c r="O433" s="44" t="s">
        <v>37</v>
      </c>
      <c r="P433" s="44" t="s">
        <v>37</v>
      </c>
      <c r="Q433" s="44" t="s">
        <v>3805</v>
      </c>
      <c r="R433" s="44" t="s">
        <v>3806</v>
      </c>
      <c r="S433" s="44" t="s">
        <v>5031</v>
      </c>
      <c r="T433" s="44" t="s">
        <v>1178</v>
      </c>
      <c r="U433" s="44">
        <v>16</v>
      </c>
      <c r="V433" s="44" t="s">
        <v>44</v>
      </c>
      <c r="W433" s="44" t="str">
        <f>VLOOKUP(D433,TIPOLOGIA!A:F,6,0)</f>
        <v>TERRESTRE</v>
      </c>
      <c r="X433" s="44" t="s">
        <v>1193</v>
      </c>
      <c r="Y433" s="44">
        <v>1</v>
      </c>
      <c r="Z433" s="63">
        <f>IF(T433="SOPORTE_TELEFÓNICO",'TARIFAS 2025'!$B$14,IF(V433="PRINCIPAL",'TARIFAS 2025'!$B$11,IF(V433="INTERMEDIA",'TARIFAS 2025'!$C$11,IF(V433="LEJANA",'TARIFAS 2025'!$D$11))))</f>
        <v>40250</v>
      </c>
      <c r="AA433" s="63">
        <f t="shared" si="6"/>
        <v>40250</v>
      </c>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row>
    <row r="434" spans="1:59" s="35" customFormat="1" ht="15.6">
      <c r="A434" s="44" t="s">
        <v>92</v>
      </c>
      <c r="B434" s="44" t="str">
        <f>VLOOKUP(A434,'CENTROS DE COSTOS'!A:D,2,0)</f>
        <v>0036-0006</v>
      </c>
      <c r="C434" s="44" t="str">
        <f>VLOOKUP(A434,'CENTROS DE COSTOS'!A:D,3,0)</f>
        <v>Wompi Oriente</v>
      </c>
      <c r="D434" s="44">
        <v>18001</v>
      </c>
      <c r="E434" s="44">
        <v>2833003</v>
      </c>
      <c r="F434" s="44">
        <v>61820</v>
      </c>
      <c r="G434" s="44" t="s">
        <v>35</v>
      </c>
      <c r="H434" s="44" t="s">
        <v>468</v>
      </c>
      <c r="I434" s="44" t="s">
        <v>84</v>
      </c>
      <c r="J434" s="44" t="s">
        <v>5032</v>
      </c>
      <c r="K434" s="44" t="s">
        <v>1174</v>
      </c>
      <c r="L434" s="44" t="s">
        <v>5033</v>
      </c>
      <c r="M434" s="52">
        <v>45933.333333333336</v>
      </c>
      <c r="N434" s="52">
        <v>45938.443749999999</v>
      </c>
      <c r="O434" s="44" t="s">
        <v>37</v>
      </c>
      <c r="P434" s="44" t="s">
        <v>37</v>
      </c>
      <c r="Q434" s="44" t="s">
        <v>3805</v>
      </c>
      <c r="R434" s="44" t="s">
        <v>3806</v>
      </c>
      <c r="S434" s="44" t="s">
        <v>5031</v>
      </c>
      <c r="T434" s="44" t="s">
        <v>1178</v>
      </c>
      <c r="U434" s="44">
        <v>16</v>
      </c>
      <c r="V434" s="44" t="s">
        <v>44</v>
      </c>
      <c r="W434" s="44" t="str">
        <f>VLOOKUP(D434,TIPOLOGIA!A:F,6,0)</f>
        <v>TERRESTRE</v>
      </c>
      <c r="X434" s="44" t="s">
        <v>1515</v>
      </c>
      <c r="Y434" s="44">
        <v>1</v>
      </c>
      <c r="Z434" s="63">
        <f>IF(T434="SOPORTE_TELEFÓNICO",'TARIFAS 2025'!$B$14,IF(V434="PRINCIPAL",'TARIFAS 2025'!$B$11,IF(V434="INTERMEDIA",'TARIFAS 2025'!$C$11,IF(V434="LEJANA",'TARIFAS 2025'!$D$11))))</f>
        <v>40250</v>
      </c>
      <c r="AA434" s="63">
        <f t="shared" si="6"/>
        <v>40250</v>
      </c>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row>
    <row r="435" spans="1:59" s="35" customFormat="1" ht="15.6">
      <c r="A435" s="44" t="s">
        <v>83</v>
      </c>
      <c r="B435" s="44" t="str">
        <f>VLOOKUP(A435,'CENTROS DE COSTOS'!A:D,2,0)</f>
        <v>0036-0007</v>
      </c>
      <c r="C435" s="44" t="str">
        <f>VLOOKUP(A435,'CENTROS DE COSTOS'!A:D,3,0)</f>
        <v>Wompi Santander</v>
      </c>
      <c r="D435" s="44">
        <v>54001</v>
      </c>
      <c r="E435" s="44">
        <v>2839196</v>
      </c>
      <c r="F435" s="44">
        <v>75609</v>
      </c>
      <c r="G435" s="44" t="s">
        <v>35</v>
      </c>
      <c r="H435" s="44" t="s">
        <v>893</v>
      </c>
      <c r="I435" s="44" t="s">
        <v>83</v>
      </c>
      <c r="J435" s="44" t="s">
        <v>5034</v>
      </c>
      <c r="K435" s="44" t="s">
        <v>1174</v>
      </c>
      <c r="L435" s="44" t="s">
        <v>5035</v>
      </c>
      <c r="M435" s="52">
        <v>45936.333333333336</v>
      </c>
      <c r="N435" s="52">
        <v>45938.445833333331</v>
      </c>
      <c r="O435" s="44" t="s">
        <v>37</v>
      </c>
      <c r="P435" s="44" t="s">
        <v>37</v>
      </c>
      <c r="Q435" s="44" t="s">
        <v>3805</v>
      </c>
      <c r="R435" s="44" t="s">
        <v>3806</v>
      </c>
      <c r="S435" s="44" t="s">
        <v>5036</v>
      </c>
      <c r="T435" s="44" t="s">
        <v>1178</v>
      </c>
      <c r="U435" s="44">
        <v>24</v>
      </c>
      <c r="V435" s="44" t="s">
        <v>42</v>
      </c>
      <c r="W435" s="44" t="str">
        <f>VLOOKUP(D435,TIPOLOGIA!A:F,6,0)</f>
        <v>TERRESTRE</v>
      </c>
      <c r="X435" s="44" t="s">
        <v>1515</v>
      </c>
      <c r="Y435" s="44">
        <v>1</v>
      </c>
      <c r="Z435" s="63">
        <f>IF(T435="SOPORTE_TELEFÓNICO",'TARIFAS 2025'!$B$14,IF(V435="PRINCIPAL",'TARIFAS 2025'!$B$11,IF(V435="INTERMEDIA",'TARIFAS 2025'!$C$11,IF(V435="LEJANA",'TARIFAS 2025'!$D$11))))</f>
        <v>31419</v>
      </c>
      <c r="AA435" s="63">
        <f t="shared" si="6"/>
        <v>31419</v>
      </c>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row>
    <row r="436" spans="1:59" s="35" customFormat="1" ht="15.6">
      <c r="A436" s="44" t="s">
        <v>73</v>
      </c>
      <c r="B436" s="44" t="str">
        <f>VLOOKUP(A436,'CENTROS DE COSTOS'!A:D,2,0)</f>
        <v>0036-0004</v>
      </c>
      <c r="C436" s="44" t="str">
        <f>VLOOKUP(A436,'CENTROS DE COSTOS'!A:D,3,0)</f>
        <v>Wompi Centro</v>
      </c>
      <c r="D436" s="44">
        <v>11001</v>
      </c>
      <c r="E436" s="44">
        <v>2845000</v>
      </c>
      <c r="F436" s="44">
        <v>24248</v>
      </c>
      <c r="G436" s="44" t="s">
        <v>35</v>
      </c>
      <c r="H436" s="44" t="s">
        <v>620</v>
      </c>
      <c r="I436" s="44" t="s">
        <v>73</v>
      </c>
      <c r="J436" s="44" t="s">
        <v>5037</v>
      </c>
      <c r="K436" s="44" t="s">
        <v>1174</v>
      </c>
      <c r="L436" s="44" t="s">
        <v>5038</v>
      </c>
      <c r="M436" s="52">
        <v>45936.51666666667</v>
      </c>
      <c r="N436" s="52">
        <v>45938.447916666664</v>
      </c>
      <c r="O436" s="44" t="s">
        <v>37</v>
      </c>
      <c r="P436" s="44" t="s">
        <v>37</v>
      </c>
      <c r="Q436" s="44" t="s">
        <v>3805</v>
      </c>
      <c r="R436" s="44" t="s">
        <v>3806</v>
      </c>
      <c r="S436" s="44" t="s">
        <v>5039</v>
      </c>
      <c r="T436" s="44" t="s">
        <v>1178</v>
      </c>
      <c r="U436" s="44">
        <v>24</v>
      </c>
      <c r="V436" s="44" t="s">
        <v>42</v>
      </c>
      <c r="W436" s="44" t="str">
        <f>VLOOKUP(D436,TIPOLOGIA!A:F,6,0)</f>
        <v>TERRESTRE</v>
      </c>
      <c r="X436" s="44" t="s">
        <v>1372</v>
      </c>
      <c r="Y436" s="44">
        <v>1</v>
      </c>
      <c r="Z436" s="63">
        <f>IF(T436="SOPORTE_TELEFÓNICO",'TARIFAS 2025'!$B$14,IF(V436="PRINCIPAL",'TARIFAS 2025'!$B$11,IF(V436="INTERMEDIA",'TARIFAS 2025'!$C$11,IF(V436="LEJANA",'TARIFAS 2025'!$D$11))))</f>
        <v>31419</v>
      </c>
      <c r="AA436" s="63">
        <f t="shared" si="6"/>
        <v>31419</v>
      </c>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row>
    <row r="437" spans="1:59" s="35" customFormat="1" ht="15.6">
      <c r="A437" s="44" t="s">
        <v>79</v>
      </c>
      <c r="B437" s="44" t="str">
        <f>VLOOKUP(A437,'CENTROS DE COSTOS'!A:D,2,0)</f>
        <v>0036-0003</v>
      </c>
      <c r="C437" s="44" t="str">
        <f>VLOOKUP(A437,'CENTROS DE COSTOS'!A:D,3,0)</f>
        <v>Wompi Suroccidente</v>
      </c>
      <c r="D437" s="44">
        <v>19001</v>
      </c>
      <c r="E437" s="44">
        <v>2832681</v>
      </c>
      <c r="F437" s="44">
        <v>41914</v>
      </c>
      <c r="G437" s="44" t="s">
        <v>35</v>
      </c>
      <c r="H437" s="44" t="s">
        <v>500</v>
      </c>
      <c r="I437" s="44" t="s">
        <v>95</v>
      </c>
      <c r="J437" s="44" t="s">
        <v>3275</v>
      </c>
      <c r="K437" s="44" t="s">
        <v>1174</v>
      </c>
      <c r="L437" s="44" t="s">
        <v>5040</v>
      </c>
      <c r="M437" s="52">
        <v>45933.333333333336</v>
      </c>
      <c r="N437" s="52">
        <v>45938.451388888891</v>
      </c>
      <c r="O437" s="44" t="s">
        <v>37</v>
      </c>
      <c r="P437" s="44" t="s">
        <v>37</v>
      </c>
      <c r="Q437" s="44" t="s">
        <v>3805</v>
      </c>
      <c r="R437" s="44" t="s">
        <v>3806</v>
      </c>
      <c r="S437" s="44" t="s">
        <v>5041</v>
      </c>
      <c r="T437" s="44" t="s">
        <v>1178</v>
      </c>
      <c r="U437" s="44">
        <v>56</v>
      </c>
      <c r="V437" s="44" t="s">
        <v>44</v>
      </c>
      <c r="W437" s="44" t="str">
        <f>VLOOKUP(D437,TIPOLOGIA!A:F,6,0)</f>
        <v>TERRESTRE</v>
      </c>
      <c r="X437" s="44" t="s">
        <v>2281</v>
      </c>
      <c r="Y437" s="44">
        <v>1</v>
      </c>
      <c r="Z437" s="63">
        <f>IF(T437="SOPORTE_TELEFÓNICO",'TARIFAS 2025'!$B$14,IF(V437="PRINCIPAL",'TARIFAS 2025'!$B$11,IF(V437="INTERMEDIA",'TARIFAS 2025'!$C$11,IF(V437="LEJANA",'TARIFAS 2025'!$D$11))))</f>
        <v>40250</v>
      </c>
      <c r="AA437" s="63">
        <f t="shared" si="6"/>
        <v>40250</v>
      </c>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row>
    <row r="438" spans="1:59" s="35" customFormat="1" ht="15.6">
      <c r="A438" s="44" t="s">
        <v>92</v>
      </c>
      <c r="B438" s="44" t="str">
        <f>VLOOKUP(A438,'CENTROS DE COSTOS'!A:D,2,0)</f>
        <v>0036-0006</v>
      </c>
      <c r="C438" s="44" t="str">
        <f>VLOOKUP(A438,'CENTROS DE COSTOS'!A:D,3,0)</f>
        <v>Wompi Oriente</v>
      </c>
      <c r="D438" s="44">
        <v>18001</v>
      </c>
      <c r="E438" s="44">
        <v>2833040</v>
      </c>
      <c r="F438" s="44">
        <v>77235</v>
      </c>
      <c r="G438" s="44" t="s">
        <v>35</v>
      </c>
      <c r="H438" s="44" t="s">
        <v>468</v>
      </c>
      <c r="I438" s="44" t="s">
        <v>84</v>
      </c>
      <c r="J438" s="44" t="s">
        <v>5042</v>
      </c>
      <c r="K438" s="44" t="s">
        <v>1174</v>
      </c>
      <c r="L438" s="44" t="s">
        <v>5043</v>
      </c>
      <c r="M438" s="52">
        <v>45933.333333333336</v>
      </c>
      <c r="N438" s="52">
        <v>45938.455555555556</v>
      </c>
      <c r="O438" s="44" t="s">
        <v>37</v>
      </c>
      <c r="P438" s="44" t="s">
        <v>37</v>
      </c>
      <c r="Q438" s="44" t="s">
        <v>3805</v>
      </c>
      <c r="R438" s="44" t="s">
        <v>3806</v>
      </c>
      <c r="S438" s="44" t="s">
        <v>5044</v>
      </c>
      <c r="T438" s="44" t="s">
        <v>1178</v>
      </c>
      <c r="U438" s="44">
        <v>56</v>
      </c>
      <c r="V438" s="44" t="s">
        <v>44</v>
      </c>
      <c r="W438" s="44" t="str">
        <f>VLOOKUP(D438,TIPOLOGIA!A:F,6,0)</f>
        <v>TERRESTRE</v>
      </c>
      <c r="X438" s="44" t="s">
        <v>4046</v>
      </c>
      <c r="Y438" s="44">
        <v>1</v>
      </c>
      <c r="Z438" s="63">
        <f>IF(T438="SOPORTE_TELEFÓNICO",'TARIFAS 2025'!$B$14,IF(V438="PRINCIPAL",'TARIFAS 2025'!$B$11,IF(V438="INTERMEDIA",'TARIFAS 2025'!$C$11,IF(V438="LEJANA",'TARIFAS 2025'!$D$11))))</f>
        <v>40250</v>
      </c>
      <c r="AA438" s="63">
        <f t="shared" si="6"/>
        <v>40250</v>
      </c>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1"/>
      <c r="AX438" s="41"/>
      <c r="AY438" s="41"/>
      <c r="AZ438" s="41"/>
      <c r="BA438" s="41"/>
      <c r="BB438" s="41"/>
      <c r="BC438" s="41"/>
      <c r="BD438" s="41"/>
      <c r="BE438" s="41"/>
      <c r="BF438" s="41"/>
      <c r="BG438" s="41"/>
    </row>
    <row r="439" spans="1:59" s="35" customFormat="1" ht="15.6">
      <c r="A439" s="44" t="s">
        <v>90</v>
      </c>
      <c r="B439" s="44" t="str">
        <f>VLOOKUP(A439,'CENTROS DE COSTOS'!A:D,2,0)</f>
        <v>0036-0005</v>
      </c>
      <c r="C439" s="44" t="str">
        <f>VLOOKUP(A439,'CENTROS DE COSTOS'!A:D,3,0)</f>
        <v>Wompi Noroccidente</v>
      </c>
      <c r="D439" s="44">
        <v>5308</v>
      </c>
      <c r="E439" s="44">
        <v>2839759</v>
      </c>
      <c r="F439" s="44">
        <v>57357</v>
      </c>
      <c r="G439" s="44" t="s">
        <v>35</v>
      </c>
      <c r="H439" s="44" t="s">
        <v>122</v>
      </c>
      <c r="I439" s="44" t="s">
        <v>186</v>
      </c>
      <c r="J439" s="44" t="s">
        <v>5045</v>
      </c>
      <c r="K439" s="44" t="s">
        <v>1174</v>
      </c>
      <c r="L439" s="44" t="s">
        <v>5046</v>
      </c>
      <c r="M439" s="52">
        <v>45936.333333333336</v>
      </c>
      <c r="N439" s="52">
        <v>45938.462500000001</v>
      </c>
      <c r="O439" s="44" t="s">
        <v>37</v>
      </c>
      <c r="P439" s="44" t="s">
        <v>37</v>
      </c>
      <c r="Q439" s="44" t="s">
        <v>3805</v>
      </c>
      <c r="R439" s="44" t="s">
        <v>3806</v>
      </c>
      <c r="S439" s="44" t="s">
        <v>5047</v>
      </c>
      <c r="T439" s="44" t="s">
        <v>1178</v>
      </c>
      <c r="U439" s="44">
        <v>24</v>
      </c>
      <c r="V439" s="44" t="s">
        <v>42</v>
      </c>
      <c r="W439" s="44" t="str">
        <f>VLOOKUP(D439,TIPOLOGIA!A:F,6,0)</f>
        <v>TERRESTRE</v>
      </c>
      <c r="X439" s="44" t="s">
        <v>1515</v>
      </c>
      <c r="Y439" s="44">
        <v>1</v>
      </c>
      <c r="Z439" s="63">
        <f>IF(T439="SOPORTE_TELEFÓNICO",'TARIFAS 2025'!$B$14,IF(V439="PRINCIPAL",'TARIFAS 2025'!$B$11,IF(V439="INTERMEDIA",'TARIFAS 2025'!$C$11,IF(V439="LEJANA",'TARIFAS 2025'!$D$11))))</f>
        <v>31419</v>
      </c>
      <c r="AA439" s="63">
        <f t="shared" si="6"/>
        <v>31419</v>
      </c>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row>
    <row r="440" spans="1:59" s="35" customFormat="1" ht="15.6">
      <c r="A440" s="44" t="s">
        <v>90</v>
      </c>
      <c r="B440" s="44" t="str">
        <f>VLOOKUP(A440,'CENTROS DE COSTOS'!A:D,2,0)</f>
        <v>0036-0005</v>
      </c>
      <c r="C440" s="44" t="str">
        <f>VLOOKUP(A440,'CENTROS DE COSTOS'!A:D,3,0)</f>
        <v>Wompi Noroccidente</v>
      </c>
      <c r="D440" s="44">
        <v>5615</v>
      </c>
      <c r="E440" s="44">
        <v>2818658</v>
      </c>
      <c r="F440" s="44">
        <v>28364</v>
      </c>
      <c r="G440" s="44" t="s">
        <v>35</v>
      </c>
      <c r="H440" s="44" t="s">
        <v>122</v>
      </c>
      <c r="I440" s="44" t="s">
        <v>136</v>
      </c>
      <c r="J440" s="44" t="s">
        <v>2797</v>
      </c>
      <c r="K440" s="44" t="s">
        <v>1174</v>
      </c>
      <c r="L440" s="44" t="s">
        <v>5048</v>
      </c>
      <c r="M440" s="52">
        <v>45931.333333333336</v>
      </c>
      <c r="N440" s="52">
        <v>45938.470138888886</v>
      </c>
      <c r="O440" s="44" t="s">
        <v>37</v>
      </c>
      <c r="P440" s="44" t="s">
        <v>37</v>
      </c>
      <c r="Q440" s="44" t="s">
        <v>3805</v>
      </c>
      <c r="R440" s="44" t="s">
        <v>3806</v>
      </c>
      <c r="S440" s="44" t="s">
        <v>5049</v>
      </c>
      <c r="T440" s="44" t="s">
        <v>3828</v>
      </c>
      <c r="U440" s="44">
        <v>64</v>
      </c>
      <c r="V440" s="44" t="s">
        <v>43</v>
      </c>
      <c r="W440" s="44" t="str">
        <f>VLOOKUP(D440,TIPOLOGIA!A:F,6,0)</f>
        <v>TERRESTRE</v>
      </c>
      <c r="X440" s="44" t="s">
        <v>2336</v>
      </c>
      <c r="Y440" s="44">
        <v>1</v>
      </c>
      <c r="Z440" s="63">
        <f>IF(T440="SOPORTE_TELEFÓNICO",'TARIFAS 2025'!$B$14,IF(V440="PRINCIPAL",'TARIFAS 2025'!$B$11,IF(V440="INTERMEDIA",'TARIFAS 2025'!$C$11,IF(V440="LEJANA",'TARIFAS 2025'!$D$11))))</f>
        <v>36351</v>
      </c>
      <c r="AA440" s="63">
        <f t="shared" si="6"/>
        <v>36351</v>
      </c>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row>
    <row r="441" spans="1:59" s="35" customFormat="1" ht="15.6">
      <c r="A441" s="44" t="s">
        <v>83</v>
      </c>
      <c r="B441" s="44" t="str">
        <f>VLOOKUP(A441,'CENTROS DE COSTOS'!A:D,2,0)</f>
        <v>0036-0007</v>
      </c>
      <c r="C441" s="44" t="str">
        <f>VLOOKUP(A441,'CENTROS DE COSTOS'!A:D,3,0)</f>
        <v>Wompi Santander</v>
      </c>
      <c r="D441" s="44">
        <v>54001</v>
      </c>
      <c r="E441" s="44">
        <v>2843031</v>
      </c>
      <c r="F441" s="44">
        <v>57275</v>
      </c>
      <c r="G441" s="44" t="s">
        <v>35</v>
      </c>
      <c r="H441" s="44" t="s">
        <v>893</v>
      </c>
      <c r="I441" s="44" t="s">
        <v>83</v>
      </c>
      <c r="J441" s="44" t="s">
        <v>5050</v>
      </c>
      <c r="K441" s="44" t="s">
        <v>1174</v>
      </c>
      <c r="L441" s="44" t="s">
        <v>5051</v>
      </c>
      <c r="M441" s="52">
        <v>45936.415972222225</v>
      </c>
      <c r="N441" s="52">
        <v>45938.470833333333</v>
      </c>
      <c r="O441" s="44" t="s">
        <v>37</v>
      </c>
      <c r="P441" s="44" t="s">
        <v>37</v>
      </c>
      <c r="Q441" s="44" t="s">
        <v>3805</v>
      </c>
      <c r="R441" s="44" t="s">
        <v>3806</v>
      </c>
      <c r="S441" s="44" t="s">
        <v>5052</v>
      </c>
      <c r="T441" s="44" t="s">
        <v>1178</v>
      </c>
      <c r="U441" s="44">
        <v>56</v>
      </c>
      <c r="V441" s="44" t="s">
        <v>42</v>
      </c>
      <c r="W441" s="44" t="str">
        <f>VLOOKUP(D441,TIPOLOGIA!A:F,6,0)</f>
        <v>TERRESTRE</v>
      </c>
      <c r="X441" s="44" t="s">
        <v>3837</v>
      </c>
      <c r="Y441" s="44">
        <v>1</v>
      </c>
      <c r="Z441" s="63">
        <f>IF(T441="SOPORTE_TELEFÓNICO",'TARIFAS 2025'!$B$14,IF(V441="PRINCIPAL",'TARIFAS 2025'!$B$11,IF(V441="INTERMEDIA",'TARIFAS 2025'!$C$11,IF(V441="LEJANA",'TARIFAS 2025'!$D$11))))</f>
        <v>31419</v>
      </c>
      <c r="AA441" s="63">
        <f t="shared" si="6"/>
        <v>31419</v>
      </c>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row>
    <row r="442" spans="1:59" s="35" customFormat="1" ht="15.6">
      <c r="A442" s="44" t="s">
        <v>92</v>
      </c>
      <c r="B442" s="44" t="str">
        <f>VLOOKUP(A442,'CENTROS DE COSTOS'!A:D,2,0)</f>
        <v>0036-0006</v>
      </c>
      <c r="C442" s="44" t="str">
        <f>VLOOKUP(A442,'CENTROS DE COSTOS'!A:D,3,0)</f>
        <v>Wompi Oriente</v>
      </c>
      <c r="D442" s="44">
        <v>41001</v>
      </c>
      <c r="E442" s="44">
        <v>2839506</v>
      </c>
      <c r="F442" s="44">
        <v>70166</v>
      </c>
      <c r="G442" s="44" t="s">
        <v>35</v>
      </c>
      <c r="H442" s="44" t="s">
        <v>742</v>
      </c>
      <c r="I442" s="44" t="s">
        <v>92</v>
      </c>
      <c r="J442" s="44" t="s">
        <v>5053</v>
      </c>
      <c r="K442" s="44" t="s">
        <v>1174</v>
      </c>
      <c r="L442" s="44" t="s">
        <v>5054</v>
      </c>
      <c r="M442" s="52">
        <v>45936.333333333336</v>
      </c>
      <c r="N442" s="52">
        <v>45938.472222222219</v>
      </c>
      <c r="O442" s="44" t="s">
        <v>37</v>
      </c>
      <c r="P442" s="44" t="s">
        <v>37</v>
      </c>
      <c r="Q442" s="44" t="s">
        <v>3805</v>
      </c>
      <c r="R442" s="44" t="s">
        <v>3806</v>
      </c>
      <c r="S442" s="44" t="s">
        <v>5055</v>
      </c>
      <c r="T442" s="44" t="s">
        <v>1178</v>
      </c>
      <c r="U442" s="44">
        <v>48</v>
      </c>
      <c r="V442" s="44" t="s">
        <v>42</v>
      </c>
      <c r="W442" s="44" t="str">
        <f>VLOOKUP(D442,TIPOLOGIA!A:F,6,0)</f>
        <v>TERRESTRE</v>
      </c>
      <c r="X442" s="44" t="s">
        <v>1474</v>
      </c>
      <c r="Y442" s="44">
        <v>1</v>
      </c>
      <c r="Z442" s="63">
        <f>IF(T442="SOPORTE_TELEFÓNICO",'TARIFAS 2025'!$B$14,IF(V442="PRINCIPAL",'TARIFAS 2025'!$B$11,IF(V442="INTERMEDIA",'TARIFAS 2025'!$C$11,IF(V442="LEJANA",'TARIFAS 2025'!$D$11))))</f>
        <v>31419</v>
      </c>
      <c r="AA442" s="63">
        <f t="shared" si="6"/>
        <v>31419</v>
      </c>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row>
    <row r="443" spans="1:59" s="35" customFormat="1" ht="15.6">
      <c r="A443" s="44" t="s">
        <v>90</v>
      </c>
      <c r="B443" s="44" t="str">
        <f>VLOOKUP(A443,'CENTROS DE COSTOS'!A:D,2,0)</f>
        <v>0036-0005</v>
      </c>
      <c r="C443" s="44" t="str">
        <f>VLOOKUP(A443,'CENTROS DE COSTOS'!A:D,3,0)</f>
        <v>Wompi Noroccidente</v>
      </c>
      <c r="D443" s="44">
        <v>5440</v>
      </c>
      <c r="E443" s="44">
        <v>2823435</v>
      </c>
      <c r="F443" s="44">
        <v>32943</v>
      </c>
      <c r="G443" s="44" t="s">
        <v>35</v>
      </c>
      <c r="H443" s="44" t="s">
        <v>122</v>
      </c>
      <c r="I443" s="44" t="s">
        <v>200</v>
      </c>
      <c r="J443" s="44" t="s">
        <v>5056</v>
      </c>
      <c r="K443" s="44" t="s">
        <v>1174</v>
      </c>
      <c r="L443" s="44" t="s">
        <v>5057</v>
      </c>
      <c r="M443" s="52">
        <v>45931.577777777777</v>
      </c>
      <c r="N443" s="52">
        <v>45938.473611111112</v>
      </c>
      <c r="O443" s="44" t="s">
        <v>37</v>
      </c>
      <c r="P443" s="44" t="s">
        <v>37</v>
      </c>
      <c r="Q443" s="44" t="s">
        <v>3805</v>
      </c>
      <c r="R443" s="44" t="s">
        <v>3806</v>
      </c>
      <c r="S443" s="44" t="s">
        <v>5058</v>
      </c>
      <c r="T443" s="44" t="s">
        <v>3828</v>
      </c>
      <c r="U443" s="44">
        <v>64</v>
      </c>
      <c r="V443" s="44" t="s">
        <v>43</v>
      </c>
      <c r="W443" s="44" t="str">
        <f>VLOOKUP(D443,TIPOLOGIA!A:F,6,0)</f>
        <v>TERRESTRE</v>
      </c>
      <c r="X443" s="44" t="s">
        <v>1497</v>
      </c>
      <c r="Y443" s="44">
        <v>1</v>
      </c>
      <c r="Z443" s="63">
        <f>IF(T443="SOPORTE_TELEFÓNICO",'TARIFAS 2025'!$B$14,IF(V443="PRINCIPAL",'TARIFAS 2025'!$B$11,IF(V443="INTERMEDIA",'TARIFAS 2025'!$C$11,IF(V443="LEJANA",'TARIFAS 2025'!$D$11))))</f>
        <v>36351</v>
      </c>
      <c r="AA443" s="63">
        <f t="shared" si="6"/>
        <v>36351</v>
      </c>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row>
    <row r="444" spans="1:59" s="35" customFormat="1" ht="15.6">
      <c r="A444" s="44" t="s">
        <v>98</v>
      </c>
      <c r="B444" s="44" t="str">
        <f>VLOOKUP(A444,'CENTROS DE COSTOS'!A:D,2,0)</f>
        <v>0036-0007</v>
      </c>
      <c r="C444" s="44" t="str">
        <f>VLOOKUP(A444,'CENTROS DE COSTOS'!A:D,3,0)</f>
        <v>Wompi Santander</v>
      </c>
      <c r="D444" s="44">
        <v>15001</v>
      </c>
      <c r="E444" s="44">
        <v>2843497</v>
      </c>
      <c r="F444" s="44">
        <v>59356</v>
      </c>
      <c r="G444" s="44" t="s">
        <v>35</v>
      </c>
      <c r="H444" s="44" t="s">
        <v>324</v>
      </c>
      <c r="I444" s="44" t="s">
        <v>98</v>
      </c>
      <c r="J444" s="44" t="s">
        <v>5059</v>
      </c>
      <c r="K444" s="44" t="s">
        <v>1174</v>
      </c>
      <c r="L444" s="44" t="s">
        <v>5060</v>
      </c>
      <c r="M444" s="52">
        <v>45936.449305555558</v>
      </c>
      <c r="N444" s="52">
        <v>45938.477777777778</v>
      </c>
      <c r="O444" s="44" t="s">
        <v>37</v>
      </c>
      <c r="P444" s="44" t="s">
        <v>37</v>
      </c>
      <c r="Q444" s="44" t="s">
        <v>3805</v>
      </c>
      <c r="R444" s="44" t="s">
        <v>3806</v>
      </c>
      <c r="S444" s="44" t="s">
        <v>5061</v>
      </c>
      <c r="T444" s="44" t="s">
        <v>1178</v>
      </c>
      <c r="U444" s="44">
        <v>32</v>
      </c>
      <c r="V444" s="44" t="s">
        <v>42</v>
      </c>
      <c r="W444" s="44" t="str">
        <f>VLOOKUP(D444,TIPOLOGIA!A:F,6,0)</f>
        <v>TERRESTRE</v>
      </c>
      <c r="X444" s="44" t="s">
        <v>3837</v>
      </c>
      <c r="Y444" s="44">
        <v>1</v>
      </c>
      <c r="Z444" s="63">
        <f>IF(T444="SOPORTE_TELEFÓNICO",'TARIFAS 2025'!$B$14,IF(V444="PRINCIPAL",'TARIFAS 2025'!$B$11,IF(V444="INTERMEDIA",'TARIFAS 2025'!$C$11,IF(V444="LEJANA",'TARIFAS 2025'!$D$11))))</f>
        <v>31419</v>
      </c>
      <c r="AA444" s="63">
        <f t="shared" si="6"/>
        <v>31419</v>
      </c>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1"/>
      <c r="AX444" s="41"/>
      <c r="AY444" s="41"/>
      <c r="AZ444" s="41"/>
      <c r="BA444" s="41"/>
      <c r="BB444" s="41"/>
      <c r="BC444" s="41"/>
      <c r="BD444" s="41"/>
      <c r="BE444" s="41"/>
      <c r="BF444" s="41"/>
      <c r="BG444" s="41"/>
    </row>
    <row r="445" spans="1:59" s="35" customFormat="1" ht="15.6">
      <c r="A445" s="44" t="s">
        <v>70</v>
      </c>
      <c r="B445" s="44" t="str">
        <f>VLOOKUP(A445,'CENTROS DE COSTOS'!A:D,2,0)</f>
        <v>0036-0001</v>
      </c>
      <c r="C445" s="44" t="str">
        <f>VLOOKUP(A445,'CENTROS DE COSTOS'!A:D,3,0)</f>
        <v>Wompi Costa</v>
      </c>
      <c r="D445" s="44">
        <v>8078</v>
      </c>
      <c r="E445" s="44">
        <v>2822503</v>
      </c>
      <c r="F445" s="44">
        <v>37137</v>
      </c>
      <c r="G445" s="44" t="s">
        <v>35</v>
      </c>
      <c r="H445" s="44" t="s">
        <v>255</v>
      </c>
      <c r="I445" s="44" t="s">
        <v>257</v>
      </c>
      <c r="J445" s="44" t="s">
        <v>2429</v>
      </c>
      <c r="K445" s="44" t="s">
        <v>1174</v>
      </c>
      <c r="L445" s="44" t="s">
        <v>5062</v>
      </c>
      <c r="M445" s="52">
        <v>45931.486111111109</v>
      </c>
      <c r="N445" s="52">
        <v>45938.479861111111</v>
      </c>
      <c r="O445" s="44" t="s">
        <v>37</v>
      </c>
      <c r="P445" s="44" t="s">
        <v>37</v>
      </c>
      <c r="Q445" s="44" t="s">
        <v>3805</v>
      </c>
      <c r="R445" s="44" t="s">
        <v>3806</v>
      </c>
      <c r="S445" s="44" t="s">
        <v>5063</v>
      </c>
      <c r="T445" s="44" t="s">
        <v>3828</v>
      </c>
      <c r="U445" s="44">
        <v>40</v>
      </c>
      <c r="V445" s="44" t="s">
        <v>43</v>
      </c>
      <c r="W445" s="44" t="str">
        <f>VLOOKUP(D445,TIPOLOGIA!A:F,6,0)</f>
        <v>TERRESTRE</v>
      </c>
      <c r="X445" s="44" t="s">
        <v>1927</v>
      </c>
      <c r="Y445" s="44">
        <v>1</v>
      </c>
      <c r="Z445" s="63">
        <f>IF(T445="SOPORTE_TELEFÓNICO",'TARIFAS 2025'!$B$14,IF(V445="PRINCIPAL",'TARIFAS 2025'!$B$11,IF(V445="INTERMEDIA",'TARIFAS 2025'!$C$11,IF(V445="LEJANA",'TARIFAS 2025'!$D$11))))</f>
        <v>36351</v>
      </c>
      <c r="AA445" s="63">
        <f t="shared" si="6"/>
        <v>36351</v>
      </c>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row>
    <row r="446" spans="1:59" s="35" customFormat="1" ht="15.6">
      <c r="A446" s="44" t="s">
        <v>99</v>
      </c>
      <c r="B446" s="44" t="str">
        <f>VLOOKUP(A446,'CENTROS DE COSTOS'!A:D,2,0)</f>
        <v>0036-0001</v>
      </c>
      <c r="C446" s="44" t="str">
        <f>VLOOKUP(A446,'CENTROS DE COSTOS'!A:D,3,0)</f>
        <v>Wompi Costa</v>
      </c>
      <c r="D446" s="44">
        <v>20001</v>
      </c>
      <c r="E446" s="44">
        <v>2839947</v>
      </c>
      <c r="F446" s="44">
        <v>58313</v>
      </c>
      <c r="G446" s="44" t="s">
        <v>35</v>
      </c>
      <c r="H446" s="44" t="s">
        <v>538</v>
      </c>
      <c r="I446" s="44" t="s">
        <v>99</v>
      </c>
      <c r="J446" s="44" t="s">
        <v>5064</v>
      </c>
      <c r="K446" s="44" t="s">
        <v>1174</v>
      </c>
      <c r="L446" s="44" t="s">
        <v>5065</v>
      </c>
      <c r="M446" s="52">
        <v>45936.333333333336</v>
      </c>
      <c r="N446" s="52">
        <v>45938.481249999997</v>
      </c>
      <c r="O446" s="44" t="s">
        <v>37</v>
      </c>
      <c r="P446" s="44" t="s">
        <v>37</v>
      </c>
      <c r="Q446" s="44" t="s">
        <v>3805</v>
      </c>
      <c r="R446" s="44" t="s">
        <v>3806</v>
      </c>
      <c r="S446" s="44" t="s">
        <v>5066</v>
      </c>
      <c r="T446" s="44" t="s">
        <v>1178</v>
      </c>
      <c r="U446" s="44">
        <v>56</v>
      </c>
      <c r="V446" s="44" t="s">
        <v>42</v>
      </c>
      <c r="W446" s="44" t="str">
        <f>VLOOKUP(D446,TIPOLOGIA!A:F,6,0)</f>
        <v>TERRESTRE</v>
      </c>
      <c r="X446" s="44" t="s">
        <v>4726</v>
      </c>
      <c r="Y446" s="44">
        <v>1</v>
      </c>
      <c r="Z446" s="63">
        <f>IF(T446="SOPORTE_TELEFÓNICO",'TARIFAS 2025'!$B$14,IF(V446="PRINCIPAL",'TARIFAS 2025'!$B$11,IF(V446="INTERMEDIA",'TARIFAS 2025'!$C$11,IF(V446="LEJANA",'TARIFAS 2025'!$D$11))))</f>
        <v>31419</v>
      </c>
      <c r="AA446" s="63">
        <f t="shared" si="6"/>
        <v>31419</v>
      </c>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row>
    <row r="447" spans="1:59" s="35" customFormat="1" ht="15.6">
      <c r="A447" s="44" t="s">
        <v>97</v>
      </c>
      <c r="B447" s="44" t="str">
        <f>VLOOKUP(A447,'CENTROS DE COSTOS'!A:D,2,0)</f>
        <v>0036-0001</v>
      </c>
      <c r="C447" s="44" t="str">
        <f>VLOOKUP(A447,'CENTROS DE COSTOS'!A:D,3,0)</f>
        <v>Wompi Costa</v>
      </c>
      <c r="D447" s="44">
        <v>70001</v>
      </c>
      <c r="E447" s="44">
        <v>2839389</v>
      </c>
      <c r="F447" s="44">
        <v>50683</v>
      </c>
      <c r="G447" s="44" t="s">
        <v>35</v>
      </c>
      <c r="H447" s="44" t="s">
        <v>506</v>
      </c>
      <c r="I447" s="44" t="s">
        <v>97</v>
      </c>
      <c r="J447" s="44" t="s">
        <v>5067</v>
      </c>
      <c r="K447" s="44" t="s">
        <v>1174</v>
      </c>
      <c r="L447" s="44" t="s">
        <v>5068</v>
      </c>
      <c r="M447" s="52">
        <v>45936.333333333336</v>
      </c>
      <c r="N447" s="52">
        <v>45938.48333333333</v>
      </c>
      <c r="O447" s="44" t="s">
        <v>37</v>
      </c>
      <c r="P447" s="44" t="s">
        <v>37</v>
      </c>
      <c r="Q447" s="44" t="s">
        <v>3805</v>
      </c>
      <c r="R447" s="44" t="s">
        <v>3806</v>
      </c>
      <c r="S447" s="44" t="s">
        <v>5069</v>
      </c>
      <c r="T447" s="44" t="s">
        <v>1178</v>
      </c>
      <c r="U447" s="44">
        <v>64</v>
      </c>
      <c r="V447" s="44" t="s">
        <v>42</v>
      </c>
      <c r="W447" s="44" t="str">
        <f>VLOOKUP(D447,TIPOLOGIA!A:F,6,0)</f>
        <v>TERRESTRE</v>
      </c>
      <c r="X447" s="44" t="s">
        <v>1407</v>
      </c>
      <c r="Y447" s="44">
        <v>1</v>
      </c>
      <c r="Z447" s="63">
        <f>IF(T447="SOPORTE_TELEFÓNICO",'TARIFAS 2025'!$B$14,IF(V447="PRINCIPAL",'TARIFAS 2025'!$B$11,IF(V447="INTERMEDIA",'TARIFAS 2025'!$C$11,IF(V447="LEJANA",'TARIFAS 2025'!$D$11))))</f>
        <v>31419</v>
      </c>
      <c r="AA447" s="63">
        <f t="shared" si="6"/>
        <v>31419</v>
      </c>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row>
    <row r="448" spans="1:59" s="35" customFormat="1" ht="15.6">
      <c r="A448" s="44" t="s">
        <v>79</v>
      </c>
      <c r="B448" s="44" t="str">
        <f>VLOOKUP(A448,'CENTROS DE COSTOS'!A:D,2,0)</f>
        <v>0036-0003</v>
      </c>
      <c r="C448" s="44" t="str">
        <f>VLOOKUP(A448,'CENTROS DE COSTOS'!A:D,3,0)</f>
        <v>Wompi Suroccidente</v>
      </c>
      <c r="D448" s="44">
        <v>76001</v>
      </c>
      <c r="E448" s="44">
        <v>2844404</v>
      </c>
      <c r="F448" s="44">
        <v>72515</v>
      </c>
      <c r="G448" s="44" t="s">
        <v>35</v>
      </c>
      <c r="H448" s="44" t="s">
        <v>1103</v>
      </c>
      <c r="I448" s="44" t="s">
        <v>79</v>
      </c>
      <c r="J448" s="44" t="s">
        <v>5070</v>
      </c>
      <c r="K448" s="44" t="s">
        <v>1174</v>
      </c>
      <c r="L448" s="44" t="s">
        <v>5071</v>
      </c>
      <c r="M448" s="52">
        <v>45936.481249999997</v>
      </c>
      <c r="N448" s="52">
        <v>45938.49722222222</v>
      </c>
      <c r="O448" s="44" t="s">
        <v>37</v>
      </c>
      <c r="P448" s="44" t="s">
        <v>37</v>
      </c>
      <c r="Q448" s="44" t="s">
        <v>3805</v>
      </c>
      <c r="R448" s="44" t="s">
        <v>3806</v>
      </c>
      <c r="S448" s="44" t="s">
        <v>5072</v>
      </c>
      <c r="T448" s="44" t="s">
        <v>1178</v>
      </c>
      <c r="U448" s="44">
        <v>40</v>
      </c>
      <c r="V448" s="44" t="s">
        <v>42</v>
      </c>
      <c r="W448" s="44" t="str">
        <f>VLOOKUP(D448,TIPOLOGIA!A:F,6,0)</f>
        <v>TERRESTRE</v>
      </c>
      <c r="X448" s="44" t="s">
        <v>1199</v>
      </c>
      <c r="Y448" s="44">
        <v>1</v>
      </c>
      <c r="Z448" s="63">
        <f>IF(T448="SOPORTE_TELEFÓNICO",'TARIFAS 2025'!$B$14,IF(V448="PRINCIPAL",'TARIFAS 2025'!$B$11,IF(V448="INTERMEDIA",'TARIFAS 2025'!$C$11,IF(V448="LEJANA",'TARIFAS 2025'!$D$11))))</f>
        <v>31419</v>
      </c>
      <c r="AA448" s="63">
        <f t="shared" si="6"/>
        <v>31419</v>
      </c>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row>
    <row r="449" spans="1:59" s="35" customFormat="1" ht="15.6">
      <c r="A449" s="44" t="s">
        <v>94</v>
      </c>
      <c r="B449" s="44" t="str">
        <f>VLOOKUP(A449,'CENTROS DE COSTOS'!A:D,2,0)</f>
        <v>0036-0002</v>
      </c>
      <c r="C449" s="44" t="str">
        <f>VLOOKUP(A449,'CENTROS DE COSTOS'!A:D,3,0)</f>
        <v>Wompi Eje Cafetero</v>
      </c>
      <c r="D449" s="44">
        <v>63001</v>
      </c>
      <c r="E449" s="44">
        <v>2829431</v>
      </c>
      <c r="F449" s="44">
        <v>46942</v>
      </c>
      <c r="G449" s="44" t="s">
        <v>35</v>
      </c>
      <c r="H449" s="44" t="s">
        <v>941</v>
      </c>
      <c r="I449" s="44" t="s">
        <v>124</v>
      </c>
      <c r="J449" s="44" t="s">
        <v>3331</v>
      </c>
      <c r="K449" s="44" t="s">
        <v>1174</v>
      </c>
      <c r="L449" s="44" t="s">
        <v>5073</v>
      </c>
      <c r="M449" s="52">
        <v>45932.457638888889</v>
      </c>
      <c r="N449" s="52">
        <v>45938.503472222219</v>
      </c>
      <c r="O449" s="44" t="s">
        <v>37</v>
      </c>
      <c r="P449" s="44" t="s">
        <v>37</v>
      </c>
      <c r="Q449" s="44" t="s">
        <v>3805</v>
      </c>
      <c r="R449" s="44" t="s">
        <v>3806</v>
      </c>
      <c r="S449" s="44" t="s">
        <v>5074</v>
      </c>
      <c r="T449" s="44" t="s">
        <v>1178</v>
      </c>
      <c r="U449" s="44">
        <v>64</v>
      </c>
      <c r="V449" s="44" t="s">
        <v>43</v>
      </c>
      <c r="W449" s="44" t="str">
        <f>VLOOKUP(D449,TIPOLOGIA!A:F,6,0)</f>
        <v>TERRESTRE</v>
      </c>
      <c r="X449" s="44" t="s">
        <v>2026</v>
      </c>
      <c r="Y449" s="44">
        <v>1</v>
      </c>
      <c r="Z449" s="63">
        <f>IF(T449="SOPORTE_TELEFÓNICO",'TARIFAS 2025'!$B$14,IF(V449="PRINCIPAL",'TARIFAS 2025'!$B$11,IF(V449="INTERMEDIA",'TARIFAS 2025'!$C$11,IF(V449="LEJANA",'TARIFAS 2025'!$D$11))))</f>
        <v>36351</v>
      </c>
      <c r="AA449" s="63">
        <f t="shared" si="6"/>
        <v>36351</v>
      </c>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row>
    <row r="450" spans="1:59" s="35" customFormat="1" ht="15.6">
      <c r="A450" s="44" t="s">
        <v>94</v>
      </c>
      <c r="B450" s="44" t="str">
        <f>VLOOKUP(A450,'CENTROS DE COSTOS'!A:D,2,0)</f>
        <v>0036-0002</v>
      </c>
      <c r="C450" s="44" t="str">
        <f>VLOOKUP(A450,'CENTROS DE COSTOS'!A:D,3,0)</f>
        <v>Wompi Eje Cafetero</v>
      </c>
      <c r="D450" s="44">
        <v>63001</v>
      </c>
      <c r="E450" s="44">
        <v>2825830</v>
      </c>
      <c r="F450" s="44">
        <v>79595</v>
      </c>
      <c r="G450" s="44" t="s">
        <v>35</v>
      </c>
      <c r="H450" s="44" t="s">
        <v>941</v>
      </c>
      <c r="I450" s="44" t="s">
        <v>124</v>
      </c>
      <c r="J450" s="44" t="s">
        <v>5075</v>
      </c>
      <c r="K450" s="44" t="s">
        <v>1174</v>
      </c>
      <c r="L450" s="44" t="s">
        <v>5076</v>
      </c>
      <c r="M450" s="52">
        <v>45932.333333333336</v>
      </c>
      <c r="N450" s="52">
        <v>45938.504861111112</v>
      </c>
      <c r="O450" s="44" t="s">
        <v>37</v>
      </c>
      <c r="P450" s="44" t="s">
        <v>37</v>
      </c>
      <c r="Q450" s="44" t="s">
        <v>3805</v>
      </c>
      <c r="R450" s="44" t="s">
        <v>3806</v>
      </c>
      <c r="S450" s="44" t="s">
        <v>5077</v>
      </c>
      <c r="T450" s="44" t="s">
        <v>1178</v>
      </c>
      <c r="U450" s="44">
        <v>16</v>
      </c>
      <c r="V450" s="44" t="s">
        <v>43</v>
      </c>
      <c r="W450" s="44" t="str">
        <f>VLOOKUP(D450,TIPOLOGIA!A:F,6,0)</f>
        <v>TERRESTRE</v>
      </c>
      <c r="X450" s="44" t="s">
        <v>1874</v>
      </c>
      <c r="Y450" s="44">
        <v>1</v>
      </c>
      <c r="Z450" s="63">
        <f>IF(T450="SOPORTE_TELEFÓNICO",'TARIFAS 2025'!$B$14,IF(V450="PRINCIPAL",'TARIFAS 2025'!$B$11,IF(V450="INTERMEDIA",'TARIFAS 2025'!$C$11,IF(V450="LEJANA",'TARIFAS 2025'!$D$11))))</f>
        <v>36351</v>
      </c>
      <c r="AA450" s="63">
        <f t="shared" si="6"/>
        <v>36351</v>
      </c>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row>
    <row r="451" spans="1:59" s="35" customFormat="1" ht="15.6">
      <c r="A451" s="44" t="s">
        <v>93</v>
      </c>
      <c r="B451" s="44" t="str">
        <f>VLOOKUP(A451,'CENTROS DE COSTOS'!A:D,2,0)</f>
        <v>0036-0003</v>
      </c>
      <c r="C451" s="44" t="str">
        <f>VLOOKUP(A451,'CENTROS DE COSTOS'!A:D,3,0)</f>
        <v>Wompi Suroccidente</v>
      </c>
      <c r="D451" s="44">
        <v>52786</v>
      </c>
      <c r="E451" s="44">
        <v>2824149</v>
      </c>
      <c r="F451" s="44">
        <v>41693</v>
      </c>
      <c r="G451" s="44" t="s">
        <v>35</v>
      </c>
      <c r="H451" s="44" t="s">
        <v>135</v>
      </c>
      <c r="I451" s="44" t="s">
        <v>889</v>
      </c>
      <c r="J451" s="44" t="s">
        <v>5078</v>
      </c>
      <c r="K451" s="44" t="s">
        <v>1174</v>
      </c>
      <c r="L451" s="44" t="s">
        <v>5079</v>
      </c>
      <c r="M451" s="52">
        <v>45931.620138888888</v>
      </c>
      <c r="N451" s="52">
        <v>45938.510416666664</v>
      </c>
      <c r="O451" s="44" t="s">
        <v>37</v>
      </c>
      <c r="P451" s="44" t="s">
        <v>37</v>
      </c>
      <c r="Q451" s="44" t="s">
        <v>3805</v>
      </c>
      <c r="R451" s="44" t="s">
        <v>3806</v>
      </c>
      <c r="S451" s="44" t="s">
        <v>5080</v>
      </c>
      <c r="T451" s="44" t="s">
        <v>3828</v>
      </c>
      <c r="U451" s="44">
        <v>64</v>
      </c>
      <c r="V451" s="44" t="s">
        <v>43</v>
      </c>
      <c r="W451" s="44" t="str">
        <f>VLOOKUP(D451,TIPOLOGIA!A:F,6,0)</f>
        <v>TERRESTRE</v>
      </c>
      <c r="X451" s="44" t="s">
        <v>1874</v>
      </c>
      <c r="Y451" s="44">
        <v>1</v>
      </c>
      <c r="Z451" s="63">
        <f>IF(T451="SOPORTE_TELEFÓNICO",'TARIFAS 2025'!$B$14,IF(V451="PRINCIPAL",'TARIFAS 2025'!$B$11,IF(V451="INTERMEDIA",'TARIFAS 2025'!$C$11,IF(V451="LEJANA",'TARIFAS 2025'!$D$11))))</f>
        <v>36351</v>
      </c>
      <c r="AA451" s="63">
        <f t="shared" ref="AA451:AA514" si="7">Z451*Y451</f>
        <v>36351</v>
      </c>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row>
    <row r="452" spans="1:59" s="35" customFormat="1" ht="15.6">
      <c r="A452" s="44" t="s">
        <v>94</v>
      </c>
      <c r="B452" s="44" t="str">
        <f>VLOOKUP(A452,'CENTROS DE COSTOS'!A:D,2,0)</f>
        <v>0036-0002</v>
      </c>
      <c r="C452" s="44" t="str">
        <f>VLOOKUP(A452,'CENTROS DE COSTOS'!A:D,3,0)</f>
        <v>Wompi Eje Cafetero</v>
      </c>
      <c r="D452" s="44">
        <v>63001</v>
      </c>
      <c r="E452" s="44">
        <v>2831350</v>
      </c>
      <c r="F452" s="44">
        <v>10614</v>
      </c>
      <c r="G452" s="44" t="s">
        <v>35</v>
      </c>
      <c r="H452" s="44" t="s">
        <v>941</v>
      </c>
      <c r="I452" s="44" t="s">
        <v>124</v>
      </c>
      <c r="J452" s="44" t="s">
        <v>5081</v>
      </c>
      <c r="K452" s="44" t="s">
        <v>1174</v>
      </c>
      <c r="L452" s="44" t="s">
        <v>5082</v>
      </c>
      <c r="M452" s="52">
        <v>45932.609722222223</v>
      </c>
      <c r="N452" s="52">
        <v>45938.515972222223</v>
      </c>
      <c r="O452" s="44" t="s">
        <v>37</v>
      </c>
      <c r="P452" s="44" t="s">
        <v>37</v>
      </c>
      <c r="Q452" s="44" t="s">
        <v>3805</v>
      </c>
      <c r="R452" s="44" t="s">
        <v>3806</v>
      </c>
      <c r="S452" s="44" t="s">
        <v>5083</v>
      </c>
      <c r="T452" s="44" t="s">
        <v>1178</v>
      </c>
      <c r="U452" s="44">
        <v>56</v>
      </c>
      <c r="V452" s="44" t="s">
        <v>43</v>
      </c>
      <c r="W452" s="44" t="str">
        <f>VLOOKUP(D452,TIPOLOGIA!A:F,6,0)</f>
        <v>TERRESTRE</v>
      </c>
      <c r="X452" s="44" t="s">
        <v>1807</v>
      </c>
      <c r="Y452" s="44">
        <v>1</v>
      </c>
      <c r="Z452" s="63">
        <f>IF(T452="SOPORTE_TELEFÓNICO",'TARIFAS 2025'!$B$14,IF(V452="PRINCIPAL",'TARIFAS 2025'!$B$11,IF(V452="INTERMEDIA",'TARIFAS 2025'!$C$11,IF(V452="LEJANA",'TARIFAS 2025'!$D$11))))</f>
        <v>36351</v>
      </c>
      <c r="AA452" s="63">
        <f t="shared" si="7"/>
        <v>36351</v>
      </c>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row>
    <row r="453" spans="1:59" s="35" customFormat="1" ht="15.6">
      <c r="A453" s="44" t="s">
        <v>94</v>
      </c>
      <c r="B453" s="44" t="str">
        <f>VLOOKUP(A453,'CENTROS DE COSTOS'!A:D,2,0)</f>
        <v>0036-0002</v>
      </c>
      <c r="C453" s="44" t="str">
        <f>VLOOKUP(A453,'CENTROS DE COSTOS'!A:D,3,0)</f>
        <v>Wompi Eje Cafetero</v>
      </c>
      <c r="D453" s="44">
        <v>63001</v>
      </c>
      <c r="E453" s="44">
        <v>2836366</v>
      </c>
      <c r="F453" s="44">
        <v>25672</v>
      </c>
      <c r="G453" s="44" t="s">
        <v>35</v>
      </c>
      <c r="H453" s="44" t="s">
        <v>941</v>
      </c>
      <c r="I453" s="44" t="s">
        <v>124</v>
      </c>
      <c r="J453" s="44" t="s">
        <v>5084</v>
      </c>
      <c r="K453" s="44" t="s">
        <v>1174</v>
      </c>
      <c r="L453" s="44" t="s">
        <v>5085</v>
      </c>
      <c r="M453" s="52">
        <v>45933.519444444442</v>
      </c>
      <c r="N453" s="52">
        <v>45938.535416666666</v>
      </c>
      <c r="O453" s="44" t="s">
        <v>37</v>
      </c>
      <c r="P453" s="44" t="s">
        <v>37</v>
      </c>
      <c r="Q453" s="44" t="s">
        <v>3805</v>
      </c>
      <c r="R453" s="44" t="s">
        <v>3806</v>
      </c>
      <c r="S453" s="44" t="s">
        <v>5074</v>
      </c>
      <c r="T453" s="44" t="s">
        <v>1178</v>
      </c>
      <c r="U453" s="44">
        <v>64</v>
      </c>
      <c r="V453" s="44" t="s">
        <v>43</v>
      </c>
      <c r="W453" s="44" t="str">
        <f>VLOOKUP(D453,TIPOLOGIA!A:F,6,0)</f>
        <v>TERRESTRE</v>
      </c>
      <c r="X453" s="44" t="s">
        <v>1874</v>
      </c>
      <c r="Y453" s="44">
        <v>1</v>
      </c>
      <c r="Z453" s="63">
        <f>IF(T453="SOPORTE_TELEFÓNICO",'TARIFAS 2025'!$B$14,IF(V453="PRINCIPAL",'TARIFAS 2025'!$B$11,IF(V453="INTERMEDIA",'TARIFAS 2025'!$C$11,IF(V453="LEJANA",'TARIFAS 2025'!$D$11))))</f>
        <v>36351</v>
      </c>
      <c r="AA453" s="63">
        <f t="shared" si="7"/>
        <v>36351</v>
      </c>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row>
    <row r="454" spans="1:59" s="35" customFormat="1" ht="15.6">
      <c r="A454" s="44" t="s">
        <v>76</v>
      </c>
      <c r="B454" s="44" t="str">
        <f>VLOOKUP(A454,'CENTROS DE COSTOS'!A:D,2,0)</f>
        <v>0036-0007</v>
      </c>
      <c r="C454" s="44" t="str">
        <f>VLOOKUP(A454,'CENTROS DE COSTOS'!A:D,3,0)</f>
        <v>Wompi Santander</v>
      </c>
      <c r="D454" s="44">
        <v>68406</v>
      </c>
      <c r="E454" s="44">
        <v>2823682</v>
      </c>
      <c r="F454" s="44">
        <v>71637</v>
      </c>
      <c r="G454" s="44" t="s">
        <v>35</v>
      </c>
      <c r="H454" s="44" t="s">
        <v>965</v>
      </c>
      <c r="I454" s="44" t="s">
        <v>1002</v>
      </c>
      <c r="J454" s="44" t="s">
        <v>5086</v>
      </c>
      <c r="K454" s="44" t="s">
        <v>1174</v>
      </c>
      <c r="L454" s="44" t="s">
        <v>5087</v>
      </c>
      <c r="M454" s="52">
        <v>45931.59375</v>
      </c>
      <c r="N454" s="52">
        <v>45938.588888888888</v>
      </c>
      <c r="O454" s="44" t="s">
        <v>37</v>
      </c>
      <c r="P454" s="44" t="s">
        <v>37</v>
      </c>
      <c r="Q454" s="44" t="s">
        <v>3805</v>
      </c>
      <c r="R454" s="44" t="s">
        <v>3806</v>
      </c>
      <c r="S454" s="44" t="s">
        <v>5088</v>
      </c>
      <c r="T454" s="44" t="s">
        <v>3828</v>
      </c>
      <c r="U454" s="44">
        <v>32</v>
      </c>
      <c r="V454" s="44" t="s">
        <v>43</v>
      </c>
      <c r="W454" s="44" t="str">
        <f>VLOOKUP(D454,TIPOLOGIA!A:F,6,0)</f>
        <v>TERRESTRE</v>
      </c>
      <c r="X454" s="44" t="s">
        <v>1874</v>
      </c>
      <c r="Y454" s="44">
        <v>1</v>
      </c>
      <c r="Z454" s="63">
        <f>IF(T454="SOPORTE_TELEFÓNICO",'TARIFAS 2025'!$B$14,IF(V454="PRINCIPAL",'TARIFAS 2025'!$B$11,IF(V454="INTERMEDIA",'TARIFAS 2025'!$C$11,IF(V454="LEJANA",'TARIFAS 2025'!$D$11))))</f>
        <v>36351</v>
      </c>
      <c r="AA454" s="63">
        <f t="shared" si="7"/>
        <v>36351</v>
      </c>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row>
    <row r="455" spans="1:59" s="35" customFormat="1" ht="15.6">
      <c r="A455" s="44" t="s">
        <v>70</v>
      </c>
      <c r="B455" s="44" t="str">
        <f>VLOOKUP(A455,'CENTROS DE COSTOS'!A:D,2,0)</f>
        <v>0036-0001</v>
      </c>
      <c r="C455" s="44" t="str">
        <f>VLOOKUP(A455,'CENTROS DE COSTOS'!A:D,3,0)</f>
        <v>Wompi Costa</v>
      </c>
      <c r="D455" s="44">
        <v>8078</v>
      </c>
      <c r="E455" s="44">
        <v>2824098</v>
      </c>
      <c r="F455" s="44">
        <v>41856</v>
      </c>
      <c r="G455" s="44" t="s">
        <v>35</v>
      </c>
      <c r="H455" s="44" t="s">
        <v>255</v>
      </c>
      <c r="I455" s="44" t="s">
        <v>257</v>
      </c>
      <c r="J455" s="44" t="s">
        <v>2857</v>
      </c>
      <c r="K455" s="44" t="s">
        <v>1174</v>
      </c>
      <c r="L455" s="44" t="s">
        <v>5089</v>
      </c>
      <c r="M455" s="52">
        <v>45931.62777777778</v>
      </c>
      <c r="N455" s="52">
        <v>45938.606249999997</v>
      </c>
      <c r="O455" s="44" t="s">
        <v>37</v>
      </c>
      <c r="P455" s="44" t="s">
        <v>37</v>
      </c>
      <c r="Q455" s="44" t="s">
        <v>3805</v>
      </c>
      <c r="R455" s="44" t="s">
        <v>3806</v>
      </c>
      <c r="S455" s="44" t="s">
        <v>5090</v>
      </c>
      <c r="T455" s="44" t="s">
        <v>3828</v>
      </c>
      <c r="U455" s="44">
        <v>64</v>
      </c>
      <c r="V455" s="44" t="s">
        <v>43</v>
      </c>
      <c r="W455" s="44" t="str">
        <f>VLOOKUP(D455,TIPOLOGIA!A:F,6,0)</f>
        <v>TERRESTRE</v>
      </c>
      <c r="X455" s="44" t="s">
        <v>2070</v>
      </c>
      <c r="Y455" s="44">
        <v>1</v>
      </c>
      <c r="Z455" s="63">
        <f>IF(T455="SOPORTE_TELEFÓNICO",'TARIFAS 2025'!$B$14,IF(V455="PRINCIPAL",'TARIFAS 2025'!$B$11,IF(V455="INTERMEDIA",'TARIFAS 2025'!$C$11,IF(V455="LEJANA",'TARIFAS 2025'!$D$11))))</f>
        <v>36351</v>
      </c>
      <c r="AA455" s="63">
        <f t="shared" si="7"/>
        <v>36351</v>
      </c>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row>
    <row r="456" spans="1:59" s="35" customFormat="1" ht="15.6">
      <c r="A456" s="44" t="s">
        <v>101</v>
      </c>
      <c r="B456" s="44" t="str">
        <f>VLOOKUP(A456,'CENTROS DE COSTOS'!A:D,2,0)</f>
        <v>0036-0006</v>
      </c>
      <c r="C456" s="44" t="str">
        <f>VLOOKUP(A456,'CENTROS DE COSTOS'!A:D,3,0)</f>
        <v>Wompi Oriente</v>
      </c>
      <c r="D456" s="44">
        <v>85001</v>
      </c>
      <c r="E456" s="44">
        <v>2843621</v>
      </c>
      <c r="F456" s="44">
        <v>65327</v>
      </c>
      <c r="G456" s="44" t="s">
        <v>35</v>
      </c>
      <c r="H456" s="44" t="s">
        <v>483</v>
      </c>
      <c r="I456" s="44" t="s">
        <v>101</v>
      </c>
      <c r="J456" s="44" t="s">
        <v>5091</v>
      </c>
      <c r="K456" s="44" t="s">
        <v>1174</v>
      </c>
      <c r="L456" s="44" t="s">
        <v>5092</v>
      </c>
      <c r="M456" s="52">
        <v>45936.44027777778</v>
      </c>
      <c r="N456" s="52">
        <v>45938.620138888888</v>
      </c>
      <c r="O456" s="44" t="s">
        <v>37</v>
      </c>
      <c r="P456" s="44" t="s">
        <v>37</v>
      </c>
      <c r="Q456" s="44" t="s">
        <v>3805</v>
      </c>
      <c r="R456" s="44" t="s">
        <v>3806</v>
      </c>
      <c r="S456" s="44" t="s">
        <v>5093</v>
      </c>
      <c r="T456" s="44" t="s">
        <v>1178</v>
      </c>
      <c r="U456" s="44">
        <v>56</v>
      </c>
      <c r="V456" s="44" t="s">
        <v>42</v>
      </c>
      <c r="W456" s="44" t="str">
        <f>VLOOKUP(D456,TIPOLOGIA!A:F,6,0)</f>
        <v>TERRESTRE</v>
      </c>
      <c r="X456" s="44" t="s">
        <v>4726</v>
      </c>
      <c r="Y456" s="44">
        <v>1</v>
      </c>
      <c r="Z456" s="63">
        <f>IF(T456="SOPORTE_TELEFÓNICO",'TARIFAS 2025'!$B$14,IF(V456="PRINCIPAL",'TARIFAS 2025'!$B$11,IF(V456="INTERMEDIA",'TARIFAS 2025'!$C$11,IF(V456="LEJANA",'TARIFAS 2025'!$D$11))))</f>
        <v>31419</v>
      </c>
      <c r="AA456" s="63">
        <f t="shared" si="7"/>
        <v>31419</v>
      </c>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row>
    <row r="457" spans="1:59" s="35" customFormat="1" ht="15.6">
      <c r="A457" s="44" t="s">
        <v>87</v>
      </c>
      <c r="B457" s="44" t="str">
        <f>VLOOKUP(A457,'CENTROS DE COSTOS'!A:D,2,0)</f>
        <v>0036-0006</v>
      </c>
      <c r="C457" s="44" t="str">
        <f>VLOOKUP(A457,'CENTROS DE COSTOS'!A:D,3,0)</f>
        <v>Wompi Oriente</v>
      </c>
      <c r="D457" s="44">
        <v>73001</v>
      </c>
      <c r="E457" s="44">
        <v>2844866</v>
      </c>
      <c r="F457" s="44">
        <v>37343</v>
      </c>
      <c r="G457" s="44" t="s">
        <v>35</v>
      </c>
      <c r="H457" s="44" t="s">
        <v>1058</v>
      </c>
      <c r="I457" s="44" t="s">
        <v>87</v>
      </c>
      <c r="J457" s="44" t="s">
        <v>5094</v>
      </c>
      <c r="K457" s="44" t="s">
        <v>1174</v>
      </c>
      <c r="L457" s="44" t="s">
        <v>5095</v>
      </c>
      <c r="M457" s="52">
        <v>45936.51458333333</v>
      </c>
      <c r="N457" s="52">
        <v>45938.622916666667</v>
      </c>
      <c r="O457" s="44" t="s">
        <v>37</v>
      </c>
      <c r="P457" s="44" t="s">
        <v>37</v>
      </c>
      <c r="Q457" s="44" t="s">
        <v>3805</v>
      </c>
      <c r="R457" s="44" t="s">
        <v>3806</v>
      </c>
      <c r="S457" s="44" t="s">
        <v>5096</v>
      </c>
      <c r="T457" s="44" t="s">
        <v>1178</v>
      </c>
      <c r="U457" s="44">
        <v>48</v>
      </c>
      <c r="V457" s="44" t="s">
        <v>42</v>
      </c>
      <c r="W457" s="44" t="str">
        <f>VLOOKUP(D457,TIPOLOGIA!A:F,6,0)</f>
        <v>TERRESTRE</v>
      </c>
      <c r="X457" s="44" t="s">
        <v>1537</v>
      </c>
      <c r="Y457" s="44">
        <v>1</v>
      </c>
      <c r="Z457" s="63">
        <f>IF(T457="SOPORTE_TELEFÓNICO",'TARIFAS 2025'!$B$14,IF(V457="PRINCIPAL",'TARIFAS 2025'!$B$11,IF(V457="INTERMEDIA",'TARIFAS 2025'!$C$11,IF(V457="LEJANA",'TARIFAS 2025'!$D$11))))</f>
        <v>31419</v>
      </c>
      <c r="AA457" s="63">
        <f t="shared" si="7"/>
        <v>31419</v>
      </c>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row>
    <row r="458" spans="1:59" s="35" customFormat="1" ht="15.6">
      <c r="A458" s="44" t="s">
        <v>90</v>
      </c>
      <c r="B458" s="44" t="str">
        <f>VLOOKUP(A458,'CENTROS DE COSTOS'!A:D,2,0)</f>
        <v>0036-0005</v>
      </c>
      <c r="C458" s="44" t="str">
        <f>VLOOKUP(A458,'CENTROS DE COSTOS'!A:D,3,0)</f>
        <v>Wompi Noroccidente</v>
      </c>
      <c r="D458" s="44">
        <v>5615</v>
      </c>
      <c r="E458" s="44">
        <v>2829132</v>
      </c>
      <c r="F458" s="44">
        <v>77015</v>
      </c>
      <c r="G458" s="44" t="s">
        <v>35</v>
      </c>
      <c r="H458" s="44" t="s">
        <v>122</v>
      </c>
      <c r="I458" s="44" t="s">
        <v>136</v>
      </c>
      <c r="J458" s="44" t="s">
        <v>5097</v>
      </c>
      <c r="K458" s="44" t="s">
        <v>1174</v>
      </c>
      <c r="L458" s="44" t="s">
        <v>5098</v>
      </c>
      <c r="M458" s="52">
        <v>45932.443055555559</v>
      </c>
      <c r="N458" s="52">
        <v>45938.628472222219</v>
      </c>
      <c r="O458" s="44" t="s">
        <v>37</v>
      </c>
      <c r="P458" s="44" t="s">
        <v>37</v>
      </c>
      <c r="Q458" s="44" t="s">
        <v>3805</v>
      </c>
      <c r="R458" s="44" t="s">
        <v>3806</v>
      </c>
      <c r="S458" s="44" t="s">
        <v>5099</v>
      </c>
      <c r="T458" s="44" t="s">
        <v>3828</v>
      </c>
      <c r="U458" s="44">
        <v>48</v>
      </c>
      <c r="V458" s="44" t="s">
        <v>43</v>
      </c>
      <c r="W458" s="44" t="str">
        <f>VLOOKUP(D458,TIPOLOGIA!A:F,6,0)</f>
        <v>TERRESTRE</v>
      </c>
      <c r="X458" s="44" t="s">
        <v>1491</v>
      </c>
      <c r="Y458" s="44">
        <v>1</v>
      </c>
      <c r="Z458" s="63">
        <f>IF(T458="SOPORTE_TELEFÓNICO",'TARIFAS 2025'!$B$14,IF(V458="PRINCIPAL",'TARIFAS 2025'!$B$11,IF(V458="INTERMEDIA",'TARIFAS 2025'!$C$11,IF(V458="LEJANA",'TARIFAS 2025'!$D$11))))</f>
        <v>36351</v>
      </c>
      <c r="AA458" s="63">
        <f t="shared" si="7"/>
        <v>36351</v>
      </c>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1"/>
      <c r="AX458" s="41"/>
      <c r="AY458" s="41"/>
      <c r="AZ458" s="41"/>
      <c r="BA458" s="41"/>
      <c r="BB458" s="41"/>
      <c r="BC458" s="41"/>
      <c r="BD458" s="41"/>
      <c r="BE458" s="41"/>
      <c r="BF458" s="41"/>
      <c r="BG458" s="41"/>
    </row>
    <row r="459" spans="1:59" s="35" customFormat="1" ht="15.6">
      <c r="A459" s="44" t="s">
        <v>98</v>
      </c>
      <c r="B459" s="44" t="str">
        <f>VLOOKUP(A459,'CENTROS DE COSTOS'!A:D,2,0)</f>
        <v>0036-0007</v>
      </c>
      <c r="C459" s="44" t="str">
        <f>VLOOKUP(A459,'CENTROS DE COSTOS'!A:D,3,0)</f>
        <v>Wompi Santander</v>
      </c>
      <c r="D459" s="44">
        <v>15001</v>
      </c>
      <c r="E459" s="44">
        <v>2845055</v>
      </c>
      <c r="F459" s="44">
        <v>38488</v>
      </c>
      <c r="G459" s="44" t="s">
        <v>35</v>
      </c>
      <c r="H459" s="44" t="s">
        <v>324</v>
      </c>
      <c r="I459" s="44" t="s">
        <v>98</v>
      </c>
      <c r="J459" s="44" t="s">
        <v>2437</v>
      </c>
      <c r="K459" s="44" t="s">
        <v>1174</v>
      </c>
      <c r="L459" s="44" t="s">
        <v>5100</v>
      </c>
      <c r="M459" s="52">
        <v>45936.53402777778</v>
      </c>
      <c r="N459" s="52">
        <v>45938.629861111112</v>
      </c>
      <c r="O459" s="44" t="s">
        <v>37</v>
      </c>
      <c r="P459" s="44" t="s">
        <v>37</v>
      </c>
      <c r="Q459" s="44" t="s">
        <v>3805</v>
      </c>
      <c r="R459" s="44" t="s">
        <v>3806</v>
      </c>
      <c r="S459" s="44" t="s">
        <v>5101</v>
      </c>
      <c r="T459" s="44" t="s">
        <v>1178</v>
      </c>
      <c r="U459" s="44">
        <v>64</v>
      </c>
      <c r="V459" s="44" t="s">
        <v>42</v>
      </c>
      <c r="W459" s="44" t="str">
        <f>VLOOKUP(D459,TIPOLOGIA!A:F,6,0)</f>
        <v>TERRESTRE</v>
      </c>
      <c r="X459" s="44" t="s">
        <v>3837</v>
      </c>
      <c r="Y459" s="44">
        <v>1</v>
      </c>
      <c r="Z459" s="63">
        <f>IF(T459="SOPORTE_TELEFÓNICO",'TARIFAS 2025'!$B$14,IF(V459="PRINCIPAL",'TARIFAS 2025'!$B$11,IF(V459="INTERMEDIA",'TARIFAS 2025'!$C$11,IF(V459="LEJANA",'TARIFAS 2025'!$D$11))))</f>
        <v>31419</v>
      </c>
      <c r="AA459" s="63">
        <f t="shared" si="7"/>
        <v>31419</v>
      </c>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row>
    <row r="460" spans="1:59" s="35" customFormat="1" ht="15.6">
      <c r="A460" s="44" t="s">
        <v>100</v>
      </c>
      <c r="B460" s="44" t="str">
        <f>VLOOKUP(A460,'CENTROS DE COSTOS'!A:D,2,0)</f>
        <v>0036-0006</v>
      </c>
      <c r="C460" s="44" t="str">
        <f>VLOOKUP(A460,'CENTROS DE COSTOS'!A:D,3,0)</f>
        <v>Wompi Oriente</v>
      </c>
      <c r="D460" s="44">
        <v>50001</v>
      </c>
      <c r="E460" s="44">
        <v>2846052</v>
      </c>
      <c r="F460" s="44">
        <v>76216</v>
      </c>
      <c r="G460" s="44" t="s">
        <v>35</v>
      </c>
      <c r="H460" s="44" t="s">
        <v>816</v>
      </c>
      <c r="I460" s="44" t="s">
        <v>100</v>
      </c>
      <c r="J460" s="44" t="s">
        <v>5102</v>
      </c>
      <c r="K460" s="44" t="s">
        <v>1174</v>
      </c>
      <c r="L460" s="44" t="s">
        <v>5103</v>
      </c>
      <c r="M460" s="52">
        <v>45936.615277777775</v>
      </c>
      <c r="N460" s="52">
        <v>45938.638194444444</v>
      </c>
      <c r="O460" s="44" t="s">
        <v>37</v>
      </c>
      <c r="P460" s="44" t="s">
        <v>37</v>
      </c>
      <c r="Q460" s="44" t="s">
        <v>3805</v>
      </c>
      <c r="R460" s="44" t="s">
        <v>3806</v>
      </c>
      <c r="S460" s="44" t="s">
        <v>5104</v>
      </c>
      <c r="T460" s="44" t="s">
        <v>1178</v>
      </c>
      <c r="U460" s="44">
        <v>32</v>
      </c>
      <c r="V460" s="44" t="s">
        <v>42</v>
      </c>
      <c r="W460" s="44" t="str">
        <f>VLOOKUP(D460,TIPOLOGIA!A:F,6,0)</f>
        <v>TERRESTRE</v>
      </c>
      <c r="X460" s="44" t="s">
        <v>1521</v>
      </c>
      <c r="Y460" s="44">
        <v>1</v>
      </c>
      <c r="Z460" s="63">
        <f>IF(T460="SOPORTE_TELEFÓNICO",'TARIFAS 2025'!$B$14,IF(V460="PRINCIPAL",'TARIFAS 2025'!$B$11,IF(V460="INTERMEDIA",'TARIFAS 2025'!$C$11,IF(V460="LEJANA",'TARIFAS 2025'!$D$11))))</f>
        <v>31419</v>
      </c>
      <c r="AA460" s="63">
        <f t="shared" si="7"/>
        <v>31419</v>
      </c>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row>
    <row r="461" spans="1:59" s="35" customFormat="1" ht="15.6">
      <c r="A461" s="44" t="s">
        <v>87</v>
      </c>
      <c r="B461" s="44" t="str">
        <f>VLOOKUP(A461,'CENTROS DE COSTOS'!A:D,2,0)</f>
        <v>0036-0006</v>
      </c>
      <c r="C461" s="44" t="str">
        <f>VLOOKUP(A461,'CENTROS DE COSTOS'!A:D,3,0)</f>
        <v>Wompi Oriente</v>
      </c>
      <c r="D461" s="44">
        <v>73001</v>
      </c>
      <c r="E461" s="44">
        <v>2843751</v>
      </c>
      <c r="F461" s="44">
        <v>80273</v>
      </c>
      <c r="G461" s="44" t="s">
        <v>35</v>
      </c>
      <c r="H461" s="44" t="s">
        <v>1058</v>
      </c>
      <c r="I461" s="44" t="s">
        <v>87</v>
      </c>
      <c r="J461" s="44" t="s">
        <v>5105</v>
      </c>
      <c r="K461" s="44" t="s">
        <v>1174</v>
      </c>
      <c r="L461" s="44" t="s">
        <v>5106</v>
      </c>
      <c r="M461" s="52">
        <v>45936.454861111109</v>
      </c>
      <c r="N461" s="52">
        <v>45938.640277777777</v>
      </c>
      <c r="O461" s="44" t="s">
        <v>37</v>
      </c>
      <c r="P461" s="44" t="s">
        <v>37</v>
      </c>
      <c r="Q461" s="44" t="s">
        <v>3805</v>
      </c>
      <c r="R461" s="44" t="s">
        <v>3806</v>
      </c>
      <c r="S461" s="44" t="s">
        <v>5107</v>
      </c>
      <c r="T461" s="44" t="s">
        <v>1178</v>
      </c>
      <c r="U461" s="44">
        <v>8</v>
      </c>
      <c r="V461" s="44" t="s">
        <v>42</v>
      </c>
      <c r="W461" s="44" t="str">
        <f>VLOOKUP(D461,TIPOLOGIA!A:F,6,0)</f>
        <v>TERRESTRE</v>
      </c>
      <c r="X461" s="44" t="s">
        <v>2646</v>
      </c>
      <c r="Y461" s="44">
        <v>1</v>
      </c>
      <c r="Z461" s="63">
        <f>IF(T461="SOPORTE_TELEFÓNICO",'TARIFAS 2025'!$B$14,IF(V461="PRINCIPAL",'TARIFAS 2025'!$B$11,IF(V461="INTERMEDIA",'TARIFAS 2025'!$C$11,IF(V461="LEJANA",'TARIFAS 2025'!$D$11))))</f>
        <v>31419</v>
      </c>
      <c r="AA461" s="63">
        <f t="shared" si="7"/>
        <v>31419</v>
      </c>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row>
    <row r="462" spans="1:59" s="35" customFormat="1" ht="15.6">
      <c r="A462" s="44" t="s">
        <v>90</v>
      </c>
      <c r="B462" s="44" t="str">
        <f>VLOOKUP(A462,'CENTROS DE COSTOS'!A:D,2,0)</f>
        <v>0036-0005</v>
      </c>
      <c r="C462" s="44" t="str">
        <f>VLOOKUP(A462,'CENTROS DE COSTOS'!A:D,3,0)</f>
        <v>Wompi Noroccidente</v>
      </c>
      <c r="D462" s="44">
        <v>5440</v>
      </c>
      <c r="E462" s="44">
        <v>2830019</v>
      </c>
      <c r="F462" s="44">
        <v>25537</v>
      </c>
      <c r="G462" s="44" t="s">
        <v>35</v>
      </c>
      <c r="H462" s="44" t="s">
        <v>122</v>
      </c>
      <c r="I462" s="44" t="s">
        <v>200</v>
      </c>
      <c r="J462" s="44" t="s">
        <v>5108</v>
      </c>
      <c r="K462" s="44" t="s">
        <v>1174</v>
      </c>
      <c r="L462" s="44" t="s">
        <v>5109</v>
      </c>
      <c r="M462" s="52">
        <v>45932.487500000003</v>
      </c>
      <c r="N462" s="52">
        <v>45938.643750000003</v>
      </c>
      <c r="O462" s="44" t="s">
        <v>37</v>
      </c>
      <c r="P462" s="44" t="s">
        <v>37</v>
      </c>
      <c r="Q462" s="44" t="s">
        <v>3805</v>
      </c>
      <c r="R462" s="44" t="s">
        <v>3806</v>
      </c>
      <c r="S462" s="44" t="s">
        <v>5110</v>
      </c>
      <c r="T462" s="44" t="s">
        <v>3828</v>
      </c>
      <c r="U462" s="44">
        <v>64</v>
      </c>
      <c r="V462" s="44" t="s">
        <v>43</v>
      </c>
      <c r="W462" s="44" t="str">
        <f>VLOOKUP(D462,TIPOLOGIA!A:F,6,0)</f>
        <v>TERRESTRE</v>
      </c>
      <c r="X462" s="44" t="s">
        <v>1491</v>
      </c>
      <c r="Y462" s="44">
        <v>1</v>
      </c>
      <c r="Z462" s="63">
        <f>IF(T462="SOPORTE_TELEFÓNICO",'TARIFAS 2025'!$B$14,IF(V462="PRINCIPAL",'TARIFAS 2025'!$B$11,IF(V462="INTERMEDIA",'TARIFAS 2025'!$C$11,IF(V462="LEJANA",'TARIFAS 2025'!$D$11))))</f>
        <v>36351</v>
      </c>
      <c r="AA462" s="63">
        <f t="shared" si="7"/>
        <v>36351</v>
      </c>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row>
    <row r="463" spans="1:59" s="35" customFormat="1" ht="15.6">
      <c r="A463" s="44" t="s">
        <v>90</v>
      </c>
      <c r="B463" s="44" t="str">
        <f>VLOOKUP(A463,'CENTROS DE COSTOS'!A:D,2,0)</f>
        <v>0036-0005</v>
      </c>
      <c r="C463" s="44" t="str">
        <f>VLOOKUP(A463,'CENTROS DE COSTOS'!A:D,3,0)</f>
        <v>Wompi Noroccidente</v>
      </c>
      <c r="D463" s="44">
        <v>5036</v>
      </c>
      <c r="E463" s="44">
        <v>2830673</v>
      </c>
      <c r="F463" s="44">
        <v>10241</v>
      </c>
      <c r="G463" s="44" t="s">
        <v>35</v>
      </c>
      <c r="H463" s="44" t="s">
        <v>122</v>
      </c>
      <c r="I463" s="44" t="s">
        <v>152</v>
      </c>
      <c r="J463" s="44" t="s">
        <v>5111</v>
      </c>
      <c r="K463" s="44" t="s">
        <v>1174</v>
      </c>
      <c r="L463" s="44" t="s">
        <v>5112</v>
      </c>
      <c r="M463" s="52">
        <v>45932.56527777778</v>
      </c>
      <c r="N463" s="52">
        <v>45938.646527777775</v>
      </c>
      <c r="O463" s="44" t="s">
        <v>37</v>
      </c>
      <c r="P463" s="44" t="s">
        <v>37</v>
      </c>
      <c r="Q463" s="44" t="s">
        <v>3805</v>
      </c>
      <c r="R463" s="44" t="s">
        <v>3806</v>
      </c>
      <c r="S463" s="44" t="s">
        <v>5113</v>
      </c>
      <c r="T463" s="44" t="s">
        <v>3828</v>
      </c>
      <c r="U463" s="44">
        <v>64</v>
      </c>
      <c r="V463" s="44" t="s">
        <v>43</v>
      </c>
      <c r="W463" s="44" t="str">
        <f>VLOOKUP(D463,TIPOLOGIA!A:F,6,0)</f>
        <v>TERRESTRE</v>
      </c>
      <c r="X463" s="44" t="s">
        <v>3837</v>
      </c>
      <c r="Y463" s="44">
        <v>1</v>
      </c>
      <c r="Z463" s="63">
        <f>IF(T463="SOPORTE_TELEFÓNICO",'TARIFAS 2025'!$B$14,IF(V463="PRINCIPAL",'TARIFAS 2025'!$B$11,IF(V463="INTERMEDIA",'TARIFAS 2025'!$C$11,IF(V463="LEJANA",'TARIFAS 2025'!$D$11))))</f>
        <v>36351</v>
      </c>
      <c r="AA463" s="63">
        <f t="shared" si="7"/>
        <v>36351</v>
      </c>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row>
    <row r="464" spans="1:59" s="35" customFormat="1" ht="15.6">
      <c r="A464" s="44" t="s">
        <v>90</v>
      </c>
      <c r="B464" s="44" t="str">
        <f>VLOOKUP(A464,'CENTROS DE COSTOS'!A:D,2,0)</f>
        <v>0036-0005</v>
      </c>
      <c r="C464" s="44" t="str">
        <f>VLOOKUP(A464,'CENTROS DE COSTOS'!A:D,3,0)</f>
        <v>Wompi Noroccidente</v>
      </c>
      <c r="D464" s="44">
        <v>5440</v>
      </c>
      <c r="E464" s="44">
        <v>2832358</v>
      </c>
      <c r="F464" s="44">
        <v>31774</v>
      </c>
      <c r="G464" s="44" t="s">
        <v>35</v>
      </c>
      <c r="H464" s="44" t="s">
        <v>122</v>
      </c>
      <c r="I464" s="44" t="s">
        <v>200</v>
      </c>
      <c r="J464" s="44" t="s">
        <v>2751</v>
      </c>
      <c r="K464" s="44" t="s">
        <v>1174</v>
      </c>
      <c r="L464" s="44" t="s">
        <v>5114</v>
      </c>
      <c r="M464" s="52">
        <v>45932.681250000001</v>
      </c>
      <c r="N464" s="52">
        <v>45938.65</v>
      </c>
      <c r="O464" s="44" t="s">
        <v>37</v>
      </c>
      <c r="P464" s="44" t="s">
        <v>37</v>
      </c>
      <c r="Q464" s="44" t="s">
        <v>3805</v>
      </c>
      <c r="R464" s="44" t="s">
        <v>3806</v>
      </c>
      <c r="S464" s="44" t="s">
        <v>5115</v>
      </c>
      <c r="T464" s="44" t="s">
        <v>3828</v>
      </c>
      <c r="U464" s="44">
        <v>64</v>
      </c>
      <c r="V464" s="44" t="s">
        <v>43</v>
      </c>
      <c r="W464" s="44" t="str">
        <f>VLOOKUP(D464,TIPOLOGIA!A:F,6,0)</f>
        <v>TERRESTRE</v>
      </c>
      <c r="X464" s="44" t="s">
        <v>3837</v>
      </c>
      <c r="Y464" s="44">
        <v>1</v>
      </c>
      <c r="Z464" s="63">
        <f>IF(T464="SOPORTE_TELEFÓNICO",'TARIFAS 2025'!$B$14,IF(V464="PRINCIPAL",'TARIFAS 2025'!$B$11,IF(V464="INTERMEDIA",'TARIFAS 2025'!$C$11,IF(V464="LEJANA",'TARIFAS 2025'!$D$11))))</f>
        <v>36351</v>
      </c>
      <c r="AA464" s="63">
        <f t="shared" si="7"/>
        <v>36351</v>
      </c>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row>
    <row r="465" spans="1:59" s="35" customFormat="1" ht="15.6">
      <c r="A465" s="44" t="s">
        <v>90</v>
      </c>
      <c r="B465" s="44" t="str">
        <f>VLOOKUP(A465,'CENTROS DE COSTOS'!A:D,2,0)</f>
        <v>0036-0005</v>
      </c>
      <c r="C465" s="44" t="str">
        <f>VLOOKUP(A465,'CENTROS DE COSTOS'!A:D,3,0)</f>
        <v>Wompi Noroccidente</v>
      </c>
      <c r="D465" s="44">
        <v>5761</v>
      </c>
      <c r="E465" s="44">
        <v>2832980</v>
      </c>
      <c r="F465" s="44">
        <v>76806</v>
      </c>
      <c r="G465" s="44" t="s">
        <v>35</v>
      </c>
      <c r="H465" s="44" t="s">
        <v>122</v>
      </c>
      <c r="I465" s="44" t="s">
        <v>231</v>
      </c>
      <c r="J465" s="44" t="s">
        <v>5116</v>
      </c>
      <c r="K465" s="44" t="s">
        <v>1174</v>
      </c>
      <c r="L465" s="44" t="s">
        <v>5117</v>
      </c>
      <c r="M465" s="52">
        <v>45933.333333333336</v>
      </c>
      <c r="N465" s="52">
        <v>45938.652777777781</v>
      </c>
      <c r="O465" s="44" t="s">
        <v>37</v>
      </c>
      <c r="P465" s="44" t="s">
        <v>37</v>
      </c>
      <c r="Q465" s="44" t="s">
        <v>3805</v>
      </c>
      <c r="R465" s="44" t="s">
        <v>3806</v>
      </c>
      <c r="S465" s="44" t="s">
        <v>5118</v>
      </c>
      <c r="T465" s="44" t="s">
        <v>3828</v>
      </c>
      <c r="U465" s="44">
        <v>32</v>
      </c>
      <c r="V465" s="44" t="s">
        <v>43</v>
      </c>
      <c r="W465" s="44" t="str">
        <f>VLOOKUP(D465,TIPOLOGIA!A:F,6,0)</f>
        <v>TERRESTRE</v>
      </c>
      <c r="X465" s="44" t="s">
        <v>3837</v>
      </c>
      <c r="Y465" s="44">
        <v>1</v>
      </c>
      <c r="Z465" s="63">
        <f>IF(T465="SOPORTE_TELEFÓNICO",'TARIFAS 2025'!$B$14,IF(V465="PRINCIPAL",'TARIFAS 2025'!$B$11,IF(V465="INTERMEDIA",'TARIFAS 2025'!$C$11,IF(V465="LEJANA",'TARIFAS 2025'!$D$11))))</f>
        <v>36351</v>
      </c>
      <c r="AA465" s="63">
        <f t="shared" si="7"/>
        <v>36351</v>
      </c>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41"/>
      <c r="AY465" s="41"/>
      <c r="AZ465" s="41"/>
      <c r="BA465" s="41"/>
      <c r="BB465" s="41"/>
      <c r="BC465" s="41"/>
      <c r="BD465" s="41"/>
      <c r="BE465" s="41"/>
      <c r="BF465" s="41"/>
      <c r="BG465" s="41"/>
    </row>
    <row r="466" spans="1:59" s="35" customFormat="1" ht="15.6">
      <c r="A466" s="44" t="s">
        <v>90</v>
      </c>
      <c r="B466" s="44" t="str">
        <f>VLOOKUP(A466,'CENTROS DE COSTOS'!A:D,2,0)</f>
        <v>0036-0005</v>
      </c>
      <c r="C466" s="44" t="str">
        <f>VLOOKUP(A466,'CENTROS DE COSTOS'!A:D,3,0)</f>
        <v>Wompi Noroccidente</v>
      </c>
      <c r="D466" s="44">
        <v>5664</v>
      </c>
      <c r="E466" s="44">
        <v>2838072</v>
      </c>
      <c r="F466" s="44">
        <v>30746</v>
      </c>
      <c r="G466" s="44" t="s">
        <v>35</v>
      </c>
      <c r="H466" s="44" t="s">
        <v>122</v>
      </c>
      <c r="I466" s="44" t="s">
        <v>141</v>
      </c>
      <c r="J466" s="44" t="s">
        <v>5119</v>
      </c>
      <c r="K466" s="44" t="s">
        <v>1174</v>
      </c>
      <c r="L466" s="44" t="s">
        <v>5120</v>
      </c>
      <c r="M466" s="52">
        <v>45933.692361111112</v>
      </c>
      <c r="N466" s="52">
        <v>45938.654861111114</v>
      </c>
      <c r="O466" s="44" t="s">
        <v>37</v>
      </c>
      <c r="P466" s="44" t="s">
        <v>37</v>
      </c>
      <c r="Q466" s="44" t="s">
        <v>3805</v>
      </c>
      <c r="R466" s="44" t="s">
        <v>3806</v>
      </c>
      <c r="S466" s="44" t="s">
        <v>5121</v>
      </c>
      <c r="T466" s="44" t="s">
        <v>3828</v>
      </c>
      <c r="U466" s="44">
        <v>64</v>
      </c>
      <c r="V466" s="44" t="s">
        <v>43</v>
      </c>
      <c r="W466" s="44" t="str">
        <f>VLOOKUP(D466,TIPOLOGIA!A:F,6,0)</f>
        <v>TERRESTRE</v>
      </c>
      <c r="X466" s="44" t="s">
        <v>3837</v>
      </c>
      <c r="Y466" s="44">
        <v>1</v>
      </c>
      <c r="Z466" s="63">
        <f>IF(T466="SOPORTE_TELEFÓNICO",'TARIFAS 2025'!$B$14,IF(V466="PRINCIPAL",'TARIFAS 2025'!$B$11,IF(V466="INTERMEDIA",'TARIFAS 2025'!$C$11,IF(V466="LEJANA",'TARIFAS 2025'!$D$11))))</f>
        <v>36351</v>
      </c>
      <c r="AA466" s="63">
        <f t="shared" si="7"/>
        <v>36351</v>
      </c>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row>
    <row r="467" spans="1:59" s="35" customFormat="1" ht="15.6">
      <c r="A467" s="44" t="s">
        <v>93</v>
      </c>
      <c r="B467" s="44" t="str">
        <f>VLOOKUP(A467,'CENTROS DE COSTOS'!A:D,2,0)</f>
        <v>0036-0003</v>
      </c>
      <c r="C467" s="44" t="str">
        <f>VLOOKUP(A467,'CENTROS DE COSTOS'!A:D,3,0)</f>
        <v>Wompi Suroccidente</v>
      </c>
      <c r="D467" s="44">
        <v>52001</v>
      </c>
      <c r="E467" s="44">
        <v>2842837</v>
      </c>
      <c r="F467" s="44">
        <v>78553</v>
      </c>
      <c r="G467" s="44" t="s">
        <v>35</v>
      </c>
      <c r="H467" s="44" t="s">
        <v>135</v>
      </c>
      <c r="I467" s="44" t="s">
        <v>93</v>
      </c>
      <c r="J467" s="44" t="s">
        <v>5122</v>
      </c>
      <c r="K467" s="44" t="s">
        <v>1174</v>
      </c>
      <c r="L467" s="44" t="s">
        <v>5123</v>
      </c>
      <c r="M467" s="52">
        <v>45936.410416666666</v>
      </c>
      <c r="N467" s="52">
        <v>45938.656944444447</v>
      </c>
      <c r="O467" s="44" t="s">
        <v>37</v>
      </c>
      <c r="P467" s="44" t="s">
        <v>37</v>
      </c>
      <c r="Q467" s="44" t="s">
        <v>3805</v>
      </c>
      <c r="R467" s="44" t="s">
        <v>3806</v>
      </c>
      <c r="S467" s="44" t="s">
        <v>5124</v>
      </c>
      <c r="T467" s="44" t="s">
        <v>1178</v>
      </c>
      <c r="U467" s="44">
        <v>40</v>
      </c>
      <c r="V467" s="44" t="s">
        <v>42</v>
      </c>
      <c r="W467" s="44" t="str">
        <f>VLOOKUP(D467,TIPOLOGIA!A:F,6,0)</f>
        <v>TERRESTRE</v>
      </c>
      <c r="X467" s="44" t="s">
        <v>3837</v>
      </c>
      <c r="Y467" s="44">
        <v>1</v>
      </c>
      <c r="Z467" s="63">
        <f>IF(T467="SOPORTE_TELEFÓNICO",'TARIFAS 2025'!$B$14,IF(V467="PRINCIPAL",'TARIFAS 2025'!$B$11,IF(V467="INTERMEDIA",'TARIFAS 2025'!$C$11,IF(V467="LEJANA",'TARIFAS 2025'!$D$11))))</f>
        <v>31419</v>
      </c>
      <c r="AA467" s="63">
        <f t="shared" si="7"/>
        <v>31419</v>
      </c>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row>
    <row r="468" spans="1:59" s="35" customFormat="1" ht="15.6">
      <c r="A468" s="44" t="s">
        <v>73</v>
      </c>
      <c r="B468" s="44" t="str">
        <f>VLOOKUP(A468,'CENTROS DE COSTOS'!A:D,2,0)</f>
        <v>0036-0004</v>
      </c>
      <c r="C468" s="44" t="str">
        <f>VLOOKUP(A468,'CENTROS DE COSTOS'!A:D,3,0)</f>
        <v>Wompi Centro</v>
      </c>
      <c r="D468" s="44">
        <v>11001</v>
      </c>
      <c r="E468" s="44">
        <v>2847096</v>
      </c>
      <c r="F468" s="44">
        <v>69648</v>
      </c>
      <c r="G468" s="44" t="s">
        <v>35</v>
      </c>
      <c r="H468" s="44" t="s">
        <v>620</v>
      </c>
      <c r="I468" s="44" t="s">
        <v>73</v>
      </c>
      <c r="J468" s="44" t="s">
        <v>5125</v>
      </c>
      <c r="K468" s="44" t="s">
        <v>1174</v>
      </c>
      <c r="L468" s="44" t="s">
        <v>5126</v>
      </c>
      <c r="M468" s="52">
        <v>45936.671527777777</v>
      </c>
      <c r="N468" s="52">
        <v>45938.659722222219</v>
      </c>
      <c r="O468" s="44" t="s">
        <v>37</v>
      </c>
      <c r="P468" s="44" t="s">
        <v>37</v>
      </c>
      <c r="Q468" s="44" t="s">
        <v>3805</v>
      </c>
      <c r="R468" s="44" t="s">
        <v>3806</v>
      </c>
      <c r="S468" s="44" t="s">
        <v>5127</v>
      </c>
      <c r="T468" s="44" t="s">
        <v>1178</v>
      </c>
      <c r="U468" s="44">
        <v>56</v>
      </c>
      <c r="V468" s="44" t="s">
        <v>42</v>
      </c>
      <c r="W468" s="44" t="str">
        <f>VLOOKUP(D468,TIPOLOGIA!A:F,6,0)</f>
        <v>TERRESTRE</v>
      </c>
      <c r="X468" s="44" t="s">
        <v>1807</v>
      </c>
      <c r="Y468" s="44">
        <v>1</v>
      </c>
      <c r="Z468" s="63">
        <f>IF(T468="SOPORTE_TELEFÓNICO",'TARIFAS 2025'!$B$14,IF(V468="PRINCIPAL",'TARIFAS 2025'!$B$11,IF(V468="INTERMEDIA",'TARIFAS 2025'!$C$11,IF(V468="LEJANA",'TARIFAS 2025'!$D$11))))</f>
        <v>31419</v>
      </c>
      <c r="AA468" s="63">
        <f t="shared" si="7"/>
        <v>31419</v>
      </c>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row>
    <row r="469" spans="1:59" s="35" customFormat="1" ht="15.6">
      <c r="A469" s="44" t="s">
        <v>79</v>
      </c>
      <c r="B469" s="44" t="str">
        <f>VLOOKUP(A469,'CENTROS DE COSTOS'!A:D,2,0)</f>
        <v>0036-0003</v>
      </c>
      <c r="C469" s="44" t="str">
        <f>VLOOKUP(A469,'CENTROS DE COSTOS'!A:D,3,0)</f>
        <v>Wompi Suroccidente</v>
      </c>
      <c r="D469" s="44">
        <v>19001</v>
      </c>
      <c r="E469" s="44">
        <v>2846009</v>
      </c>
      <c r="F469" s="44">
        <v>69559</v>
      </c>
      <c r="G469" s="44" t="s">
        <v>35</v>
      </c>
      <c r="H469" s="44" t="s">
        <v>500</v>
      </c>
      <c r="I469" s="44" t="s">
        <v>95</v>
      </c>
      <c r="J469" s="44" t="s">
        <v>2450</v>
      </c>
      <c r="K469" s="44" t="s">
        <v>1174</v>
      </c>
      <c r="L469" s="44" t="s">
        <v>5128</v>
      </c>
      <c r="M469" s="52">
        <v>45936.609027777777</v>
      </c>
      <c r="N469" s="52">
        <v>45938.665277777778</v>
      </c>
      <c r="O469" s="44" t="s">
        <v>37</v>
      </c>
      <c r="P469" s="44" t="s">
        <v>37</v>
      </c>
      <c r="Q469" s="44" t="s">
        <v>3805</v>
      </c>
      <c r="R469" s="44" t="s">
        <v>3806</v>
      </c>
      <c r="S469" s="44" t="s">
        <v>5129</v>
      </c>
      <c r="T469" s="44" t="s">
        <v>1178</v>
      </c>
      <c r="U469" s="44">
        <v>56</v>
      </c>
      <c r="V469" s="44" t="s">
        <v>44</v>
      </c>
      <c r="W469" s="44" t="str">
        <f>VLOOKUP(D469,TIPOLOGIA!A:F,6,0)</f>
        <v>TERRESTRE</v>
      </c>
      <c r="X469" s="44" t="s">
        <v>1309</v>
      </c>
      <c r="Y469" s="44">
        <v>1</v>
      </c>
      <c r="Z469" s="63">
        <f>IF(T469="SOPORTE_TELEFÓNICO",'TARIFAS 2025'!$B$14,IF(V469="PRINCIPAL",'TARIFAS 2025'!$B$11,IF(V469="INTERMEDIA",'TARIFAS 2025'!$C$11,IF(V469="LEJANA",'TARIFAS 2025'!$D$11))))</f>
        <v>40250</v>
      </c>
      <c r="AA469" s="63">
        <f t="shared" si="7"/>
        <v>40250</v>
      </c>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row>
    <row r="470" spans="1:59" s="35" customFormat="1" ht="15.6">
      <c r="A470" s="44" t="s">
        <v>73</v>
      </c>
      <c r="B470" s="44" t="str">
        <f>VLOOKUP(A470,'CENTROS DE COSTOS'!A:D,2,0)</f>
        <v>0036-0004</v>
      </c>
      <c r="C470" s="44" t="str">
        <f>VLOOKUP(A470,'CENTROS DE COSTOS'!A:D,3,0)</f>
        <v>Wompi Centro</v>
      </c>
      <c r="D470" s="44">
        <v>11001</v>
      </c>
      <c r="E470" s="44">
        <v>2847128</v>
      </c>
      <c r="F470" s="44">
        <v>73645</v>
      </c>
      <c r="G470" s="44" t="s">
        <v>35</v>
      </c>
      <c r="H470" s="44" t="s">
        <v>620</v>
      </c>
      <c r="I470" s="44" t="s">
        <v>73</v>
      </c>
      <c r="J470" s="44" t="s">
        <v>5130</v>
      </c>
      <c r="K470" s="44" t="s">
        <v>1174</v>
      </c>
      <c r="L470" s="44" t="s">
        <v>5131</v>
      </c>
      <c r="M470" s="52">
        <v>45936.668749999997</v>
      </c>
      <c r="N470" s="52">
        <v>45938.667361111111</v>
      </c>
      <c r="O470" s="44" t="s">
        <v>37</v>
      </c>
      <c r="P470" s="44" t="s">
        <v>37</v>
      </c>
      <c r="Q470" s="44" t="s">
        <v>3805</v>
      </c>
      <c r="R470" s="44" t="s">
        <v>3806</v>
      </c>
      <c r="S470" s="44" t="s">
        <v>5127</v>
      </c>
      <c r="T470" s="44" t="s">
        <v>1178</v>
      </c>
      <c r="U470" s="44">
        <v>48</v>
      </c>
      <c r="V470" s="44" t="s">
        <v>42</v>
      </c>
      <c r="W470" s="44" t="str">
        <f>VLOOKUP(D470,TIPOLOGIA!A:F,6,0)</f>
        <v>TERRESTRE</v>
      </c>
      <c r="X470" s="44" t="s">
        <v>1332</v>
      </c>
      <c r="Y470" s="44">
        <v>1</v>
      </c>
      <c r="Z470" s="63">
        <f>IF(T470="SOPORTE_TELEFÓNICO",'TARIFAS 2025'!$B$14,IF(V470="PRINCIPAL",'TARIFAS 2025'!$B$11,IF(V470="INTERMEDIA",'TARIFAS 2025'!$C$11,IF(V470="LEJANA",'TARIFAS 2025'!$D$11))))</f>
        <v>31419</v>
      </c>
      <c r="AA470" s="63">
        <f t="shared" si="7"/>
        <v>31419</v>
      </c>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row>
    <row r="471" spans="1:59" s="35" customFormat="1" ht="15.6">
      <c r="A471" s="44" t="s">
        <v>91</v>
      </c>
      <c r="B471" s="44" t="str">
        <f>VLOOKUP(A471,'CENTROS DE COSTOS'!A:D,2,0)</f>
        <v>0036-0001</v>
      </c>
      <c r="C471" s="44" t="str">
        <f>VLOOKUP(A471,'CENTROS DE COSTOS'!A:D,3,0)</f>
        <v>Wompi Costa</v>
      </c>
      <c r="D471" s="44">
        <v>23001</v>
      </c>
      <c r="E471" s="44">
        <v>2838521</v>
      </c>
      <c r="F471" s="44">
        <v>68358</v>
      </c>
      <c r="G471" s="44" t="s">
        <v>35</v>
      </c>
      <c r="H471" s="44" t="s">
        <v>278</v>
      </c>
      <c r="I471" s="44" t="s">
        <v>91</v>
      </c>
      <c r="J471" s="44" t="s">
        <v>5132</v>
      </c>
      <c r="K471" s="44" t="s">
        <v>1174</v>
      </c>
      <c r="L471" s="44" t="s">
        <v>5133</v>
      </c>
      <c r="M471" s="52">
        <v>45936.333333333336</v>
      </c>
      <c r="N471" s="52">
        <v>45938.670138888891</v>
      </c>
      <c r="O471" s="44" t="s">
        <v>37</v>
      </c>
      <c r="P471" s="44" t="s">
        <v>37</v>
      </c>
      <c r="Q471" s="44" t="s">
        <v>3805</v>
      </c>
      <c r="R471" s="44" t="s">
        <v>3806</v>
      </c>
      <c r="S471" s="44" t="s">
        <v>5134</v>
      </c>
      <c r="T471" s="44" t="s">
        <v>1178</v>
      </c>
      <c r="U471" s="44">
        <v>24</v>
      </c>
      <c r="V471" s="44" t="s">
        <v>42</v>
      </c>
      <c r="W471" s="44" t="str">
        <f>VLOOKUP(D471,TIPOLOGIA!A:F,6,0)</f>
        <v>TERRESTRE</v>
      </c>
      <c r="X471" s="44" t="s">
        <v>1309</v>
      </c>
      <c r="Y471" s="44">
        <v>1</v>
      </c>
      <c r="Z471" s="63">
        <f>IF(T471="SOPORTE_TELEFÓNICO",'TARIFAS 2025'!$B$14,IF(V471="PRINCIPAL",'TARIFAS 2025'!$B$11,IF(V471="INTERMEDIA",'TARIFAS 2025'!$C$11,IF(V471="LEJANA",'TARIFAS 2025'!$D$11))))</f>
        <v>31419</v>
      </c>
      <c r="AA471" s="63">
        <f t="shared" si="7"/>
        <v>31419</v>
      </c>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row>
    <row r="472" spans="1:59" s="35" customFormat="1" ht="15.6">
      <c r="A472" s="44" t="s">
        <v>100</v>
      </c>
      <c r="B472" s="44" t="str">
        <f>VLOOKUP(A472,'CENTROS DE COSTOS'!A:D,2,0)</f>
        <v>0036-0006</v>
      </c>
      <c r="C472" s="44" t="str">
        <f>VLOOKUP(A472,'CENTROS DE COSTOS'!A:D,3,0)</f>
        <v>Wompi Oriente</v>
      </c>
      <c r="D472" s="44">
        <v>50001</v>
      </c>
      <c r="E472" s="44">
        <v>2848596</v>
      </c>
      <c r="F472" s="44">
        <v>16036</v>
      </c>
      <c r="G472" s="44" t="s">
        <v>35</v>
      </c>
      <c r="H472" s="44" t="s">
        <v>816</v>
      </c>
      <c r="I472" s="44" t="s">
        <v>100</v>
      </c>
      <c r="J472" s="44" t="s">
        <v>5135</v>
      </c>
      <c r="K472" s="44" t="s">
        <v>1174</v>
      </c>
      <c r="L472" s="44" t="s">
        <v>5136</v>
      </c>
      <c r="M472" s="52">
        <v>45937.333333333336</v>
      </c>
      <c r="N472" s="52">
        <v>45938.672222222223</v>
      </c>
      <c r="O472" s="44" t="s">
        <v>37</v>
      </c>
      <c r="P472" s="44" t="s">
        <v>37</v>
      </c>
      <c r="Q472" s="44" t="s">
        <v>3805</v>
      </c>
      <c r="R472" s="44" t="s">
        <v>3806</v>
      </c>
      <c r="S472" s="44" t="s">
        <v>5137</v>
      </c>
      <c r="T472" s="44" t="s">
        <v>1178</v>
      </c>
      <c r="U472" s="44">
        <v>48</v>
      </c>
      <c r="V472" s="44" t="s">
        <v>42</v>
      </c>
      <c r="W472" s="44" t="str">
        <f>VLOOKUP(D472,TIPOLOGIA!A:F,6,0)</f>
        <v>TERRESTRE</v>
      </c>
      <c r="X472" s="44" t="s">
        <v>3928</v>
      </c>
      <c r="Y472" s="44">
        <v>1</v>
      </c>
      <c r="Z472" s="63">
        <f>IF(T472="SOPORTE_TELEFÓNICO",'TARIFAS 2025'!$B$14,IF(V472="PRINCIPAL",'TARIFAS 2025'!$B$11,IF(V472="INTERMEDIA",'TARIFAS 2025'!$C$11,IF(V472="LEJANA",'TARIFAS 2025'!$D$11))))</f>
        <v>31419</v>
      </c>
      <c r="AA472" s="63">
        <f t="shared" si="7"/>
        <v>31419</v>
      </c>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row>
    <row r="473" spans="1:59" s="35" customFormat="1" ht="15.6">
      <c r="A473" s="44" t="s">
        <v>73</v>
      </c>
      <c r="B473" s="44" t="str">
        <f>VLOOKUP(A473,'CENTROS DE COSTOS'!A:D,2,0)</f>
        <v>0036-0004</v>
      </c>
      <c r="C473" s="44" t="str">
        <f>VLOOKUP(A473,'CENTROS DE COSTOS'!A:D,3,0)</f>
        <v>Wompi Centro</v>
      </c>
      <c r="D473" s="44">
        <v>11001</v>
      </c>
      <c r="E473" s="44">
        <v>2846892</v>
      </c>
      <c r="F473" s="44">
        <v>45991</v>
      </c>
      <c r="G473" s="44" t="s">
        <v>35</v>
      </c>
      <c r="H473" s="44" t="s">
        <v>620</v>
      </c>
      <c r="I473" s="44" t="s">
        <v>73</v>
      </c>
      <c r="J473" s="44" t="s">
        <v>5138</v>
      </c>
      <c r="K473" s="44" t="s">
        <v>1174</v>
      </c>
      <c r="L473" s="44" t="s">
        <v>5139</v>
      </c>
      <c r="M473" s="52">
        <v>45936.669444444444</v>
      </c>
      <c r="N473" s="52">
        <v>45938.683333333334</v>
      </c>
      <c r="O473" s="44" t="s">
        <v>37</v>
      </c>
      <c r="P473" s="44" t="s">
        <v>37</v>
      </c>
      <c r="Q473" s="44" t="s">
        <v>3805</v>
      </c>
      <c r="R473" s="44" t="s">
        <v>3806</v>
      </c>
      <c r="S473" s="44" t="s">
        <v>5127</v>
      </c>
      <c r="T473" s="44" t="s">
        <v>1178</v>
      </c>
      <c r="U473" s="44">
        <v>56</v>
      </c>
      <c r="V473" s="44" t="s">
        <v>42</v>
      </c>
      <c r="W473" s="44" t="str">
        <f>VLOOKUP(D473,TIPOLOGIA!A:F,6,0)</f>
        <v>TERRESTRE</v>
      </c>
      <c r="X473" s="44" t="s">
        <v>5140</v>
      </c>
      <c r="Y473" s="44">
        <v>1</v>
      </c>
      <c r="Z473" s="63">
        <f>IF(T473="SOPORTE_TELEFÓNICO",'TARIFAS 2025'!$B$14,IF(V473="PRINCIPAL",'TARIFAS 2025'!$B$11,IF(V473="INTERMEDIA",'TARIFAS 2025'!$C$11,IF(V473="LEJANA",'TARIFAS 2025'!$D$11))))</f>
        <v>31419</v>
      </c>
      <c r="AA473" s="63">
        <f t="shared" si="7"/>
        <v>31419</v>
      </c>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row>
    <row r="474" spans="1:59" s="35" customFormat="1" ht="15.6">
      <c r="A474" s="44" t="s">
        <v>83</v>
      </c>
      <c r="B474" s="44" t="str">
        <f>VLOOKUP(A474,'CENTROS DE COSTOS'!A:D,2,0)</f>
        <v>0036-0007</v>
      </c>
      <c r="C474" s="44" t="str">
        <f>VLOOKUP(A474,'CENTROS DE COSTOS'!A:D,3,0)</f>
        <v>Wompi Santander</v>
      </c>
      <c r="D474" s="44">
        <v>54001</v>
      </c>
      <c r="E474" s="44">
        <v>2846896</v>
      </c>
      <c r="F474" s="44">
        <v>76726</v>
      </c>
      <c r="G474" s="44" t="s">
        <v>35</v>
      </c>
      <c r="H474" s="44" t="s">
        <v>893</v>
      </c>
      <c r="I474" s="44" t="s">
        <v>83</v>
      </c>
      <c r="J474" s="44" t="s">
        <v>5141</v>
      </c>
      <c r="K474" s="44" t="s">
        <v>1174</v>
      </c>
      <c r="L474" s="44" t="s">
        <v>5142</v>
      </c>
      <c r="M474" s="52">
        <v>45936.670138888891</v>
      </c>
      <c r="N474" s="52">
        <v>45938.686805555553</v>
      </c>
      <c r="O474" s="44" t="s">
        <v>37</v>
      </c>
      <c r="P474" s="44" t="s">
        <v>37</v>
      </c>
      <c r="Q474" s="44" t="s">
        <v>3805</v>
      </c>
      <c r="R474" s="44" t="s">
        <v>3806</v>
      </c>
      <c r="S474" s="44" t="s">
        <v>5143</v>
      </c>
      <c r="T474" s="44" t="s">
        <v>1178</v>
      </c>
      <c r="U474" s="44">
        <v>16</v>
      </c>
      <c r="V474" s="44" t="s">
        <v>42</v>
      </c>
      <c r="W474" s="44" t="str">
        <f>VLOOKUP(D474,TIPOLOGIA!A:F,6,0)</f>
        <v>TERRESTRE</v>
      </c>
      <c r="X474" s="44" t="s">
        <v>1309</v>
      </c>
      <c r="Y474" s="44">
        <v>1</v>
      </c>
      <c r="Z474" s="63">
        <f>IF(T474="SOPORTE_TELEFÓNICO",'TARIFAS 2025'!$B$14,IF(V474="PRINCIPAL",'TARIFAS 2025'!$B$11,IF(V474="INTERMEDIA",'TARIFAS 2025'!$C$11,IF(V474="LEJANA",'TARIFAS 2025'!$D$11))))</f>
        <v>31419</v>
      </c>
      <c r="AA474" s="63">
        <f t="shared" si="7"/>
        <v>31419</v>
      </c>
      <c r="AB474" s="41"/>
      <c r="AC474" s="41"/>
      <c r="AD474" s="41"/>
      <c r="AE474" s="41"/>
      <c r="AF474" s="41"/>
      <c r="AG474" s="41"/>
      <c r="AH474" s="41"/>
      <c r="AI474" s="41"/>
      <c r="AJ474" s="41"/>
      <c r="AK474" s="41"/>
      <c r="AL474" s="41"/>
      <c r="AM474" s="41"/>
      <c r="AN474" s="41"/>
      <c r="AO474" s="41"/>
      <c r="AP474" s="41"/>
      <c r="AQ474" s="41"/>
      <c r="AR474" s="41"/>
      <c r="AS474" s="41"/>
      <c r="AT474" s="41"/>
      <c r="AU474" s="41"/>
      <c r="AV474" s="41"/>
      <c r="AW474" s="41"/>
      <c r="AX474" s="41"/>
      <c r="AY474" s="41"/>
      <c r="AZ474" s="41"/>
      <c r="BA474" s="41"/>
      <c r="BB474" s="41"/>
      <c r="BC474" s="41"/>
      <c r="BD474" s="41"/>
      <c r="BE474" s="41"/>
      <c r="BF474" s="41"/>
      <c r="BG474" s="41"/>
    </row>
    <row r="475" spans="1:59" s="35" customFormat="1" ht="15.6">
      <c r="A475" s="44" t="s">
        <v>83</v>
      </c>
      <c r="B475" s="44" t="str">
        <f>VLOOKUP(A475,'CENTROS DE COSTOS'!A:D,2,0)</f>
        <v>0036-0007</v>
      </c>
      <c r="C475" s="44" t="str">
        <f>VLOOKUP(A475,'CENTROS DE COSTOS'!A:D,3,0)</f>
        <v>Wompi Santander</v>
      </c>
      <c r="D475" s="44">
        <v>54001</v>
      </c>
      <c r="E475" s="44">
        <v>2846067</v>
      </c>
      <c r="F475" s="44">
        <v>75329</v>
      </c>
      <c r="G475" s="44" t="s">
        <v>35</v>
      </c>
      <c r="H475" s="44" t="s">
        <v>893</v>
      </c>
      <c r="I475" s="44" t="s">
        <v>83</v>
      </c>
      <c r="J475" s="44" t="s">
        <v>5144</v>
      </c>
      <c r="K475" s="44" t="s">
        <v>1174</v>
      </c>
      <c r="L475" s="44" t="s">
        <v>5145</v>
      </c>
      <c r="M475" s="52">
        <v>45936.617361111108</v>
      </c>
      <c r="N475" s="52">
        <v>45938.697222222225</v>
      </c>
      <c r="O475" s="44" t="s">
        <v>37</v>
      </c>
      <c r="P475" s="44" t="s">
        <v>37</v>
      </c>
      <c r="Q475" s="44" t="s">
        <v>3805</v>
      </c>
      <c r="R475" s="44" t="s">
        <v>3806</v>
      </c>
      <c r="S475" s="44" t="s">
        <v>5146</v>
      </c>
      <c r="T475" s="44" t="s">
        <v>1178</v>
      </c>
      <c r="U475" s="44">
        <v>16</v>
      </c>
      <c r="V475" s="44" t="s">
        <v>42</v>
      </c>
      <c r="W475" s="44" t="str">
        <f>VLOOKUP(D475,TIPOLOGIA!A:F,6,0)</f>
        <v>TERRESTRE</v>
      </c>
      <c r="X475" s="44" t="s">
        <v>1418</v>
      </c>
      <c r="Y475" s="44">
        <v>1</v>
      </c>
      <c r="Z475" s="63">
        <f>IF(T475="SOPORTE_TELEFÓNICO",'TARIFAS 2025'!$B$14,IF(V475="PRINCIPAL",'TARIFAS 2025'!$B$11,IF(V475="INTERMEDIA",'TARIFAS 2025'!$C$11,IF(V475="LEJANA",'TARIFAS 2025'!$D$11))))</f>
        <v>31419</v>
      </c>
      <c r="AA475" s="63">
        <f t="shared" si="7"/>
        <v>31419</v>
      </c>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row>
    <row r="476" spans="1:59" s="35" customFormat="1" ht="15.6">
      <c r="A476" s="44" t="s">
        <v>79</v>
      </c>
      <c r="B476" s="44" t="str">
        <f>VLOOKUP(A476,'CENTROS DE COSTOS'!A:D,2,0)</f>
        <v>0036-0003</v>
      </c>
      <c r="C476" s="44" t="str">
        <f>VLOOKUP(A476,'CENTROS DE COSTOS'!A:D,3,0)</f>
        <v>Wompi Suroccidente</v>
      </c>
      <c r="D476" s="44">
        <v>76001</v>
      </c>
      <c r="E476" s="44">
        <v>2847819</v>
      </c>
      <c r="F476" s="44">
        <v>40171</v>
      </c>
      <c r="G476" s="44" t="s">
        <v>35</v>
      </c>
      <c r="H476" s="44" t="s">
        <v>1103</v>
      </c>
      <c r="I476" s="44" t="s">
        <v>79</v>
      </c>
      <c r="J476" s="44" t="s">
        <v>5147</v>
      </c>
      <c r="K476" s="44" t="s">
        <v>1174</v>
      </c>
      <c r="L476" s="44" t="s">
        <v>5148</v>
      </c>
      <c r="M476" s="52">
        <v>45937.333333333336</v>
      </c>
      <c r="N476" s="52">
        <v>45938.701388888891</v>
      </c>
      <c r="O476" s="44" t="s">
        <v>37</v>
      </c>
      <c r="P476" s="44" t="s">
        <v>37</v>
      </c>
      <c r="Q476" s="44" t="s">
        <v>3805</v>
      </c>
      <c r="R476" s="44" t="s">
        <v>3806</v>
      </c>
      <c r="S476" s="44" t="s">
        <v>5149</v>
      </c>
      <c r="T476" s="44" t="s">
        <v>1178</v>
      </c>
      <c r="U476" s="44">
        <v>48</v>
      </c>
      <c r="V476" s="44" t="s">
        <v>42</v>
      </c>
      <c r="W476" s="44" t="str">
        <f>VLOOKUP(D476,TIPOLOGIA!A:F,6,0)</f>
        <v>TERRESTRE</v>
      </c>
      <c r="X476" s="44" t="s">
        <v>1418</v>
      </c>
      <c r="Y476" s="44">
        <v>1</v>
      </c>
      <c r="Z476" s="63">
        <f>IF(T476="SOPORTE_TELEFÓNICO",'TARIFAS 2025'!$B$14,IF(V476="PRINCIPAL",'TARIFAS 2025'!$B$11,IF(V476="INTERMEDIA",'TARIFAS 2025'!$C$11,IF(V476="LEJANA",'TARIFAS 2025'!$D$11))))</f>
        <v>31419</v>
      </c>
      <c r="AA476" s="63">
        <f t="shared" si="7"/>
        <v>31419</v>
      </c>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row>
    <row r="477" spans="1:59" s="35" customFormat="1" ht="15.6">
      <c r="A477" s="44" t="s">
        <v>83</v>
      </c>
      <c r="B477" s="44" t="str">
        <f>VLOOKUP(A477,'CENTROS DE COSTOS'!A:D,2,0)</f>
        <v>0036-0007</v>
      </c>
      <c r="C477" s="44" t="str">
        <f>VLOOKUP(A477,'CENTROS DE COSTOS'!A:D,3,0)</f>
        <v>Wompi Santander</v>
      </c>
      <c r="D477" s="44">
        <v>54001</v>
      </c>
      <c r="E477" s="44">
        <v>2849369</v>
      </c>
      <c r="F477" s="44">
        <v>15712</v>
      </c>
      <c r="G477" s="44" t="s">
        <v>35</v>
      </c>
      <c r="H477" s="44" t="s">
        <v>893</v>
      </c>
      <c r="I477" s="44" t="s">
        <v>83</v>
      </c>
      <c r="J477" s="44" t="s">
        <v>2370</v>
      </c>
      <c r="K477" s="44" t="s">
        <v>1174</v>
      </c>
      <c r="L477" s="44" t="s">
        <v>5150</v>
      </c>
      <c r="M477" s="52">
        <v>45937.379166666666</v>
      </c>
      <c r="N477" s="52">
        <v>45938.705555555556</v>
      </c>
      <c r="O477" s="44" t="s">
        <v>37</v>
      </c>
      <c r="P477" s="44" t="s">
        <v>37</v>
      </c>
      <c r="Q477" s="44" t="s">
        <v>3805</v>
      </c>
      <c r="R477" s="44" t="s">
        <v>3806</v>
      </c>
      <c r="S477" s="44" t="s">
        <v>5151</v>
      </c>
      <c r="T477" s="44" t="s">
        <v>1178</v>
      </c>
      <c r="U477" s="44">
        <v>64</v>
      </c>
      <c r="V477" s="44" t="s">
        <v>42</v>
      </c>
      <c r="W477" s="44" t="str">
        <f>VLOOKUP(D477,TIPOLOGIA!A:F,6,0)</f>
        <v>TERRESTRE</v>
      </c>
      <c r="X477" s="44" t="s">
        <v>2026</v>
      </c>
      <c r="Y477" s="44">
        <v>1</v>
      </c>
      <c r="Z477" s="63">
        <f>IF(T477="SOPORTE_TELEFÓNICO",'TARIFAS 2025'!$B$14,IF(V477="PRINCIPAL",'TARIFAS 2025'!$B$11,IF(V477="INTERMEDIA",'TARIFAS 2025'!$C$11,IF(V477="LEJANA",'TARIFAS 2025'!$D$11))))</f>
        <v>31419</v>
      </c>
      <c r="AA477" s="63">
        <f t="shared" si="7"/>
        <v>31419</v>
      </c>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row>
    <row r="478" spans="1:59" s="35" customFormat="1" ht="15.6">
      <c r="A478" s="44" t="s">
        <v>100</v>
      </c>
      <c r="B478" s="44" t="str">
        <f>VLOOKUP(A478,'CENTROS DE COSTOS'!A:D,2,0)</f>
        <v>0036-0006</v>
      </c>
      <c r="C478" s="44" t="str">
        <f>VLOOKUP(A478,'CENTROS DE COSTOS'!A:D,3,0)</f>
        <v>Wompi Oriente</v>
      </c>
      <c r="D478" s="44">
        <v>50001</v>
      </c>
      <c r="E478" s="44">
        <v>2850278</v>
      </c>
      <c r="F478" s="44">
        <v>68824</v>
      </c>
      <c r="G478" s="44" t="s">
        <v>35</v>
      </c>
      <c r="H478" s="44" t="s">
        <v>816</v>
      </c>
      <c r="I478" s="44" t="s">
        <v>100</v>
      </c>
      <c r="J478" s="44" t="s">
        <v>5152</v>
      </c>
      <c r="K478" s="44" t="s">
        <v>1174</v>
      </c>
      <c r="L478" s="44" t="s">
        <v>5153</v>
      </c>
      <c r="M478" s="52">
        <v>45937.436111111114</v>
      </c>
      <c r="N478" s="52">
        <v>45938.706944444442</v>
      </c>
      <c r="O478" s="44" t="s">
        <v>37</v>
      </c>
      <c r="P478" s="44" t="s">
        <v>37</v>
      </c>
      <c r="Q478" s="44" t="s">
        <v>3805</v>
      </c>
      <c r="R478" s="44" t="s">
        <v>3806</v>
      </c>
      <c r="S478" s="44" t="s">
        <v>5154</v>
      </c>
      <c r="T478" s="44" t="s">
        <v>1178</v>
      </c>
      <c r="U478" s="44">
        <v>32</v>
      </c>
      <c r="V478" s="44" t="s">
        <v>42</v>
      </c>
      <c r="W478" s="44" t="str">
        <f>VLOOKUP(D478,TIPOLOGIA!A:F,6,0)</f>
        <v>TERRESTRE</v>
      </c>
      <c r="X478" s="44" t="s">
        <v>1286</v>
      </c>
      <c r="Y478" s="44">
        <v>1</v>
      </c>
      <c r="Z478" s="63">
        <f>IF(T478="SOPORTE_TELEFÓNICO",'TARIFAS 2025'!$B$14,IF(V478="PRINCIPAL",'TARIFAS 2025'!$B$11,IF(V478="INTERMEDIA",'TARIFAS 2025'!$C$11,IF(V478="LEJANA",'TARIFAS 2025'!$D$11))))</f>
        <v>31419</v>
      </c>
      <c r="AA478" s="63">
        <f t="shared" si="7"/>
        <v>31419</v>
      </c>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row>
    <row r="479" spans="1:59" s="35" customFormat="1" ht="15.6">
      <c r="A479" s="44" t="s">
        <v>73</v>
      </c>
      <c r="B479" s="44" t="str">
        <f>VLOOKUP(A479,'CENTROS DE COSTOS'!A:D,2,0)</f>
        <v>0036-0004</v>
      </c>
      <c r="C479" s="44" t="str">
        <f>VLOOKUP(A479,'CENTROS DE COSTOS'!A:D,3,0)</f>
        <v>Wompi Centro</v>
      </c>
      <c r="D479" s="44">
        <v>11001</v>
      </c>
      <c r="E479" s="44">
        <v>2839544</v>
      </c>
      <c r="F479" s="44">
        <v>58579</v>
      </c>
      <c r="G479" s="44" t="s">
        <v>35</v>
      </c>
      <c r="H479" s="44" t="s">
        <v>620</v>
      </c>
      <c r="I479" s="44" t="s">
        <v>2057</v>
      </c>
      <c r="J479" s="44" t="s">
        <v>5155</v>
      </c>
      <c r="K479" s="44" t="s">
        <v>1174</v>
      </c>
      <c r="L479" s="44" t="s">
        <v>5156</v>
      </c>
      <c r="M479" s="52">
        <v>45936.333333333336</v>
      </c>
      <c r="N479" s="52">
        <v>45938.708333333336</v>
      </c>
      <c r="O479" s="44" t="s">
        <v>37</v>
      </c>
      <c r="P479" s="44" t="s">
        <v>37</v>
      </c>
      <c r="Q479" s="44" t="s">
        <v>3805</v>
      </c>
      <c r="R479" s="44" t="s">
        <v>3806</v>
      </c>
      <c r="S479" s="44" t="s">
        <v>5157</v>
      </c>
      <c r="T479" s="44" t="s">
        <v>1178</v>
      </c>
      <c r="U479" s="44">
        <v>32</v>
      </c>
      <c r="V479" s="44" t="s">
        <v>42</v>
      </c>
      <c r="W479" s="44" t="str">
        <f>VLOOKUP(D479,TIPOLOGIA!A:F,6,0)</f>
        <v>TERRESTRE</v>
      </c>
      <c r="X479" s="44" t="s">
        <v>5140</v>
      </c>
      <c r="Y479" s="44">
        <v>1</v>
      </c>
      <c r="Z479" s="63">
        <f>IF(T479="SOPORTE_TELEFÓNICO",'TARIFAS 2025'!$B$14,IF(V479="PRINCIPAL",'TARIFAS 2025'!$B$11,IF(V479="INTERMEDIA",'TARIFAS 2025'!$C$11,IF(V479="LEJANA",'TARIFAS 2025'!$D$11))))</f>
        <v>31419</v>
      </c>
      <c r="AA479" s="63">
        <f t="shared" si="7"/>
        <v>31419</v>
      </c>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row>
    <row r="480" spans="1:59" s="35" customFormat="1" ht="15.6">
      <c r="A480" s="44" t="s">
        <v>92</v>
      </c>
      <c r="B480" s="44" t="str">
        <f>VLOOKUP(A480,'CENTROS DE COSTOS'!A:D,2,0)</f>
        <v>0036-0006</v>
      </c>
      <c r="C480" s="44" t="str">
        <f>VLOOKUP(A480,'CENTROS DE COSTOS'!A:D,3,0)</f>
        <v>Wompi Oriente</v>
      </c>
      <c r="D480" s="44">
        <v>18001</v>
      </c>
      <c r="E480" s="44">
        <v>2850178</v>
      </c>
      <c r="F480" s="44">
        <v>77355</v>
      </c>
      <c r="G480" s="44" t="s">
        <v>35</v>
      </c>
      <c r="H480" s="44" t="s">
        <v>468</v>
      </c>
      <c r="I480" s="44" t="s">
        <v>84</v>
      </c>
      <c r="J480" s="44" t="s">
        <v>5158</v>
      </c>
      <c r="K480" s="44" t="s">
        <v>1174</v>
      </c>
      <c r="L480" s="44" t="s">
        <v>5159</v>
      </c>
      <c r="M480" s="52">
        <v>45937.431250000001</v>
      </c>
      <c r="N480" s="52">
        <v>45938.714583333334</v>
      </c>
      <c r="O480" s="44" t="s">
        <v>37</v>
      </c>
      <c r="P480" s="44" t="s">
        <v>37</v>
      </c>
      <c r="Q480" s="44" t="s">
        <v>3805</v>
      </c>
      <c r="R480" s="44" t="s">
        <v>3806</v>
      </c>
      <c r="S480" s="44" t="s">
        <v>5160</v>
      </c>
      <c r="T480" s="44" t="s">
        <v>1178</v>
      </c>
      <c r="U480" s="44">
        <v>16</v>
      </c>
      <c r="V480" s="44" t="s">
        <v>44</v>
      </c>
      <c r="W480" s="44" t="str">
        <f>VLOOKUP(D480,TIPOLOGIA!A:F,6,0)</f>
        <v>TERRESTRE</v>
      </c>
      <c r="X480" s="44" t="s">
        <v>2080</v>
      </c>
      <c r="Y480" s="44">
        <v>1</v>
      </c>
      <c r="Z480" s="63">
        <f>IF(T480="SOPORTE_TELEFÓNICO",'TARIFAS 2025'!$B$14,IF(V480="PRINCIPAL",'TARIFAS 2025'!$B$11,IF(V480="INTERMEDIA",'TARIFAS 2025'!$C$11,IF(V480="LEJANA",'TARIFAS 2025'!$D$11))))</f>
        <v>40250</v>
      </c>
      <c r="AA480" s="63">
        <f t="shared" si="7"/>
        <v>40250</v>
      </c>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41"/>
      <c r="AY480" s="41"/>
      <c r="AZ480" s="41"/>
      <c r="BA480" s="41"/>
      <c r="BB480" s="41"/>
      <c r="BC480" s="41"/>
      <c r="BD480" s="41"/>
      <c r="BE480" s="41"/>
      <c r="BF480" s="41"/>
      <c r="BG480" s="41"/>
    </row>
    <row r="481" spans="1:59" s="35" customFormat="1" ht="15.6">
      <c r="A481" s="44" t="s">
        <v>79</v>
      </c>
      <c r="B481" s="44" t="str">
        <f>VLOOKUP(A481,'CENTROS DE COSTOS'!A:D,2,0)</f>
        <v>0036-0003</v>
      </c>
      <c r="C481" s="44" t="str">
        <f>VLOOKUP(A481,'CENTROS DE COSTOS'!A:D,3,0)</f>
        <v>Wompi Suroccidente</v>
      </c>
      <c r="D481" s="44">
        <v>76377</v>
      </c>
      <c r="E481" s="44">
        <v>2826170</v>
      </c>
      <c r="F481" s="44">
        <v>64106</v>
      </c>
      <c r="G481" s="44" t="s">
        <v>35</v>
      </c>
      <c r="H481" s="44" t="s">
        <v>1103</v>
      </c>
      <c r="I481" s="44" t="s">
        <v>1122</v>
      </c>
      <c r="J481" s="44" t="s">
        <v>5161</v>
      </c>
      <c r="K481" s="44" t="s">
        <v>1174</v>
      </c>
      <c r="L481" s="44" t="s">
        <v>5162</v>
      </c>
      <c r="M481" s="52">
        <v>45932.333333333336</v>
      </c>
      <c r="N481" s="52">
        <v>45938.720138888886</v>
      </c>
      <c r="O481" s="44" t="s">
        <v>37</v>
      </c>
      <c r="P481" s="44" t="s">
        <v>37</v>
      </c>
      <c r="Q481" s="44" t="s">
        <v>3805</v>
      </c>
      <c r="R481" s="44" t="s">
        <v>3806</v>
      </c>
      <c r="S481" s="44" t="s">
        <v>5163</v>
      </c>
      <c r="T481" s="44" t="s">
        <v>3828</v>
      </c>
      <c r="U481" s="44">
        <v>48</v>
      </c>
      <c r="V481" s="44" t="s">
        <v>43</v>
      </c>
      <c r="W481" s="44" t="str">
        <f>VLOOKUP(D481,TIPOLOGIA!A:F,6,0)</f>
        <v>TERRESTRE</v>
      </c>
      <c r="X481" s="44" t="s">
        <v>1515</v>
      </c>
      <c r="Y481" s="44">
        <v>1</v>
      </c>
      <c r="Z481" s="63">
        <f>IF(T481="SOPORTE_TELEFÓNICO",'TARIFAS 2025'!$B$14,IF(V481="PRINCIPAL",'TARIFAS 2025'!$B$11,IF(V481="INTERMEDIA",'TARIFAS 2025'!$C$11,IF(V481="LEJANA",'TARIFAS 2025'!$D$11))))</f>
        <v>36351</v>
      </c>
      <c r="AA481" s="63">
        <f t="shared" si="7"/>
        <v>36351</v>
      </c>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row>
    <row r="482" spans="1:59" s="35" customFormat="1" ht="15.6">
      <c r="A482" s="44" t="s">
        <v>79</v>
      </c>
      <c r="B482" s="44" t="str">
        <f>VLOOKUP(A482,'CENTROS DE COSTOS'!A:D,2,0)</f>
        <v>0036-0003</v>
      </c>
      <c r="C482" s="44" t="str">
        <f>VLOOKUP(A482,'CENTROS DE COSTOS'!A:D,3,0)</f>
        <v>Wompi Suroccidente</v>
      </c>
      <c r="D482" s="44">
        <v>76248</v>
      </c>
      <c r="E482" s="44">
        <v>2827013</v>
      </c>
      <c r="F482" s="44">
        <v>71416</v>
      </c>
      <c r="G482" s="44" t="s">
        <v>35</v>
      </c>
      <c r="H482" s="44" t="s">
        <v>1103</v>
      </c>
      <c r="I482" s="44" t="s">
        <v>1115</v>
      </c>
      <c r="J482" s="44" t="s">
        <v>5164</v>
      </c>
      <c r="K482" s="44" t="s">
        <v>1174</v>
      </c>
      <c r="L482" s="44" t="s">
        <v>5165</v>
      </c>
      <c r="M482" s="52">
        <v>45932.333333333336</v>
      </c>
      <c r="N482" s="52">
        <v>45938.720833333333</v>
      </c>
      <c r="O482" s="44" t="s">
        <v>37</v>
      </c>
      <c r="P482" s="44" t="s">
        <v>37</v>
      </c>
      <c r="Q482" s="44" t="s">
        <v>3805</v>
      </c>
      <c r="R482" s="44" t="s">
        <v>3806</v>
      </c>
      <c r="S482" s="44" t="s">
        <v>5166</v>
      </c>
      <c r="T482" s="44" t="s">
        <v>3828</v>
      </c>
      <c r="U482" s="44">
        <v>64</v>
      </c>
      <c r="V482" s="44" t="s">
        <v>43</v>
      </c>
      <c r="W482" s="44" t="str">
        <f>VLOOKUP(D482,TIPOLOGIA!A:F,6,0)</f>
        <v>TERRESTRE</v>
      </c>
      <c r="X482" s="44" t="s">
        <v>4726</v>
      </c>
      <c r="Y482" s="44">
        <v>1</v>
      </c>
      <c r="Z482" s="63">
        <f>IF(T482="SOPORTE_TELEFÓNICO",'TARIFAS 2025'!$B$14,IF(V482="PRINCIPAL",'TARIFAS 2025'!$B$11,IF(V482="INTERMEDIA",'TARIFAS 2025'!$C$11,IF(V482="LEJANA",'TARIFAS 2025'!$D$11))))</f>
        <v>36351</v>
      </c>
      <c r="AA482" s="63">
        <f t="shared" si="7"/>
        <v>36351</v>
      </c>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row>
    <row r="483" spans="1:59" s="35" customFormat="1" ht="15.6">
      <c r="A483" s="44" t="s">
        <v>76</v>
      </c>
      <c r="B483" s="44" t="str">
        <f>VLOOKUP(A483,'CENTROS DE COSTOS'!A:D,2,0)</f>
        <v>0036-0007</v>
      </c>
      <c r="C483" s="44" t="str">
        <f>VLOOKUP(A483,'CENTROS DE COSTOS'!A:D,3,0)</f>
        <v>Wompi Santander</v>
      </c>
      <c r="D483" s="44">
        <v>68406</v>
      </c>
      <c r="E483" s="44">
        <v>2825862</v>
      </c>
      <c r="F483" s="44">
        <v>67442</v>
      </c>
      <c r="G483" s="44" t="s">
        <v>35</v>
      </c>
      <c r="H483" s="44" t="s">
        <v>965</v>
      </c>
      <c r="I483" s="44" t="s">
        <v>1002</v>
      </c>
      <c r="J483" s="44" t="s">
        <v>5167</v>
      </c>
      <c r="K483" s="44" t="s">
        <v>1174</v>
      </c>
      <c r="L483" s="44" t="s">
        <v>5168</v>
      </c>
      <c r="M483" s="52">
        <v>45932.333333333336</v>
      </c>
      <c r="N483" s="52">
        <v>45938.720833333333</v>
      </c>
      <c r="O483" s="44" t="s">
        <v>37</v>
      </c>
      <c r="P483" s="44" t="s">
        <v>37</v>
      </c>
      <c r="Q483" s="44" t="s">
        <v>3805</v>
      </c>
      <c r="R483" s="44" t="s">
        <v>3806</v>
      </c>
      <c r="S483" s="44" t="s">
        <v>5169</v>
      </c>
      <c r="T483" s="44" t="s">
        <v>3828</v>
      </c>
      <c r="U483" s="44">
        <v>32</v>
      </c>
      <c r="V483" s="44" t="s">
        <v>43</v>
      </c>
      <c r="W483" s="44" t="str">
        <f>VLOOKUP(D483,TIPOLOGIA!A:F,6,0)</f>
        <v>TERRESTRE</v>
      </c>
      <c r="X483" s="44" t="s">
        <v>4726</v>
      </c>
      <c r="Y483" s="44">
        <v>1</v>
      </c>
      <c r="Z483" s="63">
        <f>IF(T483="SOPORTE_TELEFÓNICO",'TARIFAS 2025'!$B$14,IF(V483="PRINCIPAL",'TARIFAS 2025'!$B$11,IF(V483="INTERMEDIA",'TARIFAS 2025'!$C$11,IF(V483="LEJANA",'TARIFAS 2025'!$D$11))))</f>
        <v>36351</v>
      </c>
      <c r="AA483" s="63">
        <f t="shared" si="7"/>
        <v>36351</v>
      </c>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row>
    <row r="484" spans="1:59" s="35" customFormat="1" ht="15.6">
      <c r="A484" s="44" t="s">
        <v>79</v>
      </c>
      <c r="B484" s="44" t="str">
        <f>VLOOKUP(A484,'CENTROS DE COSTOS'!A:D,2,0)</f>
        <v>0036-0003</v>
      </c>
      <c r="C484" s="44" t="str">
        <f>VLOOKUP(A484,'CENTROS DE COSTOS'!A:D,3,0)</f>
        <v>Wompi Suroccidente</v>
      </c>
      <c r="D484" s="44">
        <v>76364</v>
      </c>
      <c r="E484" s="44">
        <v>2829178</v>
      </c>
      <c r="F484" s="44">
        <v>66830</v>
      </c>
      <c r="G484" s="44" t="s">
        <v>35</v>
      </c>
      <c r="H484" s="44" t="s">
        <v>1103</v>
      </c>
      <c r="I484" s="44" t="s">
        <v>1121</v>
      </c>
      <c r="J484" s="44" t="s">
        <v>5170</v>
      </c>
      <c r="K484" s="44" t="s">
        <v>1174</v>
      </c>
      <c r="L484" s="44" t="s">
        <v>5171</v>
      </c>
      <c r="M484" s="52">
        <v>45932.451388888891</v>
      </c>
      <c r="N484" s="52">
        <v>45938.72152777778</v>
      </c>
      <c r="O484" s="44" t="s">
        <v>37</v>
      </c>
      <c r="P484" s="44" t="s">
        <v>37</v>
      </c>
      <c r="Q484" s="44" t="s">
        <v>3805</v>
      </c>
      <c r="R484" s="44" t="s">
        <v>3806</v>
      </c>
      <c r="S484" s="44" t="s">
        <v>5172</v>
      </c>
      <c r="T484" s="44" t="s">
        <v>3828</v>
      </c>
      <c r="U484" s="44">
        <v>64</v>
      </c>
      <c r="V484" s="44" t="s">
        <v>43</v>
      </c>
      <c r="W484" s="44" t="str">
        <f>VLOOKUP(D484,TIPOLOGIA!A:F,6,0)</f>
        <v>TERRESTRE</v>
      </c>
      <c r="X484" s="44" t="s">
        <v>2070</v>
      </c>
      <c r="Y484" s="44">
        <v>1</v>
      </c>
      <c r="Z484" s="63">
        <f>IF(T484="SOPORTE_TELEFÓNICO",'TARIFAS 2025'!$B$14,IF(V484="PRINCIPAL",'TARIFAS 2025'!$B$11,IF(V484="INTERMEDIA",'TARIFAS 2025'!$C$11,IF(V484="LEJANA",'TARIFAS 2025'!$D$11))))</f>
        <v>36351</v>
      </c>
      <c r="AA484" s="63">
        <f t="shared" si="7"/>
        <v>36351</v>
      </c>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row>
    <row r="485" spans="1:59" s="35" customFormat="1" ht="15.6">
      <c r="A485" s="44" t="s">
        <v>83</v>
      </c>
      <c r="B485" s="44" t="str">
        <f>VLOOKUP(A485,'CENTROS DE COSTOS'!A:D,2,0)</f>
        <v>0036-0007</v>
      </c>
      <c r="C485" s="44" t="str">
        <f>VLOOKUP(A485,'CENTROS DE COSTOS'!A:D,3,0)</f>
        <v>Wompi Santander</v>
      </c>
      <c r="D485" s="44">
        <v>54820</v>
      </c>
      <c r="E485" s="44">
        <v>2829857</v>
      </c>
      <c r="F485" s="44">
        <v>43745</v>
      </c>
      <c r="G485" s="44" t="s">
        <v>35</v>
      </c>
      <c r="H485" s="44" t="s">
        <v>893</v>
      </c>
      <c r="I485" s="44" t="s">
        <v>143</v>
      </c>
      <c r="J485" s="44" t="s">
        <v>5173</v>
      </c>
      <c r="K485" s="44" t="s">
        <v>1174</v>
      </c>
      <c r="L485" s="44" t="s">
        <v>5174</v>
      </c>
      <c r="M485" s="52">
        <v>45932.489583333336</v>
      </c>
      <c r="N485" s="52">
        <v>45938.722222222219</v>
      </c>
      <c r="O485" s="44" t="s">
        <v>37</v>
      </c>
      <c r="P485" s="44" t="s">
        <v>37</v>
      </c>
      <c r="Q485" s="44" t="s">
        <v>3805</v>
      </c>
      <c r="R485" s="44" t="s">
        <v>3806</v>
      </c>
      <c r="S485" s="44" t="s">
        <v>5175</v>
      </c>
      <c r="T485" s="44" t="s">
        <v>3828</v>
      </c>
      <c r="U485" s="44">
        <v>48</v>
      </c>
      <c r="V485" s="44" t="s">
        <v>44</v>
      </c>
      <c r="W485" s="44" t="str">
        <f>VLOOKUP(D485,TIPOLOGIA!A:F,6,0)</f>
        <v>TERRESTRE</v>
      </c>
      <c r="X485" s="44" t="s">
        <v>4726</v>
      </c>
      <c r="Y485" s="44">
        <v>1</v>
      </c>
      <c r="Z485" s="63">
        <f>IF(T485="SOPORTE_TELEFÓNICO",'TARIFAS 2025'!$B$14,IF(V485="PRINCIPAL",'TARIFAS 2025'!$B$11,IF(V485="INTERMEDIA",'TARIFAS 2025'!$C$11,IF(V485="LEJANA",'TARIFAS 2025'!$D$11))))</f>
        <v>40250</v>
      </c>
      <c r="AA485" s="63">
        <f t="shared" si="7"/>
        <v>40250</v>
      </c>
      <c r="AB485" s="41"/>
      <c r="AC485" s="41"/>
      <c r="AD485" s="41"/>
      <c r="AE485" s="41"/>
      <c r="AF485" s="41"/>
      <c r="AG485" s="41"/>
      <c r="AH485" s="41"/>
      <c r="AI485" s="41"/>
      <c r="AJ485" s="41"/>
      <c r="AK485" s="41"/>
      <c r="AL485" s="41"/>
      <c r="AM485" s="41"/>
      <c r="AN485" s="41"/>
      <c r="AO485" s="41"/>
      <c r="AP485" s="41"/>
      <c r="AQ485" s="41"/>
      <c r="AR485" s="41"/>
      <c r="AS485" s="41"/>
      <c r="AT485" s="41"/>
      <c r="AU485" s="41"/>
      <c r="AV485" s="41"/>
      <c r="AW485" s="41"/>
      <c r="AX485" s="41"/>
      <c r="AY485" s="41"/>
      <c r="AZ485" s="41"/>
      <c r="BA485" s="41"/>
      <c r="BB485" s="41"/>
      <c r="BC485" s="41"/>
      <c r="BD485" s="41"/>
      <c r="BE485" s="41"/>
      <c r="BF485" s="41"/>
      <c r="BG485" s="41"/>
    </row>
    <row r="486" spans="1:59" s="35" customFormat="1" ht="15.6">
      <c r="A486" s="44" t="s">
        <v>79</v>
      </c>
      <c r="B486" s="44" t="str">
        <f>VLOOKUP(A486,'CENTROS DE COSTOS'!A:D,2,0)</f>
        <v>0036-0003</v>
      </c>
      <c r="C486" s="44" t="str">
        <f>VLOOKUP(A486,'CENTROS DE COSTOS'!A:D,3,0)</f>
        <v>Wompi Suroccidente</v>
      </c>
      <c r="D486" s="44">
        <v>19532</v>
      </c>
      <c r="E486" s="44">
        <v>2830577</v>
      </c>
      <c r="F486" s="44">
        <v>79400</v>
      </c>
      <c r="G486" s="44" t="s">
        <v>35</v>
      </c>
      <c r="H486" s="44" t="s">
        <v>500</v>
      </c>
      <c r="I486" s="44" t="s">
        <v>522</v>
      </c>
      <c r="J486" s="44" t="s">
        <v>5176</v>
      </c>
      <c r="K486" s="44" t="s">
        <v>1174</v>
      </c>
      <c r="L486" s="44" t="s">
        <v>5177</v>
      </c>
      <c r="M486" s="52">
        <v>45932.570833333331</v>
      </c>
      <c r="N486" s="52">
        <v>45938.722916666666</v>
      </c>
      <c r="O486" s="44" t="s">
        <v>37</v>
      </c>
      <c r="P486" s="44" t="s">
        <v>37</v>
      </c>
      <c r="Q486" s="44" t="s">
        <v>3805</v>
      </c>
      <c r="R486" s="44" t="s">
        <v>3806</v>
      </c>
      <c r="S486" s="44" t="s">
        <v>5178</v>
      </c>
      <c r="T486" s="44" t="s">
        <v>3828</v>
      </c>
      <c r="U486" s="44">
        <v>48</v>
      </c>
      <c r="V486" s="44" t="s">
        <v>44</v>
      </c>
      <c r="W486" s="44" t="str">
        <f>VLOOKUP(D486,TIPOLOGIA!A:F,6,0)</f>
        <v>TERRESTRE</v>
      </c>
      <c r="X486" s="44" t="s">
        <v>2070</v>
      </c>
      <c r="Y486" s="44">
        <v>1</v>
      </c>
      <c r="Z486" s="63">
        <f>IF(T486="SOPORTE_TELEFÓNICO",'TARIFAS 2025'!$B$14,IF(V486="PRINCIPAL",'TARIFAS 2025'!$B$11,IF(V486="INTERMEDIA",'TARIFAS 2025'!$C$11,IF(V486="LEJANA",'TARIFAS 2025'!$D$11))))</f>
        <v>40250</v>
      </c>
      <c r="AA486" s="63">
        <f t="shared" si="7"/>
        <v>40250</v>
      </c>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41"/>
      <c r="AY486" s="41"/>
      <c r="AZ486" s="41"/>
      <c r="BA486" s="41"/>
      <c r="BB486" s="41"/>
      <c r="BC486" s="41"/>
      <c r="BD486" s="41"/>
      <c r="BE486" s="41"/>
      <c r="BF486" s="41"/>
      <c r="BG486" s="41"/>
    </row>
    <row r="487" spans="1:59" s="35" customFormat="1" ht="15.6">
      <c r="A487" s="44" t="s">
        <v>92</v>
      </c>
      <c r="B487" s="44" t="str">
        <f>VLOOKUP(A487,'CENTROS DE COSTOS'!A:D,2,0)</f>
        <v>0036-0006</v>
      </c>
      <c r="C487" s="44" t="str">
        <f>VLOOKUP(A487,'CENTROS DE COSTOS'!A:D,3,0)</f>
        <v>Wompi Oriente</v>
      </c>
      <c r="D487" s="44">
        <v>18610</v>
      </c>
      <c r="E487" s="44">
        <v>2830191</v>
      </c>
      <c r="F487" s="44">
        <v>70472</v>
      </c>
      <c r="G487" s="44" t="s">
        <v>35</v>
      </c>
      <c r="H487" s="44" t="s">
        <v>468</v>
      </c>
      <c r="I487" s="44" t="s">
        <v>478</v>
      </c>
      <c r="J487" s="44" t="s">
        <v>5179</v>
      </c>
      <c r="K487" s="44" t="s">
        <v>1174</v>
      </c>
      <c r="L487" s="44" t="s">
        <v>5180</v>
      </c>
      <c r="M487" s="52">
        <v>45932.519444444442</v>
      </c>
      <c r="N487" s="52">
        <v>45938.722916666666</v>
      </c>
      <c r="O487" s="44" t="s">
        <v>37</v>
      </c>
      <c r="P487" s="44" t="s">
        <v>37</v>
      </c>
      <c r="Q487" s="44" t="s">
        <v>3805</v>
      </c>
      <c r="R487" s="44" t="s">
        <v>3806</v>
      </c>
      <c r="S487" s="44" t="s">
        <v>5181</v>
      </c>
      <c r="T487" s="44" t="s">
        <v>3828</v>
      </c>
      <c r="U487" s="44">
        <v>32</v>
      </c>
      <c r="V487" s="44" t="s">
        <v>44</v>
      </c>
      <c r="W487" s="44" t="str">
        <f>VLOOKUP(D487,TIPOLOGIA!A:F,6,0)</f>
        <v>TERRESTRE</v>
      </c>
      <c r="X487" s="44" t="s">
        <v>4726</v>
      </c>
      <c r="Y487" s="44">
        <v>1</v>
      </c>
      <c r="Z487" s="63">
        <f>IF(T487="SOPORTE_TELEFÓNICO",'TARIFAS 2025'!$B$14,IF(V487="PRINCIPAL",'TARIFAS 2025'!$B$11,IF(V487="INTERMEDIA",'TARIFAS 2025'!$C$11,IF(V487="LEJANA",'TARIFAS 2025'!$D$11))))</f>
        <v>40250</v>
      </c>
      <c r="AA487" s="63">
        <f t="shared" si="7"/>
        <v>40250</v>
      </c>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41"/>
      <c r="AY487" s="41"/>
      <c r="AZ487" s="41"/>
      <c r="BA487" s="41"/>
      <c r="BB487" s="41"/>
      <c r="BC487" s="41"/>
      <c r="BD487" s="41"/>
      <c r="BE487" s="41"/>
      <c r="BF487" s="41"/>
      <c r="BG487" s="41"/>
    </row>
    <row r="488" spans="1:59" s="35" customFormat="1" ht="15.6">
      <c r="A488" s="44" t="s">
        <v>79</v>
      </c>
      <c r="B488" s="44" t="str">
        <f>VLOOKUP(A488,'CENTROS DE COSTOS'!A:D,2,0)</f>
        <v>0036-0003</v>
      </c>
      <c r="C488" s="44" t="str">
        <f>VLOOKUP(A488,'CENTROS DE COSTOS'!A:D,3,0)</f>
        <v>Wompi Suroccidente</v>
      </c>
      <c r="D488" s="44">
        <v>76248</v>
      </c>
      <c r="E488" s="44">
        <v>2831357</v>
      </c>
      <c r="F488" s="44">
        <v>70328</v>
      </c>
      <c r="G488" s="44" t="s">
        <v>35</v>
      </c>
      <c r="H488" s="44" t="s">
        <v>1103</v>
      </c>
      <c r="I488" s="44" t="s">
        <v>1115</v>
      </c>
      <c r="J488" s="44" t="s">
        <v>5182</v>
      </c>
      <c r="K488" s="44" t="s">
        <v>1174</v>
      </c>
      <c r="L488" s="44" t="s">
        <v>5183</v>
      </c>
      <c r="M488" s="52">
        <v>45932.61041666667</v>
      </c>
      <c r="N488" s="52">
        <v>45938.723611111112</v>
      </c>
      <c r="O488" s="44" t="s">
        <v>37</v>
      </c>
      <c r="P488" s="44" t="s">
        <v>37</v>
      </c>
      <c r="Q488" s="44" t="s">
        <v>3805</v>
      </c>
      <c r="R488" s="44" t="s">
        <v>3806</v>
      </c>
      <c r="S488" s="44" t="s">
        <v>5184</v>
      </c>
      <c r="T488" s="44" t="s">
        <v>3828</v>
      </c>
      <c r="U488" s="44">
        <v>40</v>
      </c>
      <c r="V488" s="44" t="s">
        <v>43</v>
      </c>
      <c r="W488" s="44" t="str">
        <f>VLOOKUP(D488,TIPOLOGIA!A:F,6,0)</f>
        <v>TERRESTRE</v>
      </c>
      <c r="X488" s="44" t="s">
        <v>4519</v>
      </c>
      <c r="Y488" s="44">
        <v>1</v>
      </c>
      <c r="Z488" s="63">
        <f>IF(T488="SOPORTE_TELEFÓNICO",'TARIFAS 2025'!$B$14,IF(V488="PRINCIPAL",'TARIFAS 2025'!$B$11,IF(V488="INTERMEDIA",'TARIFAS 2025'!$C$11,IF(V488="LEJANA",'TARIFAS 2025'!$D$11))))</f>
        <v>36351</v>
      </c>
      <c r="AA488" s="63">
        <f t="shared" si="7"/>
        <v>36351</v>
      </c>
      <c r="AB488" s="41"/>
      <c r="AC488" s="41"/>
      <c r="AD488" s="41"/>
      <c r="AE488" s="41"/>
      <c r="AF488" s="41"/>
      <c r="AG488" s="41"/>
      <c r="AH488" s="41"/>
      <c r="AI488" s="41"/>
      <c r="AJ488" s="41"/>
      <c r="AK488" s="41"/>
      <c r="AL488" s="41"/>
      <c r="AM488" s="41"/>
      <c r="AN488" s="41"/>
      <c r="AO488" s="41"/>
      <c r="AP488" s="41"/>
      <c r="AQ488" s="41"/>
      <c r="AR488" s="41"/>
      <c r="AS488" s="41"/>
      <c r="AT488" s="41"/>
      <c r="AU488" s="41"/>
      <c r="AV488" s="41"/>
      <c r="AW488" s="41"/>
      <c r="AX488" s="41"/>
      <c r="AY488" s="41"/>
      <c r="AZ488" s="41"/>
      <c r="BA488" s="41"/>
      <c r="BB488" s="41"/>
      <c r="BC488" s="41"/>
      <c r="BD488" s="41"/>
      <c r="BE488" s="41"/>
      <c r="BF488" s="41"/>
      <c r="BG488" s="41"/>
    </row>
    <row r="489" spans="1:59" s="35" customFormat="1" ht="15.6">
      <c r="A489" s="44" t="s">
        <v>83</v>
      </c>
      <c r="B489" s="44" t="str">
        <f>VLOOKUP(A489,'CENTROS DE COSTOS'!A:D,2,0)</f>
        <v>0036-0007</v>
      </c>
      <c r="C489" s="44" t="str">
        <f>VLOOKUP(A489,'CENTROS DE COSTOS'!A:D,3,0)</f>
        <v>Wompi Santander</v>
      </c>
      <c r="D489" s="44">
        <v>54820</v>
      </c>
      <c r="E489" s="44">
        <v>2830953</v>
      </c>
      <c r="F489" s="44">
        <v>18539</v>
      </c>
      <c r="G489" s="44" t="s">
        <v>35</v>
      </c>
      <c r="H489" s="44" t="s">
        <v>893</v>
      </c>
      <c r="I489" s="44" t="s">
        <v>143</v>
      </c>
      <c r="J489" s="44" t="s">
        <v>5185</v>
      </c>
      <c r="K489" s="44" t="s">
        <v>1174</v>
      </c>
      <c r="L489" s="44" t="s">
        <v>5186</v>
      </c>
      <c r="M489" s="52">
        <v>45932.593055555553</v>
      </c>
      <c r="N489" s="52">
        <v>45938.724305555559</v>
      </c>
      <c r="O489" s="44" t="s">
        <v>37</v>
      </c>
      <c r="P489" s="44" t="s">
        <v>37</v>
      </c>
      <c r="Q489" s="44" t="s">
        <v>3805</v>
      </c>
      <c r="R489" s="44" t="s">
        <v>3806</v>
      </c>
      <c r="S489" s="44" t="s">
        <v>5187</v>
      </c>
      <c r="T489" s="44" t="s">
        <v>3828</v>
      </c>
      <c r="U489" s="44">
        <v>8</v>
      </c>
      <c r="V489" s="44" t="s">
        <v>44</v>
      </c>
      <c r="W489" s="44" t="str">
        <f>VLOOKUP(D489,TIPOLOGIA!A:F,6,0)</f>
        <v>TERRESTRE</v>
      </c>
      <c r="X489" s="44" t="s">
        <v>4004</v>
      </c>
      <c r="Y489" s="44">
        <v>1</v>
      </c>
      <c r="Z489" s="63">
        <f>IF(T489="SOPORTE_TELEFÓNICO",'TARIFAS 2025'!$B$14,IF(V489="PRINCIPAL",'TARIFAS 2025'!$B$11,IF(V489="INTERMEDIA",'TARIFAS 2025'!$C$11,IF(V489="LEJANA",'TARIFAS 2025'!$D$11))))</f>
        <v>40250</v>
      </c>
      <c r="AA489" s="63">
        <f t="shared" si="7"/>
        <v>40250</v>
      </c>
      <c r="AB489" s="41"/>
      <c r="AC489" s="41"/>
      <c r="AD489" s="41"/>
      <c r="AE489" s="41"/>
      <c r="AF489" s="41"/>
      <c r="AG489" s="41"/>
      <c r="AH489" s="41"/>
      <c r="AI489" s="41"/>
      <c r="AJ489" s="41"/>
      <c r="AK489" s="41"/>
      <c r="AL489" s="41"/>
      <c r="AM489" s="41"/>
      <c r="AN489" s="41"/>
      <c r="AO489" s="41"/>
      <c r="AP489" s="41"/>
      <c r="AQ489" s="41"/>
      <c r="AR489" s="41"/>
      <c r="AS489" s="41"/>
      <c r="AT489" s="41"/>
      <c r="AU489" s="41"/>
      <c r="AV489" s="41"/>
      <c r="AW489" s="41"/>
      <c r="AX489" s="41"/>
      <c r="AY489" s="41"/>
      <c r="AZ489" s="41"/>
      <c r="BA489" s="41"/>
      <c r="BB489" s="41"/>
      <c r="BC489" s="41"/>
      <c r="BD489" s="41"/>
      <c r="BE489" s="41"/>
      <c r="BF489" s="41"/>
      <c r="BG489" s="41"/>
    </row>
    <row r="490" spans="1:59" s="35" customFormat="1" ht="15.6">
      <c r="A490" s="44" t="s">
        <v>83</v>
      </c>
      <c r="B490" s="44" t="str">
        <f>VLOOKUP(A490,'CENTROS DE COSTOS'!A:D,2,0)</f>
        <v>0036-0007</v>
      </c>
      <c r="C490" s="44" t="str">
        <f>VLOOKUP(A490,'CENTROS DE COSTOS'!A:D,3,0)</f>
        <v>Wompi Santander</v>
      </c>
      <c r="D490" s="44">
        <v>54820</v>
      </c>
      <c r="E490" s="44">
        <v>2831925</v>
      </c>
      <c r="F490" s="44">
        <v>50392</v>
      </c>
      <c r="G490" s="44" t="s">
        <v>35</v>
      </c>
      <c r="H490" s="44" t="s">
        <v>893</v>
      </c>
      <c r="I490" s="44" t="s">
        <v>143</v>
      </c>
      <c r="J490" s="44" t="s">
        <v>5188</v>
      </c>
      <c r="K490" s="44" t="s">
        <v>1174</v>
      </c>
      <c r="L490" s="44" t="s">
        <v>5189</v>
      </c>
      <c r="M490" s="52">
        <v>45932.646527777775</v>
      </c>
      <c r="N490" s="52">
        <v>45938.724999999999</v>
      </c>
      <c r="O490" s="44" t="s">
        <v>37</v>
      </c>
      <c r="P490" s="44" t="s">
        <v>37</v>
      </c>
      <c r="Q490" s="44" t="s">
        <v>3805</v>
      </c>
      <c r="R490" s="44" t="s">
        <v>3806</v>
      </c>
      <c r="S490" s="44" t="s">
        <v>5190</v>
      </c>
      <c r="T490" s="44" t="s">
        <v>3828</v>
      </c>
      <c r="U490" s="44">
        <v>32</v>
      </c>
      <c r="V490" s="44" t="s">
        <v>44</v>
      </c>
      <c r="W490" s="44" t="str">
        <f>VLOOKUP(D490,TIPOLOGIA!A:F,6,0)</f>
        <v>TERRESTRE</v>
      </c>
      <c r="X490" s="44" t="s">
        <v>2070</v>
      </c>
      <c r="Y490" s="44">
        <v>1</v>
      </c>
      <c r="Z490" s="63">
        <f>IF(T490="SOPORTE_TELEFÓNICO",'TARIFAS 2025'!$B$14,IF(V490="PRINCIPAL",'TARIFAS 2025'!$B$11,IF(V490="INTERMEDIA",'TARIFAS 2025'!$C$11,IF(V490="LEJANA",'TARIFAS 2025'!$D$11))))</f>
        <v>40250</v>
      </c>
      <c r="AA490" s="63">
        <f t="shared" si="7"/>
        <v>40250</v>
      </c>
      <c r="AB490" s="41"/>
      <c r="AC490" s="41"/>
      <c r="AD490" s="41"/>
      <c r="AE490" s="41"/>
      <c r="AF490" s="41"/>
      <c r="AG490" s="41"/>
      <c r="AH490" s="41"/>
      <c r="AI490" s="41"/>
      <c r="AJ490" s="41"/>
      <c r="AK490" s="41"/>
      <c r="AL490" s="41"/>
      <c r="AM490" s="41"/>
      <c r="AN490" s="41"/>
      <c r="AO490" s="41"/>
      <c r="AP490" s="41"/>
      <c r="AQ490" s="41"/>
      <c r="AR490" s="41"/>
      <c r="AS490" s="41"/>
      <c r="AT490" s="41"/>
      <c r="AU490" s="41"/>
      <c r="AV490" s="41"/>
      <c r="AW490" s="41"/>
      <c r="AX490" s="41"/>
      <c r="AY490" s="41"/>
      <c r="AZ490" s="41"/>
      <c r="BA490" s="41"/>
      <c r="BB490" s="41"/>
      <c r="BC490" s="41"/>
      <c r="BD490" s="41"/>
      <c r="BE490" s="41"/>
      <c r="BF490" s="41"/>
      <c r="BG490" s="41"/>
    </row>
    <row r="491" spans="1:59" s="35" customFormat="1" ht="15.6">
      <c r="A491" s="44" t="s">
        <v>76</v>
      </c>
      <c r="B491" s="44" t="str">
        <f>VLOOKUP(A491,'CENTROS DE COSTOS'!A:D,2,0)</f>
        <v>0036-0007</v>
      </c>
      <c r="C491" s="44" t="str">
        <f>VLOOKUP(A491,'CENTROS DE COSTOS'!A:D,3,0)</f>
        <v>Wompi Santander</v>
      </c>
      <c r="D491" s="44">
        <v>68001</v>
      </c>
      <c r="E491" s="44">
        <v>2847221</v>
      </c>
      <c r="F491" s="44">
        <v>66429</v>
      </c>
      <c r="G491" s="44" t="s">
        <v>35</v>
      </c>
      <c r="H491" s="44" t="s">
        <v>965</v>
      </c>
      <c r="I491" s="44" t="s">
        <v>76</v>
      </c>
      <c r="J491" s="44" t="s">
        <v>5191</v>
      </c>
      <c r="K491" s="44" t="s">
        <v>1174</v>
      </c>
      <c r="L491" s="44" t="s">
        <v>5192</v>
      </c>
      <c r="M491" s="52">
        <v>45936.676388888889</v>
      </c>
      <c r="N491" s="52">
        <v>45938.768055555556</v>
      </c>
      <c r="O491" s="44" t="s">
        <v>37</v>
      </c>
      <c r="P491" s="44" t="s">
        <v>37</v>
      </c>
      <c r="Q491" s="44" t="s">
        <v>3805</v>
      </c>
      <c r="R491" s="44" t="s">
        <v>3806</v>
      </c>
      <c r="S491" s="44" t="s">
        <v>5193</v>
      </c>
      <c r="T491" s="44" t="s">
        <v>1178</v>
      </c>
      <c r="U491" s="44">
        <v>48</v>
      </c>
      <c r="V491" s="44" t="s">
        <v>42</v>
      </c>
      <c r="W491" s="44" t="str">
        <f>VLOOKUP(D491,TIPOLOGIA!A:F,6,0)</f>
        <v>TERRESTRE</v>
      </c>
      <c r="X491" s="44" t="s">
        <v>2070</v>
      </c>
      <c r="Y491" s="44">
        <v>1</v>
      </c>
      <c r="Z491" s="63">
        <f>IF(T491="SOPORTE_TELEFÓNICO",'TARIFAS 2025'!$B$14,IF(V491="PRINCIPAL",'TARIFAS 2025'!$B$11,IF(V491="INTERMEDIA",'TARIFAS 2025'!$C$11,IF(V491="LEJANA",'TARIFAS 2025'!$D$11))))</f>
        <v>31419</v>
      </c>
      <c r="AA491" s="63">
        <f t="shared" si="7"/>
        <v>31419</v>
      </c>
      <c r="AB491" s="41"/>
      <c r="AC491" s="41"/>
      <c r="AD491" s="41"/>
      <c r="AE491" s="41"/>
      <c r="AF491" s="41"/>
      <c r="AG491" s="41"/>
      <c r="AH491" s="41"/>
      <c r="AI491" s="41"/>
      <c r="AJ491" s="41"/>
      <c r="AK491" s="41"/>
      <c r="AL491" s="41"/>
      <c r="AM491" s="41"/>
      <c r="AN491" s="41"/>
      <c r="AO491" s="41"/>
      <c r="AP491" s="41"/>
      <c r="AQ491" s="41"/>
      <c r="AR491" s="41"/>
      <c r="AS491" s="41"/>
      <c r="AT491" s="41"/>
      <c r="AU491" s="41"/>
      <c r="AV491" s="41"/>
      <c r="AW491" s="41"/>
      <c r="AX491" s="41"/>
      <c r="AY491" s="41"/>
      <c r="AZ491" s="41"/>
      <c r="BA491" s="41"/>
      <c r="BB491" s="41"/>
      <c r="BC491" s="41"/>
      <c r="BD491" s="41"/>
      <c r="BE491" s="41"/>
      <c r="BF491" s="41"/>
      <c r="BG491" s="41"/>
    </row>
    <row r="492" spans="1:59" s="35" customFormat="1" ht="15.6">
      <c r="A492" s="44" t="s">
        <v>79</v>
      </c>
      <c r="B492" s="44" t="str">
        <f>VLOOKUP(A492,'CENTROS DE COSTOS'!A:D,2,0)</f>
        <v>0036-0003</v>
      </c>
      <c r="C492" s="44" t="str">
        <f>VLOOKUP(A492,'CENTROS DE COSTOS'!A:D,3,0)</f>
        <v>Wompi Suroccidente</v>
      </c>
      <c r="D492" s="44">
        <v>76001</v>
      </c>
      <c r="E492" s="44">
        <v>2848141</v>
      </c>
      <c r="F492" s="44">
        <v>26988</v>
      </c>
      <c r="G492" s="44" t="s">
        <v>35</v>
      </c>
      <c r="H492" s="44" t="s">
        <v>1103</v>
      </c>
      <c r="I492" s="44" t="s">
        <v>79</v>
      </c>
      <c r="J492" s="44" t="s">
        <v>2443</v>
      </c>
      <c r="K492" s="44" t="s">
        <v>1174</v>
      </c>
      <c r="L492" s="44" t="s">
        <v>5194</v>
      </c>
      <c r="M492" s="52">
        <v>45937.333333333336</v>
      </c>
      <c r="N492" s="52">
        <v>45938.768750000003</v>
      </c>
      <c r="O492" s="44" t="s">
        <v>37</v>
      </c>
      <c r="P492" s="44" t="s">
        <v>37</v>
      </c>
      <c r="Q492" s="44" t="s">
        <v>3805</v>
      </c>
      <c r="R492" s="44" t="s">
        <v>3806</v>
      </c>
      <c r="S492" s="44" t="s">
        <v>5195</v>
      </c>
      <c r="T492" s="44" t="s">
        <v>1178</v>
      </c>
      <c r="U492" s="44">
        <v>64</v>
      </c>
      <c r="V492" s="44" t="s">
        <v>42</v>
      </c>
      <c r="W492" s="44" t="str">
        <f>VLOOKUP(D492,TIPOLOGIA!A:F,6,0)</f>
        <v>TERRESTRE</v>
      </c>
      <c r="X492" s="44" t="s">
        <v>1235</v>
      </c>
      <c r="Y492" s="44">
        <v>1</v>
      </c>
      <c r="Z492" s="63">
        <f>IF(T492="SOPORTE_TELEFÓNICO",'TARIFAS 2025'!$B$14,IF(V492="PRINCIPAL",'TARIFAS 2025'!$B$11,IF(V492="INTERMEDIA",'TARIFAS 2025'!$C$11,IF(V492="LEJANA",'TARIFAS 2025'!$D$11))))</f>
        <v>31419</v>
      </c>
      <c r="AA492" s="63">
        <f t="shared" si="7"/>
        <v>31419</v>
      </c>
      <c r="AB492" s="41"/>
      <c r="AC492" s="41"/>
      <c r="AD492" s="41"/>
      <c r="AE492" s="41"/>
      <c r="AF492" s="41"/>
      <c r="AG492" s="41"/>
      <c r="AH492" s="41"/>
      <c r="AI492" s="41"/>
      <c r="AJ492" s="41"/>
      <c r="AK492" s="41"/>
      <c r="AL492" s="41"/>
      <c r="AM492" s="41"/>
      <c r="AN492" s="41"/>
      <c r="AO492" s="41"/>
      <c r="AP492" s="41"/>
      <c r="AQ492" s="41"/>
      <c r="AR492" s="41"/>
      <c r="AS492" s="41"/>
      <c r="AT492" s="41"/>
      <c r="AU492" s="41"/>
      <c r="AV492" s="41"/>
      <c r="AW492" s="41"/>
      <c r="AX492" s="41"/>
      <c r="AY492" s="41"/>
      <c r="AZ492" s="41"/>
      <c r="BA492" s="41"/>
      <c r="BB492" s="41"/>
      <c r="BC492" s="41"/>
      <c r="BD492" s="41"/>
      <c r="BE492" s="41"/>
      <c r="BF492" s="41"/>
      <c r="BG492" s="41"/>
    </row>
    <row r="493" spans="1:59" s="35" customFormat="1" ht="15.6">
      <c r="A493" s="44" t="s">
        <v>96</v>
      </c>
      <c r="B493" s="44" t="str">
        <f>VLOOKUP(A493,'CENTROS DE COSTOS'!A:D,2,0)</f>
        <v>0036-0001</v>
      </c>
      <c r="C493" s="44" t="str">
        <f>VLOOKUP(A493,'CENTROS DE COSTOS'!A:D,3,0)</f>
        <v>Wompi Costa</v>
      </c>
      <c r="D493" s="44">
        <v>47001</v>
      </c>
      <c r="E493" s="44">
        <v>2827701</v>
      </c>
      <c r="F493" s="44">
        <v>60190</v>
      </c>
      <c r="G493" s="44" t="s">
        <v>35</v>
      </c>
      <c r="H493" s="44" t="s">
        <v>789</v>
      </c>
      <c r="I493" s="44" t="s">
        <v>96</v>
      </c>
      <c r="J493" s="44" t="s">
        <v>3267</v>
      </c>
      <c r="K493" s="44" t="s">
        <v>1174</v>
      </c>
      <c r="L493" s="44" t="s">
        <v>5196</v>
      </c>
      <c r="M493" s="52">
        <v>45932.375</v>
      </c>
      <c r="N493" s="52">
        <v>45939.338194444441</v>
      </c>
      <c r="O493" s="44" t="s">
        <v>37</v>
      </c>
      <c r="P493" s="44" t="s">
        <v>37</v>
      </c>
      <c r="Q493" s="44" t="s">
        <v>3805</v>
      </c>
      <c r="R493" s="44" t="s">
        <v>3806</v>
      </c>
      <c r="S493" s="44" t="s">
        <v>5197</v>
      </c>
      <c r="T493" s="44" t="s">
        <v>1178</v>
      </c>
      <c r="U493" s="44">
        <v>16</v>
      </c>
      <c r="V493" s="44" t="s">
        <v>42</v>
      </c>
      <c r="W493" s="44" t="str">
        <f>VLOOKUP(D493,TIPOLOGIA!A:F,6,0)</f>
        <v>TERRESTRE</v>
      </c>
      <c r="X493" s="44" t="s">
        <v>1503</v>
      </c>
      <c r="Y493" s="44">
        <v>1</v>
      </c>
      <c r="Z493" s="63">
        <f>IF(T493="SOPORTE_TELEFÓNICO",'TARIFAS 2025'!$B$14,IF(V493="PRINCIPAL",'TARIFAS 2025'!$B$11,IF(V493="INTERMEDIA",'TARIFAS 2025'!$C$11,IF(V493="LEJANA",'TARIFAS 2025'!$D$11))))</f>
        <v>31419</v>
      </c>
      <c r="AA493" s="63">
        <f t="shared" si="7"/>
        <v>31419</v>
      </c>
      <c r="AB493" s="41"/>
      <c r="AC493" s="41"/>
      <c r="AD493" s="41"/>
      <c r="AE493" s="41"/>
      <c r="AF493" s="41"/>
      <c r="AG493" s="41"/>
      <c r="AH493" s="41"/>
      <c r="AI493" s="41"/>
      <c r="AJ493" s="41"/>
      <c r="AK493" s="41"/>
      <c r="AL493" s="41"/>
      <c r="AM493" s="41"/>
      <c r="AN493" s="41"/>
      <c r="AO493" s="41"/>
      <c r="AP493" s="41"/>
      <c r="AQ493" s="41"/>
      <c r="AR493" s="41"/>
      <c r="AS493" s="41"/>
      <c r="AT493" s="41"/>
      <c r="AU493" s="41"/>
      <c r="AV493" s="41"/>
      <c r="AW493" s="41"/>
      <c r="AX493" s="41"/>
      <c r="AY493" s="41"/>
      <c r="AZ493" s="41"/>
      <c r="BA493" s="41"/>
      <c r="BB493" s="41"/>
      <c r="BC493" s="41"/>
      <c r="BD493" s="41"/>
      <c r="BE493" s="41"/>
      <c r="BF493" s="41"/>
      <c r="BG493" s="41"/>
    </row>
    <row r="494" spans="1:59" s="35" customFormat="1" ht="15.6">
      <c r="A494" s="44" t="s">
        <v>79</v>
      </c>
      <c r="B494" s="44" t="str">
        <f>VLOOKUP(A494,'CENTROS DE COSTOS'!A:D,2,0)</f>
        <v>0036-0003</v>
      </c>
      <c r="C494" s="44" t="str">
        <f>VLOOKUP(A494,'CENTROS DE COSTOS'!A:D,3,0)</f>
        <v>Wompi Suroccidente</v>
      </c>
      <c r="D494" s="44">
        <v>19548</v>
      </c>
      <c r="E494" s="44">
        <v>2825836</v>
      </c>
      <c r="F494" s="44">
        <v>71194</v>
      </c>
      <c r="G494" s="44" t="s">
        <v>35</v>
      </c>
      <c r="H494" s="44" t="s">
        <v>500</v>
      </c>
      <c r="I494" s="44" t="s">
        <v>524</v>
      </c>
      <c r="J494" s="44" t="s">
        <v>5198</v>
      </c>
      <c r="K494" s="44" t="s">
        <v>1174</v>
      </c>
      <c r="L494" s="44" t="s">
        <v>5199</v>
      </c>
      <c r="M494" s="52">
        <v>45932.333333333336</v>
      </c>
      <c r="N494" s="52">
        <v>45939.370833333334</v>
      </c>
      <c r="O494" s="44" t="s">
        <v>37</v>
      </c>
      <c r="P494" s="44" t="s">
        <v>37</v>
      </c>
      <c r="Q494" s="44" t="s">
        <v>3805</v>
      </c>
      <c r="R494" s="44" t="s">
        <v>3806</v>
      </c>
      <c r="S494" s="44" t="s">
        <v>5200</v>
      </c>
      <c r="T494" s="44" t="s">
        <v>3828</v>
      </c>
      <c r="U494" s="44">
        <v>32</v>
      </c>
      <c r="V494" s="44" t="s">
        <v>44</v>
      </c>
      <c r="W494" s="44" t="str">
        <f>VLOOKUP(D494,TIPOLOGIA!A:F,6,0)</f>
        <v>TERRESTRE</v>
      </c>
      <c r="X494" s="44" t="s">
        <v>2112</v>
      </c>
      <c r="Y494" s="44">
        <v>1</v>
      </c>
      <c r="Z494" s="63">
        <f>IF(T494="SOPORTE_TELEFÓNICO",'TARIFAS 2025'!$B$14,IF(V494="PRINCIPAL",'TARIFAS 2025'!$B$11,IF(V494="INTERMEDIA",'TARIFAS 2025'!$C$11,IF(V494="LEJANA",'TARIFAS 2025'!$D$11))))</f>
        <v>40250</v>
      </c>
      <c r="AA494" s="63">
        <f t="shared" si="7"/>
        <v>40250</v>
      </c>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row>
    <row r="495" spans="1:59" s="35" customFormat="1" ht="15.6">
      <c r="A495" s="44" t="s">
        <v>90</v>
      </c>
      <c r="B495" s="44" t="str">
        <f>VLOOKUP(A495,'CENTROS DE COSTOS'!A:D,2,0)</f>
        <v>0036-0005</v>
      </c>
      <c r="C495" s="44" t="str">
        <f>VLOOKUP(A495,'CENTROS DE COSTOS'!A:D,3,0)</f>
        <v>Wompi Noroccidente</v>
      </c>
      <c r="D495" s="44">
        <v>5001</v>
      </c>
      <c r="E495" s="44">
        <v>2830890</v>
      </c>
      <c r="F495" s="44">
        <v>39751</v>
      </c>
      <c r="G495" s="44" t="s">
        <v>35</v>
      </c>
      <c r="H495" s="44" t="s">
        <v>122</v>
      </c>
      <c r="I495" s="44" t="s">
        <v>90</v>
      </c>
      <c r="J495" s="44" t="s">
        <v>5201</v>
      </c>
      <c r="K495" s="44" t="s">
        <v>1174</v>
      </c>
      <c r="L495" s="44" t="s">
        <v>5202</v>
      </c>
      <c r="M495" s="52">
        <v>45932.601388888892</v>
      </c>
      <c r="N495" s="52">
        <v>45939.385416666664</v>
      </c>
      <c r="O495" s="44" t="s">
        <v>37</v>
      </c>
      <c r="P495" s="44" t="s">
        <v>37</v>
      </c>
      <c r="Q495" s="44" t="s">
        <v>3805</v>
      </c>
      <c r="R495" s="44" t="s">
        <v>3806</v>
      </c>
      <c r="S495" s="44" t="s">
        <v>5203</v>
      </c>
      <c r="T495" s="44" t="s">
        <v>1178</v>
      </c>
      <c r="U495" s="44">
        <v>40</v>
      </c>
      <c r="V495" s="44" t="s">
        <v>42</v>
      </c>
      <c r="W495" s="44" t="str">
        <f>VLOOKUP(D495,TIPOLOGIA!A:F,6,0)</f>
        <v>TERRESTRE</v>
      </c>
      <c r="X495" s="44" t="s">
        <v>1332</v>
      </c>
      <c r="Y495" s="44">
        <v>1</v>
      </c>
      <c r="Z495" s="63">
        <f>IF(T495="SOPORTE_TELEFÓNICO",'TARIFAS 2025'!$B$14,IF(V495="PRINCIPAL",'TARIFAS 2025'!$B$11,IF(V495="INTERMEDIA",'TARIFAS 2025'!$C$11,IF(V495="LEJANA",'TARIFAS 2025'!$D$11))))</f>
        <v>31419</v>
      </c>
      <c r="AA495" s="63">
        <f t="shared" si="7"/>
        <v>31419</v>
      </c>
      <c r="AB495" s="41"/>
      <c r="AC495" s="41"/>
      <c r="AD495" s="41"/>
      <c r="AE495" s="41"/>
      <c r="AF495" s="41"/>
      <c r="AG495" s="41"/>
      <c r="AH495" s="41"/>
      <c r="AI495" s="41"/>
      <c r="AJ495" s="41"/>
      <c r="AK495" s="41"/>
      <c r="AL495" s="41"/>
      <c r="AM495" s="41"/>
      <c r="AN495" s="41"/>
      <c r="AO495" s="41"/>
      <c r="AP495" s="41"/>
      <c r="AQ495" s="41"/>
      <c r="AR495" s="41"/>
      <c r="AS495" s="41"/>
      <c r="AT495" s="41"/>
      <c r="AU495" s="41"/>
      <c r="AV495" s="41"/>
      <c r="AW495" s="41"/>
      <c r="AX495" s="41"/>
      <c r="AY495" s="41"/>
      <c r="AZ495" s="41"/>
      <c r="BA495" s="41"/>
      <c r="BB495" s="41"/>
      <c r="BC495" s="41"/>
      <c r="BD495" s="41"/>
      <c r="BE495" s="41"/>
      <c r="BF495" s="41"/>
      <c r="BG495" s="41"/>
    </row>
    <row r="496" spans="1:59" s="35" customFormat="1" ht="15.6">
      <c r="A496" s="44" t="s">
        <v>90</v>
      </c>
      <c r="B496" s="44" t="str">
        <f>VLOOKUP(A496,'CENTROS DE COSTOS'!A:D,2,0)</f>
        <v>0036-0005</v>
      </c>
      <c r="C496" s="44" t="str">
        <f>VLOOKUP(A496,'CENTROS DE COSTOS'!A:D,3,0)</f>
        <v>Wompi Noroccidente</v>
      </c>
      <c r="D496" s="44">
        <v>5001</v>
      </c>
      <c r="E496" s="44">
        <v>2831134</v>
      </c>
      <c r="F496" s="44">
        <v>39089</v>
      </c>
      <c r="G496" s="44" t="s">
        <v>35</v>
      </c>
      <c r="H496" s="44" t="s">
        <v>122</v>
      </c>
      <c r="I496" s="44" t="s">
        <v>90</v>
      </c>
      <c r="J496" s="44" t="s">
        <v>5204</v>
      </c>
      <c r="K496" s="44" t="s">
        <v>1174</v>
      </c>
      <c r="L496" s="44" t="s">
        <v>5205</v>
      </c>
      <c r="M496" s="52">
        <v>45932.606249999997</v>
      </c>
      <c r="N496" s="52">
        <v>45939.386111111111</v>
      </c>
      <c r="O496" s="44" t="s">
        <v>37</v>
      </c>
      <c r="P496" s="44" t="s">
        <v>37</v>
      </c>
      <c r="Q496" s="44" t="s">
        <v>3805</v>
      </c>
      <c r="R496" s="44" t="s">
        <v>3806</v>
      </c>
      <c r="S496" s="44" t="s">
        <v>5206</v>
      </c>
      <c r="T496" s="44" t="s">
        <v>1178</v>
      </c>
      <c r="U496" s="44">
        <v>48</v>
      </c>
      <c r="V496" s="44" t="s">
        <v>42</v>
      </c>
      <c r="W496" s="44" t="str">
        <f>VLOOKUP(D496,TIPOLOGIA!A:F,6,0)</f>
        <v>TERRESTRE</v>
      </c>
      <c r="X496" s="44" t="s">
        <v>3837</v>
      </c>
      <c r="Y496" s="44">
        <v>1</v>
      </c>
      <c r="Z496" s="63">
        <f>IF(T496="SOPORTE_TELEFÓNICO",'TARIFAS 2025'!$B$14,IF(V496="PRINCIPAL",'TARIFAS 2025'!$B$11,IF(V496="INTERMEDIA",'TARIFAS 2025'!$C$11,IF(V496="LEJANA",'TARIFAS 2025'!$D$11))))</f>
        <v>31419</v>
      </c>
      <c r="AA496" s="63">
        <f t="shared" si="7"/>
        <v>31419</v>
      </c>
      <c r="AB496" s="41"/>
      <c r="AC496" s="41"/>
      <c r="AD496" s="41"/>
      <c r="AE496" s="41"/>
      <c r="AF496" s="41"/>
      <c r="AG496" s="41"/>
      <c r="AH496" s="41"/>
      <c r="AI496" s="41"/>
      <c r="AJ496" s="41"/>
      <c r="AK496" s="41"/>
      <c r="AL496" s="41"/>
      <c r="AM496" s="41"/>
      <c r="AN496" s="41"/>
      <c r="AO496" s="41"/>
      <c r="AP496" s="41"/>
      <c r="AQ496" s="41"/>
      <c r="AR496" s="41"/>
      <c r="AS496" s="41"/>
      <c r="AT496" s="41"/>
      <c r="AU496" s="41"/>
      <c r="AV496" s="41"/>
      <c r="AW496" s="41"/>
      <c r="AX496" s="41"/>
      <c r="AY496" s="41"/>
      <c r="AZ496" s="41"/>
      <c r="BA496" s="41"/>
      <c r="BB496" s="41"/>
      <c r="BC496" s="41"/>
      <c r="BD496" s="41"/>
      <c r="BE496" s="41"/>
      <c r="BF496" s="41"/>
      <c r="BG496" s="41"/>
    </row>
    <row r="497" spans="1:59" s="35" customFormat="1" ht="15.6">
      <c r="A497" s="44" t="s">
        <v>90</v>
      </c>
      <c r="B497" s="44" t="str">
        <f>VLOOKUP(A497,'CENTROS DE COSTOS'!A:D,2,0)</f>
        <v>0036-0005</v>
      </c>
      <c r="C497" s="44" t="str">
        <f>VLOOKUP(A497,'CENTROS DE COSTOS'!A:D,3,0)</f>
        <v>Wompi Noroccidente</v>
      </c>
      <c r="D497" s="44">
        <v>5001</v>
      </c>
      <c r="E497" s="44">
        <v>2831341</v>
      </c>
      <c r="F497" s="44">
        <v>28793</v>
      </c>
      <c r="G497" s="44" t="s">
        <v>35</v>
      </c>
      <c r="H497" s="44" t="s">
        <v>122</v>
      </c>
      <c r="I497" s="44" t="s">
        <v>2044</v>
      </c>
      <c r="J497" s="44" t="s">
        <v>5207</v>
      </c>
      <c r="K497" s="44" t="s">
        <v>1174</v>
      </c>
      <c r="L497" s="44" t="s">
        <v>5208</v>
      </c>
      <c r="M497" s="52">
        <v>45932.609027777777</v>
      </c>
      <c r="N497" s="52">
        <v>45939.386805555558</v>
      </c>
      <c r="O497" s="44" t="s">
        <v>37</v>
      </c>
      <c r="P497" s="44" t="s">
        <v>37</v>
      </c>
      <c r="Q497" s="44" t="s">
        <v>3805</v>
      </c>
      <c r="R497" s="44" t="s">
        <v>3806</v>
      </c>
      <c r="S497" s="44" t="s">
        <v>5209</v>
      </c>
      <c r="T497" s="44" t="s">
        <v>1178</v>
      </c>
      <c r="U497" s="44">
        <v>40</v>
      </c>
      <c r="V497" s="44" t="s">
        <v>42</v>
      </c>
      <c r="W497" s="44" t="str">
        <f>VLOOKUP(D497,TIPOLOGIA!A:F,6,0)</f>
        <v>TERRESTRE</v>
      </c>
      <c r="X497" s="44" t="s">
        <v>3837</v>
      </c>
      <c r="Y497" s="44">
        <v>1</v>
      </c>
      <c r="Z497" s="63">
        <f>IF(T497="SOPORTE_TELEFÓNICO",'TARIFAS 2025'!$B$14,IF(V497="PRINCIPAL",'TARIFAS 2025'!$B$11,IF(V497="INTERMEDIA",'TARIFAS 2025'!$C$11,IF(V497="LEJANA",'TARIFAS 2025'!$D$11))))</f>
        <v>31419</v>
      </c>
      <c r="AA497" s="63">
        <f t="shared" si="7"/>
        <v>31419</v>
      </c>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1"/>
      <c r="AX497" s="41"/>
      <c r="AY497" s="41"/>
      <c r="AZ497" s="41"/>
      <c r="BA497" s="41"/>
      <c r="BB497" s="41"/>
      <c r="BC497" s="41"/>
      <c r="BD497" s="41"/>
      <c r="BE497" s="41"/>
      <c r="BF497" s="41"/>
      <c r="BG497" s="41"/>
    </row>
    <row r="498" spans="1:59" s="35" customFormat="1" ht="15.6">
      <c r="A498" s="44" t="s">
        <v>90</v>
      </c>
      <c r="B498" s="44" t="str">
        <f>VLOOKUP(A498,'CENTROS DE COSTOS'!A:D,2,0)</f>
        <v>0036-0005</v>
      </c>
      <c r="C498" s="44" t="str">
        <f>VLOOKUP(A498,'CENTROS DE COSTOS'!A:D,3,0)</f>
        <v>Wompi Noroccidente</v>
      </c>
      <c r="D498" s="44">
        <v>5001</v>
      </c>
      <c r="E498" s="44">
        <v>2828990</v>
      </c>
      <c r="F498" s="44">
        <v>16543</v>
      </c>
      <c r="G498" s="44" t="s">
        <v>35</v>
      </c>
      <c r="H498" s="44" t="s">
        <v>122</v>
      </c>
      <c r="I498" s="44" t="s">
        <v>2044</v>
      </c>
      <c r="J498" s="44" t="s">
        <v>5210</v>
      </c>
      <c r="K498" s="44" t="s">
        <v>1174</v>
      </c>
      <c r="L498" s="44" t="s">
        <v>5211</v>
      </c>
      <c r="M498" s="52">
        <v>45932.445833333331</v>
      </c>
      <c r="N498" s="52">
        <v>45939.388194444444</v>
      </c>
      <c r="O498" s="44" t="s">
        <v>37</v>
      </c>
      <c r="P498" s="44" t="s">
        <v>37</v>
      </c>
      <c r="Q498" s="44" t="s">
        <v>3805</v>
      </c>
      <c r="R498" s="44" t="s">
        <v>3806</v>
      </c>
      <c r="S498" s="44" t="s">
        <v>5212</v>
      </c>
      <c r="T498" s="44" t="s">
        <v>1178</v>
      </c>
      <c r="U498" s="44">
        <v>48</v>
      </c>
      <c r="V498" s="44" t="s">
        <v>42</v>
      </c>
      <c r="W498" s="44" t="str">
        <f>VLOOKUP(D498,TIPOLOGIA!A:F,6,0)</f>
        <v>TERRESTRE</v>
      </c>
      <c r="X498" s="44" t="s">
        <v>3837</v>
      </c>
      <c r="Y498" s="44">
        <v>1</v>
      </c>
      <c r="Z498" s="63">
        <f>IF(T498="SOPORTE_TELEFÓNICO",'TARIFAS 2025'!$B$14,IF(V498="PRINCIPAL",'TARIFAS 2025'!$B$11,IF(V498="INTERMEDIA",'TARIFAS 2025'!$C$11,IF(V498="LEJANA",'TARIFAS 2025'!$D$11))))</f>
        <v>31419</v>
      </c>
      <c r="AA498" s="63">
        <f t="shared" si="7"/>
        <v>31419</v>
      </c>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1"/>
      <c r="AX498" s="41"/>
      <c r="AY498" s="41"/>
      <c r="AZ498" s="41"/>
      <c r="BA498" s="41"/>
      <c r="BB498" s="41"/>
      <c r="BC498" s="41"/>
      <c r="BD498" s="41"/>
      <c r="BE498" s="41"/>
      <c r="BF498" s="41"/>
      <c r="BG498" s="41"/>
    </row>
    <row r="499" spans="1:59" s="35" customFormat="1" ht="15.6">
      <c r="A499" s="44" t="s">
        <v>90</v>
      </c>
      <c r="B499" s="44" t="str">
        <f>VLOOKUP(A499,'CENTROS DE COSTOS'!A:D,2,0)</f>
        <v>0036-0005</v>
      </c>
      <c r="C499" s="44" t="str">
        <f>VLOOKUP(A499,'CENTROS DE COSTOS'!A:D,3,0)</f>
        <v>Wompi Noroccidente</v>
      </c>
      <c r="D499" s="44">
        <v>5001</v>
      </c>
      <c r="E499" s="44">
        <v>2829440</v>
      </c>
      <c r="F499" s="44">
        <v>45335</v>
      </c>
      <c r="G499" s="44" t="s">
        <v>35</v>
      </c>
      <c r="H499" s="44" t="s">
        <v>122</v>
      </c>
      <c r="I499" s="44" t="s">
        <v>2044</v>
      </c>
      <c r="J499" s="44" t="s">
        <v>2611</v>
      </c>
      <c r="K499" s="44" t="s">
        <v>1174</v>
      </c>
      <c r="L499" s="44" t="s">
        <v>5213</v>
      </c>
      <c r="M499" s="52">
        <v>45932.459027777775</v>
      </c>
      <c r="N499" s="52">
        <v>45939.390277777777</v>
      </c>
      <c r="O499" s="44" t="s">
        <v>37</v>
      </c>
      <c r="P499" s="44" t="s">
        <v>37</v>
      </c>
      <c r="Q499" s="44" t="s">
        <v>3805</v>
      </c>
      <c r="R499" s="44" t="s">
        <v>3806</v>
      </c>
      <c r="S499" s="44" t="s">
        <v>5214</v>
      </c>
      <c r="T499" s="44" t="s">
        <v>1178</v>
      </c>
      <c r="U499" s="44">
        <v>64</v>
      </c>
      <c r="V499" s="44" t="s">
        <v>42</v>
      </c>
      <c r="W499" s="44" t="str">
        <f>VLOOKUP(D499,TIPOLOGIA!A:F,6,0)</f>
        <v>TERRESTRE</v>
      </c>
      <c r="X499" s="44" t="s">
        <v>3837</v>
      </c>
      <c r="Y499" s="44">
        <v>1</v>
      </c>
      <c r="Z499" s="63">
        <f>IF(T499="SOPORTE_TELEFÓNICO",'TARIFAS 2025'!$B$14,IF(V499="PRINCIPAL",'TARIFAS 2025'!$B$11,IF(V499="INTERMEDIA",'TARIFAS 2025'!$C$11,IF(V499="LEJANA",'TARIFAS 2025'!$D$11))))</f>
        <v>31419</v>
      </c>
      <c r="AA499" s="63">
        <f t="shared" si="7"/>
        <v>31419</v>
      </c>
      <c r="AB499" s="41"/>
      <c r="AC499" s="41"/>
      <c r="AD499" s="41"/>
      <c r="AE499" s="41"/>
      <c r="AF499" s="41"/>
      <c r="AG499" s="41"/>
      <c r="AH499" s="41"/>
      <c r="AI499" s="41"/>
      <c r="AJ499" s="41"/>
      <c r="AK499" s="41"/>
      <c r="AL499" s="41"/>
      <c r="AM499" s="41"/>
      <c r="AN499" s="41"/>
      <c r="AO499" s="41"/>
      <c r="AP499" s="41"/>
      <c r="AQ499" s="41"/>
      <c r="AR499" s="41"/>
      <c r="AS499" s="41"/>
      <c r="AT499" s="41"/>
      <c r="AU499" s="41"/>
      <c r="AV499" s="41"/>
      <c r="AW499" s="41"/>
      <c r="AX499" s="41"/>
      <c r="AY499" s="41"/>
      <c r="AZ499" s="41"/>
      <c r="BA499" s="41"/>
      <c r="BB499" s="41"/>
      <c r="BC499" s="41"/>
      <c r="BD499" s="41"/>
      <c r="BE499" s="41"/>
      <c r="BF499" s="41"/>
      <c r="BG499" s="41"/>
    </row>
    <row r="500" spans="1:59" s="35" customFormat="1" ht="15.6">
      <c r="A500" s="44" t="s">
        <v>90</v>
      </c>
      <c r="B500" s="44" t="str">
        <f>VLOOKUP(A500,'CENTROS DE COSTOS'!A:D,2,0)</f>
        <v>0036-0005</v>
      </c>
      <c r="C500" s="44" t="str">
        <f>VLOOKUP(A500,'CENTROS DE COSTOS'!A:D,3,0)</f>
        <v>Wompi Noroccidente</v>
      </c>
      <c r="D500" s="44">
        <v>5266</v>
      </c>
      <c r="E500" s="44">
        <v>2829367</v>
      </c>
      <c r="F500" s="44">
        <v>52714</v>
      </c>
      <c r="G500" s="44" t="s">
        <v>35</v>
      </c>
      <c r="H500" s="44" t="s">
        <v>122</v>
      </c>
      <c r="I500" s="44" t="s">
        <v>182</v>
      </c>
      <c r="J500" s="44" t="s">
        <v>2260</v>
      </c>
      <c r="K500" s="44" t="s">
        <v>1174</v>
      </c>
      <c r="L500" s="44" t="s">
        <v>5215</v>
      </c>
      <c r="M500" s="52">
        <v>45932.460416666669</v>
      </c>
      <c r="N500" s="52">
        <v>45939.39166666667</v>
      </c>
      <c r="O500" s="44" t="s">
        <v>37</v>
      </c>
      <c r="P500" s="44" t="s">
        <v>37</v>
      </c>
      <c r="Q500" s="44" t="s">
        <v>3805</v>
      </c>
      <c r="R500" s="44" t="s">
        <v>3806</v>
      </c>
      <c r="S500" s="44" t="s">
        <v>5216</v>
      </c>
      <c r="T500" s="44" t="s">
        <v>1178</v>
      </c>
      <c r="U500" s="44">
        <v>40</v>
      </c>
      <c r="V500" s="44" t="s">
        <v>42</v>
      </c>
      <c r="W500" s="44" t="str">
        <f>VLOOKUP(D500,TIPOLOGIA!A:F,6,0)</f>
        <v>TERRESTRE</v>
      </c>
      <c r="X500" s="44" t="s">
        <v>3837</v>
      </c>
      <c r="Y500" s="44">
        <v>1</v>
      </c>
      <c r="Z500" s="63">
        <f>IF(T500="SOPORTE_TELEFÓNICO",'TARIFAS 2025'!$B$14,IF(V500="PRINCIPAL",'TARIFAS 2025'!$B$11,IF(V500="INTERMEDIA",'TARIFAS 2025'!$C$11,IF(V500="LEJANA",'TARIFAS 2025'!$D$11))))</f>
        <v>31419</v>
      </c>
      <c r="AA500" s="63">
        <f t="shared" si="7"/>
        <v>31419</v>
      </c>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1"/>
      <c r="AX500" s="41"/>
      <c r="AY500" s="41"/>
      <c r="AZ500" s="41"/>
      <c r="BA500" s="41"/>
      <c r="BB500" s="41"/>
      <c r="BC500" s="41"/>
      <c r="BD500" s="41"/>
      <c r="BE500" s="41"/>
      <c r="BF500" s="41"/>
      <c r="BG500" s="41"/>
    </row>
    <row r="501" spans="1:59" s="35" customFormat="1" ht="15.6">
      <c r="A501" s="44" t="s">
        <v>90</v>
      </c>
      <c r="B501" s="44" t="str">
        <f>VLOOKUP(A501,'CENTROS DE COSTOS'!A:D,2,0)</f>
        <v>0036-0005</v>
      </c>
      <c r="C501" s="44" t="str">
        <f>VLOOKUP(A501,'CENTROS DE COSTOS'!A:D,3,0)</f>
        <v>Wompi Noroccidente</v>
      </c>
      <c r="D501" s="44">
        <v>5001</v>
      </c>
      <c r="E501" s="44">
        <v>2830426</v>
      </c>
      <c r="F501" s="44">
        <v>66376</v>
      </c>
      <c r="G501" s="44" t="s">
        <v>35</v>
      </c>
      <c r="H501" s="44" t="s">
        <v>122</v>
      </c>
      <c r="I501" s="44" t="s">
        <v>2044</v>
      </c>
      <c r="J501" s="44" t="s">
        <v>5217</v>
      </c>
      <c r="K501" s="44" t="s">
        <v>1174</v>
      </c>
      <c r="L501" s="44" t="s">
        <v>5218</v>
      </c>
      <c r="M501" s="52">
        <v>45932.525000000001</v>
      </c>
      <c r="N501" s="52">
        <v>45939.393750000003</v>
      </c>
      <c r="O501" s="44" t="s">
        <v>37</v>
      </c>
      <c r="P501" s="44" t="s">
        <v>37</v>
      </c>
      <c r="Q501" s="44" t="s">
        <v>3805</v>
      </c>
      <c r="R501" s="44" t="s">
        <v>3806</v>
      </c>
      <c r="S501" s="44" t="s">
        <v>5219</v>
      </c>
      <c r="T501" s="44" t="s">
        <v>1178</v>
      </c>
      <c r="U501" s="44">
        <v>64</v>
      </c>
      <c r="V501" s="44" t="s">
        <v>42</v>
      </c>
      <c r="W501" s="44" t="str">
        <f>VLOOKUP(D501,TIPOLOGIA!A:F,6,0)</f>
        <v>TERRESTRE</v>
      </c>
      <c r="X501" s="44" t="s">
        <v>3837</v>
      </c>
      <c r="Y501" s="44">
        <v>1</v>
      </c>
      <c r="Z501" s="63">
        <f>IF(T501="SOPORTE_TELEFÓNICO",'TARIFAS 2025'!$B$14,IF(V501="PRINCIPAL",'TARIFAS 2025'!$B$11,IF(V501="INTERMEDIA",'TARIFAS 2025'!$C$11,IF(V501="LEJANA",'TARIFAS 2025'!$D$11))))</f>
        <v>31419</v>
      </c>
      <c r="AA501" s="63">
        <f t="shared" si="7"/>
        <v>31419</v>
      </c>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1"/>
      <c r="AX501" s="41"/>
      <c r="AY501" s="41"/>
      <c r="AZ501" s="41"/>
      <c r="BA501" s="41"/>
      <c r="BB501" s="41"/>
      <c r="BC501" s="41"/>
      <c r="BD501" s="41"/>
      <c r="BE501" s="41"/>
      <c r="BF501" s="41"/>
      <c r="BG501" s="41"/>
    </row>
    <row r="502" spans="1:59" s="35" customFormat="1" ht="15.6">
      <c r="A502" s="44" t="s">
        <v>90</v>
      </c>
      <c r="B502" s="44" t="str">
        <f>VLOOKUP(A502,'CENTROS DE COSTOS'!A:D,2,0)</f>
        <v>0036-0005</v>
      </c>
      <c r="C502" s="44" t="str">
        <f>VLOOKUP(A502,'CENTROS DE COSTOS'!A:D,3,0)</f>
        <v>Wompi Noroccidente</v>
      </c>
      <c r="D502" s="44">
        <v>5360</v>
      </c>
      <c r="E502" s="44">
        <v>2830884</v>
      </c>
      <c r="F502" s="44">
        <v>72229</v>
      </c>
      <c r="G502" s="44" t="s">
        <v>35</v>
      </c>
      <c r="H502" s="44" t="s">
        <v>122</v>
      </c>
      <c r="I502" s="44" t="s">
        <v>2503</v>
      </c>
      <c r="J502" s="44" t="s">
        <v>5220</v>
      </c>
      <c r="K502" s="44" t="s">
        <v>1174</v>
      </c>
      <c r="L502" s="44" t="s">
        <v>5221</v>
      </c>
      <c r="M502" s="52">
        <v>45932.600694444445</v>
      </c>
      <c r="N502" s="52">
        <v>45939.395138888889</v>
      </c>
      <c r="O502" s="44" t="s">
        <v>37</v>
      </c>
      <c r="P502" s="44" t="s">
        <v>37</v>
      </c>
      <c r="Q502" s="44" t="s">
        <v>3805</v>
      </c>
      <c r="R502" s="44" t="s">
        <v>3806</v>
      </c>
      <c r="S502" s="44" t="s">
        <v>5222</v>
      </c>
      <c r="T502" s="44" t="s">
        <v>1178</v>
      </c>
      <c r="U502" s="44">
        <v>40</v>
      </c>
      <c r="V502" s="44" t="s">
        <v>42</v>
      </c>
      <c r="W502" s="44" t="str">
        <f>VLOOKUP(D502,TIPOLOGIA!A:F,6,0)</f>
        <v>TERRESTRE</v>
      </c>
      <c r="X502" s="44" t="s">
        <v>3837</v>
      </c>
      <c r="Y502" s="44">
        <v>1</v>
      </c>
      <c r="Z502" s="63">
        <f>IF(T502="SOPORTE_TELEFÓNICO",'TARIFAS 2025'!$B$14,IF(V502="PRINCIPAL",'TARIFAS 2025'!$B$11,IF(V502="INTERMEDIA",'TARIFAS 2025'!$C$11,IF(V502="LEJANA",'TARIFAS 2025'!$D$11))))</f>
        <v>31419</v>
      </c>
      <c r="AA502" s="63">
        <f t="shared" si="7"/>
        <v>31419</v>
      </c>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1"/>
      <c r="AX502" s="41"/>
      <c r="AY502" s="41"/>
      <c r="AZ502" s="41"/>
      <c r="BA502" s="41"/>
      <c r="BB502" s="41"/>
      <c r="BC502" s="41"/>
      <c r="BD502" s="41"/>
      <c r="BE502" s="41"/>
      <c r="BF502" s="41"/>
      <c r="BG502" s="41"/>
    </row>
    <row r="503" spans="1:59" s="35" customFormat="1" ht="15.6">
      <c r="A503" s="44" t="s">
        <v>90</v>
      </c>
      <c r="B503" s="44" t="str">
        <f>VLOOKUP(A503,'CENTROS DE COSTOS'!A:D,2,0)</f>
        <v>0036-0005</v>
      </c>
      <c r="C503" s="44" t="str">
        <f>VLOOKUP(A503,'CENTROS DE COSTOS'!A:D,3,0)</f>
        <v>Wompi Noroccidente</v>
      </c>
      <c r="D503" s="44">
        <v>5360</v>
      </c>
      <c r="E503" s="44">
        <v>2831805</v>
      </c>
      <c r="F503" s="44">
        <v>75244</v>
      </c>
      <c r="G503" s="44" t="s">
        <v>35</v>
      </c>
      <c r="H503" s="44" t="s">
        <v>122</v>
      </c>
      <c r="I503" s="44" t="s">
        <v>2503</v>
      </c>
      <c r="J503" s="44" t="s">
        <v>5223</v>
      </c>
      <c r="K503" s="44" t="s">
        <v>1174</v>
      </c>
      <c r="L503" s="44" t="s">
        <v>5224</v>
      </c>
      <c r="M503" s="52">
        <v>45932.64166666667</v>
      </c>
      <c r="N503" s="52">
        <v>45939.395833333336</v>
      </c>
      <c r="O503" s="44" t="s">
        <v>37</v>
      </c>
      <c r="P503" s="44" t="s">
        <v>37</v>
      </c>
      <c r="Q503" s="44" t="s">
        <v>3805</v>
      </c>
      <c r="R503" s="44" t="s">
        <v>3806</v>
      </c>
      <c r="S503" s="44" t="s">
        <v>5225</v>
      </c>
      <c r="T503" s="44" t="s">
        <v>1178</v>
      </c>
      <c r="U503" s="44">
        <v>48</v>
      </c>
      <c r="V503" s="44" t="s">
        <v>42</v>
      </c>
      <c r="W503" s="44" t="str">
        <f>VLOOKUP(D503,TIPOLOGIA!A:F,6,0)</f>
        <v>TERRESTRE</v>
      </c>
      <c r="X503" s="44" t="s">
        <v>5226</v>
      </c>
      <c r="Y503" s="44">
        <v>1</v>
      </c>
      <c r="Z503" s="63">
        <f>IF(T503="SOPORTE_TELEFÓNICO",'TARIFAS 2025'!$B$14,IF(V503="PRINCIPAL",'TARIFAS 2025'!$B$11,IF(V503="INTERMEDIA",'TARIFAS 2025'!$C$11,IF(V503="LEJANA",'TARIFAS 2025'!$D$11))))</f>
        <v>31419</v>
      </c>
      <c r="AA503" s="63">
        <f t="shared" si="7"/>
        <v>31419</v>
      </c>
      <c r="AB503" s="41"/>
      <c r="AC503" s="41"/>
      <c r="AD503" s="41"/>
      <c r="AE503" s="41"/>
      <c r="AF503" s="41"/>
      <c r="AG503" s="41"/>
      <c r="AH503" s="41"/>
      <c r="AI503" s="41"/>
      <c r="AJ503" s="41"/>
      <c r="AK503" s="41"/>
      <c r="AL503" s="41"/>
      <c r="AM503" s="41"/>
      <c r="AN503" s="41"/>
      <c r="AO503" s="41"/>
      <c r="AP503" s="41"/>
      <c r="AQ503" s="41"/>
      <c r="AR503" s="41"/>
      <c r="AS503" s="41"/>
      <c r="AT503" s="41"/>
      <c r="AU503" s="41"/>
      <c r="AV503" s="41"/>
      <c r="AW503" s="41"/>
      <c r="AX503" s="41"/>
      <c r="AY503" s="41"/>
      <c r="AZ503" s="41"/>
      <c r="BA503" s="41"/>
      <c r="BB503" s="41"/>
      <c r="BC503" s="41"/>
      <c r="BD503" s="41"/>
      <c r="BE503" s="41"/>
      <c r="BF503" s="41"/>
      <c r="BG503" s="41"/>
    </row>
    <row r="504" spans="1:59" s="35" customFormat="1" ht="15.6">
      <c r="A504" s="44" t="s">
        <v>90</v>
      </c>
      <c r="B504" s="44" t="str">
        <f>VLOOKUP(A504,'CENTROS DE COSTOS'!A:D,2,0)</f>
        <v>0036-0005</v>
      </c>
      <c r="C504" s="44" t="str">
        <f>VLOOKUP(A504,'CENTROS DE COSTOS'!A:D,3,0)</f>
        <v>Wompi Noroccidente</v>
      </c>
      <c r="D504" s="44">
        <v>5001</v>
      </c>
      <c r="E504" s="44">
        <v>2832276</v>
      </c>
      <c r="F504" s="44">
        <v>67471</v>
      </c>
      <c r="G504" s="44" t="s">
        <v>35</v>
      </c>
      <c r="H504" s="44" t="s">
        <v>122</v>
      </c>
      <c r="I504" s="44" t="s">
        <v>2044</v>
      </c>
      <c r="J504" s="44" t="s">
        <v>5227</v>
      </c>
      <c r="K504" s="44" t="s">
        <v>1174</v>
      </c>
      <c r="L504" s="44" t="s">
        <v>5228</v>
      </c>
      <c r="M504" s="52">
        <v>45932.672222222223</v>
      </c>
      <c r="N504" s="52">
        <v>45939.396527777775</v>
      </c>
      <c r="O504" s="44" t="s">
        <v>37</v>
      </c>
      <c r="P504" s="44" t="s">
        <v>37</v>
      </c>
      <c r="Q504" s="44" t="s">
        <v>3805</v>
      </c>
      <c r="R504" s="44" t="s">
        <v>3806</v>
      </c>
      <c r="S504" s="44" t="s">
        <v>5229</v>
      </c>
      <c r="T504" s="44" t="s">
        <v>1178</v>
      </c>
      <c r="U504" s="44">
        <v>24</v>
      </c>
      <c r="V504" s="44" t="s">
        <v>42</v>
      </c>
      <c r="W504" s="44" t="str">
        <f>VLOOKUP(D504,TIPOLOGIA!A:F,6,0)</f>
        <v>TERRESTRE</v>
      </c>
      <c r="X504" s="44" t="s">
        <v>3837</v>
      </c>
      <c r="Y504" s="44">
        <v>1</v>
      </c>
      <c r="Z504" s="63">
        <f>IF(T504="SOPORTE_TELEFÓNICO",'TARIFAS 2025'!$B$14,IF(V504="PRINCIPAL",'TARIFAS 2025'!$B$11,IF(V504="INTERMEDIA",'TARIFAS 2025'!$C$11,IF(V504="LEJANA",'TARIFAS 2025'!$D$11))))</f>
        <v>31419</v>
      </c>
      <c r="AA504" s="63">
        <f t="shared" si="7"/>
        <v>31419</v>
      </c>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row>
    <row r="505" spans="1:59" s="35" customFormat="1" ht="15.6">
      <c r="A505" s="44" t="s">
        <v>90</v>
      </c>
      <c r="B505" s="44" t="str">
        <f>VLOOKUP(A505,'CENTROS DE COSTOS'!A:D,2,0)</f>
        <v>0036-0005</v>
      </c>
      <c r="C505" s="44" t="str">
        <f>VLOOKUP(A505,'CENTROS DE COSTOS'!A:D,3,0)</f>
        <v>Wompi Noroccidente</v>
      </c>
      <c r="D505" s="44">
        <v>5001</v>
      </c>
      <c r="E505" s="44">
        <v>2832069</v>
      </c>
      <c r="F505" s="44">
        <v>35302</v>
      </c>
      <c r="G505" s="44" t="s">
        <v>35</v>
      </c>
      <c r="H505" s="44" t="s">
        <v>122</v>
      </c>
      <c r="I505" s="44" t="s">
        <v>2044</v>
      </c>
      <c r="J505" s="44" t="s">
        <v>5230</v>
      </c>
      <c r="K505" s="44" t="s">
        <v>1174</v>
      </c>
      <c r="L505" s="44" t="s">
        <v>5231</v>
      </c>
      <c r="M505" s="52">
        <v>45932.663888888892</v>
      </c>
      <c r="N505" s="52">
        <v>45939.396527777775</v>
      </c>
      <c r="O505" s="44" t="s">
        <v>37</v>
      </c>
      <c r="P505" s="44" t="s">
        <v>37</v>
      </c>
      <c r="Q505" s="44" t="s">
        <v>3805</v>
      </c>
      <c r="R505" s="44" t="s">
        <v>3806</v>
      </c>
      <c r="S505" s="44" t="s">
        <v>5232</v>
      </c>
      <c r="T505" s="44" t="s">
        <v>1178</v>
      </c>
      <c r="U505" s="44">
        <v>64</v>
      </c>
      <c r="V505" s="44" t="s">
        <v>42</v>
      </c>
      <c r="W505" s="44" t="str">
        <f>VLOOKUP(D505,TIPOLOGIA!A:F,6,0)</f>
        <v>TERRESTRE</v>
      </c>
      <c r="X505" s="44" t="s">
        <v>3837</v>
      </c>
      <c r="Y505" s="44">
        <v>1</v>
      </c>
      <c r="Z505" s="63">
        <f>IF(T505="SOPORTE_TELEFÓNICO",'TARIFAS 2025'!$B$14,IF(V505="PRINCIPAL",'TARIFAS 2025'!$B$11,IF(V505="INTERMEDIA",'TARIFAS 2025'!$C$11,IF(V505="LEJANA",'TARIFAS 2025'!$D$11))))</f>
        <v>31419</v>
      </c>
      <c r="AA505" s="63">
        <f t="shared" si="7"/>
        <v>31419</v>
      </c>
      <c r="AB505" s="41"/>
      <c r="AC505" s="41"/>
      <c r="AD505" s="41"/>
      <c r="AE505" s="41"/>
      <c r="AF505" s="41"/>
      <c r="AG505" s="41"/>
      <c r="AH505" s="41"/>
      <c r="AI505" s="41"/>
      <c r="AJ505" s="41"/>
      <c r="AK505" s="41"/>
      <c r="AL505" s="41"/>
      <c r="AM505" s="41"/>
      <c r="AN505" s="41"/>
      <c r="AO505" s="41"/>
      <c r="AP505" s="41"/>
      <c r="AQ505" s="41"/>
      <c r="AR505" s="41"/>
      <c r="AS505" s="41"/>
      <c r="AT505" s="41"/>
      <c r="AU505" s="41"/>
      <c r="AV505" s="41"/>
      <c r="AW505" s="41"/>
      <c r="AX505" s="41"/>
      <c r="AY505" s="41"/>
      <c r="AZ505" s="41"/>
      <c r="BA505" s="41"/>
      <c r="BB505" s="41"/>
      <c r="BC505" s="41"/>
      <c r="BD505" s="41"/>
      <c r="BE505" s="41"/>
      <c r="BF505" s="41"/>
      <c r="BG505" s="41"/>
    </row>
    <row r="506" spans="1:59" s="35" customFormat="1" ht="15.6">
      <c r="A506" s="44" t="s">
        <v>90</v>
      </c>
      <c r="B506" s="44" t="str">
        <f>VLOOKUP(A506,'CENTROS DE COSTOS'!A:D,2,0)</f>
        <v>0036-0005</v>
      </c>
      <c r="C506" s="44" t="str">
        <f>VLOOKUP(A506,'CENTROS DE COSTOS'!A:D,3,0)</f>
        <v>Wompi Noroccidente</v>
      </c>
      <c r="D506" s="44">
        <v>5088</v>
      </c>
      <c r="E506" s="44">
        <v>2832192</v>
      </c>
      <c r="F506" s="44">
        <v>35206</v>
      </c>
      <c r="G506" s="44" t="s">
        <v>35</v>
      </c>
      <c r="H506" s="44" t="s">
        <v>122</v>
      </c>
      <c r="I506" s="44" t="s">
        <v>157</v>
      </c>
      <c r="J506" s="44" t="s">
        <v>5233</v>
      </c>
      <c r="K506" s="44" t="s">
        <v>1174</v>
      </c>
      <c r="L506" s="44" t="s">
        <v>5234</v>
      </c>
      <c r="M506" s="52">
        <v>45932.683333333334</v>
      </c>
      <c r="N506" s="52">
        <v>45939.397222222222</v>
      </c>
      <c r="O506" s="44" t="s">
        <v>37</v>
      </c>
      <c r="P506" s="44" t="s">
        <v>37</v>
      </c>
      <c r="Q506" s="44" t="s">
        <v>3805</v>
      </c>
      <c r="R506" s="44" t="s">
        <v>3806</v>
      </c>
      <c r="S506" s="44" t="s">
        <v>5235</v>
      </c>
      <c r="T506" s="44" t="s">
        <v>1178</v>
      </c>
      <c r="U506" s="44">
        <v>64</v>
      </c>
      <c r="V506" s="44" t="s">
        <v>42</v>
      </c>
      <c r="W506" s="44" t="str">
        <f>VLOOKUP(D506,TIPOLOGIA!A:F,6,0)</f>
        <v>TERRESTRE</v>
      </c>
      <c r="X506" s="44" t="s">
        <v>3837</v>
      </c>
      <c r="Y506" s="44">
        <v>1</v>
      </c>
      <c r="Z506" s="63">
        <f>IF(T506="SOPORTE_TELEFÓNICO",'TARIFAS 2025'!$B$14,IF(V506="PRINCIPAL",'TARIFAS 2025'!$B$11,IF(V506="INTERMEDIA",'TARIFAS 2025'!$C$11,IF(V506="LEJANA",'TARIFAS 2025'!$D$11))))</f>
        <v>31419</v>
      </c>
      <c r="AA506" s="63">
        <f t="shared" si="7"/>
        <v>31419</v>
      </c>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row>
    <row r="507" spans="1:59" s="35" customFormat="1" ht="15.6">
      <c r="A507" s="44" t="s">
        <v>90</v>
      </c>
      <c r="B507" s="44" t="str">
        <f>VLOOKUP(A507,'CENTROS DE COSTOS'!A:D,2,0)</f>
        <v>0036-0005</v>
      </c>
      <c r="C507" s="44" t="str">
        <f>VLOOKUP(A507,'CENTROS DE COSTOS'!A:D,3,0)</f>
        <v>Wompi Noroccidente</v>
      </c>
      <c r="D507" s="44">
        <v>5631</v>
      </c>
      <c r="E507" s="44">
        <v>2832522</v>
      </c>
      <c r="F507" s="44">
        <v>34276</v>
      </c>
      <c r="G507" s="44" t="s">
        <v>35</v>
      </c>
      <c r="H507" s="44" t="s">
        <v>122</v>
      </c>
      <c r="I507" s="44" t="s">
        <v>216</v>
      </c>
      <c r="J507" s="44" t="s">
        <v>5236</v>
      </c>
      <c r="K507" s="44" t="s">
        <v>1174</v>
      </c>
      <c r="L507" s="44" t="s">
        <v>5237</v>
      </c>
      <c r="M507" s="52">
        <v>45932.690972222219</v>
      </c>
      <c r="N507" s="52">
        <v>45939.397916666669</v>
      </c>
      <c r="O507" s="44" t="s">
        <v>37</v>
      </c>
      <c r="P507" s="44" t="s">
        <v>37</v>
      </c>
      <c r="Q507" s="44" t="s">
        <v>3805</v>
      </c>
      <c r="R507" s="44" t="s">
        <v>3806</v>
      </c>
      <c r="S507" s="44" t="s">
        <v>5238</v>
      </c>
      <c r="T507" s="44" t="s">
        <v>1178</v>
      </c>
      <c r="U507" s="44">
        <v>64</v>
      </c>
      <c r="V507" s="44" t="s">
        <v>42</v>
      </c>
      <c r="W507" s="44" t="str">
        <f>VLOOKUP(D507,TIPOLOGIA!A:F,6,0)</f>
        <v>TERRESTRE</v>
      </c>
      <c r="X507" s="44" t="s">
        <v>3837</v>
      </c>
      <c r="Y507" s="44">
        <v>1</v>
      </c>
      <c r="Z507" s="63">
        <f>IF(T507="SOPORTE_TELEFÓNICO",'TARIFAS 2025'!$B$14,IF(V507="PRINCIPAL",'TARIFAS 2025'!$B$11,IF(V507="INTERMEDIA",'TARIFAS 2025'!$C$11,IF(V507="LEJANA",'TARIFAS 2025'!$D$11))))</f>
        <v>31419</v>
      </c>
      <c r="AA507" s="63">
        <f t="shared" si="7"/>
        <v>31419</v>
      </c>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row>
    <row r="508" spans="1:59" s="35" customFormat="1" ht="15.6">
      <c r="A508" s="44" t="s">
        <v>90</v>
      </c>
      <c r="B508" s="44" t="str">
        <f>VLOOKUP(A508,'CENTROS DE COSTOS'!A:D,2,0)</f>
        <v>0036-0005</v>
      </c>
      <c r="C508" s="44" t="str">
        <f>VLOOKUP(A508,'CENTROS DE COSTOS'!A:D,3,0)</f>
        <v>Wompi Noroccidente</v>
      </c>
      <c r="D508" s="44">
        <v>5001</v>
      </c>
      <c r="E508" s="44">
        <v>2832473</v>
      </c>
      <c r="F508" s="44">
        <v>61172</v>
      </c>
      <c r="G508" s="44" t="s">
        <v>35</v>
      </c>
      <c r="H508" s="44" t="s">
        <v>122</v>
      </c>
      <c r="I508" s="44" t="s">
        <v>2044</v>
      </c>
      <c r="J508" s="44" t="s">
        <v>2547</v>
      </c>
      <c r="K508" s="44" t="s">
        <v>1174</v>
      </c>
      <c r="L508" s="44" t="s">
        <v>5239</v>
      </c>
      <c r="M508" s="52">
        <v>45932.692361111112</v>
      </c>
      <c r="N508" s="52">
        <v>45939.398611111108</v>
      </c>
      <c r="O508" s="44" t="s">
        <v>37</v>
      </c>
      <c r="P508" s="44" t="s">
        <v>37</v>
      </c>
      <c r="Q508" s="44" t="s">
        <v>3805</v>
      </c>
      <c r="R508" s="44" t="s">
        <v>3806</v>
      </c>
      <c r="S508" s="44" t="s">
        <v>5240</v>
      </c>
      <c r="T508" s="44" t="s">
        <v>1178</v>
      </c>
      <c r="U508" s="44">
        <v>24</v>
      </c>
      <c r="V508" s="44" t="s">
        <v>42</v>
      </c>
      <c r="W508" s="44" t="str">
        <f>VLOOKUP(D508,TIPOLOGIA!A:F,6,0)</f>
        <v>TERRESTRE</v>
      </c>
      <c r="X508" s="44" t="s">
        <v>3837</v>
      </c>
      <c r="Y508" s="44">
        <v>1</v>
      </c>
      <c r="Z508" s="63">
        <f>IF(T508="SOPORTE_TELEFÓNICO",'TARIFAS 2025'!$B$14,IF(V508="PRINCIPAL",'TARIFAS 2025'!$B$11,IF(V508="INTERMEDIA",'TARIFAS 2025'!$C$11,IF(V508="LEJANA",'TARIFAS 2025'!$D$11))))</f>
        <v>31419</v>
      </c>
      <c r="AA508" s="63">
        <f t="shared" si="7"/>
        <v>31419</v>
      </c>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row>
    <row r="509" spans="1:59" s="35" customFormat="1" ht="15.6">
      <c r="A509" s="44" t="s">
        <v>90</v>
      </c>
      <c r="B509" s="44" t="str">
        <f>VLOOKUP(A509,'CENTROS DE COSTOS'!A:D,2,0)</f>
        <v>0036-0005</v>
      </c>
      <c r="C509" s="44" t="str">
        <f>VLOOKUP(A509,'CENTROS DE COSTOS'!A:D,3,0)</f>
        <v>Wompi Noroccidente</v>
      </c>
      <c r="D509" s="44">
        <v>5088</v>
      </c>
      <c r="E509" s="44">
        <v>2830630</v>
      </c>
      <c r="F509" s="44">
        <v>13531</v>
      </c>
      <c r="G509" s="44" t="s">
        <v>35</v>
      </c>
      <c r="H509" s="44" t="s">
        <v>122</v>
      </c>
      <c r="I509" s="44" t="s">
        <v>157</v>
      </c>
      <c r="J509" s="44" t="s">
        <v>5241</v>
      </c>
      <c r="K509" s="44" t="s">
        <v>1174</v>
      </c>
      <c r="L509" s="44" t="s">
        <v>5242</v>
      </c>
      <c r="M509" s="52">
        <v>45932.543055555558</v>
      </c>
      <c r="N509" s="52">
        <v>45939.399305555555</v>
      </c>
      <c r="O509" s="44" t="s">
        <v>37</v>
      </c>
      <c r="P509" s="44" t="s">
        <v>37</v>
      </c>
      <c r="Q509" s="44" t="s">
        <v>3805</v>
      </c>
      <c r="R509" s="44" t="s">
        <v>3806</v>
      </c>
      <c r="S509" s="44" t="s">
        <v>5243</v>
      </c>
      <c r="T509" s="44" t="s">
        <v>1178</v>
      </c>
      <c r="U509" s="44">
        <v>64</v>
      </c>
      <c r="V509" s="44" t="s">
        <v>42</v>
      </c>
      <c r="W509" s="44" t="str">
        <f>VLOOKUP(D509,TIPOLOGIA!A:F,6,0)</f>
        <v>TERRESTRE</v>
      </c>
      <c r="X509" s="44" t="s">
        <v>3837</v>
      </c>
      <c r="Y509" s="44">
        <v>1</v>
      </c>
      <c r="Z509" s="63">
        <f>IF(T509="SOPORTE_TELEFÓNICO",'TARIFAS 2025'!$B$14,IF(V509="PRINCIPAL",'TARIFAS 2025'!$B$11,IF(V509="INTERMEDIA",'TARIFAS 2025'!$C$11,IF(V509="LEJANA",'TARIFAS 2025'!$D$11))))</f>
        <v>31419</v>
      </c>
      <c r="AA509" s="63">
        <f t="shared" si="7"/>
        <v>31419</v>
      </c>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row>
    <row r="510" spans="1:59" s="35" customFormat="1" ht="15.6">
      <c r="A510" s="44" t="s">
        <v>90</v>
      </c>
      <c r="B510" s="44" t="str">
        <f>VLOOKUP(A510,'CENTROS DE COSTOS'!A:D,2,0)</f>
        <v>0036-0005</v>
      </c>
      <c r="C510" s="44" t="str">
        <f>VLOOKUP(A510,'CENTROS DE COSTOS'!A:D,3,0)</f>
        <v>Wompi Noroccidente</v>
      </c>
      <c r="D510" s="44">
        <v>5001</v>
      </c>
      <c r="E510" s="44">
        <v>2833068</v>
      </c>
      <c r="F510" s="44">
        <v>78031</v>
      </c>
      <c r="G510" s="44" t="s">
        <v>35</v>
      </c>
      <c r="H510" s="44" t="s">
        <v>122</v>
      </c>
      <c r="I510" s="44" t="s">
        <v>2044</v>
      </c>
      <c r="J510" s="44" t="s">
        <v>5244</v>
      </c>
      <c r="K510" s="44" t="s">
        <v>1174</v>
      </c>
      <c r="L510" s="44" t="s">
        <v>5245</v>
      </c>
      <c r="M510" s="52">
        <v>45933.333333333336</v>
      </c>
      <c r="N510" s="52">
        <v>45939.4</v>
      </c>
      <c r="O510" s="44" t="s">
        <v>37</v>
      </c>
      <c r="P510" s="44" t="s">
        <v>37</v>
      </c>
      <c r="Q510" s="44" t="s">
        <v>3805</v>
      </c>
      <c r="R510" s="44" t="s">
        <v>3806</v>
      </c>
      <c r="S510" s="44" t="s">
        <v>5246</v>
      </c>
      <c r="T510" s="44" t="s">
        <v>1178</v>
      </c>
      <c r="U510" s="44">
        <v>48</v>
      </c>
      <c r="V510" s="44" t="s">
        <v>42</v>
      </c>
      <c r="W510" s="44" t="str">
        <f>VLOOKUP(D510,TIPOLOGIA!A:F,6,0)</f>
        <v>TERRESTRE</v>
      </c>
      <c r="X510" s="44" t="s">
        <v>3837</v>
      </c>
      <c r="Y510" s="44">
        <v>1</v>
      </c>
      <c r="Z510" s="63">
        <f>IF(T510="SOPORTE_TELEFÓNICO",'TARIFAS 2025'!$B$14,IF(V510="PRINCIPAL",'TARIFAS 2025'!$B$11,IF(V510="INTERMEDIA",'TARIFAS 2025'!$C$11,IF(V510="LEJANA",'TARIFAS 2025'!$D$11))))</f>
        <v>31419</v>
      </c>
      <c r="AA510" s="63">
        <f t="shared" si="7"/>
        <v>31419</v>
      </c>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row>
    <row r="511" spans="1:59" s="35" customFormat="1" ht="15.6">
      <c r="A511" s="44" t="s">
        <v>90</v>
      </c>
      <c r="B511" s="44" t="str">
        <f>VLOOKUP(A511,'CENTROS DE COSTOS'!A:D,2,0)</f>
        <v>0036-0005</v>
      </c>
      <c r="C511" s="44" t="str">
        <f>VLOOKUP(A511,'CENTROS DE COSTOS'!A:D,3,0)</f>
        <v>Wompi Noroccidente</v>
      </c>
      <c r="D511" s="44">
        <v>5088</v>
      </c>
      <c r="E511" s="44">
        <v>2833059</v>
      </c>
      <c r="F511" s="44">
        <v>30298</v>
      </c>
      <c r="G511" s="44" t="s">
        <v>35</v>
      </c>
      <c r="H511" s="44" t="s">
        <v>122</v>
      </c>
      <c r="I511" s="44" t="s">
        <v>157</v>
      </c>
      <c r="J511" s="44" t="s">
        <v>5247</v>
      </c>
      <c r="K511" s="44" t="s">
        <v>1174</v>
      </c>
      <c r="L511" s="44" t="s">
        <v>5248</v>
      </c>
      <c r="M511" s="52">
        <v>45933.333333333336</v>
      </c>
      <c r="N511" s="52">
        <v>45939.400694444441</v>
      </c>
      <c r="O511" s="44" t="s">
        <v>37</v>
      </c>
      <c r="P511" s="44" t="s">
        <v>37</v>
      </c>
      <c r="Q511" s="44" t="s">
        <v>3805</v>
      </c>
      <c r="R511" s="44" t="s">
        <v>3806</v>
      </c>
      <c r="S511" s="44" t="s">
        <v>5249</v>
      </c>
      <c r="T511" s="44" t="s">
        <v>1178</v>
      </c>
      <c r="U511" s="44">
        <v>32</v>
      </c>
      <c r="V511" s="44" t="s">
        <v>42</v>
      </c>
      <c r="W511" s="44" t="str">
        <f>VLOOKUP(D511,TIPOLOGIA!A:F,6,0)</f>
        <v>TERRESTRE</v>
      </c>
      <c r="X511" s="44" t="s">
        <v>3837</v>
      </c>
      <c r="Y511" s="44">
        <v>1</v>
      </c>
      <c r="Z511" s="63">
        <f>IF(T511="SOPORTE_TELEFÓNICO",'TARIFAS 2025'!$B$14,IF(V511="PRINCIPAL",'TARIFAS 2025'!$B$11,IF(V511="INTERMEDIA",'TARIFAS 2025'!$C$11,IF(V511="LEJANA",'TARIFAS 2025'!$D$11))))</f>
        <v>31419</v>
      </c>
      <c r="AA511" s="63">
        <f t="shared" si="7"/>
        <v>31419</v>
      </c>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row>
    <row r="512" spans="1:59" s="35" customFormat="1" ht="15.6">
      <c r="A512" s="44" t="s">
        <v>90</v>
      </c>
      <c r="B512" s="44" t="str">
        <f>VLOOKUP(A512,'CENTROS DE COSTOS'!A:D,2,0)</f>
        <v>0036-0005</v>
      </c>
      <c r="C512" s="44" t="str">
        <f>VLOOKUP(A512,'CENTROS DE COSTOS'!A:D,3,0)</f>
        <v>Wompi Noroccidente</v>
      </c>
      <c r="D512" s="44">
        <v>5360</v>
      </c>
      <c r="E512" s="44">
        <v>2832983</v>
      </c>
      <c r="F512" s="44">
        <v>58298</v>
      </c>
      <c r="G512" s="44" t="s">
        <v>35</v>
      </c>
      <c r="H512" s="44" t="s">
        <v>122</v>
      </c>
      <c r="I512" s="44" t="s">
        <v>192</v>
      </c>
      <c r="J512" s="44" t="s">
        <v>5250</v>
      </c>
      <c r="K512" s="44" t="s">
        <v>1174</v>
      </c>
      <c r="L512" s="44" t="s">
        <v>5251</v>
      </c>
      <c r="M512" s="52">
        <v>45933.333333333336</v>
      </c>
      <c r="N512" s="52">
        <v>45939.401388888888</v>
      </c>
      <c r="O512" s="44" t="s">
        <v>37</v>
      </c>
      <c r="P512" s="44" t="s">
        <v>37</v>
      </c>
      <c r="Q512" s="44" t="s">
        <v>3805</v>
      </c>
      <c r="R512" s="44" t="s">
        <v>3806</v>
      </c>
      <c r="S512" s="44" t="s">
        <v>5252</v>
      </c>
      <c r="T512" s="44" t="s">
        <v>1178</v>
      </c>
      <c r="U512" s="44">
        <v>64</v>
      </c>
      <c r="V512" s="44" t="s">
        <v>42</v>
      </c>
      <c r="W512" s="44" t="str">
        <f>VLOOKUP(D512,TIPOLOGIA!A:F,6,0)</f>
        <v>TERRESTRE</v>
      </c>
      <c r="X512" s="44" t="s">
        <v>3837</v>
      </c>
      <c r="Y512" s="44">
        <v>1</v>
      </c>
      <c r="Z512" s="63">
        <f>IF(T512="SOPORTE_TELEFÓNICO",'TARIFAS 2025'!$B$14,IF(V512="PRINCIPAL",'TARIFAS 2025'!$B$11,IF(V512="INTERMEDIA",'TARIFAS 2025'!$C$11,IF(V512="LEJANA",'TARIFAS 2025'!$D$11))))</f>
        <v>31419</v>
      </c>
      <c r="AA512" s="63">
        <f t="shared" si="7"/>
        <v>31419</v>
      </c>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1"/>
      <c r="AX512" s="41"/>
      <c r="AY512" s="41"/>
      <c r="AZ512" s="41"/>
      <c r="BA512" s="41"/>
      <c r="BB512" s="41"/>
      <c r="BC512" s="41"/>
      <c r="BD512" s="41"/>
      <c r="BE512" s="41"/>
      <c r="BF512" s="41"/>
      <c r="BG512" s="41"/>
    </row>
    <row r="513" spans="1:59" s="35" customFormat="1" ht="15.6">
      <c r="A513" s="44" t="s">
        <v>90</v>
      </c>
      <c r="B513" s="44" t="str">
        <f>VLOOKUP(A513,'CENTROS DE COSTOS'!A:D,2,0)</f>
        <v>0036-0005</v>
      </c>
      <c r="C513" s="44" t="str">
        <f>VLOOKUP(A513,'CENTROS DE COSTOS'!A:D,3,0)</f>
        <v>Wompi Noroccidente</v>
      </c>
      <c r="D513" s="44">
        <v>5001</v>
      </c>
      <c r="E513" s="44">
        <v>2833033</v>
      </c>
      <c r="F513" s="44">
        <v>22582</v>
      </c>
      <c r="G513" s="44" t="s">
        <v>35</v>
      </c>
      <c r="H513" s="44" t="s">
        <v>122</v>
      </c>
      <c r="I513" s="44" t="s">
        <v>2044</v>
      </c>
      <c r="J513" s="44" t="s">
        <v>5253</v>
      </c>
      <c r="K513" s="44" t="s">
        <v>1174</v>
      </c>
      <c r="L513" s="44" t="s">
        <v>5254</v>
      </c>
      <c r="M513" s="52">
        <v>45933.333333333336</v>
      </c>
      <c r="N513" s="52">
        <v>45939.402083333334</v>
      </c>
      <c r="O513" s="44" t="s">
        <v>37</v>
      </c>
      <c r="P513" s="44" t="s">
        <v>37</v>
      </c>
      <c r="Q513" s="44" t="s">
        <v>3805</v>
      </c>
      <c r="R513" s="44" t="s">
        <v>3806</v>
      </c>
      <c r="S513" s="44" t="s">
        <v>5255</v>
      </c>
      <c r="T513" s="44" t="s">
        <v>1178</v>
      </c>
      <c r="U513" s="44">
        <v>24</v>
      </c>
      <c r="V513" s="44" t="s">
        <v>42</v>
      </c>
      <c r="W513" s="44" t="str">
        <f>VLOOKUP(D513,TIPOLOGIA!A:F,6,0)</f>
        <v>TERRESTRE</v>
      </c>
      <c r="X513" s="44" t="s">
        <v>3837</v>
      </c>
      <c r="Y513" s="44">
        <v>1</v>
      </c>
      <c r="Z513" s="63">
        <f>IF(T513="SOPORTE_TELEFÓNICO",'TARIFAS 2025'!$B$14,IF(V513="PRINCIPAL",'TARIFAS 2025'!$B$11,IF(V513="INTERMEDIA",'TARIFAS 2025'!$C$11,IF(V513="LEJANA",'TARIFAS 2025'!$D$11))))</f>
        <v>31419</v>
      </c>
      <c r="AA513" s="63">
        <f t="shared" si="7"/>
        <v>31419</v>
      </c>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row>
    <row r="514" spans="1:59" s="35" customFormat="1" ht="15.6">
      <c r="A514" s="44" t="s">
        <v>90</v>
      </c>
      <c r="B514" s="44" t="str">
        <f>VLOOKUP(A514,'CENTROS DE COSTOS'!A:D,2,0)</f>
        <v>0036-0005</v>
      </c>
      <c r="C514" s="44" t="str">
        <f>VLOOKUP(A514,'CENTROS DE COSTOS'!A:D,3,0)</f>
        <v>Wompi Noroccidente</v>
      </c>
      <c r="D514" s="44">
        <v>5001</v>
      </c>
      <c r="E514" s="44">
        <v>2833099</v>
      </c>
      <c r="F514" s="44">
        <v>57194</v>
      </c>
      <c r="G514" s="44" t="s">
        <v>35</v>
      </c>
      <c r="H514" s="44" t="s">
        <v>122</v>
      </c>
      <c r="I514" s="44" t="s">
        <v>2044</v>
      </c>
      <c r="J514" s="44" t="s">
        <v>5256</v>
      </c>
      <c r="K514" s="44" t="s">
        <v>1174</v>
      </c>
      <c r="L514" s="44" t="s">
        <v>5257</v>
      </c>
      <c r="M514" s="52">
        <v>45933.333333333336</v>
      </c>
      <c r="N514" s="52">
        <v>45939.402777777781</v>
      </c>
      <c r="O514" s="44" t="s">
        <v>37</v>
      </c>
      <c r="P514" s="44" t="s">
        <v>37</v>
      </c>
      <c r="Q514" s="44" t="s">
        <v>3805</v>
      </c>
      <c r="R514" s="44" t="s">
        <v>3806</v>
      </c>
      <c r="S514" s="44" t="s">
        <v>5258</v>
      </c>
      <c r="T514" s="44" t="s">
        <v>1178</v>
      </c>
      <c r="U514" s="44">
        <v>56</v>
      </c>
      <c r="V514" s="44" t="s">
        <v>42</v>
      </c>
      <c r="W514" s="44" t="str">
        <f>VLOOKUP(D514,TIPOLOGIA!A:F,6,0)</f>
        <v>TERRESTRE</v>
      </c>
      <c r="X514" s="44" t="s">
        <v>3837</v>
      </c>
      <c r="Y514" s="44">
        <v>1</v>
      </c>
      <c r="Z514" s="63">
        <f>IF(T514="SOPORTE_TELEFÓNICO",'TARIFAS 2025'!$B$14,IF(V514="PRINCIPAL",'TARIFAS 2025'!$B$11,IF(V514="INTERMEDIA",'TARIFAS 2025'!$C$11,IF(V514="LEJANA",'TARIFAS 2025'!$D$11))))</f>
        <v>31419</v>
      </c>
      <c r="AA514" s="63">
        <f t="shared" si="7"/>
        <v>31419</v>
      </c>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row>
    <row r="515" spans="1:59" s="35" customFormat="1" ht="15.6">
      <c r="A515" s="44" t="s">
        <v>87</v>
      </c>
      <c r="B515" s="44" t="str">
        <f>VLOOKUP(A515,'CENTROS DE COSTOS'!A:D,2,0)</f>
        <v>0036-0006</v>
      </c>
      <c r="C515" s="44" t="str">
        <f>VLOOKUP(A515,'CENTROS DE COSTOS'!A:D,3,0)</f>
        <v>Wompi Oriente</v>
      </c>
      <c r="D515" s="44">
        <v>73001</v>
      </c>
      <c r="E515" s="44">
        <v>2857877</v>
      </c>
      <c r="F515" s="44">
        <v>75851</v>
      </c>
      <c r="G515" s="44" t="s">
        <v>35</v>
      </c>
      <c r="H515" s="44" t="s">
        <v>1058</v>
      </c>
      <c r="I515" s="44" t="s">
        <v>87</v>
      </c>
      <c r="J515" s="44" t="s">
        <v>5259</v>
      </c>
      <c r="K515" s="44" t="s">
        <v>1174</v>
      </c>
      <c r="L515" s="44" t="s">
        <v>5260</v>
      </c>
      <c r="M515" s="52">
        <v>45938.538888888892</v>
      </c>
      <c r="N515" s="52">
        <v>45939.40347222222</v>
      </c>
      <c r="O515" s="44" t="s">
        <v>37</v>
      </c>
      <c r="P515" s="44" t="s">
        <v>37</v>
      </c>
      <c r="Q515" s="44" t="s">
        <v>3805</v>
      </c>
      <c r="R515" s="44" t="s">
        <v>3806</v>
      </c>
      <c r="S515" s="44" t="s">
        <v>5261</v>
      </c>
      <c r="T515" s="44" t="s">
        <v>1178</v>
      </c>
      <c r="U515" s="44">
        <v>24</v>
      </c>
      <c r="V515" s="44" t="s">
        <v>42</v>
      </c>
      <c r="W515" s="44" t="str">
        <f>VLOOKUP(D515,TIPOLOGIA!A:F,6,0)</f>
        <v>TERRESTRE</v>
      </c>
      <c r="X515" s="44" t="s">
        <v>3837</v>
      </c>
      <c r="Y515" s="44">
        <v>1</v>
      </c>
      <c r="Z515" s="63">
        <f>IF(T515="SOPORTE_TELEFÓNICO",'TARIFAS 2025'!$B$14,IF(V515="PRINCIPAL",'TARIFAS 2025'!$B$11,IF(V515="INTERMEDIA",'TARIFAS 2025'!$C$11,IF(V515="LEJANA",'TARIFAS 2025'!$D$11))))</f>
        <v>31419</v>
      </c>
      <c r="AA515" s="63">
        <f t="shared" ref="AA515:AA578" si="8">Z515*Y515</f>
        <v>31419</v>
      </c>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row>
    <row r="516" spans="1:59" s="35" customFormat="1" ht="15.6">
      <c r="A516" s="44" t="s">
        <v>90</v>
      </c>
      <c r="B516" s="44" t="str">
        <f>VLOOKUP(A516,'CENTROS DE COSTOS'!A:D,2,0)</f>
        <v>0036-0005</v>
      </c>
      <c r="C516" s="44" t="str">
        <f>VLOOKUP(A516,'CENTROS DE COSTOS'!A:D,3,0)</f>
        <v>Wompi Noroccidente</v>
      </c>
      <c r="D516" s="44">
        <v>5001</v>
      </c>
      <c r="E516" s="44">
        <v>2833174</v>
      </c>
      <c r="F516" s="44">
        <v>19123</v>
      </c>
      <c r="G516" s="44" t="s">
        <v>35</v>
      </c>
      <c r="H516" s="44" t="s">
        <v>122</v>
      </c>
      <c r="I516" s="44" t="s">
        <v>2044</v>
      </c>
      <c r="J516" s="44" t="s">
        <v>5262</v>
      </c>
      <c r="K516" s="44" t="s">
        <v>1174</v>
      </c>
      <c r="L516" s="44" t="s">
        <v>5263</v>
      </c>
      <c r="M516" s="52">
        <v>45933.333333333336</v>
      </c>
      <c r="N516" s="52">
        <v>45939.40347222222</v>
      </c>
      <c r="O516" s="44" t="s">
        <v>37</v>
      </c>
      <c r="P516" s="44" t="s">
        <v>37</v>
      </c>
      <c r="Q516" s="44" t="s">
        <v>3805</v>
      </c>
      <c r="R516" s="44" t="s">
        <v>3806</v>
      </c>
      <c r="S516" s="44" t="s">
        <v>5264</v>
      </c>
      <c r="T516" s="44" t="s">
        <v>1178</v>
      </c>
      <c r="U516" s="44">
        <v>48</v>
      </c>
      <c r="V516" s="44" t="s">
        <v>42</v>
      </c>
      <c r="W516" s="44" t="str">
        <f>VLOOKUP(D516,TIPOLOGIA!A:F,6,0)</f>
        <v>TERRESTRE</v>
      </c>
      <c r="X516" s="44" t="s">
        <v>2253</v>
      </c>
      <c r="Y516" s="44">
        <v>1</v>
      </c>
      <c r="Z516" s="63">
        <f>IF(T516="SOPORTE_TELEFÓNICO",'TARIFAS 2025'!$B$14,IF(V516="PRINCIPAL",'TARIFAS 2025'!$B$11,IF(V516="INTERMEDIA",'TARIFAS 2025'!$C$11,IF(V516="LEJANA",'TARIFAS 2025'!$D$11))))</f>
        <v>31419</v>
      </c>
      <c r="AA516" s="63">
        <f t="shared" si="8"/>
        <v>31419</v>
      </c>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row>
    <row r="517" spans="1:59" s="35" customFormat="1" ht="15.6">
      <c r="A517" s="44" t="s">
        <v>90</v>
      </c>
      <c r="B517" s="44" t="str">
        <f>VLOOKUP(A517,'CENTROS DE COSTOS'!A:D,2,0)</f>
        <v>0036-0005</v>
      </c>
      <c r="C517" s="44" t="str">
        <f>VLOOKUP(A517,'CENTROS DE COSTOS'!A:D,3,0)</f>
        <v>Wompi Noroccidente</v>
      </c>
      <c r="D517" s="44">
        <v>5266</v>
      </c>
      <c r="E517" s="44">
        <v>2834177</v>
      </c>
      <c r="F517" s="44">
        <v>27720</v>
      </c>
      <c r="G517" s="44" t="s">
        <v>35</v>
      </c>
      <c r="H517" s="44" t="s">
        <v>122</v>
      </c>
      <c r="I517" s="44" t="s">
        <v>182</v>
      </c>
      <c r="J517" s="44" t="s">
        <v>2541</v>
      </c>
      <c r="K517" s="44" t="s">
        <v>1174</v>
      </c>
      <c r="L517" s="44" t="s">
        <v>5265</v>
      </c>
      <c r="M517" s="52">
        <v>45933.363888888889</v>
      </c>
      <c r="N517" s="52">
        <v>45939.404166666667</v>
      </c>
      <c r="O517" s="44" t="s">
        <v>37</v>
      </c>
      <c r="P517" s="44" t="s">
        <v>37</v>
      </c>
      <c r="Q517" s="44" t="s">
        <v>3805</v>
      </c>
      <c r="R517" s="44" t="s">
        <v>3806</v>
      </c>
      <c r="S517" s="44" t="s">
        <v>5266</v>
      </c>
      <c r="T517" s="44" t="s">
        <v>1178</v>
      </c>
      <c r="U517" s="44">
        <v>64</v>
      </c>
      <c r="V517" s="44" t="s">
        <v>42</v>
      </c>
      <c r="W517" s="44" t="str">
        <f>VLOOKUP(D517,TIPOLOGIA!A:F,6,0)</f>
        <v>TERRESTRE</v>
      </c>
      <c r="X517" s="44" t="s">
        <v>3837</v>
      </c>
      <c r="Y517" s="44">
        <v>1</v>
      </c>
      <c r="Z517" s="63">
        <f>IF(T517="SOPORTE_TELEFÓNICO",'TARIFAS 2025'!$B$14,IF(V517="PRINCIPAL",'TARIFAS 2025'!$B$11,IF(V517="INTERMEDIA",'TARIFAS 2025'!$C$11,IF(V517="LEJANA",'TARIFAS 2025'!$D$11))))</f>
        <v>31419</v>
      </c>
      <c r="AA517" s="63">
        <f t="shared" si="8"/>
        <v>31419</v>
      </c>
      <c r="AB517" s="41"/>
      <c r="AC517" s="41"/>
      <c r="AD517" s="41"/>
      <c r="AE517" s="41"/>
      <c r="AF517" s="41"/>
      <c r="AG517" s="41"/>
      <c r="AH517" s="41"/>
      <c r="AI517" s="41"/>
      <c r="AJ517" s="41"/>
      <c r="AK517" s="41"/>
      <c r="AL517" s="41"/>
      <c r="AM517" s="41"/>
      <c r="AN517" s="41"/>
      <c r="AO517" s="41"/>
      <c r="AP517" s="41"/>
      <c r="AQ517" s="41"/>
      <c r="AR517" s="41"/>
      <c r="AS517" s="41"/>
      <c r="AT517" s="41"/>
      <c r="AU517" s="41"/>
      <c r="AV517" s="41"/>
      <c r="AW517" s="41"/>
      <c r="AX517" s="41"/>
      <c r="AY517" s="41"/>
      <c r="AZ517" s="41"/>
      <c r="BA517" s="41"/>
      <c r="BB517" s="41"/>
      <c r="BC517" s="41"/>
      <c r="BD517" s="41"/>
      <c r="BE517" s="41"/>
      <c r="BF517" s="41"/>
      <c r="BG517" s="41"/>
    </row>
    <row r="518" spans="1:59" s="35" customFormat="1" ht="15.6">
      <c r="A518" s="44" t="s">
        <v>90</v>
      </c>
      <c r="B518" s="44" t="str">
        <f>VLOOKUP(A518,'CENTROS DE COSTOS'!A:D,2,0)</f>
        <v>0036-0005</v>
      </c>
      <c r="C518" s="44" t="str">
        <f>VLOOKUP(A518,'CENTROS DE COSTOS'!A:D,3,0)</f>
        <v>Wompi Noroccidente</v>
      </c>
      <c r="D518" s="44">
        <v>5360</v>
      </c>
      <c r="E518" s="44">
        <v>2834813</v>
      </c>
      <c r="F518" s="44">
        <v>76765</v>
      </c>
      <c r="G518" s="44" t="s">
        <v>35</v>
      </c>
      <c r="H518" s="44" t="s">
        <v>122</v>
      </c>
      <c r="I518" s="44" t="s">
        <v>2503</v>
      </c>
      <c r="J518" s="44" t="s">
        <v>5267</v>
      </c>
      <c r="K518" s="44" t="s">
        <v>1174</v>
      </c>
      <c r="L518" s="44" t="s">
        <v>5268</v>
      </c>
      <c r="M518" s="52">
        <v>45933.402083333334</v>
      </c>
      <c r="N518" s="52">
        <v>45939.404861111114</v>
      </c>
      <c r="O518" s="44" t="s">
        <v>37</v>
      </c>
      <c r="P518" s="44" t="s">
        <v>37</v>
      </c>
      <c r="Q518" s="44" t="s">
        <v>3805</v>
      </c>
      <c r="R518" s="44" t="s">
        <v>3806</v>
      </c>
      <c r="S518" s="44" t="s">
        <v>5269</v>
      </c>
      <c r="T518" s="44" t="s">
        <v>1178</v>
      </c>
      <c r="U518" s="44">
        <v>24</v>
      </c>
      <c r="V518" s="44" t="s">
        <v>42</v>
      </c>
      <c r="W518" s="44" t="str">
        <f>VLOOKUP(D518,TIPOLOGIA!A:F,6,0)</f>
        <v>TERRESTRE</v>
      </c>
      <c r="X518" s="44" t="s">
        <v>3837</v>
      </c>
      <c r="Y518" s="44">
        <v>1</v>
      </c>
      <c r="Z518" s="63">
        <f>IF(T518="SOPORTE_TELEFÓNICO",'TARIFAS 2025'!$B$14,IF(V518="PRINCIPAL",'TARIFAS 2025'!$B$11,IF(V518="INTERMEDIA",'TARIFAS 2025'!$C$11,IF(V518="LEJANA",'TARIFAS 2025'!$D$11))))</f>
        <v>31419</v>
      </c>
      <c r="AA518" s="63">
        <f t="shared" si="8"/>
        <v>31419</v>
      </c>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row>
    <row r="519" spans="1:59" s="35" customFormat="1" ht="15.6">
      <c r="A519" s="44" t="s">
        <v>90</v>
      </c>
      <c r="B519" s="44" t="str">
        <f>VLOOKUP(A519,'CENTROS DE COSTOS'!A:D,2,0)</f>
        <v>0036-0005</v>
      </c>
      <c r="C519" s="44" t="str">
        <f>VLOOKUP(A519,'CENTROS DE COSTOS'!A:D,3,0)</f>
        <v>Wompi Noroccidente</v>
      </c>
      <c r="D519" s="44">
        <v>5360</v>
      </c>
      <c r="E519" s="44">
        <v>2835174</v>
      </c>
      <c r="F519" s="44">
        <v>76064</v>
      </c>
      <c r="G519" s="44" t="s">
        <v>35</v>
      </c>
      <c r="H519" s="44" t="s">
        <v>122</v>
      </c>
      <c r="I519" s="44" t="s">
        <v>2503</v>
      </c>
      <c r="J519" s="44" t="s">
        <v>4323</v>
      </c>
      <c r="K519" s="44" t="s">
        <v>1174</v>
      </c>
      <c r="L519" s="44" t="s">
        <v>5270</v>
      </c>
      <c r="M519" s="52">
        <v>45933.433333333334</v>
      </c>
      <c r="N519" s="52">
        <v>45939.40625</v>
      </c>
      <c r="O519" s="44" t="s">
        <v>37</v>
      </c>
      <c r="P519" s="44" t="s">
        <v>37</v>
      </c>
      <c r="Q519" s="44" t="s">
        <v>3805</v>
      </c>
      <c r="R519" s="44" t="s">
        <v>3806</v>
      </c>
      <c r="S519" s="44" t="s">
        <v>5271</v>
      </c>
      <c r="T519" s="44" t="s">
        <v>1178</v>
      </c>
      <c r="U519" s="44">
        <v>32</v>
      </c>
      <c r="V519" s="44" t="s">
        <v>42</v>
      </c>
      <c r="W519" s="44" t="str">
        <f>VLOOKUP(D519,TIPOLOGIA!A:F,6,0)</f>
        <v>TERRESTRE</v>
      </c>
      <c r="X519" s="44" t="s">
        <v>3837</v>
      </c>
      <c r="Y519" s="44">
        <v>1</v>
      </c>
      <c r="Z519" s="63">
        <f>IF(T519="SOPORTE_TELEFÓNICO",'TARIFAS 2025'!$B$14,IF(V519="PRINCIPAL",'TARIFAS 2025'!$B$11,IF(V519="INTERMEDIA",'TARIFAS 2025'!$C$11,IF(V519="LEJANA",'TARIFAS 2025'!$D$11))))</f>
        <v>31419</v>
      </c>
      <c r="AA519" s="63">
        <f t="shared" si="8"/>
        <v>31419</v>
      </c>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row>
    <row r="520" spans="1:59" s="35" customFormat="1" ht="15.6">
      <c r="A520" s="44" t="s">
        <v>90</v>
      </c>
      <c r="B520" s="44" t="str">
        <f>VLOOKUP(A520,'CENTROS DE COSTOS'!A:D,2,0)</f>
        <v>0036-0005</v>
      </c>
      <c r="C520" s="44" t="str">
        <f>VLOOKUP(A520,'CENTROS DE COSTOS'!A:D,3,0)</f>
        <v>Wompi Noroccidente</v>
      </c>
      <c r="D520" s="44">
        <v>5001</v>
      </c>
      <c r="E520" s="44">
        <v>2835383</v>
      </c>
      <c r="F520" s="44">
        <v>28944</v>
      </c>
      <c r="G520" s="44" t="s">
        <v>35</v>
      </c>
      <c r="H520" s="44" t="s">
        <v>122</v>
      </c>
      <c r="I520" s="44" t="s">
        <v>2044</v>
      </c>
      <c r="J520" s="44" t="s">
        <v>5272</v>
      </c>
      <c r="K520" s="44" t="s">
        <v>1174</v>
      </c>
      <c r="L520" s="44" t="s">
        <v>5273</v>
      </c>
      <c r="M520" s="52">
        <v>45933.45208333333</v>
      </c>
      <c r="N520" s="52">
        <v>45939.406944444447</v>
      </c>
      <c r="O520" s="44" t="s">
        <v>37</v>
      </c>
      <c r="P520" s="44" t="s">
        <v>37</v>
      </c>
      <c r="Q520" s="44" t="s">
        <v>3805</v>
      </c>
      <c r="R520" s="44" t="s">
        <v>3806</v>
      </c>
      <c r="S520" s="44" t="s">
        <v>5274</v>
      </c>
      <c r="T520" s="44" t="s">
        <v>1178</v>
      </c>
      <c r="U520" s="44">
        <v>48</v>
      </c>
      <c r="V520" s="44" t="s">
        <v>42</v>
      </c>
      <c r="W520" s="44" t="str">
        <f>VLOOKUP(D520,TIPOLOGIA!A:F,6,0)</f>
        <v>TERRESTRE</v>
      </c>
      <c r="X520" s="44" t="s">
        <v>3837</v>
      </c>
      <c r="Y520" s="44">
        <v>1</v>
      </c>
      <c r="Z520" s="63">
        <f>IF(T520="SOPORTE_TELEFÓNICO",'TARIFAS 2025'!$B$14,IF(V520="PRINCIPAL",'TARIFAS 2025'!$B$11,IF(V520="INTERMEDIA",'TARIFAS 2025'!$C$11,IF(V520="LEJANA",'TARIFAS 2025'!$D$11))))</f>
        <v>31419</v>
      </c>
      <c r="AA520" s="63">
        <f t="shared" si="8"/>
        <v>31419</v>
      </c>
      <c r="AB520" s="41"/>
      <c r="AC520" s="41"/>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1"/>
      <c r="BD520" s="41"/>
      <c r="BE520" s="41"/>
      <c r="BF520" s="41"/>
      <c r="BG520" s="41"/>
    </row>
    <row r="521" spans="1:59" s="35" customFormat="1" ht="15.6">
      <c r="A521" s="44" t="s">
        <v>90</v>
      </c>
      <c r="B521" s="44" t="str">
        <f>VLOOKUP(A521,'CENTROS DE COSTOS'!A:D,2,0)</f>
        <v>0036-0005</v>
      </c>
      <c r="C521" s="44" t="str">
        <f>VLOOKUP(A521,'CENTROS DE COSTOS'!A:D,3,0)</f>
        <v>Wompi Noroccidente</v>
      </c>
      <c r="D521" s="44">
        <v>5266</v>
      </c>
      <c r="E521" s="44">
        <v>2836247</v>
      </c>
      <c r="F521" s="44">
        <v>11689</v>
      </c>
      <c r="G521" s="44" t="s">
        <v>35</v>
      </c>
      <c r="H521" s="44" t="s">
        <v>122</v>
      </c>
      <c r="I521" s="44" t="s">
        <v>182</v>
      </c>
      <c r="J521" s="44" t="s">
        <v>5275</v>
      </c>
      <c r="K521" s="44" t="s">
        <v>1174</v>
      </c>
      <c r="L521" s="44" t="s">
        <v>5276</v>
      </c>
      <c r="M521" s="52">
        <v>45933.511111111111</v>
      </c>
      <c r="N521" s="52">
        <v>45939.407638888886</v>
      </c>
      <c r="O521" s="44" t="s">
        <v>37</v>
      </c>
      <c r="P521" s="44" t="s">
        <v>37</v>
      </c>
      <c r="Q521" s="44" t="s">
        <v>3805</v>
      </c>
      <c r="R521" s="44" t="s">
        <v>3806</v>
      </c>
      <c r="S521" s="44" t="s">
        <v>5277</v>
      </c>
      <c r="T521" s="44" t="s">
        <v>1178</v>
      </c>
      <c r="U521" s="44">
        <v>40</v>
      </c>
      <c r="V521" s="44" t="s">
        <v>42</v>
      </c>
      <c r="W521" s="44" t="str">
        <f>VLOOKUP(D521,TIPOLOGIA!A:F,6,0)</f>
        <v>TERRESTRE</v>
      </c>
      <c r="X521" s="44" t="s">
        <v>3837</v>
      </c>
      <c r="Y521" s="44">
        <v>1</v>
      </c>
      <c r="Z521" s="63">
        <f>IF(T521="SOPORTE_TELEFÓNICO",'TARIFAS 2025'!$B$14,IF(V521="PRINCIPAL",'TARIFAS 2025'!$B$11,IF(V521="INTERMEDIA",'TARIFAS 2025'!$C$11,IF(V521="LEJANA",'TARIFAS 2025'!$D$11))))</f>
        <v>31419</v>
      </c>
      <c r="AA521" s="63">
        <f t="shared" si="8"/>
        <v>31419</v>
      </c>
      <c r="AB521" s="41"/>
      <c r="AC521" s="41"/>
      <c r="AD521" s="41"/>
      <c r="AE521" s="41"/>
      <c r="AF521" s="41"/>
      <c r="AG521" s="41"/>
      <c r="AH521" s="41"/>
      <c r="AI521" s="41"/>
      <c r="AJ521" s="41"/>
      <c r="AK521" s="41"/>
      <c r="AL521" s="41"/>
      <c r="AM521" s="41"/>
      <c r="AN521" s="41"/>
      <c r="AO521" s="41"/>
      <c r="AP521" s="41"/>
      <c r="AQ521" s="41"/>
      <c r="AR521" s="41"/>
      <c r="AS521" s="41"/>
      <c r="AT521" s="41"/>
      <c r="AU521" s="41"/>
      <c r="AV521" s="41"/>
      <c r="AW521" s="41"/>
      <c r="AX521" s="41"/>
      <c r="AY521" s="41"/>
      <c r="AZ521" s="41"/>
      <c r="BA521" s="41"/>
      <c r="BB521" s="41"/>
      <c r="BC521" s="41"/>
      <c r="BD521" s="41"/>
      <c r="BE521" s="41"/>
      <c r="BF521" s="41"/>
      <c r="BG521" s="41"/>
    </row>
    <row r="522" spans="1:59" s="35" customFormat="1" ht="15.6">
      <c r="A522" s="44" t="s">
        <v>90</v>
      </c>
      <c r="B522" s="44" t="str">
        <f>VLOOKUP(A522,'CENTROS DE COSTOS'!A:D,2,0)</f>
        <v>0036-0005</v>
      </c>
      <c r="C522" s="44" t="str">
        <f>VLOOKUP(A522,'CENTROS DE COSTOS'!A:D,3,0)</f>
        <v>Wompi Noroccidente</v>
      </c>
      <c r="D522" s="44">
        <v>5380</v>
      </c>
      <c r="E522" s="44">
        <v>2836375</v>
      </c>
      <c r="F522" s="44">
        <v>60797</v>
      </c>
      <c r="G522" s="44" t="s">
        <v>35</v>
      </c>
      <c r="H522" s="44" t="s">
        <v>122</v>
      </c>
      <c r="I522" s="44" t="s">
        <v>196</v>
      </c>
      <c r="J522" s="44" t="s">
        <v>5278</v>
      </c>
      <c r="K522" s="44" t="s">
        <v>1174</v>
      </c>
      <c r="L522" s="44" t="s">
        <v>5279</v>
      </c>
      <c r="M522" s="52">
        <v>45933.521527777775</v>
      </c>
      <c r="N522" s="52">
        <v>45939.408333333333</v>
      </c>
      <c r="O522" s="44" t="s">
        <v>37</v>
      </c>
      <c r="P522" s="44" t="s">
        <v>37</v>
      </c>
      <c r="Q522" s="44" t="s">
        <v>3805</v>
      </c>
      <c r="R522" s="44" t="s">
        <v>3806</v>
      </c>
      <c r="S522" s="44" t="s">
        <v>5280</v>
      </c>
      <c r="T522" s="44" t="s">
        <v>1178</v>
      </c>
      <c r="U522" s="44">
        <v>24</v>
      </c>
      <c r="V522" s="44" t="s">
        <v>42</v>
      </c>
      <c r="W522" s="44" t="str">
        <f>VLOOKUP(D522,TIPOLOGIA!A:F,6,0)</f>
        <v>TERRESTRE</v>
      </c>
      <c r="X522" s="44" t="s">
        <v>3837</v>
      </c>
      <c r="Y522" s="44">
        <v>1</v>
      </c>
      <c r="Z522" s="63">
        <f>IF(T522="SOPORTE_TELEFÓNICO",'TARIFAS 2025'!$B$14,IF(V522="PRINCIPAL",'TARIFAS 2025'!$B$11,IF(V522="INTERMEDIA",'TARIFAS 2025'!$C$11,IF(V522="LEJANA",'TARIFAS 2025'!$D$11))))</f>
        <v>31419</v>
      </c>
      <c r="AA522" s="63">
        <f t="shared" si="8"/>
        <v>31419</v>
      </c>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row>
    <row r="523" spans="1:59" s="35" customFormat="1" ht="15.6">
      <c r="A523" s="44" t="s">
        <v>83</v>
      </c>
      <c r="B523" s="44" t="str">
        <f>VLOOKUP(A523,'CENTROS DE COSTOS'!A:D,2,0)</f>
        <v>0036-0007</v>
      </c>
      <c r="C523" s="44" t="str">
        <f>VLOOKUP(A523,'CENTROS DE COSTOS'!A:D,3,0)</f>
        <v>Wompi Santander</v>
      </c>
      <c r="D523" s="44">
        <v>54001</v>
      </c>
      <c r="E523" s="44">
        <v>2856960</v>
      </c>
      <c r="F523" s="44">
        <v>75407</v>
      </c>
      <c r="G523" s="44" t="s">
        <v>35</v>
      </c>
      <c r="H523" s="44" t="s">
        <v>893</v>
      </c>
      <c r="I523" s="44" t="s">
        <v>83</v>
      </c>
      <c r="J523" s="44" t="s">
        <v>5281</v>
      </c>
      <c r="K523" s="44" t="s">
        <v>1174</v>
      </c>
      <c r="L523" s="44" t="s">
        <v>5282</v>
      </c>
      <c r="M523" s="52">
        <v>45938.463194444441</v>
      </c>
      <c r="N523" s="52">
        <v>45939.40902777778</v>
      </c>
      <c r="O523" s="44" t="s">
        <v>37</v>
      </c>
      <c r="P523" s="44" t="s">
        <v>37</v>
      </c>
      <c r="Q523" s="44" t="s">
        <v>3805</v>
      </c>
      <c r="R523" s="44" t="s">
        <v>3806</v>
      </c>
      <c r="S523" s="44" t="s">
        <v>5283</v>
      </c>
      <c r="T523" s="44" t="s">
        <v>1178</v>
      </c>
      <c r="U523" s="44">
        <v>32</v>
      </c>
      <c r="V523" s="44" t="s">
        <v>42</v>
      </c>
      <c r="W523" s="44" t="str">
        <f>VLOOKUP(D523,TIPOLOGIA!A:F,6,0)</f>
        <v>TERRESTRE</v>
      </c>
      <c r="X523" s="44" t="s">
        <v>3837</v>
      </c>
      <c r="Y523" s="44">
        <v>1</v>
      </c>
      <c r="Z523" s="63">
        <f>IF(T523="SOPORTE_TELEFÓNICO",'TARIFAS 2025'!$B$14,IF(V523="PRINCIPAL",'TARIFAS 2025'!$B$11,IF(V523="INTERMEDIA",'TARIFAS 2025'!$C$11,IF(V523="LEJANA",'TARIFAS 2025'!$D$11))))</f>
        <v>31419</v>
      </c>
      <c r="AA523" s="63">
        <f t="shared" si="8"/>
        <v>31419</v>
      </c>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row>
    <row r="524" spans="1:59" s="35" customFormat="1" ht="15.6">
      <c r="A524" s="44" t="s">
        <v>90</v>
      </c>
      <c r="B524" s="44" t="str">
        <f>VLOOKUP(A524,'CENTROS DE COSTOS'!A:D,2,0)</f>
        <v>0036-0005</v>
      </c>
      <c r="C524" s="44" t="str">
        <f>VLOOKUP(A524,'CENTROS DE COSTOS'!A:D,3,0)</f>
        <v>Wompi Noroccidente</v>
      </c>
      <c r="D524" s="44">
        <v>5001</v>
      </c>
      <c r="E524" s="44">
        <v>2836544</v>
      </c>
      <c r="F524" s="44">
        <v>78286</v>
      </c>
      <c r="G524" s="44" t="s">
        <v>35</v>
      </c>
      <c r="H524" s="44" t="s">
        <v>122</v>
      </c>
      <c r="I524" s="44" t="s">
        <v>2044</v>
      </c>
      <c r="J524" s="44" t="s">
        <v>5284</v>
      </c>
      <c r="K524" s="44" t="s">
        <v>1174</v>
      </c>
      <c r="L524" s="44" t="s">
        <v>5285</v>
      </c>
      <c r="M524" s="52">
        <v>45933.540277777778</v>
      </c>
      <c r="N524" s="52">
        <v>45939.40902777778</v>
      </c>
      <c r="O524" s="44" t="s">
        <v>37</v>
      </c>
      <c r="P524" s="44" t="s">
        <v>37</v>
      </c>
      <c r="Q524" s="44" t="s">
        <v>3805</v>
      </c>
      <c r="R524" s="44" t="s">
        <v>3806</v>
      </c>
      <c r="S524" s="44" t="s">
        <v>5286</v>
      </c>
      <c r="T524" s="44" t="s">
        <v>1178</v>
      </c>
      <c r="U524" s="44">
        <v>48</v>
      </c>
      <c r="V524" s="44" t="s">
        <v>42</v>
      </c>
      <c r="W524" s="44" t="str">
        <f>VLOOKUP(D524,TIPOLOGIA!A:F,6,0)</f>
        <v>TERRESTRE</v>
      </c>
      <c r="X524" s="44" t="s">
        <v>1418</v>
      </c>
      <c r="Y524" s="44">
        <v>1</v>
      </c>
      <c r="Z524" s="63">
        <f>IF(T524="SOPORTE_TELEFÓNICO",'TARIFAS 2025'!$B$14,IF(V524="PRINCIPAL",'TARIFAS 2025'!$B$11,IF(V524="INTERMEDIA",'TARIFAS 2025'!$C$11,IF(V524="LEJANA",'TARIFAS 2025'!$D$11))))</f>
        <v>31419</v>
      </c>
      <c r="AA524" s="63">
        <f t="shared" si="8"/>
        <v>31419</v>
      </c>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row>
    <row r="525" spans="1:59" s="35" customFormat="1" ht="15.6">
      <c r="A525" s="44" t="s">
        <v>90</v>
      </c>
      <c r="B525" s="44" t="str">
        <f>VLOOKUP(A525,'CENTROS DE COSTOS'!A:D,2,0)</f>
        <v>0036-0005</v>
      </c>
      <c r="C525" s="44" t="str">
        <f>VLOOKUP(A525,'CENTROS DE COSTOS'!A:D,3,0)</f>
        <v>Wompi Noroccidente</v>
      </c>
      <c r="D525" s="44">
        <v>5088</v>
      </c>
      <c r="E525" s="44">
        <v>2836493</v>
      </c>
      <c r="F525" s="44">
        <v>66864</v>
      </c>
      <c r="G525" s="44" t="s">
        <v>35</v>
      </c>
      <c r="H525" s="44" t="s">
        <v>122</v>
      </c>
      <c r="I525" s="44" t="s">
        <v>157</v>
      </c>
      <c r="J525" s="44" t="s">
        <v>5287</v>
      </c>
      <c r="K525" s="44" t="s">
        <v>1174</v>
      </c>
      <c r="L525" s="44" t="s">
        <v>5288</v>
      </c>
      <c r="M525" s="52">
        <v>45933.543749999997</v>
      </c>
      <c r="N525" s="52">
        <v>45939.409722222219</v>
      </c>
      <c r="O525" s="44" t="s">
        <v>37</v>
      </c>
      <c r="P525" s="44" t="s">
        <v>37</v>
      </c>
      <c r="Q525" s="44" t="s">
        <v>3805</v>
      </c>
      <c r="R525" s="44" t="s">
        <v>3806</v>
      </c>
      <c r="S525" s="44" t="s">
        <v>5289</v>
      </c>
      <c r="T525" s="44" t="s">
        <v>1178</v>
      </c>
      <c r="U525" s="44">
        <v>64</v>
      </c>
      <c r="V525" s="44" t="s">
        <v>42</v>
      </c>
      <c r="W525" s="44" t="str">
        <f>VLOOKUP(D525,TIPOLOGIA!A:F,6,0)</f>
        <v>TERRESTRE</v>
      </c>
      <c r="X525" s="44" t="s">
        <v>3837</v>
      </c>
      <c r="Y525" s="44">
        <v>1</v>
      </c>
      <c r="Z525" s="63">
        <f>IF(T525="SOPORTE_TELEFÓNICO",'TARIFAS 2025'!$B$14,IF(V525="PRINCIPAL",'TARIFAS 2025'!$B$11,IF(V525="INTERMEDIA",'TARIFAS 2025'!$C$11,IF(V525="LEJANA",'TARIFAS 2025'!$D$11))))</f>
        <v>31419</v>
      </c>
      <c r="AA525" s="63">
        <f t="shared" si="8"/>
        <v>31419</v>
      </c>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row>
    <row r="526" spans="1:59" s="35" customFormat="1" ht="15.6">
      <c r="A526" s="44" t="s">
        <v>93</v>
      </c>
      <c r="B526" s="44" t="str">
        <f>VLOOKUP(A526,'CENTROS DE COSTOS'!A:D,2,0)</f>
        <v>0036-0003</v>
      </c>
      <c r="C526" s="44" t="str">
        <f>VLOOKUP(A526,'CENTROS DE COSTOS'!A:D,3,0)</f>
        <v>Wompi Suroccidente</v>
      </c>
      <c r="D526" s="44">
        <v>52001</v>
      </c>
      <c r="E526" s="44">
        <v>2856324</v>
      </c>
      <c r="F526" s="44">
        <v>69397</v>
      </c>
      <c r="G526" s="44" t="s">
        <v>35</v>
      </c>
      <c r="H526" s="44" t="s">
        <v>135</v>
      </c>
      <c r="I526" s="44" t="s">
        <v>93</v>
      </c>
      <c r="J526" s="44" t="s">
        <v>5290</v>
      </c>
      <c r="K526" s="44" t="s">
        <v>1174</v>
      </c>
      <c r="L526" s="44" t="s">
        <v>5291</v>
      </c>
      <c r="M526" s="52">
        <v>45938.414583333331</v>
      </c>
      <c r="N526" s="52">
        <v>45939.409722222219</v>
      </c>
      <c r="O526" s="44" t="s">
        <v>37</v>
      </c>
      <c r="P526" s="44" t="s">
        <v>37</v>
      </c>
      <c r="Q526" s="44" t="s">
        <v>3805</v>
      </c>
      <c r="R526" s="44" t="s">
        <v>3806</v>
      </c>
      <c r="S526" s="44" t="s">
        <v>5292</v>
      </c>
      <c r="T526" s="44" t="s">
        <v>1178</v>
      </c>
      <c r="U526" s="44">
        <v>24</v>
      </c>
      <c r="V526" s="44" t="s">
        <v>42</v>
      </c>
      <c r="W526" s="44" t="str">
        <f>VLOOKUP(D526,TIPOLOGIA!A:F,6,0)</f>
        <v>TERRESTRE</v>
      </c>
      <c r="X526" s="44" t="s">
        <v>3837</v>
      </c>
      <c r="Y526" s="44">
        <v>1</v>
      </c>
      <c r="Z526" s="63">
        <f>IF(T526="SOPORTE_TELEFÓNICO",'TARIFAS 2025'!$B$14,IF(V526="PRINCIPAL",'TARIFAS 2025'!$B$11,IF(V526="INTERMEDIA",'TARIFAS 2025'!$C$11,IF(V526="LEJANA",'TARIFAS 2025'!$D$11))))</f>
        <v>31419</v>
      </c>
      <c r="AA526" s="63">
        <f t="shared" si="8"/>
        <v>31419</v>
      </c>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row>
    <row r="527" spans="1:59" s="35" customFormat="1" ht="15.6">
      <c r="A527" s="44" t="s">
        <v>90</v>
      </c>
      <c r="B527" s="44" t="str">
        <f>VLOOKUP(A527,'CENTROS DE COSTOS'!A:D,2,0)</f>
        <v>0036-0005</v>
      </c>
      <c r="C527" s="44" t="str">
        <f>VLOOKUP(A527,'CENTROS DE COSTOS'!A:D,3,0)</f>
        <v>Wompi Noroccidente</v>
      </c>
      <c r="D527" s="44">
        <v>5360</v>
      </c>
      <c r="E527" s="44">
        <v>2837882</v>
      </c>
      <c r="F527" s="44">
        <v>34535</v>
      </c>
      <c r="G527" s="44" t="s">
        <v>35</v>
      </c>
      <c r="H527" s="44" t="s">
        <v>122</v>
      </c>
      <c r="I527" s="44" t="s">
        <v>2503</v>
      </c>
      <c r="J527" s="44" t="s">
        <v>5293</v>
      </c>
      <c r="K527" s="44" t="s">
        <v>1174</v>
      </c>
      <c r="L527" s="44" t="s">
        <v>5294</v>
      </c>
      <c r="M527" s="52">
        <v>45933.679166666669</v>
      </c>
      <c r="N527" s="52">
        <v>45939.410416666666</v>
      </c>
      <c r="O527" s="44" t="s">
        <v>37</v>
      </c>
      <c r="P527" s="44" t="s">
        <v>37</v>
      </c>
      <c r="Q527" s="44" t="s">
        <v>3805</v>
      </c>
      <c r="R527" s="44" t="s">
        <v>3806</v>
      </c>
      <c r="S527" s="44" t="s">
        <v>5295</v>
      </c>
      <c r="T527" s="44" t="s">
        <v>1178</v>
      </c>
      <c r="U527" s="44">
        <v>64</v>
      </c>
      <c r="V527" s="44" t="s">
        <v>42</v>
      </c>
      <c r="W527" s="44" t="str">
        <f>VLOOKUP(D527,TIPOLOGIA!A:F,6,0)</f>
        <v>TERRESTRE</v>
      </c>
      <c r="X527" s="44" t="s">
        <v>1424</v>
      </c>
      <c r="Y527" s="44">
        <v>1</v>
      </c>
      <c r="Z527" s="63">
        <f>IF(T527="SOPORTE_TELEFÓNICO",'TARIFAS 2025'!$B$14,IF(V527="PRINCIPAL",'TARIFAS 2025'!$B$11,IF(V527="INTERMEDIA",'TARIFAS 2025'!$C$11,IF(V527="LEJANA",'TARIFAS 2025'!$D$11))))</f>
        <v>31419</v>
      </c>
      <c r="AA527" s="63">
        <f t="shared" si="8"/>
        <v>31419</v>
      </c>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row>
    <row r="528" spans="1:59" s="35" customFormat="1" ht="15.6">
      <c r="A528" s="44" t="s">
        <v>90</v>
      </c>
      <c r="B528" s="44" t="str">
        <f>VLOOKUP(A528,'CENTROS DE COSTOS'!A:D,2,0)</f>
        <v>0036-0005</v>
      </c>
      <c r="C528" s="44" t="str">
        <f>VLOOKUP(A528,'CENTROS DE COSTOS'!A:D,3,0)</f>
        <v>Wompi Noroccidente</v>
      </c>
      <c r="D528" s="44">
        <v>5001</v>
      </c>
      <c r="E528" s="44">
        <v>2838025</v>
      </c>
      <c r="F528" s="44">
        <v>24742</v>
      </c>
      <c r="G528" s="44" t="s">
        <v>35</v>
      </c>
      <c r="H528" s="44" t="s">
        <v>122</v>
      </c>
      <c r="I528" s="44" t="s">
        <v>2044</v>
      </c>
      <c r="J528" s="44" t="s">
        <v>5296</v>
      </c>
      <c r="K528" s="44" t="s">
        <v>1174</v>
      </c>
      <c r="L528" s="44" t="s">
        <v>5297</v>
      </c>
      <c r="M528" s="52">
        <v>45933.678472222222</v>
      </c>
      <c r="N528" s="52">
        <v>45939.410416666666</v>
      </c>
      <c r="O528" s="44" t="s">
        <v>37</v>
      </c>
      <c r="P528" s="44" t="s">
        <v>37</v>
      </c>
      <c r="Q528" s="44" t="s">
        <v>3805</v>
      </c>
      <c r="R528" s="44" t="s">
        <v>3806</v>
      </c>
      <c r="S528" s="44" t="s">
        <v>5298</v>
      </c>
      <c r="T528" s="44" t="s">
        <v>1178</v>
      </c>
      <c r="U528" s="44">
        <v>48</v>
      </c>
      <c r="V528" s="44" t="s">
        <v>42</v>
      </c>
      <c r="W528" s="44" t="str">
        <f>VLOOKUP(D528,TIPOLOGIA!A:F,6,0)</f>
        <v>TERRESTRE</v>
      </c>
      <c r="X528" s="44" t="s">
        <v>3837</v>
      </c>
      <c r="Y528" s="44">
        <v>1</v>
      </c>
      <c r="Z528" s="63">
        <f>IF(T528="SOPORTE_TELEFÓNICO",'TARIFAS 2025'!$B$14,IF(V528="PRINCIPAL",'TARIFAS 2025'!$B$11,IF(V528="INTERMEDIA",'TARIFAS 2025'!$C$11,IF(V528="LEJANA",'TARIFAS 2025'!$D$11))))</f>
        <v>31419</v>
      </c>
      <c r="AA528" s="63">
        <f t="shared" si="8"/>
        <v>31419</v>
      </c>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row>
    <row r="529" spans="1:59" s="35" customFormat="1" ht="15.6">
      <c r="A529" s="44" t="s">
        <v>98</v>
      </c>
      <c r="B529" s="44" t="str">
        <f>VLOOKUP(A529,'CENTROS DE COSTOS'!A:D,2,0)</f>
        <v>0036-0007</v>
      </c>
      <c r="C529" s="44" t="str">
        <f>VLOOKUP(A529,'CENTROS DE COSTOS'!A:D,3,0)</f>
        <v>Wompi Santander</v>
      </c>
      <c r="D529" s="44">
        <v>15001</v>
      </c>
      <c r="E529" s="44">
        <v>2855891</v>
      </c>
      <c r="F529" s="44">
        <v>70999</v>
      </c>
      <c r="G529" s="44" t="s">
        <v>35</v>
      </c>
      <c r="H529" s="44" t="s">
        <v>324</v>
      </c>
      <c r="I529" s="44" t="s">
        <v>98</v>
      </c>
      <c r="J529" s="44" t="s">
        <v>5299</v>
      </c>
      <c r="K529" s="44" t="s">
        <v>1174</v>
      </c>
      <c r="L529" s="44" t="s">
        <v>5300</v>
      </c>
      <c r="M529" s="52">
        <v>45938.388888888891</v>
      </c>
      <c r="N529" s="52">
        <v>45939.411111111112</v>
      </c>
      <c r="O529" s="44" t="s">
        <v>37</v>
      </c>
      <c r="P529" s="44" t="s">
        <v>37</v>
      </c>
      <c r="Q529" s="44" t="s">
        <v>3805</v>
      </c>
      <c r="R529" s="44" t="s">
        <v>3806</v>
      </c>
      <c r="S529" s="44" t="s">
        <v>5301</v>
      </c>
      <c r="T529" s="44" t="s">
        <v>1178</v>
      </c>
      <c r="U529" s="44">
        <v>48</v>
      </c>
      <c r="V529" s="44" t="s">
        <v>42</v>
      </c>
      <c r="W529" s="44" t="str">
        <f>VLOOKUP(D529,TIPOLOGIA!A:F,6,0)</f>
        <v>TERRESTRE</v>
      </c>
      <c r="X529" s="44" t="s">
        <v>3837</v>
      </c>
      <c r="Y529" s="44">
        <v>1</v>
      </c>
      <c r="Z529" s="63">
        <f>IF(T529="SOPORTE_TELEFÓNICO",'TARIFAS 2025'!$B$14,IF(V529="PRINCIPAL",'TARIFAS 2025'!$B$11,IF(V529="INTERMEDIA",'TARIFAS 2025'!$C$11,IF(V529="LEJANA",'TARIFAS 2025'!$D$11))))</f>
        <v>31419</v>
      </c>
      <c r="AA529" s="63">
        <f t="shared" si="8"/>
        <v>31419</v>
      </c>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row>
    <row r="530" spans="1:59" s="35" customFormat="1" ht="15.6">
      <c r="A530" s="44" t="s">
        <v>90</v>
      </c>
      <c r="B530" s="44" t="str">
        <f>VLOOKUP(A530,'CENTROS DE COSTOS'!A:D,2,0)</f>
        <v>0036-0005</v>
      </c>
      <c r="C530" s="44" t="str">
        <f>VLOOKUP(A530,'CENTROS DE COSTOS'!A:D,3,0)</f>
        <v>Wompi Noroccidente</v>
      </c>
      <c r="D530" s="44">
        <v>5001</v>
      </c>
      <c r="E530" s="44">
        <v>2839866</v>
      </c>
      <c r="F530" s="44">
        <v>75028</v>
      </c>
      <c r="G530" s="44" t="s">
        <v>35</v>
      </c>
      <c r="H530" s="44" t="s">
        <v>122</v>
      </c>
      <c r="I530" s="44" t="s">
        <v>2044</v>
      </c>
      <c r="J530" s="44" t="s">
        <v>2374</v>
      </c>
      <c r="K530" s="44" t="s">
        <v>1174</v>
      </c>
      <c r="L530" s="44" t="s">
        <v>5302</v>
      </c>
      <c r="M530" s="52">
        <v>45936.333333333336</v>
      </c>
      <c r="N530" s="52">
        <v>45939.411111111112</v>
      </c>
      <c r="O530" s="44" t="s">
        <v>37</v>
      </c>
      <c r="P530" s="44" t="s">
        <v>37</v>
      </c>
      <c r="Q530" s="44" t="s">
        <v>3805</v>
      </c>
      <c r="R530" s="44" t="s">
        <v>3806</v>
      </c>
      <c r="S530" s="44" t="s">
        <v>5303</v>
      </c>
      <c r="T530" s="44" t="s">
        <v>1178</v>
      </c>
      <c r="U530" s="44">
        <v>16</v>
      </c>
      <c r="V530" s="44" t="s">
        <v>42</v>
      </c>
      <c r="W530" s="44" t="str">
        <f>VLOOKUP(D530,TIPOLOGIA!A:F,6,0)</f>
        <v>TERRESTRE</v>
      </c>
      <c r="X530" s="44" t="s">
        <v>1242</v>
      </c>
      <c r="Y530" s="44">
        <v>1</v>
      </c>
      <c r="Z530" s="63">
        <f>IF(T530="SOPORTE_TELEFÓNICO",'TARIFAS 2025'!$B$14,IF(V530="PRINCIPAL",'TARIFAS 2025'!$B$11,IF(V530="INTERMEDIA",'TARIFAS 2025'!$C$11,IF(V530="LEJANA",'TARIFAS 2025'!$D$11))))</f>
        <v>31419</v>
      </c>
      <c r="AA530" s="63">
        <f t="shared" si="8"/>
        <v>31419</v>
      </c>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row>
    <row r="531" spans="1:59" s="35" customFormat="1" ht="15.6">
      <c r="A531" s="44" t="s">
        <v>90</v>
      </c>
      <c r="B531" s="44" t="str">
        <f>VLOOKUP(A531,'CENTROS DE COSTOS'!A:D,2,0)</f>
        <v>0036-0005</v>
      </c>
      <c r="C531" s="44" t="str">
        <f>VLOOKUP(A531,'CENTROS DE COSTOS'!A:D,3,0)</f>
        <v>Wompi Noroccidente</v>
      </c>
      <c r="D531" s="44">
        <v>5266</v>
      </c>
      <c r="E531" s="44">
        <v>2840016</v>
      </c>
      <c r="F531" s="44">
        <v>52286</v>
      </c>
      <c r="G531" s="44" t="s">
        <v>35</v>
      </c>
      <c r="H531" s="44" t="s">
        <v>122</v>
      </c>
      <c r="I531" s="44" t="s">
        <v>182</v>
      </c>
      <c r="J531" s="44" t="s">
        <v>2715</v>
      </c>
      <c r="K531" s="44" t="s">
        <v>1174</v>
      </c>
      <c r="L531" s="44" t="s">
        <v>5304</v>
      </c>
      <c r="M531" s="52">
        <v>45936.333333333336</v>
      </c>
      <c r="N531" s="52">
        <v>45939.411805555559</v>
      </c>
      <c r="O531" s="44" t="s">
        <v>37</v>
      </c>
      <c r="P531" s="44" t="s">
        <v>37</v>
      </c>
      <c r="Q531" s="44" t="s">
        <v>3805</v>
      </c>
      <c r="R531" s="44" t="s">
        <v>3806</v>
      </c>
      <c r="S531" s="44" t="s">
        <v>5305</v>
      </c>
      <c r="T531" s="44" t="s">
        <v>1178</v>
      </c>
      <c r="U531" s="44">
        <v>32</v>
      </c>
      <c r="V531" s="44" t="s">
        <v>42</v>
      </c>
      <c r="W531" s="44" t="str">
        <f>VLOOKUP(D531,TIPOLOGIA!A:F,6,0)</f>
        <v>TERRESTRE</v>
      </c>
      <c r="X531" s="44" t="s">
        <v>3837</v>
      </c>
      <c r="Y531" s="44">
        <v>1</v>
      </c>
      <c r="Z531" s="63">
        <f>IF(T531="SOPORTE_TELEFÓNICO",'TARIFAS 2025'!$B$14,IF(V531="PRINCIPAL",'TARIFAS 2025'!$B$11,IF(V531="INTERMEDIA",'TARIFAS 2025'!$C$11,IF(V531="LEJANA",'TARIFAS 2025'!$D$11))))</f>
        <v>31419</v>
      </c>
      <c r="AA531" s="63">
        <f t="shared" si="8"/>
        <v>31419</v>
      </c>
      <c r="AB531" s="41"/>
      <c r="AC531" s="41"/>
      <c r="AD531" s="41"/>
      <c r="AE531" s="41"/>
      <c r="AF531" s="41"/>
      <c r="AG531" s="41"/>
      <c r="AH531" s="41"/>
      <c r="AI531" s="41"/>
      <c r="AJ531" s="41"/>
      <c r="AK531" s="41"/>
      <c r="AL531" s="41"/>
      <c r="AM531" s="41"/>
      <c r="AN531" s="41"/>
      <c r="AO531" s="41"/>
      <c r="AP531" s="41"/>
      <c r="AQ531" s="41"/>
      <c r="AR531" s="41"/>
      <c r="AS531" s="41"/>
      <c r="AT531" s="41"/>
      <c r="AU531" s="41"/>
      <c r="AV531" s="41"/>
      <c r="AW531" s="41"/>
      <c r="AX531" s="41"/>
      <c r="AY531" s="41"/>
      <c r="AZ531" s="41"/>
      <c r="BA531" s="41"/>
      <c r="BB531" s="41"/>
      <c r="BC531" s="41"/>
      <c r="BD531" s="41"/>
      <c r="BE531" s="41"/>
      <c r="BF531" s="41"/>
      <c r="BG531" s="41"/>
    </row>
    <row r="532" spans="1:59" s="35" customFormat="1" ht="15.6">
      <c r="A532" s="44" t="s">
        <v>90</v>
      </c>
      <c r="B532" s="44" t="str">
        <f>VLOOKUP(A532,'CENTROS DE COSTOS'!A:D,2,0)</f>
        <v>0036-0005</v>
      </c>
      <c r="C532" s="44" t="str">
        <f>VLOOKUP(A532,'CENTROS DE COSTOS'!A:D,3,0)</f>
        <v>Wompi Noroccidente</v>
      </c>
      <c r="D532" s="44">
        <v>5001</v>
      </c>
      <c r="E532" s="44">
        <v>2839781</v>
      </c>
      <c r="F532" s="44">
        <v>34519</v>
      </c>
      <c r="G532" s="44" t="s">
        <v>35</v>
      </c>
      <c r="H532" s="44" t="s">
        <v>122</v>
      </c>
      <c r="I532" s="44" t="s">
        <v>90</v>
      </c>
      <c r="J532" s="44" t="s">
        <v>5306</v>
      </c>
      <c r="K532" s="44" t="s">
        <v>1174</v>
      </c>
      <c r="L532" s="44" t="s">
        <v>5307</v>
      </c>
      <c r="M532" s="52">
        <v>45936.333333333336</v>
      </c>
      <c r="N532" s="52">
        <v>45939.412499999999</v>
      </c>
      <c r="O532" s="44" t="s">
        <v>37</v>
      </c>
      <c r="P532" s="44" t="s">
        <v>37</v>
      </c>
      <c r="Q532" s="44" t="s">
        <v>3805</v>
      </c>
      <c r="R532" s="44" t="s">
        <v>3806</v>
      </c>
      <c r="S532" s="44" t="s">
        <v>5308</v>
      </c>
      <c r="T532" s="44" t="s">
        <v>1178</v>
      </c>
      <c r="U532" s="44">
        <v>40</v>
      </c>
      <c r="V532" s="44" t="s">
        <v>42</v>
      </c>
      <c r="W532" s="44" t="str">
        <f>VLOOKUP(D532,TIPOLOGIA!A:F,6,0)</f>
        <v>TERRESTRE</v>
      </c>
      <c r="X532" s="44" t="s">
        <v>3837</v>
      </c>
      <c r="Y532" s="44">
        <v>1</v>
      </c>
      <c r="Z532" s="63">
        <f>IF(T532="SOPORTE_TELEFÓNICO",'TARIFAS 2025'!$B$14,IF(V532="PRINCIPAL",'TARIFAS 2025'!$B$11,IF(V532="INTERMEDIA",'TARIFAS 2025'!$C$11,IF(V532="LEJANA",'TARIFAS 2025'!$D$11))))</f>
        <v>31419</v>
      </c>
      <c r="AA532" s="63">
        <f t="shared" si="8"/>
        <v>31419</v>
      </c>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row>
    <row r="533" spans="1:59" s="35" customFormat="1" ht="15.6">
      <c r="A533" s="44" t="s">
        <v>90</v>
      </c>
      <c r="B533" s="44" t="str">
        <f>VLOOKUP(A533,'CENTROS DE COSTOS'!A:D,2,0)</f>
        <v>0036-0005</v>
      </c>
      <c r="C533" s="44" t="str">
        <f>VLOOKUP(A533,'CENTROS DE COSTOS'!A:D,3,0)</f>
        <v>Wompi Noroccidente</v>
      </c>
      <c r="D533" s="44">
        <v>5001</v>
      </c>
      <c r="E533" s="44">
        <v>2839713</v>
      </c>
      <c r="F533" s="44">
        <v>28945</v>
      </c>
      <c r="G533" s="44" t="s">
        <v>35</v>
      </c>
      <c r="H533" s="44" t="s">
        <v>122</v>
      </c>
      <c r="I533" s="44" t="s">
        <v>2044</v>
      </c>
      <c r="J533" s="44" t="s">
        <v>5309</v>
      </c>
      <c r="K533" s="44" t="s">
        <v>1174</v>
      </c>
      <c r="L533" s="44" t="s">
        <v>5310</v>
      </c>
      <c r="M533" s="52">
        <v>45936.333333333336</v>
      </c>
      <c r="N533" s="52">
        <v>45939.413194444445</v>
      </c>
      <c r="O533" s="44" t="s">
        <v>37</v>
      </c>
      <c r="P533" s="44" t="s">
        <v>37</v>
      </c>
      <c r="Q533" s="44" t="s">
        <v>3805</v>
      </c>
      <c r="R533" s="44" t="s">
        <v>3806</v>
      </c>
      <c r="S533" s="44" t="s">
        <v>5311</v>
      </c>
      <c r="T533" s="44" t="s">
        <v>1178</v>
      </c>
      <c r="U533" s="44">
        <v>48</v>
      </c>
      <c r="V533" s="44" t="s">
        <v>42</v>
      </c>
      <c r="W533" s="44" t="str">
        <f>VLOOKUP(D533,TIPOLOGIA!A:F,6,0)</f>
        <v>TERRESTRE</v>
      </c>
      <c r="X533" s="44" t="s">
        <v>3837</v>
      </c>
      <c r="Y533" s="44">
        <v>1</v>
      </c>
      <c r="Z533" s="63">
        <f>IF(T533="SOPORTE_TELEFÓNICO",'TARIFAS 2025'!$B$14,IF(V533="PRINCIPAL",'TARIFAS 2025'!$B$11,IF(V533="INTERMEDIA",'TARIFAS 2025'!$C$11,IF(V533="LEJANA",'TARIFAS 2025'!$D$11))))</f>
        <v>31419</v>
      </c>
      <c r="AA533" s="63">
        <f t="shared" si="8"/>
        <v>31419</v>
      </c>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row>
    <row r="534" spans="1:59" s="35" customFormat="1" ht="15.6">
      <c r="A534" s="44" t="s">
        <v>90</v>
      </c>
      <c r="B534" s="44" t="str">
        <f>VLOOKUP(A534,'CENTROS DE COSTOS'!A:D,2,0)</f>
        <v>0036-0005</v>
      </c>
      <c r="C534" s="44" t="str">
        <f>VLOOKUP(A534,'CENTROS DE COSTOS'!A:D,3,0)</f>
        <v>Wompi Noroccidente</v>
      </c>
      <c r="D534" s="44">
        <v>5088</v>
      </c>
      <c r="E534" s="44">
        <v>2839712</v>
      </c>
      <c r="F534" s="44">
        <v>39641</v>
      </c>
      <c r="G534" s="44" t="s">
        <v>35</v>
      </c>
      <c r="H534" s="44" t="s">
        <v>122</v>
      </c>
      <c r="I534" s="44" t="s">
        <v>157</v>
      </c>
      <c r="J534" s="44" t="s">
        <v>5312</v>
      </c>
      <c r="K534" s="44" t="s">
        <v>1174</v>
      </c>
      <c r="L534" s="44" t="s">
        <v>5313</v>
      </c>
      <c r="M534" s="52">
        <v>45936.333333333336</v>
      </c>
      <c r="N534" s="52">
        <v>45939.413888888892</v>
      </c>
      <c r="O534" s="44" t="s">
        <v>37</v>
      </c>
      <c r="P534" s="44" t="s">
        <v>37</v>
      </c>
      <c r="Q534" s="44" t="s">
        <v>3805</v>
      </c>
      <c r="R534" s="44" t="s">
        <v>3806</v>
      </c>
      <c r="S534" s="44" t="s">
        <v>5314</v>
      </c>
      <c r="T534" s="44" t="s">
        <v>1178</v>
      </c>
      <c r="U534" s="44">
        <v>64</v>
      </c>
      <c r="V534" s="44" t="s">
        <v>42</v>
      </c>
      <c r="W534" s="44" t="str">
        <f>VLOOKUP(D534,TIPOLOGIA!A:F,6,0)</f>
        <v>TERRESTRE</v>
      </c>
      <c r="X534" s="44" t="s">
        <v>3837</v>
      </c>
      <c r="Y534" s="44">
        <v>1</v>
      </c>
      <c r="Z534" s="63">
        <f>IF(T534="SOPORTE_TELEFÓNICO",'TARIFAS 2025'!$B$14,IF(V534="PRINCIPAL",'TARIFAS 2025'!$B$11,IF(V534="INTERMEDIA",'TARIFAS 2025'!$C$11,IF(V534="LEJANA",'TARIFAS 2025'!$D$11))))</f>
        <v>31419</v>
      </c>
      <c r="AA534" s="63">
        <f t="shared" si="8"/>
        <v>31419</v>
      </c>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row>
    <row r="535" spans="1:59" s="35" customFormat="1" ht="15.6">
      <c r="A535" s="44" t="s">
        <v>83</v>
      </c>
      <c r="B535" s="44" t="str">
        <f>VLOOKUP(A535,'CENTROS DE COSTOS'!A:D,2,0)</f>
        <v>0036-0007</v>
      </c>
      <c r="C535" s="44" t="str">
        <f>VLOOKUP(A535,'CENTROS DE COSTOS'!A:D,3,0)</f>
        <v>Wompi Santander</v>
      </c>
      <c r="D535" s="44">
        <v>54874</v>
      </c>
      <c r="E535" s="44">
        <v>2855565</v>
      </c>
      <c r="F535" s="44">
        <v>67375</v>
      </c>
      <c r="G535" s="44" t="s">
        <v>35</v>
      </c>
      <c r="H535" s="44" t="s">
        <v>893</v>
      </c>
      <c r="I535" s="44" t="s">
        <v>929</v>
      </c>
      <c r="J535" s="44" t="s">
        <v>5315</v>
      </c>
      <c r="K535" s="44" t="s">
        <v>1174</v>
      </c>
      <c r="L535" s="44" t="s">
        <v>5316</v>
      </c>
      <c r="M535" s="52">
        <v>45938.364583333336</v>
      </c>
      <c r="N535" s="52">
        <v>45939.413888888892</v>
      </c>
      <c r="O535" s="44" t="s">
        <v>37</v>
      </c>
      <c r="P535" s="44" t="s">
        <v>37</v>
      </c>
      <c r="Q535" s="44" t="s">
        <v>3805</v>
      </c>
      <c r="R535" s="44" t="s">
        <v>3806</v>
      </c>
      <c r="S535" s="44" t="s">
        <v>5317</v>
      </c>
      <c r="T535" s="44" t="s">
        <v>1178</v>
      </c>
      <c r="U535" s="44">
        <v>24</v>
      </c>
      <c r="V535" s="44" t="s">
        <v>42</v>
      </c>
      <c r="W535" s="44" t="str">
        <f>VLOOKUP(D535,TIPOLOGIA!A:F,6,0)</f>
        <v>TERRESTRE</v>
      </c>
      <c r="X535" s="44" t="s">
        <v>3837</v>
      </c>
      <c r="Y535" s="44">
        <v>1</v>
      </c>
      <c r="Z535" s="63">
        <f>IF(T535="SOPORTE_TELEFÓNICO",'TARIFAS 2025'!$B$14,IF(V535="PRINCIPAL",'TARIFAS 2025'!$B$11,IF(V535="INTERMEDIA",'TARIFAS 2025'!$C$11,IF(V535="LEJANA",'TARIFAS 2025'!$D$11))))</f>
        <v>31419</v>
      </c>
      <c r="AA535" s="63">
        <f t="shared" si="8"/>
        <v>31419</v>
      </c>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row>
    <row r="536" spans="1:59" s="35" customFormat="1" ht="15.6">
      <c r="A536" s="44" t="s">
        <v>90</v>
      </c>
      <c r="B536" s="44" t="str">
        <f>VLOOKUP(A536,'CENTROS DE COSTOS'!A:D,2,0)</f>
        <v>0036-0005</v>
      </c>
      <c r="C536" s="44" t="str">
        <f>VLOOKUP(A536,'CENTROS DE COSTOS'!A:D,3,0)</f>
        <v>Wompi Noroccidente</v>
      </c>
      <c r="D536" s="44">
        <v>5001</v>
      </c>
      <c r="E536" s="44">
        <v>2839244</v>
      </c>
      <c r="F536" s="44">
        <v>78169</v>
      </c>
      <c r="G536" s="44" t="s">
        <v>35</v>
      </c>
      <c r="H536" s="44" t="s">
        <v>122</v>
      </c>
      <c r="I536" s="44" t="s">
        <v>2044</v>
      </c>
      <c r="J536" s="44" t="s">
        <v>5318</v>
      </c>
      <c r="K536" s="44" t="s">
        <v>1174</v>
      </c>
      <c r="L536" s="44" t="s">
        <v>5319</v>
      </c>
      <c r="M536" s="52">
        <v>45936.333333333336</v>
      </c>
      <c r="N536" s="52">
        <v>45939.414583333331</v>
      </c>
      <c r="O536" s="44" t="s">
        <v>37</v>
      </c>
      <c r="P536" s="44" t="s">
        <v>37</v>
      </c>
      <c r="Q536" s="44" t="s">
        <v>3805</v>
      </c>
      <c r="R536" s="44" t="s">
        <v>3806</v>
      </c>
      <c r="S536" s="44" t="s">
        <v>5320</v>
      </c>
      <c r="T536" s="44" t="s">
        <v>1178</v>
      </c>
      <c r="U536" s="44">
        <v>56</v>
      </c>
      <c r="V536" s="44" t="s">
        <v>42</v>
      </c>
      <c r="W536" s="44" t="str">
        <f>VLOOKUP(D536,TIPOLOGIA!A:F,6,0)</f>
        <v>TERRESTRE</v>
      </c>
      <c r="X536" s="44" t="s">
        <v>2221</v>
      </c>
      <c r="Y536" s="44">
        <v>1</v>
      </c>
      <c r="Z536" s="63">
        <f>IF(T536="SOPORTE_TELEFÓNICO",'TARIFAS 2025'!$B$14,IF(V536="PRINCIPAL",'TARIFAS 2025'!$B$11,IF(V536="INTERMEDIA",'TARIFAS 2025'!$C$11,IF(V536="LEJANA",'TARIFAS 2025'!$D$11))))</f>
        <v>31419</v>
      </c>
      <c r="AA536" s="63">
        <f t="shared" si="8"/>
        <v>31419</v>
      </c>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row>
    <row r="537" spans="1:59" s="35" customFormat="1" ht="15.6">
      <c r="A537" s="44" t="s">
        <v>90</v>
      </c>
      <c r="B537" s="44" t="str">
        <f>VLOOKUP(A537,'CENTROS DE COSTOS'!A:D,2,0)</f>
        <v>0036-0005</v>
      </c>
      <c r="C537" s="44" t="str">
        <f>VLOOKUP(A537,'CENTROS DE COSTOS'!A:D,3,0)</f>
        <v>Wompi Noroccidente</v>
      </c>
      <c r="D537" s="44">
        <v>5001</v>
      </c>
      <c r="E537" s="44">
        <v>2839231</v>
      </c>
      <c r="F537" s="44">
        <v>72948</v>
      </c>
      <c r="G537" s="44" t="s">
        <v>35</v>
      </c>
      <c r="H537" s="44" t="s">
        <v>122</v>
      </c>
      <c r="I537" s="44" t="s">
        <v>2044</v>
      </c>
      <c r="J537" s="44" t="s">
        <v>5321</v>
      </c>
      <c r="K537" s="44" t="s">
        <v>1174</v>
      </c>
      <c r="L537" s="44" t="s">
        <v>5322</v>
      </c>
      <c r="M537" s="52">
        <v>45936.333333333336</v>
      </c>
      <c r="N537" s="52">
        <v>45939.415277777778</v>
      </c>
      <c r="O537" s="44" t="s">
        <v>37</v>
      </c>
      <c r="P537" s="44" t="s">
        <v>37</v>
      </c>
      <c r="Q537" s="44" t="s">
        <v>3805</v>
      </c>
      <c r="R537" s="44" t="s">
        <v>3806</v>
      </c>
      <c r="S537" s="44" t="s">
        <v>5323</v>
      </c>
      <c r="T537" s="44" t="s">
        <v>1178</v>
      </c>
      <c r="U537" s="44">
        <v>32</v>
      </c>
      <c r="V537" s="44" t="s">
        <v>42</v>
      </c>
      <c r="W537" s="44" t="str">
        <f>VLOOKUP(D537,TIPOLOGIA!A:F,6,0)</f>
        <v>TERRESTRE</v>
      </c>
      <c r="X537" s="44" t="s">
        <v>3837</v>
      </c>
      <c r="Y537" s="44">
        <v>1</v>
      </c>
      <c r="Z537" s="63">
        <f>IF(T537="SOPORTE_TELEFÓNICO",'TARIFAS 2025'!$B$14,IF(V537="PRINCIPAL",'TARIFAS 2025'!$B$11,IF(V537="INTERMEDIA",'TARIFAS 2025'!$C$11,IF(V537="LEJANA",'TARIFAS 2025'!$D$11))))</f>
        <v>31419</v>
      </c>
      <c r="AA537" s="63">
        <f t="shared" si="8"/>
        <v>31419</v>
      </c>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row>
    <row r="538" spans="1:59" s="35" customFormat="1" ht="15.6">
      <c r="A538" s="44" t="s">
        <v>90</v>
      </c>
      <c r="B538" s="44" t="str">
        <f>VLOOKUP(A538,'CENTROS DE COSTOS'!A:D,2,0)</f>
        <v>0036-0005</v>
      </c>
      <c r="C538" s="44" t="str">
        <f>VLOOKUP(A538,'CENTROS DE COSTOS'!A:D,3,0)</f>
        <v>Wompi Noroccidente</v>
      </c>
      <c r="D538" s="44">
        <v>5001</v>
      </c>
      <c r="E538" s="44">
        <v>2838621</v>
      </c>
      <c r="F538" s="44">
        <v>19647</v>
      </c>
      <c r="G538" s="44" t="s">
        <v>35</v>
      </c>
      <c r="H538" s="44" t="s">
        <v>122</v>
      </c>
      <c r="I538" s="44" t="s">
        <v>2044</v>
      </c>
      <c r="J538" s="44" t="s">
        <v>3444</v>
      </c>
      <c r="K538" s="44" t="s">
        <v>1174</v>
      </c>
      <c r="L538" s="44" t="s">
        <v>5324</v>
      </c>
      <c r="M538" s="52">
        <v>45936.333333333336</v>
      </c>
      <c r="N538" s="52">
        <v>45939.415972222225</v>
      </c>
      <c r="O538" s="44" t="s">
        <v>37</v>
      </c>
      <c r="P538" s="44" t="s">
        <v>37</v>
      </c>
      <c r="Q538" s="44" t="s">
        <v>3805</v>
      </c>
      <c r="R538" s="44" t="s">
        <v>3806</v>
      </c>
      <c r="S538" s="44" t="s">
        <v>5325</v>
      </c>
      <c r="T538" s="44" t="s">
        <v>1178</v>
      </c>
      <c r="U538" s="44">
        <v>48</v>
      </c>
      <c r="V538" s="44" t="s">
        <v>42</v>
      </c>
      <c r="W538" s="44" t="str">
        <f>VLOOKUP(D538,TIPOLOGIA!A:F,6,0)</f>
        <v>TERRESTRE</v>
      </c>
      <c r="X538" s="44" t="s">
        <v>3837</v>
      </c>
      <c r="Y538" s="44">
        <v>1</v>
      </c>
      <c r="Z538" s="63">
        <f>IF(T538="SOPORTE_TELEFÓNICO",'TARIFAS 2025'!$B$14,IF(V538="PRINCIPAL",'TARIFAS 2025'!$B$11,IF(V538="INTERMEDIA",'TARIFAS 2025'!$C$11,IF(V538="LEJANA",'TARIFAS 2025'!$D$11))))</f>
        <v>31419</v>
      </c>
      <c r="AA538" s="63">
        <f t="shared" si="8"/>
        <v>31419</v>
      </c>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row>
    <row r="539" spans="1:59" s="35" customFormat="1" ht="15.6">
      <c r="A539" s="44" t="s">
        <v>90</v>
      </c>
      <c r="B539" s="44" t="str">
        <f>VLOOKUP(A539,'CENTROS DE COSTOS'!A:D,2,0)</f>
        <v>0036-0005</v>
      </c>
      <c r="C539" s="44" t="str">
        <f>VLOOKUP(A539,'CENTROS DE COSTOS'!A:D,3,0)</f>
        <v>Wompi Noroccidente</v>
      </c>
      <c r="D539" s="44">
        <v>5088</v>
      </c>
      <c r="E539" s="44">
        <v>2838433</v>
      </c>
      <c r="F539" s="44">
        <v>28843</v>
      </c>
      <c r="G539" s="44" t="s">
        <v>35</v>
      </c>
      <c r="H539" s="44" t="s">
        <v>122</v>
      </c>
      <c r="I539" s="44" t="s">
        <v>157</v>
      </c>
      <c r="J539" s="44" t="s">
        <v>5326</v>
      </c>
      <c r="K539" s="44" t="s">
        <v>1174</v>
      </c>
      <c r="L539" s="44" t="s">
        <v>5327</v>
      </c>
      <c r="M539" s="52">
        <v>45936.333333333336</v>
      </c>
      <c r="N539" s="52">
        <v>45939.416666666664</v>
      </c>
      <c r="O539" s="44" t="s">
        <v>37</v>
      </c>
      <c r="P539" s="44" t="s">
        <v>37</v>
      </c>
      <c r="Q539" s="44" t="s">
        <v>3805</v>
      </c>
      <c r="R539" s="44" t="s">
        <v>3806</v>
      </c>
      <c r="S539" s="44" t="s">
        <v>5328</v>
      </c>
      <c r="T539" s="44" t="s">
        <v>1178</v>
      </c>
      <c r="U539" s="44">
        <v>48</v>
      </c>
      <c r="V539" s="44" t="s">
        <v>42</v>
      </c>
      <c r="W539" s="44" t="str">
        <f>VLOOKUP(D539,TIPOLOGIA!A:F,6,0)</f>
        <v>TERRESTRE</v>
      </c>
      <c r="X539" s="44" t="s">
        <v>3837</v>
      </c>
      <c r="Y539" s="44">
        <v>1</v>
      </c>
      <c r="Z539" s="63">
        <f>IF(T539="SOPORTE_TELEFÓNICO",'TARIFAS 2025'!$B$14,IF(V539="PRINCIPAL",'TARIFAS 2025'!$B$11,IF(V539="INTERMEDIA",'TARIFAS 2025'!$C$11,IF(V539="LEJANA",'TARIFAS 2025'!$D$11))))</f>
        <v>31419</v>
      </c>
      <c r="AA539" s="63">
        <f t="shared" si="8"/>
        <v>31419</v>
      </c>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row>
    <row r="540" spans="1:59" s="35" customFormat="1" ht="15.6">
      <c r="A540" s="44" t="s">
        <v>92</v>
      </c>
      <c r="B540" s="44" t="str">
        <f>VLOOKUP(A540,'CENTROS DE COSTOS'!A:D,2,0)</f>
        <v>0036-0006</v>
      </c>
      <c r="C540" s="44" t="str">
        <f>VLOOKUP(A540,'CENTROS DE COSTOS'!A:D,3,0)</f>
        <v>Wompi Oriente</v>
      </c>
      <c r="D540" s="44">
        <v>41001</v>
      </c>
      <c r="E540" s="44">
        <v>2855506</v>
      </c>
      <c r="F540" s="44">
        <v>36089</v>
      </c>
      <c r="G540" s="44" t="s">
        <v>35</v>
      </c>
      <c r="H540" s="44" t="s">
        <v>742</v>
      </c>
      <c r="I540" s="44" t="s">
        <v>92</v>
      </c>
      <c r="J540" s="44" t="s">
        <v>5329</v>
      </c>
      <c r="K540" s="44" t="s">
        <v>1174</v>
      </c>
      <c r="L540" s="44" t="s">
        <v>5330</v>
      </c>
      <c r="M540" s="52">
        <v>45938.353472222225</v>
      </c>
      <c r="N540" s="52">
        <v>45939.417361111111</v>
      </c>
      <c r="O540" s="44" t="s">
        <v>37</v>
      </c>
      <c r="P540" s="44" t="s">
        <v>37</v>
      </c>
      <c r="Q540" s="44" t="s">
        <v>3805</v>
      </c>
      <c r="R540" s="44" t="s">
        <v>3806</v>
      </c>
      <c r="S540" s="44" t="s">
        <v>5331</v>
      </c>
      <c r="T540" s="44" t="s">
        <v>1178</v>
      </c>
      <c r="U540" s="44">
        <v>32</v>
      </c>
      <c r="V540" s="44" t="s">
        <v>42</v>
      </c>
      <c r="W540" s="44" t="str">
        <f>VLOOKUP(D540,TIPOLOGIA!A:F,6,0)</f>
        <v>TERRESTRE</v>
      </c>
      <c r="X540" s="44" t="s">
        <v>3837</v>
      </c>
      <c r="Y540" s="44">
        <v>1</v>
      </c>
      <c r="Z540" s="63">
        <f>IF(T540="SOPORTE_TELEFÓNICO",'TARIFAS 2025'!$B$14,IF(V540="PRINCIPAL",'TARIFAS 2025'!$B$11,IF(V540="INTERMEDIA",'TARIFAS 2025'!$C$11,IF(V540="LEJANA",'TARIFAS 2025'!$D$11))))</f>
        <v>31419</v>
      </c>
      <c r="AA540" s="63">
        <f t="shared" si="8"/>
        <v>31419</v>
      </c>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row>
    <row r="541" spans="1:59" s="35" customFormat="1" ht="15.6">
      <c r="A541" s="44" t="s">
        <v>90</v>
      </c>
      <c r="B541" s="44" t="str">
        <f>VLOOKUP(A541,'CENTROS DE COSTOS'!A:D,2,0)</f>
        <v>0036-0005</v>
      </c>
      <c r="C541" s="44" t="str">
        <f>VLOOKUP(A541,'CENTROS DE COSTOS'!A:D,3,0)</f>
        <v>Wompi Noroccidente</v>
      </c>
      <c r="D541" s="44">
        <v>5001</v>
      </c>
      <c r="E541" s="44">
        <v>2838375</v>
      </c>
      <c r="F541" s="44">
        <v>80200</v>
      </c>
      <c r="G541" s="44" t="s">
        <v>35</v>
      </c>
      <c r="H541" s="44" t="s">
        <v>122</v>
      </c>
      <c r="I541" s="44" t="s">
        <v>90</v>
      </c>
      <c r="J541" s="44" t="s">
        <v>5332</v>
      </c>
      <c r="K541" s="44" t="s">
        <v>1174</v>
      </c>
      <c r="L541" s="44" t="s">
        <v>5333</v>
      </c>
      <c r="M541" s="52">
        <v>45936.333333333336</v>
      </c>
      <c r="N541" s="52">
        <v>45939.417361111111</v>
      </c>
      <c r="O541" s="44" t="s">
        <v>37</v>
      </c>
      <c r="P541" s="44" t="s">
        <v>37</v>
      </c>
      <c r="Q541" s="44" t="s">
        <v>3805</v>
      </c>
      <c r="R541" s="44" t="s">
        <v>3806</v>
      </c>
      <c r="S541" s="44" t="s">
        <v>5334</v>
      </c>
      <c r="T541" s="44" t="s">
        <v>1178</v>
      </c>
      <c r="U541" s="44">
        <v>16</v>
      </c>
      <c r="V541" s="44" t="s">
        <v>42</v>
      </c>
      <c r="W541" s="44" t="str">
        <f>VLOOKUP(D541,TIPOLOGIA!A:F,6,0)</f>
        <v>TERRESTRE</v>
      </c>
      <c r="X541" s="44" t="s">
        <v>1265</v>
      </c>
      <c r="Y541" s="44">
        <v>1</v>
      </c>
      <c r="Z541" s="63">
        <f>IF(T541="SOPORTE_TELEFÓNICO",'TARIFAS 2025'!$B$14,IF(V541="PRINCIPAL",'TARIFAS 2025'!$B$11,IF(V541="INTERMEDIA",'TARIFAS 2025'!$C$11,IF(V541="LEJANA",'TARIFAS 2025'!$D$11))))</f>
        <v>31419</v>
      </c>
      <c r="AA541" s="63">
        <f t="shared" si="8"/>
        <v>31419</v>
      </c>
      <c r="AB541" s="41"/>
      <c r="AC541" s="41"/>
      <c r="AD541" s="41"/>
      <c r="AE541" s="41"/>
      <c r="AF541" s="41"/>
      <c r="AG541" s="41"/>
      <c r="AH541" s="41"/>
      <c r="AI541" s="41"/>
      <c r="AJ541" s="41"/>
      <c r="AK541" s="41"/>
      <c r="AL541" s="41"/>
      <c r="AM541" s="41"/>
      <c r="AN541" s="41"/>
      <c r="AO541" s="41"/>
      <c r="AP541" s="41"/>
      <c r="AQ541" s="41"/>
      <c r="AR541" s="41"/>
      <c r="AS541" s="41"/>
      <c r="AT541" s="41"/>
      <c r="AU541" s="41"/>
      <c r="AV541" s="41"/>
      <c r="AW541" s="41"/>
      <c r="AX541" s="41"/>
      <c r="AY541" s="41"/>
      <c r="AZ541" s="41"/>
      <c r="BA541" s="41"/>
      <c r="BB541" s="41"/>
      <c r="BC541" s="41"/>
      <c r="BD541" s="41"/>
      <c r="BE541" s="41"/>
      <c r="BF541" s="41"/>
      <c r="BG541" s="41"/>
    </row>
    <row r="542" spans="1:59" s="35" customFormat="1" ht="15.6">
      <c r="A542" s="44" t="s">
        <v>90</v>
      </c>
      <c r="B542" s="44" t="str">
        <f>VLOOKUP(A542,'CENTROS DE COSTOS'!A:D,2,0)</f>
        <v>0036-0005</v>
      </c>
      <c r="C542" s="44" t="str">
        <f>VLOOKUP(A542,'CENTROS DE COSTOS'!A:D,3,0)</f>
        <v>Wompi Noroccidente</v>
      </c>
      <c r="D542" s="44">
        <v>5001</v>
      </c>
      <c r="E542" s="44">
        <v>2838514</v>
      </c>
      <c r="F542" s="44">
        <v>45134</v>
      </c>
      <c r="G542" s="44" t="s">
        <v>35</v>
      </c>
      <c r="H542" s="44" t="s">
        <v>122</v>
      </c>
      <c r="I542" s="44" t="s">
        <v>2044</v>
      </c>
      <c r="J542" s="44" t="s">
        <v>5335</v>
      </c>
      <c r="K542" s="44" t="s">
        <v>1174</v>
      </c>
      <c r="L542" s="44" t="s">
        <v>5336</v>
      </c>
      <c r="M542" s="52">
        <v>45936.333333333336</v>
      </c>
      <c r="N542" s="52">
        <v>45939.418749999997</v>
      </c>
      <c r="O542" s="44" t="s">
        <v>37</v>
      </c>
      <c r="P542" s="44" t="s">
        <v>37</v>
      </c>
      <c r="Q542" s="44" t="s">
        <v>3805</v>
      </c>
      <c r="R542" s="44" t="s">
        <v>3806</v>
      </c>
      <c r="S542" s="44" t="s">
        <v>5337</v>
      </c>
      <c r="T542" s="44" t="s">
        <v>1178</v>
      </c>
      <c r="U542" s="44">
        <v>32</v>
      </c>
      <c r="V542" s="44" t="s">
        <v>42</v>
      </c>
      <c r="W542" s="44" t="str">
        <f>VLOOKUP(D542,TIPOLOGIA!A:F,6,0)</f>
        <v>TERRESTRE</v>
      </c>
      <c r="X542" s="44" t="s">
        <v>3837</v>
      </c>
      <c r="Y542" s="44">
        <v>1</v>
      </c>
      <c r="Z542" s="63">
        <f>IF(T542="SOPORTE_TELEFÓNICO",'TARIFAS 2025'!$B$14,IF(V542="PRINCIPAL",'TARIFAS 2025'!$B$11,IF(V542="INTERMEDIA",'TARIFAS 2025'!$C$11,IF(V542="LEJANA",'TARIFAS 2025'!$D$11))))</f>
        <v>31419</v>
      </c>
      <c r="AA542" s="63">
        <f t="shared" si="8"/>
        <v>31419</v>
      </c>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row>
    <row r="543" spans="1:59" s="35" customFormat="1" ht="15.6">
      <c r="A543" s="44" t="s">
        <v>93</v>
      </c>
      <c r="B543" s="44" t="str">
        <f>VLOOKUP(A543,'CENTROS DE COSTOS'!A:D,2,0)</f>
        <v>0036-0003</v>
      </c>
      <c r="C543" s="44" t="str">
        <f>VLOOKUP(A543,'CENTROS DE COSTOS'!A:D,3,0)</f>
        <v>Wompi Suroccidente</v>
      </c>
      <c r="D543" s="44">
        <v>52001</v>
      </c>
      <c r="E543" s="44">
        <v>2854077</v>
      </c>
      <c r="F543" s="44">
        <v>57708</v>
      </c>
      <c r="G543" s="44" t="s">
        <v>35</v>
      </c>
      <c r="H543" s="44" t="s">
        <v>135</v>
      </c>
      <c r="I543" s="44" t="s">
        <v>93</v>
      </c>
      <c r="J543" s="44" t="s">
        <v>5338</v>
      </c>
      <c r="K543" s="44" t="s">
        <v>1174</v>
      </c>
      <c r="L543" s="44" t="s">
        <v>5339</v>
      </c>
      <c r="M543" s="52">
        <v>45938.333333333336</v>
      </c>
      <c r="N543" s="52">
        <v>45939.42083333333</v>
      </c>
      <c r="O543" s="44" t="s">
        <v>37</v>
      </c>
      <c r="P543" s="44" t="s">
        <v>37</v>
      </c>
      <c r="Q543" s="44" t="s">
        <v>3805</v>
      </c>
      <c r="R543" s="44" t="s">
        <v>3806</v>
      </c>
      <c r="S543" s="44" t="s">
        <v>5340</v>
      </c>
      <c r="T543" s="44" t="s">
        <v>1178</v>
      </c>
      <c r="U543" s="44">
        <v>24</v>
      </c>
      <c r="V543" s="44" t="s">
        <v>42</v>
      </c>
      <c r="W543" s="44" t="str">
        <f>VLOOKUP(D543,TIPOLOGIA!A:F,6,0)</f>
        <v>TERRESTRE</v>
      </c>
      <c r="X543" s="44" t="s">
        <v>3837</v>
      </c>
      <c r="Y543" s="44">
        <v>1</v>
      </c>
      <c r="Z543" s="63">
        <f>IF(T543="SOPORTE_TELEFÓNICO",'TARIFAS 2025'!$B$14,IF(V543="PRINCIPAL",'TARIFAS 2025'!$B$11,IF(V543="INTERMEDIA",'TARIFAS 2025'!$C$11,IF(V543="LEJANA",'TARIFAS 2025'!$D$11))))</f>
        <v>31419</v>
      </c>
      <c r="AA543" s="63">
        <f t="shared" si="8"/>
        <v>31419</v>
      </c>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row>
    <row r="544" spans="1:59" s="35" customFormat="1" ht="15.6">
      <c r="A544" s="44" t="s">
        <v>92</v>
      </c>
      <c r="B544" s="44" t="str">
        <f>VLOOKUP(A544,'CENTROS DE COSTOS'!A:D,2,0)</f>
        <v>0036-0006</v>
      </c>
      <c r="C544" s="44" t="str">
        <f>VLOOKUP(A544,'CENTROS DE COSTOS'!A:D,3,0)</f>
        <v>Wompi Oriente</v>
      </c>
      <c r="D544" s="44">
        <v>18001</v>
      </c>
      <c r="E544" s="44">
        <v>2853967</v>
      </c>
      <c r="F544" s="44">
        <v>70552</v>
      </c>
      <c r="G544" s="44" t="s">
        <v>35</v>
      </c>
      <c r="H544" s="44" t="s">
        <v>468</v>
      </c>
      <c r="I544" s="44" t="s">
        <v>84</v>
      </c>
      <c r="J544" s="44" t="s">
        <v>2771</v>
      </c>
      <c r="K544" s="44" t="s">
        <v>1174</v>
      </c>
      <c r="L544" s="44" t="s">
        <v>5341</v>
      </c>
      <c r="M544" s="52">
        <v>45938.333333333336</v>
      </c>
      <c r="N544" s="52">
        <v>45939.422222222223</v>
      </c>
      <c r="O544" s="44" t="s">
        <v>37</v>
      </c>
      <c r="P544" s="44" t="s">
        <v>37</v>
      </c>
      <c r="Q544" s="44" t="s">
        <v>3805</v>
      </c>
      <c r="R544" s="44" t="s">
        <v>3806</v>
      </c>
      <c r="S544" s="44" t="s">
        <v>5342</v>
      </c>
      <c r="T544" s="44" t="s">
        <v>1178</v>
      </c>
      <c r="U544" s="44">
        <v>64</v>
      </c>
      <c r="V544" s="44" t="s">
        <v>44</v>
      </c>
      <c r="W544" s="44" t="str">
        <f>VLOOKUP(D544,TIPOLOGIA!A:F,6,0)</f>
        <v>TERRESTRE</v>
      </c>
      <c r="X544" s="44" t="s">
        <v>1807</v>
      </c>
      <c r="Y544" s="44">
        <v>1</v>
      </c>
      <c r="Z544" s="63">
        <f>IF(T544="SOPORTE_TELEFÓNICO",'TARIFAS 2025'!$B$14,IF(V544="PRINCIPAL",'TARIFAS 2025'!$B$11,IF(V544="INTERMEDIA",'TARIFAS 2025'!$C$11,IF(V544="LEJANA",'TARIFAS 2025'!$D$11))))</f>
        <v>40250</v>
      </c>
      <c r="AA544" s="63">
        <f t="shared" si="8"/>
        <v>40250</v>
      </c>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row>
    <row r="545" spans="1:59" s="35" customFormat="1" ht="15.6">
      <c r="A545" s="44" t="s">
        <v>92</v>
      </c>
      <c r="B545" s="44" t="str">
        <f>VLOOKUP(A545,'CENTROS DE COSTOS'!A:D,2,0)</f>
        <v>0036-0006</v>
      </c>
      <c r="C545" s="44" t="str">
        <f>VLOOKUP(A545,'CENTROS DE COSTOS'!A:D,3,0)</f>
        <v>Wompi Oriente</v>
      </c>
      <c r="D545" s="44">
        <v>18001</v>
      </c>
      <c r="E545" s="44">
        <v>2854311</v>
      </c>
      <c r="F545" s="44">
        <v>76374</v>
      </c>
      <c r="G545" s="44" t="s">
        <v>35</v>
      </c>
      <c r="H545" s="44" t="s">
        <v>468</v>
      </c>
      <c r="I545" s="44" t="s">
        <v>84</v>
      </c>
      <c r="J545" s="44" t="s">
        <v>5343</v>
      </c>
      <c r="K545" s="44" t="s">
        <v>1174</v>
      </c>
      <c r="L545" s="44" t="s">
        <v>5344</v>
      </c>
      <c r="M545" s="52">
        <v>45938.333333333336</v>
      </c>
      <c r="N545" s="52">
        <v>45939.424305555556</v>
      </c>
      <c r="O545" s="44" t="s">
        <v>37</v>
      </c>
      <c r="P545" s="44" t="s">
        <v>37</v>
      </c>
      <c r="Q545" s="44" t="s">
        <v>3805</v>
      </c>
      <c r="R545" s="44" t="s">
        <v>3806</v>
      </c>
      <c r="S545" s="44" t="s">
        <v>5345</v>
      </c>
      <c r="T545" s="44" t="s">
        <v>1178</v>
      </c>
      <c r="U545" s="44">
        <v>64</v>
      </c>
      <c r="V545" s="44" t="s">
        <v>44</v>
      </c>
      <c r="W545" s="44" t="str">
        <f>VLOOKUP(D545,TIPOLOGIA!A:F,6,0)</f>
        <v>TERRESTRE</v>
      </c>
      <c r="X545" s="44" t="s">
        <v>1515</v>
      </c>
      <c r="Y545" s="44">
        <v>1</v>
      </c>
      <c r="Z545" s="63">
        <f>IF(T545="SOPORTE_TELEFÓNICO",'TARIFAS 2025'!$B$14,IF(V545="PRINCIPAL",'TARIFAS 2025'!$B$11,IF(V545="INTERMEDIA",'TARIFAS 2025'!$C$11,IF(V545="LEJANA",'TARIFAS 2025'!$D$11))))</f>
        <v>40250</v>
      </c>
      <c r="AA545" s="63">
        <f t="shared" si="8"/>
        <v>40250</v>
      </c>
      <c r="AB545" s="41"/>
      <c r="AC545" s="41"/>
      <c r="AD545" s="41"/>
      <c r="AE545" s="41"/>
      <c r="AF545" s="41"/>
      <c r="AG545" s="41"/>
      <c r="AH545" s="41"/>
      <c r="AI545" s="41"/>
      <c r="AJ545" s="41"/>
      <c r="AK545" s="41"/>
      <c r="AL545" s="41"/>
      <c r="AM545" s="41"/>
      <c r="AN545" s="41"/>
      <c r="AO545" s="41"/>
      <c r="AP545" s="41"/>
      <c r="AQ545" s="41"/>
      <c r="AR545" s="41"/>
      <c r="AS545" s="41"/>
      <c r="AT545" s="41"/>
      <c r="AU545" s="41"/>
      <c r="AV545" s="41"/>
      <c r="AW545" s="41"/>
      <c r="AX545" s="41"/>
      <c r="AY545" s="41"/>
      <c r="AZ545" s="41"/>
      <c r="BA545" s="41"/>
      <c r="BB545" s="41"/>
      <c r="BC545" s="41"/>
      <c r="BD545" s="41"/>
      <c r="BE545" s="41"/>
      <c r="BF545" s="41"/>
      <c r="BG545" s="41"/>
    </row>
    <row r="546" spans="1:59" s="35" customFormat="1" ht="15.6">
      <c r="A546" s="44" t="s">
        <v>92</v>
      </c>
      <c r="B546" s="44" t="str">
        <f>VLOOKUP(A546,'CENTROS DE COSTOS'!A:D,2,0)</f>
        <v>0036-0006</v>
      </c>
      <c r="C546" s="44" t="str">
        <f>VLOOKUP(A546,'CENTROS DE COSTOS'!A:D,3,0)</f>
        <v>Wompi Oriente</v>
      </c>
      <c r="D546" s="44">
        <v>18001</v>
      </c>
      <c r="E546" s="44">
        <v>2853990</v>
      </c>
      <c r="F546" s="44">
        <v>76771</v>
      </c>
      <c r="G546" s="44" t="s">
        <v>35</v>
      </c>
      <c r="H546" s="44" t="s">
        <v>468</v>
      </c>
      <c r="I546" s="44" t="s">
        <v>84</v>
      </c>
      <c r="J546" s="44" t="s">
        <v>5346</v>
      </c>
      <c r="K546" s="44" t="s">
        <v>1174</v>
      </c>
      <c r="L546" s="44" t="s">
        <v>5347</v>
      </c>
      <c r="M546" s="52">
        <v>45938.333333333336</v>
      </c>
      <c r="N546" s="52">
        <v>45939.425000000003</v>
      </c>
      <c r="O546" s="44" t="s">
        <v>37</v>
      </c>
      <c r="P546" s="44" t="s">
        <v>37</v>
      </c>
      <c r="Q546" s="44" t="s">
        <v>3805</v>
      </c>
      <c r="R546" s="44" t="s">
        <v>3806</v>
      </c>
      <c r="S546" s="44" t="s">
        <v>5342</v>
      </c>
      <c r="T546" s="44" t="s">
        <v>1178</v>
      </c>
      <c r="U546" s="44">
        <v>64</v>
      </c>
      <c r="V546" s="44" t="s">
        <v>44</v>
      </c>
      <c r="W546" s="44" t="str">
        <f>VLOOKUP(D546,TIPOLOGIA!A:F,6,0)</f>
        <v>TERRESTRE</v>
      </c>
      <c r="X546" s="44" t="s">
        <v>1515</v>
      </c>
      <c r="Y546" s="44">
        <v>1</v>
      </c>
      <c r="Z546" s="63">
        <f>IF(T546="SOPORTE_TELEFÓNICO",'TARIFAS 2025'!$B$14,IF(V546="PRINCIPAL",'TARIFAS 2025'!$B$11,IF(V546="INTERMEDIA",'TARIFAS 2025'!$C$11,IF(V546="LEJANA",'TARIFAS 2025'!$D$11))))</f>
        <v>40250</v>
      </c>
      <c r="AA546" s="63">
        <f t="shared" si="8"/>
        <v>40250</v>
      </c>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row>
    <row r="547" spans="1:59" s="35" customFormat="1" ht="15.6">
      <c r="A547" s="44" t="s">
        <v>92</v>
      </c>
      <c r="B547" s="44" t="str">
        <f>VLOOKUP(A547,'CENTROS DE COSTOS'!A:D,2,0)</f>
        <v>0036-0006</v>
      </c>
      <c r="C547" s="44" t="str">
        <f>VLOOKUP(A547,'CENTROS DE COSTOS'!A:D,3,0)</f>
        <v>Wompi Oriente</v>
      </c>
      <c r="D547" s="44">
        <v>18001</v>
      </c>
      <c r="E547" s="44">
        <v>2853974</v>
      </c>
      <c r="F547" s="44">
        <v>76454</v>
      </c>
      <c r="G547" s="44" t="s">
        <v>35</v>
      </c>
      <c r="H547" s="44" t="s">
        <v>468</v>
      </c>
      <c r="I547" s="44" t="s">
        <v>84</v>
      </c>
      <c r="J547" s="44" t="s">
        <v>5348</v>
      </c>
      <c r="K547" s="44" t="s">
        <v>1174</v>
      </c>
      <c r="L547" s="44" t="s">
        <v>5349</v>
      </c>
      <c r="M547" s="52">
        <v>45938.333333333336</v>
      </c>
      <c r="N547" s="52">
        <v>45939.426388888889</v>
      </c>
      <c r="O547" s="44" t="s">
        <v>37</v>
      </c>
      <c r="P547" s="44" t="s">
        <v>37</v>
      </c>
      <c r="Q547" s="44" t="s">
        <v>3805</v>
      </c>
      <c r="R547" s="44" t="s">
        <v>3806</v>
      </c>
      <c r="S547" s="44" t="s">
        <v>5342</v>
      </c>
      <c r="T547" s="44" t="s">
        <v>1178</v>
      </c>
      <c r="U547" s="44">
        <v>64</v>
      </c>
      <c r="V547" s="44" t="s">
        <v>44</v>
      </c>
      <c r="W547" s="44" t="str">
        <f>VLOOKUP(D547,TIPOLOGIA!A:F,6,0)</f>
        <v>TERRESTRE</v>
      </c>
      <c r="X547" s="44" t="s">
        <v>1515</v>
      </c>
      <c r="Y547" s="44">
        <v>1</v>
      </c>
      <c r="Z547" s="63">
        <f>IF(T547="SOPORTE_TELEFÓNICO",'TARIFAS 2025'!$B$14,IF(V547="PRINCIPAL",'TARIFAS 2025'!$B$11,IF(V547="INTERMEDIA",'TARIFAS 2025'!$C$11,IF(V547="LEJANA",'TARIFAS 2025'!$D$11))))</f>
        <v>40250</v>
      </c>
      <c r="AA547" s="63">
        <f t="shared" si="8"/>
        <v>40250</v>
      </c>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row>
    <row r="548" spans="1:59" s="35" customFormat="1" ht="15.6">
      <c r="A548" s="44" t="s">
        <v>92</v>
      </c>
      <c r="B548" s="44" t="str">
        <f>VLOOKUP(A548,'CENTROS DE COSTOS'!A:D,2,0)</f>
        <v>0036-0006</v>
      </c>
      <c r="C548" s="44" t="str">
        <f>VLOOKUP(A548,'CENTROS DE COSTOS'!A:D,3,0)</f>
        <v>Wompi Oriente</v>
      </c>
      <c r="D548" s="44">
        <v>18001</v>
      </c>
      <c r="E548" s="44">
        <v>2854327</v>
      </c>
      <c r="F548" s="44">
        <v>70553</v>
      </c>
      <c r="G548" s="44" t="s">
        <v>35</v>
      </c>
      <c r="H548" s="44" t="s">
        <v>468</v>
      </c>
      <c r="I548" s="44" t="s">
        <v>84</v>
      </c>
      <c r="J548" s="44" t="s">
        <v>5350</v>
      </c>
      <c r="K548" s="44" t="s">
        <v>1174</v>
      </c>
      <c r="L548" s="44" t="s">
        <v>5351</v>
      </c>
      <c r="M548" s="52">
        <v>45938.333333333336</v>
      </c>
      <c r="N548" s="52">
        <v>45939.427777777775</v>
      </c>
      <c r="O548" s="44" t="s">
        <v>37</v>
      </c>
      <c r="P548" s="44" t="s">
        <v>37</v>
      </c>
      <c r="Q548" s="44" t="s">
        <v>3805</v>
      </c>
      <c r="R548" s="44" t="s">
        <v>3806</v>
      </c>
      <c r="S548" s="44" t="s">
        <v>5342</v>
      </c>
      <c r="T548" s="44" t="s">
        <v>1178</v>
      </c>
      <c r="U548" s="44">
        <v>64</v>
      </c>
      <c r="V548" s="44" t="s">
        <v>44</v>
      </c>
      <c r="W548" s="44" t="str">
        <f>VLOOKUP(D548,TIPOLOGIA!A:F,6,0)</f>
        <v>TERRESTRE</v>
      </c>
      <c r="X548" s="44" t="s">
        <v>1515</v>
      </c>
      <c r="Y548" s="44">
        <v>1</v>
      </c>
      <c r="Z548" s="63">
        <f>IF(T548="SOPORTE_TELEFÓNICO",'TARIFAS 2025'!$B$14,IF(V548="PRINCIPAL",'TARIFAS 2025'!$B$11,IF(V548="INTERMEDIA",'TARIFAS 2025'!$C$11,IF(V548="LEJANA",'TARIFAS 2025'!$D$11))))</f>
        <v>40250</v>
      </c>
      <c r="AA548" s="63">
        <f t="shared" si="8"/>
        <v>40250</v>
      </c>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row>
    <row r="549" spans="1:59" s="35" customFormat="1" ht="15.6">
      <c r="A549" s="44" t="s">
        <v>92</v>
      </c>
      <c r="B549" s="44" t="str">
        <f>VLOOKUP(A549,'CENTROS DE COSTOS'!A:D,2,0)</f>
        <v>0036-0006</v>
      </c>
      <c r="C549" s="44" t="str">
        <f>VLOOKUP(A549,'CENTROS DE COSTOS'!A:D,3,0)</f>
        <v>Wompi Oriente</v>
      </c>
      <c r="D549" s="44">
        <v>18001</v>
      </c>
      <c r="E549" s="44">
        <v>2854059</v>
      </c>
      <c r="F549" s="44">
        <v>58862</v>
      </c>
      <c r="G549" s="44" t="s">
        <v>35</v>
      </c>
      <c r="H549" s="44" t="s">
        <v>468</v>
      </c>
      <c r="I549" s="44" t="s">
        <v>84</v>
      </c>
      <c r="J549" s="44" t="s">
        <v>5352</v>
      </c>
      <c r="K549" s="44" t="s">
        <v>1174</v>
      </c>
      <c r="L549" s="44" t="s">
        <v>5353</v>
      </c>
      <c r="M549" s="52">
        <v>45938.333333333336</v>
      </c>
      <c r="N549" s="52">
        <v>45939.429861111108</v>
      </c>
      <c r="O549" s="44" t="s">
        <v>37</v>
      </c>
      <c r="P549" s="44" t="s">
        <v>37</v>
      </c>
      <c r="Q549" s="44" t="s">
        <v>3805</v>
      </c>
      <c r="R549" s="44" t="s">
        <v>3806</v>
      </c>
      <c r="S549" s="44" t="s">
        <v>5342</v>
      </c>
      <c r="T549" s="44" t="s">
        <v>1178</v>
      </c>
      <c r="U549" s="44">
        <v>64</v>
      </c>
      <c r="V549" s="44" t="s">
        <v>44</v>
      </c>
      <c r="W549" s="44" t="str">
        <f>VLOOKUP(D549,TIPOLOGIA!A:F,6,0)</f>
        <v>TERRESTRE</v>
      </c>
      <c r="X549" s="44" t="s">
        <v>1515</v>
      </c>
      <c r="Y549" s="44">
        <v>1</v>
      </c>
      <c r="Z549" s="63">
        <f>IF(T549="SOPORTE_TELEFÓNICO",'TARIFAS 2025'!$B$14,IF(V549="PRINCIPAL",'TARIFAS 2025'!$B$11,IF(V549="INTERMEDIA",'TARIFAS 2025'!$C$11,IF(V549="LEJANA",'TARIFAS 2025'!$D$11))))</f>
        <v>40250</v>
      </c>
      <c r="AA549" s="63">
        <f t="shared" si="8"/>
        <v>40250</v>
      </c>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row>
    <row r="550" spans="1:59" s="35" customFormat="1" ht="15.6">
      <c r="A550" s="44" t="s">
        <v>98</v>
      </c>
      <c r="B550" s="44" t="str">
        <f>VLOOKUP(A550,'CENTROS DE COSTOS'!A:D,2,0)</f>
        <v>0036-0007</v>
      </c>
      <c r="C550" s="44" t="str">
        <f>VLOOKUP(A550,'CENTROS DE COSTOS'!A:D,3,0)</f>
        <v>Wompi Santander</v>
      </c>
      <c r="D550" s="44">
        <v>15001</v>
      </c>
      <c r="E550" s="44">
        <v>2854396</v>
      </c>
      <c r="F550" s="44">
        <v>74086</v>
      </c>
      <c r="G550" s="44" t="s">
        <v>35</v>
      </c>
      <c r="H550" s="44" t="s">
        <v>324</v>
      </c>
      <c r="I550" s="44" t="s">
        <v>98</v>
      </c>
      <c r="J550" s="44" t="s">
        <v>5354</v>
      </c>
      <c r="K550" s="44" t="s">
        <v>1174</v>
      </c>
      <c r="L550" s="44" t="s">
        <v>5355</v>
      </c>
      <c r="M550" s="52">
        <v>45938.333333333336</v>
      </c>
      <c r="N550" s="52">
        <v>45939.430555555555</v>
      </c>
      <c r="O550" s="44" t="s">
        <v>37</v>
      </c>
      <c r="P550" s="44" t="s">
        <v>37</v>
      </c>
      <c r="Q550" s="44" t="s">
        <v>3805</v>
      </c>
      <c r="R550" s="44" t="s">
        <v>3806</v>
      </c>
      <c r="S550" s="44" t="s">
        <v>5356</v>
      </c>
      <c r="T550" s="44" t="s">
        <v>1178</v>
      </c>
      <c r="U550" s="44">
        <v>32</v>
      </c>
      <c r="V550" s="44" t="s">
        <v>42</v>
      </c>
      <c r="W550" s="44" t="str">
        <f>VLOOKUP(D550,TIPOLOGIA!A:F,6,0)</f>
        <v>TERRESTRE</v>
      </c>
      <c r="X550" s="44" t="s">
        <v>1515</v>
      </c>
      <c r="Y550" s="44">
        <v>1</v>
      </c>
      <c r="Z550" s="63">
        <f>IF(T550="SOPORTE_TELEFÓNICO",'TARIFAS 2025'!$B$14,IF(V550="PRINCIPAL",'TARIFAS 2025'!$B$11,IF(V550="INTERMEDIA",'TARIFAS 2025'!$C$11,IF(V550="LEJANA",'TARIFAS 2025'!$D$11))))</f>
        <v>31419</v>
      </c>
      <c r="AA550" s="63">
        <f t="shared" si="8"/>
        <v>31419</v>
      </c>
      <c r="AB550" s="41"/>
      <c r="AC550" s="41"/>
      <c r="AD550" s="41"/>
      <c r="AE550" s="41"/>
      <c r="AF550" s="41"/>
      <c r="AG550" s="41"/>
      <c r="AH550" s="41"/>
      <c r="AI550" s="41"/>
      <c r="AJ550" s="41"/>
      <c r="AK550" s="41"/>
      <c r="AL550" s="41"/>
      <c r="AM550" s="41"/>
      <c r="AN550" s="41"/>
      <c r="AO550" s="41"/>
      <c r="AP550" s="41"/>
      <c r="AQ550" s="41"/>
      <c r="AR550" s="41"/>
      <c r="AS550" s="41"/>
      <c r="AT550" s="41"/>
      <c r="AU550" s="41"/>
      <c r="AV550" s="41"/>
      <c r="AW550" s="41"/>
      <c r="AX550" s="41"/>
      <c r="AY550" s="41"/>
      <c r="AZ550" s="41"/>
      <c r="BA550" s="41"/>
      <c r="BB550" s="41"/>
      <c r="BC550" s="41"/>
      <c r="BD550" s="41"/>
      <c r="BE550" s="41"/>
      <c r="BF550" s="41"/>
      <c r="BG550" s="41"/>
    </row>
    <row r="551" spans="1:59" s="35" customFormat="1" ht="15.6">
      <c r="A551" s="44" t="s">
        <v>79</v>
      </c>
      <c r="B551" s="44" t="str">
        <f>VLOOKUP(A551,'CENTROS DE COSTOS'!A:D,2,0)</f>
        <v>0036-0003</v>
      </c>
      <c r="C551" s="44" t="str">
        <f>VLOOKUP(A551,'CENTROS DE COSTOS'!A:D,3,0)</f>
        <v>Wompi Suroccidente</v>
      </c>
      <c r="D551" s="44">
        <v>76520</v>
      </c>
      <c r="E551" s="44">
        <v>2839627</v>
      </c>
      <c r="F551" s="44">
        <v>76022</v>
      </c>
      <c r="G551" s="44" t="s">
        <v>35</v>
      </c>
      <c r="H551" s="44" t="s">
        <v>1103</v>
      </c>
      <c r="I551" s="44" t="s">
        <v>1124</v>
      </c>
      <c r="J551" s="44" t="s">
        <v>5357</v>
      </c>
      <c r="K551" s="44" t="s">
        <v>1174</v>
      </c>
      <c r="L551" s="44" t="s">
        <v>5358</v>
      </c>
      <c r="M551" s="52">
        <v>45936.333333333336</v>
      </c>
      <c r="N551" s="52">
        <v>45939.480555555558</v>
      </c>
      <c r="O551" s="44" t="s">
        <v>37</v>
      </c>
      <c r="P551" s="44" t="s">
        <v>37</v>
      </c>
      <c r="Q551" s="44" t="s">
        <v>3805</v>
      </c>
      <c r="R551" s="44" t="s">
        <v>3806</v>
      </c>
      <c r="S551" s="44" t="s">
        <v>5359</v>
      </c>
      <c r="T551" s="44" t="s">
        <v>1178</v>
      </c>
      <c r="U551" s="44">
        <v>32</v>
      </c>
      <c r="V551" s="44" t="s">
        <v>42</v>
      </c>
      <c r="W551" s="44" t="str">
        <f>VLOOKUP(D551,TIPOLOGIA!A:F,6,0)</f>
        <v>TERRESTRE</v>
      </c>
      <c r="X551" s="44" t="s">
        <v>4908</v>
      </c>
      <c r="Y551" s="44">
        <v>1</v>
      </c>
      <c r="Z551" s="63">
        <f>IF(T551="SOPORTE_TELEFÓNICO",'TARIFAS 2025'!$B$14,IF(V551="PRINCIPAL",'TARIFAS 2025'!$B$11,IF(V551="INTERMEDIA",'TARIFAS 2025'!$C$11,IF(V551="LEJANA",'TARIFAS 2025'!$D$11))))</f>
        <v>31419</v>
      </c>
      <c r="AA551" s="63">
        <f t="shared" si="8"/>
        <v>31419</v>
      </c>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row>
    <row r="552" spans="1:59" s="35" customFormat="1" ht="15.6">
      <c r="A552" s="44" t="s">
        <v>73</v>
      </c>
      <c r="B552" s="44" t="str">
        <f>VLOOKUP(A552,'CENTROS DE COSTOS'!A:D,2,0)</f>
        <v>0036-0004</v>
      </c>
      <c r="C552" s="44" t="str">
        <f>VLOOKUP(A552,'CENTROS DE COSTOS'!A:D,3,0)</f>
        <v>Wompi Centro</v>
      </c>
      <c r="D552" s="44">
        <v>11001</v>
      </c>
      <c r="E552" s="44">
        <v>2837586</v>
      </c>
      <c r="F552" s="44">
        <v>55750</v>
      </c>
      <c r="G552" s="44" t="s">
        <v>35</v>
      </c>
      <c r="H552" s="44" t="s">
        <v>620</v>
      </c>
      <c r="I552" s="44" t="s">
        <v>2057</v>
      </c>
      <c r="J552" s="44" t="s">
        <v>5360</v>
      </c>
      <c r="K552" s="44" t="s">
        <v>1174</v>
      </c>
      <c r="L552" s="44" t="s">
        <v>5361</v>
      </c>
      <c r="M552" s="52">
        <v>45933.648611111108</v>
      </c>
      <c r="N552" s="52">
        <v>45939.497916666667</v>
      </c>
      <c r="O552" s="44" t="s">
        <v>37</v>
      </c>
      <c r="P552" s="44" t="s">
        <v>37</v>
      </c>
      <c r="Q552" s="44" t="s">
        <v>3805</v>
      </c>
      <c r="R552" s="44" t="s">
        <v>3806</v>
      </c>
      <c r="S552" s="44" t="s">
        <v>5362</v>
      </c>
      <c r="T552" s="44" t="s">
        <v>1178</v>
      </c>
      <c r="U552" s="44">
        <v>32</v>
      </c>
      <c r="V552" s="44" t="s">
        <v>42</v>
      </c>
      <c r="W552" s="44" t="str">
        <f>VLOOKUP(D552,TIPOLOGIA!A:F,6,0)</f>
        <v>TERRESTRE</v>
      </c>
      <c r="X552" s="44" t="s">
        <v>2407</v>
      </c>
      <c r="Y552" s="44">
        <v>1</v>
      </c>
      <c r="Z552" s="63">
        <f>IF(T552="SOPORTE_TELEFÓNICO",'TARIFAS 2025'!$B$14,IF(V552="PRINCIPAL",'TARIFAS 2025'!$B$11,IF(V552="INTERMEDIA",'TARIFAS 2025'!$C$11,IF(V552="LEJANA",'TARIFAS 2025'!$D$11))))</f>
        <v>31419</v>
      </c>
      <c r="AA552" s="63">
        <f t="shared" si="8"/>
        <v>31419</v>
      </c>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row>
    <row r="553" spans="1:59" s="35" customFormat="1" ht="15.6">
      <c r="A553" s="44" t="s">
        <v>82</v>
      </c>
      <c r="B553" s="44" t="str">
        <f>VLOOKUP(A553,'CENTROS DE COSTOS'!A:D,2,0)</f>
        <v>0036-0001</v>
      </c>
      <c r="C553" s="44" t="str">
        <f>VLOOKUP(A553,'CENTROS DE COSTOS'!A:D,3,0)</f>
        <v>Wompi Costa</v>
      </c>
      <c r="D553" s="44">
        <v>13001</v>
      </c>
      <c r="E553" s="44">
        <v>2840710</v>
      </c>
      <c r="F553" s="44">
        <v>77596</v>
      </c>
      <c r="G553" s="44" t="s">
        <v>35</v>
      </c>
      <c r="H553" s="44" t="s">
        <v>277</v>
      </c>
      <c r="I553" s="44" t="s">
        <v>82</v>
      </c>
      <c r="J553" s="44" t="s">
        <v>5363</v>
      </c>
      <c r="K553" s="44" t="s">
        <v>1174</v>
      </c>
      <c r="L553" s="44" t="s">
        <v>5364</v>
      </c>
      <c r="M553" s="52">
        <v>45936.333333333336</v>
      </c>
      <c r="N553" s="52">
        <v>45939.499305555553</v>
      </c>
      <c r="O553" s="44" t="s">
        <v>37</v>
      </c>
      <c r="P553" s="44" t="s">
        <v>37</v>
      </c>
      <c r="Q553" s="44" t="s">
        <v>3805</v>
      </c>
      <c r="R553" s="44" t="s">
        <v>3806</v>
      </c>
      <c r="S553" s="44" t="s">
        <v>5365</v>
      </c>
      <c r="T553" s="44" t="s">
        <v>1178</v>
      </c>
      <c r="U553" s="44">
        <v>64</v>
      </c>
      <c r="V553" s="44" t="s">
        <v>42</v>
      </c>
      <c r="W553" s="44" t="str">
        <f>VLOOKUP(D553,TIPOLOGIA!A:F,6,0)</f>
        <v>TERRESTRE</v>
      </c>
      <c r="X553" s="44" t="s">
        <v>2243</v>
      </c>
      <c r="Y553" s="44">
        <v>1</v>
      </c>
      <c r="Z553" s="63">
        <f>IF(T553="SOPORTE_TELEFÓNICO",'TARIFAS 2025'!$B$14,IF(V553="PRINCIPAL",'TARIFAS 2025'!$B$11,IF(V553="INTERMEDIA",'TARIFAS 2025'!$C$11,IF(V553="LEJANA",'TARIFAS 2025'!$D$11))))</f>
        <v>31419</v>
      </c>
      <c r="AA553" s="63">
        <f t="shared" si="8"/>
        <v>31419</v>
      </c>
      <c r="AB553" s="41"/>
      <c r="AC553" s="41"/>
      <c r="AD553" s="41"/>
      <c r="AE553" s="41"/>
      <c r="AF553" s="41"/>
      <c r="AG553" s="41"/>
      <c r="AH553" s="41"/>
      <c r="AI553" s="41"/>
      <c r="AJ553" s="41"/>
      <c r="AK553" s="41"/>
      <c r="AL553" s="41"/>
      <c r="AM553" s="41"/>
      <c r="AN553" s="41"/>
      <c r="AO553" s="41"/>
      <c r="AP553" s="41"/>
      <c r="AQ553" s="41"/>
      <c r="AR553" s="41"/>
      <c r="AS553" s="41"/>
      <c r="AT553" s="41"/>
      <c r="AU553" s="41"/>
      <c r="AV553" s="41"/>
      <c r="AW553" s="41"/>
      <c r="AX553" s="41"/>
      <c r="AY553" s="41"/>
      <c r="AZ553" s="41"/>
      <c r="BA553" s="41"/>
      <c r="BB553" s="41"/>
      <c r="BC553" s="41"/>
      <c r="BD553" s="41"/>
      <c r="BE553" s="41"/>
      <c r="BF553" s="41"/>
      <c r="BG553" s="41"/>
    </row>
    <row r="554" spans="1:59" s="35" customFormat="1" ht="15.6">
      <c r="A554" s="44" t="s">
        <v>79</v>
      </c>
      <c r="B554" s="44" t="str">
        <f>VLOOKUP(A554,'CENTROS DE COSTOS'!A:D,2,0)</f>
        <v>0036-0003</v>
      </c>
      <c r="C554" s="44" t="str">
        <f>VLOOKUP(A554,'CENTROS DE COSTOS'!A:D,3,0)</f>
        <v>Wompi Suroccidente</v>
      </c>
      <c r="D554" s="44">
        <v>76001</v>
      </c>
      <c r="E554" s="44">
        <v>2840453</v>
      </c>
      <c r="F554" s="44">
        <v>70682</v>
      </c>
      <c r="G554" s="44" t="s">
        <v>35</v>
      </c>
      <c r="H554" s="44" t="s">
        <v>1103</v>
      </c>
      <c r="I554" s="44" t="s">
        <v>79</v>
      </c>
      <c r="J554" s="44" t="s">
        <v>5366</v>
      </c>
      <c r="K554" s="44" t="s">
        <v>1174</v>
      </c>
      <c r="L554" s="44" t="s">
        <v>5367</v>
      </c>
      <c r="M554" s="52">
        <v>45936.333333333336</v>
      </c>
      <c r="N554" s="52">
        <v>45939.502083333333</v>
      </c>
      <c r="O554" s="44" t="s">
        <v>37</v>
      </c>
      <c r="P554" s="44" t="s">
        <v>37</v>
      </c>
      <c r="Q554" s="44" t="s">
        <v>3805</v>
      </c>
      <c r="R554" s="44" t="s">
        <v>3806</v>
      </c>
      <c r="S554" s="44" t="s">
        <v>5368</v>
      </c>
      <c r="T554" s="44" t="s">
        <v>1178</v>
      </c>
      <c r="U554" s="44">
        <v>64</v>
      </c>
      <c r="V554" s="44" t="s">
        <v>42</v>
      </c>
      <c r="W554" s="44" t="str">
        <f>VLOOKUP(D554,TIPOLOGIA!A:F,6,0)</f>
        <v>TERRESTRE</v>
      </c>
      <c r="X554" s="44" t="s">
        <v>1751</v>
      </c>
      <c r="Y554" s="44">
        <v>1</v>
      </c>
      <c r="Z554" s="63">
        <f>IF(T554="SOPORTE_TELEFÓNICO",'TARIFAS 2025'!$B$14,IF(V554="PRINCIPAL",'TARIFAS 2025'!$B$11,IF(V554="INTERMEDIA",'TARIFAS 2025'!$C$11,IF(V554="LEJANA",'TARIFAS 2025'!$D$11))))</f>
        <v>31419</v>
      </c>
      <c r="AA554" s="63">
        <f t="shared" si="8"/>
        <v>31419</v>
      </c>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row>
    <row r="555" spans="1:59" s="35" customFormat="1" ht="15.6">
      <c r="A555" s="44" t="s">
        <v>90</v>
      </c>
      <c r="B555" s="44" t="str">
        <f>VLOOKUP(A555,'CENTROS DE COSTOS'!A:D,2,0)</f>
        <v>0036-0005</v>
      </c>
      <c r="C555" s="44" t="str">
        <f>VLOOKUP(A555,'CENTROS DE COSTOS'!A:D,3,0)</f>
        <v>Wompi Noroccidente</v>
      </c>
      <c r="D555" s="44">
        <v>5440</v>
      </c>
      <c r="E555" s="44">
        <v>2830589</v>
      </c>
      <c r="F555" s="44">
        <v>17623</v>
      </c>
      <c r="G555" s="44" t="s">
        <v>35</v>
      </c>
      <c r="H555" s="44" t="s">
        <v>122</v>
      </c>
      <c r="I555" s="44" t="s">
        <v>200</v>
      </c>
      <c r="J555" s="44" t="s">
        <v>2294</v>
      </c>
      <c r="K555" s="44" t="s">
        <v>1174</v>
      </c>
      <c r="L555" s="44" t="s">
        <v>5369</v>
      </c>
      <c r="M555" s="52">
        <v>45932.573611111111</v>
      </c>
      <c r="N555" s="52">
        <v>45939.503472222219</v>
      </c>
      <c r="O555" s="44" t="s">
        <v>37</v>
      </c>
      <c r="P555" s="44" t="s">
        <v>37</v>
      </c>
      <c r="Q555" s="44" t="s">
        <v>3805</v>
      </c>
      <c r="R555" s="44" t="s">
        <v>3806</v>
      </c>
      <c r="S555" s="44" t="s">
        <v>5370</v>
      </c>
      <c r="T555" s="44" t="s">
        <v>3828</v>
      </c>
      <c r="U555" s="44">
        <v>64</v>
      </c>
      <c r="V555" s="44" t="s">
        <v>43</v>
      </c>
      <c r="W555" s="44" t="str">
        <f>VLOOKUP(D555,TIPOLOGIA!A:F,6,0)</f>
        <v>TERRESTRE</v>
      </c>
      <c r="X555" s="44" t="s">
        <v>1485</v>
      </c>
      <c r="Y555" s="44">
        <v>1</v>
      </c>
      <c r="Z555" s="63">
        <f>IF(T555="SOPORTE_TELEFÓNICO",'TARIFAS 2025'!$B$14,IF(V555="PRINCIPAL",'TARIFAS 2025'!$B$11,IF(V555="INTERMEDIA",'TARIFAS 2025'!$C$11,IF(V555="LEJANA",'TARIFAS 2025'!$D$11))))</f>
        <v>36351</v>
      </c>
      <c r="AA555" s="63">
        <f t="shared" si="8"/>
        <v>36351</v>
      </c>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row>
    <row r="556" spans="1:59" s="35" customFormat="1" ht="15.6">
      <c r="A556" s="44" t="s">
        <v>82</v>
      </c>
      <c r="B556" s="44" t="str">
        <f>VLOOKUP(A556,'CENTROS DE COSTOS'!A:D,2,0)</f>
        <v>0036-0001</v>
      </c>
      <c r="C556" s="44" t="str">
        <f>VLOOKUP(A556,'CENTROS DE COSTOS'!A:D,3,0)</f>
        <v>Wompi Costa</v>
      </c>
      <c r="D556" s="44">
        <v>13001</v>
      </c>
      <c r="E556" s="44">
        <v>2840743</v>
      </c>
      <c r="F556" s="44">
        <v>75846</v>
      </c>
      <c r="G556" s="44" t="s">
        <v>35</v>
      </c>
      <c r="H556" s="44" t="s">
        <v>277</v>
      </c>
      <c r="I556" s="44" t="s">
        <v>82</v>
      </c>
      <c r="J556" s="44" t="s">
        <v>5371</v>
      </c>
      <c r="K556" s="44" t="s">
        <v>1174</v>
      </c>
      <c r="L556" s="44" t="s">
        <v>5372</v>
      </c>
      <c r="M556" s="52">
        <v>45936.333333333336</v>
      </c>
      <c r="N556" s="52">
        <v>45939.504861111112</v>
      </c>
      <c r="O556" s="44" t="s">
        <v>37</v>
      </c>
      <c r="P556" s="44" t="s">
        <v>37</v>
      </c>
      <c r="Q556" s="44" t="s">
        <v>3805</v>
      </c>
      <c r="R556" s="44" t="s">
        <v>3806</v>
      </c>
      <c r="S556" s="44" t="s">
        <v>5373</v>
      </c>
      <c r="T556" s="44" t="s">
        <v>1178</v>
      </c>
      <c r="U556" s="44">
        <v>16</v>
      </c>
      <c r="V556" s="44" t="s">
        <v>42</v>
      </c>
      <c r="W556" s="44" t="str">
        <f>VLOOKUP(D556,TIPOLOGIA!A:F,6,0)</f>
        <v>TERRESTRE</v>
      </c>
      <c r="X556" s="44" t="s">
        <v>3837</v>
      </c>
      <c r="Y556" s="44">
        <v>1</v>
      </c>
      <c r="Z556" s="63">
        <f>IF(T556="SOPORTE_TELEFÓNICO",'TARIFAS 2025'!$B$14,IF(V556="PRINCIPAL",'TARIFAS 2025'!$B$11,IF(V556="INTERMEDIA",'TARIFAS 2025'!$C$11,IF(V556="LEJANA",'TARIFAS 2025'!$D$11))))</f>
        <v>31419</v>
      </c>
      <c r="AA556" s="63">
        <f t="shared" si="8"/>
        <v>31419</v>
      </c>
      <c r="AB556" s="41"/>
      <c r="AC556" s="41"/>
      <c r="AD556" s="41"/>
      <c r="AE556" s="41"/>
      <c r="AF556" s="41"/>
      <c r="AG556" s="41"/>
      <c r="AH556" s="41"/>
      <c r="AI556" s="41"/>
      <c r="AJ556" s="41"/>
      <c r="AK556" s="41"/>
      <c r="AL556" s="41"/>
      <c r="AM556" s="41"/>
      <c r="AN556" s="41"/>
      <c r="AO556" s="41"/>
      <c r="AP556" s="41"/>
      <c r="AQ556" s="41"/>
      <c r="AR556" s="41"/>
      <c r="AS556" s="41"/>
      <c r="AT556" s="41"/>
      <c r="AU556" s="41"/>
      <c r="AV556" s="41"/>
      <c r="AW556" s="41"/>
      <c r="AX556" s="41"/>
      <c r="AY556" s="41"/>
      <c r="AZ556" s="41"/>
      <c r="BA556" s="41"/>
      <c r="BB556" s="41"/>
      <c r="BC556" s="41"/>
      <c r="BD556" s="41"/>
      <c r="BE556" s="41"/>
      <c r="BF556" s="41"/>
      <c r="BG556" s="41"/>
    </row>
    <row r="557" spans="1:59" s="35" customFormat="1" ht="15.6">
      <c r="A557" s="44" t="s">
        <v>79</v>
      </c>
      <c r="B557" s="44" t="str">
        <f>VLOOKUP(A557,'CENTROS DE COSTOS'!A:D,2,0)</f>
        <v>0036-0003</v>
      </c>
      <c r="C557" s="44" t="str">
        <f>VLOOKUP(A557,'CENTROS DE COSTOS'!A:D,3,0)</f>
        <v>Wompi Suroccidente</v>
      </c>
      <c r="D557" s="44">
        <v>19130</v>
      </c>
      <c r="E557" s="44">
        <v>2839633</v>
      </c>
      <c r="F557" s="44">
        <v>53706</v>
      </c>
      <c r="G557" s="44" t="s">
        <v>35</v>
      </c>
      <c r="H557" s="44" t="s">
        <v>500</v>
      </c>
      <c r="I557" s="44" t="s">
        <v>509</v>
      </c>
      <c r="J557" s="44" t="s">
        <v>5374</v>
      </c>
      <c r="K557" s="44" t="s">
        <v>1174</v>
      </c>
      <c r="L557" s="44" t="s">
        <v>5375</v>
      </c>
      <c r="M557" s="52">
        <v>45936.333333333336</v>
      </c>
      <c r="N557" s="52">
        <v>45939.506249999999</v>
      </c>
      <c r="O557" s="44" t="s">
        <v>37</v>
      </c>
      <c r="P557" s="44" t="s">
        <v>37</v>
      </c>
      <c r="Q557" s="44" t="s">
        <v>3805</v>
      </c>
      <c r="R557" s="44" t="s">
        <v>3806</v>
      </c>
      <c r="S557" s="44" t="s">
        <v>5376</v>
      </c>
      <c r="T557" s="44" t="s">
        <v>1178</v>
      </c>
      <c r="U557" s="44">
        <v>48</v>
      </c>
      <c r="V557" s="44" t="s">
        <v>44</v>
      </c>
      <c r="W557" s="44" t="str">
        <f>VLOOKUP(D557,TIPOLOGIA!A:F,6,0)</f>
        <v>TERRESTRE</v>
      </c>
      <c r="X557" s="44" t="s">
        <v>2171</v>
      </c>
      <c r="Y557" s="44">
        <v>1</v>
      </c>
      <c r="Z557" s="63">
        <f>IF(T557="SOPORTE_TELEFÓNICO",'TARIFAS 2025'!$B$14,IF(V557="PRINCIPAL",'TARIFAS 2025'!$B$11,IF(V557="INTERMEDIA",'TARIFAS 2025'!$C$11,IF(V557="LEJANA",'TARIFAS 2025'!$D$11))))</f>
        <v>40250</v>
      </c>
      <c r="AA557" s="63">
        <f t="shared" si="8"/>
        <v>40250</v>
      </c>
      <c r="AB557" s="41"/>
      <c r="AC557" s="41"/>
      <c r="AD557" s="41"/>
      <c r="AE557" s="41"/>
      <c r="AF557" s="41"/>
      <c r="AG557" s="41"/>
      <c r="AH557" s="41"/>
      <c r="AI557" s="41"/>
      <c r="AJ557" s="41"/>
      <c r="AK557" s="41"/>
      <c r="AL557" s="41"/>
      <c r="AM557" s="41"/>
      <c r="AN557" s="41"/>
      <c r="AO557" s="41"/>
      <c r="AP557" s="41"/>
      <c r="AQ557" s="41"/>
      <c r="AR557" s="41"/>
      <c r="AS557" s="41"/>
      <c r="AT557" s="41"/>
      <c r="AU557" s="41"/>
      <c r="AV557" s="41"/>
      <c r="AW557" s="41"/>
      <c r="AX557" s="41"/>
      <c r="AY557" s="41"/>
      <c r="AZ557" s="41"/>
      <c r="BA557" s="41"/>
      <c r="BB557" s="41"/>
      <c r="BC557" s="41"/>
      <c r="BD557" s="41"/>
      <c r="BE557" s="41"/>
      <c r="BF557" s="41"/>
      <c r="BG557" s="41"/>
    </row>
    <row r="558" spans="1:59" s="35" customFormat="1" ht="15.6">
      <c r="A558" s="44" t="s">
        <v>94</v>
      </c>
      <c r="B558" s="44" t="str">
        <f>VLOOKUP(A558,'CENTROS DE COSTOS'!A:D,2,0)</f>
        <v>0036-0002</v>
      </c>
      <c r="C558" s="44" t="str">
        <f>VLOOKUP(A558,'CENTROS DE COSTOS'!A:D,3,0)</f>
        <v>Wompi Eje Cafetero</v>
      </c>
      <c r="D558" s="44">
        <v>63001</v>
      </c>
      <c r="E558" s="44">
        <v>2839937</v>
      </c>
      <c r="F558" s="44">
        <v>28036</v>
      </c>
      <c r="G558" s="44" t="s">
        <v>35</v>
      </c>
      <c r="H558" s="44" t="s">
        <v>941</v>
      </c>
      <c r="I558" s="44" t="s">
        <v>124</v>
      </c>
      <c r="J558" s="44" t="s">
        <v>5377</v>
      </c>
      <c r="K558" s="44" t="s">
        <v>1174</v>
      </c>
      <c r="L558" s="44" t="s">
        <v>5378</v>
      </c>
      <c r="M558" s="52">
        <v>45936.333333333336</v>
      </c>
      <c r="N558" s="52">
        <v>45939.508333333331</v>
      </c>
      <c r="O558" s="44" t="s">
        <v>37</v>
      </c>
      <c r="P558" s="44" t="s">
        <v>37</v>
      </c>
      <c r="Q558" s="44" t="s">
        <v>3805</v>
      </c>
      <c r="R558" s="44" t="s">
        <v>3806</v>
      </c>
      <c r="S558" s="44" t="s">
        <v>5379</v>
      </c>
      <c r="T558" s="44" t="s">
        <v>1178</v>
      </c>
      <c r="U558" s="44">
        <v>48</v>
      </c>
      <c r="V558" s="44" t="s">
        <v>43</v>
      </c>
      <c r="W558" s="44" t="str">
        <f>VLOOKUP(D558,TIPOLOGIA!A:F,6,0)</f>
        <v>TERRESTRE</v>
      </c>
      <c r="X558" s="44" t="s">
        <v>1332</v>
      </c>
      <c r="Y558" s="44">
        <v>1</v>
      </c>
      <c r="Z558" s="63">
        <f>IF(T558="SOPORTE_TELEFÓNICO",'TARIFAS 2025'!$B$14,IF(V558="PRINCIPAL",'TARIFAS 2025'!$B$11,IF(V558="INTERMEDIA",'TARIFAS 2025'!$C$11,IF(V558="LEJANA",'TARIFAS 2025'!$D$11))))</f>
        <v>36351</v>
      </c>
      <c r="AA558" s="63">
        <f t="shared" si="8"/>
        <v>36351</v>
      </c>
      <c r="AB558" s="41"/>
      <c r="AC558" s="41"/>
      <c r="AD558" s="41"/>
      <c r="AE558" s="41"/>
      <c r="AF558" s="41"/>
      <c r="AG558" s="41"/>
      <c r="AH558" s="41"/>
      <c r="AI558" s="41"/>
      <c r="AJ558" s="41"/>
      <c r="AK558" s="41"/>
      <c r="AL558" s="41"/>
      <c r="AM558" s="41"/>
      <c r="AN558" s="41"/>
      <c r="AO558" s="41"/>
      <c r="AP558" s="41"/>
      <c r="AQ558" s="41"/>
      <c r="AR558" s="41"/>
      <c r="AS558" s="41"/>
      <c r="AT558" s="41"/>
      <c r="AU558" s="41"/>
      <c r="AV558" s="41"/>
      <c r="AW558" s="41"/>
      <c r="AX558" s="41"/>
      <c r="AY558" s="41"/>
      <c r="AZ558" s="41"/>
      <c r="BA558" s="41"/>
      <c r="BB558" s="41"/>
      <c r="BC558" s="41"/>
      <c r="BD558" s="41"/>
      <c r="BE558" s="41"/>
      <c r="BF558" s="41"/>
      <c r="BG558" s="41"/>
    </row>
    <row r="559" spans="1:59" s="35" customFormat="1" ht="15.6">
      <c r="A559" s="44" t="s">
        <v>94</v>
      </c>
      <c r="B559" s="44" t="str">
        <f>VLOOKUP(A559,'CENTROS DE COSTOS'!A:D,2,0)</f>
        <v>0036-0002</v>
      </c>
      <c r="C559" s="44" t="str">
        <f>VLOOKUP(A559,'CENTROS DE COSTOS'!A:D,3,0)</f>
        <v>Wompi Eje Cafetero</v>
      </c>
      <c r="D559" s="44">
        <v>63001</v>
      </c>
      <c r="E559" s="44">
        <v>2840035</v>
      </c>
      <c r="F559" s="44">
        <v>68390</v>
      </c>
      <c r="G559" s="44" t="s">
        <v>35</v>
      </c>
      <c r="H559" s="44" t="s">
        <v>941</v>
      </c>
      <c r="I559" s="44" t="s">
        <v>124</v>
      </c>
      <c r="J559" s="44" t="s">
        <v>5380</v>
      </c>
      <c r="K559" s="44" t="s">
        <v>1174</v>
      </c>
      <c r="L559" s="44" t="s">
        <v>5381</v>
      </c>
      <c r="M559" s="52">
        <v>45936.333333333336</v>
      </c>
      <c r="N559" s="52">
        <v>45939.509722222225</v>
      </c>
      <c r="O559" s="44" t="s">
        <v>37</v>
      </c>
      <c r="P559" s="44" t="s">
        <v>37</v>
      </c>
      <c r="Q559" s="44" t="s">
        <v>3805</v>
      </c>
      <c r="R559" s="44" t="s">
        <v>3806</v>
      </c>
      <c r="S559" s="44" t="s">
        <v>5382</v>
      </c>
      <c r="T559" s="44" t="s">
        <v>1178</v>
      </c>
      <c r="U559" s="44">
        <v>32</v>
      </c>
      <c r="V559" s="44" t="s">
        <v>43</v>
      </c>
      <c r="W559" s="44" t="str">
        <f>VLOOKUP(D559,TIPOLOGIA!A:F,6,0)</f>
        <v>TERRESTRE</v>
      </c>
      <c r="X559" s="44" t="s">
        <v>1874</v>
      </c>
      <c r="Y559" s="44">
        <v>1</v>
      </c>
      <c r="Z559" s="63">
        <f>IF(T559="SOPORTE_TELEFÓNICO",'TARIFAS 2025'!$B$14,IF(V559="PRINCIPAL",'TARIFAS 2025'!$B$11,IF(V559="INTERMEDIA",'TARIFAS 2025'!$C$11,IF(V559="LEJANA",'TARIFAS 2025'!$D$11))))</f>
        <v>36351</v>
      </c>
      <c r="AA559" s="63">
        <f t="shared" si="8"/>
        <v>36351</v>
      </c>
      <c r="AB559" s="41"/>
      <c r="AC559" s="41"/>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1"/>
      <c r="BD559" s="41"/>
      <c r="BE559" s="41"/>
      <c r="BF559" s="41"/>
      <c r="BG559" s="41"/>
    </row>
    <row r="560" spans="1:59" s="35" customFormat="1" ht="15.6">
      <c r="A560" s="44" t="s">
        <v>94</v>
      </c>
      <c r="B560" s="44" t="str">
        <f>VLOOKUP(A560,'CENTROS DE COSTOS'!A:D,2,0)</f>
        <v>0036-0002</v>
      </c>
      <c r="C560" s="44" t="str">
        <f>VLOOKUP(A560,'CENTROS DE COSTOS'!A:D,3,0)</f>
        <v>Wompi Eje Cafetero</v>
      </c>
      <c r="D560" s="44">
        <v>63001</v>
      </c>
      <c r="E560" s="44">
        <v>2840056</v>
      </c>
      <c r="F560" s="44">
        <v>76928</v>
      </c>
      <c r="G560" s="44" t="s">
        <v>35</v>
      </c>
      <c r="H560" s="44" t="s">
        <v>941</v>
      </c>
      <c r="I560" s="44" t="s">
        <v>124</v>
      </c>
      <c r="J560" s="44" t="s">
        <v>5383</v>
      </c>
      <c r="K560" s="44" t="s">
        <v>1174</v>
      </c>
      <c r="L560" s="44" t="s">
        <v>5384</v>
      </c>
      <c r="M560" s="52">
        <v>45936.333333333336</v>
      </c>
      <c r="N560" s="52">
        <v>45939.513194444444</v>
      </c>
      <c r="O560" s="44" t="s">
        <v>37</v>
      </c>
      <c r="P560" s="44" t="s">
        <v>37</v>
      </c>
      <c r="Q560" s="44" t="s">
        <v>3805</v>
      </c>
      <c r="R560" s="44" t="s">
        <v>3806</v>
      </c>
      <c r="S560" s="44" t="s">
        <v>5385</v>
      </c>
      <c r="T560" s="44" t="s">
        <v>1178</v>
      </c>
      <c r="U560" s="44">
        <v>64</v>
      </c>
      <c r="V560" s="44" t="s">
        <v>43</v>
      </c>
      <c r="W560" s="44" t="str">
        <f>VLOOKUP(D560,TIPOLOGIA!A:F,6,0)</f>
        <v>TERRESTRE</v>
      </c>
      <c r="X560" s="44" t="s">
        <v>1874</v>
      </c>
      <c r="Y560" s="44">
        <v>1</v>
      </c>
      <c r="Z560" s="63">
        <f>IF(T560="SOPORTE_TELEFÓNICO",'TARIFAS 2025'!$B$14,IF(V560="PRINCIPAL",'TARIFAS 2025'!$B$11,IF(V560="INTERMEDIA",'TARIFAS 2025'!$C$11,IF(V560="LEJANA",'TARIFAS 2025'!$D$11))))</f>
        <v>36351</v>
      </c>
      <c r="AA560" s="63">
        <f t="shared" si="8"/>
        <v>36351</v>
      </c>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row>
    <row r="561" spans="1:59" s="35" customFormat="1" ht="15.6">
      <c r="A561" s="44" t="s">
        <v>73</v>
      </c>
      <c r="B561" s="44" t="str">
        <f>VLOOKUP(A561,'CENTROS DE COSTOS'!A:D,2,0)</f>
        <v>0036-0004</v>
      </c>
      <c r="C561" s="44" t="str">
        <f>VLOOKUP(A561,'CENTROS DE COSTOS'!A:D,3,0)</f>
        <v>Wompi Centro</v>
      </c>
      <c r="D561" s="44">
        <v>11001</v>
      </c>
      <c r="E561" s="44">
        <v>2838513</v>
      </c>
      <c r="F561" s="44">
        <v>79525</v>
      </c>
      <c r="G561" s="44" t="s">
        <v>35</v>
      </c>
      <c r="H561" s="44" t="s">
        <v>620</v>
      </c>
      <c r="I561" s="44" t="s">
        <v>2057</v>
      </c>
      <c r="J561" s="44" t="s">
        <v>2423</v>
      </c>
      <c r="K561" s="44" t="s">
        <v>1174</v>
      </c>
      <c r="L561" s="44" t="s">
        <v>5386</v>
      </c>
      <c r="M561" s="52">
        <v>45936.333333333336</v>
      </c>
      <c r="N561" s="52">
        <v>45939.515277777777</v>
      </c>
      <c r="O561" s="44" t="s">
        <v>37</v>
      </c>
      <c r="P561" s="44" t="s">
        <v>37</v>
      </c>
      <c r="Q561" s="44" t="s">
        <v>3805</v>
      </c>
      <c r="R561" s="44" t="s">
        <v>3806</v>
      </c>
      <c r="S561" s="44" t="s">
        <v>5387</v>
      </c>
      <c r="T561" s="44" t="s">
        <v>1178</v>
      </c>
      <c r="U561" s="44">
        <v>16</v>
      </c>
      <c r="V561" s="44" t="s">
        <v>42</v>
      </c>
      <c r="W561" s="44" t="str">
        <f>VLOOKUP(D561,TIPOLOGIA!A:F,6,0)</f>
        <v>TERRESTRE</v>
      </c>
      <c r="X561" s="44" t="s">
        <v>1874</v>
      </c>
      <c r="Y561" s="44">
        <v>1</v>
      </c>
      <c r="Z561" s="63">
        <f>IF(T561="SOPORTE_TELEFÓNICO",'TARIFAS 2025'!$B$14,IF(V561="PRINCIPAL",'TARIFAS 2025'!$B$11,IF(V561="INTERMEDIA",'TARIFAS 2025'!$C$11,IF(V561="LEJANA",'TARIFAS 2025'!$D$11))))</f>
        <v>31419</v>
      </c>
      <c r="AA561" s="63">
        <f t="shared" si="8"/>
        <v>31419</v>
      </c>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row>
    <row r="562" spans="1:59" s="35" customFormat="1" ht="15.6">
      <c r="A562" s="44" t="s">
        <v>90</v>
      </c>
      <c r="B562" s="44" t="str">
        <f>VLOOKUP(A562,'CENTROS DE COSTOS'!A:D,2,0)</f>
        <v>0036-0005</v>
      </c>
      <c r="C562" s="44" t="str">
        <f>VLOOKUP(A562,'CENTROS DE COSTOS'!A:D,3,0)</f>
        <v>Wompi Noroccidente</v>
      </c>
      <c r="D562" s="44">
        <v>5308</v>
      </c>
      <c r="E562" s="44">
        <v>2840443</v>
      </c>
      <c r="F562" s="44">
        <v>47098</v>
      </c>
      <c r="G562" s="44" t="s">
        <v>35</v>
      </c>
      <c r="H562" s="44" t="s">
        <v>122</v>
      </c>
      <c r="I562" s="44" t="s">
        <v>186</v>
      </c>
      <c r="J562" s="44" t="s">
        <v>5388</v>
      </c>
      <c r="K562" s="44" t="s">
        <v>1174</v>
      </c>
      <c r="L562" s="44" t="s">
        <v>5389</v>
      </c>
      <c r="M562" s="52">
        <v>45936.333333333336</v>
      </c>
      <c r="N562" s="52">
        <v>45939.517361111109</v>
      </c>
      <c r="O562" s="44" t="s">
        <v>37</v>
      </c>
      <c r="P562" s="44" t="s">
        <v>37</v>
      </c>
      <c r="Q562" s="44" t="s">
        <v>3805</v>
      </c>
      <c r="R562" s="44" t="s">
        <v>3806</v>
      </c>
      <c r="S562" s="44" t="s">
        <v>5390</v>
      </c>
      <c r="T562" s="44" t="s">
        <v>1178</v>
      </c>
      <c r="U562" s="44">
        <v>24</v>
      </c>
      <c r="V562" s="44" t="s">
        <v>42</v>
      </c>
      <c r="W562" s="44" t="str">
        <f>VLOOKUP(D562,TIPOLOGIA!A:F,6,0)</f>
        <v>TERRESTRE</v>
      </c>
      <c r="X562" s="44" t="s">
        <v>2243</v>
      </c>
      <c r="Y562" s="44">
        <v>1</v>
      </c>
      <c r="Z562" s="63">
        <f>IF(T562="SOPORTE_TELEFÓNICO",'TARIFAS 2025'!$B$14,IF(V562="PRINCIPAL",'TARIFAS 2025'!$B$11,IF(V562="INTERMEDIA",'TARIFAS 2025'!$C$11,IF(V562="LEJANA",'TARIFAS 2025'!$D$11))))</f>
        <v>31419</v>
      </c>
      <c r="AA562" s="63">
        <f t="shared" si="8"/>
        <v>31419</v>
      </c>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row>
    <row r="563" spans="1:59" s="35" customFormat="1" ht="15.6">
      <c r="A563" s="44" t="s">
        <v>91</v>
      </c>
      <c r="B563" s="44" t="str">
        <f>VLOOKUP(A563,'CENTROS DE COSTOS'!A:D,2,0)</f>
        <v>0036-0001</v>
      </c>
      <c r="C563" s="44" t="str">
        <f>VLOOKUP(A563,'CENTROS DE COSTOS'!A:D,3,0)</f>
        <v>Wompi Costa</v>
      </c>
      <c r="D563" s="44">
        <v>5659</v>
      </c>
      <c r="E563" s="44">
        <v>2832325</v>
      </c>
      <c r="F563" s="44">
        <v>60801</v>
      </c>
      <c r="G563" s="44" t="s">
        <v>35</v>
      </c>
      <c r="H563" s="44" t="s">
        <v>122</v>
      </c>
      <c r="I563" s="44" t="s">
        <v>221</v>
      </c>
      <c r="J563" s="44" t="s">
        <v>5391</v>
      </c>
      <c r="K563" s="44" t="s">
        <v>1174</v>
      </c>
      <c r="L563" s="44" t="s">
        <v>5392</v>
      </c>
      <c r="M563" s="52">
        <v>45932.675000000003</v>
      </c>
      <c r="N563" s="52">
        <v>45939.584027777775</v>
      </c>
      <c r="O563" s="44" t="s">
        <v>37</v>
      </c>
      <c r="P563" s="44" t="s">
        <v>37</v>
      </c>
      <c r="Q563" s="44" t="s">
        <v>3805</v>
      </c>
      <c r="R563" s="44" t="s">
        <v>3806</v>
      </c>
      <c r="S563" s="44" t="s">
        <v>5393</v>
      </c>
      <c r="T563" s="44" t="s">
        <v>3828</v>
      </c>
      <c r="U563" s="44">
        <v>32</v>
      </c>
      <c r="V563" s="44" t="s">
        <v>43</v>
      </c>
      <c r="W563" s="44" t="str">
        <f>VLOOKUP(D563,TIPOLOGIA!A:F,6,0)</f>
        <v>TERRESTRE</v>
      </c>
      <c r="X563" s="44" t="s">
        <v>1548</v>
      </c>
      <c r="Y563" s="44">
        <v>1</v>
      </c>
      <c r="Z563" s="63">
        <f>IF(T563="SOPORTE_TELEFÓNICO",'TARIFAS 2025'!$B$14,IF(V563="PRINCIPAL",'TARIFAS 2025'!$B$11,IF(V563="INTERMEDIA",'TARIFAS 2025'!$C$11,IF(V563="LEJANA",'TARIFAS 2025'!$D$11))))</f>
        <v>36351</v>
      </c>
      <c r="AA563" s="63">
        <f t="shared" si="8"/>
        <v>36351</v>
      </c>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1"/>
      <c r="AX563" s="41"/>
      <c r="AY563" s="41"/>
      <c r="AZ563" s="41"/>
      <c r="BA563" s="41"/>
      <c r="BB563" s="41"/>
      <c r="BC563" s="41"/>
      <c r="BD563" s="41"/>
      <c r="BE563" s="41"/>
      <c r="BF563" s="41"/>
      <c r="BG563" s="41"/>
    </row>
    <row r="564" spans="1:59" s="35" customFormat="1" ht="15.6">
      <c r="A564" s="44" t="s">
        <v>87</v>
      </c>
      <c r="B564" s="44" t="str">
        <f>VLOOKUP(A564,'CENTROS DE COSTOS'!A:D,2,0)</f>
        <v>0036-0006</v>
      </c>
      <c r="C564" s="44" t="str">
        <f>VLOOKUP(A564,'CENTROS DE COSTOS'!A:D,3,0)</f>
        <v>Wompi Oriente</v>
      </c>
      <c r="D564" s="44">
        <v>73001</v>
      </c>
      <c r="E564" s="44">
        <v>2839679</v>
      </c>
      <c r="F564" s="44">
        <v>25829</v>
      </c>
      <c r="G564" s="44" t="s">
        <v>35</v>
      </c>
      <c r="H564" s="44" t="s">
        <v>1058</v>
      </c>
      <c r="I564" s="44" t="s">
        <v>87</v>
      </c>
      <c r="J564" s="44" t="s">
        <v>5394</v>
      </c>
      <c r="K564" s="44" t="s">
        <v>1174</v>
      </c>
      <c r="L564" s="44" t="s">
        <v>5395</v>
      </c>
      <c r="M564" s="52">
        <v>45936.333333333336</v>
      </c>
      <c r="N564" s="52">
        <v>45939.589583333334</v>
      </c>
      <c r="O564" s="44" t="s">
        <v>37</v>
      </c>
      <c r="P564" s="44" t="s">
        <v>37</v>
      </c>
      <c r="Q564" s="44" t="s">
        <v>3805</v>
      </c>
      <c r="R564" s="44" t="s">
        <v>3806</v>
      </c>
      <c r="S564" s="44" t="s">
        <v>5396</v>
      </c>
      <c r="T564" s="44" t="s">
        <v>1178</v>
      </c>
      <c r="U564" s="44">
        <v>64</v>
      </c>
      <c r="V564" s="44" t="s">
        <v>42</v>
      </c>
      <c r="W564" s="44" t="str">
        <f>VLOOKUP(D564,TIPOLOGIA!A:F,6,0)</f>
        <v>TERRESTRE</v>
      </c>
      <c r="X564" s="44" t="s">
        <v>3837</v>
      </c>
      <c r="Y564" s="44">
        <v>1</v>
      </c>
      <c r="Z564" s="63">
        <f>IF(T564="SOPORTE_TELEFÓNICO",'TARIFAS 2025'!$B$14,IF(V564="PRINCIPAL",'TARIFAS 2025'!$B$11,IF(V564="INTERMEDIA",'TARIFAS 2025'!$C$11,IF(V564="LEJANA",'TARIFAS 2025'!$D$11))))</f>
        <v>31419</v>
      </c>
      <c r="AA564" s="63">
        <f t="shared" si="8"/>
        <v>31419</v>
      </c>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row>
    <row r="565" spans="1:59" s="35" customFormat="1" ht="15.6">
      <c r="A565" s="44" t="s">
        <v>70</v>
      </c>
      <c r="B565" s="44" t="str">
        <f>VLOOKUP(A565,'CENTROS DE COSTOS'!A:D,2,0)</f>
        <v>0036-0001</v>
      </c>
      <c r="C565" s="44" t="str">
        <f>VLOOKUP(A565,'CENTROS DE COSTOS'!A:D,3,0)</f>
        <v>Wompi Costa</v>
      </c>
      <c r="D565" s="44">
        <v>8001</v>
      </c>
      <c r="E565" s="44">
        <v>2839686</v>
      </c>
      <c r="F565" s="44">
        <v>62667</v>
      </c>
      <c r="G565" s="44" t="s">
        <v>35</v>
      </c>
      <c r="H565" s="44" t="s">
        <v>255</v>
      </c>
      <c r="I565" s="44" t="s">
        <v>70</v>
      </c>
      <c r="J565" s="44" t="s">
        <v>5397</v>
      </c>
      <c r="K565" s="44" t="s">
        <v>1174</v>
      </c>
      <c r="L565" s="44" t="s">
        <v>5398</v>
      </c>
      <c r="M565" s="52">
        <v>45936.333333333336</v>
      </c>
      <c r="N565" s="52">
        <v>45939.599305555559</v>
      </c>
      <c r="O565" s="44" t="s">
        <v>37</v>
      </c>
      <c r="P565" s="44" t="s">
        <v>37</v>
      </c>
      <c r="Q565" s="44" t="s">
        <v>3805</v>
      </c>
      <c r="R565" s="44" t="s">
        <v>3806</v>
      </c>
      <c r="S565" s="44" t="s">
        <v>5399</v>
      </c>
      <c r="T565" s="44" t="s">
        <v>1178</v>
      </c>
      <c r="U565" s="44">
        <v>24</v>
      </c>
      <c r="V565" s="44" t="s">
        <v>42</v>
      </c>
      <c r="W565" s="44" t="str">
        <f>VLOOKUP(D565,TIPOLOGIA!A:F,6,0)</f>
        <v>TERRESTRE</v>
      </c>
      <c r="X565" s="44" t="s">
        <v>1259</v>
      </c>
      <c r="Y565" s="44">
        <v>1</v>
      </c>
      <c r="Z565" s="63">
        <f>IF(T565="SOPORTE_TELEFÓNICO",'TARIFAS 2025'!$B$14,IF(V565="PRINCIPAL",'TARIFAS 2025'!$B$11,IF(V565="INTERMEDIA",'TARIFAS 2025'!$C$11,IF(V565="LEJANA",'TARIFAS 2025'!$D$11))))</f>
        <v>31419</v>
      </c>
      <c r="AA565" s="63">
        <f t="shared" si="8"/>
        <v>31419</v>
      </c>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row>
    <row r="566" spans="1:59" s="35" customFormat="1" ht="15.6">
      <c r="A566" s="44" t="s">
        <v>87</v>
      </c>
      <c r="B566" s="44" t="str">
        <f>VLOOKUP(A566,'CENTROS DE COSTOS'!A:D,2,0)</f>
        <v>0036-0006</v>
      </c>
      <c r="C566" s="44" t="str">
        <f>VLOOKUP(A566,'CENTROS DE COSTOS'!A:D,3,0)</f>
        <v>Wompi Oriente</v>
      </c>
      <c r="D566" s="44">
        <v>73001</v>
      </c>
      <c r="E566" s="44">
        <v>2844784</v>
      </c>
      <c r="F566" s="44">
        <v>55082</v>
      </c>
      <c r="G566" s="44" t="s">
        <v>35</v>
      </c>
      <c r="H566" s="44" t="s">
        <v>1058</v>
      </c>
      <c r="I566" s="44" t="s">
        <v>87</v>
      </c>
      <c r="J566" s="44" t="s">
        <v>2500</v>
      </c>
      <c r="K566" s="44" t="s">
        <v>1174</v>
      </c>
      <c r="L566" s="44" t="s">
        <v>5400</v>
      </c>
      <c r="M566" s="52">
        <v>45936.512499999997</v>
      </c>
      <c r="N566" s="52">
        <v>45939.613194444442</v>
      </c>
      <c r="O566" s="44" t="s">
        <v>37</v>
      </c>
      <c r="P566" s="44" t="s">
        <v>37</v>
      </c>
      <c r="Q566" s="44" t="s">
        <v>3805</v>
      </c>
      <c r="R566" s="44" t="s">
        <v>3806</v>
      </c>
      <c r="S566" s="44" t="s">
        <v>5401</v>
      </c>
      <c r="T566" s="44" t="s">
        <v>1178</v>
      </c>
      <c r="U566" s="44">
        <v>32</v>
      </c>
      <c r="V566" s="44" t="s">
        <v>42</v>
      </c>
      <c r="W566" s="44" t="str">
        <f>VLOOKUP(D566,TIPOLOGIA!A:F,6,0)</f>
        <v>TERRESTRE</v>
      </c>
      <c r="X566" s="44" t="s">
        <v>3658</v>
      </c>
      <c r="Y566" s="44">
        <v>1</v>
      </c>
      <c r="Z566" s="63">
        <f>IF(T566="SOPORTE_TELEFÓNICO",'TARIFAS 2025'!$B$14,IF(V566="PRINCIPAL",'TARIFAS 2025'!$B$11,IF(V566="INTERMEDIA",'TARIFAS 2025'!$C$11,IF(V566="LEJANA",'TARIFAS 2025'!$D$11))))</f>
        <v>31419</v>
      </c>
      <c r="AA566" s="63">
        <f t="shared" si="8"/>
        <v>31419</v>
      </c>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row>
    <row r="567" spans="1:59" s="35" customFormat="1" ht="15.6">
      <c r="A567" s="44" t="s">
        <v>99</v>
      </c>
      <c r="B567" s="44" t="str">
        <f>VLOOKUP(A567,'CENTROS DE COSTOS'!A:D,2,0)</f>
        <v>0036-0001</v>
      </c>
      <c r="C567" s="44" t="str">
        <f>VLOOKUP(A567,'CENTROS DE COSTOS'!A:D,3,0)</f>
        <v>Wompi Costa</v>
      </c>
      <c r="D567" s="44">
        <v>20001</v>
      </c>
      <c r="E567" s="44">
        <v>2851585</v>
      </c>
      <c r="F567" s="44">
        <v>79804</v>
      </c>
      <c r="G567" s="44" t="s">
        <v>35</v>
      </c>
      <c r="H567" s="44" t="s">
        <v>538</v>
      </c>
      <c r="I567" s="44" t="s">
        <v>99</v>
      </c>
      <c r="J567" s="44" t="s">
        <v>5402</v>
      </c>
      <c r="K567" s="44" t="s">
        <v>1174</v>
      </c>
      <c r="L567" s="44" t="s">
        <v>5403</v>
      </c>
      <c r="M567" s="52">
        <v>45937.51458333333</v>
      </c>
      <c r="N567" s="52">
        <v>45939.628472222219</v>
      </c>
      <c r="O567" s="44" t="s">
        <v>37</v>
      </c>
      <c r="P567" s="44" t="s">
        <v>37</v>
      </c>
      <c r="Q567" s="44" t="s">
        <v>3805</v>
      </c>
      <c r="R567" s="44" t="s">
        <v>3806</v>
      </c>
      <c r="S567" s="44" t="s">
        <v>5404</v>
      </c>
      <c r="T567" s="44" t="s">
        <v>1178</v>
      </c>
      <c r="U567" s="44">
        <v>24</v>
      </c>
      <c r="V567" s="44" t="s">
        <v>42</v>
      </c>
      <c r="W567" s="44" t="str">
        <f>VLOOKUP(D567,TIPOLOGIA!A:F,6,0)</f>
        <v>TERRESTRE</v>
      </c>
      <c r="X567" s="44" t="s">
        <v>1491</v>
      </c>
      <c r="Y567" s="44">
        <v>1</v>
      </c>
      <c r="Z567" s="63">
        <f>IF(T567="SOPORTE_TELEFÓNICO",'TARIFAS 2025'!$B$14,IF(V567="PRINCIPAL",'TARIFAS 2025'!$B$11,IF(V567="INTERMEDIA",'TARIFAS 2025'!$C$11,IF(V567="LEJANA",'TARIFAS 2025'!$D$11))))</f>
        <v>31419</v>
      </c>
      <c r="AA567" s="63">
        <f t="shared" si="8"/>
        <v>31419</v>
      </c>
      <c r="AB567" s="41"/>
      <c r="AC567" s="41"/>
      <c r="AD567" s="41"/>
      <c r="AE567" s="41"/>
      <c r="AF567" s="41"/>
      <c r="AG567" s="41"/>
      <c r="AH567" s="41"/>
      <c r="AI567" s="41"/>
      <c r="AJ567" s="41"/>
      <c r="AK567" s="41"/>
      <c r="AL567" s="41"/>
      <c r="AM567" s="41"/>
      <c r="AN567" s="41"/>
      <c r="AO567" s="41"/>
      <c r="AP567" s="41"/>
      <c r="AQ567" s="41"/>
      <c r="AR567" s="41"/>
      <c r="AS567" s="41"/>
      <c r="AT567" s="41"/>
      <c r="AU567" s="41"/>
      <c r="AV567" s="41"/>
      <c r="AW567" s="41"/>
      <c r="AX567" s="41"/>
      <c r="AY567" s="41"/>
      <c r="AZ567" s="41"/>
      <c r="BA567" s="41"/>
      <c r="BB567" s="41"/>
      <c r="BC567" s="41"/>
      <c r="BD567" s="41"/>
      <c r="BE567" s="41"/>
      <c r="BF567" s="41"/>
      <c r="BG567" s="41"/>
    </row>
    <row r="568" spans="1:59" s="35" customFormat="1" ht="15.6">
      <c r="A568" s="44" t="s">
        <v>87</v>
      </c>
      <c r="B568" s="44" t="str">
        <f>VLOOKUP(A568,'CENTROS DE COSTOS'!A:D,2,0)</f>
        <v>0036-0006</v>
      </c>
      <c r="C568" s="44" t="str">
        <f>VLOOKUP(A568,'CENTROS DE COSTOS'!A:D,3,0)</f>
        <v>Wompi Oriente</v>
      </c>
      <c r="D568" s="44">
        <v>73001</v>
      </c>
      <c r="E568" s="44">
        <v>2851756</v>
      </c>
      <c r="F568" s="44">
        <v>70677</v>
      </c>
      <c r="G568" s="44" t="s">
        <v>35</v>
      </c>
      <c r="H568" s="44" t="s">
        <v>1058</v>
      </c>
      <c r="I568" s="44" t="s">
        <v>87</v>
      </c>
      <c r="J568" s="44" t="s">
        <v>2816</v>
      </c>
      <c r="K568" s="44" t="s">
        <v>1174</v>
      </c>
      <c r="L568" s="44" t="s">
        <v>5405</v>
      </c>
      <c r="M568" s="52">
        <v>45937.529861111114</v>
      </c>
      <c r="N568" s="52">
        <v>45939.629166666666</v>
      </c>
      <c r="O568" s="44" t="s">
        <v>37</v>
      </c>
      <c r="P568" s="44" t="s">
        <v>37</v>
      </c>
      <c r="Q568" s="44" t="s">
        <v>3805</v>
      </c>
      <c r="R568" s="44" t="s">
        <v>3806</v>
      </c>
      <c r="S568" s="44" t="s">
        <v>5406</v>
      </c>
      <c r="T568" s="44" t="s">
        <v>1178</v>
      </c>
      <c r="U568" s="44">
        <v>48</v>
      </c>
      <c r="V568" s="44" t="s">
        <v>42</v>
      </c>
      <c r="W568" s="44" t="str">
        <f>VLOOKUP(D568,TIPOLOGIA!A:F,6,0)</f>
        <v>TERRESTRE</v>
      </c>
      <c r="X568" s="44" t="s">
        <v>1407</v>
      </c>
      <c r="Y568" s="44">
        <v>1</v>
      </c>
      <c r="Z568" s="63">
        <f>IF(T568="SOPORTE_TELEFÓNICO",'TARIFAS 2025'!$B$14,IF(V568="PRINCIPAL",'TARIFAS 2025'!$B$11,IF(V568="INTERMEDIA",'TARIFAS 2025'!$C$11,IF(V568="LEJANA",'TARIFAS 2025'!$D$11))))</f>
        <v>31419</v>
      </c>
      <c r="AA568" s="63">
        <f t="shared" si="8"/>
        <v>31419</v>
      </c>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row>
    <row r="569" spans="1:59" s="35" customFormat="1" ht="15.6">
      <c r="A569" s="44" t="s">
        <v>92</v>
      </c>
      <c r="B569" s="44" t="str">
        <f>VLOOKUP(A569,'CENTROS DE COSTOS'!A:D,2,0)</f>
        <v>0036-0006</v>
      </c>
      <c r="C569" s="44" t="str">
        <f>VLOOKUP(A569,'CENTROS DE COSTOS'!A:D,3,0)</f>
        <v>Wompi Oriente</v>
      </c>
      <c r="D569" s="44">
        <v>41001</v>
      </c>
      <c r="E569" s="44">
        <v>2851582</v>
      </c>
      <c r="F569" s="44">
        <v>61441</v>
      </c>
      <c r="G569" s="44" t="s">
        <v>35</v>
      </c>
      <c r="H569" s="44" t="s">
        <v>742</v>
      </c>
      <c r="I569" s="44" t="s">
        <v>92</v>
      </c>
      <c r="J569" s="44" t="s">
        <v>5407</v>
      </c>
      <c r="K569" s="44" t="s">
        <v>1174</v>
      </c>
      <c r="L569" s="44" t="s">
        <v>5408</v>
      </c>
      <c r="M569" s="52">
        <v>45937.513194444444</v>
      </c>
      <c r="N569" s="52">
        <v>45939.630555555559</v>
      </c>
      <c r="O569" s="44" t="s">
        <v>37</v>
      </c>
      <c r="P569" s="44" t="s">
        <v>37</v>
      </c>
      <c r="Q569" s="44" t="s">
        <v>3805</v>
      </c>
      <c r="R569" s="44" t="s">
        <v>3806</v>
      </c>
      <c r="S569" s="44" t="s">
        <v>5409</v>
      </c>
      <c r="T569" s="44" t="s">
        <v>1178</v>
      </c>
      <c r="U569" s="44">
        <v>56</v>
      </c>
      <c r="V569" s="44" t="s">
        <v>42</v>
      </c>
      <c r="W569" s="44" t="str">
        <f>VLOOKUP(D569,TIPOLOGIA!A:F,6,0)</f>
        <v>TERRESTRE</v>
      </c>
      <c r="X569" s="44" t="s">
        <v>1259</v>
      </c>
      <c r="Y569" s="44">
        <v>1</v>
      </c>
      <c r="Z569" s="63">
        <f>IF(T569="SOPORTE_TELEFÓNICO",'TARIFAS 2025'!$B$14,IF(V569="PRINCIPAL",'TARIFAS 2025'!$B$11,IF(V569="INTERMEDIA",'TARIFAS 2025'!$C$11,IF(V569="LEJANA",'TARIFAS 2025'!$D$11))))</f>
        <v>31419</v>
      </c>
      <c r="AA569" s="63">
        <f t="shared" si="8"/>
        <v>31419</v>
      </c>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row>
    <row r="570" spans="1:59" s="35" customFormat="1" ht="15.6">
      <c r="A570" s="44" t="s">
        <v>94</v>
      </c>
      <c r="B570" s="44" t="str">
        <f>VLOOKUP(A570,'CENTROS DE COSTOS'!A:D,2,0)</f>
        <v>0036-0002</v>
      </c>
      <c r="C570" s="44" t="str">
        <f>VLOOKUP(A570,'CENTROS DE COSTOS'!A:D,3,0)</f>
        <v>Wompi Eje Cafetero</v>
      </c>
      <c r="D570" s="44">
        <v>63001</v>
      </c>
      <c r="E570" s="44">
        <v>2843230</v>
      </c>
      <c r="F570" s="44">
        <v>39110</v>
      </c>
      <c r="G570" s="44" t="s">
        <v>35</v>
      </c>
      <c r="H570" s="44" t="s">
        <v>941</v>
      </c>
      <c r="I570" s="44" t="s">
        <v>124</v>
      </c>
      <c r="J570" s="44" t="s">
        <v>5410</v>
      </c>
      <c r="K570" s="44" t="s">
        <v>1174</v>
      </c>
      <c r="L570" s="44" t="s">
        <v>5411</v>
      </c>
      <c r="M570" s="52">
        <v>45936.42291666667</v>
      </c>
      <c r="N570" s="52">
        <v>45939.634722222225</v>
      </c>
      <c r="O570" s="44" t="s">
        <v>37</v>
      </c>
      <c r="P570" s="44" t="s">
        <v>37</v>
      </c>
      <c r="Q570" s="44" t="s">
        <v>3805</v>
      </c>
      <c r="R570" s="44" t="s">
        <v>3806</v>
      </c>
      <c r="S570" s="44" t="s">
        <v>5412</v>
      </c>
      <c r="T570" s="44" t="s">
        <v>1178</v>
      </c>
      <c r="U570" s="44">
        <v>64</v>
      </c>
      <c r="V570" s="44" t="s">
        <v>43</v>
      </c>
      <c r="W570" s="44" t="str">
        <f>VLOOKUP(D570,TIPOLOGIA!A:F,6,0)</f>
        <v>TERRESTRE</v>
      </c>
      <c r="X570" s="44" t="s">
        <v>1265</v>
      </c>
      <c r="Y570" s="44">
        <v>1</v>
      </c>
      <c r="Z570" s="63">
        <f>IF(T570="SOPORTE_TELEFÓNICO",'TARIFAS 2025'!$B$14,IF(V570="PRINCIPAL",'TARIFAS 2025'!$B$11,IF(V570="INTERMEDIA",'TARIFAS 2025'!$C$11,IF(V570="LEJANA",'TARIFAS 2025'!$D$11))))</f>
        <v>36351</v>
      </c>
      <c r="AA570" s="63">
        <f t="shared" si="8"/>
        <v>36351</v>
      </c>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row>
    <row r="571" spans="1:59" s="35" customFormat="1" ht="15.6">
      <c r="A571" s="44" t="s">
        <v>100</v>
      </c>
      <c r="B571" s="44" t="str">
        <f>VLOOKUP(A571,'CENTROS DE COSTOS'!A:D,2,0)</f>
        <v>0036-0006</v>
      </c>
      <c r="C571" s="44" t="str">
        <f>VLOOKUP(A571,'CENTROS DE COSTOS'!A:D,3,0)</f>
        <v>Wompi Oriente</v>
      </c>
      <c r="D571" s="44">
        <v>50001</v>
      </c>
      <c r="E571" s="44">
        <v>2851800</v>
      </c>
      <c r="F571" s="44">
        <v>26578</v>
      </c>
      <c r="G571" s="44" t="s">
        <v>35</v>
      </c>
      <c r="H571" s="44" t="s">
        <v>816</v>
      </c>
      <c r="I571" s="44" t="s">
        <v>100</v>
      </c>
      <c r="J571" s="44" t="s">
        <v>5413</v>
      </c>
      <c r="K571" s="44" t="s">
        <v>1174</v>
      </c>
      <c r="L571" s="44" t="s">
        <v>5414</v>
      </c>
      <c r="M571" s="52">
        <v>45937.518055555556</v>
      </c>
      <c r="N571" s="52">
        <v>45939.637499999997</v>
      </c>
      <c r="O571" s="44" t="s">
        <v>37</v>
      </c>
      <c r="P571" s="44" t="s">
        <v>37</v>
      </c>
      <c r="Q571" s="44" t="s">
        <v>3805</v>
      </c>
      <c r="R571" s="44" t="s">
        <v>3806</v>
      </c>
      <c r="S571" s="44" t="s">
        <v>5415</v>
      </c>
      <c r="T571" s="44" t="s">
        <v>1178</v>
      </c>
      <c r="U571" s="44">
        <v>64</v>
      </c>
      <c r="V571" s="44" t="s">
        <v>42</v>
      </c>
      <c r="W571" s="44" t="str">
        <f>VLOOKUP(D571,TIPOLOGIA!A:F,6,0)</f>
        <v>TERRESTRE</v>
      </c>
      <c r="X571" s="44" t="s">
        <v>1874</v>
      </c>
      <c r="Y571" s="44">
        <v>1</v>
      </c>
      <c r="Z571" s="63">
        <f>IF(T571="SOPORTE_TELEFÓNICO",'TARIFAS 2025'!$B$14,IF(V571="PRINCIPAL",'TARIFAS 2025'!$B$11,IF(V571="INTERMEDIA",'TARIFAS 2025'!$C$11,IF(V571="LEJANA",'TARIFAS 2025'!$D$11))))</f>
        <v>31419</v>
      </c>
      <c r="AA571" s="63">
        <f t="shared" si="8"/>
        <v>31419</v>
      </c>
      <c r="AB571" s="41"/>
      <c r="AC571" s="41"/>
      <c r="AD571" s="41"/>
      <c r="AE571" s="41"/>
      <c r="AF571" s="41"/>
      <c r="AG571" s="41"/>
      <c r="AH571" s="41"/>
      <c r="AI571" s="41"/>
      <c r="AJ571" s="41"/>
      <c r="AK571" s="41"/>
      <c r="AL571" s="41"/>
      <c r="AM571" s="41"/>
      <c r="AN571" s="41"/>
      <c r="AO571" s="41"/>
      <c r="AP571" s="41"/>
      <c r="AQ571" s="41"/>
      <c r="AR571" s="41"/>
      <c r="AS571" s="41"/>
      <c r="AT571" s="41"/>
      <c r="AU571" s="41"/>
      <c r="AV571" s="41"/>
      <c r="AW571" s="41"/>
      <c r="AX571" s="41"/>
      <c r="AY571" s="41"/>
      <c r="AZ571" s="41"/>
      <c r="BA571" s="41"/>
      <c r="BB571" s="41"/>
      <c r="BC571" s="41"/>
      <c r="BD571" s="41"/>
      <c r="BE571" s="41"/>
      <c r="BF571" s="41"/>
      <c r="BG571" s="41"/>
    </row>
    <row r="572" spans="1:59" s="35" customFormat="1" ht="15.6">
      <c r="A572" s="44" t="s">
        <v>100</v>
      </c>
      <c r="B572" s="44" t="str">
        <f>VLOOKUP(A572,'CENTROS DE COSTOS'!A:D,2,0)</f>
        <v>0036-0006</v>
      </c>
      <c r="C572" s="44" t="str">
        <f>VLOOKUP(A572,'CENTROS DE COSTOS'!A:D,3,0)</f>
        <v>Wompi Oriente</v>
      </c>
      <c r="D572" s="44">
        <v>50001</v>
      </c>
      <c r="E572" s="44">
        <v>2852746</v>
      </c>
      <c r="F572" s="44">
        <v>75336</v>
      </c>
      <c r="G572" s="44" t="s">
        <v>35</v>
      </c>
      <c r="H572" s="44" t="s">
        <v>816</v>
      </c>
      <c r="I572" s="44" t="s">
        <v>100</v>
      </c>
      <c r="J572" s="44" t="s">
        <v>5416</v>
      </c>
      <c r="K572" s="44" t="s">
        <v>1174</v>
      </c>
      <c r="L572" s="44" t="s">
        <v>5417</v>
      </c>
      <c r="M572" s="52">
        <v>45937.628472222219</v>
      </c>
      <c r="N572" s="52">
        <v>45939.638888888891</v>
      </c>
      <c r="O572" s="44" t="s">
        <v>37</v>
      </c>
      <c r="P572" s="44" t="s">
        <v>37</v>
      </c>
      <c r="Q572" s="44" t="s">
        <v>3805</v>
      </c>
      <c r="R572" s="44" t="s">
        <v>3806</v>
      </c>
      <c r="S572" s="44" t="s">
        <v>5418</v>
      </c>
      <c r="T572" s="44" t="s">
        <v>1178</v>
      </c>
      <c r="U572" s="44">
        <v>24</v>
      </c>
      <c r="V572" s="44" t="s">
        <v>42</v>
      </c>
      <c r="W572" s="44" t="str">
        <f>VLOOKUP(D572,TIPOLOGIA!A:F,6,0)</f>
        <v>TERRESTRE</v>
      </c>
      <c r="X572" s="44" t="s">
        <v>2030</v>
      </c>
      <c r="Y572" s="44">
        <v>1</v>
      </c>
      <c r="Z572" s="63">
        <f>IF(T572="SOPORTE_TELEFÓNICO",'TARIFAS 2025'!$B$14,IF(V572="PRINCIPAL",'TARIFAS 2025'!$B$11,IF(V572="INTERMEDIA",'TARIFAS 2025'!$C$11,IF(V572="LEJANA",'TARIFAS 2025'!$D$11))))</f>
        <v>31419</v>
      </c>
      <c r="AA572" s="63">
        <f t="shared" si="8"/>
        <v>31419</v>
      </c>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row>
    <row r="573" spans="1:59" s="35" customFormat="1" ht="15.6">
      <c r="A573" s="44" t="s">
        <v>100</v>
      </c>
      <c r="B573" s="44" t="str">
        <f>VLOOKUP(A573,'CENTROS DE COSTOS'!A:D,2,0)</f>
        <v>0036-0006</v>
      </c>
      <c r="C573" s="44" t="str">
        <f>VLOOKUP(A573,'CENTROS DE COSTOS'!A:D,3,0)</f>
        <v>Wompi Oriente</v>
      </c>
      <c r="D573" s="44">
        <v>50001</v>
      </c>
      <c r="E573" s="44">
        <v>2851543</v>
      </c>
      <c r="F573" s="44">
        <v>77915</v>
      </c>
      <c r="G573" s="44" t="s">
        <v>35</v>
      </c>
      <c r="H573" s="44" t="s">
        <v>816</v>
      </c>
      <c r="I573" s="44" t="s">
        <v>100</v>
      </c>
      <c r="J573" s="44" t="s">
        <v>5419</v>
      </c>
      <c r="K573" s="44" t="s">
        <v>1174</v>
      </c>
      <c r="L573" s="44" t="s">
        <v>5420</v>
      </c>
      <c r="M573" s="52">
        <v>45937.499305555553</v>
      </c>
      <c r="N573" s="52">
        <v>45939.645138888889</v>
      </c>
      <c r="O573" s="44" t="s">
        <v>37</v>
      </c>
      <c r="P573" s="44" t="s">
        <v>37</v>
      </c>
      <c r="Q573" s="44" t="s">
        <v>3805</v>
      </c>
      <c r="R573" s="44" t="s">
        <v>3806</v>
      </c>
      <c r="S573" s="44" t="s">
        <v>5418</v>
      </c>
      <c r="T573" s="44" t="s">
        <v>1178</v>
      </c>
      <c r="U573" s="44">
        <v>24</v>
      </c>
      <c r="V573" s="44" t="s">
        <v>42</v>
      </c>
      <c r="W573" s="44" t="str">
        <f>VLOOKUP(D573,TIPOLOGIA!A:F,6,0)</f>
        <v>TERRESTRE</v>
      </c>
      <c r="X573" s="44" t="s">
        <v>2030</v>
      </c>
      <c r="Y573" s="44">
        <v>1</v>
      </c>
      <c r="Z573" s="63">
        <f>IF(T573="SOPORTE_TELEFÓNICO",'TARIFAS 2025'!$B$14,IF(V573="PRINCIPAL",'TARIFAS 2025'!$B$11,IF(V573="INTERMEDIA",'TARIFAS 2025'!$C$11,IF(V573="LEJANA",'TARIFAS 2025'!$D$11))))</f>
        <v>31419</v>
      </c>
      <c r="AA573" s="63">
        <f t="shared" si="8"/>
        <v>31419</v>
      </c>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row>
    <row r="574" spans="1:59" s="35" customFormat="1" ht="15.6">
      <c r="A574" s="44" t="s">
        <v>83</v>
      </c>
      <c r="B574" s="44" t="str">
        <f>VLOOKUP(A574,'CENTROS DE COSTOS'!A:D,2,0)</f>
        <v>0036-0007</v>
      </c>
      <c r="C574" s="44" t="str">
        <f>VLOOKUP(A574,'CENTROS DE COSTOS'!A:D,3,0)</f>
        <v>Wompi Santander</v>
      </c>
      <c r="D574" s="44">
        <v>54001</v>
      </c>
      <c r="E574" s="44">
        <v>2851864</v>
      </c>
      <c r="F574" s="44">
        <v>61224</v>
      </c>
      <c r="G574" s="44" t="s">
        <v>35</v>
      </c>
      <c r="H574" s="44" t="s">
        <v>893</v>
      </c>
      <c r="I574" s="44" t="s">
        <v>83</v>
      </c>
      <c r="J574" s="44" t="s">
        <v>5421</v>
      </c>
      <c r="K574" s="44" t="s">
        <v>1174</v>
      </c>
      <c r="L574" s="44" t="s">
        <v>5422</v>
      </c>
      <c r="M574" s="52">
        <v>45937.539583333331</v>
      </c>
      <c r="N574" s="52">
        <v>45939.65</v>
      </c>
      <c r="O574" s="44" t="s">
        <v>37</v>
      </c>
      <c r="P574" s="44" t="s">
        <v>37</v>
      </c>
      <c r="Q574" s="44" t="s">
        <v>3805</v>
      </c>
      <c r="R574" s="44" t="s">
        <v>3806</v>
      </c>
      <c r="S574" s="44" t="s">
        <v>5423</v>
      </c>
      <c r="T574" s="44" t="s">
        <v>1178</v>
      </c>
      <c r="U574" s="44">
        <v>32</v>
      </c>
      <c r="V574" s="44" t="s">
        <v>42</v>
      </c>
      <c r="W574" s="44" t="str">
        <f>VLOOKUP(D574,TIPOLOGIA!A:F,6,0)</f>
        <v>TERRESTRE</v>
      </c>
      <c r="X574" s="44" t="s">
        <v>2030</v>
      </c>
      <c r="Y574" s="44">
        <v>1</v>
      </c>
      <c r="Z574" s="63">
        <f>IF(T574="SOPORTE_TELEFÓNICO",'TARIFAS 2025'!$B$14,IF(V574="PRINCIPAL",'TARIFAS 2025'!$B$11,IF(V574="INTERMEDIA",'TARIFAS 2025'!$C$11,IF(V574="LEJANA",'TARIFAS 2025'!$D$11))))</f>
        <v>31419</v>
      </c>
      <c r="AA574" s="63">
        <f t="shared" si="8"/>
        <v>31419</v>
      </c>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row>
    <row r="575" spans="1:59" s="35" customFormat="1" ht="15.6">
      <c r="A575" s="44" t="s">
        <v>70</v>
      </c>
      <c r="B575" s="44" t="str">
        <f>VLOOKUP(A575,'CENTROS DE COSTOS'!A:D,2,0)</f>
        <v>0036-0001</v>
      </c>
      <c r="C575" s="44" t="str">
        <f>VLOOKUP(A575,'CENTROS DE COSTOS'!A:D,3,0)</f>
        <v>Wompi Costa</v>
      </c>
      <c r="D575" s="44">
        <v>8001</v>
      </c>
      <c r="E575" s="44">
        <v>2845012</v>
      </c>
      <c r="F575" s="44">
        <v>65596</v>
      </c>
      <c r="G575" s="44" t="s">
        <v>35</v>
      </c>
      <c r="H575" s="44" t="s">
        <v>255</v>
      </c>
      <c r="I575" s="44" t="s">
        <v>70</v>
      </c>
      <c r="J575" s="44" t="s">
        <v>5424</v>
      </c>
      <c r="K575" s="44" t="s">
        <v>1174</v>
      </c>
      <c r="L575" s="44" t="s">
        <v>5425</v>
      </c>
      <c r="M575" s="52">
        <v>45936.521527777775</v>
      </c>
      <c r="N575" s="52">
        <v>45939.664583333331</v>
      </c>
      <c r="O575" s="44" t="s">
        <v>37</v>
      </c>
      <c r="P575" s="44" t="s">
        <v>37</v>
      </c>
      <c r="Q575" s="44" t="s">
        <v>3805</v>
      </c>
      <c r="R575" s="44" t="s">
        <v>3806</v>
      </c>
      <c r="S575" s="44" t="s">
        <v>5426</v>
      </c>
      <c r="T575" s="44" t="s">
        <v>1178</v>
      </c>
      <c r="U575" s="44">
        <v>64</v>
      </c>
      <c r="V575" s="44" t="s">
        <v>42</v>
      </c>
      <c r="W575" s="44" t="str">
        <f>VLOOKUP(D575,TIPOLOGIA!A:F,6,0)</f>
        <v>TERRESTRE</v>
      </c>
      <c r="X575" s="44" t="s">
        <v>1372</v>
      </c>
      <c r="Y575" s="44">
        <v>1</v>
      </c>
      <c r="Z575" s="63">
        <f>IF(T575="SOPORTE_TELEFÓNICO",'TARIFAS 2025'!$B$14,IF(V575="PRINCIPAL",'TARIFAS 2025'!$B$11,IF(V575="INTERMEDIA",'TARIFAS 2025'!$C$11,IF(V575="LEJANA",'TARIFAS 2025'!$D$11))))</f>
        <v>31419</v>
      </c>
      <c r="AA575" s="63">
        <f t="shared" si="8"/>
        <v>31419</v>
      </c>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row>
    <row r="576" spans="1:59" s="35" customFormat="1" ht="15.6">
      <c r="A576" s="44" t="s">
        <v>94</v>
      </c>
      <c r="B576" s="44" t="str">
        <f>VLOOKUP(A576,'CENTROS DE COSTOS'!A:D,2,0)</f>
        <v>0036-0002</v>
      </c>
      <c r="C576" s="44" t="str">
        <f>VLOOKUP(A576,'CENTROS DE COSTOS'!A:D,3,0)</f>
        <v>Wompi Eje Cafetero</v>
      </c>
      <c r="D576" s="44">
        <v>63001</v>
      </c>
      <c r="E576" s="44">
        <v>2851598</v>
      </c>
      <c r="F576" s="44">
        <v>63155</v>
      </c>
      <c r="G576" s="44" t="s">
        <v>35</v>
      </c>
      <c r="H576" s="44" t="s">
        <v>941</v>
      </c>
      <c r="I576" s="44" t="s">
        <v>124</v>
      </c>
      <c r="J576" s="44" t="s">
        <v>5427</v>
      </c>
      <c r="K576" s="44" t="s">
        <v>1174</v>
      </c>
      <c r="L576" s="44" t="s">
        <v>5428</v>
      </c>
      <c r="M576" s="52">
        <v>45937.517361111109</v>
      </c>
      <c r="N576" s="52">
        <v>45939.676388888889</v>
      </c>
      <c r="O576" s="44" t="s">
        <v>37</v>
      </c>
      <c r="P576" s="44" t="s">
        <v>37</v>
      </c>
      <c r="Q576" s="44" t="s">
        <v>3805</v>
      </c>
      <c r="R576" s="44" t="s">
        <v>3806</v>
      </c>
      <c r="S576" s="44" t="s">
        <v>5429</v>
      </c>
      <c r="T576" s="44" t="s">
        <v>1178</v>
      </c>
      <c r="U576" s="44">
        <v>40</v>
      </c>
      <c r="V576" s="44" t="s">
        <v>43</v>
      </c>
      <c r="W576" s="44" t="str">
        <f>VLOOKUP(D576,TIPOLOGIA!A:F,6,0)</f>
        <v>TERRESTRE</v>
      </c>
      <c r="X576" s="44" t="s">
        <v>3658</v>
      </c>
      <c r="Y576" s="44">
        <v>1</v>
      </c>
      <c r="Z576" s="63">
        <f>IF(T576="SOPORTE_TELEFÓNICO",'TARIFAS 2025'!$B$14,IF(V576="PRINCIPAL",'TARIFAS 2025'!$B$11,IF(V576="INTERMEDIA",'TARIFAS 2025'!$C$11,IF(V576="LEJANA",'TARIFAS 2025'!$D$11))))</f>
        <v>36351</v>
      </c>
      <c r="AA576" s="63">
        <f t="shared" si="8"/>
        <v>36351</v>
      </c>
      <c r="AB576" s="41"/>
      <c r="AC576" s="41"/>
      <c r="AD576" s="41"/>
      <c r="AE576" s="41"/>
      <c r="AF576" s="41"/>
      <c r="AG576" s="41"/>
      <c r="AH576" s="41"/>
      <c r="AI576" s="41"/>
      <c r="AJ576" s="41"/>
      <c r="AK576" s="41"/>
      <c r="AL576" s="41"/>
      <c r="AM576" s="41"/>
      <c r="AN576" s="41"/>
      <c r="AO576" s="41"/>
      <c r="AP576" s="41"/>
      <c r="AQ576" s="41"/>
      <c r="AR576" s="41"/>
      <c r="AS576" s="41"/>
      <c r="AT576" s="41"/>
      <c r="AU576" s="41"/>
      <c r="AV576" s="41"/>
      <c r="AW576" s="41"/>
      <c r="AX576" s="41"/>
      <c r="AY576" s="41"/>
      <c r="AZ576" s="41"/>
      <c r="BA576" s="41"/>
      <c r="BB576" s="41"/>
      <c r="BC576" s="41"/>
      <c r="BD576" s="41"/>
      <c r="BE576" s="41"/>
      <c r="BF576" s="41"/>
      <c r="BG576" s="41"/>
    </row>
    <row r="577" spans="1:59" s="35" customFormat="1" ht="15.6">
      <c r="A577" s="44" t="s">
        <v>73</v>
      </c>
      <c r="B577" s="44" t="str">
        <f>VLOOKUP(A577,'CENTROS DE COSTOS'!A:D,2,0)</f>
        <v>0036-0004</v>
      </c>
      <c r="C577" s="44" t="str">
        <f>VLOOKUP(A577,'CENTROS DE COSTOS'!A:D,3,0)</f>
        <v>Wompi Centro</v>
      </c>
      <c r="D577" s="44">
        <v>11001</v>
      </c>
      <c r="E577" s="44">
        <v>2851512</v>
      </c>
      <c r="F577" s="44">
        <v>74298</v>
      </c>
      <c r="G577" s="44" t="s">
        <v>35</v>
      </c>
      <c r="H577" s="44" t="s">
        <v>620</v>
      </c>
      <c r="I577" s="44" t="s">
        <v>2057</v>
      </c>
      <c r="J577" s="44" t="s">
        <v>2524</v>
      </c>
      <c r="K577" s="44" t="s">
        <v>1174</v>
      </c>
      <c r="L577" s="44" t="s">
        <v>5430</v>
      </c>
      <c r="M577" s="52">
        <v>45937.493055555555</v>
      </c>
      <c r="N577" s="52">
        <v>45939.684027777781</v>
      </c>
      <c r="O577" s="44" t="s">
        <v>37</v>
      </c>
      <c r="P577" s="44" t="s">
        <v>37</v>
      </c>
      <c r="Q577" s="44" t="s">
        <v>3805</v>
      </c>
      <c r="R577" s="44" t="s">
        <v>3806</v>
      </c>
      <c r="S577" s="44" t="s">
        <v>5431</v>
      </c>
      <c r="T577" s="44" t="s">
        <v>1178</v>
      </c>
      <c r="U577" s="44">
        <v>24</v>
      </c>
      <c r="V577" s="44" t="s">
        <v>42</v>
      </c>
      <c r="W577" s="44" t="str">
        <f>VLOOKUP(D577,TIPOLOGIA!A:F,6,0)</f>
        <v>TERRESTRE</v>
      </c>
      <c r="X577" s="44" t="s">
        <v>1874</v>
      </c>
      <c r="Y577" s="44">
        <v>1</v>
      </c>
      <c r="Z577" s="63">
        <f>IF(T577="SOPORTE_TELEFÓNICO",'TARIFAS 2025'!$B$14,IF(V577="PRINCIPAL",'TARIFAS 2025'!$B$11,IF(V577="INTERMEDIA",'TARIFAS 2025'!$C$11,IF(V577="LEJANA",'TARIFAS 2025'!$D$11))))</f>
        <v>31419</v>
      </c>
      <c r="AA577" s="63">
        <f t="shared" si="8"/>
        <v>31419</v>
      </c>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row>
    <row r="578" spans="1:59" s="35" customFormat="1" ht="15.6">
      <c r="A578" s="44" t="s">
        <v>94</v>
      </c>
      <c r="B578" s="44" t="str">
        <f>VLOOKUP(A578,'CENTROS DE COSTOS'!A:D,2,0)</f>
        <v>0036-0002</v>
      </c>
      <c r="C578" s="44" t="str">
        <f>VLOOKUP(A578,'CENTROS DE COSTOS'!A:D,3,0)</f>
        <v>Wompi Eje Cafetero</v>
      </c>
      <c r="D578" s="44">
        <v>63001</v>
      </c>
      <c r="E578" s="44">
        <v>2847510</v>
      </c>
      <c r="F578" s="44">
        <v>59713</v>
      </c>
      <c r="G578" s="44" t="s">
        <v>35</v>
      </c>
      <c r="H578" s="44" t="s">
        <v>941</v>
      </c>
      <c r="I578" s="44" t="s">
        <v>124</v>
      </c>
      <c r="J578" s="44" t="s">
        <v>5432</v>
      </c>
      <c r="K578" s="44" t="s">
        <v>1174</v>
      </c>
      <c r="L578" s="44" t="s">
        <v>5433</v>
      </c>
      <c r="M578" s="52">
        <v>45936.690972222219</v>
      </c>
      <c r="N578" s="52">
        <v>45939.69027777778</v>
      </c>
      <c r="O578" s="44" t="s">
        <v>37</v>
      </c>
      <c r="P578" s="44" t="s">
        <v>37</v>
      </c>
      <c r="Q578" s="44" t="s">
        <v>3805</v>
      </c>
      <c r="R578" s="44" t="s">
        <v>3806</v>
      </c>
      <c r="S578" s="44" t="s">
        <v>5434</v>
      </c>
      <c r="T578" s="44" t="s">
        <v>1178</v>
      </c>
      <c r="U578" s="44">
        <v>32</v>
      </c>
      <c r="V578" s="44" t="s">
        <v>43</v>
      </c>
      <c r="W578" s="44" t="str">
        <f>VLOOKUP(D578,TIPOLOGIA!A:F,6,0)</f>
        <v>TERRESTRE</v>
      </c>
      <c r="X578" s="44" t="s">
        <v>5226</v>
      </c>
      <c r="Y578" s="44">
        <v>1</v>
      </c>
      <c r="Z578" s="63">
        <f>IF(T578="SOPORTE_TELEFÓNICO",'TARIFAS 2025'!$B$14,IF(V578="PRINCIPAL",'TARIFAS 2025'!$B$11,IF(V578="INTERMEDIA",'TARIFAS 2025'!$C$11,IF(V578="LEJANA",'TARIFAS 2025'!$D$11))))</f>
        <v>36351</v>
      </c>
      <c r="AA578" s="63">
        <f t="shared" si="8"/>
        <v>36351</v>
      </c>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row>
    <row r="579" spans="1:59" s="35" customFormat="1" ht="15.6">
      <c r="A579" s="44" t="s">
        <v>79</v>
      </c>
      <c r="B579" s="44" t="str">
        <f>VLOOKUP(A579,'CENTROS DE COSTOS'!A:D,2,0)</f>
        <v>0036-0003</v>
      </c>
      <c r="C579" s="44" t="str">
        <f>VLOOKUP(A579,'CENTROS DE COSTOS'!A:D,3,0)</f>
        <v>Wompi Suroccidente</v>
      </c>
      <c r="D579" s="44">
        <v>76001</v>
      </c>
      <c r="E579" s="44">
        <v>2851723</v>
      </c>
      <c r="F579" s="44">
        <v>15925</v>
      </c>
      <c r="G579" s="44" t="s">
        <v>35</v>
      </c>
      <c r="H579" s="44" t="s">
        <v>1103</v>
      </c>
      <c r="I579" s="44" t="s">
        <v>79</v>
      </c>
      <c r="J579" s="44" t="s">
        <v>5435</v>
      </c>
      <c r="K579" s="44" t="s">
        <v>1174</v>
      </c>
      <c r="L579" s="44" t="s">
        <v>5436</v>
      </c>
      <c r="M579" s="52">
        <v>45937.519444444442</v>
      </c>
      <c r="N579" s="52">
        <v>45939.693749999999</v>
      </c>
      <c r="O579" s="44" t="s">
        <v>37</v>
      </c>
      <c r="P579" s="44" t="s">
        <v>37</v>
      </c>
      <c r="Q579" s="44" t="s">
        <v>3805</v>
      </c>
      <c r="R579" s="44" t="s">
        <v>3806</v>
      </c>
      <c r="S579" s="44" t="s">
        <v>5437</v>
      </c>
      <c r="T579" s="44" t="s">
        <v>1178</v>
      </c>
      <c r="U579" s="44">
        <v>64</v>
      </c>
      <c r="V579" s="44" t="s">
        <v>42</v>
      </c>
      <c r="W579" s="44" t="str">
        <f>VLOOKUP(D579,TIPOLOGIA!A:F,6,0)</f>
        <v>TERRESTRE</v>
      </c>
      <c r="X579" s="44" t="s">
        <v>1187</v>
      </c>
      <c r="Y579" s="44">
        <v>1</v>
      </c>
      <c r="Z579" s="63">
        <f>IF(T579="SOPORTE_TELEFÓNICO",'TARIFAS 2025'!$B$14,IF(V579="PRINCIPAL",'TARIFAS 2025'!$B$11,IF(V579="INTERMEDIA",'TARIFAS 2025'!$C$11,IF(V579="LEJANA",'TARIFAS 2025'!$D$11))))</f>
        <v>31419</v>
      </c>
      <c r="AA579" s="63">
        <f t="shared" ref="AA579:AA642" si="9">Z579*Y579</f>
        <v>31419</v>
      </c>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row>
    <row r="580" spans="1:59" s="35" customFormat="1" ht="15.6">
      <c r="A580" s="44" t="s">
        <v>100</v>
      </c>
      <c r="B580" s="44" t="str">
        <f>VLOOKUP(A580,'CENTROS DE COSTOS'!A:D,2,0)</f>
        <v>0036-0006</v>
      </c>
      <c r="C580" s="44" t="str">
        <f>VLOOKUP(A580,'CENTROS DE COSTOS'!A:D,3,0)</f>
        <v>Wompi Oriente</v>
      </c>
      <c r="D580" s="44">
        <v>50001</v>
      </c>
      <c r="E580" s="44">
        <v>2853814</v>
      </c>
      <c r="F580" s="44">
        <v>25467</v>
      </c>
      <c r="G580" s="44" t="s">
        <v>35</v>
      </c>
      <c r="H580" s="44" t="s">
        <v>816</v>
      </c>
      <c r="I580" s="44" t="s">
        <v>100</v>
      </c>
      <c r="J580" s="44" t="s">
        <v>5438</v>
      </c>
      <c r="K580" s="44" t="s">
        <v>1174</v>
      </c>
      <c r="L580" s="44" t="s">
        <v>5439</v>
      </c>
      <c r="M580" s="52">
        <v>45937.685416666667</v>
      </c>
      <c r="N580" s="52">
        <v>45939.703472222223</v>
      </c>
      <c r="O580" s="44" t="s">
        <v>37</v>
      </c>
      <c r="P580" s="44" t="s">
        <v>37</v>
      </c>
      <c r="Q580" s="44" t="s">
        <v>3805</v>
      </c>
      <c r="R580" s="44" t="s">
        <v>3806</v>
      </c>
      <c r="S580" s="44" t="s">
        <v>5440</v>
      </c>
      <c r="T580" s="44" t="s">
        <v>1178</v>
      </c>
      <c r="U580" s="44">
        <v>56</v>
      </c>
      <c r="V580" s="44" t="s">
        <v>42</v>
      </c>
      <c r="W580" s="44" t="str">
        <f>VLOOKUP(D580,TIPOLOGIA!A:F,6,0)</f>
        <v>TERRESTRE</v>
      </c>
      <c r="X580" s="44" t="s">
        <v>2084</v>
      </c>
      <c r="Y580" s="44">
        <v>1</v>
      </c>
      <c r="Z580" s="63">
        <f>IF(T580="SOPORTE_TELEFÓNICO",'TARIFAS 2025'!$B$14,IF(V580="PRINCIPAL",'TARIFAS 2025'!$B$11,IF(V580="INTERMEDIA",'TARIFAS 2025'!$C$11,IF(V580="LEJANA",'TARIFAS 2025'!$D$11))))</f>
        <v>31419</v>
      </c>
      <c r="AA580" s="63">
        <f t="shared" si="9"/>
        <v>31419</v>
      </c>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row>
    <row r="581" spans="1:59" s="35" customFormat="1" ht="15.6">
      <c r="A581" s="44" t="s">
        <v>79</v>
      </c>
      <c r="B581" s="44" t="str">
        <f>VLOOKUP(A581,'CENTROS DE COSTOS'!A:D,2,0)</f>
        <v>0036-0003</v>
      </c>
      <c r="C581" s="44" t="str">
        <f>VLOOKUP(A581,'CENTROS DE COSTOS'!A:D,3,0)</f>
        <v>Wompi Suroccidente</v>
      </c>
      <c r="D581" s="44">
        <v>76001</v>
      </c>
      <c r="E581" s="44">
        <v>2845429</v>
      </c>
      <c r="F581" s="44">
        <v>32477</v>
      </c>
      <c r="G581" s="44" t="s">
        <v>35</v>
      </c>
      <c r="H581" s="44" t="s">
        <v>1103</v>
      </c>
      <c r="I581" s="44" t="s">
        <v>79</v>
      </c>
      <c r="J581" s="44" t="s">
        <v>5441</v>
      </c>
      <c r="K581" s="44" t="s">
        <v>1174</v>
      </c>
      <c r="L581" s="44" t="s">
        <v>5442</v>
      </c>
      <c r="M581" s="52">
        <v>45936.576388888891</v>
      </c>
      <c r="N581" s="52">
        <v>45939.704861111109</v>
      </c>
      <c r="O581" s="44" t="s">
        <v>37</v>
      </c>
      <c r="P581" s="44" t="s">
        <v>37</v>
      </c>
      <c r="Q581" s="44" t="s">
        <v>3805</v>
      </c>
      <c r="R581" s="44" t="s">
        <v>3806</v>
      </c>
      <c r="S581" s="44" t="s">
        <v>5443</v>
      </c>
      <c r="T581" s="44" t="s">
        <v>1178</v>
      </c>
      <c r="U581" s="44">
        <v>24</v>
      </c>
      <c r="V581" s="44" t="s">
        <v>42</v>
      </c>
      <c r="W581" s="44" t="str">
        <f>VLOOKUP(D581,TIPOLOGIA!A:F,6,0)</f>
        <v>TERRESTRE</v>
      </c>
      <c r="X581" s="44" t="s">
        <v>1223</v>
      </c>
      <c r="Y581" s="44">
        <v>1</v>
      </c>
      <c r="Z581" s="63">
        <f>IF(T581="SOPORTE_TELEFÓNICO",'TARIFAS 2025'!$B$14,IF(V581="PRINCIPAL",'TARIFAS 2025'!$B$11,IF(V581="INTERMEDIA",'TARIFAS 2025'!$C$11,IF(V581="LEJANA",'TARIFAS 2025'!$D$11))))</f>
        <v>31419</v>
      </c>
      <c r="AA581" s="63">
        <f t="shared" si="9"/>
        <v>31419</v>
      </c>
      <c r="AB581" s="41"/>
      <c r="AC581" s="41"/>
      <c r="AD581" s="41"/>
      <c r="AE581" s="41"/>
      <c r="AF581" s="41"/>
      <c r="AG581" s="41"/>
      <c r="AH581" s="41"/>
      <c r="AI581" s="41"/>
      <c r="AJ581" s="41"/>
      <c r="AK581" s="41"/>
      <c r="AL581" s="41"/>
      <c r="AM581" s="41"/>
      <c r="AN581" s="41"/>
      <c r="AO581" s="41"/>
      <c r="AP581" s="41"/>
      <c r="AQ581" s="41"/>
      <c r="AR581" s="41"/>
      <c r="AS581" s="41"/>
      <c r="AT581" s="41"/>
      <c r="AU581" s="41"/>
      <c r="AV581" s="41"/>
      <c r="AW581" s="41"/>
      <c r="AX581" s="41"/>
      <c r="AY581" s="41"/>
      <c r="AZ581" s="41"/>
      <c r="BA581" s="41"/>
      <c r="BB581" s="41"/>
      <c r="BC581" s="41"/>
      <c r="BD581" s="41"/>
      <c r="BE581" s="41"/>
      <c r="BF581" s="41"/>
      <c r="BG581" s="41"/>
    </row>
    <row r="582" spans="1:59" s="35" customFormat="1" ht="15.6">
      <c r="A582" s="44" t="s">
        <v>76</v>
      </c>
      <c r="B582" s="44" t="str">
        <f>VLOOKUP(A582,'CENTROS DE COSTOS'!A:D,2,0)</f>
        <v>0036-0007</v>
      </c>
      <c r="C582" s="44" t="str">
        <f>VLOOKUP(A582,'CENTROS DE COSTOS'!A:D,3,0)</f>
        <v>Wompi Santander</v>
      </c>
      <c r="D582" s="44">
        <v>68001</v>
      </c>
      <c r="E582" s="44">
        <v>2849454</v>
      </c>
      <c r="F582" s="44">
        <v>79878</v>
      </c>
      <c r="G582" s="44" t="s">
        <v>35</v>
      </c>
      <c r="H582" s="44" t="s">
        <v>965</v>
      </c>
      <c r="I582" s="44" t="s">
        <v>76</v>
      </c>
      <c r="J582" s="44" t="s">
        <v>5444</v>
      </c>
      <c r="K582" s="44" t="s">
        <v>1174</v>
      </c>
      <c r="L582" s="44" t="s">
        <v>5445</v>
      </c>
      <c r="M582" s="52">
        <v>45937.379861111112</v>
      </c>
      <c r="N582" s="52">
        <v>45939.707638888889</v>
      </c>
      <c r="O582" s="44" t="s">
        <v>37</v>
      </c>
      <c r="P582" s="44" t="s">
        <v>37</v>
      </c>
      <c r="Q582" s="44" t="s">
        <v>3805</v>
      </c>
      <c r="R582" s="44" t="s">
        <v>3806</v>
      </c>
      <c r="S582" s="44" t="s">
        <v>5446</v>
      </c>
      <c r="T582" s="44" t="s">
        <v>1178</v>
      </c>
      <c r="U582" s="44">
        <v>8</v>
      </c>
      <c r="V582" s="44" t="s">
        <v>42</v>
      </c>
      <c r="W582" s="44" t="str">
        <f>VLOOKUP(D582,TIPOLOGIA!A:F,6,0)</f>
        <v>TERRESTRE</v>
      </c>
      <c r="X582" s="44" t="s">
        <v>2084</v>
      </c>
      <c r="Y582" s="44">
        <v>1</v>
      </c>
      <c r="Z582" s="63">
        <f>IF(T582="SOPORTE_TELEFÓNICO",'TARIFAS 2025'!$B$14,IF(V582="PRINCIPAL",'TARIFAS 2025'!$B$11,IF(V582="INTERMEDIA",'TARIFAS 2025'!$C$11,IF(V582="LEJANA",'TARIFAS 2025'!$D$11))))</f>
        <v>31419</v>
      </c>
      <c r="AA582" s="63">
        <f t="shared" si="9"/>
        <v>31419</v>
      </c>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row>
    <row r="583" spans="1:59" s="35" customFormat="1" ht="15.6">
      <c r="A583" s="44" t="s">
        <v>92</v>
      </c>
      <c r="B583" s="44" t="str">
        <f>VLOOKUP(A583,'CENTROS DE COSTOS'!A:D,2,0)</f>
        <v>0036-0006</v>
      </c>
      <c r="C583" s="44" t="str">
        <f>VLOOKUP(A583,'CENTROS DE COSTOS'!A:D,3,0)</f>
        <v>Wompi Oriente</v>
      </c>
      <c r="D583" s="44">
        <v>41001</v>
      </c>
      <c r="E583" s="44">
        <v>2850420</v>
      </c>
      <c r="F583" s="44">
        <v>70487</v>
      </c>
      <c r="G583" s="44" t="s">
        <v>35</v>
      </c>
      <c r="H583" s="44" t="s">
        <v>742</v>
      </c>
      <c r="I583" s="44" t="s">
        <v>92</v>
      </c>
      <c r="J583" s="44" t="s">
        <v>5447</v>
      </c>
      <c r="K583" s="44" t="s">
        <v>1174</v>
      </c>
      <c r="L583" s="44" t="s">
        <v>5448</v>
      </c>
      <c r="M583" s="52">
        <v>45937.434027777781</v>
      </c>
      <c r="N583" s="52">
        <v>45939.710416666669</v>
      </c>
      <c r="O583" s="44" t="s">
        <v>37</v>
      </c>
      <c r="P583" s="44" t="s">
        <v>37</v>
      </c>
      <c r="Q583" s="44" t="s">
        <v>3805</v>
      </c>
      <c r="R583" s="44" t="s">
        <v>3806</v>
      </c>
      <c r="S583" s="44" t="s">
        <v>5449</v>
      </c>
      <c r="T583" s="44" t="s">
        <v>1178</v>
      </c>
      <c r="U583" s="44"/>
      <c r="V583" s="44" t="s">
        <v>42</v>
      </c>
      <c r="W583" s="44" t="str">
        <f>VLOOKUP(D583,TIPOLOGIA!A:F,6,0)</f>
        <v>TERRESTRE</v>
      </c>
      <c r="X583" s="44" t="s">
        <v>1297</v>
      </c>
      <c r="Y583" s="44">
        <v>1</v>
      </c>
      <c r="Z583" s="63">
        <f>IF(T583="SOPORTE_TELEFÓNICO",'TARIFAS 2025'!$B$14,IF(V583="PRINCIPAL",'TARIFAS 2025'!$B$11,IF(V583="INTERMEDIA",'TARIFAS 2025'!$C$11,IF(V583="LEJANA",'TARIFAS 2025'!$D$11))))</f>
        <v>31419</v>
      </c>
      <c r="AA583" s="63">
        <f t="shared" si="9"/>
        <v>31419</v>
      </c>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row>
    <row r="584" spans="1:59" s="35" customFormat="1" ht="15.6">
      <c r="A584" s="44" t="s">
        <v>79</v>
      </c>
      <c r="B584" s="44" t="str">
        <f>VLOOKUP(A584,'CENTROS DE COSTOS'!A:D,2,0)</f>
        <v>0036-0003</v>
      </c>
      <c r="C584" s="44" t="str">
        <f>VLOOKUP(A584,'CENTROS DE COSTOS'!A:D,3,0)</f>
        <v>Wompi Suroccidente</v>
      </c>
      <c r="D584" s="44">
        <v>76001</v>
      </c>
      <c r="E584" s="44">
        <v>2842275</v>
      </c>
      <c r="F584" s="44">
        <v>66669</v>
      </c>
      <c r="G584" s="44" t="s">
        <v>35</v>
      </c>
      <c r="H584" s="44" t="s">
        <v>1103</v>
      </c>
      <c r="I584" s="44" t="s">
        <v>79</v>
      </c>
      <c r="J584" s="44" t="s">
        <v>5450</v>
      </c>
      <c r="K584" s="44" t="s">
        <v>1174</v>
      </c>
      <c r="L584" s="44" t="s">
        <v>5451</v>
      </c>
      <c r="M584" s="52">
        <v>45936.388194444444</v>
      </c>
      <c r="N584" s="52">
        <v>45939.714583333334</v>
      </c>
      <c r="O584" s="44" t="s">
        <v>37</v>
      </c>
      <c r="P584" s="44" t="s">
        <v>37</v>
      </c>
      <c r="Q584" s="44" t="s">
        <v>3805</v>
      </c>
      <c r="R584" s="44" t="s">
        <v>3806</v>
      </c>
      <c r="S584" s="44" t="s">
        <v>5452</v>
      </c>
      <c r="T584" s="44" t="s">
        <v>1178</v>
      </c>
      <c r="U584" s="44">
        <v>24</v>
      </c>
      <c r="V584" s="44" t="s">
        <v>42</v>
      </c>
      <c r="W584" s="44" t="str">
        <f>VLOOKUP(D584,TIPOLOGIA!A:F,6,0)</f>
        <v>TERRESTRE</v>
      </c>
      <c r="X584" s="44" t="s">
        <v>1265</v>
      </c>
      <c r="Y584" s="44">
        <v>1</v>
      </c>
      <c r="Z584" s="63">
        <f>IF(T584="SOPORTE_TELEFÓNICO",'TARIFAS 2025'!$B$14,IF(V584="PRINCIPAL",'TARIFAS 2025'!$B$11,IF(V584="INTERMEDIA",'TARIFAS 2025'!$C$11,IF(V584="LEJANA",'TARIFAS 2025'!$D$11))))</f>
        <v>31419</v>
      </c>
      <c r="AA584" s="63">
        <f t="shared" si="9"/>
        <v>31419</v>
      </c>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row>
    <row r="585" spans="1:59" s="35" customFormat="1" ht="15.6">
      <c r="A585" s="44" t="s">
        <v>90</v>
      </c>
      <c r="B585" s="44" t="str">
        <f>VLOOKUP(A585,'CENTROS DE COSTOS'!A:D,2,0)</f>
        <v>0036-0005</v>
      </c>
      <c r="C585" s="44" t="str">
        <f>VLOOKUP(A585,'CENTROS DE COSTOS'!A:D,3,0)</f>
        <v>Wompi Noroccidente</v>
      </c>
      <c r="D585" s="44">
        <v>5440</v>
      </c>
      <c r="E585" s="44">
        <v>2830626</v>
      </c>
      <c r="F585" s="44">
        <v>33426</v>
      </c>
      <c r="G585" s="44" t="s">
        <v>35</v>
      </c>
      <c r="H585" s="44" t="s">
        <v>122</v>
      </c>
      <c r="I585" s="44" t="s">
        <v>200</v>
      </c>
      <c r="J585" s="44" t="s">
        <v>5453</v>
      </c>
      <c r="K585" s="44" t="s">
        <v>1174</v>
      </c>
      <c r="L585" s="44" t="s">
        <v>5454</v>
      </c>
      <c r="M585" s="52">
        <v>45932.541666666664</v>
      </c>
      <c r="N585" s="52">
        <v>45939.71875</v>
      </c>
      <c r="O585" s="44" t="s">
        <v>37</v>
      </c>
      <c r="P585" s="44" t="s">
        <v>37</v>
      </c>
      <c r="Q585" s="44" t="s">
        <v>3805</v>
      </c>
      <c r="R585" s="44" t="s">
        <v>3806</v>
      </c>
      <c r="S585" s="44" t="s">
        <v>5455</v>
      </c>
      <c r="T585" s="44" t="s">
        <v>3828</v>
      </c>
      <c r="U585" s="44">
        <v>16</v>
      </c>
      <c r="V585" s="44" t="s">
        <v>43</v>
      </c>
      <c r="W585" s="44" t="str">
        <f>VLOOKUP(D585,TIPOLOGIA!A:F,6,0)</f>
        <v>TERRESTRE</v>
      </c>
      <c r="X585" s="44" t="s">
        <v>2084</v>
      </c>
      <c r="Y585" s="44">
        <v>1</v>
      </c>
      <c r="Z585" s="63">
        <f>IF(T585="SOPORTE_TELEFÓNICO",'TARIFAS 2025'!$B$14,IF(V585="PRINCIPAL",'TARIFAS 2025'!$B$11,IF(V585="INTERMEDIA",'TARIFAS 2025'!$C$11,IF(V585="LEJANA",'TARIFAS 2025'!$D$11))))</f>
        <v>36351</v>
      </c>
      <c r="AA585" s="63">
        <f t="shared" si="9"/>
        <v>36351</v>
      </c>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row>
    <row r="586" spans="1:59" s="35" customFormat="1" ht="15.6">
      <c r="A586" s="44" t="s">
        <v>92</v>
      </c>
      <c r="B586" s="44" t="str">
        <f>VLOOKUP(A586,'CENTROS DE COSTOS'!A:D,2,0)</f>
        <v>0036-0006</v>
      </c>
      <c r="C586" s="44" t="str">
        <f>VLOOKUP(A586,'CENTROS DE COSTOS'!A:D,3,0)</f>
        <v>Wompi Oriente</v>
      </c>
      <c r="D586" s="44">
        <v>41001</v>
      </c>
      <c r="E586" s="44">
        <v>2844838</v>
      </c>
      <c r="F586" s="44">
        <v>79111</v>
      </c>
      <c r="G586" s="44" t="s">
        <v>35</v>
      </c>
      <c r="H586" s="44" t="s">
        <v>742</v>
      </c>
      <c r="I586" s="44" t="s">
        <v>92</v>
      </c>
      <c r="J586" s="44" t="s">
        <v>5456</v>
      </c>
      <c r="K586" s="44" t="s">
        <v>1174</v>
      </c>
      <c r="L586" s="44" t="s">
        <v>5457</v>
      </c>
      <c r="M586" s="52">
        <v>45936.508333333331</v>
      </c>
      <c r="N586" s="52">
        <v>45939.720833333333</v>
      </c>
      <c r="O586" s="44" t="s">
        <v>37</v>
      </c>
      <c r="P586" s="44" t="s">
        <v>37</v>
      </c>
      <c r="Q586" s="44" t="s">
        <v>3805</v>
      </c>
      <c r="R586" s="44" t="s">
        <v>3806</v>
      </c>
      <c r="S586" s="44" t="s">
        <v>5458</v>
      </c>
      <c r="T586" s="44" t="s">
        <v>1178</v>
      </c>
      <c r="U586" s="44">
        <v>16</v>
      </c>
      <c r="V586" s="44" t="s">
        <v>42</v>
      </c>
      <c r="W586" s="44" t="str">
        <f>VLOOKUP(D586,TIPOLOGIA!A:F,6,0)</f>
        <v>TERRESTRE</v>
      </c>
      <c r="X586" s="44" t="s">
        <v>3837</v>
      </c>
      <c r="Y586" s="44">
        <v>1</v>
      </c>
      <c r="Z586" s="63">
        <f>IF(T586="SOPORTE_TELEFÓNICO",'TARIFAS 2025'!$B$14,IF(V586="PRINCIPAL",'TARIFAS 2025'!$B$11,IF(V586="INTERMEDIA",'TARIFAS 2025'!$C$11,IF(V586="LEJANA",'TARIFAS 2025'!$D$11))))</f>
        <v>31419</v>
      </c>
      <c r="AA586" s="63">
        <f t="shared" si="9"/>
        <v>31419</v>
      </c>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row>
    <row r="587" spans="1:59" s="35" customFormat="1" ht="15.6">
      <c r="A587" s="44" t="s">
        <v>90</v>
      </c>
      <c r="B587" s="44" t="str">
        <f>VLOOKUP(A587,'CENTROS DE COSTOS'!A:D,2,0)</f>
        <v>0036-0005</v>
      </c>
      <c r="C587" s="44" t="str">
        <f>VLOOKUP(A587,'CENTROS DE COSTOS'!A:D,3,0)</f>
        <v>Wompi Noroccidente</v>
      </c>
      <c r="D587" s="44">
        <v>5440</v>
      </c>
      <c r="E587" s="44">
        <v>2835278</v>
      </c>
      <c r="F587" s="44">
        <v>75639</v>
      </c>
      <c r="G587" s="44" t="s">
        <v>35</v>
      </c>
      <c r="H587" s="44" t="s">
        <v>122</v>
      </c>
      <c r="I587" s="44" t="s">
        <v>200</v>
      </c>
      <c r="J587" s="44" t="s">
        <v>3065</v>
      </c>
      <c r="K587" s="44" t="s">
        <v>1174</v>
      </c>
      <c r="L587" s="44" t="s">
        <v>5459</v>
      </c>
      <c r="M587" s="52">
        <v>45933.443749999999</v>
      </c>
      <c r="N587" s="52">
        <v>45939.720833333333</v>
      </c>
      <c r="O587" s="44" t="s">
        <v>37</v>
      </c>
      <c r="P587" s="44" t="s">
        <v>37</v>
      </c>
      <c r="Q587" s="44" t="s">
        <v>3805</v>
      </c>
      <c r="R587" s="44" t="s">
        <v>3806</v>
      </c>
      <c r="S587" s="44" t="s">
        <v>5460</v>
      </c>
      <c r="T587" s="44" t="s">
        <v>3828</v>
      </c>
      <c r="U587" s="44">
        <v>56</v>
      </c>
      <c r="V587" s="44" t="s">
        <v>43</v>
      </c>
      <c r="W587" s="44" t="str">
        <f>VLOOKUP(D587,TIPOLOGIA!A:F,6,0)</f>
        <v>TERRESTRE</v>
      </c>
      <c r="X587" s="44" t="s">
        <v>1265</v>
      </c>
      <c r="Y587" s="44">
        <v>1</v>
      </c>
      <c r="Z587" s="63">
        <f>IF(T587="SOPORTE_TELEFÓNICO",'TARIFAS 2025'!$B$14,IF(V587="PRINCIPAL",'TARIFAS 2025'!$B$11,IF(V587="INTERMEDIA",'TARIFAS 2025'!$C$11,IF(V587="LEJANA",'TARIFAS 2025'!$D$11))))</f>
        <v>36351</v>
      </c>
      <c r="AA587" s="63">
        <f t="shared" si="9"/>
        <v>36351</v>
      </c>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1"/>
      <c r="AX587" s="41"/>
      <c r="AY587" s="41"/>
      <c r="AZ587" s="41"/>
      <c r="BA587" s="41"/>
      <c r="BB587" s="41"/>
      <c r="BC587" s="41"/>
      <c r="BD587" s="41"/>
      <c r="BE587" s="41"/>
      <c r="BF587" s="41"/>
      <c r="BG587" s="41"/>
    </row>
    <row r="588" spans="1:59" s="35" customFormat="1" ht="15.6">
      <c r="A588" s="44" t="s">
        <v>98</v>
      </c>
      <c r="B588" s="44" t="str">
        <f>VLOOKUP(A588,'CENTROS DE COSTOS'!A:D,2,0)</f>
        <v>0036-0007</v>
      </c>
      <c r="C588" s="44" t="str">
        <f>VLOOKUP(A588,'CENTROS DE COSTOS'!A:D,3,0)</f>
        <v>Wompi Santander</v>
      </c>
      <c r="D588" s="44">
        <v>15238</v>
      </c>
      <c r="E588" s="44">
        <v>2832900</v>
      </c>
      <c r="F588" s="44">
        <v>61811</v>
      </c>
      <c r="G588" s="44" t="s">
        <v>35</v>
      </c>
      <c r="H588" s="44" t="s">
        <v>324</v>
      </c>
      <c r="I588" s="44" t="s">
        <v>354</v>
      </c>
      <c r="J588" s="44" t="s">
        <v>5461</v>
      </c>
      <c r="K588" s="44" t="s">
        <v>1174</v>
      </c>
      <c r="L588" s="44" t="s">
        <v>5462</v>
      </c>
      <c r="M588" s="52">
        <v>45933.333333333336</v>
      </c>
      <c r="N588" s="52">
        <v>45939.722916666666</v>
      </c>
      <c r="O588" s="44" t="s">
        <v>37</v>
      </c>
      <c r="P588" s="44" t="s">
        <v>37</v>
      </c>
      <c r="Q588" s="44" t="s">
        <v>3805</v>
      </c>
      <c r="R588" s="44" t="s">
        <v>3806</v>
      </c>
      <c r="S588" s="44" t="s">
        <v>5463</v>
      </c>
      <c r="T588" s="44" t="s">
        <v>3828</v>
      </c>
      <c r="U588" s="44">
        <v>16</v>
      </c>
      <c r="V588" s="44" t="s">
        <v>43</v>
      </c>
      <c r="W588" s="44" t="str">
        <f>VLOOKUP(D588,TIPOLOGIA!A:F,6,0)</f>
        <v>TERRESTRE</v>
      </c>
      <c r="X588" s="44" t="s">
        <v>3837</v>
      </c>
      <c r="Y588" s="44">
        <v>1</v>
      </c>
      <c r="Z588" s="63">
        <f>IF(T588="SOPORTE_TELEFÓNICO",'TARIFAS 2025'!$B$14,IF(V588="PRINCIPAL",'TARIFAS 2025'!$B$11,IF(V588="INTERMEDIA",'TARIFAS 2025'!$C$11,IF(V588="LEJANA",'TARIFAS 2025'!$D$11))))</f>
        <v>36351</v>
      </c>
      <c r="AA588" s="63">
        <f t="shared" si="9"/>
        <v>36351</v>
      </c>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row>
    <row r="589" spans="1:59" s="35" customFormat="1" ht="15.6">
      <c r="A589" s="44" t="s">
        <v>70</v>
      </c>
      <c r="B589" s="44" t="str">
        <f>VLOOKUP(A589,'CENTROS DE COSTOS'!A:D,2,0)</f>
        <v>0036-0001</v>
      </c>
      <c r="C589" s="44" t="str">
        <f>VLOOKUP(A589,'CENTROS DE COSTOS'!A:D,3,0)</f>
        <v>Wompi Costa</v>
      </c>
      <c r="D589" s="44">
        <v>8001</v>
      </c>
      <c r="E589" s="44">
        <v>2839327</v>
      </c>
      <c r="F589" s="44">
        <v>50450</v>
      </c>
      <c r="G589" s="44" t="s">
        <v>35</v>
      </c>
      <c r="H589" s="44" t="s">
        <v>255</v>
      </c>
      <c r="I589" s="44" t="s">
        <v>70</v>
      </c>
      <c r="J589" s="44" t="s">
        <v>5464</v>
      </c>
      <c r="K589" s="44" t="s">
        <v>1174</v>
      </c>
      <c r="L589" s="44" t="s">
        <v>5465</v>
      </c>
      <c r="M589" s="52">
        <v>45936.333333333336</v>
      </c>
      <c r="N589" s="52">
        <v>45939.723611111112</v>
      </c>
      <c r="O589" s="44" t="s">
        <v>37</v>
      </c>
      <c r="P589" s="44" t="s">
        <v>37</v>
      </c>
      <c r="Q589" s="44" t="s">
        <v>3805</v>
      </c>
      <c r="R589" s="44" t="s">
        <v>3806</v>
      </c>
      <c r="S589" s="44" t="s">
        <v>5466</v>
      </c>
      <c r="T589" s="44" t="s">
        <v>1178</v>
      </c>
      <c r="U589" s="44">
        <v>48</v>
      </c>
      <c r="V589" s="44" t="s">
        <v>42</v>
      </c>
      <c r="W589" s="44" t="str">
        <f>VLOOKUP(D589,TIPOLOGIA!A:F,6,0)</f>
        <v>TERRESTRE</v>
      </c>
      <c r="X589" s="44" t="s">
        <v>4004</v>
      </c>
      <c r="Y589" s="44">
        <v>1</v>
      </c>
      <c r="Z589" s="63">
        <f>IF(T589="SOPORTE_TELEFÓNICO",'TARIFAS 2025'!$B$14,IF(V589="PRINCIPAL",'TARIFAS 2025'!$B$11,IF(V589="INTERMEDIA",'TARIFAS 2025'!$C$11,IF(V589="LEJANA",'TARIFAS 2025'!$D$11))))</f>
        <v>31419</v>
      </c>
      <c r="AA589" s="63">
        <f t="shared" si="9"/>
        <v>31419</v>
      </c>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row>
    <row r="590" spans="1:59" s="35" customFormat="1" ht="15.6">
      <c r="A590" s="44" t="s">
        <v>94</v>
      </c>
      <c r="B590" s="44" t="str">
        <f>VLOOKUP(A590,'CENTROS DE COSTOS'!A:D,2,0)</f>
        <v>0036-0002</v>
      </c>
      <c r="C590" s="44" t="str">
        <f>VLOOKUP(A590,'CENTROS DE COSTOS'!A:D,3,0)</f>
        <v>Wompi Eje Cafetero</v>
      </c>
      <c r="D590" s="44">
        <v>63001</v>
      </c>
      <c r="E590" s="44">
        <v>2843034</v>
      </c>
      <c r="F590" s="44">
        <v>76490</v>
      </c>
      <c r="G590" s="44" t="s">
        <v>35</v>
      </c>
      <c r="H590" s="44" t="s">
        <v>941</v>
      </c>
      <c r="I590" s="44" t="s">
        <v>124</v>
      </c>
      <c r="J590" s="44" t="s">
        <v>5467</v>
      </c>
      <c r="K590" s="44" t="s">
        <v>1174</v>
      </c>
      <c r="L590" s="44" t="s">
        <v>5468</v>
      </c>
      <c r="M590" s="52">
        <v>45936.417361111111</v>
      </c>
      <c r="N590" s="52">
        <v>45939.726388888892</v>
      </c>
      <c r="O590" s="44" t="s">
        <v>37</v>
      </c>
      <c r="P590" s="44" t="s">
        <v>37</v>
      </c>
      <c r="Q590" s="44" t="s">
        <v>4094</v>
      </c>
      <c r="R590" s="44" t="s">
        <v>4095</v>
      </c>
      <c r="S590" s="44" t="s">
        <v>5469</v>
      </c>
      <c r="T590" s="44" t="s">
        <v>1178</v>
      </c>
      <c r="U590" s="44"/>
      <c r="V590" s="44" t="s">
        <v>43</v>
      </c>
      <c r="W590" s="44" t="str">
        <f>VLOOKUP(D590,TIPOLOGIA!A:F,6,0)</f>
        <v>TERRESTRE</v>
      </c>
      <c r="X590" s="44" t="s">
        <v>3658</v>
      </c>
      <c r="Y590" s="44">
        <v>1</v>
      </c>
      <c r="Z590" s="63">
        <f>IF(T590="SOPORTE_TELEFÓNICO",'TARIFAS 2025'!$B$14,IF(V590="PRINCIPAL",'TARIFAS 2025'!$B$11,IF(V590="INTERMEDIA",'TARIFAS 2025'!$C$11,IF(V590="LEJANA",'TARIFAS 2025'!$D$11))))</f>
        <v>36351</v>
      </c>
      <c r="AA590" s="63">
        <f t="shared" si="9"/>
        <v>36351</v>
      </c>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row>
    <row r="591" spans="1:59" s="35" customFormat="1" ht="15.6">
      <c r="A591" s="44" t="s">
        <v>73</v>
      </c>
      <c r="B591" s="44" t="str">
        <f>VLOOKUP(A591,'CENTROS DE COSTOS'!A:D,2,0)</f>
        <v>0036-0004</v>
      </c>
      <c r="C591" s="44" t="str">
        <f>VLOOKUP(A591,'CENTROS DE COSTOS'!A:D,3,0)</f>
        <v>Wompi Centro</v>
      </c>
      <c r="D591" s="44">
        <v>25286</v>
      </c>
      <c r="E591" s="44">
        <v>2832828</v>
      </c>
      <c r="F591" s="44">
        <v>54140</v>
      </c>
      <c r="G591" s="44" t="s">
        <v>35</v>
      </c>
      <c r="H591" s="44" t="s">
        <v>620</v>
      </c>
      <c r="I591" s="44" t="s">
        <v>652</v>
      </c>
      <c r="J591" s="44" t="s">
        <v>5470</v>
      </c>
      <c r="K591" s="44" t="s">
        <v>1174</v>
      </c>
      <c r="L591" s="44" t="s">
        <v>5471</v>
      </c>
      <c r="M591" s="52">
        <v>45933.333333333336</v>
      </c>
      <c r="N591" s="52">
        <v>45939.728472222225</v>
      </c>
      <c r="O591" s="44" t="s">
        <v>37</v>
      </c>
      <c r="P591" s="44" t="s">
        <v>37</v>
      </c>
      <c r="Q591" s="44" t="s">
        <v>3805</v>
      </c>
      <c r="R591" s="44" t="s">
        <v>3806</v>
      </c>
      <c r="S591" s="44" t="s">
        <v>5472</v>
      </c>
      <c r="T591" s="44" t="s">
        <v>3828</v>
      </c>
      <c r="U591" s="44">
        <v>16</v>
      </c>
      <c r="V591" s="44" t="s">
        <v>43</v>
      </c>
      <c r="W591" s="44" t="str">
        <f>VLOOKUP(D591,TIPOLOGIA!A:F,6,0)</f>
        <v>TERRESTRE</v>
      </c>
      <c r="X591" s="44" t="s">
        <v>1187</v>
      </c>
      <c r="Y591" s="44">
        <v>1</v>
      </c>
      <c r="Z591" s="63">
        <f>IF(T591="SOPORTE_TELEFÓNICO",'TARIFAS 2025'!$B$14,IF(V591="PRINCIPAL",'TARIFAS 2025'!$B$11,IF(V591="INTERMEDIA",'TARIFAS 2025'!$C$11,IF(V591="LEJANA",'TARIFAS 2025'!$D$11))))</f>
        <v>36351</v>
      </c>
      <c r="AA591" s="63">
        <f t="shared" si="9"/>
        <v>36351</v>
      </c>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row>
    <row r="592" spans="1:59" s="35" customFormat="1" ht="15.6">
      <c r="A592" s="44" t="s">
        <v>83</v>
      </c>
      <c r="B592" s="44" t="str">
        <f>VLOOKUP(A592,'CENTROS DE COSTOS'!A:D,2,0)</f>
        <v>0036-0007</v>
      </c>
      <c r="C592" s="44" t="str">
        <f>VLOOKUP(A592,'CENTROS DE COSTOS'!A:D,3,0)</f>
        <v>Wompi Santander</v>
      </c>
      <c r="D592" s="44">
        <v>54498</v>
      </c>
      <c r="E592" s="44">
        <v>2834317</v>
      </c>
      <c r="F592" s="44">
        <v>40365</v>
      </c>
      <c r="G592" s="44" t="s">
        <v>35</v>
      </c>
      <c r="H592" s="44" t="s">
        <v>893</v>
      </c>
      <c r="I592" s="44" t="s">
        <v>918</v>
      </c>
      <c r="J592" s="44" t="s">
        <v>5473</v>
      </c>
      <c r="K592" s="44" t="s">
        <v>1174</v>
      </c>
      <c r="L592" s="44" t="s">
        <v>5474</v>
      </c>
      <c r="M592" s="52">
        <v>45933.370833333334</v>
      </c>
      <c r="N592" s="52">
        <v>45940.339583333334</v>
      </c>
      <c r="O592" s="44" t="s">
        <v>37</v>
      </c>
      <c r="P592" s="44" t="s">
        <v>37</v>
      </c>
      <c r="Q592" s="44" t="s">
        <v>3805</v>
      </c>
      <c r="R592" s="44" t="s">
        <v>3806</v>
      </c>
      <c r="S592" s="44" t="s">
        <v>5475</v>
      </c>
      <c r="T592" s="44" t="s">
        <v>3828</v>
      </c>
      <c r="U592" s="44">
        <v>8</v>
      </c>
      <c r="V592" s="44" t="s">
        <v>44</v>
      </c>
      <c r="W592" s="44" t="str">
        <f>VLOOKUP(D592,TIPOLOGIA!A:F,6,0)</f>
        <v>TERRESTRE</v>
      </c>
      <c r="X592" s="44" t="s">
        <v>4004</v>
      </c>
      <c r="Y592" s="44">
        <v>1</v>
      </c>
      <c r="Z592" s="63">
        <f>IF(T592="SOPORTE_TELEFÓNICO",'TARIFAS 2025'!$B$14,IF(V592="PRINCIPAL",'TARIFAS 2025'!$B$11,IF(V592="INTERMEDIA",'TARIFAS 2025'!$C$11,IF(V592="LEJANA",'TARIFAS 2025'!$D$11))))</f>
        <v>40250</v>
      </c>
      <c r="AA592" s="63">
        <f t="shared" si="9"/>
        <v>40250</v>
      </c>
      <c r="AB592" s="41"/>
      <c r="AC592" s="41"/>
      <c r="AD592" s="41"/>
      <c r="AE592" s="41"/>
      <c r="AF592" s="41"/>
      <c r="AG592" s="41"/>
      <c r="AH592" s="41"/>
      <c r="AI592" s="41"/>
      <c r="AJ592" s="41"/>
      <c r="AK592" s="41"/>
      <c r="AL592" s="41"/>
      <c r="AM592" s="41"/>
      <c r="AN592" s="41"/>
      <c r="AO592" s="41"/>
      <c r="AP592" s="41"/>
      <c r="AQ592" s="41"/>
      <c r="AR592" s="41"/>
      <c r="AS592" s="41"/>
      <c r="AT592" s="41"/>
      <c r="AU592" s="41"/>
      <c r="AV592" s="41"/>
      <c r="AW592" s="41"/>
      <c r="AX592" s="41"/>
      <c r="AY592" s="41"/>
      <c r="AZ592" s="41"/>
      <c r="BA592" s="41"/>
      <c r="BB592" s="41"/>
      <c r="BC592" s="41"/>
      <c r="BD592" s="41"/>
      <c r="BE592" s="41"/>
      <c r="BF592" s="41"/>
      <c r="BG592" s="41"/>
    </row>
    <row r="593" spans="1:59" s="35" customFormat="1" ht="15.6">
      <c r="A593" s="44" t="s">
        <v>73</v>
      </c>
      <c r="B593" s="44" t="str">
        <f>VLOOKUP(A593,'CENTROS DE COSTOS'!A:D,2,0)</f>
        <v>0036-0004</v>
      </c>
      <c r="C593" s="44" t="str">
        <f>VLOOKUP(A593,'CENTROS DE COSTOS'!A:D,3,0)</f>
        <v>Wompi Centro</v>
      </c>
      <c r="D593" s="44">
        <v>25430</v>
      </c>
      <c r="E593" s="44">
        <v>2834042</v>
      </c>
      <c r="F593" s="44">
        <v>27429</v>
      </c>
      <c r="G593" s="44" t="s">
        <v>35</v>
      </c>
      <c r="H593" s="44" t="s">
        <v>620</v>
      </c>
      <c r="I593" s="44" t="s">
        <v>676</v>
      </c>
      <c r="J593" s="44" t="s">
        <v>5476</v>
      </c>
      <c r="K593" s="44" t="s">
        <v>1174</v>
      </c>
      <c r="L593" s="44" t="s">
        <v>5477</v>
      </c>
      <c r="M593" s="52">
        <v>45933.361805555556</v>
      </c>
      <c r="N593" s="52">
        <v>45940.342361111114</v>
      </c>
      <c r="O593" s="44" t="s">
        <v>37</v>
      </c>
      <c r="P593" s="44" t="s">
        <v>37</v>
      </c>
      <c r="Q593" s="44" t="s">
        <v>3805</v>
      </c>
      <c r="R593" s="44" t="s">
        <v>3806</v>
      </c>
      <c r="S593" s="44" t="s">
        <v>5478</v>
      </c>
      <c r="T593" s="44" t="s">
        <v>3828</v>
      </c>
      <c r="U593" s="44">
        <v>64</v>
      </c>
      <c r="V593" s="44" t="s">
        <v>43</v>
      </c>
      <c r="W593" s="44" t="str">
        <f>VLOOKUP(D593,TIPOLOGIA!A:F,6,0)</f>
        <v>TERRESTRE</v>
      </c>
      <c r="X593" s="44" t="s">
        <v>2070</v>
      </c>
      <c r="Y593" s="44">
        <v>1</v>
      </c>
      <c r="Z593" s="63">
        <f>IF(T593="SOPORTE_TELEFÓNICO",'TARIFAS 2025'!$B$14,IF(V593="PRINCIPAL",'TARIFAS 2025'!$B$11,IF(V593="INTERMEDIA",'TARIFAS 2025'!$C$11,IF(V593="LEJANA",'TARIFAS 2025'!$D$11))))</f>
        <v>36351</v>
      </c>
      <c r="AA593" s="63">
        <f t="shared" si="9"/>
        <v>36351</v>
      </c>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row>
    <row r="594" spans="1:59" s="35" customFormat="1" ht="15.6">
      <c r="A594" s="44" t="s">
        <v>70</v>
      </c>
      <c r="B594" s="44" t="str">
        <f>VLOOKUP(A594,'CENTROS DE COSTOS'!A:D,2,0)</f>
        <v>0036-0001</v>
      </c>
      <c r="C594" s="44" t="str">
        <f>VLOOKUP(A594,'CENTROS DE COSTOS'!A:D,3,0)</f>
        <v>Wompi Costa</v>
      </c>
      <c r="D594" s="44">
        <v>8001</v>
      </c>
      <c r="E594" s="44">
        <v>2853282</v>
      </c>
      <c r="F594" s="44">
        <v>45896</v>
      </c>
      <c r="G594" s="44" t="s">
        <v>35</v>
      </c>
      <c r="H594" s="44" t="s">
        <v>255</v>
      </c>
      <c r="I594" s="44" t="s">
        <v>70</v>
      </c>
      <c r="J594" s="44" t="s">
        <v>3441</v>
      </c>
      <c r="K594" s="44" t="s">
        <v>1174</v>
      </c>
      <c r="L594" s="44" t="s">
        <v>5479</v>
      </c>
      <c r="M594" s="52">
        <v>45937.660416666666</v>
      </c>
      <c r="N594" s="52">
        <v>45940.364583333336</v>
      </c>
      <c r="O594" s="44" t="s">
        <v>37</v>
      </c>
      <c r="P594" s="44" t="s">
        <v>37</v>
      </c>
      <c r="Q594" s="44" t="s">
        <v>3805</v>
      </c>
      <c r="R594" s="44" t="s">
        <v>3806</v>
      </c>
      <c r="S594" s="44" t="s">
        <v>5480</v>
      </c>
      <c r="T594" s="44" t="s">
        <v>1178</v>
      </c>
      <c r="U594" s="44">
        <v>24</v>
      </c>
      <c r="V594" s="44" t="s">
        <v>42</v>
      </c>
      <c r="W594" s="44" t="str">
        <f>VLOOKUP(D594,TIPOLOGIA!A:F,6,0)</f>
        <v>TERRESTRE</v>
      </c>
      <c r="X594" s="44" t="s">
        <v>4004</v>
      </c>
      <c r="Y594" s="44">
        <v>1</v>
      </c>
      <c r="Z594" s="63">
        <f>IF(T594="SOPORTE_TELEFÓNICO",'TARIFAS 2025'!$B$14,IF(V594="PRINCIPAL",'TARIFAS 2025'!$B$11,IF(V594="INTERMEDIA",'TARIFAS 2025'!$C$11,IF(V594="LEJANA",'TARIFAS 2025'!$D$11))))</f>
        <v>31419</v>
      </c>
      <c r="AA594" s="63">
        <f t="shared" si="9"/>
        <v>31419</v>
      </c>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row>
    <row r="595" spans="1:59" s="35" customFormat="1" ht="15.6">
      <c r="A595" s="44" t="s">
        <v>76</v>
      </c>
      <c r="B595" s="44" t="str">
        <f>VLOOKUP(A595,'CENTROS DE COSTOS'!A:D,2,0)</f>
        <v>0036-0007</v>
      </c>
      <c r="C595" s="44" t="str">
        <f>VLOOKUP(A595,'CENTROS DE COSTOS'!A:D,3,0)</f>
        <v>Wompi Santander</v>
      </c>
      <c r="D595" s="44">
        <v>68679</v>
      </c>
      <c r="E595" s="44">
        <v>2835304</v>
      </c>
      <c r="F595" s="44">
        <v>62775</v>
      </c>
      <c r="G595" s="44" t="s">
        <v>35</v>
      </c>
      <c r="H595" s="44" t="s">
        <v>965</v>
      </c>
      <c r="I595" s="44" t="s">
        <v>1022</v>
      </c>
      <c r="J595" s="44" t="s">
        <v>5481</v>
      </c>
      <c r="K595" s="44" t="s">
        <v>1174</v>
      </c>
      <c r="L595" s="44" t="s">
        <v>5482</v>
      </c>
      <c r="M595" s="52">
        <v>45933.43472222222</v>
      </c>
      <c r="N595" s="52">
        <v>45940.369444444441</v>
      </c>
      <c r="O595" s="44" t="s">
        <v>37</v>
      </c>
      <c r="P595" s="44" t="s">
        <v>37</v>
      </c>
      <c r="Q595" s="44" t="s">
        <v>3805</v>
      </c>
      <c r="R595" s="44" t="s">
        <v>3806</v>
      </c>
      <c r="S595" s="44" t="s">
        <v>5483</v>
      </c>
      <c r="T595" s="44" t="s">
        <v>3828</v>
      </c>
      <c r="U595" s="44">
        <v>48</v>
      </c>
      <c r="V595" s="44" t="s">
        <v>43</v>
      </c>
      <c r="W595" s="44" t="str">
        <f>VLOOKUP(D595,TIPOLOGIA!A:F,6,0)</f>
        <v>TERRESTRE</v>
      </c>
      <c r="X595" s="44" t="s">
        <v>4388</v>
      </c>
      <c r="Y595" s="44">
        <v>1</v>
      </c>
      <c r="Z595" s="63">
        <f>IF(T595="SOPORTE_TELEFÓNICO",'TARIFAS 2025'!$B$14,IF(V595="PRINCIPAL",'TARIFAS 2025'!$B$11,IF(V595="INTERMEDIA",'TARIFAS 2025'!$C$11,IF(V595="LEJANA",'TARIFAS 2025'!$D$11))))</f>
        <v>36351</v>
      </c>
      <c r="AA595" s="63">
        <f t="shared" si="9"/>
        <v>36351</v>
      </c>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row>
    <row r="596" spans="1:59" s="35" customFormat="1" ht="15.6">
      <c r="A596" s="44" t="s">
        <v>73</v>
      </c>
      <c r="B596" s="44" t="str">
        <f>VLOOKUP(A596,'CENTROS DE COSTOS'!A:D,2,0)</f>
        <v>0036-0004</v>
      </c>
      <c r="C596" s="44" t="str">
        <f>VLOOKUP(A596,'CENTROS DE COSTOS'!A:D,3,0)</f>
        <v>Wompi Centro</v>
      </c>
      <c r="D596" s="44">
        <v>25286</v>
      </c>
      <c r="E596" s="44">
        <v>2835272</v>
      </c>
      <c r="F596" s="44">
        <v>31793</v>
      </c>
      <c r="G596" s="44" t="s">
        <v>35</v>
      </c>
      <c r="H596" s="44" t="s">
        <v>620</v>
      </c>
      <c r="I596" s="44" t="s">
        <v>652</v>
      </c>
      <c r="J596" s="44" t="s">
        <v>5484</v>
      </c>
      <c r="K596" s="44" t="s">
        <v>1174</v>
      </c>
      <c r="L596" s="44" t="s">
        <v>5485</v>
      </c>
      <c r="M596" s="52">
        <v>45933.442361111112</v>
      </c>
      <c r="N596" s="52">
        <v>45940.370833333334</v>
      </c>
      <c r="O596" s="44" t="s">
        <v>37</v>
      </c>
      <c r="P596" s="44" t="s">
        <v>37</v>
      </c>
      <c r="Q596" s="44" t="s">
        <v>3805</v>
      </c>
      <c r="R596" s="44" t="s">
        <v>3806</v>
      </c>
      <c r="S596" s="44" t="s">
        <v>5486</v>
      </c>
      <c r="T596" s="44" t="s">
        <v>3828</v>
      </c>
      <c r="U596" s="44">
        <v>24</v>
      </c>
      <c r="V596" s="44" t="s">
        <v>43</v>
      </c>
      <c r="W596" s="44" t="str">
        <f>VLOOKUP(D596,TIPOLOGIA!A:F,6,0)</f>
        <v>TERRESTRE</v>
      </c>
      <c r="X596" s="44" t="s">
        <v>2070</v>
      </c>
      <c r="Y596" s="44">
        <v>1</v>
      </c>
      <c r="Z596" s="63">
        <f>IF(T596="SOPORTE_TELEFÓNICO",'TARIFAS 2025'!$B$14,IF(V596="PRINCIPAL",'TARIFAS 2025'!$B$11,IF(V596="INTERMEDIA",'TARIFAS 2025'!$C$11,IF(V596="LEJANA",'TARIFAS 2025'!$D$11))))</f>
        <v>36351</v>
      </c>
      <c r="AA596" s="63">
        <f t="shared" si="9"/>
        <v>36351</v>
      </c>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row>
    <row r="597" spans="1:59" s="35" customFormat="1" ht="15.6">
      <c r="A597" s="44" t="s">
        <v>99</v>
      </c>
      <c r="B597" s="44" t="str">
        <f>VLOOKUP(A597,'CENTROS DE COSTOS'!A:D,2,0)</f>
        <v>0036-0001</v>
      </c>
      <c r="C597" s="44" t="str">
        <f>VLOOKUP(A597,'CENTROS DE COSTOS'!A:D,3,0)</f>
        <v>Wompi Costa</v>
      </c>
      <c r="D597" s="44">
        <v>20621</v>
      </c>
      <c r="E597" s="44">
        <v>2835448</v>
      </c>
      <c r="F597" s="44">
        <v>63766</v>
      </c>
      <c r="G597" s="44" t="s">
        <v>35</v>
      </c>
      <c r="H597" s="44" t="s">
        <v>538</v>
      </c>
      <c r="I597" s="44" t="s">
        <v>537</v>
      </c>
      <c r="J597" s="44" t="s">
        <v>2408</v>
      </c>
      <c r="K597" s="44" t="s">
        <v>1174</v>
      </c>
      <c r="L597" s="44" t="s">
        <v>5487</v>
      </c>
      <c r="M597" s="52">
        <v>45933.447916666664</v>
      </c>
      <c r="N597" s="52">
        <v>45940.37222222222</v>
      </c>
      <c r="O597" s="44" t="s">
        <v>37</v>
      </c>
      <c r="P597" s="44" t="s">
        <v>37</v>
      </c>
      <c r="Q597" s="44" t="s">
        <v>3805</v>
      </c>
      <c r="R597" s="44" t="s">
        <v>3806</v>
      </c>
      <c r="S597" s="44" t="s">
        <v>5488</v>
      </c>
      <c r="T597" s="44" t="s">
        <v>3828</v>
      </c>
      <c r="U597" s="44">
        <v>64</v>
      </c>
      <c r="V597" s="44" t="s">
        <v>43</v>
      </c>
      <c r="W597" s="44" t="str">
        <f>VLOOKUP(D597,TIPOLOGIA!A:F,6,0)</f>
        <v>TERRESTRE</v>
      </c>
      <c r="X597" s="44" t="s">
        <v>4004</v>
      </c>
      <c r="Y597" s="44">
        <v>1</v>
      </c>
      <c r="Z597" s="63">
        <f>IF(T597="SOPORTE_TELEFÓNICO",'TARIFAS 2025'!$B$14,IF(V597="PRINCIPAL",'TARIFAS 2025'!$B$11,IF(V597="INTERMEDIA",'TARIFAS 2025'!$C$11,IF(V597="LEJANA",'TARIFAS 2025'!$D$11))))</f>
        <v>36351</v>
      </c>
      <c r="AA597" s="63">
        <f t="shared" si="9"/>
        <v>36351</v>
      </c>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row>
    <row r="598" spans="1:59" s="35" customFormat="1" ht="15.6">
      <c r="A598" s="44" t="s">
        <v>76</v>
      </c>
      <c r="B598" s="44" t="str">
        <f>VLOOKUP(A598,'CENTROS DE COSTOS'!A:D,2,0)</f>
        <v>0036-0007</v>
      </c>
      <c r="C598" s="44" t="str">
        <f>VLOOKUP(A598,'CENTROS DE COSTOS'!A:D,3,0)</f>
        <v>Wompi Santander</v>
      </c>
      <c r="D598" s="44">
        <v>68001</v>
      </c>
      <c r="E598" s="44">
        <v>2859954</v>
      </c>
      <c r="F598" s="44">
        <v>60361</v>
      </c>
      <c r="G598" s="44" t="s">
        <v>35</v>
      </c>
      <c r="H598" s="44" t="s">
        <v>965</v>
      </c>
      <c r="I598" s="44" t="s">
        <v>76</v>
      </c>
      <c r="J598" s="44" t="s">
        <v>5489</v>
      </c>
      <c r="K598" s="44" t="s">
        <v>1174</v>
      </c>
      <c r="L598" s="44" t="s">
        <v>5490</v>
      </c>
      <c r="M598" s="52">
        <v>45938.7</v>
      </c>
      <c r="N598" s="52">
        <v>45940.408333333333</v>
      </c>
      <c r="O598" s="44" t="s">
        <v>37</v>
      </c>
      <c r="P598" s="44" t="s">
        <v>37</v>
      </c>
      <c r="Q598" s="44" t="s">
        <v>3805</v>
      </c>
      <c r="R598" s="44" t="s">
        <v>3806</v>
      </c>
      <c r="S598" s="44" t="s">
        <v>5491</v>
      </c>
      <c r="T598" s="44" t="s">
        <v>1178</v>
      </c>
      <c r="U598" s="44">
        <v>32</v>
      </c>
      <c r="V598" s="44" t="s">
        <v>42</v>
      </c>
      <c r="W598" s="44" t="str">
        <f>VLOOKUP(D598,TIPOLOGIA!A:F,6,0)</f>
        <v>TERRESTRE</v>
      </c>
      <c r="X598" s="44" t="s">
        <v>4004</v>
      </c>
      <c r="Y598" s="44">
        <v>1</v>
      </c>
      <c r="Z598" s="63">
        <f>IF(T598="SOPORTE_TELEFÓNICO",'TARIFAS 2025'!$B$14,IF(V598="PRINCIPAL",'TARIFAS 2025'!$B$11,IF(V598="INTERMEDIA",'TARIFAS 2025'!$C$11,IF(V598="LEJANA",'TARIFAS 2025'!$D$11))))</f>
        <v>31419</v>
      </c>
      <c r="AA598" s="63">
        <f t="shared" si="9"/>
        <v>31419</v>
      </c>
      <c r="AB598" s="41"/>
      <c r="AC598" s="41"/>
      <c r="AD598" s="41"/>
      <c r="AE598" s="41"/>
      <c r="AF598" s="41"/>
      <c r="AG598" s="41"/>
      <c r="AH598" s="41"/>
      <c r="AI598" s="41"/>
      <c r="AJ598" s="41"/>
      <c r="AK598" s="41"/>
      <c r="AL598" s="41"/>
      <c r="AM598" s="41"/>
      <c r="AN598" s="41"/>
      <c r="AO598" s="41"/>
      <c r="AP598" s="41"/>
      <c r="AQ598" s="41"/>
      <c r="AR598" s="41"/>
      <c r="AS598" s="41"/>
      <c r="AT598" s="41"/>
      <c r="AU598" s="41"/>
      <c r="AV598" s="41"/>
      <c r="AW598" s="41"/>
      <c r="AX598" s="41"/>
      <c r="AY598" s="41"/>
      <c r="AZ598" s="41"/>
      <c r="BA598" s="41"/>
      <c r="BB598" s="41"/>
      <c r="BC598" s="41"/>
      <c r="BD598" s="41"/>
      <c r="BE598" s="41"/>
      <c r="BF598" s="41"/>
      <c r="BG598" s="41"/>
    </row>
    <row r="599" spans="1:59" s="35" customFormat="1" ht="15.6">
      <c r="A599" s="44" t="s">
        <v>90</v>
      </c>
      <c r="B599" s="44" t="str">
        <f>VLOOKUP(A599,'CENTROS DE COSTOS'!A:D,2,0)</f>
        <v>0036-0005</v>
      </c>
      <c r="C599" s="44" t="str">
        <f>VLOOKUP(A599,'CENTROS DE COSTOS'!A:D,3,0)</f>
        <v>Wompi Noroccidente</v>
      </c>
      <c r="D599" s="44">
        <v>5001</v>
      </c>
      <c r="E599" s="44">
        <v>2847089</v>
      </c>
      <c r="F599" s="44">
        <v>12867</v>
      </c>
      <c r="G599" s="44" t="s">
        <v>35</v>
      </c>
      <c r="H599" s="44" t="s">
        <v>122</v>
      </c>
      <c r="I599" s="44" t="s">
        <v>2044</v>
      </c>
      <c r="J599" s="44" t="s">
        <v>5492</v>
      </c>
      <c r="K599" s="44" t="s">
        <v>1174</v>
      </c>
      <c r="L599" s="44" t="s">
        <v>5493</v>
      </c>
      <c r="M599" s="52">
        <v>45936.670138888891</v>
      </c>
      <c r="N599" s="52">
        <v>45940.413194444445</v>
      </c>
      <c r="O599" s="44" t="s">
        <v>37</v>
      </c>
      <c r="P599" s="44" t="s">
        <v>37</v>
      </c>
      <c r="Q599" s="44" t="s">
        <v>3805</v>
      </c>
      <c r="R599" s="44" t="s">
        <v>3806</v>
      </c>
      <c r="S599" s="44" t="s">
        <v>5494</v>
      </c>
      <c r="T599" s="44" t="s">
        <v>1178</v>
      </c>
      <c r="U599" s="44">
        <v>64</v>
      </c>
      <c r="V599" s="44" t="s">
        <v>42</v>
      </c>
      <c r="W599" s="44" t="str">
        <f>VLOOKUP(D599,TIPOLOGIA!A:F,6,0)</f>
        <v>TERRESTRE</v>
      </c>
      <c r="X599" s="44" t="s">
        <v>1315</v>
      </c>
      <c r="Y599" s="44">
        <v>1</v>
      </c>
      <c r="Z599" s="63">
        <f>IF(T599="SOPORTE_TELEFÓNICO",'TARIFAS 2025'!$B$14,IF(V599="PRINCIPAL",'TARIFAS 2025'!$B$11,IF(V599="INTERMEDIA",'TARIFAS 2025'!$C$11,IF(V599="LEJANA",'TARIFAS 2025'!$D$11))))</f>
        <v>31419</v>
      </c>
      <c r="AA599" s="63">
        <f t="shared" si="9"/>
        <v>31419</v>
      </c>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row>
    <row r="600" spans="1:59" s="35" customFormat="1" ht="15.6">
      <c r="A600" s="44" t="s">
        <v>70</v>
      </c>
      <c r="B600" s="44" t="str">
        <f>VLOOKUP(A600,'CENTROS DE COSTOS'!A:D,2,0)</f>
        <v>0036-0001</v>
      </c>
      <c r="C600" s="44" t="str">
        <f>VLOOKUP(A600,'CENTROS DE COSTOS'!A:D,3,0)</f>
        <v>Wompi Costa</v>
      </c>
      <c r="D600" s="44">
        <v>8758</v>
      </c>
      <c r="E600" s="44">
        <v>2847737</v>
      </c>
      <c r="F600" s="44">
        <v>41639</v>
      </c>
      <c r="G600" s="44" t="s">
        <v>35</v>
      </c>
      <c r="H600" s="44" t="s">
        <v>255</v>
      </c>
      <c r="I600" s="44" t="s">
        <v>272</v>
      </c>
      <c r="J600" s="44" t="s">
        <v>5495</v>
      </c>
      <c r="K600" s="44" t="s">
        <v>1174</v>
      </c>
      <c r="L600" s="44" t="s">
        <v>5496</v>
      </c>
      <c r="M600" s="52">
        <v>45937.333333333336</v>
      </c>
      <c r="N600" s="52">
        <v>45940.418055555558</v>
      </c>
      <c r="O600" s="44" t="s">
        <v>37</v>
      </c>
      <c r="P600" s="44" t="s">
        <v>37</v>
      </c>
      <c r="Q600" s="44" t="s">
        <v>3805</v>
      </c>
      <c r="R600" s="44" t="s">
        <v>3806</v>
      </c>
      <c r="S600" s="44" t="s">
        <v>5497</v>
      </c>
      <c r="T600" s="44" t="s">
        <v>1178</v>
      </c>
      <c r="U600" s="44">
        <v>40</v>
      </c>
      <c r="V600" s="44" t="s">
        <v>42</v>
      </c>
      <c r="W600" s="44" t="str">
        <f>VLOOKUP(D600,TIPOLOGIA!A:F,6,0)</f>
        <v>TERRESTRE</v>
      </c>
      <c r="X600" s="44" t="s">
        <v>2302</v>
      </c>
      <c r="Y600" s="44">
        <v>1</v>
      </c>
      <c r="Z600" s="63">
        <f>IF(T600="SOPORTE_TELEFÓNICO",'TARIFAS 2025'!$B$14,IF(V600="PRINCIPAL",'TARIFAS 2025'!$B$11,IF(V600="INTERMEDIA",'TARIFAS 2025'!$C$11,IF(V600="LEJANA",'TARIFAS 2025'!$D$11))))</f>
        <v>31419</v>
      </c>
      <c r="AA600" s="63">
        <f t="shared" si="9"/>
        <v>31419</v>
      </c>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row>
    <row r="601" spans="1:59" s="35" customFormat="1" ht="15.6">
      <c r="A601" s="44" t="s">
        <v>91</v>
      </c>
      <c r="B601" s="44" t="str">
        <f>VLOOKUP(A601,'CENTROS DE COSTOS'!A:D,2,0)</f>
        <v>0036-0001</v>
      </c>
      <c r="C601" s="44" t="str">
        <f>VLOOKUP(A601,'CENTROS DE COSTOS'!A:D,3,0)</f>
        <v>Wompi Costa</v>
      </c>
      <c r="D601" s="44">
        <v>23001</v>
      </c>
      <c r="E601" s="44">
        <v>2849584</v>
      </c>
      <c r="F601" s="44">
        <v>79193</v>
      </c>
      <c r="G601" s="44" t="s">
        <v>35</v>
      </c>
      <c r="H601" s="44" t="s">
        <v>278</v>
      </c>
      <c r="I601" s="44" t="s">
        <v>91</v>
      </c>
      <c r="J601" s="44" t="s">
        <v>5498</v>
      </c>
      <c r="K601" s="44" t="s">
        <v>1174</v>
      </c>
      <c r="L601" s="44" t="s">
        <v>5499</v>
      </c>
      <c r="M601" s="52">
        <v>45937.399305555555</v>
      </c>
      <c r="N601" s="52">
        <v>45940.42083333333</v>
      </c>
      <c r="O601" s="44" t="s">
        <v>37</v>
      </c>
      <c r="P601" s="44" t="s">
        <v>37</v>
      </c>
      <c r="Q601" s="44" t="s">
        <v>3805</v>
      </c>
      <c r="R601" s="44" t="s">
        <v>3806</v>
      </c>
      <c r="S601" s="44" t="s">
        <v>5500</v>
      </c>
      <c r="T601" s="44" t="s">
        <v>1178</v>
      </c>
      <c r="U601" s="44">
        <v>8</v>
      </c>
      <c r="V601" s="44" t="s">
        <v>42</v>
      </c>
      <c r="W601" s="44" t="str">
        <f>VLOOKUP(D601,TIPOLOGIA!A:F,6,0)</f>
        <v>TERRESTRE</v>
      </c>
      <c r="X601" s="44" t="s">
        <v>4388</v>
      </c>
      <c r="Y601" s="44">
        <v>1</v>
      </c>
      <c r="Z601" s="63">
        <f>IF(T601="SOPORTE_TELEFÓNICO",'TARIFAS 2025'!$B$14,IF(V601="PRINCIPAL",'TARIFAS 2025'!$B$11,IF(V601="INTERMEDIA",'TARIFAS 2025'!$C$11,IF(V601="LEJANA",'TARIFAS 2025'!$D$11))))</f>
        <v>31419</v>
      </c>
      <c r="AA601" s="63">
        <f t="shared" si="9"/>
        <v>31419</v>
      </c>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row>
    <row r="602" spans="1:59" s="35" customFormat="1" ht="15.6">
      <c r="A602" s="44" t="s">
        <v>83</v>
      </c>
      <c r="B602" s="44" t="str">
        <f>VLOOKUP(A602,'CENTROS DE COSTOS'!A:D,2,0)</f>
        <v>0036-0007</v>
      </c>
      <c r="C602" s="44" t="str">
        <f>VLOOKUP(A602,'CENTROS DE COSTOS'!A:D,3,0)</f>
        <v>Wompi Santander</v>
      </c>
      <c r="D602" s="44">
        <v>54405</v>
      </c>
      <c r="E602" s="44">
        <v>2858783</v>
      </c>
      <c r="F602" s="44">
        <v>40085</v>
      </c>
      <c r="G602" s="44" t="s">
        <v>35</v>
      </c>
      <c r="H602" s="44" t="s">
        <v>893</v>
      </c>
      <c r="I602" s="44" t="s">
        <v>915</v>
      </c>
      <c r="J602" s="44" t="s">
        <v>5501</v>
      </c>
      <c r="K602" s="44" t="s">
        <v>1174</v>
      </c>
      <c r="L602" s="44" t="s">
        <v>5502</v>
      </c>
      <c r="M602" s="52">
        <v>45938.624305555553</v>
      </c>
      <c r="N602" s="52">
        <v>45940.427083333336</v>
      </c>
      <c r="O602" s="44" t="s">
        <v>37</v>
      </c>
      <c r="P602" s="44" t="s">
        <v>37</v>
      </c>
      <c r="Q602" s="44" t="s">
        <v>3805</v>
      </c>
      <c r="R602" s="44" t="s">
        <v>3806</v>
      </c>
      <c r="S602" s="44" t="s">
        <v>5503</v>
      </c>
      <c r="T602" s="44" t="s">
        <v>1178</v>
      </c>
      <c r="U602" s="44">
        <v>56</v>
      </c>
      <c r="V602" s="44" t="s">
        <v>42</v>
      </c>
      <c r="W602" s="44" t="str">
        <f>VLOOKUP(D602,TIPOLOGIA!A:F,6,0)</f>
        <v>TERRESTRE</v>
      </c>
      <c r="X602" s="44" t="s">
        <v>3928</v>
      </c>
      <c r="Y602" s="44">
        <v>1</v>
      </c>
      <c r="Z602" s="63">
        <f>IF(T602="SOPORTE_TELEFÓNICO",'TARIFAS 2025'!$B$14,IF(V602="PRINCIPAL",'TARIFAS 2025'!$B$11,IF(V602="INTERMEDIA",'TARIFAS 2025'!$C$11,IF(V602="LEJANA",'TARIFAS 2025'!$D$11))))</f>
        <v>31419</v>
      </c>
      <c r="AA602" s="63">
        <f t="shared" si="9"/>
        <v>31419</v>
      </c>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row>
    <row r="603" spans="1:59" s="35" customFormat="1" ht="15.6">
      <c r="A603" s="44" t="s">
        <v>73</v>
      </c>
      <c r="B603" s="44" t="str">
        <f>VLOOKUP(A603,'CENTROS DE COSTOS'!A:D,2,0)</f>
        <v>0036-0004</v>
      </c>
      <c r="C603" s="44" t="str">
        <f>VLOOKUP(A603,'CENTROS DE COSTOS'!A:D,3,0)</f>
        <v>Wompi Centro</v>
      </c>
      <c r="D603" s="44">
        <v>25473</v>
      </c>
      <c r="E603" s="44">
        <v>2850443</v>
      </c>
      <c r="F603" s="44">
        <v>76238</v>
      </c>
      <c r="G603" s="44" t="s">
        <v>35</v>
      </c>
      <c r="H603" s="44" t="s">
        <v>620</v>
      </c>
      <c r="I603" s="44" t="s">
        <v>622</v>
      </c>
      <c r="J603" s="44" t="s">
        <v>5504</v>
      </c>
      <c r="K603" s="44" t="s">
        <v>1174</v>
      </c>
      <c r="L603" s="44" t="s">
        <v>5505</v>
      </c>
      <c r="M603" s="52">
        <v>45937.436805555553</v>
      </c>
      <c r="N603" s="52">
        <v>45940.430555555555</v>
      </c>
      <c r="O603" s="44" t="s">
        <v>37</v>
      </c>
      <c r="P603" s="44" t="s">
        <v>37</v>
      </c>
      <c r="Q603" s="44" t="s">
        <v>3805</v>
      </c>
      <c r="R603" s="44" t="s">
        <v>3806</v>
      </c>
      <c r="S603" s="44" t="s">
        <v>5506</v>
      </c>
      <c r="T603" s="44" t="s">
        <v>1178</v>
      </c>
      <c r="U603" s="44">
        <v>24</v>
      </c>
      <c r="V603" s="44" t="s">
        <v>42</v>
      </c>
      <c r="W603" s="44" t="str">
        <f>VLOOKUP(D603,TIPOLOGIA!A:F,6,0)</f>
        <v>TERRESTRE</v>
      </c>
      <c r="X603" s="44" t="s">
        <v>1474</v>
      </c>
      <c r="Y603" s="44">
        <v>1</v>
      </c>
      <c r="Z603" s="63">
        <f>IF(T603="SOPORTE_TELEFÓNICO",'TARIFAS 2025'!$B$14,IF(V603="PRINCIPAL",'TARIFAS 2025'!$B$11,IF(V603="INTERMEDIA",'TARIFAS 2025'!$C$11,IF(V603="LEJANA",'TARIFAS 2025'!$D$11))))</f>
        <v>31419</v>
      </c>
      <c r="AA603" s="63">
        <f t="shared" si="9"/>
        <v>31419</v>
      </c>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row>
    <row r="604" spans="1:59" s="35" customFormat="1" ht="15.6">
      <c r="A604" s="44" t="s">
        <v>73</v>
      </c>
      <c r="B604" s="44" t="str">
        <f>VLOOKUP(A604,'CENTROS DE COSTOS'!A:D,2,0)</f>
        <v>0036-0004</v>
      </c>
      <c r="C604" s="44" t="str">
        <f>VLOOKUP(A604,'CENTROS DE COSTOS'!A:D,3,0)</f>
        <v>Wompi Centro</v>
      </c>
      <c r="D604" s="44">
        <v>25754</v>
      </c>
      <c r="E604" s="44">
        <v>2854537</v>
      </c>
      <c r="F604" s="44">
        <v>68813</v>
      </c>
      <c r="G604" s="44" t="s">
        <v>35</v>
      </c>
      <c r="H604" s="44" t="s">
        <v>620</v>
      </c>
      <c r="I604" s="44" t="s">
        <v>700</v>
      </c>
      <c r="J604" s="44" t="s">
        <v>5507</v>
      </c>
      <c r="K604" s="44" t="s">
        <v>1174</v>
      </c>
      <c r="L604" s="44" t="s">
        <v>5508</v>
      </c>
      <c r="M604" s="52">
        <v>45938.333333333336</v>
      </c>
      <c r="N604" s="52">
        <v>45940.431944444441</v>
      </c>
      <c r="O604" s="44" t="s">
        <v>37</v>
      </c>
      <c r="P604" s="44" t="s">
        <v>37</v>
      </c>
      <c r="Q604" s="44" t="s">
        <v>3805</v>
      </c>
      <c r="R604" s="44" t="s">
        <v>3806</v>
      </c>
      <c r="S604" s="44" t="s">
        <v>5509</v>
      </c>
      <c r="T604" s="44" t="s">
        <v>1178</v>
      </c>
      <c r="U604" s="44">
        <v>32</v>
      </c>
      <c r="V604" s="44" t="s">
        <v>42</v>
      </c>
      <c r="W604" s="44" t="str">
        <f>VLOOKUP(D604,TIPOLOGIA!A:F,6,0)</f>
        <v>TERRESTRE</v>
      </c>
      <c r="X604" s="44" t="s">
        <v>2757</v>
      </c>
      <c r="Y604" s="44">
        <v>1</v>
      </c>
      <c r="Z604" s="63">
        <f>IF(T604="SOPORTE_TELEFÓNICO",'TARIFAS 2025'!$B$14,IF(V604="PRINCIPAL",'TARIFAS 2025'!$B$11,IF(V604="INTERMEDIA",'TARIFAS 2025'!$C$11,IF(V604="LEJANA",'TARIFAS 2025'!$D$11))))</f>
        <v>31419</v>
      </c>
      <c r="AA604" s="63">
        <f t="shared" si="9"/>
        <v>31419</v>
      </c>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row>
    <row r="605" spans="1:59" s="35" customFormat="1" ht="15.6">
      <c r="A605" s="44" t="s">
        <v>87</v>
      </c>
      <c r="B605" s="44" t="str">
        <f>VLOOKUP(A605,'CENTROS DE COSTOS'!A:D,2,0)</f>
        <v>0036-0006</v>
      </c>
      <c r="C605" s="44" t="str">
        <f>VLOOKUP(A605,'CENTROS DE COSTOS'!A:D,3,0)</f>
        <v>Wompi Oriente</v>
      </c>
      <c r="D605" s="44">
        <v>73001</v>
      </c>
      <c r="E605" s="44">
        <v>2857821</v>
      </c>
      <c r="F605" s="44">
        <v>68291</v>
      </c>
      <c r="G605" s="44" t="s">
        <v>35</v>
      </c>
      <c r="H605" s="44" t="s">
        <v>1058</v>
      </c>
      <c r="I605" s="44" t="s">
        <v>87</v>
      </c>
      <c r="J605" s="44" t="s">
        <v>2605</v>
      </c>
      <c r="K605" s="44" t="s">
        <v>1174</v>
      </c>
      <c r="L605" s="44" t="s">
        <v>5510</v>
      </c>
      <c r="M605" s="52">
        <v>45938.51458333333</v>
      </c>
      <c r="N605" s="52">
        <v>45940.443055555559</v>
      </c>
      <c r="O605" s="44" t="s">
        <v>37</v>
      </c>
      <c r="P605" s="44" t="s">
        <v>37</v>
      </c>
      <c r="Q605" s="44" t="s">
        <v>3805</v>
      </c>
      <c r="R605" s="44" t="s">
        <v>3806</v>
      </c>
      <c r="S605" s="44" t="s">
        <v>5511</v>
      </c>
      <c r="T605" s="44" t="s">
        <v>1178</v>
      </c>
      <c r="U605" s="44">
        <v>24</v>
      </c>
      <c r="V605" s="44" t="s">
        <v>42</v>
      </c>
      <c r="W605" s="44" t="str">
        <f>VLOOKUP(D605,TIPOLOGIA!A:F,6,0)</f>
        <v>TERRESTRE</v>
      </c>
      <c r="X605" s="44" t="s">
        <v>2449</v>
      </c>
      <c r="Y605" s="44">
        <v>1</v>
      </c>
      <c r="Z605" s="63">
        <f>IF(T605="SOPORTE_TELEFÓNICO",'TARIFAS 2025'!$B$14,IF(V605="PRINCIPAL",'TARIFAS 2025'!$B$11,IF(V605="INTERMEDIA",'TARIFAS 2025'!$C$11,IF(V605="LEJANA",'TARIFAS 2025'!$D$11))))</f>
        <v>31419</v>
      </c>
      <c r="AA605" s="63">
        <f t="shared" si="9"/>
        <v>31419</v>
      </c>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row>
    <row r="606" spans="1:59" s="35" customFormat="1" ht="15.6">
      <c r="A606" s="44" t="s">
        <v>93</v>
      </c>
      <c r="B606" s="44" t="str">
        <f>VLOOKUP(A606,'CENTROS DE COSTOS'!A:D,2,0)</f>
        <v>0036-0003</v>
      </c>
      <c r="C606" s="44" t="str">
        <f>VLOOKUP(A606,'CENTROS DE COSTOS'!A:D,3,0)</f>
        <v>Wompi Suroccidente</v>
      </c>
      <c r="D606" s="44">
        <v>52786</v>
      </c>
      <c r="E606" s="44">
        <v>2833308</v>
      </c>
      <c r="F606" s="44">
        <v>70840</v>
      </c>
      <c r="G606" s="44" t="s">
        <v>35</v>
      </c>
      <c r="H606" s="44" t="s">
        <v>135</v>
      </c>
      <c r="I606" s="44" t="s">
        <v>889</v>
      </c>
      <c r="J606" s="44" t="s">
        <v>5512</v>
      </c>
      <c r="K606" s="44" t="s">
        <v>1174</v>
      </c>
      <c r="L606" s="44" t="s">
        <v>5513</v>
      </c>
      <c r="M606" s="52">
        <v>45933.333333333336</v>
      </c>
      <c r="N606" s="52">
        <v>45940.454861111109</v>
      </c>
      <c r="O606" s="44" t="s">
        <v>37</v>
      </c>
      <c r="P606" s="44" t="s">
        <v>37</v>
      </c>
      <c r="Q606" s="44" t="s">
        <v>3805</v>
      </c>
      <c r="R606" s="44" t="s">
        <v>3806</v>
      </c>
      <c r="S606" s="44" t="s">
        <v>5514</v>
      </c>
      <c r="T606" s="44" t="s">
        <v>3828</v>
      </c>
      <c r="U606" s="44">
        <v>56</v>
      </c>
      <c r="V606" s="44" t="s">
        <v>43</v>
      </c>
      <c r="W606" s="44" t="str">
        <f>VLOOKUP(D606,TIPOLOGIA!A:F,6,0)</f>
        <v>TERRESTRE</v>
      </c>
      <c r="X606" s="44" t="s">
        <v>1491</v>
      </c>
      <c r="Y606" s="44">
        <v>1</v>
      </c>
      <c r="Z606" s="63">
        <f>IF(T606="SOPORTE_TELEFÓNICO",'TARIFAS 2025'!$B$14,IF(V606="PRINCIPAL",'TARIFAS 2025'!$B$11,IF(V606="INTERMEDIA",'TARIFAS 2025'!$C$11,IF(V606="LEJANA",'TARIFAS 2025'!$D$11))))</f>
        <v>36351</v>
      </c>
      <c r="AA606" s="63">
        <f t="shared" si="9"/>
        <v>36351</v>
      </c>
      <c r="AB606" s="41"/>
      <c r="AC606" s="41"/>
      <c r="AD606" s="41"/>
      <c r="AE606" s="41"/>
      <c r="AF606" s="41"/>
      <c r="AG606" s="41"/>
      <c r="AH606" s="41"/>
      <c r="AI606" s="41"/>
      <c r="AJ606" s="41"/>
      <c r="AK606" s="41"/>
      <c r="AL606" s="41"/>
      <c r="AM606" s="41"/>
      <c r="AN606" s="41"/>
      <c r="AO606" s="41"/>
      <c r="AP606" s="41"/>
      <c r="AQ606" s="41"/>
      <c r="AR606" s="41"/>
      <c r="AS606" s="41"/>
      <c r="AT606" s="41"/>
      <c r="AU606" s="41"/>
      <c r="AV606" s="41"/>
      <c r="AW606" s="41"/>
      <c r="AX606" s="41"/>
      <c r="AY606" s="41"/>
      <c r="AZ606" s="41"/>
      <c r="BA606" s="41"/>
      <c r="BB606" s="41"/>
      <c r="BC606" s="41"/>
      <c r="BD606" s="41"/>
      <c r="BE606" s="41"/>
      <c r="BF606" s="41"/>
      <c r="BG606" s="41"/>
    </row>
    <row r="607" spans="1:59" s="35" customFormat="1" ht="15.6">
      <c r="A607" s="44" t="s">
        <v>83</v>
      </c>
      <c r="B607" s="44" t="str">
        <f>VLOOKUP(A607,'CENTROS DE COSTOS'!A:D,2,0)</f>
        <v>0036-0007</v>
      </c>
      <c r="C607" s="44" t="str">
        <f>VLOOKUP(A607,'CENTROS DE COSTOS'!A:D,3,0)</f>
        <v>Wompi Santander</v>
      </c>
      <c r="D607" s="44">
        <v>54498</v>
      </c>
      <c r="E607" s="44">
        <v>2839736</v>
      </c>
      <c r="F607" s="44">
        <v>37505</v>
      </c>
      <c r="G607" s="44" t="s">
        <v>35</v>
      </c>
      <c r="H607" s="44" t="s">
        <v>893</v>
      </c>
      <c r="I607" s="44" t="s">
        <v>918</v>
      </c>
      <c r="J607" s="44" t="s">
        <v>5515</v>
      </c>
      <c r="K607" s="44" t="s">
        <v>1174</v>
      </c>
      <c r="L607" s="44" t="s">
        <v>5516</v>
      </c>
      <c r="M607" s="52">
        <v>45936.333333333336</v>
      </c>
      <c r="N607" s="52">
        <v>45940.460416666669</v>
      </c>
      <c r="O607" s="44" t="s">
        <v>37</v>
      </c>
      <c r="P607" s="44" t="s">
        <v>37</v>
      </c>
      <c r="Q607" s="44" t="s">
        <v>3805</v>
      </c>
      <c r="R607" s="44" t="s">
        <v>3806</v>
      </c>
      <c r="S607" s="44" t="s">
        <v>5517</v>
      </c>
      <c r="T607" s="44" t="s">
        <v>3828</v>
      </c>
      <c r="U607" s="44">
        <v>64</v>
      </c>
      <c r="V607" s="44" t="s">
        <v>44</v>
      </c>
      <c r="W607" s="44" t="str">
        <f>VLOOKUP(D607,TIPOLOGIA!A:F,6,0)</f>
        <v>TERRESTRE</v>
      </c>
      <c r="X607" s="44" t="s">
        <v>4004</v>
      </c>
      <c r="Y607" s="44">
        <v>1</v>
      </c>
      <c r="Z607" s="63">
        <f>IF(T607="SOPORTE_TELEFÓNICO",'TARIFAS 2025'!$B$14,IF(V607="PRINCIPAL",'TARIFAS 2025'!$B$11,IF(V607="INTERMEDIA",'TARIFAS 2025'!$C$11,IF(V607="LEJANA",'TARIFAS 2025'!$D$11))))</f>
        <v>40250</v>
      </c>
      <c r="AA607" s="63">
        <f t="shared" si="9"/>
        <v>40250</v>
      </c>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row>
    <row r="608" spans="1:59" s="35" customFormat="1" ht="15.6">
      <c r="A608" s="44" t="s">
        <v>98</v>
      </c>
      <c r="B608" s="44" t="str">
        <f>VLOOKUP(A608,'CENTROS DE COSTOS'!A:D,2,0)</f>
        <v>0036-0007</v>
      </c>
      <c r="C608" s="44" t="str">
        <f>VLOOKUP(A608,'CENTROS DE COSTOS'!A:D,3,0)</f>
        <v>Wompi Santander</v>
      </c>
      <c r="D608" s="44">
        <v>15646</v>
      </c>
      <c r="E608" s="44">
        <v>2840442</v>
      </c>
      <c r="F608" s="44">
        <v>52924</v>
      </c>
      <c r="G608" s="44" t="s">
        <v>35</v>
      </c>
      <c r="H608" s="44" t="s">
        <v>324</v>
      </c>
      <c r="I608" s="44" t="s">
        <v>398</v>
      </c>
      <c r="J608" s="44" t="s">
        <v>2782</v>
      </c>
      <c r="K608" s="44" t="s">
        <v>1174</v>
      </c>
      <c r="L608" s="44" t="s">
        <v>5518</v>
      </c>
      <c r="M608" s="52">
        <v>45936.333333333336</v>
      </c>
      <c r="N608" s="52">
        <v>45940.461111111108</v>
      </c>
      <c r="O608" s="44" t="s">
        <v>37</v>
      </c>
      <c r="P608" s="44" t="s">
        <v>37</v>
      </c>
      <c r="Q608" s="44" t="s">
        <v>3805</v>
      </c>
      <c r="R608" s="44" t="s">
        <v>3806</v>
      </c>
      <c r="S608" s="44" t="s">
        <v>5519</v>
      </c>
      <c r="T608" s="44" t="s">
        <v>3828</v>
      </c>
      <c r="U608" s="44">
        <v>64</v>
      </c>
      <c r="V608" s="44" t="s">
        <v>43</v>
      </c>
      <c r="W608" s="44" t="str">
        <f>VLOOKUP(D608,TIPOLOGIA!A:F,6,0)</f>
        <v>TERRESTRE</v>
      </c>
      <c r="X608" s="44" t="s">
        <v>2070</v>
      </c>
      <c r="Y608" s="44">
        <v>1</v>
      </c>
      <c r="Z608" s="63">
        <f>IF(T608="SOPORTE_TELEFÓNICO",'TARIFAS 2025'!$B$14,IF(V608="PRINCIPAL",'TARIFAS 2025'!$B$11,IF(V608="INTERMEDIA",'TARIFAS 2025'!$C$11,IF(V608="LEJANA",'TARIFAS 2025'!$D$11))))</f>
        <v>36351</v>
      </c>
      <c r="AA608" s="63">
        <f t="shared" si="9"/>
        <v>36351</v>
      </c>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row>
    <row r="609" spans="1:59" s="35" customFormat="1" ht="15.6">
      <c r="A609" s="44" t="s">
        <v>93</v>
      </c>
      <c r="B609" s="44" t="str">
        <f>VLOOKUP(A609,'CENTROS DE COSTOS'!A:D,2,0)</f>
        <v>0036-0003</v>
      </c>
      <c r="C609" s="44" t="str">
        <f>VLOOKUP(A609,'CENTROS DE COSTOS'!A:D,3,0)</f>
        <v>Wompi Suroccidente</v>
      </c>
      <c r="D609" s="44">
        <v>52838</v>
      </c>
      <c r="E609" s="44">
        <v>2835818</v>
      </c>
      <c r="F609" s="44">
        <v>64971</v>
      </c>
      <c r="G609" s="44" t="s">
        <v>35</v>
      </c>
      <c r="H609" s="44" t="s">
        <v>135</v>
      </c>
      <c r="I609" s="44" t="s">
        <v>891</v>
      </c>
      <c r="J609" s="44" t="s">
        <v>5520</v>
      </c>
      <c r="K609" s="44" t="s">
        <v>1174</v>
      </c>
      <c r="L609" s="44" t="s">
        <v>5521</v>
      </c>
      <c r="M609" s="52">
        <v>45933.46875</v>
      </c>
      <c r="N609" s="52">
        <v>45940.480555555558</v>
      </c>
      <c r="O609" s="44" t="s">
        <v>37</v>
      </c>
      <c r="P609" s="44" t="s">
        <v>37</v>
      </c>
      <c r="Q609" s="44" t="s">
        <v>3805</v>
      </c>
      <c r="R609" s="44" t="s">
        <v>3806</v>
      </c>
      <c r="S609" s="44" t="s">
        <v>5522</v>
      </c>
      <c r="T609" s="44" t="s">
        <v>3828</v>
      </c>
      <c r="U609" s="44">
        <v>40</v>
      </c>
      <c r="V609" s="44" t="s">
        <v>43</v>
      </c>
      <c r="W609" s="44" t="str">
        <f>VLOOKUP(D609,TIPOLOGIA!A:F,6,0)</f>
        <v>TERRESTRE</v>
      </c>
      <c r="X609" s="44" t="s">
        <v>4004</v>
      </c>
      <c r="Y609" s="44">
        <v>1</v>
      </c>
      <c r="Z609" s="63">
        <f>IF(T609="SOPORTE_TELEFÓNICO",'TARIFAS 2025'!$B$14,IF(V609="PRINCIPAL",'TARIFAS 2025'!$B$11,IF(V609="INTERMEDIA",'TARIFAS 2025'!$C$11,IF(V609="LEJANA",'TARIFAS 2025'!$D$11))))</f>
        <v>36351</v>
      </c>
      <c r="AA609" s="63">
        <f t="shared" si="9"/>
        <v>36351</v>
      </c>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row>
    <row r="610" spans="1:59" s="35" customFormat="1" ht="15.6">
      <c r="A610" s="44" t="s">
        <v>92</v>
      </c>
      <c r="B610" s="44" t="str">
        <f>VLOOKUP(A610,'CENTROS DE COSTOS'!A:D,2,0)</f>
        <v>0036-0006</v>
      </c>
      <c r="C610" s="44" t="str">
        <f>VLOOKUP(A610,'CENTROS DE COSTOS'!A:D,3,0)</f>
        <v>Wompi Oriente</v>
      </c>
      <c r="D610" s="44">
        <v>18479</v>
      </c>
      <c r="E610" s="44">
        <v>2835899</v>
      </c>
      <c r="F610" s="44">
        <v>67106</v>
      </c>
      <c r="G610" s="44" t="s">
        <v>35</v>
      </c>
      <c r="H610" s="44" t="s">
        <v>468</v>
      </c>
      <c r="I610" s="44" t="s">
        <v>477</v>
      </c>
      <c r="J610" s="44" t="s">
        <v>5523</v>
      </c>
      <c r="K610" s="44" t="s">
        <v>1174</v>
      </c>
      <c r="L610" s="44" t="s">
        <v>5524</v>
      </c>
      <c r="M610" s="52">
        <v>45933.481944444444</v>
      </c>
      <c r="N610" s="52">
        <v>45940.481944444444</v>
      </c>
      <c r="O610" s="44" t="s">
        <v>37</v>
      </c>
      <c r="P610" s="44" t="s">
        <v>37</v>
      </c>
      <c r="Q610" s="44" t="s">
        <v>3805</v>
      </c>
      <c r="R610" s="44" t="s">
        <v>3806</v>
      </c>
      <c r="S610" s="44" t="s">
        <v>5525</v>
      </c>
      <c r="T610" s="44" t="s">
        <v>3828</v>
      </c>
      <c r="U610" s="44">
        <v>16</v>
      </c>
      <c r="V610" s="44" t="s">
        <v>44</v>
      </c>
      <c r="W610" s="44" t="str">
        <f>VLOOKUP(D610,TIPOLOGIA!A:F,6,0)</f>
        <v>TERRESTRE</v>
      </c>
      <c r="X610" s="44" t="s">
        <v>4004</v>
      </c>
      <c r="Y610" s="44">
        <v>1</v>
      </c>
      <c r="Z610" s="63">
        <f>IF(T610="SOPORTE_TELEFÓNICO",'TARIFAS 2025'!$B$14,IF(V610="PRINCIPAL",'TARIFAS 2025'!$B$11,IF(V610="INTERMEDIA",'TARIFAS 2025'!$C$11,IF(V610="LEJANA",'TARIFAS 2025'!$D$11))))</f>
        <v>40250</v>
      </c>
      <c r="AA610" s="63">
        <f t="shared" si="9"/>
        <v>40250</v>
      </c>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row>
    <row r="611" spans="1:59" s="35" customFormat="1" ht="15.6">
      <c r="A611" s="44" t="s">
        <v>79</v>
      </c>
      <c r="B611" s="44" t="str">
        <f>VLOOKUP(A611,'CENTROS DE COSTOS'!A:D,2,0)</f>
        <v>0036-0003</v>
      </c>
      <c r="C611" s="44" t="str">
        <f>VLOOKUP(A611,'CENTROS DE COSTOS'!A:D,3,0)</f>
        <v>Wompi Suroccidente</v>
      </c>
      <c r="D611" s="44">
        <v>19532</v>
      </c>
      <c r="E611" s="44">
        <v>2835695</v>
      </c>
      <c r="F611" s="44">
        <v>79400</v>
      </c>
      <c r="G611" s="44" t="s">
        <v>35</v>
      </c>
      <c r="H611" s="44" t="s">
        <v>500</v>
      </c>
      <c r="I611" s="44" t="s">
        <v>522</v>
      </c>
      <c r="J611" s="44" t="s">
        <v>5176</v>
      </c>
      <c r="K611" s="44" t="s">
        <v>1174</v>
      </c>
      <c r="L611" s="44" t="s">
        <v>5526</v>
      </c>
      <c r="M611" s="52">
        <v>45933.479166666664</v>
      </c>
      <c r="N611" s="52">
        <v>45940.481944444444</v>
      </c>
      <c r="O611" s="44" t="s">
        <v>37</v>
      </c>
      <c r="P611" s="44" t="s">
        <v>37</v>
      </c>
      <c r="Q611" s="44" t="s">
        <v>3805</v>
      </c>
      <c r="R611" s="44" t="s">
        <v>3806</v>
      </c>
      <c r="S611" s="44" t="s">
        <v>5527</v>
      </c>
      <c r="T611" s="44" t="s">
        <v>3828</v>
      </c>
      <c r="U611" s="44">
        <v>48</v>
      </c>
      <c r="V611" s="44" t="s">
        <v>44</v>
      </c>
      <c r="W611" s="44" t="str">
        <f>VLOOKUP(D611,TIPOLOGIA!A:F,6,0)</f>
        <v>TERRESTRE</v>
      </c>
      <c r="X611" s="44" t="s">
        <v>4726</v>
      </c>
      <c r="Y611" s="44">
        <v>1</v>
      </c>
      <c r="Z611" s="63">
        <f>IF(T611="SOPORTE_TELEFÓNICO",'TARIFAS 2025'!$B$14,IF(V611="PRINCIPAL",'TARIFAS 2025'!$B$11,IF(V611="INTERMEDIA",'TARIFAS 2025'!$C$11,IF(V611="LEJANA",'TARIFAS 2025'!$D$11))))</f>
        <v>40250</v>
      </c>
      <c r="AA611" s="63">
        <f t="shared" si="9"/>
        <v>40250</v>
      </c>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row>
    <row r="612" spans="1:59" s="35" customFormat="1" ht="15.6">
      <c r="A612" s="44" t="s">
        <v>93</v>
      </c>
      <c r="B612" s="44" t="str">
        <f>VLOOKUP(A612,'CENTROS DE COSTOS'!A:D,2,0)</f>
        <v>0036-0003</v>
      </c>
      <c r="C612" s="44" t="str">
        <f>VLOOKUP(A612,'CENTROS DE COSTOS'!A:D,3,0)</f>
        <v>Wompi Suroccidente</v>
      </c>
      <c r="D612" s="44">
        <v>52110</v>
      </c>
      <c r="E612" s="44">
        <v>2839384</v>
      </c>
      <c r="F612" s="44">
        <v>69606</v>
      </c>
      <c r="G612" s="44" t="s">
        <v>35</v>
      </c>
      <c r="H612" s="44" t="s">
        <v>135</v>
      </c>
      <c r="I612" s="44" t="s">
        <v>847</v>
      </c>
      <c r="J612" s="44" t="s">
        <v>5528</v>
      </c>
      <c r="K612" s="44" t="s">
        <v>1174</v>
      </c>
      <c r="L612" s="44" t="s">
        <v>5529</v>
      </c>
      <c r="M612" s="52">
        <v>45936.333333333336</v>
      </c>
      <c r="N612" s="52">
        <v>45940.482638888891</v>
      </c>
      <c r="O612" s="44" t="s">
        <v>37</v>
      </c>
      <c r="P612" s="44" t="s">
        <v>37</v>
      </c>
      <c r="Q612" s="44" t="s">
        <v>3805</v>
      </c>
      <c r="R612" s="44" t="s">
        <v>3806</v>
      </c>
      <c r="S612" s="44" t="s">
        <v>5530</v>
      </c>
      <c r="T612" s="44" t="s">
        <v>3828</v>
      </c>
      <c r="U612" s="44">
        <v>16</v>
      </c>
      <c r="V612" s="44" t="s">
        <v>43</v>
      </c>
      <c r="W612" s="44" t="str">
        <f>VLOOKUP(D612,TIPOLOGIA!A:F,6,0)</f>
        <v>TERRESTRE</v>
      </c>
      <c r="X612" s="44" t="s">
        <v>4726</v>
      </c>
      <c r="Y612" s="44">
        <v>1</v>
      </c>
      <c r="Z612" s="63">
        <f>IF(T612="SOPORTE_TELEFÓNICO",'TARIFAS 2025'!$B$14,IF(V612="PRINCIPAL",'TARIFAS 2025'!$B$11,IF(V612="INTERMEDIA",'TARIFAS 2025'!$C$11,IF(V612="LEJANA",'TARIFAS 2025'!$D$11))))</f>
        <v>36351</v>
      </c>
      <c r="AA612" s="63">
        <f t="shared" si="9"/>
        <v>36351</v>
      </c>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1"/>
      <c r="AX612" s="41"/>
      <c r="AY612" s="41"/>
      <c r="AZ612" s="41"/>
      <c r="BA612" s="41"/>
      <c r="BB612" s="41"/>
      <c r="BC612" s="41"/>
      <c r="BD612" s="41"/>
      <c r="BE612" s="41"/>
      <c r="BF612" s="41"/>
      <c r="BG612" s="41"/>
    </row>
    <row r="613" spans="1:59" s="35" customFormat="1" ht="15.6">
      <c r="A613" s="44" t="s">
        <v>79</v>
      </c>
      <c r="B613" s="44" t="str">
        <f>VLOOKUP(A613,'CENTROS DE COSTOS'!A:D,2,0)</f>
        <v>0036-0003</v>
      </c>
      <c r="C613" s="44" t="str">
        <f>VLOOKUP(A613,'CENTROS DE COSTOS'!A:D,3,0)</f>
        <v>Wompi Suroccidente</v>
      </c>
      <c r="D613" s="44">
        <v>76364</v>
      </c>
      <c r="E613" s="44">
        <v>2838612</v>
      </c>
      <c r="F613" s="44">
        <v>17890</v>
      </c>
      <c r="G613" s="44" t="s">
        <v>35</v>
      </c>
      <c r="H613" s="44" t="s">
        <v>1103</v>
      </c>
      <c r="I613" s="44" t="s">
        <v>1121</v>
      </c>
      <c r="J613" s="44" t="s">
        <v>5531</v>
      </c>
      <c r="K613" s="44" t="s">
        <v>1174</v>
      </c>
      <c r="L613" s="44" t="s">
        <v>5532</v>
      </c>
      <c r="M613" s="52">
        <v>45936.333333333336</v>
      </c>
      <c r="N613" s="52">
        <v>45940.48333333333</v>
      </c>
      <c r="O613" s="44" t="s">
        <v>37</v>
      </c>
      <c r="P613" s="44" t="s">
        <v>37</v>
      </c>
      <c r="Q613" s="44" t="s">
        <v>3805</v>
      </c>
      <c r="R613" s="44" t="s">
        <v>3806</v>
      </c>
      <c r="S613" s="44" t="s">
        <v>5533</v>
      </c>
      <c r="T613" s="44" t="s">
        <v>3828</v>
      </c>
      <c r="U613" s="44">
        <v>40</v>
      </c>
      <c r="V613" s="44" t="s">
        <v>43</v>
      </c>
      <c r="W613" s="44" t="str">
        <f>VLOOKUP(D613,TIPOLOGIA!A:F,6,0)</f>
        <v>TERRESTRE</v>
      </c>
      <c r="X613" s="44" t="s">
        <v>2212</v>
      </c>
      <c r="Y613" s="44">
        <v>1</v>
      </c>
      <c r="Z613" s="63">
        <f>IF(T613="SOPORTE_TELEFÓNICO",'TARIFAS 2025'!$B$14,IF(V613="PRINCIPAL",'TARIFAS 2025'!$B$11,IF(V613="INTERMEDIA",'TARIFAS 2025'!$C$11,IF(V613="LEJANA",'TARIFAS 2025'!$D$11))))</f>
        <v>36351</v>
      </c>
      <c r="AA613" s="63">
        <f t="shared" si="9"/>
        <v>36351</v>
      </c>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1"/>
      <c r="AX613" s="41"/>
      <c r="AY613" s="41"/>
      <c r="AZ613" s="41"/>
      <c r="BA613" s="41"/>
      <c r="BB613" s="41"/>
      <c r="BC613" s="41"/>
      <c r="BD613" s="41"/>
      <c r="BE613" s="41"/>
      <c r="BF613" s="41"/>
      <c r="BG613" s="41"/>
    </row>
    <row r="614" spans="1:59" s="35" customFormat="1" ht="15.6">
      <c r="A614" s="44" t="s">
        <v>98</v>
      </c>
      <c r="B614" s="44" t="str">
        <f>VLOOKUP(A614,'CENTROS DE COSTOS'!A:D,2,0)</f>
        <v>0036-0007</v>
      </c>
      <c r="C614" s="44" t="str">
        <f>VLOOKUP(A614,'CENTROS DE COSTOS'!A:D,3,0)</f>
        <v>Wompi Santander</v>
      </c>
      <c r="D614" s="44">
        <v>15759</v>
      </c>
      <c r="E614" s="44">
        <v>2836370</v>
      </c>
      <c r="F614" s="44">
        <v>45648</v>
      </c>
      <c r="G614" s="44" t="s">
        <v>35</v>
      </c>
      <c r="H614" s="44" t="s">
        <v>324</v>
      </c>
      <c r="I614" s="44" t="s">
        <v>414</v>
      </c>
      <c r="J614" s="44" t="s">
        <v>5534</v>
      </c>
      <c r="K614" s="44" t="s">
        <v>1174</v>
      </c>
      <c r="L614" s="44" t="s">
        <v>5535</v>
      </c>
      <c r="M614" s="52">
        <v>45933.520833333336</v>
      </c>
      <c r="N614" s="52">
        <v>45940.48333333333</v>
      </c>
      <c r="O614" s="44" t="s">
        <v>37</v>
      </c>
      <c r="P614" s="44" t="s">
        <v>37</v>
      </c>
      <c r="Q614" s="44" t="s">
        <v>3805</v>
      </c>
      <c r="R614" s="44" t="s">
        <v>3806</v>
      </c>
      <c r="S614" s="44" t="s">
        <v>5536</v>
      </c>
      <c r="T614" s="44" t="s">
        <v>3828</v>
      </c>
      <c r="U614" s="44">
        <v>64</v>
      </c>
      <c r="V614" s="44" t="s">
        <v>43</v>
      </c>
      <c r="W614" s="44" t="str">
        <f>VLOOKUP(D614,TIPOLOGIA!A:F,6,0)</f>
        <v>TERRESTRE</v>
      </c>
      <c r="X614" s="44" t="s">
        <v>4726</v>
      </c>
      <c r="Y614" s="44">
        <v>1</v>
      </c>
      <c r="Z614" s="63">
        <f>IF(T614="SOPORTE_TELEFÓNICO",'TARIFAS 2025'!$B$14,IF(V614="PRINCIPAL",'TARIFAS 2025'!$B$11,IF(V614="INTERMEDIA",'TARIFAS 2025'!$C$11,IF(V614="LEJANA",'TARIFAS 2025'!$D$11))))</f>
        <v>36351</v>
      </c>
      <c r="AA614" s="63">
        <f t="shared" si="9"/>
        <v>36351</v>
      </c>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1"/>
      <c r="AX614" s="41"/>
      <c r="AY614" s="41"/>
      <c r="AZ614" s="41"/>
      <c r="BA614" s="41"/>
      <c r="BB614" s="41"/>
      <c r="BC614" s="41"/>
      <c r="BD614" s="41"/>
      <c r="BE614" s="41"/>
      <c r="BF614" s="41"/>
      <c r="BG614" s="41"/>
    </row>
    <row r="615" spans="1:59" s="35" customFormat="1" ht="15.6">
      <c r="A615" s="44" t="s">
        <v>79</v>
      </c>
      <c r="B615" s="44" t="str">
        <f>VLOOKUP(A615,'CENTROS DE COSTOS'!A:D,2,0)</f>
        <v>0036-0003</v>
      </c>
      <c r="C615" s="44" t="str">
        <f>VLOOKUP(A615,'CENTROS DE COSTOS'!A:D,3,0)</f>
        <v>Wompi Suroccidente</v>
      </c>
      <c r="D615" s="44">
        <v>76248</v>
      </c>
      <c r="E615" s="44">
        <v>2836608</v>
      </c>
      <c r="F615" s="44">
        <v>79300</v>
      </c>
      <c r="G615" s="44" t="s">
        <v>35</v>
      </c>
      <c r="H615" s="44" t="s">
        <v>1103</v>
      </c>
      <c r="I615" s="44" t="s">
        <v>1115</v>
      </c>
      <c r="J615" s="44" t="s">
        <v>5537</v>
      </c>
      <c r="K615" s="44" t="s">
        <v>1174</v>
      </c>
      <c r="L615" s="44" t="s">
        <v>5538</v>
      </c>
      <c r="M615" s="52">
        <v>45933.538194444445</v>
      </c>
      <c r="N615" s="52">
        <v>45940.484027777777</v>
      </c>
      <c r="O615" s="44" t="s">
        <v>37</v>
      </c>
      <c r="P615" s="44" t="s">
        <v>37</v>
      </c>
      <c r="Q615" s="44" t="s">
        <v>3805</v>
      </c>
      <c r="R615" s="44" t="s">
        <v>3806</v>
      </c>
      <c r="S615" s="44" t="s">
        <v>5539</v>
      </c>
      <c r="T615" s="44" t="s">
        <v>3828</v>
      </c>
      <c r="U615" s="44">
        <v>64</v>
      </c>
      <c r="V615" s="44" t="s">
        <v>43</v>
      </c>
      <c r="W615" s="44" t="str">
        <f>VLOOKUP(D615,TIPOLOGIA!A:F,6,0)</f>
        <v>TERRESTRE</v>
      </c>
      <c r="X615" s="44" t="s">
        <v>4726</v>
      </c>
      <c r="Y615" s="44">
        <v>1</v>
      </c>
      <c r="Z615" s="63">
        <f>IF(T615="SOPORTE_TELEFÓNICO",'TARIFAS 2025'!$B$14,IF(V615="PRINCIPAL",'TARIFAS 2025'!$B$11,IF(V615="INTERMEDIA",'TARIFAS 2025'!$C$11,IF(V615="LEJANA",'TARIFAS 2025'!$D$11))))</f>
        <v>36351</v>
      </c>
      <c r="AA615" s="63">
        <f t="shared" si="9"/>
        <v>36351</v>
      </c>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1"/>
      <c r="AX615" s="41"/>
      <c r="AY615" s="41"/>
      <c r="AZ615" s="41"/>
      <c r="BA615" s="41"/>
      <c r="BB615" s="41"/>
      <c r="BC615" s="41"/>
      <c r="BD615" s="41"/>
      <c r="BE615" s="41"/>
      <c r="BF615" s="41"/>
      <c r="BG615" s="41"/>
    </row>
    <row r="616" spans="1:59" s="35" customFormat="1" ht="15.6">
      <c r="A616" s="44" t="s">
        <v>73</v>
      </c>
      <c r="B616" s="44" t="str">
        <f>VLOOKUP(A616,'CENTROS DE COSTOS'!A:D,2,0)</f>
        <v>0036-0004</v>
      </c>
      <c r="C616" s="44" t="str">
        <f>VLOOKUP(A616,'CENTROS DE COSTOS'!A:D,3,0)</f>
        <v>Wompi Centro</v>
      </c>
      <c r="D616" s="44">
        <v>25286</v>
      </c>
      <c r="E616" s="44">
        <v>2836645</v>
      </c>
      <c r="F616" s="44">
        <v>30351</v>
      </c>
      <c r="G616" s="44" t="s">
        <v>35</v>
      </c>
      <c r="H616" s="44" t="s">
        <v>620</v>
      </c>
      <c r="I616" s="44" t="s">
        <v>652</v>
      </c>
      <c r="J616" s="44" t="s">
        <v>5540</v>
      </c>
      <c r="K616" s="44" t="s">
        <v>1174</v>
      </c>
      <c r="L616" s="44" t="s">
        <v>5541</v>
      </c>
      <c r="M616" s="52">
        <v>45933.563888888886</v>
      </c>
      <c r="N616" s="52">
        <v>45940.484722222223</v>
      </c>
      <c r="O616" s="44" t="s">
        <v>37</v>
      </c>
      <c r="P616" s="44" t="s">
        <v>37</v>
      </c>
      <c r="Q616" s="44" t="s">
        <v>3805</v>
      </c>
      <c r="R616" s="44" t="s">
        <v>3806</v>
      </c>
      <c r="S616" s="44" t="s">
        <v>5542</v>
      </c>
      <c r="T616" s="44" t="s">
        <v>3828</v>
      </c>
      <c r="U616" s="44">
        <v>48</v>
      </c>
      <c r="V616" s="44" t="s">
        <v>43</v>
      </c>
      <c r="W616" s="44" t="str">
        <f>VLOOKUP(D616,TIPOLOGIA!A:F,6,0)</f>
        <v>TERRESTRE</v>
      </c>
      <c r="X616" s="44" t="s">
        <v>4908</v>
      </c>
      <c r="Y616" s="44">
        <v>1</v>
      </c>
      <c r="Z616" s="63">
        <f>IF(T616="SOPORTE_TELEFÓNICO",'TARIFAS 2025'!$B$14,IF(V616="PRINCIPAL",'TARIFAS 2025'!$B$11,IF(V616="INTERMEDIA",'TARIFAS 2025'!$C$11,IF(V616="LEJANA",'TARIFAS 2025'!$D$11))))</f>
        <v>36351</v>
      </c>
      <c r="AA616" s="63">
        <f t="shared" si="9"/>
        <v>36351</v>
      </c>
      <c r="AB616" s="41"/>
      <c r="AC616" s="41"/>
      <c r="AD616" s="41"/>
      <c r="AE616" s="41"/>
      <c r="AF616" s="41"/>
      <c r="AG616" s="41"/>
      <c r="AH616" s="41"/>
      <c r="AI616" s="41"/>
      <c r="AJ616" s="41"/>
      <c r="AK616" s="41"/>
      <c r="AL616" s="41"/>
      <c r="AM616" s="41"/>
      <c r="AN616" s="41"/>
      <c r="AO616" s="41"/>
      <c r="AP616" s="41"/>
      <c r="AQ616" s="41"/>
      <c r="AR616" s="41"/>
      <c r="AS616" s="41"/>
      <c r="AT616" s="41"/>
      <c r="AU616" s="41"/>
      <c r="AV616" s="41"/>
      <c r="AW616" s="41"/>
      <c r="AX616" s="41"/>
      <c r="AY616" s="41"/>
      <c r="AZ616" s="41"/>
      <c r="BA616" s="41"/>
      <c r="BB616" s="41"/>
      <c r="BC616" s="41"/>
      <c r="BD616" s="41"/>
      <c r="BE616" s="41"/>
      <c r="BF616" s="41"/>
      <c r="BG616" s="41"/>
    </row>
    <row r="617" spans="1:59" s="35" customFormat="1" ht="15.6">
      <c r="A617" s="44" t="s">
        <v>73</v>
      </c>
      <c r="B617" s="44" t="str">
        <f>VLOOKUP(A617,'CENTROS DE COSTOS'!A:D,2,0)</f>
        <v>0036-0004</v>
      </c>
      <c r="C617" s="44" t="str">
        <f>VLOOKUP(A617,'CENTROS DE COSTOS'!A:D,3,0)</f>
        <v>Wompi Centro</v>
      </c>
      <c r="D617" s="44">
        <v>25430</v>
      </c>
      <c r="E617" s="44">
        <v>2836633</v>
      </c>
      <c r="F617" s="44">
        <v>74755</v>
      </c>
      <c r="G617" s="44" t="s">
        <v>35</v>
      </c>
      <c r="H617" s="44" t="s">
        <v>620</v>
      </c>
      <c r="I617" s="44" t="s">
        <v>676</v>
      </c>
      <c r="J617" s="44" t="s">
        <v>5543</v>
      </c>
      <c r="K617" s="44" t="s">
        <v>1174</v>
      </c>
      <c r="L617" s="44" t="s">
        <v>5544</v>
      </c>
      <c r="M617" s="52">
        <v>45933.560416666667</v>
      </c>
      <c r="N617" s="52">
        <v>45940.484722222223</v>
      </c>
      <c r="O617" s="44" t="s">
        <v>37</v>
      </c>
      <c r="P617" s="44" t="s">
        <v>37</v>
      </c>
      <c r="Q617" s="44" t="s">
        <v>3805</v>
      </c>
      <c r="R617" s="44" t="s">
        <v>3806</v>
      </c>
      <c r="S617" s="44" t="s">
        <v>5545</v>
      </c>
      <c r="T617" s="44" t="s">
        <v>3828</v>
      </c>
      <c r="U617" s="44">
        <v>64</v>
      </c>
      <c r="V617" s="44" t="s">
        <v>43</v>
      </c>
      <c r="W617" s="44" t="str">
        <f>VLOOKUP(D617,TIPOLOGIA!A:F,6,0)</f>
        <v>TERRESTRE</v>
      </c>
      <c r="X617" s="44" t="s">
        <v>4726</v>
      </c>
      <c r="Y617" s="44">
        <v>1</v>
      </c>
      <c r="Z617" s="63">
        <f>IF(T617="SOPORTE_TELEFÓNICO",'TARIFAS 2025'!$B$14,IF(V617="PRINCIPAL",'TARIFAS 2025'!$B$11,IF(V617="INTERMEDIA",'TARIFAS 2025'!$C$11,IF(V617="LEJANA",'TARIFAS 2025'!$D$11))))</f>
        <v>36351</v>
      </c>
      <c r="AA617" s="63">
        <f t="shared" si="9"/>
        <v>36351</v>
      </c>
      <c r="AB617" s="41"/>
      <c r="AC617" s="41"/>
      <c r="AD617" s="41"/>
      <c r="AE617" s="41"/>
      <c r="AF617" s="41"/>
      <c r="AG617" s="41"/>
      <c r="AH617" s="41"/>
      <c r="AI617" s="41"/>
      <c r="AJ617" s="41"/>
      <c r="AK617" s="41"/>
      <c r="AL617" s="41"/>
      <c r="AM617" s="41"/>
      <c r="AN617" s="41"/>
      <c r="AO617" s="41"/>
      <c r="AP617" s="41"/>
      <c r="AQ617" s="41"/>
      <c r="AR617" s="41"/>
      <c r="AS617" s="41"/>
      <c r="AT617" s="41"/>
      <c r="AU617" s="41"/>
      <c r="AV617" s="41"/>
      <c r="AW617" s="41"/>
      <c r="AX617" s="41"/>
      <c r="AY617" s="41"/>
      <c r="AZ617" s="41"/>
      <c r="BA617" s="41"/>
      <c r="BB617" s="41"/>
      <c r="BC617" s="41"/>
      <c r="BD617" s="41"/>
      <c r="BE617" s="41"/>
      <c r="BF617" s="41"/>
      <c r="BG617" s="41"/>
    </row>
    <row r="618" spans="1:59" s="35" customFormat="1" ht="15.6">
      <c r="A618" s="44" t="s">
        <v>79</v>
      </c>
      <c r="B618" s="44" t="str">
        <f>VLOOKUP(A618,'CENTROS DE COSTOS'!A:D,2,0)</f>
        <v>0036-0003</v>
      </c>
      <c r="C618" s="44" t="str">
        <f>VLOOKUP(A618,'CENTROS DE COSTOS'!A:D,3,0)</f>
        <v>Wompi Suroccidente</v>
      </c>
      <c r="D618" s="44">
        <v>76364</v>
      </c>
      <c r="E618" s="44">
        <v>2836692</v>
      </c>
      <c r="F618" s="44">
        <v>17613</v>
      </c>
      <c r="G618" s="44" t="s">
        <v>35</v>
      </c>
      <c r="H618" s="44" t="s">
        <v>1103</v>
      </c>
      <c r="I618" s="44" t="s">
        <v>1121</v>
      </c>
      <c r="J618" s="44" t="s">
        <v>5546</v>
      </c>
      <c r="K618" s="44" t="s">
        <v>1174</v>
      </c>
      <c r="L618" s="44" t="s">
        <v>5547</v>
      </c>
      <c r="M618" s="52">
        <v>45933.584722222222</v>
      </c>
      <c r="N618" s="52">
        <v>45940.48541666667</v>
      </c>
      <c r="O618" s="44" t="s">
        <v>37</v>
      </c>
      <c r="P618" s="44" t="s">
        <v>37</v>
      </c>
      <c r="Q618" s="44" t="s">
        <v>3805</v>
      </c>
      <c r="R618" s="44" t="s">
        <v>3806</v>
      </c>
      <c r="S618" s="44" t="s">
        <v>5548</v>
      </c>
      <c r="T618" s="44" t="s">
        <v>3828</v>
      </c>
      <c r="U618" s="44">
        <v>64</v>
      </c>
      <c r="V618" s="44" t="s">
        <v>43</v>
      </c>
      <c r="W618" s="44" t="str">
        <f>VLOOKUP(D618,TIPOLOGIA!A:F,6,0)</f>
        <v>TERRESTRE</v>
      </c>
      <c r="X618" s="44" t="s">
        <v>4908</v>
      </c>
      <c r="Y618" s="44">
        <v>1</v>
      </c>
      <c r="Z618" s="63">
        <f>IF(T618="SOPORTE_TELEFÓNICO",'TARIFAS 2025'!$B$14,IF(V618="PRINCIPAL",'TARIFAS 2025'!$B$11,IF(V618="INTERMEDIA",'TARIFAS 2025'!$C$11,IF(V618="LEJANA",'TARIFAS 2025'!$D$11))))</f>
        <v>36351</v>
      </c>
      <c r="AA618" s="63">
        <f t="shared" si="9"/>
        <v>36351</v>
      </c>
      <c r="AB618" s="41"/>
      <c r="AC618" s="41"/>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1"/>
      <c r="BD618" s="41"/>
      <c r="BE618" s="41"/>
      <c r="BF618" s="41"/>
      <c r="BG618" s="41"/>
    </row>
    <row r="619" spans="1:59" s="35" customFormat="1" ht="15.6">
      <c r="A619" s="44" t="s">
        <v>98</v>
      </c>
      <c r="B619" s="44" t="str">
        <f>VLOOKUP(A619,'CENTROS DE COSTOS'!A:D,2,0)</f>
        <v>0036-0007</v>
      </c>
      <c r="C619" s="44" t="str">
        <f>VLOOKUP(A619,'CENTROS DE COSTOS'!A:D,3,0)</f>
        <v>Wompi Santander</v>
      </c>
      <c r="D619" s="44">
        <v>15759</v>
      </c>
      <c r="E619" s="44">
        <v>2819894</v>
      </c>
      <c r="F619" s="44">
        <v>43161</v>
      </c>
      <c r="G619" s="44" t="s">
        <v>35</v>
      </c>
      <c r="H619" s="44" t="s">
        <v>324</v>
      </c>
      <c r="I619" s="44" t="s">
        <v>414</v>
      </c>
      <c r="J619" s="44" t="s">
        <v>5549</v>
      </c>
      <c r="K619" s="44" t="s">
        <v>1174</v>
      </c>
      <c r="L619" s="44" t="s">
        <v>5550</v>
      </c>
      <c r="M619" s="52">
        <v>45931.365972222222</v>
      </c>
      <c r="N619" s="52">
        <v>45940.486805555556</v>
      </c>
      <c r="O619" s="44" t="s">
        <v>37</v>
      </c>
      <c r="P619" s="44" t="s">
        <v>37</v>
      </c>
      <c r="Q619" s="44" t="s">
        <v>3805</v>
      </c>
      <c r="R619" s="44" t="s">
        <v>3806</v>
      </c>
      <c r="S619" s="44" t="s">
        <v>5551</v>
      </c>
      <c r="T619" s="44" t="s">
        <v>3828</v>
      </c>
      <c r="U619" s="44">
        <v>48</v>
      </c>
      <c r="V619" s="44" t="s">
        <v>43</v>
      </c>
      <c r="W619" s="44" t="str">
        <f>VLOOKUP(D619,TIPOLOGIA!A:F,6,0)</f>
        <v>TERRESTRE</v>
      </c>
      <c r="X619" s="44" t="s">
        <v>4004</v>
      </c>
      <c r="Y619" s="44">
        <v>1</v>
      </c>
      <c r="Z619" s="63">
        <f>IF(T619="SOPORTE_TELEFÓNICO",'TARIFAS 2025'!$B$14,IF(V619="PRINCIPAL",'TARIFAS 2025'!$B$11,IF(V619="INTERMEDIA",'TARIFAS 2025'!$C$11,IF(V619="LEJANA",'TARIFAS 2025'!$D$11))))</f>
        <v>36351</v>
      </c>
      <c r="AA619" s="63">
        <f t="shared" si="9"/>
        <v>36351</v>
      </c>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row>
    <row r="620" spans="1:59" s="35" customFormat="1" ht="15.6">
      <c r="A620" s="44" t="s">
        <v>83</v>
      </c>
      <c r="B620" s="44" t="str">
        <f>VLOOKUP(A620,'CENTROS DE COSTOS'!A:D,2,0)</f>
        <v>0036-0007</v>
      </c>
      <c r="C620" s="44" t="str">
        <f>VLOOKUP(A620,'CENTROS DE COSTOS'!A:D,3,0)</f>
        <v>Wompi Santander</v>
      </c>
      <c r="D620" s="44">
        <v>54820</v>
      </c>
      <c r="E620" s="44">
        <v>2837415</v>
      </c>
      <c r="F620" s="44">
        <v>10566</v>
      </c>
      <c r="G620" s="44" t="s">
        <v>35</v>
      </c>
      <c r="H620" s="44" t="s">
        <v>893</v>
      </c>
      <c r="I620" s="44" t="s">
        <v>143</v>
      </c>
      <c r="J620" s="44" t="s">
        <v>5552</v>
      </c>
      <c r="K620" s="44" t="s">
        <v>1174</v>
      </c>
      <c r="L620" s="44" t="s">
        <v>5553</v>
      </c>
      <c r="M620" s="52">
        <v>45933.624305555553</v>
      </c>
      <c r="N620" s="52">
        <v>45940.490277777775</v>
      </c>
      <c r="O620" s="44" t="s">
        <v>37</v>
      </c>
      <c r="P620" s="44" t="s">
        <v>37</v>
      </c>
      <c r="Q620" s="44" t="s">
        <v>3805</v>
      </c>
      <c r="R620" s="44" t="s">
        <v>3806</v>
      </c>
      <c r="S620" s="44" t="s">
        <v>5554</v>
      </c>
      <c r="T620" s="44" t="s">
        <v>3828</v>
      </c>
      <c r="U620" s="44">
        <v>32</v>
      </c>
      <c r="V620" s="44" t="s">
        <v>44</v>
      </c>
      <c r="W620" s="44" t="str">
        <f>VLOOKUP(D620,TIPOLOGIA!A:F,6,0)</f>
        <v>TERRESTRE</v>
      </c>
      <c r="X620" s="44" t="s">
        <v>4004</v>
      </c>
      <c r="Y620" s="44">
        <v>1</v>
      </c>
      <c r="Z620" s="63">
        <f>IF(T620="SOPORTE_TELEFÓNICO",'TARIFAS 2025'!$B$14,IF(V620="PRINCIPAL",'TARIFAS 2025'!$B$11,IF(V620="INTERMEDIA",'TARIFAS 2025'!$C$11,IF(V620="LEJANA",'TARIFAS 2025'!$D$11))))</f>
        <v>40250</v>
      </c>
      <c r="AA620" s="63">
        <f t="shared" si="9"/>
        <v>40250</v>
      </c>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row>
    <row r="621" spans="1:59" s="35" customFormat="1" ht="15.6">
      <c r="A621" s="44" t="s">
        <v>90</v>
      </c>
      <c r="B621" s="44" t="str">
        <f>VLOOKUP(A621,'CENTROS DE COSTOS'!A:D,2,0)</f>
        <v>0036-0005</v>
      </c>
      <c r="C621" s="44" t="str">
        <f>VLOOKUP(A621,'CENTROS DE COSTOS'!A:D,3,0)</f>
        <v>Wompi Noroccidente</v>
      </c>
      <c r="D621" s="44">
        <v>5001</v>
      </c>
      <c r="E621" s="44">
        <v>2842169</v>
      </c>
      <c r="F621" s="44">
        <v>75027</v>
      </c>
      <c r="G621" s="44" t="s">
        <v>35</v>
      </c>
      <c r="H621" s="44" t="s">
        <v>122</v>
      </c>
      <c r="I621" s="44" t="s">
        <v>2044</v>
      </c>
      <c r="J621" s="44" t="s">
        <v>5555</v>
      </c>
      <c r="K621" s="44" t="s">
        <v>1174</v>
      </c>
      <c r="L621" s="44" t="s">
        <v>5556</v>
      </c>
      <c r="M621" s="52">
        <v>45936.379166666666</v>
      </c>
      <c r="N621" s="52">
        <v>45940.491666666669</v>
      </c>
      <c r="O621" s="44" t="s">
        <v>37</v>
      </c>
      <c r="P621" s="44" t="s">
        <v>37</v>
      </c>
      <c r="Q621" s="44" t="s">
        <v>3805</v>
      </c>
      <c r="R621" s="44" t="s">
        <v>3806</v>
      </c>
      <c r="S621" s="44" t="s">
        <v>5557</v>
      </c>
      <c r="T621" s="44" t="s">
        <v>1178</v>
      </c>
      <c r="U621" s="44">
        <v>56</v>
      </c>
      <c r="V621" s="44" t="s">
        <v>42</v>
      </c>
      <c r="W621" s="44" t="str">
        <f>VLOOKUP(D621,TIPOLOGIA!A:F,6,0)</f>
        <v>TERRESTRE</v>
      </c>
      <c r="X621" s="44" t="s">
        <v>2070</v>
      </c>
      <c r="Y621" s="44">
        <v>1</v>
      </c>
      <c r="Z621" s="63">
        <f>IF(T621="SOPORTE_TELEFÓNICO",'TARIFAS 2025'!$B$14,IF(V621="PRINCIPAL",'TARIFAS 2025'!$B$11,IF(V621="INTERMEDIA",'TARIFAS 2025'!$C$11,IF(V621="LEJANA",'TARIFAS 2025'!$D$11))))</f>
        <v>31419</v>
      </c>
      <c r="AA621" s="63">
        <f t="shared" si="9"/>
        <v>31419</v>
      </c>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row>
    <row r="622" spans="1:59" s="35" customFormat="1" ht="15.6">
      <c r="A622" s="44" t="s">
        <v>90</v>
      </c>
      <c r="B622" s="44" t="str">
        <f>VLOOKUP(A622,'CENTROS DE COSTOS'!A:D,2,0)</f>
        <v>0036-0005</v>
      </c>
      <c r="C622" s="44" t="str">
        <f>VLOOKUP(A622,'CENTROS DE COSTOS'!A:D,3,0)</f>
        <v>Wompi Noroccidente</v>
      </c>
      <c r="D622" s="44">
        <v>5088</v>
      </c>
      <c r="E622" s="44">
        <v>2843776</v>
      </c>
      <c r="F622" s="44">
        <v>48347</v>
      </c>
      <c r="G622" s="44" t="s">
        <v>35</v>
      </c>
      <c r="H622" s="44" t="s">
        <v>122</v>
      </c>
      <c r="I622" s="44" t="s">
        <v>157</v>
      </c>
      <c r="J622" s="44" t="s">
        <v>5558</v>
      </c>
      <c r="K622" s="44" t="s">
        <v>1174</v>
      </c>
      <c r="L622" s="44" t="s">
        <v>5559</v>
      </c>
      <c r="M622" s="52">
        <v>45936.456944444442</v>
      </c>
      <c r="N622" s="52">
        <v>45940.493055555555</v>
      </c>
      <c r="O622" s="44" t="s">
        <v>37</v>
      </c>
      <c r="P622" s="44" t="s">
        <v>37</v>
      </c>
      <c r="Q622" s="44" t="s">
        <v>3805</v>
      </c>
      <c r="R622" s="44" t="s">
        <v>3806</v>
      </c>
      <c r="S622" s="44" t="s">
        <v>5560</v>
      </c>
      <c r="T622" s="44" t="s">
        <v>1178</v>
      </c>
      <c r="U622" s="44">
        <v>64</v>
      </c>
      <c r="V622" s="44" t="s">
        <v>42</v>
      </c>
      <c r="W622" s="44" t="str">
        <f>VLOOKUP(D622,TIPOLOGIA!A:F,6,0)</f>
        <v>TERRESTRE</v>
      </c>
      <c r="X622" s="44" t="s">
        <v>3837</v>
      </c>
      <c r="Y622" s="44">
        <v>1</v>
      </c>
      <c r="Z622" s="63">
        <f>IF(T622="SOPORTE_TELEFÓNICO",'TARIFAS 2025'!$B$14,IF(V622="PRINCIPAL",'TARIFAS 2025'!$B$11,IF(V622="INTERMEDIA",'TARIFAS 2025'!$C$11,IF(V622="LEJANA",'TARIFAS 2025'!$D$11))))</f>
        <v>31419</v>
      </c>
      <c r="AA622" s="63">
        <f t="shared" si="9"/>
        <v>31419</v>
      </c>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row>
    <row r="623" spans="1:59" s="35" customFormat="1" ht="15.6">
      <c r="A623" s="44" t="s">
        <v>90</v>
      </c>
      <c r="B623" s="44" t="str">
        <f>VLOOKUP(A623,'CENTROS DE COSTOS'!A:D,2,0)</f>
        <v>0036-0005</v>
      </c>
      <c r="C623" s="44" t="str">
        <f>VLOOKUP(A623,'CENTROS DE COSTOS'!A:D,3,0)</f>
        <v>Wompi Noroccidente</v>
      </c>
      <c r="D623" s="44">
        <v>5001</v>
      </c>
      <c r="E623" s="44">
        <v>2844700</v>
      </c>
      <c r="F623" s="44">
        <v>75949</v>
      </c>
      <c r="G623" s="44" t="s">
        <v>35</v>
      </c>
      <c r="H623" s="44" t="s">
        <v>122</v>
      </c>
      <c r="I623" s="44" t="s">
        <v>2044</v>
      </c>
      <c r="J623" s="44" t="s">
        <v>5561</v>
      </c>
      <c r="K623" s="44" t="s">
        <v>1174</v>
      </c>
      <c r="L623" s="44" t="s">
        <v>5562</v>
      </c>
      <c r="M623" s="52">
        <v>45936.493055555555</v>
      </c>
      <c r="N623" s="52">
        <v>45940.494444444441</v>
      </c>
      <c r="O623" s="44" t="s">
        <v>37</v>
      </c>
      <c r="P623" s="44" t="s">
        <v>37</v>
      </c>
      <c r="Q623" s="44" t="s">
        <v>3805</v>
      </c>
      <c r="R623" s="44" t="s">
        <v>3806</v>
      </c>
      <c r="S623" s="44" t="s">
        <v>5563</v>
      </c>
      <c r="T623" s="44" t="s">
        <v>1178</v>
      </c>
      <c r="U623" s="44">
        <v>32</v>
      </c>
      <c r="V623" s="44" t="s">
        <v>42</v>
      </c>
      <c r="W623" s="44" t="str">
        <f>VLOOKUP(D623,TIPOLOGIA!A:F,6,0)</f>
        <v>TERRESTRE</v>
      </c>
      <c r="X623" s="44" t="s">
        <v>3837</v>
      </c>
      <c r="Y623" s="44">
        <v>1</v>
      </c>
      <c r="Z623" s="63">
        <f>IF(T623="SOPORTE_TELEFÓNICO",'TARIFAS 2025'!$B$14,IF(V623="PRINCIPAL",'TARIFAS 2025'!$B$11,IF(V623="INTERMEDIA",'TARIFAS 2025'!$C$11,IF(V623="LEJANA",'TARIFAS 2025'!$D$11))))</f>
        <v>31419</v>
      </c>
      <c r="AA623" s="63">
        <f t="shared" si="9"/>
        <v>31419</v>
      </c>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row>
    <row r="624" spans="1:59" s="35" customFormat="1" ht="15.6">
      <c r="A624" s="44" t="s">
        <v>90</v>
      </c>
      <c r="B624" s="44" t="str">
        <f>VLOOKUP(A624,'CENTROS DE COSTOS'!A:D,2,0)</f>
        <v>0036-0005</v>
      </c>
      <c r="C624" s="44" t="str">
        <f>VLOOKUP(A624,'CENTROS DE COSTOS'!A:D,3,0)</f>
        <v>Wompi Noroccidente</v>
      </c>
      <c r="D624" s="44">
        <v>5001</v>
      </c>
      <c r="E624" s="44">
        <v>2845196</v>
      </c>
      <c r="F624" s="44">
        <v>77268</v>
      </c>
      <c r="G624" s="44" t="s">
        <v>35</v>
      </c>
      <c r="H624" s="44" t="s">
        <v>122</v>
      </c>
      <c r="I624" s="44" t="s">
        <v>2044</v>
      </c>
      <c r="J624" s="44" t="s">
        <v>3452</v>
      </c>
      <c r="K624" s="44" t="s">
        <v>1174</v>
      </c>
      <c r="L624" s="44" t="s">
        <v>5564</v>
      </c>
      <c r="M624" s="52">
        <v>45936.565972222219</v>
      </c>
      <c r="N624" s="52">
        <v>45940.494444444441</v>
      </c>
      <c r="O624" s="44" t="s">
        <v>37</v>
      </c>
      <c r="P624" s="44" t="s">
        <v>37</v>
      </c>
      <c r="Q624" s="44" t="s">
        <v>3805</v>
      </c>
      <c r="R624" s="44" t="s">
        <v>3806</v>
      </c>
      <c r="S624" s="44" t="s">
        <v>5565</v>
      </c>
      <c r="T624" s="44" t="s">
        <v>1178</v>
      </c>
      <c r="U624" s="44">
        <v>64</v>
      </c>
      <c r="V624" s="44" t="s">
        <v>42</v>
      </c>
      <c r="W624" s="44" t="str">
        <f>VLOOKUP(D624,TIPOLOGIA!A:F,6,0)</f>
        <v>TERRESTRE</v>
      </c>
      <c r="X624" s="44" t="s">
        <v>3837</v>
      </c>
      <c r="Y624" s="44">
        <v>1</v>
      </c>
      <c r="Z624" s="63">
        <f>IF(T624="SOPORTE_TELEFÓNICO",'TARIFAS 2025'!$B$14,IF(V624="PRINCIPAL",'TARIFAS 2025'!$B$11,IF(V624="INTERMEDIA",'TARIFAS 2025'!$C$11,IF(V624="LEJANA",'TARIFAS 2025'!$D$11))))</f>
        <v>31419</v>
      </c>
      <c r="AA624" s="63">
        <f t="shared" si="9"/>
        <v>31419</v>
      </c>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row>
    <row r="625" spans="1:59" s="35" customFormat="1" ht="15.6">
      <c r="A625" s="44" t="s">
        <v>90</v>
      </c>
      <c r="B625" s="44" t="str">
        <f>VLOOKUP(A625,'CENTROS DE COSTOS'!A:D,2,0)</f>
        <v>0036-0005</v>
      </c>
      <c r="C625" s="44" t="str">
        <f>VLOOKUP(A625,'CENTROS DE COSTOS'!A:D,3,0)</f>
        <v>Wompi Noroccidente</v>
      </c>
      <c r="D625" s="44">
        <v>5360</v>
      </c>
      <c r="E625" s="44">
        <v>2847118</v>
      </c>
      <c r="F625" s="44">
        <v>49761</v>
      </c>
      <c r="G625" s="44" t="s">
        <v>35</v>
      </c>
      <c r="H625" s="44" t="s">
        <v>122</v>
      </c>
      <c r="I625" s="44" t="s">
        <v>2503</v>
      </c>
      <c r="J625" s="44" t="s">
        <v>5566</v>
      </c>
      <c r="K625" s="44" t="s">
        <v>1174</v>
      </c>
      <c r="L625" s="44" t="s">
        <v>5567</v>
      </c>
      <c r="M625" s="52">
        <v>45936.668055555558</v>
      </c>
      <c r="N625" s="52">
        <v>45940.495138888888</v>
      </c>
      <c r="O625" s="44" t="s">
        <v>37</v>
      </c>
      <c r="P625" s="44" t="s">
        <v>37</v>
      </c>
      <c r="Q625" s="44" t="s">
        <v>3805</v>
      </c>
      <c r="R625" s="44" t="s">
        <v>3806</v>
      </c>
      <c r="S625" s="44" t="s">
        <v>5568</v>
      </c>
      <c r="T625" s="44" t="s">
        <v>1178</v>
      </c>
      <c r="U625" s="44">
        <v>56</v>
      </c>
      <c r="V625" s="44" t="s">
        <v>42</v>
      </c>
      <c r="W625" s="44" t="str">
        <f>VLOOKUP(D625,TIPOLOGIA!A:F,6,0)</f>
        <v>TERRESTRE</v>
      </c>
      <c r="X625" s="44" t="s">
        <v>3837</v>
      </c>
      <c r="Y625" s="44">
        <v>1</v>
      </c>
      <c r="Z625" s="63">
        <f>IF(T625="SOPORTE_TELEFÓNICO",'TARIFAS 2025'!$B$14,IF(V625="PRINCIPAL",'TARIFAS 2025'!$B$11,IF(V625="INTERMEDIA",'TARIFAS 2025'!$C$11,IF(V625="LEJANA",'TARIFAS 2025'!$D$11))))</f>
        <v>31419</v>
      </c>
      <c r="AA625" s="63">
        <f t="shared" si="9"/>
        <v>31419</v>
      </c>
      <c r="AB625" s="41"/>
      <c r="AC625" s="41"/>
      <c r="AD625" s="41"/>
      <c r="AE625" s="41"/>
      <c r="AF625" s="41"/>
      <c r="AG625" s="41"/>
      <c r="AH625" s="41"/>
      <c r="AI625" s="41"/>
      <c r="AJ625" s="41"/>
      <c r="AK625" s="41"/>
      <c r="AL625" s="41"/>
      <c r="AM625" s="41"/>
      <c r="AN625" s="41"/>
      <c r="AO625" s="41"/>
      <c r="AP625" s="41"/>
      <c r="AQ625" s="41"/>
      <c r="AR625" s="41"/>
      <c r="AS625" s="41"/>
      <c r="AT625" s="41"/>
      <c r="AU625" s="41"/>
      <c r="AV625" s="41"/>
      <c r="AW625" s="41"/>
      <c r="AX625" s="41"/>
      <c r="AY625" s="41"/>
      <c r="AZ625" s="41"/>
      <c r="BA625" s="41"/>
      <c r="BB625" s="41"/>
      <c r="BC625" s="41"/>
      <c r="BD625" s="41"/>
      <c r="BE625" s="41"/>
      <c r="BF625" s="41"/>
      <c r="BG625" s="41"/>
    </row>
    <row r="626" spans="1:59" s="35" customFormat="1" ht="15.6">
      <c r="A626" s="44" t="s">
        <v>90</v>
      </c>
      <c r="B626" s="44" t="str">
        <f>VLOOKUP(A626,'CENTROS DE COSTOS'!A:D,2,0)</f>
        <v>0036-0005</v>
      </c>
      <c r="C626" s="44" t="str">
        <f>VLOOKUP(A626,'CENTROS DE COSTOS'!A:D,3,0)</f>
        <v>Wompi Noroccidente</v>
      </c>
      <c r="D626" s="44">
        <v>5360</v>
      </c>
      <c r="E626" s="44">
        <v>2848133</v>
      </c>
      <c r="F626" s="44">
        <v>23626</v>
      </c>
      <c r="G626" s="44" t="s">
        <v>35</v>
      </c>
      <c r="H626" s="44" t="s">
        <v>122</v>
      </c>
      <c r="I626" s="44" t="s">
        <v>192</v>
      </c>
      <c r="J626" s="44" t="s">
        <v>5569</v>
      </c>
      <c r="K626" s="44" t="s">
        <v>1174</v>
      </c>
      <c r="L626" s="44" t="s">
        <v>5570</v>
      </c>
      <c r="M626" s="52">
        <v>45937.333333333336</v>
      </c>
      <c r="N626" s="52">
        <v>45940.495833333334</v>
      </c>
      <c r="O626" s="44" t="s">
        <v>37</v>
      </c>
      <c r="P626" s="44" t="s">
        <v>37</v>
      </c>
      <c r="Q626" s="44" t="s">
        <v>3805</v>
      </c>
      <c r="R626" s="44" t="s">
        <v>3806</v>
      </c>
      <c r="S626" s="44" t="s">
        <v>5571</v>
      </c>
      <c r="T626" s="44" t="s">
        <v>1178</v>
      </c>
      <c r="U626" s="44">
        <v>32</v>
      </c>
      <c r="V626" s="44" t="s">
        <v>42</v>
      </c>
      <c r="W626" s="44" t="str">
        <f>VLOOKUP(D626,TIPOLOGIA!A:F,6,0)</f>
        <v>TERRESTRE</v>
      </c>
      <c r="X626" s="44" t="s">
        <v>3837</v>
      </c>
      <c r="Y626" s="44">
        <v>1</v>
      </c>
      <c r="Z626" s="63">
        <f>IF(T626="SOPORTE_TELEFÓNICO",'TARIFAS 2025'!$B$14,IF(V626="PRINCIPAL",'TARIFAS 2025'!$B$11,IF(V626="INTERMEDIA",'TARIFAS 2025'!$C$11,IF(V626="LEJANA",'TARIFAS 2025'!$D$11))))</f>
        <v>31419</v>
      </c>
      <c r="AA626" s="63">
        <f t="shared" si="9"/>
        <v>31419</v>
      </c>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row>
    <row r="627" spans="1:59" s="35" customFormat="1" ht="15.6">
      <c r="A627" s="44" t="s">
        <v>90</v>
      </c>
      <c r="B627" s="44" t="str">
        <f>VLOOKUP(A627,'CENTROS DE COSTOS'!A:D,2,0)</f>
        <v>0036-0005</v>
      </c>
      <c r="C627" s="44" t="str">
        <f>VLOOKUP(A627,'CENTROS DE COSTOS'!A:D,3,0)</f>
        <v>Wompi Noroccidente</v>
      </c>
      <c r="D627" s="44">
        <v>5380</v>
      </c>
      <c r="E627" s="44">
        <v>2849929</v>
      </c>
      <c r="F627" s="44">
        <v>70450</v>
      </c>
      <c r="G627" s="44" t="s">
        <v>35</v>
      </c>
      <c r="H627" s="44" t="s">
        <v>122</v>
      </c>
      <c r="I627" s="44" t="s">
        <v>196</v>
      </c>
      <c r="J627" s="44" t="s">
        <v>3314</v>
      </c>
      <c r="K627" s="44" t="s">
        <v>1174</v>
      </c>
      <c r="L627" s="44" t="s">
        <v>5572</v>
      </c>
      <c r="M627" s="52">
        <v>45937.411805555559</v>
      </c>
      <c r="N627" s="52">
        <v>45940.496527777781</v>
      </c>
      <c r="O627" s="44" t="s">
        <v>37</v>
      </c>
      <c r="P627" s="44" t="s">
        <v>37</v>
      </c>
      <c r="Q627" s="44" t="s">
        <v>3805</v>
      </c>
      <c r="R627" s="44" t="s">
        <v>3806</v>
      </c>
      <c r="S627" s="44" t="s">
        <v>5573</v>
      </c>
      <c r="T627" s="44" t="s">
        <v>1178</v>
      </c>
      <c r="U627" s="44">
        <v>32</v>
      </c>
      <c r="V627" s="44" t="s">
        <v>42</v>
      </c>
      <c r="W627" s="44" t="str">
        <f>VLOOKUP(D627,TIPOLOGIA!A:F,6,0)</f>
        <v>TERRESTRE</v>
      </c>
      <c r="X627" s="44" t="s">
        <v>3837</v>
      </c>
      <c r="Y627" s="44">
        <v>1</v>
      </c>
      <c r="Z627" s="63">
        <f>IF(T627="SOPORTE_TELEFÓNICO",'TARIFAS 2025'!$B$14,IF(V627="PRINCIPAL",'TARIFAS 2025'!$B$11,IF(V627="INTERMEDIA",'TARIFAS 2025'!$C$11,IF(V627="LEJANA",'TARIFAS 2025'!$D$11))))</f>
        <v>31419</v>
      </c>
      <c r="AA627" s="63">
        <f t="shared" si="9"/>
        <v>31419</v>
      </c>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row>
    <row r="628" spans="1:59" s="35" customFormat="1" ht="15.6">
      <c r="A628" s="44" t="s">
        <v>90</v>
      </c>
      <c r="B628" s="44" t="str">
        <f>VLOOKUP(A628,'CENTROS DE COSTOS'!A:D,2,0)</f>
        <v>0036-0005</v>
      </c>
      <c r="C628" s="44" t="str">
        <f>VLOOKUP(A628,'CENTROS DE COSTOS'!A:D,3,0)</f>
        <v>Wompi Noroccidente</v>
      </c>
      <c r="D628" s="44">
        <v>5360</v>
      </c>
      <c r="E628" s="44">
        <v>2849821</v>
      </c>
      <c r="F628" s="44">
        <v>13988</v>
      </c>
      <c r="G628" s="44" t="s">
        <v>35</v>
      </c>
      <c r="H628" s="44" t="s">
        <v>122</v>
      </c>
      <c r="I628" s="44" t="s">
        <v>192</v>
      </c>
      <c r="J628" s="44" t="s">
        <v>5574</v>
      </c>
      <c r="K628" s="44" t="s">
        <v>1174</v>
      </c>
      <c r="L628" s="44" t="s">
        <v>5575</v>
      </c>
      <c r="M628" s="52">
        <v>45937.406944444447</v>
      </c>
      <c r="N628" s="52">
        <v>45940.496527777781</v>
      </c>
      <c r="O628" s="44" t="s">
        <v>37</v>
      </c>
      <c r="P628" s="44" t="s">
        <v>37</v>
      </c>
      <c r="Q628" s="44" t="s">
        <v>3805</v>
      </c>
      <c r="R628" s="44" t="s">
        <v>3806</v>
      </c>
      <c r="S628" s="44" t="s">
        <v>5576</v>
      </c>
      <c r="T628" s="44" t="s">
        <v>1178</v>
      </c>
      <c r="U628" s="44">
        <v>64</v>
      </c>
      <c r="V628" s="44" t="s">
        <v>42</v>
      </c>
      <c r="W628" s="44" t="str">
        <f>VLOOKUP(D628,TIPOLOGIA!A:F,6,0)</f>
        <v>TERRESTRE</v>
      </c>
      <c r="X628" s="44" t="s">
        <v>3837</v>
      </c>
      <c r="Y628" s="44">
        <v>1</v>
      </c>
      <c r="Z628" s="63">
        <f>IF(T628="SOPORTE_TELEFÓNICO",'TARIFAS 2025'!$B$14,IF(V628="PRINCIPAL",'TARIFAS 2025'!$B$11,IF(V628="INTERMEDIA",'TARIFAS 2025'!$C$11,IF(V628="LEJANA",'TARIFAS 2025'!$D$11))))</f>
        <v>31419</v>
      </c>
      <c r="AA628" s="63">
        <f t="shared" si="9"/>
        <v>31419</v>
      </c>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row>
    <row r="629" spans="1:59" s="35" customFormat="1" ht="15.6">
      <c r="A629" s="44" t="s">
        <v>90</v>
      </c>
      <c r="B629" s="44" t="str">
        <f>VLOOKUP(A629,'CENTROS DE COSTOS'!A:D,2,0)</f>
        <v>0036-0005</v>
      </c>
      <c r="C629" s="44" t="str">
        <f>VLOOKUP(A629,'CENTROS DE COSTOS'!A:D,3,0)</f>
        <v>Wompi Noroccidente</v>
      </c>
      <c r="D629" s="44">
        <v>5001</v>
      </c>
      <c r="E629" s="44">
        <v>2851269</v>
      </c>
      <c r="F629" s="44">
        <v>78307</v>
      </c>
      <c r="G629" s="44" t="s">
        <v>35</v>
      </c>
      <c r="H629" s="44" t="s">
        <v>122</v>
      </c>
      <c r="I629" s="44" t="s">
        <v>90</v>
      </c>
      <c r="J629" s="44" t="s">
        <v>5577</v>
      </c>
      <c r="K629" s="44" t="s">
        <v>1174</v>
      </c>
      <c r="L629" s="44" t="s">
        <v>5578</v>
      </c>
      <c r="M629" s="52">
        <v>45937.484027777777</v>
      </c>
      <c r="N629" s="52">
        <v>45940.49722222222</v>
      </c>
      <c r="O629" s="44" t="s">
        <v>37</v>
      </c>
      <c r="P629" s="44" t="s">
        <v>37</v>
      </c>
      <c r="Q629" s="44" t="s">
        <v>3805</v>
      </c>
      <c r="R629" s="44" t="s">
        <v>3806</v>
      </c>
      <c r="S629" s="44" t="s">
        <v>5579</v>
      </c>
      <c r="T629" s="44" t="s">
        <v>1178</v>
      </c>
      <c r="U629" s="44">
        <v>32</v>
      </c>
      <c r="V629" s="44" t="s">
        <v>42</v>
      </c>
      <c r="W629" s="44" t="str">
        <f>VLOOKUP(D629,TIPOLOGIA!A:F,6,0)</f>
        <v>TERRESTRE</v>
      </c>
      <c r="X629" s="44" t="s">
        <v>3837</v>
      </c>
      <c r="Y629" s="44">
        <v>1</v>
      </c>
      <c r="Z629" s="63">
        <f>IF(T629="SOPORTE_TELEFÓNICO",'TARIFAS 2025'!$B$14,IF(V629="PRINCIPAL",'TARIFAS 2025'!$B$11,IF(V629="INTERMEDIA",'TARIFAS 2025'!$C$11,IF(V629="LEJANA",'TARIFAS 2025'!$D$11))))</f>
        <v>31419</v>
      </c>
      <c r="AA629" s="63">
        <f t="shared" si="9"/>
        <v>31419</v>
      </c>
      <c r="AB629" s="41"/>
      <c r="AC629" s="41"/>
      <c r="AD629" s="41"/>
      <c r="AE629" s="41"/>
      <c r="AF629" s="41"/>
      <c r="AG629" s="41"/>
      <c r="AH629" s="41"/>
      <c r="AI629" s="41"/>
      <c r="AJ629" s="41"/>
      <c r="AK629" s="41"/>
      <c r="AL629" s="41"/>
      <c r="AM629" s="41"/>
      <c r="AN629" s="41"/>
      <c r="AO629" s="41"/>
      <c r="AP629" s="41"/>
      <c r="AQ629" s="41"/>
      <c r="AR629" s="41"/>
      <c r="AS629" s="41"/>
      <c r="AT629" s="41"/>
      <c r="AU629" s="41"/>
      <c r="AV629" s="41"/>
      <c r="AW629" s="41"/>
      <c r="AX629" s="41"/>
      <c r="AY629" s="41"/>
      <c r="AZ629" s="41"/>
      <c r="BA629" s="41"/>
      <c r="BB629" s="41"/>
      <c r="BC629" s="41"/>
      <c r="BD629" s="41"/>
      <c r="BE629" s="41"/>
      <c r="BF629" s="41"/>
      <c r="BG629" s="41"/>
    </row>
    <row r="630" spans="1:59" s="35" customFormat="1" ht="15.6">
      <c r="A630" s="44" t="s">
        <v>91</v>
      </c>
      <c r="B630" s="44" t="str">
        <f>VLOOKUP(A630,'CENTROS DE COSTOS'!A:D,2,0)</f>
        <v>0036-0001</v>
      </c>
      <c r="C630" s="44" t="str">
        <f>VLOOKUP(A630,'CENTROS DE COSTOS'!A:D,3,0)</f>
        <v>Wompi Costa</v>
      </c>
      <c r="D630" s="44">
        <v>23686</v>
      </c>
      <c r="E630" s="44">
        <v>2836648</v>
      </c>
      <c r="F630" s="44">
        <v>78364</v>
      </c>
      <c r="G630" s="44" t="s">
        <v>35</v>
      </c>
      <c r="H630" s="44" t="s">
        <v>278</v>
      </c>
      <c r="I630" s="44" t="s">
        <v>616</v>
      </c>
      <c r="J630" s="44" t="s">
        <v>5580</v>
      </c>
      <c r="K630" s="44" t="s">
        <v>1174</v>
      </c>
      <c r="L630" s="44" t="s">
        <v>5581</v>
      </c>
      <c r="M630" s="52">
        <v>45933.564583333333</v>
      </c>
      <c r="N630" s="52">
        <v>45940.499305555553</v>
      </c>
      <c r="O630" s="44" t="s">
        <v>37</v>
      </c>
      <c r="P630" s="44" t="s">
        <v>37</v>
      </c>
      <c r="Q630" s="44" t="s">
        <v>3805</v>
      </c>
      <c r="R630" s="44" t="s">
        <v>3806</v>
      </c>
      <c r="S630" s="44" t="s">
        <v>5582</v>
      </c>
      <c r="T630" s="44" t="s">
        <v>3828</v>
      </c>
      <c r="U630" s="44">
        <v>24</v>
      </c>
      <c r="V630" s="44" t="s">
        <v>43</v>
      </c>
      <c r="W630" s="44" t="str">
        <f>VLOOKUP(D630,TIPOLOGIA!A:F,6,0)</f>
        <v>TERRESTRE</v>
      </c>
      <c r="X630" s="44" t="s">
        <v>3837</v>
      </c>
      <c r="Y630" s="44">
        <v>1</v>
      </c>
      <c r="Z630" s="63">
        <f>IF(T630="SOPORTE_TELEFÓNICO",'TARIFAS 2025'!$B$14,IF(V630="PRINCIPAL",'TARIFAS 2025'!$B$11,IF(V630="INTERMEDIA",'TARIFAS 2025'!$C$11,IF(V630="LEJANA",'TARIFAS 2025'!$D$11))))</f>
        <v>36351</v>
      </c>
      <c r="AA630" s="63">
        <f t="shared" si="9"/>
        <v>36351</v>
      </c>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row>
    <row r="631" spans="1:59" s="35" customFormat="1" ht="15.6">
      <c r="A631" s="44" t="s">
        <v>90</v>
      </c>
      <c r="B631" s="44" t="str">
        <f>VLOOKUP(A631,'CENTROS DE COSTOS'!A:D,2,0)</f>
        <v>0036-0005</v>
      </c>
      <c r="C631" s="44" t="str">
        <f>VLOOKUP(A631,'CENTROS DE COSTOS'!A:D,3,0)</f>
        <v>Wompi Noroccidente</v>
      </c>
      <c r="D631" s="44">
        <v>5001</v>
      </c>
      <c r="E631" s="44">
        <v>2851458</v>
      </c>
      <c r="F631" s="44">
        <v>46207</v>
      </c>
      <c r="G631" s="44" t="s">
        <v>35</v>
      </c>
      <c r="H631" s="44" t="s">
        <v>122</v>
      </c>
      <c r="I631" s="44" t="s">
        <v>90</v>
      </c>
      <c r="J631" s="44" t="s">
        <v>5583</v>
      </c>
      <c r="K631" s="44" t="s">
        <v>1174</v>
      </c>
      <c r="L631" s="44" t="s">
        <v>5584</v>
      </c>
      <c r="M631" s="52">
        <v>45937.497916666667</v>
      </c>
      <c r="N631" s="52">
        <v>45940.5</v>
      </c>
      <c r="O631" s="44" t="s">
        <v>37</v>
      </c>
      <c r="P631" s="44" t="s">
        <v>37</v>
      </c>
      <c r="Q631" s="44" t="s">
        <v>3805</v>
      </c>
      <c r="R631" s="44" t="s">
        <v>3806</v>
      </c>
      <c r="S631" s="44" t="s">
        <v>5585</v>
      </c>
      <c r="T631" s="44" t="s">
        <v>1178</v>
      </c>
      <c r="U631" s="44">
        <v>64</v>
      </c>
      <c r="V631" s="44" t="s">
        <v>42</v>
      </c>
      <c r="W631" s="44" t="str">
        <f>VLOOKUP(D631,TIPOLOGIA!A:F,6,0)</f>
        <v>TERRESTRE</v>
      </c>
      <c r="X631" s="44" t="s">
        <v>4004</v>
      </c>
      <c r="Y631" s="44">
        <v>1</v>
      </c>
      <c r="Z631" s="63">
        <f>IF(T631="SOPORTE_TELEFÓNICO",'TARIFAS 2025'!$B$14,IF(V631="PRINCIPAL",'TARIFAS 2025'!$B$11,IF(V631="INTERMEDIA",'TARIFAS 2025'!$C$11,IF(V631="LEJANA",'TARIFAS 2025'!$D$11))))</f>
        <v>31419</v>
      </c>
      <c r="AA631" s="63">
        <f t="shared" si="9"/>
        <v>31419</v>
      </c>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row>
    <row r="632" spans="1:59" s="35" customFormat="1" ht="15.6">
      <c r="A632" s="44" t="s">
        <v>90</v>
      </c>
      <c r="B632" s="44" t="str">
        <f>VLOOKUP(A632,'CENTROS DE COSTOS'!A:D,2,0)</f>
        <v>0036-0005</v>
      </c>
      <c r="C632" s="44" t="str">
        <f>VLOOKUP(A632,'CENTROS DE COSTOS'!A:D,3,0)</f>
        <v>Wompi Noroccidente</v>
      </c>
      <c r="D632" s="44">
        <v>5360</v>
      </c>
      <c r="E632" s="44">
        <v>2851700</v>
      </c>
      <c r="F632" s="44">
        <v>79373</v>
      </c>
      <c r="G632" s="44" t="s">
        <v>35</v>
      </c>
      <c r="H632" s="44" t="s">
        <v>122</v>
      </c>
      <c r="I632" s="44" t="s">
        <v>192</v>
      </c>
      <c r="J632" s="44" t="s">
        <v>2303</v>
      </c>
      <c r="K632" s="44" t="s">
        <v>1174</v>
      </c>
      <c r="L632" s="44" t="s">
        <v>5586</v>
      </c>
      <c r="M632" s="52">
        <v>45937.509722222225</v>
      </c>
      <c r="N632" s="52">
        <v>45940.5</v>
      </c>
      <c r="O632" s="44" t="s">
        <v>37</v>
      </c>
      <c r="P632" s="44" t="s">
        <v>37</v>
      </c>
      <c r="Q632" s="44" t="s">
        <v>3805</v>
      </c>
      <c r="R632" s="44" t="s">
        <v>3806</v>
      </c>
      <c r="S632" s="44" t="s">
        <v>5587</v>
      </c>
      <c r="T632" s="44" t="s">
        <v>1178</v>
      </c>
      <c r="U632" s="44">
        <v>24</v>
      </c>
      <c r="V632" s="44" t="s">
        <v>42</v>
      </c>
      <c r="W632" s="44" t="str">
        <f>VLOOKUP(D632,TIPOLOGIA!A:F,6,0)</f>
        <v>TERRESTRE</v>
      </c>
      <c r="X632" s="44" t="s">
        <v>3837</v>
      </c>
      <c r="Y632" s="44">
        <v>1</v>
      </c>
      <c r="Z632" s="63">
        <f>IF(T632="SOPORTE_TELEFÓNICO",'TARIFAS 2025'!$B$14,IF(V632="PRINCIPAL",'TARIFAS 2025'!$B$11,IF(V632="INTERMEDIA",'TARIFAS 2025'!$C$11,IF(V632="LEJANA",'TARIFAS 2025'!$D$11))))</f>
        <v>31419</v>
      </c>
      <c r="AA632" s="63">
        <f t="shared" si="9"/>
        <v>31419</v>
      </c>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row>
    <row r="633" spans="1:59" s="35" customFormat="1" ht="15.6">
      <c r="A633" s="44" t="s">
        <v>90</v>
      </c>
      <c r="B633" s="44" t="str">
        <f>VLOOKUP(A633,'CENTROS DE COSTOS'!A:D,2,0)</f>
        <v>0036-0005</v>
      </c>
      <c r="C633" s="44" t="str">
        <f>VLOOKUP(A633,'CENTROS DE COSTOS'!A:D,3,0)</f>
        <v>Wompi Noroccidente</v>
      </c>
      <c r="D633" s="44">
        <v>5001</v>
      </c>
      <c r="E633" s="44">
        <v>2851760</v>
      </c>
      <c r="F633" s="44">
        <v>40389</v>
      </c>
      <c r="G633" s="44" t="s">
        <v>35</v>
      </c>
      <c r="H633" s="44" t="s">
        <v>122</v>
      </c>
      <c r="I633" s="44" t="s">
        <v>2044</v>
      </c>
      <c r="J633" s="44" t="s">
        <v>3550</v>
      </c>
      <c r="K633" s="44" t="s">
        <v>1174</v>
      </c>
      <c r="L633" s="44" t="s">
        <v>5588</v>
      </c>
      <c r="M633" s="52">
        <v>45937.53125</v>
      </c>
      <c r="N633" s="52">
        <v>45940.500694444447</v>
      </c>
      <c r="O633" s="44" t="s">
        <v>37</v>
      </c>
      <c r="P633" s="44" t="s">
        <v>37</v>
      </c>
      <c r="Q633" s="44" t="s">
        <v>3805</v>
      </c>
      <c r="R633" s="44" t="s">
        <v>3806</v>
      </c>
      <c r="S633" s="44" t="s">
        <v>5589</v>
      </c>
      <c r="T633" s="44" t="s">
        <v>1178</v>
      </c>
      <c r="U633" s="44">
        <v>48</v>
      </c>
      <c r="V633" s="44" t="s">
        <v>42</v>
      </c>
      <c r="W633" s="44" t="str">
        <f>VLOOKUP(D633,TIPOLOGIA!A:F,6,0)</f>
        <v>TERRESTRE</v>
      </c>
      <c r="X633" s="44" t="s">
        <v>3837</v>
      </c>
      <c r="Y633" s="44">
        <v>1</v>
      </c>
      <c r="Z633" s="63">
        <f>IF(T633="SOPORTE_TELEFÓNICO",'TARIFAS 2025'!$B$14,IF(V633="PRINCIPAL",'TARIFAS 2025'!$B$11,IF(V633="INTERMEDIA",'TARIFAS 2025'!$C$11,IF(V633="LEJANA",'TARIFAS 2025'!$D$11))))</f>
        <v>31419</v>
      </c>
      <c r="AA633" s="63">
        <f t="shared" si="9"/>
        <v>31419</v>
      </c>
      <c r="AB633" s="41"/>
      <c r="AC633" s="41"/>
      <c r="AD633" s="41"/>
      <c r="AE633" s="41"/>
      <c r="AF633" s="41"/>
      <c r="AG633" s="41"/>
      <c r="AH633" s="41"/>
      <c r="AI633" s="41"/>
      <c r="AJ633" s="41"/>
      <c r="AK633" s="41"/>
      <c r="AL633" s="41"/>
      <c r="AM633" s="41"/>
      <c r="AN633" s="41"/>
      <c r="AO633" s="41"/>
      <c r="AP633" s="41"/>
      <c r="AQ633" s="41"/>
      <c r="AR633" s="41"/>
      <c r="AS633" s="41"/>
      <c r="AT633" s="41"/>
      <c r="AU633" s="41"/>
      <c r="AV633" s="41"/>
      <c r="AW633" s="41"/>
      <c r="AX633" s="41"/>
      <c r="AY633" s="41"/>
      <c r="AZ633" s="41"/>
      <c r="BA633" s="41"/>
      <c r="BB633" s="41"/>
      <c r="BC633" s="41"/>
      <c r="BD633" s="41"/>
      <c r="BE633" s="41"/>
      <c r="BF633" s="41"/>
      <c r="BG633" s="41"/>
    </row>
    <row r="634" spans="1:59" s="35" customFormat="1" ht="15.6">
      <c r="A634" s="44" t="s">
        <v>90</v>
      </c>
      <c r="B634" s="44" t="str">
        <f>VLOOKUP(A634,'CENTROS DE COSTOS'!A:D,2,0)</f>
        <v>0036-0005</v>
      </c>
      <c r="C634" s="44" t="str">
        <f>VLOOKUP(A634,'CENTROS DE COSTOS'!A:D,3,0)</f>
        <v>Wompi Noroccidente</v>
      </c>
      <c r="D634" s="44">
        <v>5001</v>
      </c>
      <c r="E634" s="44">
        <v>2851979</v>
      </c>
      <c r="F634" s="44">
        <v>47724</v>
      </c>
      <c r="G634" s="44" t="s">
        <v>35</v>
      </c>
      <c r="H634" s="44" t="s">
        <v>122</v>
      </c>
      <c r="I634" s="44" t="s">
        <v>90</v>
      </c>
      <c r="J634" s="44" t="s">
        <v>5590</v>
      </c>
      <c r="K634" s="44" t="s">
        <v>1174</v>
      </c>
      <c r="L634" s="44" t="s">
        <v>5591</v>
      </c>
      <c r="M634" s="52">
        <v>45937.572916666664</v>
      </c>
      <c r="N634" s="52">
        <v>45940.501388888886</v>
      </c>
      <c r="O634" s="44" t="s">
        <v>37</v>
      </c>
      <c r="P634" s="44" t="s">
        <v>37</v>
      </c>
      <c r="Q634" s="44" t="s">
        <v>3805</v>
      </c>
      <c r="R634" s="44" t="s">
        <v>3806</v>
      </c>
      <c r="S634" s="44" t="s">
        <v>5592</v>
      </c>
      <c r="T634" s="44" t="s">
        <v>1178</v>
      </c>
      <c r="U634" s="44">
        <v>32</v>
      </c>
      <c r="V634" s="44" t="s">
        <v>42</v>
      </c>
      <c r="W634" s="44" t="str">
        <f>VLOOKUP(D634,TIPOLOGIA!A:F,6,0)</f>
        <v>TERRESTRE</v>
      </c>
      <c r="X634" s="44" t="s">
        <v>3837</v>
      </c>
      <c r="Y634" s="44">
        <v>1</v>
      </c>
      <c r="Z634" s="63">
        <f>IF(T634="SOPORTE_TELEFÓNICO",'TARIFAS 2025'!$B$14,IF(V634="PRINCIPAL",'TARIFAS 2025'!$B$11,IF(V634="INTERMEDIA",'TARIFAS 2025'!$C$11,IF(V634="LEJANA",'TARIFAS 2025'!$D$11))))</f>
        <v>31419</v>
      </c>
      <c r="AA634" s="63">
        <f t="shared" si="9"/>
        <v>31419</v>
      </c>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row>
    <row r="635" spans="1:59" s="35" customFormat="1" ht="15.6">
      <c r="A635" s="44" t="s">
        <v>90</v>
      </c>
      <c r="B635" s="44" t="str">
        <f>VLOOKUP(A635,'CENTROS DE COSTOS'!A:D,2,0)</f>
        <v>0036-0005</v>
      </c>
      <c r="C635" s="44" t="str">
        <f>VLOOKUP(A635,'CENTROS DE COSTOS'!A:D,3,0)</f>
        <v>Wompi Noroccidente</v>
      </c>
      <c r="D635" s="44">
        <v>5001</v>
      </c>
      <c r="E635" s="44">
        <v>2852506</v>
      </c>
      <c r="F635" s="44">
        <v>76485</v>
      </c>
      <c r="G635" s="44" t="s">
        <v>35</v>
      </c>
      <c r="H635" s="44" t="s">
        <v>122</v>
      </c>
      <c r="I635" s="44" t="s">
        <v>90</v>
      </c>
      <c r="J635" s="44" t="s">
        <v>5593</v>
      </c>
      <c r="K635" s="44" t="s">
        <v>1174</v>
      </c>
      <c r="L635" s="44" t="s">
        <v>5594</v>
      </c>
      <c r="M635" s="52">
        <v>45937.604861111111</v>
      </c>
      <c r="N635" s="52">
        <v>45940.502083333333</v>
      </c>
      <c r="O635" s="44" t="s">
        <v>37</v>
      </c>
      <c r="P635" s="44" t="s">
        <v>37</v>
      </c>
      <c r="Q635" s="44" t="s">
        <v>3805</v>
      </c>
      <c r="R635" s="44" t="s">
        <v>3806</v>
      </c>
      <c r="S635" s="44" t="s">
        <v>5595</v>
      </c>
      <c r="T635" s="44" t="s">
        <v>1178</v>
      </c>
      <c r="U635" s="44">
        <v>64</v>
      </c>
      <c r="V635" s="44" t="s">
        <v>42</v>
      </c>
      <c r="W635" s="44" t="str">
        <f>VLOOKUP(D635,TIPOLOGIA!A:F,6,0)</f>
        <v>TERRESTRE</v>
      </c>
      <c r="X635" s="44" t="s">
        <v>3837</v>
      </c>
      <c r="Y635" s="44">
        <v>1</v>
      </c>
      <c r="Z635" s="63">
        <f>IF(T635="SOPORTE_TELEFÓNICO",'TARIFAS 2025'!$B$14,IF(V635="PRINCIPAL",'TARIFAS 2025'!$B$11,IF(V635="INTERMEDIA",'TARIFAS 2025'!$C$11,IF(V635="LEJANA",'TARIFAS 2025'!$D$11))))</f>
        <v>31419</v>
      </c>
      <c r="AA635" s="63">
        <f t="shared" si="9"/>
        <v>31419</v>
      </c>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row>
    <row r="636" spans="1:59" s="35" customFormat="1" ht="15.6">
      <c r="A636" s="44" t="s">
        <v>90</v>
      </c>
      <c r="B636" s="44" t="str">
        <f>VLOOKUP(A636,'CENTROS DE COSTOS'!A:D,2,0)</f>
        <v>0036-0005</v>
      </c>
      <c r="C636" s="44" t="str">
        <f>VLOOKUP(A636,'CENTROS DE COSTOS'!A:D,3,0)</f>
        <v>Wompi Noroccidente</v>
      </c>
      <c r="D636" s="44">
        <v>5001</v>
      </c>
      <c r="E636" s="44">
        <v>2852635</v>
      </c>
      <c r="F636" s="44">
        <v>53501</v>
      </c>
      <c r="G636" s="44" t="s">
        <v>35</v>
      </c>
      <c r="H636" s="44" t="s">
        <v>122</v>
      </c>
      <c r="I636" s="44" t="s">
        <v>2044</v>
      </c>
      <c r="J636" s="44" t="s">
        <v>5596</v>
      </c>
      <c r="K636" s="44" t="s">
        <v>1174</v>
      </c>
      <c r="L636" s="44" t="s">
        <v>5597</v>
      </c>
      <c r="M636" s="52">
        <v>45937.612500000003</v>
      </c>
      <c r="N636" s="52">
        <v>45940.50277777778</v>
      </c>
      <c r="O636" s="44" t="s">
        <v>37</v>
      </c>
      <c r="P636" s="44" t="s">
        <v>37</v>
      </c>
      <c r="Q636" s="44" t="s">
        <v>3805</v>
      </c>
      <c r="R636" s="44" t="s">
        <v>3806</v>
      </c>
      <c r="S636" s="44" t="s">
        <v>5598</v>
      </c>
      <c r="T636" s="44" t="s">
        <v>1178</v>
      </c>
      <c r="U636" s="44">
        <v>32</v>
      </c>
      <c r="V636" s="44" t="s">
        <v>42</v>
      </c>
      <c r="W636" s="44" t="str">
        <f>VLOOKUP(D636,TIPOLOGIA!A:F,6,0)</f>
        <v>TERRESTRE</v>
      </c>
      <c r="X636" s="44" t="s">
        <v>3837</v>
      </c>
      <c r="Y636" s="44">
        <v>1</v>
      </c>
      <c r="Z636" s="63">
        <f>IF(T636="SOPORTE_TELEFÓNICO",'TARIFAS 2025'!$B$14,IF(V636="PRINCIPAL",'TARIFAS 2025'!$B$11,IF(V636="INTERMEDIA",'TARIFAS 2025'!$C$11,IF(V636="LEJANA",'TARIFAS 2025'!$D$11))))</f>
        <v>31419</v>
      </c>
      <c r="AA636" s="63">
        <f t="shared" si="9"/>
        <v>31419</v>
      </c>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row>
    <row r="637" spans="1:59" s="35" customFormat="1" ht="15.6">
      <c r="A637" s="44" t="s">
        <v>90</v>
      </c>
      <c r="B637" s="44" t="str">
        <f>VLOOKUP(A637,'CENTROS DE COSTOS'!A:D,2,0)</f>
        <v>0036-0005</v>
      </c>
      <c r="C637" s="44" t="str">
        <f>VLOOKUP(A637,'CENTROS DE COSTOS'!A:D,3,0)</f>
        <v>Wompi Noroccidente</v>
      </c>
      <c r="D637" s="44">
        <v>5001</v>
      </c>
      <c r="E637" s="44">
        <v>2852788</v>
      </c>
      <c r="F637" s="44">
        <v>79668</v>
      </c>
      <c r="G637" s="44" t="s">
        <v>35</v>
      </c>
      <c r="H637" s="44" t="s">
        <v>122</v>
      </c>
      <c r="I637" s="44" t="s">
        <v>2044</v>
      </c>
      <c r="J637" s="44" t="s">
        <v>5599</v>
      </c>
      <c r="K637" s="44" t="s">
        <v>1174</v>
      </c>
      <c r="L637" s="44" t="s">
        <v>5600</v>
      </c>
      <c r="M637" s="52">
        <v>45937.636805555558</v>
      </c>
      <c r="N637" s="52">
        <v>45940.503472222219</v>
      </c>
      <c r="O637" s="44" t="s">
        <v>37</v>
      </c>
      <c r="P637" s="44" t="s">
        <v>37</v>
      </c>
      <c r="Q637" s="44" t="s">
        <v>3805</v>
      </c>
      <c r="R637" s="44" t="s">
        <v>3806</v>
      </c>
      <c r="S637" s="44" t="s">
        <v>5601</v>
      </c>
      <c r="T637" s="44" t="s">
        <v>1178</v>
      </c>
      <c r="U637" s="44">
        <v>40</v>
      </c>
      <c r="V637" s="44" t="s">
        <v>42</v>
      </c>
      <c r="W637" s="44" t="str">
        <f>VLOOKUP(D637,TIPOLOGIA!A:F,6,0)</f>
        <v>TERRESTRE</v>
      </c>
      <c r="X637" s="44" t="s">
        <v>3837</v>
      </c>
      <c r="Y637" s="44">
        <v>1</v>
      </c>
      <c r="Z637" s="63">
        <f>IF(T637="SOPORTE_TELEFÓNICO",'TARIFAS 2025'!$B$14,IF(V637="PRINCIPAL",'TARIFAS 2025'!$B$11,IF(V637="INTERMEDIA",'TARIFAS 2025'!$C$11,IF(V637="LEJANA",'TARIFAS 2025'!$D$11))))</f>
        <v>31419</v>
      </c>
      <c r="AA637" s="63">
        <f t="shared" si="9"/>
        <v>31419</v>
      </c>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row>
    <row r="638" spans="1:59" s="35" customFormat="1" ht="15.6">
      <c r="A638" s="44" t="s">
        <v>90</v>
      </c>
      <c r="B638" s="44" t="str">
        <f>VLOOKUP(A638,'CENTROS DE COSTOS'!A:D,2,0)</f>
        <v>0036-0005</v>
      </c>
      <c r="C638" s="44" t="str">
        <f>VLOOKUP(A638,'CENTROS DE COSTOS'!A:D,3,0)</f>
        <v>Wompi Noroccidente</v>
      </c>
      <c r="D638" s="44">
        <v>5001</v>
      </c>
      <c r="E638" s="44">
        <v>2853114</v>
      </c>
      <c r="F638" s="44">
        <v>79587</v>
      </c>
      <c r="G638" s="44" t="s">
        <v>35</v>
      </c>
      <c r="H638" s="44" t="s">
        <v>122</v>
      </c>
      <c r="I638" s="44" t="s">
        <v>2044</v>
      </c>
      <c r="J638" s="44" t="s">
        <v>5602</v>
      </c>
      <c r="K638" s="44" t="s">
        <v>1174</v>
      </c>
      <c r="L638" s="44" t="s">
        <v>5603</v>
      </c>
      <c r="M638" s="52">
        <v>45937.64166666667</v>
      </c>
      <c r="N638" s="52">
        <v>45940.503472222219</v>
      </c>
      <c r="O638" s="44" t="s">
        <v>37</v>
      </c>
      <c r="P638" s="44" t="s">
        <v>37</v>
      </c>
      <c r="Q638" s="44" t="s">
        <v>3805</v>
      </c>
      <c r="R638" s="44" t="s">
        <v>3806</v>
      </c>
      <c r="S638" s="44" t="s">
        <v>5604</v>
      </c>
      <c r="T638" s="44" t="s">
        <v>1178</v>
      </c>
      <c r="U638" s="44">
        <v>24</v>
      </c>
      <c r="V638" s="44" t="s">
        <v>42</v>
      </c>
      <c r="W638" s="44" t="str">
        <f>VLOOKUP(D638,TIPOLOGIA!A:F,6,0)</f>
        <v>TERRESTRE</v>
      </c>
      <c r="X638" s="44" t="s">
        <v>3837</v>
      </c>
      <c r="Y638" s="44">
        <v>1</v>
      </c>
      <c r="Z638" s="63">
        <f>IF(T638="SOPORTE_TELEFÓNICO",'TARIFAS 2025'!$B$14,IF(V638="PRINCIPAL",'TARIFAS 2025'!$B$11,IF(V638="INTERMEDIA",'TARIFAS 2025'!$C$11,IF(V638="LEJANA",'TARIFAS 2025'!$D$11))))</f>
        <v>31419</v>
      </c>
      <c r="AA638" s="63">
        <f t="shared" si="9"/>
        <v>31419</v>
      </c>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row>
    <row r="639" spans="1:59" s="35" customFormat="1" ht="15.6">
      <c r="A639" s="44" t="s">
        <v>90</v>
      </c>
      <c r="B639" s="44" t="str">
        <f>VLOOKUP(A639,'CENTROS DE COSTOS'!A:D,2,0)</f>
        <v>0036-0005</v>
      </c>
      <c r="C639" s="44" t="str">
        <f>VLOOKUP(A639,'CENTROS DE COSTOS'!A:D,3,0)</f>
        <v>Wompi Noroccidente</v>
      </c>
      <c r="D639" s="44">
        <v>5001</v>
      </c>
      <c r="E639" s="44">
        <v>2853188</v>
      </c>
      <c r="F639" s="44">
        <v>62250</v>
      </c>
      <c r="G639" s="44" t="s">
        <v>35</v>
      </c>
      <c r="H639" s="44" t="s">
        <v>122</v>
      </c>
      <c r="I639" s="44" t="s">
        <v>90</v>
      </c>
      <c r="J639" s="44" t="s">
        <v>3101</v>
      </c>
      <c r="K639" s="44" t="s">
        <v>1174</v>
      </c>
      <c r="L639" s="44" t="s">
        <v>5605</v>
      </c>
      <c r="M639" s="52">
        <v>45937.652083333334</v>
      </c>
      <c r="N639" s="52">
        <v>45940.504861111112</v>
      </c>
      <c r="O639" s="44" t="s">
        <v>37</v>
      </c>
      <c r="P639" s="44" t="s">
        <v>37</v>
      </c>
      <c r="Q639" s="44" t="s">
        <v>3805</v>
      </c>
      <c r="R639" s="44" t="s">
        <v>3806</v>
      </c>
      <c r="S639" s="44" t="s">
        <v>5606</v>
      </c>
      <c r="T639" s="44" t="s">
        <v>1178</v>
      </c>
      <c r="U639" s="44">
        <v>64</v>
      </c>
      <c r="V639" s="44" t="s">
        <v>42</v>
      </c>
      <c r="W639" s="44" t="str">
        <f>VLOOKUP(D639,TIPOLOGIA!A:F,6,0)</f>
        <v>TERRESTRE</v>
      </c>
      <c r="X639" s="44" t="s">
        <v>3837</v>
      </c>
      <c r="Y639" s="44">
        <v>1</v>
      </c>
      <c r="Z639" s="63">
        <f>IF(T639="SOPORTE_TELEFÓNICO",'TARIFAS 2025'!$B$14,IF(V639="PRINCIPAL",'TARIFAS 2025'!$B$11,IF(V639="INTERMEDIA",'TARIFAS 2025'!$C$11,IF(V639="LEJANA",'TARIFAS 2025'!$D$11))))</f>
        <v>31419</v>
      </c>
      <c r="AA639" s="63">
        <f t="shared" si="9"/>
        <v>31419</v>
      </c>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row>
    <row r="640" spans="1:59" s="35" customFormat="1" ht="15.6">
      <c r="A640" s="44" t="s">
        <v>90</v>
      </c>
      <c r="B640" s="44" t="str">
        <f>VLOOKUP(A640,'CENTROS DE COSTOS'!A:D,2,0)</f>
        <v>0036-0005</v>
      </c>
      <c r="C640" s="44" t="str">
        <f>VLOOKUP(A640,'CENTROS DE COSTOS'!A:D,3,0)</f>
        <v>Wompi Noroccidente</v>
      </c>
      <c r="D640" s="44">
        <v>5001</v>
      </c>
      <c r="E640" s="44">
        <v>2856017</v>
      </c>
      <c r="F640" s="44">
        <v>54668</v>
      </c>
      <c r="G640" s="44" t="s">
        <v>35</v>
      </c>
      <c r="H640" s="44" t="s">
        <v>122</v>
      </c>
      <c r="I640" s="44" t="s">
        <v>90</v>
      </c>
      <c r="J640" s="44" t="s">
        <v>5607</v>
      </c>
      <c r="K640" s="44" t="s">
        <v>1174</v>
      </c>
      <c r="L640" s="44" t="s">
        <v>5608</v>
      </c>
      <c r="M640" s="52">
        <v>45938.38958333333</v>
      </c>
      <c r="N640" s="52">
        <v>45940.505555555559</v>
      </c>
      <c r="O640" s="44" t="s">
        <v>37</v>
      </c>
      <c r="P640" s="44" t="s">
        <v>37</v>
      </c>
      <c r="Q640" s="44" t="s">
        <v>3805</v>
      </c>
      <c r="R640" s="44" t="s">
        <v>3806</v>
      </c>
      <c r="S640" s="44" t="s">
        <v>5609</v>
      </c>
      <c r="T640" s="44" t="s">
        <v>1178</v>
      </c>
      <c r="U640" s="44">
        <v>24</v>
      </c>
      <c r="V640" s="44" t="s">
        <v>42</v>
      </c>
      <c r="W640" s="44" t="str">
        <f>VLOOKUP(D640,TIPOLOGIA!A:F,6,0)</f>
        <v>TERRESTRE</v>
      </c>
      <c r="X640" s="44" t="s">
        <v>3837</v>
      </c>
      <c r="Y640" s="44">
        <v>1</v>
      </c>
      <c r="Z640" s="63">
        <f>IF(T640="SOPORTE_TELEFÓNICO",'TARIFAS 2025'!$B$14,IF(V640="PRINCIPAL",'TARIFAS 2025'!$B$11,IF(V640="INTERMEDIA",'TARIFAS 2025'!$C$11,IF(V640="LEJANA",'TARIFAS 2025'!$D$11))))</f>
        <v>31419</v>
      </c>
      <c r="AA640" s="63">
        <f t="shared" si="9"/>
        <v>31419</v>
      </c>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row>
    <row r="641" spans="1:59" s="35" customFormat="1" ht="15.6">
      <c r="A641" s="44" t="s">
        <v>90</v>
      </c>
      <c r="B641" s="44" t="str">
        <f>VLOOKUP(A641,'CENTROS DE COSTOS'!A:D,2,0)</f>
        <v>0036-0005</v>
      </c>
      <c r="C641" s="44" t="str">
        <f>VLOOKUP(A641,'CENTROS DE COSTOS'!A:D,3,0)</f>
        <v>Wompi Noroccidente</v>
      </c>
      <c r="D641" s="44">
        <v>5001</v>
      </c>
      <c r="E641" s="44">
        <v>2858586</v>
      </c>
      <c r="F641" s="44">
        <v>66699</v>
      </c>
      <c r="G641" s="44" t="s">
        <v>35</v>
      </c>
      <c r="H641" s="44" t="s">
        <v>122</v>
      </c>
      <c r="I641" s="44" t="s">
        <v>90</v>
      </c>
      <c r="J641" s="44" t="s">
        <v>5610</v>
      </c>
      <c r="K641" s="44" t="s">
        <v>1174</v>
      </c>
      <c r="L641" s="44" t="s">
        <v>5611</v>
      </c>
      <c r="M641" s="52">
        <v>45938.609722222223</v>
      </c>
      <c r="N641" s="52">
        <v>45940.506249999999</v>
      </c>
      <c r="O641" s="44" t="s">
        <v>37</v>
      </c>
      <c r="P641" s="44" t="s">
        <v>37</v>
      </c>
      <c r="Q641" s="44" t="s">
        <v>3805</v>
      </c>
      <c r="R641" s="44" t="s">
        <v>3806</v>
      </c>
      <c r="S641" s="44" t="s">
        <v>5612</v>
      </c>
      <c r="T641" s="44" t="s">
        <v>1178</v>
      </c>
      <c r="U641" s="44">
        <v>24</v>
      </c>
      <c r="V641" s="44" t="s">
        <v>42</v>
      </c>
      <c r="W641" s="44" t="str">
        <f>VLOOKUP(D641,TIPOLOGIA!A:F,6,0)</f>
        <v>TERRESTRE</v>
      </c>
      <c r="X641" s="44" t="s">
        <v>3837</v>
      </c>
      <c r="Y641" s="44">
        <v>1</v>
      </c>
      <c r="Z641" s="63">
        <f>IF(T641="SOPORTE_TELEFÓNICO",'TARIFAS 2025'!$B$14,IF(V641="PRINCIPAL",'TARIFAS 2025'!$B$11,IF(V641="INTERMEDIA",'TARIFAS 2025'!$C$11,IF(V641="LEJANA",'TARIFAS 2025'!$D$11))))</f>
        <v>31419</v>
      </c>
      <c r="AA641" s="63">
        <f t="shared" si="9"/>
        <v>31419</v>
      </c>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row>
    <row r="642" spans="1:59" s="35" customFormat="1" ht="15.6">
      <c r="A642" s="44" t="s">
        <v>90</v>
      </c>
      <c r="B642" s="44" t="str">
        <f>VLOOKUP(A642,'CENTROS DE COSTOS'!A:D,2,0)</f>
        <v>0036-0005</v>
      </c>
      <c r="C642" s="44" t="str">
        <f>VLOOKUP(A642,'CENTROS DE COSTOS'!A:D,3,0)</f>
        <v>Wompi Noroccidente</v>
      </c>
      <c r="D642" s="44">
        <v>5697</v>
      </c>
      <c r="E642" s="44">
        <v>2837879</v>
      </c>
      <c r="F642" s="44">
        <v>17702</v>
      </c>
      <c r="G642" s="44" t="s">
        <v>35</v>
      </c>
      <c r="H642" s="44" t="s">
        <v>122</v>
      </c>
      <c r="I642" s="44" t="s">
        <v>180</v>
      </c>
      <c r="J642" s="44" t="s">
        <v>2765</v>
      </c>
      <c r="K642" s="44" t="s">
        <v>1174</v>
      </c>
      <c r="L642" s="44" t="s">
        <v>5613</v>
      </c>
      <c r="M642" s="52">
        <v>45933.677777777775</v>
      </c>
      <c r="N642" s="52">
        <v>45940.588888888888</v>
      </c>
      <c r="O642" s="44" t="s">
        <v>37</v>
      </c>
      <c r="P642" s="44" t="s">
        <v>37</v>
      </c>
      <c r="Q642" s="44" t="s">
        <v>3805</v>
      </c>
      <c r="R642" s="44" t="s">
        <v>3806</v>
      </c>
      <c r="S642" s="44" t="s">
        <v>5614</v>
      </c>
      <c r="T642" s="44" t="s">
        <v>3828</v>
      </c>
      <c r="U642" s="44">
        <v>16</v>
      </c>
      <c r="V642" s="44" t="s">
        <v>43</v>
      </c>
      <c r="W642" s="44" t="str">
        <f>VLOOKUP(D642,TIPOLOGIA!A:F,6,0)</f>
        <v>TERRESTRE</v>
      </c>
      <c r="X642" s="44" t="s">
        <v>3837</v>
      </c>
      <c r="Y642" s="44">
        <v>1</v>
      </c>
      <c r="Z642" s="63">
        <f>IF(T642="SOPORTE_TELEFÓNICO",'TARIFAS 2025'!$B$14,IF(V642="PRINCIPAL",'TARIFAS 2025'!$B$11,IF(V642="INTERMEDIA",'TARIFAS 2025'!$C$11,IF(V642="LEJANA",'TARIFAS 2025'!$D$11))))</f>
        <v>36351</v>
      </c>
      <c r="AA642" s="63">
        <f t="shared" si="9"/>
        <v>36351</v>
      </c>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row>
    <row r="643" spans="1:59" s="35" customFormat="1" ht="15.6">
      <c r="A643" s="44" t="s">
        <v>93</v>
      </c>
      <c r="B643" s="44" t="str">
        <f>VLOOKUP(A643,'CENTROS DE COSTOS'!A:D,2,0)</f>
        <v>0036-0003</v>
      </c>
      <c r="C643" s="44" t="str">
        <f>VLOOKUP(A643,'CENTROS DE COSTOS'!A:D,3,0)</f>
        <v>Wompi Suroccidente</v>
      </c>
      <c r="D643" s="44">
        <v>52001</v>
      </c>
      <c r="E643" s="44">
        <v>2852197</v>
      </c>
      <c r="F643" s="44">
        <v>78096</v>
      </c>
      <c r="G643" s="44" t="s">
        <v>35</v>
      </c>
      <c r="H643" s="44" t="s">
        <v>135</v>
      </c>
      <c r="I643" s="44" t="s">
        <v>93</v>
      </c>
      <c r="J643" s="44" t="s">
        <v>5615</v>
      </c>
      <c r="K643" s="44" t="s">
        <v>1174</v>
      </c>
      <c r="L643" s="44" t="s">
        <v>5616</v>
      </c>
      <c r="M643" s="52">
        <v>45937.59652777778</v>
      </c>
      <c r="N643" s="52">
        <v>45940.59097222222</v>
      </c>
      <c r="O643" s="44" t="s">
        <v>37</v>
      </c>
      <c r="P643" s="44" t="s">
        <v>37</v>
      </c>
      <c r="Q643" s="44" t="s">
        <v>3805</v>
      </c>
      <c r="R643" s="44" t="s">
        <v>3806</v>
      </c>
      <c r="S643" s="44" t="s">
        <v>5617</v>
      </c>
      <c r="T643" s="44" t="s">
        <v>1178</v>
      </c>
      <c r="U643" s="44">
        <v>24</v>
      </c>
      <c r="V643" s="44" t="s">
        <v>42</v>
      </c>
      <c r="W643" s="44" t="str">
        <f>VLOOKUP(D643,TIPOLOGIA!A:F,6,0)</f>
        <v>TERRESTRE</v>
      </c>
      <c r="X643" s="44" t="s">
        <v>3837</v>
      </c>
      <c r="Y643" s="44">
        <v>1</v>
      </c>
      <c r="Z643" s="63">
        <f>IF(T643="SOPORTE_TELEFÓNICO",'TARIFAS 2025'!$B$14,IF(V643="PRINCIPAL",'TARIFAS 2025'!$B$11,IF(V643="INTERMEDIA",'TARIFAS 2025'!$C$11,IF(V643="LEJANA",'TARIFAS 2025'!$D$11))))</f>
        <v>31419</v>
      </c>
      <c r="AA643" s="63">
        <f t="shared" ref="AA643:AA706" si="10">Z643*Y643</f>
        <v>31419</v>
      </c>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row>
    <row r="644" spans="1:59" s="35" customFormat="1" ht="15.6">
      <c r="A644" s="44" t="s">
        <v>79</v>
      </c>
      <c r="B644" s="44" t="str">
        <f>VLOOKUP(A644,'CENTROS DE COSTOS'!A:D,2,0)</f>
        <v>0036-0003</v>
      </c>
      <c r="C644" s="44" t="str">
        <f>VLOOKUP(A644,'CENTROS DE COSTOS'!A:D,3,0)</f>
        <v>Wompi Suroccidente</v>
      </c>
      <c r="D644" s="44">
        <v>76001</v>
      </c>
      <c r="E644" s="44">
        <v>2848034</v>
      </c>
      <c r="F644" s="44">
        <v>75935</v>
      </c>
      <c r="G644" s="44" t="s">
        <v>35</v>
      </c>
      <c r="H644" s="44" t="s">
        <v>1103</v>
      </c>
      <c r="I644" s="44" t="s">
        <v>79</v>
      </c>
      <c r="J644" s="44" t="s">
        <v>5618</v>
      </c>
      <c r="K644" s="44" t="s">
        <v>1174</v>
      </c>
      <c r="L644" s="44" t="s">
        <v>5619</v>
      </c>
      <c r="M644" s="52">
        <v>45937.333333333336</v>
      </c>
      <c r="N644" s="52">
        <v>45940.593055555553</v>
      </c>
      <c r="O644" s="44" t="s">
        <v>37</v>
      </c>
      <c r="P644" s="44" t="s">
        <v>37</v>
      </c>
      <c r="Q644" s="44" t="s">
        <v>3805</v>
      </c>
      <c r="R644" s="44" t="s">
        <v>3806</v>
      </c>
      <c r="S644" s="44" t="s">
        <v>5620</v>
      </c>
      <c r="T644" s="44" t="s">
        <v>1178</v>
      </c>
      <c r="U644" s="44">
        <v>24</v>
      </c>
      <c r="V644" s="44" t="s">
        <v>42</v>
      </c>
      <c r="W644" s="44" t="str">
        <f>VLOOKUP(D644,TIPOLOGIA!A:F,6,0)</f>
        <v>TERRESTRE</v>
      </c>
      <c r="X644" s="44" t="s">
        <v>1807</v>
      </c>
      <c r="Y644" s="44">
        <v>1</v>
      </c>
      <c r="Z644" s="63">
        <f>IF(T644="SOPORTE_TELEFÓNICO",'TARIFAS 2025'!$B$14,IF(V644="PRINCIPAL",'TARIFAS 2025'!$B$11,IF(V644="INTERMEDIA",'TARIFAS 2025'!$C$11,IF(V644="LEJANA",'TARIFAS 2025'!$D$11))))</f>
        <v>31419</v>
      </c>
      <c r="AA644" s="63">
        <f t="shared" si="10"/>
        <v>31419</v>
      </c>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row>
    <row r="645" spans="1:59" s="35" customFormat="1" ht="15.6">
      <c r="A645" s="44" t="s">
        <v>79</v>
      </c>
      <c r="B645" s="44" t="str">
        <f>VLOOKUP(A645,'CENTROS DE COSTOS'!A:D,2,0)</f>
        <v>0036-0003</v>
      </c>
      <c r="C645" s="44" t="str">
        <f>VLOOKUP(A645,'CENTROS DE COSTOS'!A:D,3,0)</f>
        <v>Wompi Suroccidente</v>
      </c>
      <c r="D645" s="44">
        <v>76001</v>
      </c>
      <c r="E645" s="44">
        <v>2850468</v>
      </c>
      <c r="F645" s="44">
        <v>79178</v>
      </c>
      <c r="G645" s="44" t="s">
        <v>35</v>
      </c>
      <c r="H645" s="44" t="s">
        <v>1103</v>
      </c>
      <c r="I645" s="44" t="s">
        <v>79</v>
      </c>
      <c r="J645" s="44" t="s">
        <v>3603</v>
      </c>
      <c r="K645" s="44" t="s">
        <v>1174</v>
      </c>
      <c r="L645" s="44" t="s">
        <v>5621</v>
      </c>
      <c r="M645" s="52">
        <v>45937.439583333333</v>
      </c>
      <c r="N645" s="52">
        <v>45940.595138888886</v>
      </c>
      <c r="O645" s="44" t="s">
        <v>37</v>
      </c>
      <c r="P645" s="44" t="s">
        <v>37</v>
      </c>
      <c r="Q645" s="44" t="s">
        <v>3805</v>
      </c>
      <c r="R645" s="44" t="s">
        <v>3806</v>
      </c>
      <c r="S645" s="44" t="s">
        <v>5622</v>
      </c>
      <c r="T645" s="44" t="s">
        <v>1178</v>
      </c>
      <c r="U645" s="44">
        <v>24</v>
      </c>
      <c r="V645" s="44" t="s">
        <v>42</v>
      </c>
      <c r="W645" s="44" t="str">
        <f>VLOOKUP(D645,TIPOLOGIA!A:F,6,0)</f>
        <v>TERRESTRE</v>
      </c>
      <c r="X645" s="44" t="s">
        <v>4230</v>
      </c>
      <c r="Y645" s="44">
        <v>1</v>
      </c>
      <c r="Z645" s="63">
        <f>IF(T645="SOPORTE_TELEFÓNICO",'TARIFAS 2025'!$B$14,IF(V645="PRINCIPAL",'TARIFAS 2025'!$B$11,IF(V645="INTERMEDIA",'TARIFAS 2025'!$C$11,IF(V645="LEJANA",'TARIFAS 2025'!$D$11))))</f>
        <v>31419</v>
      </c>
      <c r="AA645" s="63">
        <f t="shared" si="10"/>
        <v>31419</v>
      </c>
      <c r="AB645" s="41"/>
      <c r="AC645" s="41"/>
      <c r="AD645" s="41"/>
      <c r="AE645" s="41"/>
      <c r="AF645" s="41"/>
      <c r="AG645" s="41"/>
      <c r="AH645" s="41"/>
      <c r="AI645" s="41"/>
      <c r="AJ645" s="41"/>
      <c r="AK645" s="41"/>
      <c r="AL645" s="41"/>
      <c r="AM645" s="41"/>
      <c r="AN645" s="41"/>
      <c r="AO645" s="41"/>
      <c r="AP645" s="41"/>
      <c r="AQ645" s="41"/>
      <c r="AR645" s="41"/>
      <c r="AS645" s="41"/>
      <c r="AT645" s="41"/>
      <c r="AU645" s="41"/>
      <c r="AV645" s="41"/>
      <c r="AW645" s="41"/>
      <c r="AX645" s="41"/>
      <c r="AY645" s="41"/>
      <c r="AZ645" s="41"/>
      <c r="BA645" s="41"/>
      <c r="BB645" s="41"/>
      <c r="BC645" s="41"/>
      <c r="BD645" s="41"/>
      <c r="BE645" s="41"/>
      <c r="BF645" s="41"/>
      <c r="BG645" s="41"/>
    </row>
    <row r="646" spans="1:59" s="35" customFormat="1" ht="15.6">
      <c r="A646" s="44" t="s">
        <v>94</v>
      </c>
      <c r="B646" s="44" t="str">
        <f>VLOOKUP(A646,'CENTROS DE COSTOS'!A:D,2,0)</f>
        <v>0036-0002</v>
      </c>
      <c r="C646" s="44" t="str">
        <f>VLOOKUP(A646,'CENTROS DE COSTOS'!A:D,3,0)</f>
        <v>Wompi Eje Cafetero</v>
      </c>
      <c r="D646" s="44">
        <v>63001</v>
      </c>
      <c r="E646" s="44">
        <v>2847965</v>
      </c>
      <c r="F646" s="44">
        <v>77513</v>
      </c>
      <c r="G646" s="44" t="s">
        <v>35</v>
      </c>
      <c r="H646" s="44" t="s">
        <v>941</v>
      </c>
      <c r="I646" s="44" t="s">
        <v>124</v>
      </c>
      <c r="J646" s="44" t="s">
        <v>5623</v>
      </c>
      <c r="K646" s="44" t="s">
        <v>1174</v>
      </c>
      <c r="L646" s="44" t="s">
        <v>5624</v>
      </c>
      <c r="M646" s="52">
        <v>45937.333333333336</v>
      </c>
      <c r="N646" s="52">
        <v>45940.602777777778</v>
      </c>
      <c r="O646" s="44" t="s">
        <v>37</v>
      </c>
      <c r="P646" s="44" t="s">
        <v>37</v>
      </c>
      <c r="Q646" s="44" t="s">
        <v>3805</v>
      </c>
      <c r="R646" s="44" t="s">
        <v>3806</v>
      </c>
      <c r="S646" s="44" t="s">
        <v>5625</v>
      </c>
      <c r="T646" s="44" t="s">
        <v>1178</v>
      </c>
      <c r="U646" s="44">
        <v>24</v>
      </c>
      <c r="V646" s="44" t="s">
        <v>43</v>
      </c>
      <c r="W646" s="44" t="str">
        <f>VLOOKUP(D646,TIPOLOGIA!A:F,6,0)</f>
        <v>TERRESTRE</v>
      </c>
      <c r="X646" s="44" t="s">
        <v>4230</v>
      </c>
      <c r="Y646" s="44">
        <v>1</v>
      </c>
      <c r="Z646" s="63">
        <f>IF(T646="SOPORTE_TELEFÓNICO",'TARIFAS 2025'!$B$14,IF(V646="PRINCIPAL",'TARIFAS 2025'!$B$11,IF(V646="INTERMEDIA",'TARIFAS 2025'!$C$11,IF(V646="LEJANA",'TARIFAS 2025'!$D$11))))</f>
        <v>36351</v>
      </c>
      <c r="AA646" s="63">
        <f t="shared" si="10"/>
        <v>36351</v>
      </c>
      <c r="AB646" s="41"/>
      <c r="AC646" s="41"/>
      <c r="AD646" s="41"/>
      <c r="AE646" s="41"/>
      <c r="AF646" s="41"/>
      <c r="AG646" s="41"/>
      <c r="AH646" s="41"/>
      <c r="AI646" s="41"/>
      <c r="AJ646" s="41"/>
      <c r="AK646" s="41"/>
      <c r="AL646" s="41"/>
      <c r="AM646" s="41"/>
      <c r="AN646" s="41"/>
      <c r="AO646" s="41"/>
      <c r="AP646" s="41"/>
      <c r="AQ646" s="41"/>
      <c r="AR646" s="41"/>
      <c r="AS646" s="41"/>
      <c r="AT646" s="41"/>
      <c r="AU646" s="41"/>
      <c r="AV646" s="41"/>
      <c r="AW646" s="41"/>
      <c r="AX646" s="41"/>
      <c r="AY646" s="41"/>
      <c r="AZ646" s="41"/>
      <c r="BA646" s="41"/>
      <c r="BB646" s="41"/>
      <c r="BC646" s="41"/>
      <c r="BD646" s="41"/>
      <c r="BE646" s="41"/>
      <c r="BF646" s="41"/>
      <c r="BG646" s="41"/>
    </row>
    <row r="647" spans="1:59" s="35" customFormat="1" ht="15.6">
      <c r="A647" s="44" t="s">
        <v>79</v>
      </c>
      <c r="B647" s="44" t="str">
        <f>VLOOKUP(A647,'CENTROS DE COSTOS'!A:D,2,0)</f>
        <v>0036-0003</v>
      </c>
      <c r="C647" s="44" t="str">
        <f>VLOOKUP(A647,'CENTROS DE COSTOS'!A:D,3,0)</f>
        <v>Wompi Suroccidente</v>
      </c>
      <c r="D647" s="44">
        <v>76001</v>
      </c>
      <c r="E647" s="44">
        <v>2843715</v>
      </c>
      <c r="F647" s="44">
        <v>75674</v>
      </c>
      <c r="G647" s="44" t="s">
        <v>35</v>
      </c>
      <c r="H647" s="44" t="s">
        <v>1103</v>
      </c>
      <c r="I647" s="44" t="s">
        <v>79</v>
      </c>
      <c r="J647" s="44" t="s">
        <v>5626</v>
      </c>
      <c r="K647" s="44" t="s">
        <v>1174</v>
      </c>
      <c r="L647" s="44" t="s">
        <v>5627</v>
      </c>
      <c r="M647" s="52">
        <v>45936.450694444444</v>
      </c>
      <c r="N647" s="52">
        <v>45940.605555555558</v>
      </c>
      <c r="O647" s="44" t="s">
        <v>37</v>
      </c>
      <c r="P647" s="44" t="s">
        <v>37</v>
      </c>
      <c r="Q647" s="44" t="s">
        <v>3805</v>
      </c>
      <c r="R647" s="44" t="s">
        <v>3806</v>
      </c>
      <c r="S647" s="44" t="s">
        <v>5628</v>
      </c>
      <c r="T647" s="44" t="s">
        <v>1178</v>
      </c>
      <c r="U647" s="44">
        <v>24</v>
      </c>
      <c r="V647" s="44" t="s">
        <v>42</v>
      </c>
      <c r="W647" s="44" t="str">
        <f>VLOOKUP(D647,TIPOLOGIA!A:F,6,0)</f>
        <v>TERRESTRE</v>
      </c>
      <c r="X647" s="44" t="s">
        <v>1187</v>
      </c>
      <c r="Y647" s="44">
        <v>1</v>
      </c>
      <c r="Z647" s="63">
        <f>IF(T647="SOPORTE_TELEFÓNICO",'TARIFAS 2025'!$B$14,IF(V647="PRINCIPAL",'TARIFAS 2025'!$B$11,IF(V647="INTERMEDIA",'TARIFAS 2025'!$C$11,IF(V647="LEJANA",'TARIFAS 2025'!$D$11))))</f>
        <v>31419</v>
      </c>
      <c r="AA647" s="63">
        <f t="shared" si="10"/>
        <v>31419</v>
      </c>
      <c r="AB647" s="41"/>
      <c r="AC647" s="41"/>
      <c r="AD647" s="41"/>
      <c r="AE647" s="41"/>
      <c r="AF647" s="41"/>
      <c r="AG647" s="41"/>
      <c r="AH647" s="41"/>
      <c r="AI647" s="41"/>
      <c r="AJ647" s="41"/>
      <c r="AK647" s="41"/>
      <c r="AL647" s="41"/>
      <c r="AM647" s="41"/>
      <c r="AN647" s="41"/>
      <c r="AO647" s="41"/>
      <c r="AP647" s="41"/>
      <c r="AQ647" s="41"/>
      <c r="AR647" s="41"/>
      <c r="AS647" s="41"/>
      <c r="AT647" s="41"/>
      <c r="AU647" s="41"/>
      <c r="AV647" s="41"/>
      <c r="AW647" s="41"/>
      <c r="AX647" s="41"/>
      <c r="AY647" s="41"/>
      <c r="AZ647" s="41"/>
      <c r="BA647" s="41"/>
      <c r="BB647" s="41"/>
      <c r="BC647" s="41"/>
      <c r="BD647" s="41"/>
      <c r="BE647" s="41"/>
      <c r="BF647" s="41"/>
      <c r="BG647" s="41"/>
    </row>
    <row r="648" spans="1:59" s="35" customFormat="1" ht="15.6">
      <c r="A648" s="44" t="s">
        <v>70</v>
      </c>
      <c r="B648" s="44" t="str">
        <f>VLOOKUP(A648,'CENTROS DE COSTOS'!A:D,2,0)</f>
        <v>0036-0001</v>
      </c>
      <c r="C648" s="44" t="str">
        <f>VLOOKUP(A648,'CENTROS DE COSTOS'!A:D,3,0)</f>
        <v>Wompi Costa</v>
      </c>
      <c r="D648" s="44">
        <v>8001</v>
      </c>
      <c r="E648" s="44">
        <v>2849927</v>
      </c>
      <c r="F648" s="44">
        <v>78785</v>
      </c>
      <c r="G648" s="44" t="s">
        <v>35</v>
      </c>
      <c r="H648" s="44" t="s">
        <v>255</v>
      </c>
      <c r="I648" s="44" t="s">
        <v>70</v>
      </c>
      <c r="J648" s="44" t="s">
        <v>5629</v>
      </c>
      <c r="K648" s="44" t="s">
        <v>1174</v>
      </c>
      <c r="L648" s="44" t="s">
        <v>5630</v>
      </c>
      <c r="M648" s="52">
        <v>45937.411111111112</v>
      </c>
      <c r="N648" s="52">
        <v>45940.607638888891</v>
      </c>
      <c r="O648" s="44" t="s">
        <v>37</v>
      </c>
      <c r="P648" s="44" t="s">
        <v>37</v>
      </c>
      <c r="Q648" s="44" t="s">
        <v>3805</v>
      </c>
      <c r="R648" s="44" t="s">
        <v>3806</v>
      </c>
      <c r="S648" s="44" t="s">
        <v>5631</v>
      </c>
      <c r="T648" s="44" t="s">
        <v>1178</v>
      </c>
      <c r="U648" s="44">
        <v>16</v>
      </c>
      <c r="V648" s="44" t="s">
        <v>42</v>
      </c>
      <c r="W648" s="44" t="str">
        <f>VLOOKUP(D648,TIPOLOGIA!A:F,6,0)</f>
        <v>TERRESTRE</v>
      </c>
      <c r="X648" s="44" t="s">
        <v>2084</v>
      </c>
      <c r="Y648" s="44">
        <v>1</v>
      </c>
      <c r="Z648" s="63">
        <f>IF(T648="SOPORTE_TELEFÓNICO",'TARIFAS 2025'!$B$14,IF(V648="PRINCIPAL",'TARIFAS 2025'!$B$11,IF(V648="INTERMEDIA",'TARIFAS 2025'!$C$11,IF(V648="LEJANA",'TARIFAS 2025'!$D$11))))</f>
        <v>31419</v>
      </c>
      <c r="AA648" s="63">
        <f t="shared" si="10"/>
        <v>31419</v>
      </c>
      <c r="AB648" s="41"/>
      <c r="AC648" s="41"/>
      <c r="AD648" s="41"/>
      <c r="AE648" s="41"/>
      <c r="AF648" s="41"/>
      <c r="AG648" s="41"/>
      <c r="AH648" s="41"/>
      <c r="AI648" s="41"/>
      <c r="AJ648" s="41"/>
      <c r="AK648" s="41"/>
      <c r="AL648" s="41"/>
      <c r="AM648" s="41"/>
      <c r="AN648" s="41"/>
      <c r="AO648" s="41"/>
      <c r="AP648" s="41"/>
      <c r="AQ648" s="41"/>
      <c r="AR648" s="41"/>
      <c r="AS648" s="41"/>
      <c r="AT648" s="41"/>
      <c r="AU648" s="41"/>
      <c r="AV648" s="41"/>
      <c r="AW648" s="41"/>
      <c r="AX648" s="41"/>
      <c r="AY648" s="41"/>
      <c r="AZ648" s="41"/>
      <c r="BA648" s="41"/>
      <c r="BB648" s="41"/>
      <c r="BC648" s="41"/>
      <c r="BD648" s="41"/>
      <c r="BE648" s="41"/>
      <c r="BF648" s="41"/>
      <c r="BG648" s="41"/>
    </row>
    <row r="649" spans="1:59" s="35" customFormat="1" ht="15.6">
      <c r="A649" s="44" t="s">
        <v>91</v>
      </c>
      <c r="B649" s="44" t="str">
        <f>VLOOKUP(A649,'CENTROS DE COSTOS'!A:D,2,0)</f>
        <v>0036-0001</v>
      </c>
      <c r="C649" s="44" t="str">
        <f>VLOOKUP(A649,'CENTROS DE COSTOS'!A:D,3,0)</f>
        <v>Wompi Costa</v>
      </c>
      <c r="D649" s="44">
        <v>23001</v>
      </c>
      <c r="E649" s="44">
        <v>2853344</v>
      </c>
      <c r="F649" s="44">
        <v>71888</v>
      </c>
      <c r="G649" s="44" t="s">
        <v>35</v>
      </c>
      <c r="H649" s="44" t="s">
        <v>278</v>
      </c>
      <c r="I649" s="44" t="s">
        <v>91</v>
      </c>
      <c r="J649" s="44" t="s">
        <v>5632</v>
      </c>
      <c r="K649" s="44" t="s">
        <v>1174</v>
      </c>
      <c r="L649" s="44" t="s">
        <v>5633</v>
      </c>
      <c r="M649" s="52">
        <v>45937.661805555559</v>
      </c>
      <c r="N649" s="52">
        <v>45940.60833333333</v>
      </c>
      <c r="O649" s="44" t="s">
        <v>37</v>
      </c>
      <c r="P649" s="44" t="s">
        <v>37</v>
      </c>
      <c r="Q649" s="44" t="s">
        <v>3805</v>
      </c>
      <c r="R649" s="44" t="s">
        <v>3806</v>
      </c>
      <c r="S649" s="44" t="s">
        <v>5634</v>
      </c>
      <c r="T649" s="44" t="s">
        <v>1178</v>
      </c>
      <c r="U649" s="44">
        <v>40</v>
      </c>
      <c r="V649" s="44" t="s">
        <v>42</v>
      </c>
      <c r="W649" s="44" t="str">
        <f>VLOOKUP(D649,TIPOLOGIA!A:F,6,0)</f>
        <v>TERRESTRE</v>
      </c>
      <c r="X649" s="44" t="s">
        <v>4388</v>
      </c>
      <c r="Y649" s="44">
        <v>1</v>
      </c>
      <c r="Z649" s="63">
        <f>IF(T649="SOPORTE_TELEFÓNICO",'TARIFAS 2025'!$B$14,IF(V649="PRINCIPAL",'TARIFAS 2025'!$B$11,IF(V649="INTERMEDIA",'TARIFAS 2025'!$C$11,IF(V649="LEJANA",'TARIFAS 2025'!$D$11))))</f>
        <v>31419</v>
      </c>
      <c r="AA649" s="63">
        <f t="shared" si="10"/>
        <v>31419</v>
      </c>
      <c r="AB649" s="41"/>
      <c r="AC649" s="41"/>
      <c r="AD649" s="41"/>
      <c r="AE649" s="41"/>
      <c r="AF649" s="41"/>
      <c r="AG649" s="41"/>
      <c r="AH649" s="41"/>
      <c r="AI649" s="41"/>
      <c r="AJ649" s="41"/>
      <c r="AK649" s="41"/>
      <c r="AL649" s="41"/>
      <c r="AM649" s="41"/>
      <c r="AN649" s="41"/>
      <c r="AO649" s="41"/>
      <c r="AP649" s="41"/>
      <c r="AQ649" s="41"/>
      <c r="AR649" s="41"/>
      <c r="AS649" s="41"/>
      <c r="AT649" s="41"/>
      <c r="AU649" s="41"/>
      <c r="AV649" s="41"/>
      <c r="AW649" s="41"/>
      <c r="AX649" s="41"/>
      <c r="AY649" s="41"/>
      <c r="AZ649" s="41"/>
      <c r="BA649" s="41"/>
      <c r="BB649" s="41"/>
      <c r="BC649" s="41"/>
      <c r="BD649" s="41"/>
      <c r="BE649" s="41"/>
      <c r="BF649" s="41"/>
      <c r="BG649" s="41"/>
    </row>
    <row r="650" spans="1:59" s="35" customFormat="1" ht="15.6">
      <c r="A650" s="44" t="s">
        <v>73</v>
      </c>
      <c r="B650" s="44" t="str">
        <f>VLOOKUP(A650,'CENTROS DE COSTOS'!A:D,2,0)</f>
        <v>0036-0004</v>
      </c>
      <c r="C650" s="44" t="str">
        <f>VLOOKUP(A650,'CENTROS DE COSTOS'!A:D,3,0)</f>
        <v>Wompi Centro</v>
      </c>
      <c r="D650" s="44">
        <v>11001</v>
      </c>
      <c r="E650" s="44">
        <v>2846369</v>
      </c>
      <c r="F650" s="44">
        <v>75697</v>
      </c>
      <c r="G650" s="44" t="s">
        <v>35</v>
      </c>
      <c r="H650" s="44" t="s">
        <v>620</v>
      </c>
      <c r="I650" s="44" t="s">
        <v>2057</v>
      </c>
      <c r="J650" s="44" t="s">
        <v>5635</v>
      </c>
      <c r="K650" s="44" t="s">
        <v>1174</v>
      </c>
      <c r="L650" s="44" t="s">
        <v>5636</v>
      </c>
      <c r="M650" s="52">
        <v>45936.631249999999</v>
      </c>
      <c r="N650" s="52">
        <v>45940.611111111109</v>
      </c>
      <c r="O650" s="44" t="s">
        <v>37</v>
      </c>
      <c r="P650" s="44" t="s">
        <v>37</v>
      </c>
      <c r="Q650" s="44" t="s">
        <v>3805</v>
      </c>
      <c r="R650" s="44" t="s">
        <v>3806</v>
      </c>
      <c r="S650" s="44" t="s">
        <v>5637</v>
      </c>
      <c r="T650" s="44" t="s">
        <v>1178</v>
      </c>
      <c r="U650" s="44">
        <v>32</v>
      </c>
      <c r="V650" s="44" t="s">
        <v>42</v>
      </c>
      <c r="W650" s="44" t="str">
        <f>VLOOKUP(D650,TIPOLOGIA!A:F,6,0)</f>
        <v>TERRESTRE</v>
      </c>
      <c r="X650" s="44" t="s">
        <v>3928</v>
      </c>
      <c r="Y650" s="44">
        <v>1</v>
      </c>
      <c r="Z650" s="63">
        <f>IF(T650="SOPORTE_TELEFÓNICO",'TARIFAS 2025'!$B$14,IF(V650="PRINCIPAL",'TARIFAS 2025'!$B$11,IF(V650="INTERMEDIA",'TARIFAS 2025'!$C$11,IF(V650="LEJANA",'TARIFAS 2025'!$D$11))))</f>
        <v>31419</v>
      </c>
      <c r="AA650" s="63">
        <f t="shared" si="10"/>
        <v>31419</v>
      </c>
      <c r="AB650" s="41"/>
      <c r="AC650" s="41"/>
      <c r="AD650" s="41"/>
      <c r="AE650" s="41"/>
      <c r="AF650" s="41"/>
      <c r="AG650" s="41"/>
      <c r="AH650" s="41"/>
      <c r="AI650" s="41"/>
      <c r="AJ650" s="41"/>
      <c r="AK650" s="41"/>
      <c r="AL650" s="41"/>
      <c r="AM650" s="41"/>
      <c r="AN650" s="41"/>
      <c r="AO650" s="41"/>
      <c r="AP650" s="41"/>
      <c r="AQ650" s="41"/>
      <c r="AR650" s="41"/>
      <c r="AS650" s="41"/>
      <c r="AT650" s="41"/>
      <c r="AU650" s="41"/>
      <c r="AV650" s="41"/>
      <c r="AW650" s="41"/>
      <c r="AX650" s="41"/>
      <c r="AY650" s="41"/>
      <c r="AZ650" s="41"/>
      <c r="BA650" s="41"/>
      <c r="BB650" s="41"/>
      <c r="BC650" s="41"/>
      <c r="BD650" s="41"/>
      <c r="BE650" s="41"/>
      <c r="BF650" s="41"/>
      <c r="BG650" s="41"/>
    </row>
    <row r="651" spans="1:59" s="35" customFormat="1" ht="15.6">
      <c r="A651" s="44" t="s">
        <v>92</v>
      </c>
      <c r="B651" s="44" t="str">
        <f>VLOOKUP(A651,'CENTROS DE COSTOS'!A:D,2,0)</f>
        <v>0036-0006</v>
      </c>
      <c r="C651" s="44" t="str">
        <f>VLOOKUP(A651,'CENTROS DE COSTOS'!A:D,3,0)</f>
        <v>Wompi Oriente</v>
      </c>
      <c r="D651" s="44">
        <v>41001</v>
      </c>
      <c r="E651" s="44">
        <v>2848624</v>
      </c>
      <c r="F651" s="44">
        <v>58893</v>
      </c>
      <c r="G651" s="44" t="s">
        <v>35</v>
      </c>
      <c r="H651" s="44" t="s">
        <v>742</v>
      </c>
      <c r="I651" s="44" t="s">
        <v>92</v>
      </c>
      <c r="J651" s="44" t="s">
        <v>5638</v>
      </c>
      <c r="K651" s="44" t="s">
        <v>1174</v>
      </c>
      <c r="L651" s="44" t="s">
        <v>5639</v>
      </c>
      <c r="M651" s="52">
        <v>45937.333333333336</v>
      </c>
      <c r="N651" s="52">
        <v>45940.620833333334</v>
      </c>
      <c r="O651" s="44" t="s">
        <v>37</v>
      </c>
      <c r="P651" s="44" t="s">
        <v>37</v>
      </c>
      <c r="Q651" s="44" t="s">
        <v>3805</v>
      </c>
      <c r="R651" s="44" t="s">
        <v>3806</v>
      </c>
      <c r="S651" s="44" t="s">
        <v>5640</v>
      </c>
      <c r="T651" s="44" t="s">
        <v>1178</v>
      </c>
      <c r="U651" s="44">
        <v>16</v>
      </c>
      <c r="V651" s="44" t="s">
        <v>42</v>
      </c>
      <c r="W651" s="44" t="str">
        <f>VLOOKUP(D651,TIPOLOGIA!A:F,6,0)</f>
        <v>TERRESTRE</v>
      </c>
      <c r="X651" s="44" t="s">
        <v>1309</v>
      </c>
      <c r="Y651" s="44">
        <v>1</v>
      </c>
      <c r="Z651" s="63">
        <f>IF(T651="SOPORTE_TELEFÓNICO",'TARIFAS 2025'!$B$14,IF(V651="PRINCIPAL",'TARIFAS 2025'!$B$11,IF(V651="INTERMEDIA",'TARIFAS 2025'!$C$11,IF(V651="LEJANA",'TARIFAS 2025'!$D$11))))</f>
        <v>31419</v>
      </c>
      <c r="AA651" s="63">
        <f t="shared" si="10"/>
        <v>31419</v>
      </c>
      <c r="AB651" s="41"/>
      <c r="AC651" s="41"/>
      <c r="AD651" s="41"/>
      <c r="AE651" s="41"/>
      <c r="AF651" s="41"/>
      <c r="AG651" s="41"/>
      <c r="AH651" s="41"/>
      <c r="AI651" s="41"/>
      <c r="AJ651" s="41"/>
      <c r="AK651" s="41"/>
      <c r="AL651" s="41"/>
      <c r="AM651" s="41"/>
      <c r="AN651" s="41"/>
      <c r="AO651" s="41"/>
      <c r="AP651" s="41"/>
      <c r="AQ651" s="41"/>
      <c r="AR651" s="41"/>
      <c r="AS651" s="41"/>
      <c r="AT651" s="41"/>
      <c r="AU651" s="41"/>
      <c r="AV651" s="41"/>
      <c r="AW651" s="41"/>
      <c r="AX651" s="41"/>
      <c r="AY651" s="41"/>
      <c r="AZ651" s="41"/>
      <c r="BA651" s="41"/>
      <c r="BB651" s="41"/>
      <c r="BC651" s="41"/>
      <c r="BD651" s="41"/>
      <c r="BE651" s="41"/>
      <c r="BF651" s="41"/>
      <c r="BG651" s="41"/>
    </row>
    <row r="652" spans="1:59" s="35" customFormat="1" ht="15.6">
      <c r="A652" s="44" t="s">
        <v>70</v>
      </c>
      <c r="B652" s="44" t="str">
        <f>VLOOKUP(A652,'CENTROS DE COSTOS'!A:D,2,0)</f>
        <v>0036-0001</v>
      </c>
      <c r="C652" s="44" t="str">
        <f>VLOOKUP(A652,'CENTROS DE COSTOS'!A:D,3,0)</f>
        <v>Wompi Costa</v>
      </c>
      <c r="D652" s="44">
        <v>8001</v>
      </c>
      <c r="E652" s="44">
        <v>2846319</v>
      </c>
      <c r="F652" s="44">
        <v>77793</v>
      </c>
      <c r="G652" s="44" t="s">
        <v>35</v>
      </c>
      <c r="H652" s="44" t="s">
        <v>255</v>
      </c>
      <c r="I652" s="44" t="s">
        <v>70</v>
      </c>
      <c r="J652" s="44" t="s">
        <v>5641</v>
      </c>
      <c r="K652" s="44" t="s">
        <v>1174</v>
      </c>
      <c r="L652" s="44" t="s">
        <v>5642</v>
      </c>
      <c r="M652" s="52">
        <v>45936.62777777778</v>
      </c>
      <c r="N652" s="52">
        <v>45940.623611111114</v>
      </c>
      <c r="O652" s="44" t="s">
        <v>37</v>
      </c>
      <c r="P652" s="44" t="s">
        <v>37</v>
      </c>
      <c r="Q652" s="44" t="s">
        <v>3805</v>
      </c>
      <c r="R652" s="44" t="s">
        <v>3806</v>
      </c>
      <c r="S652" s="44" t="s">
        <v>5643</v>
      </c>
      <c r="T652" s="44" t="s">
        <v>1178</v>
      </c>
      <c r="U652" s="44">
        <v>24</v>
      </c>
      <c r="V652" s="44" t="s">
        <v>42</v>
      </c>
      <c r="W652" s="44" t="str">
        <f>VLOOKUP(D652,TIPOLOGIA!A:F,6,0)</f>
        <v>TERRESTRE</v>
      </c>
      <c r="X652" s="44" t="s">
        <v>1265</v>
      </c>
      <c r="Y652" s="44">
        <v>1</v>
      </c>
      <c r="Z652" s="63">
        <f>IF(T652="SOPORTE_TELEFÓNICO",'TARIFAS 2025'!$B$14,IF(V652="PRINCIPAL",'TARIFAS 2025'!$B$11,IF(V652="INTERMEDIA",'TARIFAS 2025'!$C$11,IF(V652="LEJANA",'TARIFAS 2025'!$D$11))))</f>
        <v>31419</v>
      </c>
      <c r="AA652" s="63">
        <f t="shared" si="10"/>
        <v>31419</v>
      </c>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row>
    <row r="653" spans="1:59" s="35" customFormat="1" ht="15.6">
      <c r="A653" s="44" t="s">
        <v>87</v>
      </c>
      <c r="B653" s="44" t="str">
        <f>VLOOKUP(A653,'CENTROS DE COSTOS'!A:D,2,0)</f>
        <v>0036-0006</v>
      </c>
      <c r="C653" s="44" t="str">
        <f>VLOOKUP(A653,'CENTROS DE COSTOS'!A:D,3,0)</f>
        <v>Wompi Oriente</v>
      </c>
      <c r="D653" s="44">
        <v>73001</v>
      </c>
      <c r="E653" s="44">
        <v>2859624</v>
      </c>
      <c r="F653" s="44">
        <v>69892</v>
      </c>
      <c r="G653" s="44" t="s">
        <v>35</v>
      </c>
      <c r="H653" s="44" t="s">
        <v>1058</v>
      </c>
      <c r="I653" s="44" t="s">
        <v>87</v>
      </c>
      <c r="J653" s="44" t="s">
        <v>5644</v>
      </c>
      <c r="K653" s="44" t="s">
        <v>1174</v>
      </c>
      <c r="L653" s="44" t="s">
        <v>5645</v>
      </c>
      <c r="M653" s="52">
        <v>45938.674305555556</v>
      </c>
      <c r="N653" s="52">
        <v>45940.625694444447</v>
      </c>
      <c r="O653" s="44" t="s">
        <v>37</v>
      </c>
      <c r="P653" s="44" t="s">
        <v>37</v>
      </c>
      <c r="Q653" s="44" t="s">
        <v>3805</v>
      </c>
      <c r="R653" s="44" t="s">
        <v>3806</v>
      </c>
      <c r="S653" s="44" t="s">
        <v>5646</v>
      </c>
      <c r="T653" s="44" t="s">
        <v>1178</v>
      </c>
      <c r="U653" s="44">
        <v>40</v>
      </c>
      <c r="V653" s="44" t="s">
        <v>42</v>
      </c>
      <c r="W653" s="44" t="str">
        <f>VLOOKUP(D653,TIPOLOGIA!A:F,6,0)</f>
        <v>TERRESTRE</v>
      </c>
      <c r="X653" s="44" t="s">
        <v>4388</v>
      </c>
      <c r="Y653" s="44">
        <v>1</v>
      </c>
      <c r="Z653" s="63">
        <f>IF(T653="SOPORTE_TELEFÓNICO",'TARIFAS 2025'!$B$14,IF(V653="PRINCIPAL",'TARIFAS 2025'!$B$11,IF(V653="INTERMEDIA",'TARIFAS 2025'!$C$11,IF(V653="LEJANA",'TARIFAS 2025'!$D$11))))</f>
        <v>31419</v>
      </c>
      <c r="AA653" s="63">
        <f t="shared" si="10"/>
        <v>31419</v>
      </c>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row>
    <row r="654" spans="1:59" s="35" customFormat="1" ht="15.6">
      <c r="A654" s="44" t="s">
        <v>79</v>
      </c>
      <c r="B654" s="44" t="str">
        <f>VLOOKUP(A654,'CENTROS DE COSTOS'!A:D,2,0)</f>
        <v>0036-0003</v>
      </c>
      <c r="C654" s="44" t="str">
        <f>VLOOKUP(A654,'CENTROS DE COSTOS'!A:D,3,0)</f>
        <v>Wompi Suroccidente</v>
      </c>
      <c r="D654" s="44">
        <v>19450</v>
      </c>
      <c r="E654" s="44">
        <v>2836636</v>
      </c>
      <c r="F654" s="44">
        <v>57851</v>
      </c>
      <c r="G654" s="44" t="s">
        <v>35</v>
      </c>
      <c r="H654" s="44" t="s">
        <v>500</v>
      </c>
      <c r="I654" s="44" t="s">
        <v>519</v>
      </c>
      <c r="J654" s="44" t="s">
        <v>5647</v>
      </c>
      <c r="K654" s="44" t="s">
        <v>1174</v>
      </c>
      <c r="L654" s="44" t="s">
        <v>5648</v>
      </c>
      <c r="M654" s="52">
        <v>45933.561805555553</v>
      </c>
      <c r="N654" s="52">
        <v>45940.626388888886</v>
      </c>
      <c r="O654" s="44" t="s">
        <v>37</v>
      </c>
      <c r="P654" s="44" t="s">
        <v>37</v>
      </c>
      <c r="Q654" s="44" t="s">
        <v>3805</v>
      </c>
      <c r="R654" s="44" t="s">
        <v>3806</v>
      </c>
      <c r="S654" s="44" t="s">
        <v>5649</v>
      </c>
      <c r="T654" s="44" t="s">
        <v>3828</v>
      </c>
      <c r="U654" s="44">
        <v>32</v>
      </c>
      <c r="V654" s="44" t="s">
        <v>44</v>
      </c>
      <c r="W654" s="44" t="str">
        <f>VLOOKUP(D654,TIPOLOGIA!A:F,6,0)</f>
        <v>TERRESTRE</v>
      </c>
      <c r="X654" s="44" t="s">
        <v>1491</v>
      </c>
      <c r="Y654" s="44">
        <v>1</v>
      </c>
      <c r="Z654" s="63">
        <f>IF(T654="SOPORTE_TELEFÓNICO",'TARIFAS 2025'!$B$14,IF(V654="PRINCIPAL",'TARIFAS 2025'!$B$11,IF(V654="INTERMEDIA",'TARIFAS 2025'!$C$11,IF(V654="LEJANA",'TARIFAS 2025'!$D$11))))</f>
        <v>40250</v>
      </c>
      <c r="AA654" s="63">
        <f t="shared" si="10"/>
        <v>40250</v>
      </c>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row>
    <row r="655" spans="1:59" s="35" customFormat="1" ht="15.6">
      <c r="A655" s="44" t="s">
        <v>76</v>
      </c>
      <c r="B655" s="44" t="str">
        <f>VLOOKUP(A655,'CENTROS DE COSTOS'!A:D,2,0)</f>
        <v>0036-0007</v>
      </c>
      <c r="C655" s="44" t="str">
        <f>VLOOKUP(A655,'CENTROS DE COSTOS'!A:D,3,0)</f>
        <v>Wompi Santander</v>
      </c>
      <c r="D655" s="44">
        <v>68001</v>
      </c>
      <c r="E655" s="44">
        <v>2851896</v>
      </c>
      <c r="F655" s="44">
        <v>49972</v>
      </c>
      <c r="G655" s="44" t="s">
        <v>35</v>
      </c>
      <c r="H655" s="44" t="s">
        <v>965</v>
      </c>
      <c r="I655" s="44" t="s">
        <v>76</v>
      </c>
      <c r="J655" s="44" t="s">
        <v>2809</v>
      </c>
      <c r="K655" s="44" t="s">
        <v>1174</v>
      </c>
      <c r="L655" s="44" t="s">
        <v>5650</v>
      </c>
      <c r="M655" s="52">
        <v>45937.558333333334</v>
      </c>
      <c r="N655" s="52">
        <v>45940.629166666666</v>
      </c>
      <c r="O655" s="44" t="s">
        <v>37</v>
      </c>
      <c r="P655" s="44" t="s">
        <v>37</v>
      </c>
      <c r="Q655" s="44" t="s">
        <v>3805</v>
      </c>
      <c r="R655" s="44" t="s">
        <v>3806</v>
      </c>
      <c r="S655" s="44" t="s">
        <v>5651</v>
      </c>
      <c r="T655" s="44" t="s">
        <v>1178</v>
      </c>
      <c r="U655" s="44">
        <v>64</v>
      </c>
      <c r="V655" s="44" t="s">
        <v>42</v>
      </c>
      <c r="W655" s="44" t="str">
        <f>VLOOKUP(D655,TIPOLOGIA!A:F,6,0)</f>
        <v>TERRESTRE</v>
      </c>
      <c r="X655" s="44" t="s">
        <v>1332</v>
      </c>
      <c r="Y655" s="44">
        <v>1</v>
      </c>
      <c r="Z655" s="63">
        <f>IF(T655="SOPORTE_TELEFÓNICO",'TARIFAS 2025'!$B$14,IF(V655="PRINCIPAL",'TARIFAS 2025'!$B$11,IF(V655="INTERMEDIA",'TARIFAS 2025'!$C$11,IF(V655="LEJANA",'TARIFAS 2025'!$D$11))))</f>
        <v>31419</v>
      </c>
      <c r="AA655" s="63">
        <f t="shared" si="10"/>
        <v>31419</v>
      </c>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row>
    <row r="656" spans="1:59" s="35" customFormat="1" ht="15.6">
      <c r="A656" s="44" t="s">
        <v>79</v>
      </c>
      <c r="B656" s="44" t="str">
        <f>VLOOKUP(A656,'CENTROS DE COSTOS'!A:D,2,0)</f>
        <v>0036-0003</v>
      </c>
      <c r="C656" s="44" t="str">
        <f>VLOOKUP(A656,'CENTROS DE COSTOS'!A:D,3,0)</f>
        <v>Wompi Suroccidente</v>
      </c>
      <c r="D656" s="44">
        <v>76001</v>
      </c>
      <c r="E656" s="44">
        <v>2854334</v>
      </c>
      <c r="F656" s="44">
        <v>79290</v>
      </c>
      <c r="G656" s="44" t="s">
        <v>35</v>
      </c>
      <c r="H656" s="44" t="s">
        <v>1103</v>
      </c>
      <c r="I656" s="44" t="s">
        <v>79</v>
      </c>
      <c r="J656" s="44" t="s">
        <v>5652</v>
      </c>
      <c r="K656" s="44" t="s">
        <v>1174</v>
      </c>
      <c r="L656" s="44" t="s">
        <v>5653</v>
      </c>
      <c r="M656" s="52">
        <v>45938.333333333336</v>
      </c>
      <c r="N656" s="52">
        <v>45940.630555555559</v>
      </c>
      <c r="O656" s="44" t="s">
        <v>37</v>
      </c>
      <c r="P656" s="44" t="s">
        <v>37</v>
      </c>
      <c r="Q656" s="44" t="s">
        <v>3805</v>
      </c>
      <c r="R656" s="44" t="s">
        <v>3806</v>
      </c>
      <c r="S656" s="44" t="s">
        <v>5654</v>
      </c>
      <c r="T656" s="44" t="s">
        <v>1178</v>
      </c>
      <c r="U656" s="44">
        <v>16</v>
      </c>
      <c r="V656" s="44" t="s">
        <v>42</v>
      </c>
      <c r="W656" s="44" t="str">
        <f>VLOOKUP(D656,TIPOLOGIA!A:F,6,0)</f>
        <v>TERRESTRE</v>
      </c>
      <c r="X656" s="44" t="s">
        <v>1396</v>
      </c>
      <c r="Y656" s="44">
        <v>1</v>
      </c>
      <c r="Z656" s="63">
        <f>IF(T656="SOPORTE_TELEFÓNICO",'TARIFAS 2025'!$B$14,IF(V656="PRINCIPAL",'TARIFAS 2025'!$B$11,IF(V656="INTERMEDIA",'TARIFAS 2025'!$C$11,IF(V656="LEJANA",'TARIFAS 2025'!$D$11))))</f>
        <v>31419</v>
      </c>
      <c r="AA656" s="63">
        <f t="shared" si="10"/>
        <v>31419</v>
      </c>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row>
    <row r="657" spans="1:59" s="35" customFormat="1" ht="15.6">
      <c r="A657" s="44" t="s">
        <v>94</v>
      </c>
      <c r="B657" s="44" t="str">
        <f>VLOOKUP(A657,'CENTROS DE COSTOS'!A:D,2,0)</f>
        <v>0036-0002</v>
      </c>
      <c r="C657" s="44" t="str">
        <f>VLOOKUP(A657,'CENTROS DE COSTOS'!A:D,3,0)</f>
        <v>Wompi Eje Cafetero</v>
      </c>
      <c r="D657" s="44">
        <v>63001</v>
      </c>
      <c r="E657" s="44">
        <v>2847690</v>
      </c>
      <c r="F657" s="44">
        <v>69848</v>
      </c>
      <c r="G657" s="44" t="s">
        <v>35</v>
      </c>
      <c r="H657" s="44" t="s">
        <v>941</v>
      </c>
      <c r="I657" s="44" t="s">
        <v>124</v>
      </c>
      <c r="J657" s="44" t="s">
        <v>5655</v>
      </c>
      <c r="K657" s="44" t="s">
        <v>1174</v>
      </c>
      <c r="L657" s="44" t="s">
        <v>5656</v>
      </c>
      <c r="M657" s="52">
        <v>45937.333333333336</v>
      </c>
      <c r="N657" s="52">
        <v>45940.630555555559</v>
      </c>
      <c r="O657" s="44" t="s">
        <v>37</v>
      </c>
      <c r="P657" s="44" t="s">
        <v>37</v>
      </c>
      <c r="Q657" s="44" t="s">
        <v>3805</v>
      </c>
      <c r="R657" s="44" t="s">
        <v>3806</v>
      </c>
      <c r="S657" s="44" t="s">
        <v>5657</v>
      </c>
      <c r="T657" s="44" t="s">
        <v>1178</v>
      </c>
      <c r="U657" s="44">
        <v>24</v>
      </c>
      <c r="V657" s="44" t="s">
        <v>43</v>
      </c>
      <c r="W657" s="44" t="str">
        <f>VLOOKUP(D657,TIPOLOGIA!A:F,6,0)</f>
        <v>TERRESTRE</v>
      </c>
      <c r="X657" s="44" t="s">
        <v>4230</v>
      </c>
      <c r="Y657" s="44">
        <v>1</v>
      </c>
      <c r="Z657" s="63">
        <f>IF(T657="SOPORTE_TELEFÓNICO",'TARIFAS 2025'!$B$14,IF(V657="PRINCIPAL",'TARIFAS 2025'!$B$11,IF(V657="INTERMEDIA",'TARIFAS 2025'!$C$11,IF(V657="LEJANA",'TARIFAS 2025'!$D$11))))</f>
        <v>36351</v>
      </c>
      <c r="AA657" s="63">
        <f t="shared" si="10"/>
        <v>36351</v>
      </c>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row>
    <row r="658" spans="1:59" s="35" customFormat="1" ht="15.6">
      <c r="A658" s="44" t="s">
        <v>93</v>
      </c>
      <c r="B658" s="44" t="str">
        <f>VLOOKUP(A658,'CENTROS DE COSTOS'!A:D,2,0)</f>
        <v>0036-0003</v>
      </c>
      <c r="C658" s="44" t="str">
        <f>VLOOKUP(A658,'CENTROS DE COSTOS'!A:D,3,0)</f>
        <v>Wompi Suroccidente</v>
      </c>
      <c r="D658" s="44">
        <v>52001</v>
      </c>
      <c r="E658" s="44">
        <v>2862973</v>
      </c>
      <c r="F658" s="44">
        <v>17196</v>
      </c>
      <c r="G658" s="44" t="s">
        <v>35</v>
      </c>
      <c r="H658" s="44" t="s">
        <v>135</v>
      </c>
      <c r="I658" s="44" t="s">
        <v>93</v>
      </c>
      <c r="J658" s="44" t="s">
        <v>2941</v>
      </c>
      <c r="K658" s="44" t="s">
        <v>1174</v>
      </c>
      <c r="L658" s="44" t="s">
        <v>5658</v>
      </c>
      <c r="M658" s="52">
        <v>45939.472916666666</v>
      </c>
      <c r="N658" s="52">
        <v>45940.631944444445</v>
      </c>
      <c r="O658" s="44" t="s">
        <v>37</v>
      </c>
      <c r="P658" s="44" t="s">
        <v>37</v>
      </c>
      <c r="Q658" s="44" t="s">
        <v>3805</v>
      </c>
      <c r="R658" s="44" t="s">
        <v>3806</v>
      </c>
      <c r="S658" s="44" t="s">
        <v>5659</v>
      </c>
      <c r="T658" s="44" t="s">
        <v>1178</v>
      </c>
      <c r="U658" s="44">
        <v>64</v>
      </c>
      <c r="V658" s="44" t="s">
        <v>42</v>
      </c>
      <c r="W658" s="44" t="str">
        <f>VLOOKUP(D658,TIPOLOGIA!A:F,6,0)</f>
        <v>TERRESTRE</v>
      </c>
      <c r="X658" s="44" t="s">
        <v>1187</v>
      </c>
      <c r="Y658" s="44">
        <v>1</v>
      </c>
      <c r="Z658" s="63">
        <f>IF(T658="SOPORTE_TELEFÓNICO",'TARIFAS 2025'!$B$14,IF(V658="PRINCIPAL",'TARIFAS 2025'!$B$11,IF(V658="INTERMEDIA",'TARIFAS 2025'!$C$11,IF(V658="LEJANA",'TARIFAS 2025'!$D$11))))</f>
        <v>31419</v>
      </c>
      <c r="AA658" s="63">
        <f t="shared" si="10"/>
        <v>31419</v>
      </c>
      <c r="AB658" s="41"/>
      <c r="AC658" s="41"/>
      <c r="AD658" s="41"/>
      <c r="AE658" s="41"/>
      <c r="AF658" s="41"/>
      <c r="AG658" s="41"/>
      <c r="AH658" s="41"/>
      <c r="AI658" s="41"/>
      <c r="AJ658" s="41"/>
      <c r="AK658" s="41"/>
      <c r="AL658" s="41"/>
      <c r="AM658" s="41"/>
      <c r="AN658" s="41"/>
      <c r="AO658" s="41"/>
      <c r="AP658" s="41"/>
      <c r="AQ658" s="41"/>
      <c r="AR658" s="41"/>
      <c r="AS658" s="41"/>
      <c r="AT658" s="41"/>
      <c r="AU658" s="41"/>
      <c r="AV658" s="41"/>
      <c r="AW658" s="41"/>
      <c r="AX658" s="41"/>
      <c r="AY658" s="41"/>
      <c r="AZ658" s="41"/>
      <c r="BA658" s="41"/>
      <c r="BB658" s="41"/>
      <c r="BC658" s="41"/>
      <c r="BD658" s="41"/>
      <c r="BE658" s="41"/>
      <c r="BF658" s="41"/>
      <c r="BG658" s="41"/>
    </row>
    <row r="659" spans="1:59" s="35" customFormat="1" ht="15.6">
      <c r="A659" s="44" t="s">
        <v>100</v>
      </c>
      <c r="B659" s="44" t="str">
        <f>VLOOKUP(A659,'CENTROS DE COSTOS'!A:D,2,0)</f>
        <v>0036-0006</v>
      </c>
      <c r="C659" s="44" t="str">
        <f>VLOOKUP(A659,'CENTROS DE COSTOS'!A:D,3,0)</f>
        <v>Wompi Oriente</v>
      </c>
      <c r="D659" s="44">
        <v>50001</v>
      </c>
      <c r="E659" s="44">
        <v>2851263</v>
      </c>
      <c r="F659" s="44">
        <v>40414</v>
      </c>
      <c r="G659" s="44" t="s">
        <v>35</v>
      </c>
      <c r="H659" s="44" t="s">
        <v>816</v>
      </c>
      <c r="I659" s="44" t="s">
        <v>100</v>
      </c>
      <c r="J659" s="44" t="s">
        <v>5660</v>
      </c>
      <c r="K659" s="44" t="s">
        <v>1174</v>
      </c>
      <c r="L659" s="44" t="s">
        <v>5661</v>
      </c>
      <c r="M659" s="52">
        <v>45937.482638888891</v>
      </c>
      <c r="N659" s="52">
        <v>45940.634027777778</v>
      </c>
      <c r="O659" s="44" t="s">
        <v>37</v>
      </c>
      <c r="P659" s="44" t="s">
        <v>37</v>
      </c>
      <c r="Q659" s="44" t="s">
        <v>3805</v>
      </c>
      <c r="R659" s="44" t="s">
        <v>3806</v>
      </c>
      <c r="S659" s="44" t="s">
        <v>5662</v>
      </c>
      <c r="T659" s="44" t="s">
        <v>1178</v>
      </c>
      <c r="U659" s="44">
        <v>40</v>
      </c>
      <c r="V659" s="44" t="s">
        <v>42</v>
      </c>
      <c r="W659" s="44" t="str">
        <f>VLOOKUP(D659,TIPOLOGIA!A:F,6,0)</f>
        <v>TERRESTRE</v>
      </c>
      <c r="X659" s="44" t="s">
        <v>1807</v>
      </c>
      <c r="Y659" s="44">
        <v>1</v>
      </c>
      <c r="Z659" s="63">
        <f>IF(T659="SOPORTE_TELEFÓNICO",'TARIFAS 2025'!$B$14,IF(V659="PRINCIPAL",'TARIFAS 2025'!$B$11,IF(V659="INTERMEDIA",'TARIFAS 2025'!$C$11,IF(V659="LEJANA",'TARIFAS 2025'!$D$11))))</f>
        <v>31419</v>
      </c>
      <c r="AA659" s="63">
        <f t="shared" si="10"/>
        <v>31419</v>
      </c>
      <c r="AB659" s="41"/>
      <c r="AC659" s="41"/>
      <c r="AD659" s="41"/>
      <c r="AE659" s="41"/>
      <c r="AF659" s="41"/>
      <c r="AG659" s="41"/>
      <c r="AH659" s="41"/>
      <c r="AI659" s="41"/>
      <c r="AJ659" s="41"/>
      <c r="AK659" s="41"/>
      <c r="AL659" s="41"/>
      <c r="AM659" s="41"/>
      <c r="AN659" s="41"/>
      <c r="AO659" s="41"/>
      <c r="AP659" s="41"/>
      <c r="AQ659" s="41"/>
      <c r="AR659" s="41"/>
      <c r="AS659" s="41"/>
      <c r="AT659" s="41"/>
      <c r="AU659" s="41"/>
      <c r="AV659" s="41"/>
      <c r="AW659" s="41"/>
      <c r="AX659" s="41"/>
      <c r="AY659" s="41"/>
      <c r="AZ659" s="41"/>
      <c r="BA659" s="41"/>
      <c r="BB659" s="41"/>
      <c r="BC659" s="41"/>
      <c r="BD659" s="41"/>
      <c r="BE659" s="41"/>
      <c r="BF659" s="41"/>
      <c r="BG659" s="41"/>
    </row>
    <row r="660" spans="1:59" s="35" customFormat="1" ht="15.6">
      <c r="A660" s="44" t="s">
        <v>79</v>
      </c>
      <c r="B660" s="44" t="str">
        <f>VLOOKUP(A660,'CENTROS DE COSTOS'!A:D,2,0)</f>
        <v>0036-0003</v>
      </c>
      <c r="C660" s="44" t="str">
        <f>VLOOKUP(A660,'CENTROS DE COSTOS'!A:D,3,0)</f>
        <v>Wompi Suroccidente</v>
      </c>
      <c r="D660" s="44">
        <v>76001</v>
      </c>
      <c r="E660" s="44">
        <v>2842937</v>
      </c>
      <c r="F660" s="44">
        <v>80443</v>
      </c>
      <c r="G660" s="44" t="s">
        <v>35</v>
      </c>
      <c r="H660" s="44" t="s">
        <v>1103</v>
      </c>
      <c r="I660" s="44" t="s">
        <v>79</v>
      </c>
      <c r="J660" s="44" t="s">
        <v>5663</v>
      </c>
      <c r="K660" s="44" t="s">
        <v>1174</v>
      </c>
      <c r="L660" s="44" t="s">
        <v>5664</v>
      </c>
      <c r="M660" s="52">
        <v>45936.411111111112</v>
      </c>
      <c r="N660" s="52">
        <v>45940.636805555558</v>
      </c>
      <c r="O660" s="44" t="s">
        <v>37</v>
      </c>
      <c r="P660" s="44" t="s">
        <v>37</v>
      </c>
      <c r="Q660" s="44" t="s">
        <v>3805</v>
      </c>
      <c r="R660" s="44" t="s">
        <v>3806</v>
      </c>
      <c r="S660" s="44" t="s">
        <v>5665</v>
      </c>
      <c r="T660" s="44" t="s">
        <v>1178</v>
      </c>
      <c r="U660" s="44">
        <v>8</v>
      </c>
      <c r="V660" s="44" t="s">
        <v>42</v>
      </c>
      <c r="W660" s="44" t="str">
        <f>VLOOKUP(D660,TIPOLOGIA!A:F,6,0)</f>
        <v>TERRESTRE</v>
      </c>
      <c r="X660" s="44" t="s">
        <v>5140</v>
      </c>
      <c r="Y660" s="44">
        <v>1</v>
      </c>
      <c r="Z660" s="63">
        <f>IF(T660="SOPORTE_TELEFÓNICO",'TARIFAS 2025'!$B$14,IF(V660="PRINCIPAL",'TARIFAS 2025'!$B$11,IF(V660="INTERMEDIA",'TARIFAS 2025'!$C$11,IF(V660="LEJANA",'TARIFAS 2025'!$D$11))))</f>
        <v>31419</v>
      </c>
      <c r="AA660" s="63">
        <f t="shared" si="10"/>
        <v>31419</v>
      </c>
      <c r="AB660" s="41"/>
      <c r="AC660" s="41"/>
      <c r="AD660" s="41"/>
      <c r="AE660" s="41"/>
      <c r="AF660" s="41"/>
      <c r="AG660" s="41"/>
      <c r="AH660" s="41"/>
      <c r="AI660" s="41"/>
      <c r="AJ660" s="41"/>
      <c r="AK660" s="41"/>
      <c r="AL660" s="41"/>
      <c r="AM660" s="41"/>
      <c r="AN660" s="41"/>
      <c r="AO660" s="41"/>
      <c r="AP660" s="41"/>
      <c r="AQ660" s="41"/>
      <c r="AR660" s="41"/>
      <c r="AS660" s="41"/>
      <c r="AT660" s="41"/>
      <c r="AU660" s="41"/>
      <c r="AV660" s="41"/>
      <c r="AW660" s="41"/>
      <c r="AX660" s="41"/>
      <c r="AY660" s="41"/>
      <c r="AZ660" s="41"/>
      <c r="BA660" s="41"/>
      <c r="BB660" s="41"/>
      <c r="BC660" s="41"/>
      <c r="BD660" s="41"/>
      <c r="BE660" s="41"/>
      <c r="BF660" s="41"/>
      <c r="BG660" s="41"/>
    </row>
    <row r="661" spans="1:59" s="35" customFormat="1" ht="15.6">
      <c r="A661" s="44" t="s">
        <v>73</v>
      </c>
      <c r="B661" s="44" t="str">
        <f>VLOOKUP(A661,'CENTROS DE COSTOS'!A:D,2,0)</f>
        <v>0036-0004</v>
      </c>
      <c r="C661" s="44" t="str">
        <f>VLOOKUP(A661,'CENTROS DE COSTOS'!A:D,3,0)</f>
        <v>Wompi Centro</v>
      </c>
      <c r="D661" s="44">
        <v>11001</v>
      </c>
      <c r="E661" s="44">
        <v>2854107</v>
      </c>
      <c r="F661" s="44">
        <v>17058</v>
      </c>
      <c r="G661" s="44" t="s">
        <v>35</v>
      </c>
      <c r="H661" s="44" t="s">
        <v>620</v>
      </c>
      <c r="I661" s="44" t="s">
        <v>2057</v>
      </c>
      <c r="J661" s="44" t="s">
        <v>2535</v>
      </c>
      <c r="K661" s="44" t="s">
        <v>1174</v>
      </c>
      <c r="L661" s="44" t="s">
        <v>5666</v>
      </c>
      <c r="M661" s="52">
        <v>45938.333333333336</v>
      </c>
      <c r="N661" s="52">
        <v>45940.638194444444</v>
      </c>
      <c r="O661" s="44" t="s">
        <v>37</v>
      </c>
      <c r="P661" s="44" t="s">
        <v>37</v>
      </c>
      <c r="Q661" s="44" t="s">
        <v>3805</v>
      </c>
      <c r="R661" s="44" t="s">
        <v>3806</v>
      </c>
      <c r="S661" s="44" t="s">
        <v>5667</v>
      </c>
      <c r="T661" s="44" t="s">
        <v>1178</v>
      </c>
      <c r="U661" s="44">
        <v>32</v>
      </c>
      <c r="V661" s="44" t="s">
        <v>42</v>
      </c>
      <c r="W661" s="44" t="str">
        <f>VLOOKUP(D661,TIPOLOGIA!A:F,6,0)</f>
        <v>TERRESTRE</v>
      </c>
      <c r="X661" s="44" t="s">
        <v>5226</v>
      </c>
      <c r="Y661" s="44">
        <v>1</v>
      </c>
      <c r="Z661" s="63">
        <f>IF(T661="SOPORTE_TELEFÓNICO",'TARIFAS 2025'!$B$14,IF(V661="PRINCIPAL",'TARIFAS 2025'!$B$11,IF(V661="INTERMEDIA",'TARIFAS 2025'!$C$11,IF(V661="LEJANA",'TARIFAS 2025'!$D$11))))</f>
        <v>31419</v>
      </c>
      <c r="AA661" s="63">
        <f t="shared" si="10"/>
        <v>31419</v>
      </c>
      <c r="AB661" s="41"/>
      <c r="AC661" s="41"/>
      <c r="AD661" s="41"/>
      <c r="AE661" s="41"/>
      <c r="AF661" s="41"/>
      <c r="AG661" s="41"/>
      <c r="AH661" s="41"/>
      <c r="AI661" s="41"/>
      <c r="AJ661" s="41"/>
      <c r="AK661" s="41"/>
      <c r="AL661" s="41"/>
      <c r="AM661" s="41"/>
      <c r="AN661" s="41"/>
      <c r="AO661" s="41"/>
      <c r="AP661" s="41"/>
      <c r="AQ661" s="41"/>
      <c r="AR661" s="41"/>
      <c r="AS661" s="41"/>
      <c r="AT661" s="41"/>
      <c r="AU661" s="41"/>
      <c r="AV661" s="41"/>
      <c r="AW661" s="41"/>
      <c r="AX661" s="41"/>
      <c r="AY661" s="41"/>
      <c r="AZ661" s="41"/>
      <c r="BA661" s="41"/>
      <c r="BB661" s="41"/>
      <c r="BC661" s="41"/>
      <c r="BD661" s="41"/>
      <c r="BE661" s="41"/>
      <c r="BF661" s="41"/>
      <c r="BG661" s="41"/>
    </row>
    <row r="662" spans="1:59" s="35" customFormat="1" ht="15.6">
      <c r="A662" s="44" t="s">
        <v>94</v>
      </c>
      <c r="B662" s="44" t="str">
        <f>VLOOKUP(A662,'CENTROS DE COSTOS'!A:D,2,0)</f>
        <v>0036-0002</v>
      </c>
      <c r="C662" s="44" t="str">
        <f>VLOOKUP(A662,'CENTROS DE COSTOS'!A:D,3,0)</f>
        <v>Wompi Eje Cafetero</v>
      </c>
      <c r="D662" s="44">
        <v>63001</v>
      </c>
      <c r="E662" s="44">
        <v>2851833</v>
      </c>
      <c r="F662" s="44">
        <v>35759</v>
      </c>
      <c r="G662" s="44" t="s">
        <v>35</v>
      </c>
      <c r="H662" s="44" t="s">
        <v>941</v>
      </c>
      <c r="I662" s="44" t="s">
        <v>124</v>
      </c>
      <c r="J662" s="44" t="s">
        <v>5668</v>
      </c>
      <c r="K662" s="44" t="s">
        <v>1174</v>
      </c>
      <c r="L662" s="44" t="s">
        <v>5669</v>
      </c>
      <c r="M662" s="52">
        <v>45937.530555555553</v>
      </c>
      <c r="N662" s="52">
        <v>45940.640277777777</v>
      </c>
      <c r="O662" s="44" t="s">
        <v>37</v>
      </c>
      <c r="P662" s="44" t="s">
        <v>37</v>
      </c>
      <c r="Q662" s="44" t="s">
        <v>3805</v>
      </c>
      <c r="R662" s="44" t="s">
        <v>3806</v>
      </c>
      <c r="S662" s="44" t="s">
        <v>5670</v>
      </c>
      <c r="T662" s="44" t="s">
        <v>1178</v>
      </c>
      <c r="U662" s="44">
        <v>32</v>
      </c>
      <c r="V662" s="44" t="s">
        <v>43</v>
      </c>
      <c r="W662" s="44" t="str">
        <f>VLOOKUP(D662,TIPOLOGIA!A:F,6,0)</f>
        <v>TERRESTRE</v>
      </c>
      <c r="X662" s="44" t="s">
        <v>1217</v>
      </c>
      <c r="Y662" s="44">
        <v>1</v>
      </c>
      <c r="Z662" s="63">
        <f>IF(T662="SOPORTE_TELEFÓNICO",'TARIFAS 2025'!$B$14,IF(V662="PRINCIPAL",'TARIFAS 2025'!$B$11,IF(V662="INTERMEDIA",'TARIFAS 2025'!$C$11,IF(V662="LEJANA",'TARIFAS 2025'!$D$11))))</f>
        <v>36351</v>
      </c>
      <c r="AA662" s="63">
        <f t="shared" si="10"/>
        <v>36351</v>
      </c>
      <c r="AB662" s="41"/>
      <c r="AC662" s="41"/>
      <c r="AD662" s="41"/>
      <c r="AE662" s="41"/>
      <c r="AF662" s="41"/>
      <c r="AG662" s="41"/>
      <c r="AH662" s="41"/>
      <c r="AI662" s="41"/>
      <c r="AJ662" s="41"/>
      <c r="AK662" s="41"/>
      <c r="AL662" s="41"/>
      <c r="AM662" s="41"/>
      <c r="AN662" s="41"/>
      <c r="AO662" s="41"/>
      <c r="AP662" s="41"/>
      <c r="AQ662" s="41"/>
      <c r="AR662" s="41"/>
      <c r="AS662" s="41"/>
      <c r="AT662" s="41"/>
      <c r="AU662" s="41"/>
      <c r="AV662" s="41"/>
      <c r="AW662" s="41"/>
      <c r="AX662" s="41"/>
      <c r="AY662" s="41"/>
      <c r="AZ662" s="41"/>
      <c r="BA662" s="41"/>
      <c r="BB662" s="41"/>
      <c r="BC662" s="41"/>
      <c r="BD662" s="41"/>
      <c r="BE662" s="41"/>
      <c r="BF662" s="41"/>
      <c r="BG662" s="41"/>
    </row>
    <row r="663" spans="1:59" s="35" customFormat="1" ht="15.6">
      <c r="A663" s="44" t="s">
        <v>79</v>
      </c>
      <c r="B663" s="44" t="str">
        <f>VLOOKUP(A663,'CENTROS DE COSTOS'!A:D,2,0)</f>
        <v>0036-0003</v>
      </c>
      <c r="C663" s="44" t="str">
        <f>VLOOKUP(A663,'CENTROS DE COSTOS'!A:D,3,0)</f>
        <v>Wompi Suroccidente</v>
      </c>
      <c r="D663" s="44">
        <v>76001</v>
      </c>
      <c r="E663" s="44">
        <v>2853470</v>
      </c>
      <c r="F663" s="44">
        <v>71411</v>
      </c>
      <c r="G663" s="44" t="s">
        <v>35</v>
      </c>
      <c r="H663" s="44" t="s">
        <v>1103</v>
      </c>
      <c r="I663" s="44" t="s">
        <v>79</v>
      </c>
      <c r="J663" s="44" t="s">
        <v>5671</v>
      </c>
      <c r="K663" s="44" t="s">
        <v>1174</v>
      </c>
      <c r="L663" s="44" t="s">
        <v>5672</v>
      </c>
      <c r="M663" s="52">
        <v>45937.669444444444</v>
      </c>
      <c r="N663" s="52">
        <v>45940.642361111109</v>
      </c>
      <c r="O663" s="44" t="s">
        <v>37</v>
      </c>
      <c r="P663" s="44" t="s">
        <v>37</v>
      </c>
      <c r="Q663" s="44" t="s">
        <v>3805</v>
      </c>
      <c r="R663" s="44" t="s">
        <v>3806</v>
      </c>
      <c r="S663" s="44" t="s">
        <v>5673</v>
      </c>
      <c r="T663" s="44" t="s">
        <v>1178</v>
      </c>
      <c r="U663" s="44">
        <v>40</v>
      </c>
      <c r="V663" s="44" t="s">
        <v>42</v>
      </c>
      <c r="W663" s="44" t="str">
        <f>VLOOKUP(D663,TIPOLOGIA!A:F,6,0)</f>
        <v>TERRESTRE</v>
      </c>
      <c r="X663" s="44" t="s">
        <v>5226</v>
      </c>
      <c r="Y663" s="44">
        <v>1</v>
      </c>
      <c r="Z663" s="63">
        <f>IF(T663="SOPORTE_TELEFÓNICO",'TARIFAS 2025'!$B$14,IF(V663="PRINCIPAL",'TARIFAS 2025'!$B$11,IF(V663="INTERMEDIA",'TARIFAS 2025'!$C$11,IF(V663="LEJANA",'TARIFAS 2025'!$D$11))))</f>
        <v>31419</v>
      </c>
      <c r="AA663" s="63">
        <f t="shared" si="10"/>
        <v>31419</v>
      </c>
      <c r="AB663" s="41"/>
      <c r="AC663" s="41"/>
      <c r="AD663" s="41"/>
      <c r="AE663" s="41"/>
      <c r="AF663" s="41"/>
      <c r="AG663" s="41"/>
      <c r="AH663" s="41"/>
      <c r="AI663" s="41"/>
      <c r="AJ663" s="41"/>
      <c r="AK663" s="41"/>
      <c r="AL663" s="41"/>
      <c r="AM663" s="41"/>
      <c r="AN663" s="41"/>
      <c r="AO663" s="41"/>
      <c r="AP663" s="41"/>
      <c r="AQ663" s="41"/>
      <c r="AR663" s="41"/>
      <c r="AS663" s="41"/>
      <c r="AT663" s="41"/>
      <c r="AU663" s="41"/>
      <c r="AV663" s="41"/>
      <c r="AW663" s="41"/>
      <c r="AX663" s="41"/>
      <c r="AY663" s="41"/>
      <c r="AZ663" s="41"/>
      <c r="BA663" s="41"/>
      <c r="BB663" s="41"/>
      <c r="BC663" s="41"/>
      <c r="BD663" s="41"/>
      <c r="BE663" s="41"/>
      <c r="BF663" s="41"/>
      <c r="BG663" s="41"/>
    </row>
    <row r="664" spans="1:59" s="35" customFormat="1" ht="15.6">
      <c r="A664" s="44" t="s">
        <v>73</v>
      </c>
      <c r="B664" s="44" t="str">
        <f>VLOOKUP(A664,'CENTROS DE COSTOS'!A:D,2,0)</f>
        <v>0036-0004</v>
      </c>
      <c r="C664" s="44" t="str">
        <f>VLOOKUP(A664,'CENTROS DE COSTOS'!A:D,3,0)</f>
        <v>Wompi Centro</v>
      </c>
      <c r="D664" s="44">
        <v>11001</v>
      </c>
      <c r="E664" s="44">
        <v>2850705</v>
      </c>
      <c r="F664" s="44">
        <v>75717</v>
      </c>
      <c r="G664" s="44" t="s">
        <v>35</v>
      </c>
      <c r="H664" s="44" t="s">
        <v>620</v>
      </c>
      <c r="I664" s="44" t="s">
        <v>2057</v>
      </c>
      <c r="J664" s="44" t="s">
        <v>5674</v>
      </c>
      <c r="K664" s="44" t="s">
        <v>1174</v>
      </c>
      <c r="L664" s="44" t="s">
        <v>5675</v>
      </c>
      <c r="M664" s="52">
        <v>45937.644444444442</v>
      </c>
      <c r="N664" s="52">
        <v>45940.643055555556</v>
      </c>
      <c r="O664" s="44" t="s">
        <v>37</v>
      </c>
      <c r="P664" s="44" t="s">
        <v>37</v>
      </c>
      <c r="Q664" s="44" t="s">
        <v>3805</v>
      </c>
      <c r="R664" s="44" t="s">
        <v>3806</v>
      </c>
      <c r="S664" s="44" t="s">
        <v>5676</v>
      </c>
      <c r="T664" s="44" t="s">
        <v>1178</v>
      </c>
      <c r="U664" s="44">
        <v>24</v>
      </c>
      <c r="V664" s="44" t="s">
        <v>42</v>
      </c>
      <c r="W664" s="44" t="str">
        <f>VLOOKUP(D664,TIPOLOGIA!A:F,6,0)</f>
        <v>TERRESTRE</v>
      </c>
      <c r="X664" s="44" t="s">
        <v>4230</v>
      </c>
      <c r="Y664" s="44">
        <v>1</v>
      </c>
      <c r="Z664" s="63">
        <f>IF(T664="SOPORTE_TELEFÓNICO",'TARIFAS 2025'!$B$14,IF(V664="PRINCIPAL",'TARIFAS 2025'!$B$11,IF(V664="INTERMEDIA",'TARIFAS 2025'!$C$11,IF(V664="LEJANA",'TARIFAS 2025'!$D$11))))</f>
        <v>31419</v>
      </c>
      <c r="AA664" s="63">
        <f t="shared" si="10"/>
        <v>31419</v>
      </c>
      <c r="AB664" s="41"/>
      <c r="AC664" s="41"/>
      <c r="AD664" s="41"/>
      <c r="AE664" s="41"/>
      <c r="AF664" s="41"/>
      <c r="AG664" s="41"/>
      <c r="AH664" s="41"/>
      <c r="AI664" s="41"/>
      <c r="AJ664" s="41"/>
      <c r="AK664" s="41"/>
      <c r="AL664" s="41"/>
      <c r="AM664" s="41"/>
      <c r="AN664" s="41"/>
      <c r="AO664" s="41"/>
      <c r="AP664" s="41"/>
      <c r="AQ664" s="41"/>
      <c r="AR664" s="41"/>
      <c r="AS664" s="41"/>
      <c r="AT664" s="41"/>
      <c r="AU664" s="41"/>
      <c r="AV664" s="41"/>
      <c r="AW664" s="41"/>
      <c r="AX664" s="41"/>
      <c r="AY664" s="41"/>
      <c r="AZ664" s="41"/>
      <c r="BA664" s="41"/>
      <c r="BB664" s="41"/>
      <c r="BC664" s="41"/>
      <c r="BD664" s="41"/>
      <c r="BE664" s="41"/>
      <c r="BF664" s="41"/>
      <c r="BG664" s="41"/>
    </row>
    <row r="665" spans="1:59" s="35" customFormat="1" ht="15.6">
      <c r="A665" s="44" t="s">
        <v>73</v>
      </c>
      <c r="B665" s="44" t="str">
        <f>VLOOKUP(A665,'CENTROS DE COSTOS'!A:D,2,0)</f>
        <v>0036-0004</v>
      </c>
      <c r="C665" s="44" t="str">
        <f>VLOOKUP(A665,'CENTROS DE COSTOS'!A:D,3,0)</f>
        <v>Wompi Centro</v>
      </c>
      <c r="D665" s="44">
        <v>11001</v>
      </c>
      <c r="E665" s="44">
        <v>2854014</v>
      </c>
      <c r="F665" s="44">
        <v>76653</v>
      </c>
      <c r="G665" s="44" t="s">
        <v>35</v>
      </c>
      <c r="H665" s="44" t="s">
        <v>620</v>
      </c>
      <c r="I665" s="44" t="s">
        <v>2057</v>
      </c>
      <c r="J665" s="44" t="s">
        <v>5677</v>
      </c>
      <c r="K665" s="44" t="s">
        <v>1174</v>
      </c>
      <c r="L665" s="44" t="s">
        <v>5678</v>
      </c>
      <c r="M665" s="52">
        <v>45937.7</v>
      </c>
      <c r="N665" s="52">
        <v>45940.643750000003</v>
      </c>
      <c r="O665" s="44" t="s">
        <v>37</v>
      </c>
      <c r="P665" s="44" t="s">
        <v>37</v>
      </c>
      <c r="Q665" s="44" t="s">
        <v>3805</v>
      </c>
      <c r="R665" s="44" t="s">
        <v>3806</v>
      </c>
      <c r="S665" s="44" t="s">
        <v>5679</v>
      </c>
      <c r="T665" s="44" t="s">
        <v>1178</v>
      </c>
      <c r="U665" s="44">
        <v>8</v>
      </c>
      <c r="V665" s="44" t="s">
        <v>42</v>
      </c>
      <c r="W665" s="44" t="str">
        <f>VLOOKUP(D665,TIPOLOGIA!A:F,6,0)</f>
        <v>TERRESTRE</v>
      </c>
      <c r="X665" s="44" t="s">
        <v>1217</v>
      </c>
      <c r="Y665" s="44">
        <v>1</v>
      </c>
      <c r="Z665" s="63">
        <f>IF(T665="SOPORTE_TELEFÓNICO",'TARIFAS 2025'!$B$14,IF(V665="PRINCIPAL",'TARIFAS 2025'!$B$11,IF(V665="INTERMEDIA",'TARIFAS 2025'!$C$11,IF(V665="LEJANA",'TARIFAS 2025'!$D$11))))</f>
        <v>31419</v>
      </c>
      <c r="AA665" s="63">
        <f t="shared" si="10"/>
        <v>31419</v>
      </c>
      <c r="AB665" s="41"/>
      <c r="AC665" s="41"/>
      <c r="AD665" s="41"/>
      <c r="AE665" s="41"/>
      <c r="AF665" s="41"/>
      <c r="AG665" s="41"/>
      <c r="AH665" s="41"/>
      <c r="AI665" s="41"/>
      <c r="AJ665" s="41"/>
      <c r="AK665" s="41"/>
      <c r="AL665" s="41"/>
      <c r="AM665" s="41"/>
      <c r="AN665" s="41"/>
      <c r="AO665" s="41"/>
      <c r="AP665" s="41"/>
      <c r="AQ665" s="41"/>
      <c r="AR665" s="41"/>
      <c r="AS665" s="41"/>
      <c r="AT665" s="41"/>
      <c r="AU665" s="41"/>
      <c r="AV665" s="41"/>
      <c r="AW665" s="41"/>
      <c r="AX665" s="41"/>
      <c r="AY665" s="41"/>
      <c r="AZ665" s="41"/>
      <c r="BA665" s="41"/>
      <c r="BB665" s="41"/>
      <c r="BC665" s="41"/>
      <c r="BD665" s="41"/>
      <c r="BE665" s="41"/>
      <c r="BF665" s="41"/>
      <c r="BG665" s="41"/>
    </row>
    <row r="666" spans="1:59" s="35" customFormat="1" ht="15.6">
      <c r="A666" s="44" t="s">
        <v>73</v>
      </c>
      <c r="B666" s="44" t="str">
        <f>VLOOKUP(A666,'CENTROS DE COSTOS'!A:D,2,0)</f>
        <v>0036-0004</v>
      </c>
      <c r="C666" s="44" t="str">
        <f>VLOOKUP(A666,'CENTROS DE COSTOS'!A:D,3,0)</f>
        <v>Wompi Centro</v>
      </c>
      <c r="D666" s="44">
        <v>11001</v>
      </c>
      <c r="E666" s="44">
        <v>2853731</v>
      </c>
      <c r="F666" s="44">
        <v>76296</v>
      </c>
      <c r="G666" s="44" t="s">
        <v>35</v>
      </c>
      <c r="H666" s="44" t="s">
        <v>620</v>
      </c>
      <c r="I666" s="44" t="s">
        <v>2057</v>
      </c>
      <c r="J666" s="44" t="s">
        <v>5680</v>
      </c>
      <c r="K666" s="44" t="s">
        <v>1174</v>
      </c>
      <c r="L666" s="44" t="s">
        <v>5681</v>
      </c>
      <c r="M666" s="52">
        <v>45937.680555555555</v>
      </c>
      <c r="N666" s="52">
        <v>45940.645833333336</v>
      </c>
      <c r="O666" s="44" t="s">
        <v>37</v>
      </c>
      <c r="P666" s="44" t="s">
        <v>37</v>
      </c>
      <c r="Q666" s="44" t="s">
        <v>3805</v>
      </c>
      <c r="R666" s="44" t="s">
        <v>3806</v>
      </c>
      <c r="S666" s="44" t="s">
        <v>5682</v>
      </c>
      <c r="T666" s="44" t="s">
        <v>1178</v>
      </c>
      <c r="U666" s="44">
        <v>48</v>
      </c>
      <c r="V666" s="44" t="s">
        <v>42</v>
      </c>
      <c r="W666" s="44" t="str">
        <f>VLOOKUP(D666,TIPOLOGIA!A:F,6,0)</f>
        <v>TERRESTRE</v>
      </c>
      <c r="X666" s="44" t="s">
        <v>3359</v>
      </c>
      <c r="Y666" s="44">
        <v>1</v>
      </c>
      <c r="Z666" s="63">
        <f>IF(T666="SOPORTE_TELEFÓNICO",'TARIFAS 2025'!$B$14,IF(V666="PRINCIPAL",'TARIFAS 2025'!$B$11,IF(V666="INTERMEDIA",'TARIFAS 2025'!$C$11,IF(V666="LEJANA",'TARIFAS 2025'!$D$11))))</f>
        <v>31419</v>
      </c>
      <c r="AA666" s="63">
        <f t="shared" si="10"/>
        <v>31419</v>
      </c>
      <c r="AB666" s="41"/>
      <c r="AC666" s="41"/>
      <c r="AD666" s="41"/>
      <c r="AE666" s="41"/>
      <c r="AF666" s="41"/>
      <c r="AG666" s="41"/>
      <c r="AH666" s="41"/>
      <c r="AI666" s="41"/>
      <c r="AJ666" s="41"/>
      <c r="AK666" s="41"/>
      <c r="AL666" s="41"/>
      <c r="AM666" s="41"/>
      <c r="AN666" s="41"/>
      <c r="AO666" s="41"/>
      <c r="AP666" s="41"/>
      <c r="AQ666" s="41"/>
      <c r="AR666" s="41"/>
      <c r="AS666" s="41"/>
      <c r="AT666" s="41"/>
      <c r="AU666" s="41"/>
      <c r="AV666" s="41"/>
      <c r="AW666" s="41"/>
      <c r="AX666" s="41"/>
      <c r="AY666" s="41"/>
      <c r="AZ666" s="41"/>
      <c r="BA666" s="41"/>
      <c r="BB666" s="41"/>
      <c r="BC666" s="41"/>
      <c r="BD666" s="41"/>
      <c r="BE666" s="41"/>
      <c r="BF666" s="41"/>
      <c r="BG666" s="41"/>
    </row>
    <row r="667" spans="1:59" s="35" customFormat="1" ht="15.6">
      <c r="A667" s="44" t="s">
        <v>94</v>
      </c>
      <c r="B667" s="44" t="str">
        <f>VLOOKUP(A667,'CENTROS DE COSTOS'!A:D,2,0)</f>
        <v>0036-0002</v>
      </c>
      <c r="C667" s="44" t="str">
        <f>VLOOKUP(A667,'CENTROS DE COSTOS'!A:D,3,0)</f>
        <v>Wompi Eje Cafetero</v>
      </c>
      <c r="D667" s="44">
        <v>63001</v>
      </c>
      <c r="E667" s="44">
        <v>2863225</v>
      </c>
      <c r="F667" s="44">
        <v>76100</v>
      </c>
      <c r="G667" s="44" t="s">
        <v>35</v>
      </c>
      <c r="H667" s="44" t="s">
        <v>941</v>
      </c>
      <c r="I667" s="44" t="s">
        <v>124</v>
      </c>
      <c r="J667" s="44" t="s">
        <v>5683</v>
      </c>
      <c r="K667" s="44" t="s">
        <v>1174</v>
      </c>
      <c r="L667" s="44" t="s">
        <v>5684</v>
      </c>
      <c r="M667" s="52">
        <v>45939.481944444444</v>
      </c>
      <c r="N667" s="52">
        <v>45940.647916666669</v>
      </c>
      <c r="O667" s="44" t="s">
        <v>37</v>
      </c>
      <c r="P667" s="44" t="s">
        <v>37</v>
      </c>
      <c r="Q667" s="44" t="s">
        <v>3805</v>
      </c>
      <c r="R667" s="44" t="s">
        <v>3806</v>
      </c>
      <c r="S667" s="44" t="s">
        <v>5685</v>
      </c>
      <c r="T667" s="44" t="s">
        <v>1178</v>
      </c>
      <c r="U667" s="44">
        <v>48</v>
      </c>
      <c r="V667" s="44" t="s">
        <v>43</v>
      </c>
      <c r="W667" s="44" t="str">
        <f>VLOOKUP(D667,TIPOLOGIA!A:F,6,0)</f>
        <v>TERRESTRE</v>
      </c>
      <c r="X667" s="44" t="s">
        <v>1309</v>
      </c>
      <c r="Y667" s="44">
        <v>1</v>
      </c>
      <c r="Z667" s="63">
        <f>IF(T667="SOPORTE_TELEFÓNICO",'TARIFAS 2025'!$B$14,IF(V667="PRINCIPAL",'TARIFAS 2025'!$B$11,IF(V667="INTERMEDIA",'TARIFAS 2025'!$C$11,IF(V667="LEJANA",'TARIFAS 2025'!$D$11))))</f>
        <v>36351</v>
      </c>
      <c r="AA667" s="63">
        <f t="shared" si="10"/>
        <v>36351</v>
      </c>
      <c r="AB667" s="41"/>
      <c r="AC667" s="41"/>
      <c r="AD667" s="41"/>
      <c r="AE667" s="41"/>
      <c r="AF667" s="41"/>
      <c r="AG667" s="41"/>
      <c r="AH667" s="41"/>
      <c r="AI667" s="41"/>
      <c r="AJ667" s="41"/>
      <c r="AK667" s="41"/>
      <c r="AL667" s="41"/>
      <c r="AM667" s="41"/>
      <c r="AN667" s="41"/>
      <c r="AO667" s="41"/>
      <c r="AP667" s="41"/>
      <c r="AQ667" s="41"/>
      <c r="AR667" s="41"/>
      <c r="AS667" s="41"/>
      <c r="AT667" s="41"/>
      <c r="AU667" s="41"/>
      <c r="AV667" s="41"/>
      <c r="AW667" s="41"/>
      <c r="AX667" s="41"/>
      <c r="AY667" s="41"/>
      <c r="AZ667" s="41"/>
      <c r="BA667" s="41"/>
      <c r="BB667" s="41"/>
      <c r="BC667" s="41"/>
      <c r="BD667" s="41"/>
      <c r="BE667" s="41"/>
      <c r="BF667" s="41"/>
      <c r="BG667" s="41"/>
    </row>
    <row r="668" spans="1:59" s="35" customFormat="1" ht="15.6">
      <c r="A668" s="44" t="s">
        <v>90</v>
      </c>
      <c r="B668" s="44" t="str">
        <f>VLOOKUP(A668,'CENTROS DE COSTOS'!A:D,2,0)</f>
        <v>0036-0005</v>
      </c>
      <c r="C668" s="44" t="str">
        <f>VLOOKUP(A668,'CENTROS DE COSTOS'!A:D,3,0)</f>
        <v>Wompi Noroccidente</v>
      </c>
      <c r="D668" s="44">
        <v>5664</v>
      </c>
      <c r="E668" s="44">
        <v>2838414</v>
      </c>
      <c r="F668" s="44">
        <v>40287</v>
      </c>
      <c r="G668" s="44" t="s">
        <v>35</v>
      </c>
      <c r="H668" s="44" t="s">
        <v>122</v>
      </c>
      <c r="I668" s="44" t="s">
        <v>141</v>
      </c>
      <c r="J668" s="44" t="s">
        <v>5686</v>
      </c>
      <c r="K668" s="44" t="s">
        <v>1174</v>
      </c>
      <c r="L668" s="44" t="s">
        <v>5687</v>
      </c>
      <c r="M668" s="52">
        <v>45936.333333333336</v>
      </c>
      <c r="N668" s="52">
        <v>45940.667361111111</v>
      </c>
      <c r="O668" s="44" t="s">
        <v>37</v>
      </c>
      <c r="P668" s="44" t="s">
        <v>37</v>
      </c>
      <c r="Q668" s="44" t="s">
        <v>3805</v>
      </c>
      <c r="R668" s="44" t="s">
        <v>3806</v>
      </c>
      <c r="S668" s="44" t="s">
        <v>5688</v>
      </c>
      <c r="T668" s="44" t="s">
        <v>3828</v>
      </c>
      <c r="U668" s="44">
        <v>64</v>
      </c>
      <c r="V668" s="44" t="s">
        <v>43</v>
      </c>
      <c r="W668" s="44" t="str">
        <f>VLOOKUP(D668,TIPOLOGIA!A:F,6,0)</f>
        <v>TERRESTRE</v>
      </c>
      <c r="X668" s="44" t="s">
        <v>1874</v>
      </c>
      <c r="Y668" s="44">
        <v>1</v>
      </c>
      <c r="Z668" s="63">
        <f>IF(T668="SOPORTE_TELEFÓNICO",'TARIFAS 2025'!$B$14,IF(V668="PRINCIPAL",'TARIFAS 2025'!$B$11,IF(V668="INTERMEDIA",'TARIFAS 2025'!$C$11,IF(V668="LEJANA",'TARIFAS 2025'!$D$11))))</f>
        <v>36351</v>
      </c>
      <c r="AA668" s="63">
        <f t="shared" si="10"/>
        <v>36351</v>
      </c>
      <c r="AB668" s="41"/>
      <c r="AC668" s="41"/>
      <c r="AD668" s="41"/>
      <c r="AE668" s="41"/>
      <c r="AF668" s="41"/>
      <c r="AG668" s="41"/>
      <c r="AH668" s="41"/>
      <c r="AI668" s="41"/>
      <c r="AJ668" s="41"/>
      <c r="AK668" s="41"/>
      <c r="AL668" s="41"/>
      <c r="AM668" s="41"/>
      <c r="AN668" s="41"/>
      <c r="AO668" s="41"/>
      <c r="AP668" s="41"/>
      <c r="AQ668" s="41"/>
      <c r="AR668" s="41"/>
      <c r="AS668" s="41"/>
      <c r="AT668" s="41"/>
      <c r="AU668" s="41"/>
      <c r="AV668" s="41"/>
      <c r="AW668" s="41"/>
      <c r="AX668" s="41"/>
      <c r="AY668" s="41"/>
      <c r="AZ668" s="41"/>
      <c r="BA668" s="41"/>
      <c r="BB668" s="41"/>
      <c r="BC668" s="41"/>
      <c r="BD668" s="41"/>
      <c r="BE668" s="41"/>
      <c r="BF668" s="41"/>
      <c r="BG668" s="41"/>
    </row>
    <row r="669" spans="1:59" s="35" customFormat="1" ht="15.6">
      <c r="A669" s="44" t="s">
        <v>98</v>
      </c>
      <c r="B669" s="44" t="str">
        <f>VLOOKUP(A669,'CENTROS DE COSTOS'!A:D,2,0)</f>
        <v>0036-0007</v>
      </c>
      <c r="C669" s="44" t="str">
        <f>VLOOKUP(A669,'CENTROS DE COSTOS'!A:D,3,0)</f>
        <v>Wompi Santander</v>
      </c>
      <c r="D669" s="44">
        <v>15001</v>
      </c>
      <c r="E669" s="44">
        <v>2851944</v>
      </c>
      <c r="F669" s="44">
        <v>70726</v>
      </c>
      <c r="G669" s="44" t="s">
        <v>35</v>
      </c>
      <c r="H669" s="44" t="s">
        <v>324</v>
      </c>
      <c r="I669" s="44" t="s">
        <v>98</v>
      </c>
      <c r="J669" s="44" t="s">
        <v>5689</v>
      </c>
      <c r="K669" s="44" t="s">
        <v>1174</v>
      </c>
      <c r="L669" s="44" t="s">
        <v>5690</v>
      </c>
      <c r="M669" s="52">
        <v>45937.557638888888</v>
      </c>
      <c r="N669" s="52">
        <v>45940.669444444444</v>
      </c>
      <c r="O669" s="44" t="s">
        <v>37</v>
      </c>
      <c r="P669" s="44" t="s">
        <v>37</v>
      </c>
      <c r="Q669" s="44" t="s">
        <v>3805</v>
      </c>
      <c r="R669" s="44" t="s">
        <v>3806</v>
      </c>
      <c r="S669" s="44" t="s">
        <v>5691</v>
      </c>
      <c r="T669" s="44" t="s">
        <v>1178</v>
      </c>
      <c r="U669" s="44">
        <v>32</v>
      </c>
      <c r="V669" s="44" t="s">
        <v>42</v>
      </c>
      <c r="W669" s="44" t="str">
        <f>VLOOKUP(D669,TIPOLOGIA!A:F,6,0)</f>
        <v>TERRESTRE</v>
      </c>
      <c r="X669" s="44" t="s">
        <v>3837</v>
      </c>
      <c r="Y669" s="44">
        <v>1</v>
      </c>
      <c r="Z669" s="63">
        <f>IF(T669="SOPORTE_TELEFÓNICO",'TARIFAS 2025'!$B$14,IF(V669="PRINCIPAL",'TARIFAS 2025'!$B$11,IF(V669="INTERMEDIA",'TARIFAS 2025'!$C$11,IF(V669="LEJANA",'TARIFAS 2025'!$D$11))))</f>
        <v>31419</v>
      </c>
      <c r="AA669" s="63">
        <f t="shared" si="10"/>
        <v>31419</v>
      </c>
      <c r="AB669" s="41"/>
      <c r="AC669" s="41"/>
      <c r="AD669" s="41"/>
      <c r="AE669" s="41"/>
      <c r="AF669" s="41"/>
      <c r="AG669" s="41"/>
      <c r="AH669" s="41"/>
      <c r="AI669" s="41"/>
      <c r="AJ669" s="41"/>
      <c r="AK669" s="41"/>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row>
    <row r="670" spans="1:59" s="35" customFormat="1" ht="15.6">
      <c r="A670" s="44" t="s">
        <v>92</v>
      </c>
      <c r="B670" s="44" t="str">
        <f>VLOOKUP(A670,'CENTROS DE COSTOS'!A:D,2,0)</f>
        <v>0036-0006</v>
      </c>
      <c r="C670" s="44" t="str">
        <f>VLOOKUP(A670,'CENTROS DE COSTOS'!A:D,3,0)</f>
        <v>Wompi Oriente</v>
      </c>
      <c r="D670" s="44">
        <v>41001</v>
      </c>
      <c r="E670" s="44">
        <v>2850431</v>
      </c>
      <c r="F670" s="44">
        <v>52526</v>
      </c>
      <c r="G670" s="44" t="s">
        <v>35</v>
      </c>
      <c r="H670" s="44" t="s">
        <v>742</v>
      </c>
      <c r="I670" s="44" t="s">
        <v>92</v>
      </c>
      <c r="J670" s="44" t="s">
        <v>5692</v>
      </c>
      <c r="K670" s="44" t="s">
        <v>1174</v>
      </c>
      <c r="L670" s="44" t="s">
        <v>5693</v>
      </c>
      <c r="M670" s="52">
        <v>45937.435416666667</v>
      </c>
      <c r="N670" s="52">
        <v>45940.67083333333</v>
      </c>
      <c r="O670" s="44" t="s">
        <v>37</v>
      </c>
      <c r="P670" s="44" t="s">
        <v>37</v>
      </c>
      <c r="Q670" s="44" t="s">
        <v>3805</v>
      </c>
      <c r="R670" s="44" t="s">
        <v>3806</v>
      </c>
      <c r="S670" s="44" t="s">
        <v>5694</v>
      </c>
      <c r="T670" s="44" t="s">
        <v>1178</v>
      </c>
      <c r="U670" s="44"/>
      <c r="V670" s="44" t="s">
        <v>42</v>
      </c>
      <c r="W670" s="44" t="str">
        <f>VLOOKUP(D670,TIPOLOGIA!A:F,6,0)</f>
        <v>TERRESTRE</v>
      </c>
      <c r="X670" s="44" t="s">
        <v>1242</v>
      </c>
      <c r="Y670" s="44">
        <v>1</v>
      </c>
      <c r="Z670" s="63">
        <f>IF(T670="SOPORTE_TELEFÓNICO",'TARIFAS 2025'!$B$14,IF(V670="PRINCIPAL",'TARIFAS 2025'!$B$11,IF(V670="INTERMEDIA",'TARIFAS 2025'!$C$11,IF(V670="LEJANA",'TARIFAS 2025'!$D$11))))</f>
        <v>31419</v>
      </c>
      <c r="AA670" s="63">
        <f t="shared" si="10"/>
        <v>31419</v>
      </c>
      <c r="AB670" s="41"/>
      <c r="AC670" s="41"/>
      <c r="AD670" s="41"/>
      <c r="AE670" s="41"/>
      <c r="AF670" s="41"/>
      <c r="AG670" s="41"/>
      <c r="AH670" s="41"/>
      <c r="AI670" s="41"/>
      <c r="AJ670" s="41"/>
      <c r="AK670" s="41"/>
      <c r="AL670" s="41"/>
      <c r="AM670" s="41"/>
      <c r="AN670" s="41"/>
      <c r="AO670" s="41"/>
      <c r="AP670" s="41"/>
      <c r="AQ670" s="41"/>
      <c r="AR670" s="41"/>
      <c r="AS670" s="41"/>
      <c r="AT670" s="41"/>
      <c r="AU670" s="41"/>
      <c r="AV670" s="41"/>
      <c r="AW670" s="41"/>
      <c r="AX670" s="41"/>
      <c r="AY670" s="41"/>
      <c r="AZ670" s="41"/>
      <c r="BA670" s="41"/>
      <c r="BB670" s="41"/>
      <c r="BC670" s="41"/>
      <c r="BD670" s="41"/>
      <c r="BE670" s="41"/>
      <c r="BF670" s="41"/>
      <c r="BG670" s="41"/>
    </row>
    <row r="671" spans="1:59" s="35" customFormat="1" ht="15.6">
      <c r="A671" s="44" t="s">
        <v>70</v>
      </c>
      <c r="B671" s="44" t="str">
        <f>VLOOKUP(A671,'CENTROS DE COSTOS'!A:D,2,0)</f>
        <v>0036-0001</v>
      </c>
      <c r="C671" s="44" t="str">
        <f>VLOOKUP(A671,'CENTROS DE COSTOS'!A:D,3,0)</f>
        <v>Wompi Costa</v>
      </c>
      <c r="D671" s="44">
        <v>8758</v>
      </c>
      <c r="E671" s="44">
        <v>2851771</v>
      </c>
      <c r="F671" s="44">
        <v>65862</v>
      </c>
      <c r="G671" s="44" t="s">
        <v>35</v>
      </c>
      <c r="H671" s="44" t="s">
        <v>255</v>
      </c>
      <c r="I671" s="44" t="s">
        <v>272</v>
      </c>
      <c r="J671" s="44" t="s">
        <v>5695</v>
      </c>
      <c r="K671" s="44" t="s">
        <v>1174</v>
      </c>
      <c r="L671" s="44" t="s">
        <v>5696</v>
      </c>
      <c r="M671" s="52">
        <v>45937.533333333333</v>
      </c>
      <c r="N671" s="52">
        <v>45940.678472222222</v>
      </c>
      <c r="O671" s="44" t="s">
        <v>37</v>
      </c>
      <c r="P671" s="44" t="s">
        <v>37</v>
      </c>
      <c r="Q671" s="44" t="s">
        <v>3805</v>
      </c>
      <c r="R671" s="44" t="s">
        <v>3806</v>
      </c>
      <c r="S671" s="44" t="s">
        <v>5697</v>
      </c>
      <c r="T671" s="44" t="s">
        <v>1178</v>
      </c>
      <c r="U671" s="44">
        <v>24</v>
      </c>
      <c r="V671" s="44" t="s">
        <v>42</v>
      </c>
      <c r="W671" s="44" t="str">
        <f>VLOOKUP(D671,TIPOLOGIA!A:F,6,0)</f>
        <v>TERRESTRE</v>
      </c>
      <c r="X671" s="44" t="s">
        <v>1205</v>
      </c>
      <c r="Y671" s="44">
        <v>1</v>
      </c>
      <c r="Z671" s="63">
        <f>IF(T671="SOPORTE_TELEFÓNICO",'TARIFAS 2025'!$B$14,IF(V671="PRINCIPAL",'TARIFAS 2025'!$B$11,IF(V671="INTERMEDIA",'TARIFAS 2025'!$C$11,IF(V671="LEJANA",'TARIFAS 2025'!$D$11))))</f>
        <v>31419</v>
      </c>
      <c r="AA671" s="63">
        <f t="shared" si="10"/>
        <v>31419</v>
      </c>
      <c r="AB671" s="41"/>
      <c r="AC671" s="41"/>
      <c r="AD671" s="41"/>
      <c r="AE671" s="41"/>
      <c r="AF671" s="41"/>
      <c r="AG671" s="41"/>
      <c r="AH671" s="41"/>
      <c r="AI671" s="41"/>
      <c r="AJ671" s="41"/>
      <c r="AK671" s="41"/>
      <c r="AL671" s="41"/>
      <c r="AM671" s="41"/>
      <c r="AN671" s="41"/>
      <c r="AO671" s="41"/>
      <c r="AP671" s="41"/>
      <c r="AQ671" s="41"/>
      <c r="AR671" s="41"/>
      <c r="AS671" s="41"/>
      <c r="AT671" s="41"/>
      <c r="AU671" s="41"/>
      <c r="AV671" s="41"/>
      <c r="AW671" s="41"/>
      <c r="AX671" s="41"/>
      <c r="AY671" s="41"/>
      <c r="AZ671" s="41"/>
      <c r="BA671" s="41"/>
      <c r="BB671" s="41"/>
      <c r="BC671" s="41"/>
      <c r="BD671" s="41"/>
      <c r="BE671" s="41"/>
      <c r="BF671" s="41"/>
      <c r="BG671" s="41"/>
    </row>
    <row r="672" spans="1:59" s="35" customFormat="1" ht="15.6">
      <c r="A672" s="44" t="s">
        <v>90</v>
      </c>
      <c r="B672" s="44" t="str">
        <f>VLOOKUP(A672,'CENTROS DE COSTOS'!A:D,2,0)</f>
        <v>0036-0005</v>
      </c>
      <c r="C672" s="44" t="str">
        <f>VLOOKUP(A672,'CENTROS DE COSTOS'!A:D,3,0)</f>
        <v>Wompi Noroccidente</v>
      </c>
      <c r="D672" s="44">
        <v>5697</v>
      </c>
      <c r="E672" s="44">
        <v>2839584</v>
      </c>
      <c r="F672" s="44">
        <v>35625</v>
      </c>
      <c r="G672" s="44" t="s">
        <v>35</v>
      </c>
      <c r="H672" s="44" t="s">
        <v>122</v>
      </c>
      <c r="I672" s="44" t="s">
        <v>180</v>
      </c>
      <c r="J672" s="44" t="s">
        <v>5698</v>
      </c>
      <c r="K672" s="44" t="s">
        <v>1174</v>
      </c>
      <c r="L672" s="44" t="s">
        <v>5699</v>
      </c>
      <c r="M672" s="52">
        <v>45936.333333333336</v>
      </c>
      <c r="N672" s="52">
        <v>45940.682638888888</v>
      </c>
      <c r="O672" s="44" t="s">
        <v>37</v>
      </c>
      <c r="P672" s="44" t="s">
        <v>37</v>
      </c>
      <c r="Q672" s="44" t="s">
        <v>3805</v>
      </c>
      <c r="R672" s="44" t="s">
        <v>3806</v>
      </c>
      <c r="S672" s="44" t="s">
        <v>5700</v>
      </c>
      <c r="T672" s="44" t="s">
        <v>3828</v>
      </c>
      <c r="U672" s="44">
        <v>64</v>
      </c>
      <c r="V672" s="44" t="s">
        <v>43</v>
      </c>
      <c r="W672" s="44" t="str">
        <f>VLOOKUP(D672,TIPOLOGIA!A:F,6,0)</f>
        <v>TERRESTRE</v>
      </c>
      <c r="X672" s="44" t="s">
        <v>4388</v>
      </c>
      <c r="Y672" s="44">
        <v>1</v>
      </c>
      <c r="Z672" s="63">
        <f>IF(T672="SOPORTE_TELEFÓNICO",'TARIFAS 2025'!$B$14,IF(V672="PRINCIPAL",'TARIFAS 2025'!$B$11,IF(V672="INTERMEDIA",'TARIFAS 2025'!$C$11,IF(V672="LEJANA",'TARIFAS 2025'!$D$11))))</f>
        <v>36351</v>
      </c>
      <c r="AA672" s="63">
        <f t="shared" si="10"/>
        <v>36351</v>
      </c>
      <c r="AB672" s="41"/>
      <c r="AC672" s="41"/>
      <c r="AD672" s="41"/>
      <c r="AE672" s="41"/>
      <c r="AF672" s="41"/>
      <c r="AG672" s="41"/>
      <c r="AH672" s="41"/>
      <c r="AI672" s="41"/>
      <c r="AJ672" s="41"/>
      <c r="AK672" s="41"/>
      <c r="AL672" s="41"/>
      <c r="AM672" s="41"/>
      <c r="AN672" s="41"/>
      <c r="AO672" s="41"/>
      <c r="AP672" s="41"/>
      <c r="AQ672" s="41"/>
      <c r="AR672" s="41"/>
      <c r="AS672" s="41"/>
      <c r="AT672" s="41"/>
      <c r="AU672" s="41"/>
      <c r="AV672" s="41"/>
      <c r="AW672" s="41"/>
      <c r="AX672" s="41"/>
      <c r="AY672" s="41"/>
      <c r="AZ672" s="41"/>
      <c r="BA672" s="41"/>
      <c r="BB672" s="41"/>
      <c r="BC672" s="41"/>
      <c r="BD672" s="41"/>
      <c r="BE672" s="41"/>
      <c r="BF672" s="41"/>
      <c r="BG672" s="41"/>
    </row>
    <row r="673" spans="1:59" s="35" customFormat="1" ht="15.6">
      <c r="A673" s="44" t="s">
        <v>90</v>
      </c>
      <c r="B673" s="44" t="str">
        <f>VLOOKUP(A673,'CENTROS DE COSTOS'!A:D,2,0)</f>
        <v>0036-0005</v>
      </c>
      <c r="C673" s="44" t="str">
        <f>VLOOKUP(A673,'CENTROS DE COSTOS'!A:D,3,0)</f>
        <v>Wompi Noroccidente</v>
      </c>
      <c r="D673" s="44">
        <v>5440</v>
      </c>
      <c r="E673" s="44">
        <v>2845895</v>
      </c>
      <c r="F673" s="44">
        <v>35835</v>
      </c>
      <c r="G673" s="44" t="s">
        <v>35</v>
      </c>
      <c r="H673" s="44" t="s">
        <v>122</v>
      </c>
      <c r="I673" s="44" t="s">
        <v>200</v>
      </c>
      <c r="J673" s="44" t="s">
        <v>5701</v>
      </c>
      <c r="K673" s="44" t="s">
        <v>1174</v>
      </c>
      <c r="L673" s="44" t="s">
        <v>5702</v>
      </c>
      <c r="M673" s="52">
        <v>45936.616666666669</v>
      </c>
      <c r="N673" s="52">
        <v>45940.698611111111</v>
      </c>
      <c r="O673" s="44" t="s">
        <v>37</v>
      </c>
      <c r="P673" s="44" t="s">
        <v>37</v>
      </c>
      <c r="Q673" s="44" t="s">
        <v>3805</v>
      </c>
      <c r="R673" s="44" t="s">
        <v>3806</v>
      </c>
      <c r="S673" s="44" t="s">
        <v>5703</v>
      </c>
      <c r="T673" s="44" t="s">
        <v>3828</v>
      </c>
      <c r="U673" s="44">
        <v>32</v>
      </c>
      <c r="V673" s="44" t="s">
        <v>43</v>
      </c>
      <c r="W673" s="44" t="str">
        <f>VLOOKUP(D673,TIPOLOGIA!A:F,6,0)</f>
        <v>TERRESTRE</v>
      </c>
      <c r="X673" s="44" t="s">
        <v>3837</v>
      </c>
      <c r="Y673" s="44">
        <v>1</v>
      </c>
      <c r="Z673" s="63">
        <f>IF(T673="SOPORTE_TELEFÓNICO",'TARIFAS 2025'!$B$14,IF(V673="PRINCIPAL",'TARIFAS 2025'!$B$11,IF(V673="INTERMEDIA",'TARIFAS 2025'!$C$11,IF(V673="LEJANA",'TARIFAS 2025'!$D$11))))</f>
        <v>36351</v>
      </c>
      <c r="AA673" s="63">
        <f t="shared" si="10"/>
        <v>36351</v>
      </c>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1"/>
      <c r="AX673" s="41"/>
      <c r="AY673" s="41"/>
      <c r="AZ673" s="41"/>
      <c r="BA673" s="41"/>
      <c r="BB673" s="41"/>
      <c r="BC673" s="41"/>
      <c r="BD673" s="41"/>
      <c r="BE673" s="41"/>
      <c r="BF673" s="41"/>
      <c r="BG673" s="41"/>
    </row>
    <row r="674" spans="1:59" s="35" customFormat="1" ht="15.6">
      <c r="A674" s="44" t="s">
        <v>90</v>
      </c>
      <c r="B674" s="44" t="str">
        <f>VLOOKUP(A674,'CENTROS DE COSTOS'!A:D,2,0)</f>
        <v>0036-0005</v>
      </c>
      <c r="C674" s="44" t="str">
        <f>VLOOKUP(A674,'CENTROS DE COSTOS'!A:D,3,0)</f>
        <v>Wompi Noroccidente</v>
      </c>
      <c r="D674" s="44">
        <v>5664</v>
      </c>
      <c r="E674" s="44">
        <v>2839919</v>
      </c>
      <c r="F674" s="44">
        <v>33434</v>
      </c>
      <c r="G674" s="44" t="s">
        <v>35</v>
      </c>
      <c r="H674" s="44" t="s">
        <v>122</v>
      </c>
      <c r="I674" s="44" t="s">
        <v>141</v>
      </c>
      <c r="J674" s="44" t="s">
        <v>5704</v>
      </c>
      <c r="K674" s="44" t="s">
        <v>1174</v>
      </c>
      <c r="L674" s="44" t="s">
        <v>5705</v>
      </c>
      <c r="M674" s="52">
        <v>45936.333333333336</v>
      </c>
      <c r="N674" s="52">
        <v>45940.711111111108</v>
      </c>
      <c r="O674" s="44" t="s">
        <v>37</v>
      </c>
      <c r="P674" s="44" t="s">
        <v>37</v>
      </c>
      <c r="Q674" s="44" t="s">
        <v>3805</v>
      </c>
      <c r="R674" s="44" t="s">
        <v>3806</v>
      </c>
      <c r="S674" s="44" t="s">
        <v>5706</v>
      </c>
      <c r="T674" s="44" t="s">
        <v>3828</v>
      </c>
      <c r="U674" s="44">
        <v>64</v>
      </c>
      <c r="V674" s="44" t="s">
        <v>43</v>
      </c>
      <c r="W674" s="44" t="str">
        <f>VLOOKUP(D674,TIPOLOGIA!A:F,6,0)</f>
        <v>TERRESTRE</v>
      </c>
      <c r="X674" s="44" t="s">
        <v>3837</v>
      </c>
      <c r="Y674" s="44">
        <v>1</v>
      </c>
      <c r="Z674" s="63">
        <f>IF(T674="SOPORTE_TELEFÓNICO",'TARIFAS 2025'!$B$14,IF(V674="PRINCIPAL",'TARIFAS 2025'!$B$11,IF(V674="INTERMEDIA",'TARIFAS 2025'!$C$11,IF(V674="LEJANA",'TARIFAS 2025'!$D$11))))</f>
        <v>36351</v>
      </c>
      <c r="AA674" s="63">
        <f t="shared" si="10"/>
        <v>36351</v>
      </c>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1"/>
      <c r="AX674" s="41"/>
      <c r="AY674" s="41"/>
      <c r="AZ674" s="41"/>
      <c r="BA674" s="41"/>
      <c r="BB674" s="41"/>
      <c r="BC674" s="41"/>
      <c r="BD674" s="41"/>
      <c r="BE674" s="41"/>
      <c r="BF674" s="41"/>
      <c r="BG674" s="41"/>
    </row>
    <row r="675" spans="1:59" s="35" customFormat="1" ht="15.6">
      <c r="A675" s="44" t="s">
        <v>79</v>
      </c>
      <c r="B675" s="44" t="str">
        <f>VLOOKUP(A675,'CENTROS DE COSTOS'!A:D,2,0)</f>
        <v>0036-0003</v>
      </c>
      <c r="C675" s="44" t="str">
        <f>VLOOKUP(A675,'CENTROS DE COSTOS'!A:D,3,0)</f>
        <v>Wompi Suroccidente</v>
      </c>
      <c r="D675" s="44">
        <v>76001</v>
      </c>
      <c r="E675" s="44">
        <v>2839524</v>
      </c>
      <c r="F675" s="44">
        <v>77007</v>
      </c>
      <c r="G675" s="44" t="s">
        <v>35</v>
      </c>
      <c r="H675" s="44" t="s">
        <v>1103</v>
      </c>
      <c r="I675" s="44" t="s">
        <v>79</v>
      </c>
      <c r="J675" s="44" t="s">
        <v>5707</v>
      </c>
      <c r="K675" s="44" t="s">
        <v>1174</v>
      </c>
      <c r="L675" s="44" t="s">
        <v>5708</v>
      </c>
      <c r="M675" s="52">
        <v>45936.333333333336</v>
      </c>
      <c r="N675" s="52">
        <v>45940.713194444441</v>
      </c>
      <c r="O675" s="44" t="s">
        <v>37</v>
      </c>
      <c r="P675" s="44" t="s">
        <v>37</v>
      </c>
      <c r="Q675" s="44" t="s">
        <v>3805</v>
      </c>
      <c r="R675" s="44" t="s">
        <v>3806</v>
      </c>
      <c r="S675" s="44" t="s">
        <v>5709</v>
      </c>
      <c r="T675" s="44" t="s">
        <v>1178</v>
      </c>
      <c r="U675" s="44">
        <v>24</v>
      </c>
      <c r="V675" s="44" t="s">
        <v>42</v>
      </c>
      <c r="W675" s="44" t="str">
        <f>VLOOKUP(D675,TIPOLOGIA!A:F,6,0)</f>
        <v>TERRESTRE</v>
      </c>
      <c r="X675" s="44" t="s">
        <v>3837</v>
      </c>
      <c r="Y675" s="44">
        <v>1</v>
      </c>
      <c r="Z675" s="63">
        <f>IF(T675="SOPORTE_TELEFÓNICO",'TARIFAS 2025'!$B$14,IF(V675="PRINCIPAL",'TARIFAS 2025'!$B$11,IF(V675="INTERMEDIA",'TARIFAS 2025'!$C$11,IF(V675="LEJANA",'TARIFAS 2025'!$D$11))))</f>
        <v>31419</v>
      </c>
      <c r="AA675" s="63">
        <f t="shared" si="10"/>
        <v>31419</v>
      </c>
      <c r="AB675" s="41"/>
      <c r="AC675" s="41"/>
      <c r="AD675" s="41"/>
      <c r="AE675" s="41"/>
      <c r="AF675" s="41"/>
      <c r="AG675" s="41"/>
      <c r="AH675" s="41"/>
      <c r="AI675" s="41"/>
      <c r="AJ675" s="41"/>
      <c r="AK675" s="41"/>
      <c r="AL675" s="41"/>
      <c r="AM675" s="41"/>
      <c r="AN675" s="41"/>
      <c r="AO675" s="41"/>
      <c r="AP675" s="41"/>
      <c r="AQ675" s="41"/>
      <c r="AR675" s="41"/>
      <c r="AS675" s="41"/>
      <c r="AT675" s="41"/>
      <c r="AU675" s="41"/>
      <c r="AV675" s="41"/>
      <c r="AW675" s="41"/>
      <c r="AX675" s="41"/>
      <c r="AY675" s="41"/>
      <c r="AZ675" s="41"/>
      <c r="BA675" s="41"/>
      <c r="BB675" s="41"/>
      <c r="BC675" s="41"/>
      <c r="BD675" s="41"/>
      <c r="BE675" s="41"/>
      <c r="BF675" s="41"/>
      <c r="BG675" s="41"/>
    </row>
    <row r="676" spans="1:59" s="35" customFormat="1" ht="15.6">
      <c r="A676" s="44" t="s">
        <v>90</v>
      </c>
      <c r="B676" s="44" t="str">
        <f>VLOOKUP(A676,'CENTROS DE COSTOS'!A:D,2,0)</f>
        <v>0036-0005</v>
      </c>
      <c r="C676" s="44" t="str">
        <f>VLOOKUP(A676,'CENTROS DE COSTOS'!A:D,3,0)</f>
        <v>Wompi Noroccidente</v>
      </c>
      <c r="D676" s="44">
        <v>5079</v>
      </c>
      <c r="E676" s="44">
        <v>2842812</v>
      </c>
      <c r="F676" s="44">
        <v>79624</v>
      </c>
      <c r="G676" s="44" t="s">
        <v>35</v>
      </c>
      <c r="H676" s="44" t="s">
        <v>122</v>
      </c>
      <c r="I676" s="44" t="s">
        <v>125</v>
      </c>
      <c r="J676" s="44" t="s">
        <v>5710</v>
      </c>
      <c r="K676" s="44" t="s">
        <v>1174</v>
      </c>
      <c r="L676" s="44" t="s">
        <v>5711</v>
      </c>
      <c r="M676" s="52">
        <v>45936.407638888886</v>
      </c>
      <c r="N676" s="52">
        <v>45940.714583333334</v>
      </c>
      <c r="O676" s="44" t="s">
        <v>37</v>
      </c>
      <c r="P676" s="44" t="s">
        <v>37</v>
      </c>
      <c r="Q676" s="44" t="s">
        <v>3805</v>
      </c>
      <c r="R676" s="44" t="s">
        <v>3806</v>
      </c>
      <c r="S676" s="44" t="s">
        <v>5712</v>
      </c>
      <c r="T676" s="44" t="s">
        <v>3828</v>
      </c>
      <c r="U676" s="44">
        <v>24</v>
      </c>
      <c r="V676" s="44" t="s">
        <v>43</v>
      </c>
      <c r="W676" s="44" t="str">
        <f>VLOOKUP(D676,TIPOLOGIA!A:F,6,0)</f>
        <v>TERRESTRE</v>
      </c>
      <c r="X676" s="44" t="s">
        <v>2084</v>
      </c>
      <c r="Y676" s="44">
        <v>1</v>
      </c>
      <c r="Z676" s="63">
        <f>IF(T676="SOPORTE_TELEFÓNICO",'TARIFAS 2025'!$B$14,IF(V676="PRINCIPAL",'TARIFAS 2025'!$B$11,IF(V676="INTERMEDIA",'TARIFAS 2025'!$C$11,IF(V676="LEJANA",'TARIFAS 2025'!$D$11))))</f>
        <v>36351</v>
      </c>
      <c r="AA676" s="63">
        <f t="shared" si="10"/>
        <v>36351</v>
      </c>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1"/>
      <c r="AX676" s="41"/>
      <c r="AY676" s="41"/>
      <c r="AZ676" s="41"/>
      <c r="BA676" s="41"/>
      <c r="BB676" s="41"/>
      <c r="BC676" s="41"/>
      <c r="BD676" s="41"/>
      <c r="BE676" s="41"/>
      <c r="BF676" s="41"/>
      <c r="BG676" s="41"/>
    </row>
    <row r="677" spans="1:59" s="35" customFormat="1" ht="15.6">
      <c r="A677" s="44" t="s">
        <v>90</v>
      </c>
      <c r="B677" s="44" t="str">
        <f>VLOOKUP(A677,'CENTROS DE COSTOS'!A:D,2,0)</f>
        <v>0036-0005</v>
      </c>
      <c r="C677" s="44" t="str">
        <f>VLOOKUP(A677,'CENTROS DE COSTOS'!A:D,3,0)</f>
        <v>Wompi Noroccidente</v>
      </c>
      <c r="D677" s="44">
        <v>5809</v>
      </c>
      <c r="E677" s="44">
        <v>2842629</v>
      </c>
      <c r="F677" s="44">
        <v>66016</v>
      </c>
      <c r="G677" s="44" t="s">
        <v>35</v>
      </c>
      <c r="H677" s="44" t="s">
        <v>122</v>
      </c>
      <c r="I677" s="44" t="s">
        <v>235</v>
      </c>
      <c r="J677" s="44" t="s">
        <v>5713</v>
      </c>
      <c r="K677" s="44" t="s">
        <v>1174</v>
      </c>
      <c r="L677" s="44" t="s">
        <v>5714</v>
      </c>
      <c r="M677" s="52">
        <v>45936.395138888889</v>
      </c>
      <c r="N677" s="52">
        <v>45940.716666666667</v>
      </c>
      <c r="O677" s="44" t="s">
        <v>37</v>
      </c>
      <c r="P677" s="44" t="s">
        <v>37</v>
      </c>
      <c r="Q677" s="44" t="s">
        <v>3805</v>
      </c>
      <c r="R677" s="44" t="s">
        <v>3806</v>
      </c>
      <c r="S677" s="44" t="s">
        <v>5715</v>
      </c>
      <c r="T677" s="44" t="s">
        <v>3828</v>
      </c>
      <c r="U677" s="44">
        <v>64</v>
      </c>
      <c r="V677" s="44" t="s">
        <v>43</v>
      </c>
      <c r="W677" s="44" t="str">
        <f>VLOOKUP(D677,TIPOLOGIA!A:F,6,0)</f>
        <v>TERRESTRE</v>
      </c>
      <c r="X677" s="44" t="s">
        <v>3837</v>
      </c>
      <c r="Y677" s="44">
        <v>1</v>
      </c>
      <c r="Z677" s="63">
        <f>IF(T677="SOPORTE_TELEFÓNICO",'TARIFAS 2025'!$B$14,IF(V677="PRINCIPAL",'TARIFAS 2025'!$B$11,IF(V677="INTERMEDIA",'TARIFAS 2025'!$C$11,IF(V677="LEJANA",'TARIFAS 2025'!$D$11))))</f>
        <v>36351</v>
      </c>
      <c r="AA677" s="63">
        <f t="shared" si="10"/>
        <v>36351</v>
      </c>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1"/>
      <c r="AX677" s="41"/>
      <c r="AY677" s="41"/>
      <c r="AZ677" s="41"/>
      <c r="BA677" s="41"/>
      <c r="BB677" s="41"/>
      <c r="BC677" s="41"/>
      <c r="BD677" s="41"/>
      <c r="BE677" s="41"/>
      <c r="BF677" s="41"/>
      <c r="BG677" s="41"/>
    </row>
    <row r="678" spans="1:59" s="35" customFormat="1" ht="15.6">
      <c r="A678" s="44" t="s">
        <v>90</v>
      </c>
      <c r="B678" s="44" t="str">
        <f>VLOOKUP(A678,'CENTROS DE COSTOS'!A:D,2,0)</f>
        <v>0036-0005</v>
      </c>
      <c r="C678" s="44" t="str">
        <f>VLOOKUP(A678,'CENTROS DE COSTOS'!A:D,3,0)</f>
        <v>Wompi Noroccidente</v>
      </c>
      <c r="D678" s="44">
        <v>5237</v>
      </c>
      <c r="E678" s="44">
        <v>2831187</v>
      </c>
      <c r="F678" s="44">
        <v>18129</v>
      </c>
      <c r="G678" s="44" t="s">
        <v>35</v>
      </c>
      <c r="H678" s="44" t="s">
        <v>122</v>
      </c>
      <c r="I678" s="44" t="s">
        <v>176</v>
      </c>
      <c r="J678" s="44" t="s">
        <v>5716</v>
      </c>
      <c r="K678" s="44" t="s">
        <v>1174</v>
      </c>
      <c r="L678" s="44" t="s">
        <v>5717</v>
      </c>
      <c r="M678" s="52">
        <v>45932.615972222222</v>
      </c>
      <c r="N678" s="52">
        <v>45940.71875</v>
      </c>
      <c r="O678" s="44" t="s">
        <v>37</v>
      </c>
      <c r="P678" s="44" t="s">
        <v>37</v>
      </c>
      <c r="Q678" s="44" t="s">
        <v>3805</v>
      </c>
      <c r="R678" s="44" t="s">
        <v>3806</v>
      </c>
      <c r="S678" s="44" t="s">
        <v>5718</v>
      </c>
      <c r="T678" s="44" t="s">
        <v>3828</v>
      </c>
      <c r="U678" s="44">
        <v>24</v>
      </c>
      <c r="V678" s="44" t="s">
        <v>43</v>
      </c>
      <c r="W678" s="44" t="str">
        <f>VLOOKUP(D678,TIPOLOGIA!A:F,6,0)</f>
        <v>TERRESTRE</v>
      </c>
      <c r="X678" s="44" t="s">
        <v>3837</v>
      </c>
      <c r="Y678" s="44">
        <v>1</v>
      </c>
      <c r="Z678" s="63">
        <f>IF(T678="SOPORTE_TELEFÓNICO",'TARIFAS 2025'!$B$14,IF(V678="PRINCIPAL",'TARIFAS 2025'!$B$11,IF(V678="INTERMEDIA",'TARIFAS 2025'!$C$11,IF(V678="LEJANA",'TARIFAS 2025'!$D$11))))</f>
        <v>36351</v>
      </c>
      <c r="AA678" s="63">
        <f t="shared" si="10"/>
        <v>36351</v>
      </c>
      <c r="AB678" s="41"/>
      <c r="AC678" s="41"/>
      <c r="AD678" s="41"/>
      <c r="AE678" s="41"/>
      <c r="AF678" s="41"/>
      <c r="AG678" s="41"/>
      <c r="AH678" s="41"/>
      <c r="AI678" s="41"/>
      <c r="AJ678" s="41"/>
      <c r="AK678" s="41"/>
      <c r="AL678" s="41"/>
      <c r="AM678" s="41"/>
      <c r="AN678" s="41"/>
      <c r="AO678" s="41"/>
      <c r="AP678" s="41"/>
      <c r="AQ678" s="41"/>
      <c r="AR678" s="41"/>
      <c r="AS678" s="41"/>
      <c r="AT678" s="41"/>
      <c r="AU678" s="41"/>
      <c r="AV678" s="41"/>
      <c r="AW678" s="41"/>
      <c r="AX678" s="41"/>
      <c r="AY678" s="41"/>
      <c r="AZ678" s="41"/>
      <c r="BA678" s="41"/>
      <c r="BB678" s="41"/>
      <c r="BC678" s="41"/>
      <c r="BD678" s="41"/>
      <c r="BE678" s="41"/>
      <c r="BF678" s="41"/>
      <c r="BG678" s="41"/>
    </row>
    <row r="679" spans="1:59" s="35" customFormat="1" ht="15.6">
      <c r="A679" s="44" t="s">
        <v>70</v>
      </c>
      <c r="B679" s="44" t="str">
        <f>VLOOKUP(A679,'CENTROS DE COSTOS'!A:D,2,0)</f>
        <v>0036-0001</v>
      </c>
      <c r="C679" s="44" t="str">
        <f>VLOOKUP(A679,'CENTROS DE COSTOS'!A:D,3,0)</f>
        <v>Wompi Costa</v>
      </c>
      <c r="D679" s="44">
        <v>8758</v>
      </c>
      <c r="E679" s="44">
        <v>2844529</v>
      </c>
      <c r="F679" s="44">
        <v>75454</v>
      </c>
      <c r="G679" s="44" t="s">
        <v>35</v>
      </c>
      <c r="H679" s="44" t="s">
        <v>255</v>
      </c>
      <c r="I679" s="44" t="s">
        <v>272</v>
      </c>
      <c r="J679" s="44" t="s">
        <v>5719</v>
      </c>
      <c r="K679" s="44" t="s">
        <v>1174</v>
      </c>
      <c r="L679" s="44" t="s">
        <v>5720</v>
      </c>
      <c r="M679" s="52">
        <v>45936.486805555556</v>
      </c>
      <c r="N679" s="52">
        <v>45940.72152777778</v>
      </c>
      <c r="O679" s="44" t="s">
        <v>37</v>
      </c>
      <c r="P679" s="44" t="s">
        <v>37</v>
      </c>
      <c r="Q679" s="44" t="s">
        <v>3805</v>
      </c>
      <c r="R679" s="44" t="s">
        <v>3806</v>
      </c>
      <c r="S679" s="44" t="s">
        <v>5721</v>
      </c>
      <c r="T679" s="44" t="s">
        <v>1178</v>
      </c>
      <c r="U679" s="44">
        <v>32</v>
      </c>
      <c r="V679" s="44" t="s">
        <v>42</v>
      </c>
      <c r="W679" s="44" t="str">
        <f>VLOOKUP(D679,TIPOLOGIA!A:F,6,0)</f>
        <v>TERRESTRE</v>
      </c>
      <c r="X679" s="44" t="s">
        <v>3837</v>
      </c>
      <c r="Y679" s="44">
        <v>1</v>
      </c>
      <c r="Z679" s="63">
        <f>IF(T679="SOPORTE_TELEFÓNICO",'TARIFAS 2025'!$B$14,IF(V679="PRINCIPAL",'TARIFAS 2025'!$B$11,IF(V679="INTERMEDIA",'TARIFAS 2025'!$C$11,IF(V679="LEJANA",'TARIFAS 2025'!$D$11))))</f>
        <v>31419</v>
      </c>
      <c r="AA679" s="63">
        <f t="shared" si="10"/>
        <v>31419</v>
      </c>
      <c r="AB679" s="41"/>
      <c r="AC679" s="41"/>
      <c r="AD679" s="41"/>
      <c r="AE679" s="41"/>
      <c r="AF679" s="41"/>
      <c r="AG679" s="41"/>
      <c r="AH679" s="41"/>
      <c r="AI679" s="41"/>
      <c r="AJ679" s="41"/>
      <c r="AK679" s="41"/>
      <c r="AL679" s="41"/>
      <c r="AM679" s="41"/>
      <c r="AN679" s="41"/>
      <c r="AO679" s="41"/>
      <c r="AP679" s="41"/>
      <c r="AQ679" s="41"/>
      <c r="AR679" s="41"/>
      <c r="AS679" s="41"/>
      <c r="AT679" s="41"/>
      <c r="AU679" s="41"/>
      <c r="AV679" s="41"/>
      <c r="AW679" s="41"/>
      <c r="AX679" s="41"/>
      <c r="AY679" s="41"/>
      <c r="AZ679" s="41"/>
      <c r="BA679" s="41"/>
      <c r="BB679" s="41"/>
      <c r="BC679" s="41"/>
      <c r="BD679" s="41"/>
      <c r="BE679" s="41"/>
      <c r="BF679" s="41"/>
      <c r="BG679" s="41"/>
    </row>
    <row r="680" spans="1:59" s="35" customFormat="1" ht="15.6">
      <c r="A680" s="44" t="s">
        <v>94</v>
      </c>
      <c r="B680" s="44" t="str">
        <f>VLOOKUP(A680,'CENTROS DE COSTOS'!A:D,2,0)</f>
        <v>0036-0002</v>
      </c>
      <c r="C680" s="44" t="str">
        <f>VLOOKUP(A680,'CENTROS DE COSTOS'!A:D,3,0)</f>
        <v>Wompi Eje Cafetero</v>
      </c>
      <c r="D680" s="44">
        <v>63001</v>
      </c>
      <c r="E680" s="44">
        <v>2844695</v>
      </c>
      <c r="F680" s="44">
        <v>55936</v>
      </c>
      <c r="G680" s="44" t="s">
        <v>35</v>
      </c>
      <c r="H680" s="44" t="s">
        <v>941</v>
      </c>
      <c r="I680" s="44" t="s">
        <v>124</v>
      </c>
      <c r="J680" s="44" t="s">
        <v>5722</v>
      </c>
      <c r="K680" s="44" t="s">
        <v>1174</v>
      </c>
      <c r="L680" s="44" t="s">
        <v>5723</v>
      </c>
      <c r="M680" s="52">
        <v>45936.505555555559</v>
      </c>
      <c r="N680" s="52">
        <v>45940.722222222219</v>
      </c>
      <c r="O680" s="44" t="s">
        <v>37</v>
      </c>
      <c r="P680" s="44" t="s">
        <v>37</v>
      </c>
      <c r="Q680" s="44" t="s">
        <v>3805</v>
      </c>
      <c r="R680" s="44" t="s">
        <v>3806</v>
      </c>
      <c r="S680" s="44" t="s">
        <v>5724</v>
      </c>
      <c r="T680" s="44" t="s">
        <v>1178</v>
      </c>
      <c r="U680" s="44">
        <v>40</v>
      </c>
      <c r="V680" s="44" t="s">
        <v>43</v>
      </c>
      <c r="W680" s="44" t="str">
        <f>VLOOKUP(D680,TIPOLOGIA!A:F,6,0)</f>
        <v>TERRESTRE</v>
      </c>
      <c r="X680" s="44" t="s">
        <v>3658</v>
      </c>
      <c r="Y680" s="44">
        <v>1</v>
      </c>
      <c r="Z680" s="63">
        <f>IF(T680="SOPORTE_TELEFÓNICO",'TARIFAS 2025'!$B$14,IF(V680="PRINCIPAL",'TARIFAS 2025'!$B$11,IF(V680="INTERMEDIA",'TARIFAS 2025'!$C$11,IF(V680="LEJANA",'TARIFAS 2025'!$D$11))))</f>
        <v>36351</v>
      </c>
      <c r="AA680" s="63">
        <f t="shared" si="10"/>
        <v>36351</v>
      </c>
      <c r="AB680" s="41"/>
      <c r="AC680" s="41"/>
      <c r="AD680" s="41"/>
      <c r="AE680" s="41"/>
      <c r="AF680" s="41"/>
      <c r="AG680" s="41"/>
      <c r="AH680" s="41"/>
      <c r="AI680" s="41"/>
      <c r="AJ680" s="41"/>
      <c r="AK680" s="41"/>
      <c r="AL680" s="41"/>
      <c r="AM680" s="41"/>
      <c r="AN680" s="41"/>
      <c r="AO680" s="41"/>
      <c r="AP680" s="41"/>
      <c r="AQ680" s="41"/>
      <c r="AR680" s="41"/>
      <c r="AS680" s="41"/>
      <c r="AT680" s="41"/>
      <c r="AU680" s="41"/>
      <c r="AV680" s="41"/>
      <c r="AW680" s="41"/>
      <c r="AX680" s="41"/>
      <c r="AY680" s="41"/>
      <c r="AZ680" s="41"/>
      <c r="BA680" s="41"/>
      <c r="BB680" s="41"/>
      <c r="BC680" s="41"/>
      <c r="BD680" s="41"/>
      <c r="BE680" s="41"/>
      <c r="BF680" s="41"/>
      <c r="BG680" s="41"/>
    </row>
    <row r="681" spans="1:59" s="35" customFormat="1" ht="15.6">
      <c r="A681" s="44" t="s">
        <v>90</v>
      </c>
      <c r="B681" s="44" t="str">
        <f>VLOOKUP(A681,'CENTROS DE COSTOS'!A:D,2,0)</f>
        <v>0036-0005</v>
      </c>
      <c r="C681" s="44" t="str">
        <f>VLOOKUP(A681,'CENTROS DE COSTOS'!A:D,3,0)</f>
        <v>Wompi Noroccidente</v>
      </c>
      <c r="D681" s="44">
        <v>5664</v>
      </c>
      <c r="E681" s="44">
        <v>2838416</v>
      </c>
      <c r="F681" s="44">
        <v>21444</v>
      </c>
      <c r="G681" s="44" t="s">
        <v>35</v>
      </c>
      <c r="H681" s="44" t="s">
        <v>122</v>
      </c>
      <c r="I681" s="44" t="s">
        <v>141</v>
      </c>
      <c r="J681" s="44" t="s">
        <v>5725</v>
      </c>
      <c r="K681" s="44" t="s">
        <v>1174</v>
      </c>
      <c r="L681" s="44" t="s">
        <v>5726</v>
      </c>
      <c r="M681" s="52">
        <v>45936.333333333336</v>
      </c>
      <c r="N681" s="52">
        <v>45940.722222222219</v>
      </c>
      <c r="O681" s="44" t="s">
        <v>37</v>
      </c>
      <c r="P681" s="44" t="s">
        <v>37</v>
      </c>
      <c r="Q681" s="44" t="s">
        <v>3805</v>
      </c>
      <c r="R681" s="44" t="s">
        <v>3806</v>
      </c>
      <c r="S681" s="44" t="s">
        <v>5727</v>
      </c>
      <c r="T681" s="44" t="s">
        <v>3828</v>
      </c>
      <c r="U681" s="44">
        <v>24</v>
      </c>
      <c r="V681" s="44" t="s">
        <v>43</v>
      </c>
      <c r="W681" s="44" t="str">
        <f>VLOOKUP(D681,TIPOLOGIA!A:F,6,0)</f>
        <v>TERRESTRE</v>
      </c>
      <c r="X681" s="44" t="s">
        <v>1874</v>
      </c>
      <c r="Y681" s="44">
        <v>1</v>
      </c>
      <c r="Z681" s="63">
        <f>IF(T681="SOPORTE_TELEFÓNICO",'TARIFAS 2025'!$B$14,IF(V681="PRINCIPAL",'TARIFAS 2025'!$B$11,IF(V681="INTERMEDIA",'TARIFAS 2025'!$C$11,IF(V681="LEJANA",'TARIFAS 2025'!$D$11))))</f>
        <v>36351</v>
      </c>
      <c r="AA681" s="63">
        <f t="shared" si="10"/>
        <v>36351</v>
      </c>
      <c r="AB681" s="41"/>
      <c r="AC681" s="41"/>
      <c r="AD681" s="41"/>
      <c r="AE681" s="41"/>
      <c r="AF681" s="41"/>
      <c r="AG681" s="41"/>
      <c r="AH681" s="41"/>
      <c r="AI681" s="41"/>
      <c r="AJ681" s="41"/>
      <c r="AK681" s="41"/>
      <c r="AL681" s="41"/>
      <c r="AM681" s="41"/>
      <c r="AN681" s="41"/>
      <c r="AO681" s="41"/>
      <c r="AP681" s="41"/>
      <c r="AQ681" s="41"/>
      <c r="AR681" s="41"/>
      <c r="AS681" s="41"/>
      <c r="AT681" s="41"/>
      <c r="AU681" s="41"/>
      <c r="AV681" s="41"/>
      <c r="AW681" s="41"/>
      <c r="AX681" s="41"/>
      <c r="AY681" s="41"/>
      <c r="AZ681" s="41"/>
      <c r="BA681" s="41"/>
      <c r="BB681" s="41"/>
      <c r="BC681" s="41"/>
      <c r="BD681" s="41"/>
      <c r="BE681" s="41"/>
      <c r="BF681" s="41"/>
      <c r="BG681" s="41"/>
    </row>
    <row r="682" spans="1:59" s="35" customFormat="1" ht="15.6">
      <c r="A682" s="44" t="s">
        <v>70</v>
      </c>
      <c r="B682" s="44" t="str">
        <f>VLOOKUP(A682,'CENTROS DE COSTOS'!A:D,2,0)</f>
        <v>0036-0001</v>
      </c>
      <c r="C682" s="44" t="str">
        <f>VLOOKUP(A682,'CENTROS DE COSTOS'!A:D,3,0)</f>
        <v>Wompi Costa</v>
      </c>
      <c r="D682" s="44">
        <v>8001</v>
      </c>
      <c r="E682" s="44">
        <v>2844774</v>
      </c>
      <c r="F682" s="44">
        <v>79737</v>
      </c>
      <c r="G682" s="44" t="s">
        <v>35</v>
      </c>
      <c r="H682" s="44" t="s">
        <v>255</v>
      </c>
      <c r="I682" s="44" t="s">
        <v>70</v>
      </c>
      <c r="J682" s="44" t="s">
        <v>5728</v>
      </c>
      <c r="K682" s="44" t="s">
        <v>1174</v>
      </c>
      <c r="L682" s="44" t="s">
        <v>5729</v>
      </c>
      <c r="M682" s="52">
        <v>45936.511805555558</v>
      </c>
      <c r="N682" s="52">
        <v>45940.723611111112</v>
      </c>
      <c r="O682" s="44" t="s">
        <v>37</v>
      </c>
      <c r="P682" s="44" t="s">
        <v>37</v>
      </c>
      <c r="Q682" s="44" t="s">
        <v>3805</v>
      </c>
      <c r="R682" s="44" t="s">
        <v>3806</v>
      </c>
      <c r="S682" s="44" t="s">
        <v>5730</v>
      </c>
      <c r="T682" s="44" t="s">
        <v>1178</v>
      </c>
      <c r="U682" s="44">
        <v>16</v>
      </c>
      <c r="V682" s="44" t="s">
        <v>42</v>
      </c>
      <c r="W682" s="44" t="str">
        <f>VLOOKUP(D682,TIPOLOGIA!A:F,6,0)</f>
        <v>TERRESTRE</v>
      </c>
      <c r="X682" s="44" t="s">
        <v>3837</v>
      </c>
      <c r="Y682" s="44">
        <v>1</v>
      </c>
      <c r="Z682" s="63">
        <f>IF(T682="SOPORTE_TELEFÓNICO",'TARIFAS 2025'!$B$14,IF(V682="PRINCIPAL",'TARIFAS 2025'!$B$11,IF(V682="INTERMEDIA",'TARIFAS 2025'!$C$11,IF(V682="LEJANA",'TARIFAS 2025'!$D$11))))</f>
        <v>31419</v>
      </c>
      <c r="AA682" s="63">
        <f t="shared" si="10"/>
        <v>31419</v>
      </c>
      <c r="AB682" s="41"/>
      <c r="AC682" s="41"/>
      <c r="AD682" s="41"/>
      <c r="AE682" s="41"/>
      <c r="AF682" s="41"/>
      <c r="AG682" s="41"/>
      <c r="AH682" s="41"/>
      <c r="AI682" s="41"/>
      <c r="AJ682" s="41"/>
      <c r="AK682" s="41"/>
      <c r="AL682" s="41"/>
      <c r="AM682" s="41"/>
      <c r="AN682" s="41"/>
      <c r="AO682" s="41"/>
      <c r="AP682" s="41"/>
      <c r="AQ682" s="41"/>
      <c r="AR682" s="41"/>
      <c r="AS682" s="41"/>
      <c r="AT682" s="41"/>
      <c r="AU682" s="41"/>
      <c r="AV682" s="41"/>
      <c r="AW682" s="41"/>
      <c r="AX682" s="41"/>
      <c r="AY682" s="41"/>
      <c r="AZ682" s="41"/>
      <c r="BA682" s="41"/>
      <c r="BB682" s="41"/>
      <c r="BC682" s="41"/>
      <c r="BD682" s="41"/>
      <c r="BE682" s="41"/>
      <c r="BF682" s="41"/>
      <c r="BG682" s="41"/>
    </row>
    <row r="683" spans="1:59" s="35" customFormat="1" ht="15.6">
      <c r="A683" s="44" t="s">
        <v>70</v>
      </c>
      <c r="B683" s="44" t="str">
        <f>VLOOKUP(A683,'CENTROS DE COSTOS'!A:D,2,0)</f>
        <v>0036-0001</v>
      </c>
      <c r="C683" s="44" t="str">
        <f>VLOOKUP(A683,'CENTROS DE COSTOS'!A:D,3,0)</f>
        <v>Wompi Costa</v>
      </c>
      <c r="D683" s="44">
        <v>8001</v>
      </c>
      <c r="E683" s="44">
        <v>2844869</v>
      </c>
      <c r="F683" s="44">
        <v>74524</v>
      </c>
      <c r="G683" s="44" t="s">
        <v>35</v>
      </c>
      <c r="H683" s="44" t="s">
        <v>255</v>
      </c>
      <c r="I683" s="44" t="s">
        <v>70</v>
      </c>
      <c r="J683" s="44" t="s">
        <v>5731</v>
      </c>
      <c r="K683" s="44" t="s">
        <v>1174</v>
      </c>
      <c r="L683" s="44" t="s">
        <v>5732</v>
      </c>
      <c r="M683" s="52">
        <v>45936.515277777777</v>
      </c>
      <c r="N683" s="52">
        <v>45940.724305555559</v>
      </c>
      <c r="O683" s="44" t="s">
        <v>37</v>
      </c>
      <c r="P683" s="44" t="s">
        <v>37</v>
      </c>
      <c r="Q683" s="44" t="s">
        <v>3805</v>
      </c>
      <c r="R683" s="44" t="s">
        <v>3806</v>
      </c>
      <c r="S683" s="44" t="s">
        <v>5426</v>
      </c>
      <c r="T683" s="44" t="s">
        <v>1178</v>
      </c>
      <c r="U683" s="44">
        <v>64</v>
      </c>
      <c r="V683" s="44" t="s">
        <v>42</v>
      </c>
      <c r="W683" s="44" t="str">
        <f>VLOOKUP(D683,TIPOLOGIA!A:F,6,0)</f>
        <v>TERRESTRE</v>
      </c>
      <c r="X683" s="44" t="s">
        <v>4388</v>
      </c>
      <c r="Y683" s="44">
        <v>1</v>
      </c>
      <c r="Z683" s="63">
        <f>IF(T683="SOPORTE_TELEFÓNICO",'TARIFAS 2025'!$B$14,IF(V683="PRINCIPAL",'TARIFAS 2025'!$B$11,IF(V683="INTERMEDIA",'TARIFAS 2025'!$C$11,IF(V683="LEJANA",'TARIFAS 2025'!$D$11))))</f>
        <v>31419</v>
      </c>
      <c r="AA683" s="63">
        <f t="shared" si="10"/>
        <v>31419</v>
      </c>
      <c r="AB683" s="41"/>
      <c r="AC683" s="41"/>
      <c r="AD683" s="41"/>
      <c r="AE683" s="41"/>
      <c r="AF683" s="41"/>
      <c r="AG683" s="41"/>
      <c r="AH683" s="41"/>
      <c r="AI683" s="41"/>
      <c r="AJ683" s="41"/>
      <c r="AK683" s="41"/>
      <c r="AL683" s="41"/>
      <c r="AM683" s="41"/>
      <c r="AN683" s="41"/>
      <c r="AO683" s="41"/>
      <c r="AP683" s="41"/>
      <c r="AQ683" s="41"/>
      <c r="AR683" s="41"/>
      <c r="AS683" s="41"/>
      <c r="AT683" s="41"/>
      <c r="AU683" s="41"/>
      <c r="AV683" s="41"/>
      <c r="AW683" s="41"/>
      <c r="AX683" s="41"/>
      <c r="AY683" s="41"/>
      <c r="AZ683" s="41"/>
      <c r="BA683" s="41"/>
      <c r="BB683" s="41"/>
      <c r="BC683" s="41"/>
      <c r="BD683" s="41"/>
      <c r="BE683" s="41"/>
      <c r="BF683" s="41"/>
      <c r="BG683" s="41"/>
    </row>
    <row r="684" spans="1:59" s="35" customFormat="1" ht="15.6">
      <c r="A684" s="44" t="s">
        <v>97</v>
      </c>
      <c r="B684" s="44" t="str">
        <f>VLOOKUP(A684,'CENTROS DE COSTOS'!A:D,2,0)</f>
        <v>0036-0001</v>
      </c>
      <c r="C684" s="44" t="str">
        <f>VLOOKUP(A684,'CENTROS DE COSTOS'!A:D,3,0)</f>
        <v>Wompi Costa</v>
      </c>
      <c r="D684" s="44">
        <v>70001</v>
      </c>
      <c r="E684" s="44">
        <v>2845204</v>
      </c>
      <c r="F684" s="44">
        <v>75875</v>
      </c>
      <c r="G684" s="44" t="s">
        <v>35</v>
      </c>
      <c r="H684" s="44" t="s">
        <v>506</v>
      </c>
      <c r="I684" s="44" t="s">
        <v>97</v>
      </c>
      <c r="J684" s="44" t="s">
        <v>5733</v>
      </c>
      <c r="K684" s="44" t="s">
        <v>1174</v>
      </c>
      <c r="L684" s="44" t="s">
        <v>5734</v>
      </c>
      <c r="M684" s="52">
        <v>45936.538194444445</v>
      </c>
      <c r="N684" s="52">
        <v>45940.725694444445</v>
      </c>
      <c r="O684" s="44" t="s">
        <v>37</v>
      </c>
      <c r="P684" s="44" t="s">
        <v>37</v>
      </c>
      <c r="Q684" s="44" t="s">
        <v>3805</v>
      </c>
      <c r="R684" s="44" t="s">
        <v>3806</v>
      </c>
      <c r="S684" s="44" t="s">
        <v>5735</v>
      </c>
      <c r="T684" s="44" t="s">
        <v>1178</v>
      </c>
      <c r="U684" s="44">
        <v>56</v>
      </c>
      <c r="V684" s="44" t="s">
        <v>42</v>
      </c>
      <c r="W684" s="44" t="str">
        <f>VLOOKUP(D684,TIPOLOGIA!A:F,6,0)</f>
        <v>TERRESTRE</v>
      </c>
      <c r="X684" s="44" t="s">
        <v>3658</v>
      </c>
      <c r="Y684" s="44">
        <v>1</v>
      </c>
      <c r="Z684" s="63">
        <f>IF(T684="SOPORTE_TELEFÓNICO",'TARIFAS 2025'!$B$14,IF(V684="PRINCIPAL",'TARIFAS 2025'!$B$11,IF(V684="INTERMEDIA",'TARIFAS 2025'!$C$11,IF(V684="LEJANA",'TARIFAS 2025'!$D$11))))</f>
        <v>31419</v>
      </c>
      <c r="AA684" s="63">
        <f t="shared" si="10"/>
        <v>31419</v>
      </c>
      <c r="AB684" s="41"/>
      <c r="AC684" s="41"/>
      <c r="AD684" s="41"/>
      <c r="AE684" s="41"/>
      <c r="AF684" s="41"/>
      <c r="AG684" s="41"/>
      <c r="AH684" s="41"/>
      <c r="AI684" s="41"/>
      <c r="AJ684" s="41"/>
      <c r="AK684" s="41"/>
      <c r="AL684" s="41"/>
      <c r="AM684" s="41"/>
      <c r="AN684" s="41"/>
      <c r="AO684" s="41"/>
      <c r="AP684" s="41"/>
      <c r="AQ684" s="41"/>
      <c r="AR684" s="41"/>
      <c r="AS684" s="41"/>
      <c r="AT684" s="41"/>
      <c r="AU684" s="41"/>
      <c r="AV684" s="41"/>
      <c r="AW684" s="41"/>
      <c r="AX684" s="41"/>
      <c r="AY684" s="41"/>
      <c r="AZ684" s="41"/>
      <c r="BA684" s="41"/>
      <c r="BB684" s="41"/>
      <c r="BC684" s="41"/>
      <c r="BD684" s="41"/>
      <c r="BE684" s="41"/>
      <c r="BF684" s="41"/>
      <c r="BG684" s="41"/>
    </row>
    <row r="685" spans="1:59" s="35" customFormat="1" ht="15.6">
      <c r="A685" s="44" t="s">
        <v>73</v>
      </c>
      <c r="B685" s="44" t="str">
        <f>VLOOKUP(A685,'CENTROS DE COSTOS'!A:D,2,0)</f>
        <v>0036-0004</v>
      </c>
      <c r="C685" s="44" t="str">
        <f>VLOOKUP(A685,'CENTROS DE COSTOS'!A:D,3,0)</f>
        <v>Wompi Centro</v>
      </c>
      <c r="D685" s="44">
        <v>11001</v>
      </c>
      <c r="E685" s="44">
        <v>2845459</v>
      </c>
      <c r="F685" s="44">
        <v>63843</v>
      </c>
      <c r="G685" s="44" t="s">
        <v>35</v>
      </c>
      <c r="H685" s="44" t="s">
        <v>620</v>
      </c>
      <c r="I685" s="44" t="s">
        <v>2057</v>
      </c>
      <c r="J685" s="44" t="s">
        <v>5736</v>
      </c>
      <c r="K685" s="44" t="s">
        <v>1174</v>
      </c>
      <c r="L685" s="44" t="s">
        <v>5737</v>
      </c>
      <c r="M685" s="52">
        <v>45936.587500000001</v>
      </c>
      <c r="N685" s="52">
        <v>45940.726388888892</v>
      </c>
      <c r="O685" s="44" t="s">
        <v>37</v>
      </c>
      <c r="P685" s="44" t="s">
        <v>37</v>
      </c>
      <c r="Q685" s="44" t="s">
        <v>3805</v>
      </c>
      <c r="R685" s="44" t="s">
        <v>3806</v>
      </c>
      <c r="S685" s="44" t="s">
        <v>5738</v>
      </c>
      <c r="T685" s="44" t="s">
        <v>1178</v>
      </c>
      <c r="U685" s="44">
        <v>64</v>
      </c>
      <c r="V685" s="44" t="s">
        <v>42</v>
      </c>
      <c r="W685" s="44" t="str">
        <f>VLOOKUP(D685,TIPOLOGIA!A:F,6,0)</f>
        <v>TERRESTRE</v>
      </c>
      <c r="X685" s="44" t="s">
        <v>1199</v>
      </c>
      <c r="Y685" s="44">
        <v>1</v>
      </c>
      <c r="Z685" s="63">
        <f>IF(T685="SOPORTE_TELEFÓNICO",'TARIFAS 2025'!$B$14,IF(V685="PRINCIPAL",'TARIFAS 2025'!$B$11,IF(V685="INTERMEDIA",'TARIFAS 2025'!$C$11,IF(V685="LEJANA",'TARIFAS 2025'!$D$11))))</f>
        <v>31419</v>
      </c>
      <c r="AA685" s="63">
        <f t="shared" si="10"/>
        <v>31419</v>
      </c>
      <c r="AB685" s="41"/>
      <c r="AC685" s="41"/>
      <c r="AD685" s="41"/>
      <c r="AE685" s="41"/>
      <c r="AF685" s="41"/>
      <c r="AG685" s="41"/>
      <c r="AH685" s="41"/>
      <c r="AI685" s="41"/>
      <c r="AJ685" s="41"/>
      <c r="AK685" s="41"/>
      <c r="AL685" s="41"/>
      <c r="AM685" s="41"/>
      <c r="AN685" s="41"/>
      <c r="AO685" s="41"/>
      <c r="AP685" s="41"/>
      <c r="AQ685" s="41"/>
      <c r="AR685" s="41"/>
      <c r="AS685" s="41"/>
      <c r="AT685" s="41"/>
      <c r="AU685" s="41"/>
      <c r="AV685" s="41"/>
      <c r="AW685" s="41"/>
      <c r="AX685" s="41"/>
      <c r="AY685" s="41"/>
      <c r="AZ685" s="41"/>
      <c r="BA685" s="41"/>
      <c r="BB685" s="41"/>
      <c r="BC685" s="41"/>
      <c r="BD685" s="41"/>
      <c r="BE685" s="41"/>
      <c r="BF685" s="41"/>
      <c r="BG685" s="41"/>
    </row>
    <row r="686" spans="1:59" s="35" customFormat="1" ht="15.6">
      <c r="A686" s="44" t="s">
        <v>73</v>
      </c>
      <c r="B686" s="44" t="str">
        <f>VLOOKUP(A686,'CENTROS DE COSTOS'!A:D,2,0)</f>
        <v>0036-0004</v>
      </c>
      <c r="C686" s="44" t="str">
        <f>VLOOKUP(A686,'CENTROS DE COSTOS'!A:D,3,0)</f>
        <v>Wompi Centro</v>
      </c>
      <c r="D686" s="44">
        <v>11001</v>
      </c>
      <c r="E686" s="44">
        <v>2847408</v>
      </c>
      <c r="F686" s="44">
        <v>80348</v>
      </c>
      <c r="G686" s="44" t="s">
        <v>35</v>
      </c>
      <c r="H686" s="44" t="s">
        <v>620</v>
      </c>
      <c r="I686" s="44" t="s">
        <v>2057</v>
      </c>
      <c r="J686" s="44" t="s">
        <v>5739</v>
      </c>
      <c r="K686" s="44" t="s">
        <v>1174</v>
      </c>
      <c r="L686" s="44" t="s">
        <v>5740</v>
      </c>
      <c r="M686" s="52">
        <v>45936.686111111114</v>
      </c>
      <c r="N686" s="52">
        <v>45940.727083333331</v>
      </c>
      <c r="O686" s="44" t="s">
        <v>37</v>
      </c>
      <c r="P686" s="44" t="s">
        <v>37</v>
      </c>
      <c r="Q686" s="44" t="s">
        <v>3805</v>
      </c>
      <c r="R686" s="44" t="s">
        <v>3806</v>
      </c>
      <c r="S686" s="44" t="s">
        <v>5741</v>
      </c>
      <c r="T686" s="44" t="s">
        <v>1178</v>
      </c>
      <c r="U686" s="44">
        <v>16</v>
      </c>
      <c r="V686" s="44" t="s">
        <v>42</v>
      </c>
      <c r="W686" s="44" t="str">
        <f>VLOOKUP(D686,TIPOLOGIA!A:F,6,0)</f>
        <v>TERRESTRE</v>
      </c>
      <c r="X686" s="44" t="s">
        <v>2200</v>
      </c>
      <c r="Y686" s="44">
        <v>1</v>
      </c>
      <c r="Z686" s="63">
        <f>IF(T686="SOPORTE_TELEFÓNICO",'TARIFAS 2025'!$B$14,IF(V686="PRINCIPAL",'TARIFAS 2025'!$B$11,IF(V686="INTERMEDIA",'TARIFAS 2025'!$C$11,IF(V686="LEJANA",'TARIFAS 2025'!$D$11))))</f>
        <v>31419</v>
      </c>
      <c r="AA686" s="63">
        <f t="shared" si="10"/>
        <v>31419</v>
      </c>
      <c r="AB686" s="41"/>
      <c r="AC686" s="41"/>
      <c r="AD686" s="41"/>
      <c r="AE686" s="41"/>
      <c r="AF686" s="41"/>
      <c r="AG686" s="41"/>
      <c r="AH686" s="41"/>
      <c r="AI686" s="41"/>
      <c r="AJ686" s="41"/>
      <c r="AK686" s="41"/>
      <c r="AL686" s="41"/>
      <c r="AM686" s="41"/>
      <c r="AN686" s="41"/>
      <c r="AO686" s="41"/>
      <c r="AP686" s="41"/>
      <c r="AQ686" s="41"/>
      <c r="AR686" s="41"/>
      <c r="AS686" s="41"/>
      <c r="AT686" s="41"/>
      <c r="AU686" s="41"/>
      <c r="AV686" s="41"/>
      <c r="AW686" s="41"/>
      <c r="AX686" s="41"/>
      <c r="AY686" s="41"/>
      <c r="AZ686" s="41"/>
      <c r="BA686" s="41"/>
      <c r="BB686" s="41"/>
      <c r="BC686" s="41"/>
      <c r="BD686" s="41"/>
      <c r="BE686" s="41"/>
      <c r="BF686" s="41"/>
      <c r="BG686" s="41"/>
    </row>
    <row r="687" spans="1:59" s="35" customFormat="1" ht="15.6">
      <c r="A687" s="44" t="s">
        <v>97</v>
      </c>
      <c r="B687" s="44" t="str">
        <f>VLOOKUP(A687,'CENTROS DE COSTOS'!A:D,2,0)</f>
        <v>0036-0001</v>
      </c>
      <c r="C687" s="44" t="str">
        <f>VLOOKUP(A687,'CENTROS DE COSTOS'!A:D,3,0)</f>
        <v>Wompi Costa</v>
      </c>
      <c r="D687" s="44">
        <v>70001</v>
      </c>
      <c r="E687" s="44">
        <v>2848262</v>
      </c>
      <c r="F687" s="44">
        <v>57061</v>
      </c>
      <c r="G687" s="44" t="s">
        <v>35</v>
      </c>
      <c r="H687" s="44" t="s">
        <v>506</v>
      </c>
      <c r="I687" s="44" t="s">
        <v>97</v>
      </c>
      <c r="J687" s="44" t="s">
        <v>2568</v>
      </c>
      <c r="K687" s="44" t="s">
        <v>1174</v>
      </c>
      <c r="L687" s="44" t="s">
        <v>5742</v>
      </c>
      <c r="M687" s="52">
        <v>45937.333333333336</v>
      </c>
      <c r="N687" s="52">
        <v>45940.728472222225</v>
      </c>
      <c r="O687" s="44" t="s">
        <v>37</v>
      </c>
      <c r="P687" s="44" t="s">
        <v>37</v>
      </c>
      <c r="Q687" s="44" t="s">
        <v>3805</v>
      </c>
      <c r="R687" s="44" t="s">
        <v>3806</v>
      </c>
      <c r="S687" s="44" t="s">
        <v>5743</v>
      </c>
      <c r="T687" s="44" t="s">
        <v>1178</v>
      </c>
      <c r="U687" s="44">
        <v>64</v>
      </c>
      <c r="V687" s="44" t="s">
        <v>42</v>
      </c>
      <c r="W687" s="44" t="str">
        <f>VLOOKUP(D687,TIPOLOGIA!A:F,6,0)</f>
        <v>TERRESTRE</v>
      </c>
      <c r="X687" s="44" t="s">
        <v>2757</v>
      </c>
      <c r="Y687" s="44">
        <v>1</v>
      </c>
      <c r="Z687" s="63">
        <f>IF(T687="SOPORTE_TELEFÓNICO",'TARIFAS 2025'!$B$14,IF(V687="PRINCIPAL",'TARIFAS 2025'!$B$11,IF(V687="INTERMEDIA",'TARIFAS 2025'!$C$11,IF(V687="LEJANA",'TARIFAS 2025'!$D$11))))</f>
        <v>31419</v>
      </c>
      <c r="AA687" s="63">
        <f t="shared" si="10"/>
        <v>31419</v>
      </c>
      <c r="AB687" s="41"/>
      <c r="AC687" s="41"/>
      <c r="AD687" s="41"/>
      <c r="AE687" s="41"/>
      <c r="AF687" s="41"/>
      <c r="AG687" s="41"/>
      <c r="AH687" s="41"/>
      <c r="AI687" s="41"/>
      <c r="AJ687" s="41"/>
      <c r="AK687" s="41"/>
      <c r="AL687" s="41"/>
      <c r="AM687" s="41"/>
      <c r="AN687" s="41"/>
      <c r="AO687" s="41"/>
      <c r="AP687" s="41"/>
      <c r="AQ687" s="41"/>
      <c r="AR687" s="41"/>
      <c r="AS687" s="41"/>
      <c r="AT687" s="41"/>
      <c r="AU687" s="41"/>
      <c r="AV687" s="41"/>
      <c r="AW687" s="41"/>
      <c r="AX687" s="41"/>
      <c r="AY687" s="41"/>
      <c r="AZ687" s="41"/>
      <c r="BA687" s="41"/>
      <c r="BB687" s="41"/>
      <c r="BC687" s="41"/>
      <c r="BD687" s="41"/>
      <c r="BE687" s="41"/>
      <c r="BF687" s="41"/>
      <c r="BG687" s="41"/>
    </row>
    <row r="688" spans="1:59" s="35" customFormat="1" ht="15.6">
      <c r="A688" s="44" t="s">
        <v>73</v>
      </c>
      <c r="B688" s="44" t="str">
        <f>VLOOKUP(A688,'CENTROS DE COSTOS'!A:D,2,0)</f>
        <v>0036-0004</v>
      </c>
      <c r="C688" s="44" t="str">
        <f>VLOOKUP(A688,'CENTROS DE COSTOS'!A:D,3,0)</f>
        <v>Wompi Centro</v>
      </c>
      <c r="D688" s="44">
        <v>11001</v>
      </c>
      <c r="E688" s="44">
        <v>2849137</v>
      </c>
      <c r="F688" s="44">
        <v>79933</v>
      </c>
      <c r="G688" s="44" t="s">
        <v>35</v>
      </c>
      <c r="H688" s="44" t="s">
        <v>620</v>
      </c>
      <c r="I688" s="44" t="s">
        <v>2057</v>
      </c>
      <c r="J688" s="44" t="s">
        <v>5744</v>
      </c>
      <c r="K688" s="44" t="s">
        <v>1174</v>
      </c>
      <c r="L688" s="44" t="s">
        <v>5745</v>
      </c>
      <c r="M688" s="52">
        <v>45937.361111111109</v>
      </c>
      <c r="N688" s="52">
        <v>45940.731249999997</v>
      </c>
      <c r="O688" s="44" t="s">
        <v>37</v>
      </c>
      <c r="P688" s="44" t="s">
        <v>37</v>
      </c>
      <c r="Q688" s="44" t="s">
        <v>3805</v>
      </c>
      <c r="R688" s="44" t="s">
        <v>3806</v>
      </c>
      <c r="S688" s="44" t="s">
        <v>5746</v>
      </c>
      <c r="T688" s="44" t="s">
        <v>1178</v>
      </c>
      <c r="U688" s="44">
        <v>16</v>
      </c>
      <c r="V688" s="44" t="s">
        <v>42</v>
      </c>
      <c r="W688" s="44" t="str">
        <f>VLOOKUP(D688,TIPOLOGIA!A:F,6,0)</f>
        <v>TERRESTRE</v>
      </c>
      <c r="X688" s="44" t="s">
        <v>1199</v>
      </c>
      <c r="Y688" s="44">
        <v>1</v>
      </c>
      <c r="Z688" s="63">
        <f>IF(T688="SOPORTE_TELEFÓNICO",'TARIFAS 2025'!$B$14,IF(V688="PRINCIPAL",'TARIFAS 2025'!$B$11,IF(V688="INTERMEDIA",'TARIFAS 2025'!$C$11,IF(V688="LEJANA",'TARIFAS 2025'!$D$11))))</f>
        <v>31419</v>
      </c>
      <c r="AA688" s="63">
        <f t="shared" si="10"/>
        <v>31419</v>
      </c>
      <c r="AB688" s="41"/>
      <c r="AC688" s="41"/>
      <c r="AD688" s="41"/>
      <c r="AE688" s="41"/>
      <c r="AF688" s="41"/>
      <c r="AG688" s="41"/>
      <c r="AH688" s="41"/>
      <c r="AI688" s="41"/>
      <c r="AJ688" s="41"/>
      <c r="AK688" s="41"/>
      <c r="AL688" s="41"/>
      <c r="AM688" s="41"/>
      <c r="AN688" s="41"/>
      <c r="AO688" s="41"/>
      <c r="AP688" s="41"/>
      <c r="AQ688" s="41"/>
      <c r="AR688" s="41"/>
      <c r="AS688" s="41"/>
      <c r="AT688" s="41"/>
      <c r="AU688" s="41"/>
      <c r="AV688" s="41"/>
      <c r="AW688" s="41"/>
      <c r="AX688" s="41"/>
      <c r="AY688" s="41"/>
      <c r="AZ688" s="41"/>
      <c r="BA688" s="41"/>
      <c r="BB688" s="41"/>
      <c r="BC688" s="41"/>
      <c r="BD688" s="41"/>
      <c r="BE688" s="41"/>
      <c r="BF688" s="41"/>
      <c r="BG688" s="41"/>
    </row>
    <row r="689" spans="1:59" s="35" customFormat="1" ht="15.6">
      <c r="A689" s="44" t="s">
        <v>79</v>
      </c>
      <c r="B689" s="44" t="str">
        <f>VLOOKUP(A689,'CENTROS DE COSTOS'!A:D,2,0)</f>
        <v>0036-0003</v>
      </c>
      <c r="C689" s="44" t="str">
        <f>VLOOKUP(A689,'CENTROS DE COSTOS'!A:D,3,0)</f>
        <v>Wompi Suroccidente</v>
      </c>
      <c r="D689" s="44">
        <v>76001</v>
      </c>
      <c r="E689" s="44">
        <v>2849476</v>
      </c>
      <c r="F689" s="44">
        <v>14287</v>
      </c>
      <c r="G689" s="44" t="s">
        <v>35</v>
      </c>
      <c r="H689" s="44" t="s">
        <v>1103</v>
      </c>
      <c r="I689" s="44" t="s">
        <v>79</v>
      </c>
      <c r="J689" s="44" t="s">
        <v>5747</v>
      </c>
      <c r="K689" s="44" t="s">
        <v>1174</v>
      </c>
      <c r="L689" s="44" t="s">
        <v>5748</v>
      </c>
      <c r="M689" s="52">
        <v>45937.382638888892</v>
      </c>
      <c r="N689" s="52">
        <v>45940.73333333333</v>
      </c>
      <c r="O689" s="44" t="s">
        <v>37</v>
      </c>
      <c r="P689" s="44" t="s">
        <v>37</v>
      </c>
      <c r="Q689" s="44" t="s">
        <v>3805</v>
      </c>
      <c r="R689" s="44" t="s">
        <v>3806</v>
      </c>
      <c r="S689" s="44" t="s">
        <v>5749</v>
      </c>
      <c r="T689" s="44" t="s">
        <v>1178</v>
      </c>
      <c r="U689" s="44">
        <v>16</v>
      </c>
      <c r="V689" s="44" t="s">
        <v>42</v>
      </c>
      <c r="W689" s="44" t="str">
        <f>VLOOKUP(D689,TIPOLOGIA!A:F,6,0)</f>
        <v>TERRESTRE</v>
      </c>
      <c r="X689" s="44" t="s">
        <v>1509</v>
      </c>
      <c r="Y689" s="44">
        <v>1</v>
      </c>
      <c r="Z689" s="63">
        <f>IF(T689="SOPORTE_TELEFÓNICO",'TARIFAS 2025'!$B$14,IF(V689="PRINCIPAL",'TARIFAS 2025'!$B$11,IF(V689="INTERMEDIA",'TARIFAS 2025'!$C$11,IF(V689="LEJANA",'TARIFAS 2025'!$D$11))))</f>
        <v>31419</v>
      </c>
      <c r="AA689" s="63">
        <f t="shared" si="10"/>
        <v>31419</v>
      </c>
      <c r="AB689" s="41"/>
      <c r="AC689" s="41"/>
      <c r="AD689" s="41"/>
      <c r="AE689" s="41"/>
      <c r="AF689" s="41"/>
      <c r="AG689" s="41"/>
      <c r="AH689" s="41"/>
      <c r="AI689" s="41"/>
      <c r="AJ689" s="41"/>
      <c r="AK689" s="41"/>
      <c r="AL689" s="41"/>
      <c r="AM689" s="41"/>
      <c r="AN689" s="41"/>
      <c r="AO689" s="41"/>
      <c r="AP689" s="41"/>
      <c r="AQ689" s="41"/>
      <c r="AR689" s="41"/>
      <c r="AS689" s="41"/>
      <c r="AT689" s="41"/>
      <c r="AU689" s="41"/>
      <c r="AV689" s="41"/>
      <c r="AW689" s="41"/>
      <c r="AX689" s="41"/>
      <c r="AY689" s="41"/>
      <c r="AZ689" s="41"/>
      <c r="BA689" s="41"/>
      <c r="BB689" s="41"/>
      <c r="BC689" s="41"/>
      <c r="BD689" s="41"/>
      <c r="BE689" s="41"/>
      <c r="BF689" s="41"/>
      <c r="BG689" s="41"/>
    </row>
    <row r="690" spans="1:59" s="35" customFormat="1" ht="15.6">
      <c r="A690" s="44" t="s">
        <v>97</v>
      </c>
      <c r="B690" s="44" t="str">
        <f>VLOOKUP(A690,'CENTROS DE COSTOS'!A:D,2,0)</f>
        <v>0036-0001</v>
      </c>
      <c r="C690" s="44" t="str">
        <f>VLOOKUP(A690,'CENTROS DE COSTOS'!A:D,3,0)</f>
        <v>Wompi Costa</v>
      </c>
      <c r="D690" s="44">
        <v>70001</v>
      </c>
      <c r="E690" s="44">
        <v>2850603</v>
      </c>
      <c r="F690" s="44">
        <v>30964</v>
      </c>
      <c r="G690" s="44" t="s">
        <v>35</v>
      </c>
      <c r="H690" s="44" t="s">
        <v>506</v>
      </c>
      <c r="I690" s="44" t="s">
        <v>97</v>
      </c>
      <c r="J690" s="44" t="s">
        <v>5750</v>
      </c>
      <c r="K690" s="44" t="s">
        <v>1174</v>
      </c>
      <c r="L690" s="44" t="s">
        <v>5751</v>
      </c>
      <c r="M690" s="52">
        <v>45937.443749999999</v>
      </c>
      <c r="N690" s="52">
        <v>45940.734027777777</v>
      </c>
      <c r="O690" s="44" t="s">
        <v>37</v>
      </c>
      <c r="P690" s="44" t="s">
        <v>37</v>
      </c>
      <c r="Q690" s="44" t="s">
        <v>3805</v>
      </c>
      <c r="R690" s="44" t="s">
        <v>3806</v>
      </c>
      <c r="S690" s="44" t="s">
        <v>5752</v>
      </c>
      <c r="T690" s="44" t="s">
        <v>1178</v>
      </c>
      <c r="U690" s="44">
        <v>56</v>
      </c>
      <c r="V690" s="44" t="s">
        <v>42</v>
      </c>
      <c r="W690" s="44" t="str">
        <f>VLOOKUP(D690,TIPOLOGIA!A:F,6,0)</f>
        <v>TERRESTRE</v>
      </c>
      <c r="X690" s="44" t="s">
        <v>1943</v>
      </c>
      <c r="Y690" s="44">
        <v>1</v>
      </c>
      <c r="Z690" s="63">
        <f>IF(T690="SOPORTE_TELEFÓNICO",'TARIFAS 2025'!$B$14,IF(V690="PRINCIPAL",'TARIFAS 2025'!$B$11,IF(V690="INTERMEDIA",'TARIFAS 2025'!$C$11,IF(V690="LEJANA",'TARIFAS 2025'!$D$11))))</f>
        <v>31419</v>
      </c>
      <c r="AA690" s="63">
        <f t="shared" si="10"/>
        <v>31419</v>
      </c>
      <c r="AB690" s="41"/>
      <c r="AC690" s="41"/>
      <c r="AD690" s="41"/>
      <c r="AE690" s="41"/>
      <c r="AF690" s="41"/>
      <c r="AG690" s="41"/>
      <c r="AH690" s="41"/>
      <c r="AI690" s="41"/>
      <c r="AJ690" s="41"/>
      <c r="AK690" s="41"/>
      <c r="AL690" s="41"/>
      <c r="AM690" s="41"/>
      <c r="AN690" s="41"/>
      <c r="AO690" s="41"/>
      <c r="AP690" s="41"/>
      <c r="AQ690" s="41"/>
      <c r="AR690" s="41"/>
      <c r="AS690" s="41"/>
      <c r="AT690" s="41"/>
      <c r="AU690" s="41"/>
      <c r="AV690" s="41"/>
      <c r="AW690" s="41"/>
      <c r="AX690" s="41"/>
      <c r="AY690" s="41"/>
      <c r="AZ690" s="41"/>
      <c r="BA690" s="41"/>
      <c r="BB690" s="41"/>
      <c r="BC690" s="41"/>
      <c r="BD690" s="41"/>
      <c r="BE690" s="41"/>
      <c r="BF690" s="41"/>
      <c r="BG690" s="41"/>
    </row>
    <row r="691" spans="1:59" s="35" customFormat="1" ht="15.6">
      <c r="A691" s="44" t="s">
        <v>83</v>
      </c>
      <c r="B691" s="44" t="str">
        <f>VLOOKUP(A691,'CENTROS DE COSTOS'!A:D,2,0)</f>
        <v>0036-0007</v>
      </c>
      <c r="C691" s="44" t="str">
        <f>VLOOKUP(A691,'CENTROS DE COSTOS'!A:D,3,0)</f>
        <v>Wompi Santander</v>
      </c>
      <c r="D691" s="44">
        <v>54001</v>
      </c>
      <c r="E691" s="44">
        <v>2851737</v>
      </c>
      <c r="F691" s="44">
        <v>71335</v>
      </c>
      <c r="G691" s="44" t="s">
        <v>35</v>
      </c>
      <c r="H691" s="44" t="s">
        <v>893</v>
      </c>
      <c r="I691" s="44" t="s">
        <v>83</v>
      </c>
      <c r="J691" s="44" t="s">
        <v>5753</v>
      </c>
      <c r="K691" s="44" t="s">
        <v>1174</v>
      </c>
      <c r="L691" s="44" t="s">
        <v>5754</v>
      </c>
      <c r="M691" s="52">
        <v>45937.522916666669</v>
      </c>
      <c r="N691" s="52">
        <v>45940.73541666667</v>
      </c>
      <c r="O691" s="44" t="s">
        <v>37</v>
      </c>
      <c r="P691" s="44" t="s">
        <v>37</v>
      </c>
      <c r="Q691" s="44" t="s">
        <v>3805</v>
      </c>
      <c r="R691" s="44" t="s">
        <v>3806</v>
      </c>
      <c r="S691" s="44" t="s">
        <v>5755</v>
      </c>
      <c r="T691" s="44" t="s">
        <v>1178</v>
      </c>
      <c r="U691" s="44">
        <v>32</v>
      </c>
      <c r="V691" s="44" t="s">
        <v>42</v>
      </c>
      <c r="W691" s="44" t="str">
        <f>VLOOKUP(D691,TIPOLOGIA!A:F,6,0)</f>
        <v>TERRESTRE</v>
      </c>
      <c r="X691" s="44" t="s">
        <v>1199</v>
      </c>
      <c r="Y691" s="44">
        <v>1</v>
      </c>
      <c r="Z691" s="63">
        <f>IF(T691="SOPORTE_TELEFÓNICO",'TARIFAS 2025'!$B$14,IF(V691="PRINCIPAL",'TARIFAS 2025'!$B$11,IF(V691="INTERMEDIA",'TARIFAS 2025'!$C$11,IF(V691="LEJANA",'TARIFAS 2025'!$D$11))))</f>
        <v>31419</v>
      </c>
      <c r="AA691" s="63">
        <f t="shared" si="10"/>
        <v>31419</v>
      </c>
      <c r="AB691" s="41"/>
      <c r="AC691" s="41"/>
      <c r="AD691" s="41"/>
      <c r="AE691" s="41"/>
      <c r="AF691" s="41"/>
      <c r="AG691" s="41"/>
      <c r="AH691" s="41"/>
      <c r="AI691" s="41"/>
      <c r="AJ691" s="41"/>
      <c r="AK691" s="41"/>
      <c r="AL691" s="41"/>
      <c r="AM691" s="41"/>
      <c r="AN691" s="41"/>
      <c r="AO691" s="41"/>
      <c r="AP691" s="41"/>
      <c r="AQ691" s="41"/>
      <c r="AR691" s="41"/>
      <c r="AS691" s="41"/>
      <c r="AT691" s="41"/>
      <c r="AU691" s="41"/>
      <c r="AV691" s="41"/>
      <c r="AW691" s="41"/>
      <c r="AX691" s="41"/>
      <c r="AY691" s="41"/>
      <c r="AZ691" s="41"/>
      <c r="BA691" s="41"/>
      <c r="BB691" s="41"/>
      <c r="BC691" s="41"/>
      <c r="BD691" s="41"/>
      <c r="BE691" s="41"/>
      <c r="BF691" s="41"/>
      <c r="BG691" s="41"/>
    </row>
    <row r="692" spans="1:59" s="35" customFormat="1" ht="15.6">
      <c r="A692" s="44" t="s">
        <v>79</v>
      </c>
      <c r="B692" s="44" t="str">
        <f>VLOOKUP(A692,'CENTROS DE COSTOS'!A:D,2,0)</f>
        <v>0036-0003</v>
      </c>
      <c r="C692" s="44" t="str">
        <f>VLOOKUP(A692,'CENTROS DE COSTOS'!A:D,3,0)</f>
        <v>Wompi Suroccidente</v>
      </c>
      <c r="D692" s="44">
        <v>76001</v>
      </c>
      <c r="E692" s="44">
        <v>2851752</v>
      </c>
      <c r="F692" s="44">
        <v>74005</v>
      </c>
      <c r="G692" s="44" t="s">
        <v>35</v>
      </c>
      <c r="H692" s="44" t="s">
        <v>1103</v>
      </c>
      <c r="I692" s="44" t="s">
        <v>79</v>
      </c>
      <c r="J692" s="44" t="s">
        <v>2692</v>
      </c>
      <c r="K692" s="44" t="s">
        <v>1174</v>
      </c>
      <c r="L692" s="44" t="s">
        <v>5756</v>
      </c>
      <c r="M692" s="52">
        <v>45937.529166666667</v>
      </c>
      <c r="N692" s="52">
        <v>45940.736111111109</v>
      </c>
      <c r="O692" s="44" t="s">
        <v>37</v>
      </c>
      <c r="P692" s="44" t="s">
        <v>37</v>
      </c>
      <c r="Q692" s="44" t="s">
        <v>3805</v>
      </c>
      <c r="R692" s="44" t="s">
        <v>3806</v>
      </c>
      <c r="S692" s="44" t="s">
        <v>5757</v>
      </c>
      <c r="T692" s="44" t="s">
        <v>1178</v>
      </c>
      <c r="U692" s="44">
        <v>56</v>
      </c>
      <c r="V692" s="44" t="s">
        <v>42</v>
      </c>
      <c r="W692" s="44" t="str">
        <f>VLOOKUP(D692,TIPOLOGIA!A:F,6,0)</f>
        <v>TERRESTRE</v>
      </c>
      <c r="X692" s="44" t="s">
        <v>1418</v>
      </c>
      <c r="Y692" s="44">
        <v>1</v>
      </c>
      <c r="Z692" s="63">
        <f>IF(T692="SOPORTE_TELEFÓNICO",'TARIFAS 2025'!$B$14,IF(V692="PRINCIPAL",'TARIFAS 2025'!$B$11,IF(V692="INTERMEDIA",'TARIFAS 2025'!$C$11,IF(V692="LEJANA",'TARIFAS 2025'!$D$11))))</f>
        <v>31419</v>
      </c>
      <c r="AA692" s="63">
        <f t="shared" si="10"/>
        <v>31419</v>
      </c>
      <c r="AB692" s="41"/>
      <c r="AC692" s="41"/>
      <c r="AD692" s="41"/>
      <c r="AE692" s="41"/>
      <c r="AF692" s="41"/>
      <c r="AG692" s="41"/>
      <c r="AH692" s="41"/>
      <c r="AI692" s="41"/>
      <c r="AJ692" s="41"/>
      <c r="AK692" s="41"/>
      <c r="AL692" s="41"/>
      <c r="AM692" s="41"/>
      <c r="AN692" s="41"/>
      <c r="AO692" s="41"/>
      <c r="AP692" s="41"/>
      <c r="AQ692" s="41"/>
      <c r="AR692" s="41"/>
      <c r="AS692" s="41"/>
      <c r="AT692" s="41"/>
      <c r="AU692" s="41"/>
      <c r="AV692" s="41"/>
      <c r="AW692" s="41"/>
      <c r="AX692" s="41"/>
      <c r="AY692" s="41"/>
      <c r="AZ692" s="41"/>
      <c r="BA692" s="41"/>
      <c r="BB692" s="41"/>
      <c r="BC692" s="41"/>
      <c r="BD692" s="41"/>
      <c r="BE692" s="41"/>
      <c r="BF692" s="41"/>
      <c r="BG692" s="41"/>
    </row>
    <row r="693" spans="1:59" s="35" customFormat="1" ht="15.6">
      <c r="A693" s="44" t="s">
        <v>93</v>
      </c>
      <c r="B693" s="44" t="str">
        <f>VLOOKUP(A693,'CENTROS DE COSTOS'!A:D,2,0)</f>
        <v>0036-0003</v>
      </c>
      <c r="C693" s="44" t="str">
        <f>VLOOKUP(A693,'CENTROS DE COSTOS'!A:D,3,0)</f>
        <v>Wompi Suroccidente</v>
      </c>
      <c r="D693" s="44">
        <v>52001</v>
      </c>
      <c r="E693" s="44">
        <v>2851946</v>
      </c>
      <c r="F693" s="44">
        <v>38699</v>
      </c>
      <c r="G693" s="44" t="s">
        <v>35</v>
      </c>
      <c r="H693" s="44" t="s">
        <v>135</v>
      </c>
      <c r="I693" s="44" t="s">
        <v>93</v>
      </c>
      <c r="J693" s="44" t="s">
        <v>5758</v>
      </c>
      <c r="K693" s="44" t="s">
        <v>1174</v>
      </c>
      <c r="L693" s="44" t="s">
        <v>5759</v>
      </c>
      <c r="M693" s="52">
        <v>45937.558333333334</v>
      </c>
      <c r="N693" s="52">
        <v>45940.736805555556</v>
      </c>
      <c r="O693" s="44" t="s">
        <v>37</v>
      </c>
      <c r="P693" s="44" t="s">
        <v>37</v>
      </c>
      <c r="Q693" s="44" t="s">
        <v>3805</v>
      </c>
      <c r="R693" s="44" t="s">
        <v>3806</v>
      </c>
      <c r="S693" s="44" t="s">
        <v>5760</v>
      </c>
      <c r="T693" s="44" t="s">
        <v>1178</v>
      </c>
      <c r="U693" s="44">
        <v>64</v>
      </c>
      <c r="V693" s="44" t="s">
        <v>42</v>
      </c>
      <c r="W693" s="44" t="str">
        <f>VLOOKUP(D693,TIPOLOGIA!A:F,6,0)</f>
        <v>TERRESTRE</v>
      </c>
      <c r="X693" s="44" t="s">
        <v>1943</v>
      </c>
      <c r="Y693" s="44">
        <v>1</v>
      </c>
      <c r="Z693" s="63">
        <f>IF(T693="SOPORTE_TELEFÓNICO",'TARIFAS 2025'!$B$14,IF(V693="PRINCIPAL",'TARIFAS 2025'!$B$11,IF(V693="INTERMEDIA",'TARIFAS 2025'!$C$11,IF(V693="LEJANA",'TARIFAS 2025'!$D$11))))</f>
        <v>31419</v>
      </c>
      <c r="AA693" s="63">
        <f t="shared" si="10"/>
        <v>31419</v>
      </c>
      <c r="AB693" s="41"/>
      <c r="AC693" s="41"/>
      <c r="AD693" s="41"/>
      <c r="AE693" s="41"/>
      <c r="AF693" s="41"/>
      <c r="AG693" s="41"/>
      <c r="AH693" s="41"/>
      <c r="AI693" s="41"/>
      <c r="AJ693" s="41"/>
      <c r="AK693" s="41"/>
      <c r="AL693" s="41"/>
      <c r="AM693" s="41"/>
      <c r="AN693" s="41"/>
      <c r="AO693" s="41"/>
      <c r="AP693" s="41"/>
      <c r="AQ693" s="41"/>
      <c r="AR693" s="41"/>
      <c r="AS693" s="41"/>
      <c r="AT693" s="41"/>
      <c r="AU693" s="41"/>
      <c r="AV693" s="41"/>
      <c r="AW693" s="41"/>
      <c r="AX693" s="41"/>
      <c r="AY693" s="41"/>
      <c r="AZ693" s="41"/>
      <c r="BA693" s="41"/>
      <c r="BB693" s="41"/>
      <c r="BC693" s="41"/>
      <c r="BD693" s="41"/>
      <c r="BE693" s="41"/>
      <c r="BF693" s="41"/>
      <c r="BG693" s="41"/>
    </row>
    <row r="694" spans="1:59" s="35" customFormat="1" ht="15.6">
      <c r="A694" s="44" t="s">
        <v>79</v>
      </c>
      <c r="B694" s="44" t="str">
        <f>VLOOKUP(A694,'CENTROS DE COSTOS'!A:D,2,0)</f>
        <v>0036-0003</v>
      </c>
      <c r="C694" s="44" t="str">
        <f>VLOOKUP(A694,'CENTROS DE COSTOS'!A:D,3,0)</f>
        <v>Wompi Suroccidente</v>
      </c>
      <c r="D694" s="44">
        <v>76001</v>
      </c>
      <c r="E694" s="44">
        <v>2852255</v>
      </c>
      <c r="F694" s="44">
        <v>23123</v>
      </c>
      <c r="G694" s="44" t="s">
        <v>35</v>
      </c>
      <c r="H694" s="44" t="s">
        <v>1103</v>
      </c>
      <c r="I694" s="44" t="s">
        <v>79</v>
      </c>
      <c r="J694" s="44" t="s">
        <v>5761</v>
      </c>
      <c r="K694" s="44" t="s">
        <v>1174</v>
      </c>
      <c r="L694" s="44" t="s">
        <v>5762</v>
      </c>
      <c r="M694" s="52">
        <v>45937.595833333333</v>
      </c>
      <c r="N694" s="52">
        <v>45940.738194444442</v>
      </c>
      <c r="O694" s="44" t="s">
        <v>37</v>
      </c>
      <c r="P694" s="44" t="s">
        <v>37</v>
      </c>
      <c r="Q694" s="44" t="s">
        <v>3805</v>
      </c>
      <c r="R694" s="44" t="s">
        <v>3806</v>
      </c>
      <c r="S694" s="44" t="s">
        <v>5763</v>
      </c>
      <c r="T694" s="44" t="s">
        <v>1178</v>
      </c>
      <c r="U694" s="44">
        <v>64</v>
      </c>
      <c r="V694" s="44" t="s">
        <v>42</v>
      </c>
      <c r="W694" s="44" t="str">
        <f>VLOOKUP(D694,TIPOLOGIA!A:F,6,0)</f>
        <v>TERRESTRE</v>
      </c>
      <c r="X694" s="44" t="s">
        <v>1424</v>
      </c>
      <c r="Y694" s="44">
        <v>1</v>
      </c>
      <c r="Z694" s="63">
        <f>IF(T694="SOPORTE_TELEFÓNICO",'TARIFAS 2025'!$B$14,IF(V694="PRINCIPAL",'TARIFAS 2025'!$B$11,IF(V694="INTERMEDIA",'TARIFAS 2025'!$C$11,IF(V694="LEJANA",'TARIFAS 2025'!$D$11))))</f>
        <v>31419</v>
      </c>
      <c r="AA694" s="63">
        <f t="shared" si="10"/>
        <v>31419</v>
      </c>
      <c r="AB694" s="41"/>
      <c r="AC694" s="41"/>
      <c r="AD694" s="41"/>
      <c r="AE694" s="41"/>
      <c r="AF694" s="41"/>
      <c r="AG694" s="41"/>
      <c r="AH694" s="41"/>
      <c r="AI694" s="41"/>
      <c r="AJ694" s="41"/>
      <c r="AK694" s="41"/>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row>
    <row r="695" spans="1:59" s="35" customFormat="1" ht="15.6">
      <c r="A695" s="44" t="s">
        <v>70</v>
      </c>
      <c r="B695" s="44" t="str">
        <f>VLOOKUP(A695,'CENTROS DE COSTOS'!A:D,2,0)</f>
        <v>0036-0001</v>
      </c>
      <c r="C695" s="44" t="str">
        <f>VLOOKUP(A695,'CENTROS DE COSTOS'!A:D,3,0)</f>
        <v>Wompi Costa</v>
      </c>
      <c r="D695" s="44">
        <v>8001</v>
      </c>
      <c r="E695" s="44">
        <v>2852486</v>
      </c>
      <c r="F695" s="44">
        <v>67196</v>
      </c>
      <c r="G695" s="44" t="s">
        <v>35</v>
      </c>
      <c r="H695" s="44" t="s">
        <v>255</v>
      </c>
      <c r="I695" s="44" t="s">
        <v>70</v>
      </c>
      <c r="J695" s="44" t="s">
        <v>5764</v>
      </c>
      <c r="K695" s="44" t="s">
        <v>1174</v>
      </c>
      <c r="L695" s="44" t="s">
        <v>5765</v>
      </c>
      <c r="M695" s="52">
        <v>45937.612500000003</v>
      </c>
      <c r="N695" s="52">
        <v>45940.738888888889</v>
      </c>
      <c r="O695" s="44" t="s">
        <v>37</v>
      </c>
      <c r="P695" s="44" t="s">
        <v>37</v>
      </c>
      <c r="Q695" s="44" t="s">
        <v>3805</v>
      </c>
      <c r="R695" s="44" t="s">
        <v>3806</v>
      </c>
      <c r="S695" s="44" t="s">
        <v>5766</v>
      </c>
      <c r="T695" s="44" t="s">
        <v>1178</v>
      </c>
      <c r="U695" s="44">
        <v>48</v>
      </c>
      <c r="V695" s="44" t="s">
        <v>42</v>
      </c>
      <c r="W695" s="44" t="str">
        <f>VLOOKUP(D695,TIPOLOGIA!A:F,6,0)</f>
        <v>TERRESTRE</v>
      </c>
      <c r="X695" s="44" t="s">
        <v>4230</v>
      </c>
      <c r="Y695" s="44">
        <v>1</v>
      </c>
      <c r="Z695" s="63">
        <f>IF(T695="SOPORTE_TELEFÓNICO",'TARIFAS 2025'!$B$14,IF(V695="PRINCIPAL",'TARIFAS 2025'!$B$11,IF(V695="INTERMEDIA",'TARIFAS 2025'!$C$11,IF(V695="LEJANA",'TARIFAS 2025'!$D$11))))</f>
        <v>31419</v>
      </c>
      <c r="AA695" s="63">
        <f t="shared" si="10"/>
        <v>31419</v>
      </c>
      <c r="AB695" s="41"/>
      <c r="AC695" s="41"/>
      <c r="AD695" s="41"/>
      <c r="AE695" s="41"/>
      <c r="AF695" s="41"/>
      <c r="AG695" s="41"/>
      <c r="AH695" s="41"/>
      <c r="AI695" s="41"/>
      <c r="AJ695" s="41"/>
      <c r="AK695" s="41"/>
      <c r="AL695" s="41"/>
      <c r="AM695" s="41"/>
      <c r="AN695" s="41"/>
      <c r="AO695" s="41"/>
      <c r="AP695" s="41"/>
      <c r="AQ695" s="41"/>
      <c r="AR695" s="41"/>
      <c r="AS695" s="41"/>
      <c r="AT695" s="41"/>
      <c r="AU695" s="41"/>
      <c r="AV695" s="41"/>
      <c r="AW695" s="41"/>
      <c r="AX695" s="41"/>
      <c r="AY695" s="41"/>
      <c r="AZ695" s="41"/>
      <c r="BA695" s="41"/>
      <c r="BB695" s="41"/>
      <c r="BC695" s="41"/>
      <c r="BD695" s="41"/>
      <c r="BE695" s="41"/>
      <c r="BF695" s="41"/>
      <c r="BG695" s="41"/>
    </row>
    <row r="696" spans="1:59" s="35" customFormat="1" ht="15.6">
      <c r="A696" s="44" t="s">
        <v>70</v>
      </c>
      <c r="B696" s="44" t="str">
        <f>VLOOKUP(A696,'CENTROS DE COSTOS'!A:D,2,0)</f>
        <v>0036-0001</v>
      </c>
      <c r="C696" s="44" t="str">
        <f>VLOOKUP(A696,'CENTROS DE COSTOS'!A:D,3,0)</f>
        <v>Wompi Costa</v>
      </c>
      <c r="D696" s="44">
        <v>8758</v>
      </c>
      <c r="E696" s="44">
        <v>2852845</v>
      </c>
      <c r="F696" s="44">
        <v>61406</v>
      </c>
      <c r="G696" s="44" t="s">
        <v>35</v>
      </c>
      <c r="H696" s="44" t="s">
        <v>255</v>
      </c>
      <c r="I696" s="44" t="s">
        <v>272</v>
      </c>
      <c r="J696" s="44" t="s">
        <v>5767</v>
      </c>
      <c r="K696" s="44" t="s">
        <v>1174</v>
      </c>
      <c r="L696" s="44" t="s">
        <v>5768</v>
      </c>
      <c r="M696" s="52">
        <v>45937.623611111114</v>
      </c>
      <c r="N696" s="52">
        <v>45940.739583333336</v>
      </c>
      <c r="O696" s="44" t="s">
        <v>37</v>
      </c>
      <c r="P696" s="44" t="s">
        <v>37</v>
      </c>
      <c r="Q696" s="44" t="s">
        <v>3805</v>
      </c>
      <c r="R696" s="44" t="s">
        <v>3806</v>
      </c>
      <c r="S696" s="44" t="s">
        <v>5769</v>
      </c>
      <c r="T696" s="44" t="s">
        <v>1178</v>
      </c>
      <c r="U696" s="44">
        <v>56</v>
      </c>
      <c r="V696" s="44" t="s">
        <v>42</v>
      </c>
      <c r="W696" s="44" t="str">
        <f>VLOOKUP(D696,TIPOLOGIA!A:F,6,0)</f>
        <v>TERRESTRE</v>
      </c>
      <c r="X696" s="44" t="s">
        <v>4388</v>
      </c>
      <c r="Y696" s="44">
        <v>1</v>
      </c>
      <c r="Z696" s="63">
        <f>IF(T696="SOPORTE_TELEFÓNICO",'TARIFAS 2025'!$B$14,IF(V696="PRINCIPAL",'TARIFAS 2025'!$B$11,IF(V696="INTERMEDIA",'TARIFAS 2025'!$C$11,IF(V696="LEJANA",'TARIFAS 2025'!$D$11))))</f>
        <v>31419</v>
      </c>
      <c r="AA696" s="63">
        <f t="shared" si="10"/>
        <v>31419</v>
      </c>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1"/>
      <c r="BD696" s="41"/>
      <c r="BE696" s="41"/>
      <c r="BF696" s="41"/>
      <c r="BG696" s="41"/>
    </row>
    <row r="697" spans="1:59" s="35" customFormat="1" ht="15.6">
      <c r="A697" s="44" t="s">
        <v>83</v>
      </c>
      <c r="B697" s="44" t="str">
        <f>VLOOKUP(A697,'CENTROS DE COSTOS'!A:D,2,0)</f>
        <v>0036-0007</v>
      </c>
      <c r="C697" s="44" t="str">
        <f>VLOOKUP(A697,'CENTROS DE COSTOS'!A:D,3,0)</f>
        <v>Wompi Santander</v>
      </c>
      <c r="D697" s="44">
        <v>54001</v>
      </c>
      <c r="E697" s="44">
        <v>2853182</v>
      </c>
      <c r="F697" s="44">
        <v>52313</v>
      </c>
      <c r="G697" s="44" t="s">
        <v>35</v>
      </c>
      <c r="H697" s="44" t="s">
        <v>893</v>
      </c>
      <c r="I697" s="44" t="s">
        <v>83</v>
      </c>
      <c r="J697" s="44" t="s">
        <v>5770</v>
      </c>
      <c r="K697" s="44" t="s">
        <v>1174</v>
      </c>
      <c r="L697" s="44" t="s">
        <v>5771</v>
      </c>
      <c r="M697" s="52">
        <v>45937.651388888888</v>
      </c>
      <c r="N697" s="52">
        <v>45940.743055555555</v>
      </c>
      <c r="O697" s="44" t="s">
        <v>37</v>
      </c>
      <c r="P697" s="44" t="s">
        <v>37</v>
      </c>
      <c r="Q697" s="44" t="s">
        <v>3805</v>
      </c>
      <c r="R697" s="44" t="s">
        <v>3806</v>
      </c>
      <c r="S697" s="44" t="s">
        <v>5755</v>
      </c>
      <c r="T697" s="44" t="s">
        <v>1178</v>
      </c>
      <c r="U697" s="44">
        <v>32</v>
      </c>
      <c r="V697" s="44" t="s">
        <v>42</v>
      </c>
      <c r="W697" s="44" t="str">
        <f>VLOOKUP(D697,TIPOLOGIA!A:F,6,0)</f>
        <v>TERRESTRE</v>
      </c>
      <c r="X697" s="44" t="s">
        <v>4388</v>
      </c>
      <c r="Y697" s="44">
        <v>1</v>
      </c>
      <c r="Z697" s="63">
        <f>IF(T697="SOPORTE_TELEFÓNICO",'TARIFAS 2025'!$B$14,IF(V697="PRINCIPAL",'TARIFAS 2025'!$B$11,IF(V697="INTERMEDIA",'TARIFAS 2025'!$C$11,IF(V697="LEJANA",'TARIFAS 2025'!$D$11))))</f>
        <v>31419</v>
      </c>
      <c r="AA697" s="63">
        <f t="shared" si="10"/>
        <v>31419</v>
      </c>
      <c r="AB697" s="41"/>
      <c r="AC697" s="41"/>
      <c r="AD697" s="41"/>
      <c r="AE697" s="41"/>
      <c r="AF697" s="41"/>
      <c r="AG697" s="41"/>
      <c r="AH697" s="41"/>
      <c r="AI697" s="41"/>
      <c r="AJ697" s="41"/>
      <c r="AK697" s="41"/>
      <c r="AL697" s="41"/>
      <c r="AM697" s="41"/>
      <c r="AN697" s="41"/>
      <c r="AO697" s="41"/>
      <c r="AP697" s="41"/>
      <c r="AQ697" s="41"/>
      <c r="AR697" s="41"/>
      <c r="AS697" s="41"/>
      <c r="AT697" s="41"/>
      <c r="AU697" s="41"/>
      <c r="AV697" s="41"/>
      <c r="AW697" s="41"/>
      <c r="AX697" s="41"/>
      <c r="AY697" s="41"/>
      <c r="AZ697" s="41"/>
      <c r="BA697" s="41"/>
      <c r="BB697" s="41"/>
      <c r="BC697" s="41"/>
      <c r="BD697" s="41"/>
      <c r="BE697" s="41"/>
      <c r="BF697" s="41"/>
      <c r="BG697" s="41"/>
    </row>
    <row r="698" spans="1:59" s="35" customFormat="1" ht="15.6">
      <c r="A698" s="44" t="s">
        <v>79</v>
      </c>
      <c r="B698" s="44" t="str">
        <f>VLOOKUP(A698,'CENTROS DE COSTOS'!A:D,2,0)</f>
        <v>0036-0003</v>
      </c>
      <c r="C698" s="44" t="str">
        <f>VLOOKUP(A698,'CENTROS DE COSTOS'!A:D,3,0)</f>
        <v>Wompi Suroccidente</v>
      </c>
      <c r="D698" s="44">
        <v>76001</v>
      </c>
      <c r="E698" s="44">
        <v>2853093</v>
      </c>
      <c r="F698" s="44">
        <v>18571</v>
      </c>
      <c r="G698" s="44" t="s">
        <v>35</v>
      </c>
      <c r="H698" s="44" t="s">
        <v>1103</v>
      </c>
      <c r="I698" s="44" t="s">
        <v>79</v>
      </c>
      <c r="J698" s="44" t="s">
        <v>5772</v>
      </c>
      <c r="K698" s="44" t="s">
        <v>1174</v>
      </c>
      <c r="L698" s="44" t="s">
        <v>5773</v>
      </c>
      <c r="M698" s="52">
        <v>45937.65347222222</v>
      </c>
      <c r="N698" s="52">
        <v>45940.745138888888</v>
      </c>
      <c r="O698" s="44" t="s">
        <v>37</v>
      </c>
      <c r="P698" s="44" t="s">
        <v>37</v>
      </c>
      <c r="Q698" s="44" t="s">
        <v>3805</v>
      </c>
      <c r="R698" s="44" t="s">
        <v>3806</v>
      </c>
      <c r="S698" s="44" t="s">
        <v>5774</v>
      </c>
      <c r="T698" s="44" t="s">
        <v>1178</v>
      </c>
      <c r="U698" s="44">
        <v>56</v>
      </c>
      <c r="V698" s="44" t="s">
        <v>42</v>
      </c>
      <c r="W698" s="44" t="str">
        <f>VLOOKUP(D698,TIPOLOGIA!A:F,6,0)</f>
        <v>TERRESTRE</v>
      </c>
      <c r="X698" s="44" t="s">
        <v>1418</v>
      </c>
      <c r="Y698" s="44">
        <v>1</v>
      </c>
      <c r="Z698" s="63">
        <f>IF(T698="SOPORTE_TELEFÓNICO",'TARIFAS 2025'!$B$14,IF(V698="PRINCIPAL",'TARIFAS 2025'!$B$11,IF(V698="INTERMEDIA",'TARIFAS 2025'!$C$11,IF(V698="LEJANA",'TARIFAS 2025'!$D$11))))</f>
        <v>31419</v>
      </c>
      <c r="AA698" s="63">
        <f t="shared" si="10"/>
        <v>31419</v>
      </c>
      <c r="AB698" s="41"/>
      <c r="AC698" s="41"/>
      <c r="AD698" s="41"/>
      <c r="AE698" s="41"/>
      <c r="AF698" s="41"/>
      <c r="AG698" s="41"/>
      <c r="AH698" s="41"/>
      <c r="AI698" s="41"/>
      <c r="AJ698" s="41"/>
      <c r="AK698" s="41"/>
      <c r="AL698" s="41"/>
      <c r="AM698" s="41"/>
      <c r="AN698" s="41"/>
      <c r="AO698" s="41"/>
      <c r="AP698" s="41"/>
      <c r="AQ698" s="41"/>
      <c r="AR698" s="41"/>
      <c r="AS698" s="41"/>
      <c r="AT698" s="41"/>
      <c r="AU698" s="41"/>
      <c r="AV698" s="41"/>
      <c r="AW698" s="41"/>
      <c r="AX698" s="41"/>
      <c r="AY698" s="41"/>
      <c r="AZ698" s="41"/>
      <c r="BA698" s="41"/>
      <c r="BB698" s="41"/>
      <c r="BC698" s="41"/>
      <c r="BD698" s="41"/>
      <c r="BE698" s="41"/>
      <c r="BF698" s="41"/>
      <c r="BG698" s="41"/>
    </row>
    <row r="699" spans="1:59" s="35" customFormat="1" ht="15.6">
      <c r="A699" s="44" t="s">
        <v>73</v>
      </c>
      <c r="B699" s="44" t="str">
        <f>VLOOKUP(A699,'CENTROS DE COSTOS'!A:D,2,0)</f>
        <v>0036-0004</v>
      </c>
      <c r="C699" s="44" t="str">
        <f>VLOOKUP(A699,'CENTROS DE COSTOS'!A:D,3,0)</f>
        <v>Wompi Centro</v>
      </c>
      <c r="D699" s="44">
        <v>11001</v>
      </c>
      <c r="E699" s="44">
        <v>2853385</v>
      </c>
      <c r="F699" s="44">
        <v>77600</v>
      </c>
      <c r="G699" s="44" t="s">
        <v>35</v>
      </c>
      <c r="H699" s="44" t="s">
        <v>620</v>
      </c>
      <c r="I699" s="44" t="s">
        <v>2057</v>
      </c>
      <c r="J699" s="44" t="s">
        <v>5775</v>
      </c>
      <c r="K699" s="44" t="s">
        <v>1174</v>
      </c>
      <c r="L699" s="44" t="s">
        <v>5776</v>
      </c>
      <c r="M699" s="52">
        <v>45937.670138888891</v>
      </c>
      <c r="N699" s="52">
        <v>45940.746527777781</v>
      </c>
      <c r="O699" s="44" t="s">
        <v>37</v>
      </c>
      <c r="P699" s="44" t="s">
        <v>37</v>
      </c>
      <c r="Q699" s="44" t="s">
        <v>3805</v>
      </c>
      <c r="R699" s="44" t="s">
        <v>3806</v>
      </c>
      <c r="S699" s="44" t="s">
        <v>5777</v>
      </c>
      <c r="T699" s="44" t="s">
        <v>1178</v>
      </c>
      <c r="U699" s="44">
        <v>16</v>
      </c>
      <c r="V699" s="44" t="s">
        <v>42</v>
      </c>
      <c r="W699" s="44" t="str">
        <f>VLOOKUP(D699,TIPOLOGIA!A:F,6,0)</f>
        <v>TERRESTRE</v>
      </c>
      <c r="X699" s="44" t="s">
        <v>1485</v>
      </c>
      <c r="Y699" s="44">
        <v>1</v>
      </c>
      <c r="Z699" s="63">
        <f>IF(T699="SOPORTE_TELEFÓNICO",'TARIFAS 2025'!$B$14,IF(V699="PRINCIPAL",'TARIFAS 2025'!$B$11,IF(V699="INTERMEDIA",'TARIFAS 2025'!$C$11,IF(V699="LEJANA",'TARIFAS 2025'!$D$11))))</f>
        <v>31419</v>
      </c>
      <c r="AA699" s="63">
        <f t="shared" si="10"/>
        <v>31419</v>
      </c>
      <c r="AB699" s="41"/>
      <c r="AC699" s="41"/>
      <c r="AD699" s="41"/>
      <c r="AE699" s="41"/>
      <c r="AF699" s="41"/>
      <c r="AG699" s="41"/>
      <c r="AH699" s="41"/>
      <c r="AI699" s="41"/>
      <c r="AJ699" s="41"/>
      <c r="AK699" s="41"/>
      <c r="AL699" s="41"/>
      <c r="AM699" s="41"/>
      <c r="AN699" s="41"/>
      <c r="AO699" s="41"/>
      <c r="AP699" s="41"/>
      <c r="AQ699" s="41"/>
      <c r="AR699" s="41"/>
      <c r="AS699" s="41"/>
      <c r="AT699" s="41"/>
      <c r="AU699" s="41"/>
      <c r="AV699" s="41"/>
      <c r="AW699" s="41"/>
      <c r="AX699" s="41"/>
      <c r="AY699" s="41"/>
      <c r="AZ699" s="41"/>
      <c r="BA699" s="41"/>
      <c r="BB699" s="41"/>
      <c r="BC699" s="41"/>
      <c r="BD699" s="41"/>
      <c r="BE699" s="41"/>
      <c r="BF699" s="41"/>
      <c r="BG699" s="41"/>
    </row>
    <row r="700" spans="1:59" s="35" customFormat="1" ht="15.6">
      <c r="A700" s="44" t="s">
        <v>83</v>
      </c>
      <c r="B700" s="44" t="str">
        <f>VLOOKUP(A700,'CENTROS DE COSTOS'!A:D,2,0)</f>
        <v>0036-0007</v>
      </c>
      <c r="C700" s="44" t="str">
        <f>VLOOKUP(A700,'CENTROS DE COSTOS'!A:D,3,0)</f>
        <v>Wompi Santander</v>
      </c>
      <c r="D700" s="44">
        <v>54874</v>
      </c>
      <c r="E700" s="44">
        <v>2853723</v>
      </c>
      <c r="F700" s="44">
        <v>46240</v>
      </c>
      <c r="G700" s="44" t="s">
        <v>35</v>
      </c>
      <c r="H700" s="44" t="s">
        <v>893</v>
      </c>
      <c r="I700" s="44" t="s">
        <v>929</v>
      </c>
      <c r="J700" s="44" t="s">
        <v>3208</v>
      </c>
      <c r="K700" s="44" t="s">
        <v>1174</v>
      </c>
      <c r="L700" s="44" t="s">
        <v>5778</v>
      </c>
      <c r="M700" s="52">
        <v>45937.679166666669</v>
      </c>
      <c r="N700" s="52">
        <v>45940.74722222222</v>
      </c>
      <c r="O700" s="44" t="s">
        <v>37</v>
      </c>
      <c r="P700" s="44" t="s">
        <v>37</v>
      </c>
      <c r="Q700" s="44" t="s">
        <v>3805</v>
      </c>
      <c r="R700" s="44" t="s">
        <v>3806</v>
      </c>
      <c r="S700" s="44" t="s">
        <v>5779</v>
      </c>
      <c r="T700" s="44" t="s">
        <v>1178</v>
      </c>
      <c r="U700" s="44">
        <v>56</v>
      </c>
      <c r="V700" s="44" t="s">
        <v>42</v>
      </c>
      <c r="W700" s="44" t="str">
        <f>VLOOKUP(D700,TIPOLOGIA!A:F,6,0)</f>
        <v>TERRESTRE</v>
      </c>
      <c r="X700" s="44" t="s">
        <v>1309</v>
      </c>
      <c r="Y700" s="44">
        <v>1</v>
      </c>
      <c r="Z700" s="63">
        <f>IF(T700="SOPORTE_TELEFÓNICO",'TARIFAS 2025'!$B$14,IF(V700="PRINCIPAL",'TARIFAS 2025'!$B$11,IF(V700="INTERMEDIA",'TARIFAS 2025'!$C$11,IF(V700="LEJANA",'TARIFAS 2025'!$D$11))))</f>
        <v>31419</v>
      </c>
      <c r="AA700" s="63">
        <f t="shared" si="10"/>
        <v>31419</v>
      </c>
      <c r="AB700" s="41"/>
      <c r="AC700" s="41"/>
      <c r="AD700" s="41"/>
      <c r="AE700" s="41"/>
      <c r="AF700" s="41"/>
      <c r="AG700" s="41"/>
      <c r="AH700" s="41"/>
      <c r="AI700" s="41"/>
      <c r="AJ700" s="41"/>
      <c r="AK700" s="41"/>
      <c r="AL700" s="41"/>
      <c r="AM700" s="41"/>
      <c r="AN700" s="41"/>
      <c r="AO700" s="41"/>
      <c r="AP700" s="41"/>
      <c r="AQ700" s="41"/>
      <c r="AR700" s="41"/>
      <c r="AS700" s="41"/>
      <c r="AT700" s="41"/>
      <c r="AU700" s="41"/>
      <c r="AV700" s="41"/>
      <c r="AW700" s="41"/>
      <c r="AX700" s="41"/>
      <c r="AY700" s="41"/>
      <c r="AZ700" s="41"/>
      <c r="BA700" s="41"/>
      <c r="BB700" s="41"/>
      <c r="BC700" s="41"/>
      <c r="BD700" s="41"/>
      <c r="BE700" s="41"/>
      <c r="BF700" s="41"/>
      <c r="BG700" s="41"/>
    </row>
    <row r="701" spans="1:59" s="35" customFormat="1" ht="15.6">
      <c r="A701" s="44" t="s">
        <v>92</v>
      </c>
      <c r="B701" s="44" t="str">
        <f>VLOOKUP(A701,'CENTROS DE COSTOS'!A:D,2,0)</f>
        <v>0036-0006</v>
      </c>
      <c r="C701" s="44" t="str">
        <f>VLOOKUP(A701,'CENTROS DE COSTOS'!A:D,3,0)</f>
        <v>Wompi Oriente</v>
      </c>
      <c r="D701" s="44">
        <v>41001</v>
      </c>
      <c r="E701" s="44">
        <v>2853588</v>
      </c>
      <c r="F701" s="44">
        <v>35988</v>
      </c>
      <c r="G701" s="44" t="s">
        <v>35</v>
      </c>
      <c r="H701" s="44" t="s">
        <v>742</v>
      </c>
      <c r="I701" s="44" t="s">
        <v>92</v>
      </c>
      <c r="J701" s="44" t="s">
        <v>5780</v>
      </c>
      <c r="K701" s="44" t="s">
        <v>1174</v>
      </c>
      <c r="L701" s="44" t="s">
        <v>5781</v>
      </c>
      <c r="M701" s="52">
        <v>45937.679861111108</v>
      </c>
      <c r="N701" s="52">
        <v>45940.747916666667</v>
      </c>
      <c r="O701" s="44" t="s">
        <v>37</v>
      </c>
      <c r="P701" s="44" t="s">
        <v>37</v>
      </c>
      <c r="Q701" s="44" t="s">
        <v>3805</v>
      </c>
      <c r="R701" s="44" t="s">
        <v>3806</v>
      </c>
      <c r="S701" s="44" t="s">
        <v>5782</v>
      </c>
      <c r="T701" s="44" t="s">
        <v>1178</v>
      </c>
      <c r="U701" s="44">
        <v>32</v>
      </c>
      <c r="V701" s="44" t="s">
        <v>42</v>
      </c>
      <c r="W701" s="44" t="str">
        <f>VLOOKUP(D701,TIPOLOGIA!A:F,6,0)</f>
        <v>TERRESTRE</v>
      </c>
      <c r="X701" s="44" t="s">
        <v>2221</v>
      </c>
      <c r="Y701" s="44">
        <v>1</v>
      </c>
      <c r="Z701" s="63">
        <f>IF(T701="SOPORTE_TELEFÓNICO",'TARIFAS 2025'!$B$14,IF(V701="PRINCIPAL",'TARIFAS 2025'!$B$11,IF(V701="INTERMEDIA",'TARIFAS 2025'!$C$11,IF(V701="LEJANA",'TARIFAS 2025'!$D$11))))</f>
        <v>31419</v>
      </c>
      <c r="AA701" s="63">
        <f t="shared" si="10"/>
        <v>31419</v>
      </c>
      <c r="AB701" s="41"/>
      <c r="AC701" s="41"/>
      <c r="AD701" s="41"/>
      <c r="AE701" s="41"/>
      <c r="AF701" s="41"/>
      <c r="AG701" s="41"/>
      <c r="AH701" s="41"/>
      <c r="AI701" s="41"/>
      <c r="AJ701" s="41"/>
      <c r="AK701" s="41"/>
      <c r="AL701" s="41"/>
      <c r="AM701" s="41"/>
      <c r="AN701" s="41"/>
      <c r="AO701" s="41"/>
      <c r="AP701" s="41"/>
      <c r="AQ701" s="41"/>
      <c r="AR701" s="41"/>
      <c r="AS701" s="41"/>
      <c r="AT701" s="41"/>
      <c r="AU701" s="41"/>
      <c r="AV701" s="41"/>
      <c r="AW701" s="41"/>
      <c r="AX701" s="41"/>
      <c r="AY701" s="41"/>
      <c r="AZ701" s="41"/>
      <c r="BA701" s="41"/>
      <c r="BB701" s="41"/>
      <c r="BC701" s="41"/>
      <c r="BD701" s="41"/>
      <c r="BE701" s="41"/>
      <c r="BF701" s="41"/>
      <c r="BG701" s="41"/>
    </row>
    <row r="702" spans="1:59" s="35" customFormat="1" ht="15.6">
      <c r="A702" s="44" t="s">
        <v>73</v>
      </c>
      <c r="B702" s="44" t="str">
        <f>VLOOKUP(A702,'CENTROS DE COSTOS'!A:D,2,0)</f>
        <v>0036-0004</v>
      </c>
      <c r="C702" s="44" t="str">
        <f>VLOOKUP(A702,'CENTROS DE COSTOS'!A:D,3,0)</f>
        <v>Wompi Centro</v>
      </c>
      <c r="D702" s="44">
        <v>25754</v>
      </c>
      <c r="E702" s="44">
        <v>2854541</v>
      </c>
      <c r="F702" s="44">
        <v>73337</v>
      </c>
      <c r="G702" s="44" t="s">
        <v>35</v>
      </c>
      <c r="H702" s="44" t="s">
        <v>620</v>
      </c>
      <c r="I702" s="44" t="s">
        <v>700</v>
      </c>
      <c r="J702" s="44" t="s">
        <v>5783</v>
      </c>
      <c r="K702" s="44" t="s">
        <v>1174</v>
      </c>
      <c r="L702" s="44" t="s">
        <v>5784</v>
      </c>
      <c r="M702" s="52">
        <v>45938.333333333336</v>
      </c>
      <c r="N702" s="52">
        <v>45940.749305555553</v>
      </c>
      <c r="O702" s="44" t="s">
        <v>37</v>
      </c>
      <c r="P702" s="44" t="s">
        <v>37</v>
      </c>
      <c r="Q702" s="44" t="s">
        <v>3805</v>
      </c>
      <c r="R702" s="44" t="s">
        <v>3806</v>
      </c>
      <c r="S702" s="44" t="s">
        <v>5785</v>
      </c>
      <c r="T702" s="44" t="s">
        <v>1178</v>
      </c>
      <c r="U702" s="44">
        <v>24</v>
      </c>
      <c r="V702" s="44" t="s">
        <v>42</v>
      </c>
      <c r="W702" s="44" t="str">
        <f>VLOOKUP(D702,TIPOLOGIA!A:F,6,0)</f>
        <v>TERRESTRE</v>
      </c>
      <c r="X702" s="44" t="s">
        <v>1205</v>
      </c>
      <c r="Y702" s="44">
        <v>1</v>
      </c>
      <c r="Z702" s="63">
        <f>IF(T702="SOPORTE_TELEFÓNICO",'TARIFAS 2025'!$B$14,IF(V702="PRINCIPAL",'TARIFAS 2025'!$B$11,IF(V702="INTERMEDIA",'TARIFAS 2025'!$C$11,IF(V702="LEJANA",'TARIFAS 2025'!$D$11))))</f>
        <v>31419</v>
      </c>
      <c r="AA702" s="63">
        <f t="shared" si="10"/>
        <v>31419</v>
      </c>
      <c r="AB702" s="41"/>
      <c r="AC702" s="41"/>
      <c r="AD702" s="41"/>
      <c r="AE702" s="41"/>
      <c r="AF702" s="41"/>
      <c r="AG702" s="41"/>
      <c r="AH702" s="41"/>
      <c r="AI702" s="41"/>
      <c r="AJ702" s="41"/>
      <c r="AK702" s="41"/>
      <c r="AL702" s="41"/>
      <c r="AM702" s="41"/>
      <c r="AN702" s="41"/>
      <c r="AO702" s="41"/>
      <c r="AP702" s="41"/>
      <c r="AQ702" s="41"/>
      <c r="AR702" s="41"/>
      <c r="AS702" s="41"/>
      <c r="AT702" s="41"/>
      <c r="AU702" s="41"/>
      <c r="AV702" s="41"/>
      <c r="AW702" s="41"/>
      <c r="AX702" s="41"/>
      <c r="AY702" s="41"/>
      <c r="AZ702" s="41"/>
      <c r="BA702" s="41"/>
      <c r="BB702" s="41"/>
      <c r="BC702" s="41"/>
      <c r="BD702" s="41"/>
      <c r="BE702" s="41"/>
      <c r="BF702" s="41"/>
      <c r="BG702" s="41"/>
    </row>
    <row r="703" spans="1:59" s="35" customFormat="1" ht="15.6">
      <c r="A703" s="44" t="s">
        <v>97</v>
      </c>
      <c r="B703" s="44" t="str">
        <f>VLOOKUP(A703,'CENTROS DE COSTOS'!A:D,2,0)</f>
        <v>0036-0001</v>
      </c>
      <c r="C703" s="44" t="str">
        <f>VLOOKUP(A703,'CENTROS DE COSTOS'!A:D,3,0)</f>
        <v>Wompi Costa</v>
      </c>
      <c r="D703" s="44">
        <v>70001</v>
      </c>
      <c r="E703" s="44">
        <v>2854573</v>
      </c>
      <c r="F703" s="44">
        <v>77579</v>
      </c>
      <c r="G703" s="44" t="s">
        <v>35</v>
      </c>
      <c r="H703" s="44" t="s">
        <v>506</v>
      </c>
      <c r="I703" s="44" t="s">
        <v>97</v>
      </c>
      <c r="J703" s="44" t="s">
        <v>5786</v>
      </c>
      <c r="K703" s="44" t="s">
        <v>1174</v>
      </c>
      <c r="L703" s="44" t="s">
        <v>5787</v>
      </c>
      <c r="M703" s="52">
        <v>45938.333333333336</v>
      </c>
      <c r="N703" s="52">
        <v>45940.75</v>
      </c>
      <c r="O703" s="44" t="s">
        <v>37</v>
      </c>
      <c r="P703" s="44" t="s">
        <v>37</v>
      </c>
      <c r="Q703" s="44" t="s">
        <v>3805</v>
      </c>
      <c r="R703" s="44" t="s">
        <v>3806</v>
      </c>
      <c r="S703" s="44" t="s">
        <v>5788</v>
      </c>
      <c r="T703" s="44" t="s">
        <v>1178</v>
      </c>
      <c r="U703" s="44">
        <v>56</v>
      </c>
      <c r="V703" s="44" t="s">
        <v>42</v>
      </c>
      <c r="W703" s="44" t="str">
        <f>VLOOKUP(D703,TIPOLOGIA!A:F,6,0)</f>
        <v>TERRESTRE</v>
      </c>
      <c r="X703" s="44" t="s">
        <v>2449</v>
      </c>
      <c r="Y703" s="44">
        <v>1</v>
      </c>
      <c r="Z703" s="63">
        <f>IF(T703="SOPORTE_TELEFÓNICO",'TARIFAS 2025'!$B$14,IF(V703="PRINCIPAL",'TARIFAS 2025'!$B$11,IF(V703="INTERMEDIA",'TARIFAS 2025'!$C$11,IF(V703="LEJANA",'TARIFAS 2025'!$D$11))))</f>
        <v>31419</v>
      </c>
      <c r="AA703" s="63">
        <f t="shared" si="10"/>
        <v>31419</v>
      </c>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1"/>
      <c r="AX703" s="41"/>
      <c r="AY703" s="41"/>
      <c r="AZ703" s="41"/>
      <c r="BA703" s="41"/>
      <c r="BB703" s="41"/>
      <c r="BC703" s="41"/>
      <c r="BD703" s="41"/>
      <c r="BE703" s="41"/>
      <c r="BF703" s="41"/>
      <c r="BG703" s="41"/>
    </row>
    <row r="704" spans="1:59" s="35" customFormat="1" ht="15.6">
      <c r="A704" s="44" t="s">
        <v>70</v>
      </c>
      <c r="B704" s="44" t="str">
        <f>VLOOKUP(A704,'CENTROS DE COSTOS'!A:D,2,0)</f>
        <v>0036-0001</v>
      </c>
      <c r="C704" s="44" t="str">
        <f>VLOOKUP(A704,'CENTROS DE COSTOS'!A:D,3,0)</f>
        <v>Wompi Costa</v>
      </c>
      <c r="D704" s="44">
        <v>8758</v>
      </c>
      <c r="E704" s="44">
        <v>2853996</v>
      </c>
      <c r="F704" s="44">
        <v>37570</v>
      </c>
      <c r="G704" s="44" t="s">
        <v>35</v>
      </c>
      <c r="H704" s="44" t="s">
        <v>255</v>
      </c>
      <c r="I704" s="44" t="s">
        <v>272</v>
      </c>
      <c r="J704" s="44" t="s">
        <v>5789</v>
      </c>
      <c r="K704" s="44" t="s">
        <v>1174</v>
      </c>
      <c r="L704" s="44" t="s">
        <v>5790</v>
      </c>
      <c r="M704" s="52">
        <v>45938.333333333336</v>
      </c>
      <c r="N704" s="52">
        <v>45940.751388888886</v>
      </c>
      <c r="O704" s="44" t="s">
        <v>37</v>
      </c>
      <c r="P704" s="44" t="s">
        <v>37</v>
      </c>
      <c r="Q704" s="44" t="s">
        <v>3805</v>
      </c>
      <c r="R704" s="44" t="s">
        <v>3806</v>
      </c>
      <c r="S704" s="44" t="s">
        <v>5791</v>
      </c>
      <c r="T704" s="44" t="s">
        <v>1178</v>
      </c>
      <c r="U704" s="44">
        <v>64</v>
      </c>
      <c r="V704" s="44" t="s">
        <v>42</v>
      </c>
      <c r="W704" s="44" t="str">
        <f>VLOOKUP(D704,TIPOLOGIA!A:F,6,0)</f>
        <v>TERRESTRE</v>
      </c>
      <c r="X704" s="44" t="s">
        <v>1199</v>
      </c>
      <c r="Y704" s="44">
        <v>1</v>
      </c>
      <c r="Z704" s="63">
        <f>IF(T704="SOPORTE_TELEFÓNICO",'TARIFAS 2025'!$B$14,IF(V704="PRINCIPAL",'TARIFAS 2025'!$B$11,IF(V704="INTERMEDIA",'TARIFAS 2025'!$C$11,IF(V704="LEJANA",'TARIFAS 2025'!$D$11))))</f>
        <v>31419</v>
      </c>
      <c r="AA704" s="63">
        <f t="shared" si="10"/>
        <v>31419</v>
      </c>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row>
    <row r="705" spans="1:59" s="35" customFormat="1" ht="15.6">
      <c r="A705" s="44" t="s">
        <v>94</v>
      </c>
      <c r="B705" s="44" t="str">
        <f>VLOOKUP(A705,'CENTROS DE COSTOS'!A:D,2,0)</f>
        <v>0036-0002</v>
      </c>
      <c r="C705" s="44" t="str">
        <f>VLOOKUP(A705,'CENTROS DE COSTOS'!A:D,3,0)</f>
        <v>Wompi Eje Cafetero</v>
      </c>
      <c r="D705" s="44">
        <v>66001</v>
      </c>
      <c r="E705" s="44">
        <v>2855901</v>
      </c>
      <c r="F705" s="44">
        <v>21050</v>
      </c>
      <c r="G705" s="44" t="s">
        <v>35</v>
      </c>
      <c r="H705" s="44" t="s">
        <v>460</v>
      </c>
      <c r="I705" s="44" t="s">
        <v>94</v>
      </c>
      <c r="J705" s="44" t="s">
        <v>5792</v>
      </c>
      <c r="K705" s="44" t="s">
        <v>1174</v>
      </c>
      <c r="L705" s="44" t="s">
        <v>5793</v>
      </c>
      <c r="M705" s="52">
        <v>45938.378472222219</v>
      </c>
      <c r="N705" s="52">
        <v>45940.752083333333</v>
      </c>
      <c r="O705" s="44" t="s">
        <v>37</v>
      </c>
      <c r="P705" s="44" t="s">
        <v>37</v>
      </c>
      <c r="Q705" s="44" t="s">
        <v>3805</v>
      </c>
      <c r="R705" s="44" t="s">
        <v>3806</v>
      </c>
      <c r="S705" s="44" t="s">
        <v>5794</v>
      </c>
      <c r="T705" s="44" t="s">
        <v>1178</v>
      </c>
      <c r="U705" s="44">
        <v>32</v>
      </c>
      <c r="V705" s="44" t="s">
        <v>42</v>
      </c>
      <c r="W705" s="44" t="str">
        <f>VLOOKUP(D705,TIPOLOGIA!A:F,6,0)</f>
        <v>TERRESTRE</v>
      </c>
      <c r="X705" s="44" t="s">
        <v>4388</v>
      </c>
      <c r="Y705" s="44">
        <v>1</v>
      </c>
      <c r="Z705" s="63">
        <f>IF(T705="SOPORTE_TELEFÓNICO",'TARIFAS 2025'!$B$14,IF(V705="PRINCIPAL",'TARIFAS 2025'!$B$11,IF(V705="INTERMEDIA",'TARIFAS 2025'!$C$11,IF(V705="LEJANA",'TARIFAS 2025'!$D$11))))</f>
        <v>31419</v>
      </c>
      <c r="AA705" s="63">
        <f t="shared" si="10"/>
        <v>31419</v>
      </c>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row>
    <row r="706" spans="1:59" s="35" customFormat="1" ht="15.6">
      <c r="A706" s="44" t="s">
        <v>73</v>
      </c>
      <c r="B706" s="44" t="str">
        <f>VLOOKUP(A706,'CENTROS DE COSTOS'!A:D,2,0)</f>
        <v>0036-0004</v>
      </c>
      <c r="C706" s="44" t="str">
        <f>VLOOKUP(A706,'CENTROS DE COSTOS'!A:D,3,0)</f>
        <v>Wompi Centro</v>
      </c>
      <c r="D706" s="44">
        <v>25754</v>
      </c>
      <c r="E706" s="44">
        <v>2847998</v>
      </c>
      <c r="F706" s="44">
        <v>72863</v>
      </c>
      <c r="G706" s="44" t="s">
        <v>35</v>
      </c>
      <c r="H706" s="44" t="s">
        <v>620</v>
      </c>
      <c r="I706" s="44" t="s">
        <v>700</v>
      </c>
      <c r="J706" s="44" t="s">
        <v>5795</v>
      </c>
      <c r="K706" s="44" t="s">
        <v>1174</v>
      </c>
      <c r="L706" s="44" t="s">
        <v>5796</v>
      </c>
      <c r="M706" s="52">
        <v>45937.333333333336</v>
      </c>
      <c r="N706" s="52">
        <v>45940.75277777778</v>
      </c>
      <c r="O706" s="44" t="s">
        <v>37</v>
      </c>
      <c r="P706" s="44" t="s">
        <v>37</v>
      </c>
      <c r="Q706" s="44" t="s">
        <v>3805</v>
      </c>
      <c r="R706" s="44" t="s">
        <v>3806</v>
      </c>
      <c r="S706" s="44" t="s">
        <v>5797</v>
      </c>
      <c r="T706" s="44" t="s">
        <v>1178</v>
      </c>
      <c r="U706" s="44">
        <v>32</v>
      </c>
      <c r="V706" s="44" t="s">
        <v>42</v>
      </c>
      <c r="W706" s="44" t="str">
        <f>VLOOKUP(D706,TIPOLOGIA!A:F,6,0)</f>
        <v>TERRESTRE</v>
      </c>
      <c r="X706" s="44" t="s">
        <v>1632</v>
      </c>
      <c r="Y706" s="44">
        <v>1</v>
      </c>
      <c r="Z706" s="63">
        <f>IF(T706="SOPORTE_TELEFÓNICO",'TARIFAS 2025'!$B$14,IF(V706="PRINCIPAL",'TARIFAS 2025'!$B$11,IF(V706="INTERMEDIA",'TARIFAS 2025'!$C$11,IF(V706="LEJANA",'TARIFAS 2025'!$D$11))))</f>
        <v>31419</v>
      </c>
      <c r="AA706" s="63">
        <f t="shared" si="10"/>
        <v>31419</v>
      </c>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row>
    <row r="707" spans="1:59" s="35" customFormat="1" ht="15.6">
      <c r="A707" s="44" t="s">
        <v>87</v>
      </c>
      <c r="B707" s="44" t="str">
        <f>VLOOKUP(A707,'CENTROS DE COSTOS'!A:D,2,0)</f>
        <v>0036-0006</v>
      </c>
      <c r="C707" s="44" t="str">
        <f>VLOOKUP(A707,'CENTROS DE COSTOS'!A:D,3,0)</f>
        <v>Wompi Oriente</v>
      </c>
      <c r="D707" s="44">
        <v>73001</v>
      </c>
      <c r="E707" s="44">
        <v>2856432</v>
      </c>
      <c r="F707" s="44">
        <v>64176</v>
      </c>
      <c r="G707" s="44" t="s">
        <v>35</v>
      </c>
      <c r="H707" s="44" t="s">
        <v>1058</v>
      </c>
      <c r="I707" s="44" t="s">
        <v>87</v>
      </c>
      <c r="J707" s="44" t="s">
        <v>5798</v>
      </c>
      <c r="K707" s="44" t="s">
        <v>1174</v>
      </c>
      <c r="L707" s="44" t="s">
        <v>5799</v>
      </c>
      <c r="M707" s="52">
        <v>45938.419444444444</v>
      </c>
      <c r="N707" s="52">
        <v>45940.754166666666</v>
      </c>
      <c r="O707" s="44" t="s">
        <v>37</v>
      </c>
      <c r="P707" s="44" t="s">
        <v>37</v>
      </c>
      <c r="Q707" s="44" t="s">
        <v>3805</v>
      </c>
      <c r="R707" s="44" t="s">
        <v>3806</v>
      </c>
      <c r="S707" s="44" t="s">
        <v>5800</v>
      </c>
      <c r="T707" s="44" t="s">
        <v>1178</v>
      </c>
      <c r="U707" s="44">
        <v>64</v>
      </c>
      <c r="V707" s="44" t="s">
        <v>42</v>
      </c>
      <c r="W707" s="44" t="str">
        <f>VLOOKUP(D707,TIPOLOGIA!A:F,6,0)</f>
        <v>TERRESTRE</v>
      </c>
      <c r="X707" s="44" t="s">
        <v>2449</v>
      </c>
      <c r="Y707" s="44">
        <v>1</v>
      </c>
      <c r="Z707" s="63">
        <f>IF(T707="SOPORTE_TELEFÓNICO",'TARIFAS 2025'!$B$14,IF(V707="PRINCIPAL",'TARIFAS 2025'!$B$11,IF(V707="INTERMEDIA",'TARIFAS 2025'!$C$11,IF(V707="LEJANA",'TARIFAS 2025'!$D$11))))</f>
        <v>31419</v>
      </c>
      <c r="AA707" s="63">
        <f t="shared" ref="AA707:AA770" si="11">Z707*Y707</f>
        <v>31419</v>
      </c>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row>
    <row r="708" spans="1:59" s="35" customFormat="1" ht="15.6">
      <c r="A708" s="44" t="s">
        <v>91</v>
      </c>
      <c r="B708" s="44" t="str">
        <f>VLOOKUP(A708,'CENTROS DE COSTOS'!A:D,2,0)</f>
        <v>0036-0001</v>
      </c>
      <c r="C708" s="44" t="str">
        <f>VLOOKUP(A708,'CENTROS DE COSTOS'!A:D,3,0)</f>
        <v>Wompi Costa</v>
      </c>
      <c r="D708" s="44">
        <v>23001</v>
      </c>
      <c r="E708" s="44">
        <v>2856437</v>
      </c>
      <c r="F708" s="44">
        <v>34726</v>
      </c>
      <c r="G708" s="44" t="s">
        <v>35</v>
      </c>
      <c r="H708" s="44" t="s">
        <v>278</v>
      </c>
      <c r="I708" s="44" t="s">
        <v>91</v>
      </c>
      <c r="J708" s="44" t="s">
        <v>5801</v>
      </c>
      <c r="K708" s="44" t="s">
        <v>1174</v>
      </c>
      <c r="L708" s="44" t="s">
        <v>5802</v>
      </c>
      <c r="M708" s="52">
        <v>45938.420138888891</v>
      </c>
      <c r="N708" s="52">
        <v>45940.754861111112</v>
      </c>
      <c r="O708" s="44" t="s">
        <v>37</v>
      </c>
      <c r="P708" s="44" t="s">
        <v>37</v>
      </c>
      <c r="Q708" s="44" t="s">
        <v>3805</v>
      </c>
      <c r="R708" s="44" t="s">
        <v>3806</v>
      </c>
      <c r="S708" s="44" t="s">
        <v>5803</v>
      </c>
      <c r="T708" s="44" t="s">
        <v>1178</v>
      </c>
      <c r="U708" s="44">
        <v>24</v>
      </c>
      <c r="V708" s="44" t="s">
        <v>42</v>
      </c>
      <c r="W708" s="44" t="str">
        <f>VLOOKUP(D708,TIPOLOGIA!A:F,6,0)</f>
        <v>TERRESTRE</v>
      </c>
      <c r="X708" s="44" t="s">
        <v>1491</v>
      </c>
      <c r="Y708" s="44">
        <v>1</v>
      </c>
      <c r="Z708" s="63">
        <f>IF(T708="SOPORTE_TELEFÓNICO",'TARIFAS 2025'!$B$14,IF(V708="PRINCIPAL",'TARIFAS 2025'!$B$11,IF(V708="INTERMEDIA",'TARIFAS 2025'!$C$11,IF(V708="LEJANA",'TARIFAS 2025'!$D$11))))</f>
        <v>31419</v>
      </c>
      <c r="AA708" s="63">
        <f t="shared" si="11"/>
        <v>31419</v>
      </c>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row>
    <row r="709" spans="1:59" s="35" customFormat="1" ht="15.6">
      <c r="A709" s="44" t="s">
        <v>70</v>
      </c>
      <c r="B709" s="44" t="str">
        <f>VLOOKUP(A709,'CENTROS DE COSTOS'!A:D,2,0)</f>
        <v>0036-0001</v>
      </c>
      <c r="C709" s="44" t="str">
        <f>VLOOKUP(A709,'CENTROS DE COSTOS'!A:D,3,0)</f>
        <v>Wompi Costa</v>
      </c>
      <c r="D709" s="44">
        <v>8001</v>
      </c>
      <c r="E709" s="44">
        <v>2856381</v>
      </c>
      <c r="F709" s="44">
        <v>63349</v>
      </c>
      <c r="G709" s="44" t="s">
        <v>35</v>
      </c>
      <c r="H709" s="44" t="s">
        <v>255</v>
      </c>
      <c r="I709" s="44" t="s">
        <v>70</v>
      </c>
      <c r="J709" s="44" t="s">
        <v>5804</v>
      </c>
      <c r="K709" s="44" t="s">
        <v>1174</v>
      </c>
      <c r="L709" s="44" t="s">
        <v>5805</v>
      </c>
      <c r="M709" s="52">
        <v>45938.427083333336</v>
      </c>
      <c r="N709" s="52">
        <v>45940.755555555559</v>
      </c>
      <c r="O709" s="44" t="s">
        <v>37</v>
      </c>
      <c r="P709" s="44" t="s">
        <v>37</v>
      </c>
      <c r="Q709" s="44" t="s">
        <v>3805</v>
      </c>
      <c r="R709" s="44" t="s">
        <v>3806</v>
      </c>
      <c r="S709" s="44" t="s">
        <v>5806</v>
      </c>
      <c r="T709" s="44" t="s">
        <v>1178</v>
      </c>
      <c r="U709" s="44">
        <v>64</v>
      </c>
      <c r="V709" s="44" t="s">
        <v>42</v>
      </c>
      <c r="W709" s="44" t="str">
        <f>VLOOKUP(D709,TIPOLOGIA!A:F,6,0)</f>
        <v>TERRESTRE</v>
      </c>
      <c r="X709" s="44" t="s">
        <v>3928</v>
      </c>
      <c r="Y709" s="44">
        <v>1</v>
      </c>
      <c r="Z709" s="63">
        <f>IF(T709="SOPORTE_TELEFÓNICO",'TARIFAS 2025'!$B$14,IF(V709="PRINCIPAL",'TARIFAS 2025'!$B$11,IF(V709="INTERMEDIA",'TARIFAS 2025'!$C$11,IF(V709="LEJANA",'TARIFAS 2025'!$D$11))))</f>
        <v>31419</v>
      </c>
      <c r="AA709" s="63">
        <f t="shared" si="11"/>
        <v>31419</v>
      </c>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row>
    <row r="710" spans="1:59" s="35" customFormat="1" ht="15.6">
      <c r="A710" s="44" t="s">
        <v>92</v>
      </c>
      <c r="B710" s="44" t="str">
        <f>VLOOKUP(A710,'CENTROS DE COSTOS'!A:D,2,0)</f>
        <v>0036-0006</v>
      </c>
      <c r="C710" s="44" t="str">
        <f>VLOOKUP(A710,'CENTROS DE COSTOS'!A:D,3,0)</f>
        <v>Wompi Oriente</v>
      </c>
      <c r="D710" s="44">
        <v>41001</v>
      </c>
      <c r="E710" s="44">
        <v>2856391</v>
      </c>
      <c r="F710" s="44">
        <v>38929</v>
      </c>
      <c r="G710" s="44" t="s">
        <v>35</v>
      </c>
      <c r="H710" s="44" t="s">
        <v>742</v>
      </c>
      <c r="I710" s="44" t="s">
        <v>92</v>
      </c>
      <c r="J710" s="44" t="s">
        <v>5807</v>
      </c>
      <c r="K710" s="44" t="s">
        <v>1174</v>
      </c>
      <c r="L710" s="44" t="s">
        <v>5808</v>
      </c>
      <c r="M710" s="52">
        <v>45938.429166666669</v>
      </c>
      <c r="N710" s="52">
        <v>45940.756944444445</v>
      </c>
      <c r="O710" s="44" t="s">
        <v>37</v>
      </c>
      <c r="P710" s="44" t="s">
        <v>37</v>
      </c>
      <c r="Q710" s="44" t="s">
        <v>3805</v>
      </c>
      <c r="R710" s="44" t="s">
        <v>3806</v>
      </c>
      <c r="S710" s="44" t="s">
        <v>5809</v>
      </c>
      <c r="T710" s="44" t="s">
        <v>1178</v>
      </c>
      <c r="U710" s="44">
        <v>32</v>
      </c>
      <c r="V710" s="44" t="s">
        <v>42</v>
      </c>
      <c r="W710" s="44" t="str">
        <f>VLOOKUP(D710,TIPOLOGIA!A:F,6,0)</f>
        <v>TERRESTRE</v>
      </c>
      <c r="X710" s="44" t="s">
        <v>4388</v>
      </c>
      <c r="Y710" s="44">
        <v>1</v>
      </c>
      <c r="Z710" s="63">
        <f>IF(T710="SOPORTE_TELEFÓNICO",'TARIFAS 2025'!$B$14,IF(V710="PRINCIPAL",'TARIFAS 2025'!$B$11,IF(V710="INTERMEDIA",'TARIFAS 2025'!$C$11,IF(V710="LEJANA",'TARIFAS 2025'!$D$11))))</f>
        <v>31419</v>
      </c>
      <c r="AA710" s="63">
        <f t="shared" si="11"/>
        <v>31419</v>
      </c>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1"/>
      <c r="AX710" s="41"/>
      <c r="AY710" s="41"/>
      <c r="AZ710" s="41"/>
      <c r="BA710" s="41"/>
      <c r="BB710" s="41"/>
      <c r="BC710" s="41"/>
      <c r="BD710" s="41"/>
      <c r="BE710" s="41"/>
      <c r="BF710" s="41"/>
      <c r="BG710" s="41"/>
    </row>
    <row r="711" spans="1:59" s="35" customFormat="1" ht="15.6">
      <c r="A711" s="44" t="s">
        <v>92</v>
      </c>
      <c r="B711" s="44" t="str">
        <f>VLOOKUP(A711,'CENTROS DE COSTOS'!A:D,2,0)</f>
        <v>0036-0006</v>
      </c>
      <c r="C711" s="44" t="str">
        <f>VLOOKUP(A711,'CENTROS DE COSTOS'!A:D,3,0)</f>
        <v>Wompi Oriente</v>
      </c>
      <c r="D711" s="44">
        <v>18001</v>
      </c>
      <c r="E711" s="44">
        <v>2857103</v>
      </c>
      <c r="F711" s="44">
        <v>51590</v>
      </c>
      <c r="G711" s="44" t="s">
        <v>35</v>
      </c>
      <c r="H711" s="44" t="s">
        <v>468</v>
      </c>
      <c r="I711" s="44" t="s">
        <v>84</v>
      </c>
      <c r="J711" s="44" t="s">
        <v>5810</v>
      </c>
      <c r="K711" s="44" t="s">
        <v>1174</v>
      </c>
      <c r="L711" s="44" t="s">
        <v>5811</v>
      </c>
      <c r="M711" s="52">
        <v>45938.457638888889</v>
      </c>
      <c r="N711" s="52">
        <v>45940.757638888892</v>
      </c>
      <c r="O711" s="44" t="s">
        <v>37</v>
      </c>
      <c r="P711" s="44" t="s">
        <v>37</v>
      </c>
      <c r="Q711" s="44" t="s">
        <v>3805</v>
      </c>
      <c r="R711" s="44" t="s">
        <v>3806</v>
      </c>
      <c r="S711" s="44" t="s">
        <v>5812</v>
      </c>
      <c r="T711" s="44" t="s">
        <v>1178</v>
      </c>
      <c r="U711" s="44">
        <v>40</v>
      </c>
      <c r="V711" s="44" t="s">
        <v>44</v>
      </c>
      <c r="W711" s="44" t="str">
        <f>VLOOKUP(D711,TIPOLOGIA!A:F,6,0)</f>
        <v>TERRESTRE</v>
      </c>
      <c r="X711" s="44" t="s">
        <v>1205</v>
      </c>
      <c r="Y711" s="44">
        <v>1</v>
      </c>
      <c r="Z711" s="63">
        <f>IF(T711="SOPORTE_TELEFÓNICO",'TARIFAS 2025'!$B$14,IF(V711="PRINCIPAL",'TARIFAS 2025'!$B$11,IF(V711="INTERMEDIA",'TARIFAS 2025'!$C$11,IF(V711="LEJANA",'TARIFAS 2025'!$D$11))))</f>
        <v>40250</v>
      </c>
      <c r="AA711" s="63">
        <f t="shared" si="11"/>
        <v>40250</v>
      </c>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row>
    <row r="712" spans="1:59" s="35" customFormat="1" ht="15.6">
      <c r="A712" s="44" t="s">
        <v>79</v>
      </c>
      <c r="B712" s="44" t="str">
        <f>VLOOKUP(A712,'CENTROS DE COSTOS'!A:D,2,0)</f>
        <v>0036-0003</v>
      </c>
      <c r="C712" s="44" t="str">
        <f>VLOOKUP(A712,'CENTROS DE COSTOS'!A:D,3,0)</f>
        <v>Wompi Suroccidente</v>
      </c>
      <c r="D712" s="44">
        <v>76001</v>
      </c>
      <c r="E712" s="44">
        <v>2857050</v>
      </c>
      <c r="F712" s="44">
        <v>34501</v>
      </c>
      <c r="G712" s="44" t="s">
        <v>35</v>
      </c>
      <c r="H712" s="44" t="s">
        <v>1103</v>
      </c>
      <c r="I712" s="44" t="s">
        <v>79</v>
      </c>
      <c r="J712" s="44" t="s">
        <v>5813</v>
      </c>
      <c r="K712" s="44" t="s">
        <v>1174</v>
      </c>
      <c r="L712" s="44" t="s">
        <v>5814</v>
      </c>
      <c r="M712" s="52">
        <v>45938.462500000001</v>
      </c>
      <c r="N712" s="52">
        <v>45940.758333333331</v>
      </c>
      <c r="O712" s="44" t="s">
        <v>37</v>
      </c>
      <c r="P712" s="44" t="s">
        <v>37</v>
      </c>
      <c r="Q712" s="44" t="s">
        <v>3805</v>
      </c>
      <c r="R712" s="44" t="s">
        <v>3806</v>
      </c>
      <c r="S712" s="44" t="s">
        <v>5815</v>
      </c>
      <c r="T712" s="44" t="s">
        <v>1178</v>
      </c>
      <c r="U712" s="44">
        <v>64</v>
      </c>
      <c r="V712" s="44" t="s">
        <v>42</v>
      </c>
      <c r="W712" s="44" t="str">
        <f>VLOOKUP(D712,TIPOLOGIA!A:F,6,0)</f>
        <v>TERRESTRE</v>
      </c>
      <c r="X712" s="44" t="s">
        <v>1515</v>
      </c>
      <c r="Y712" s="44">
        <v>1</v>
      </c>
      <c r="Z712" s="63">
        <f>IF(T712="SOPORTE_TELEFÓNICO",'TARIFAS 2025'!$B$14,IF(V712="PRINCIPAL",'TARIFAS 2025'!$B$11,IF(V712="INTERMEDIA",'TARIFAS 2025'!$C$11,IF(V712="LEJANA",'TARIFAS 2025'!$D$11))))</f>
        <v>31419</v>
      </c>
      <c r="AA712" s="63">
        <f t="shared" si="11"/>
        <v>31419</v>
      </c>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row>
    <row r="713" spans="1:59" s="35" customFormat="1" ht="15.6">
      <c r="A713" s="44" t="s">
        <v>79</v>
      </c>
      <c r="B713" s="44" t="str">
        <f>VLOOKUP(A713,'CENTROS DE COSTOS'!A:D,2,0)</f>
        <v>0036-0003</v>
      </c>
      <c r="C713" s="44" t="str">
        <f>VLOOKUP(A713,'CENTROS DE COSTOS'!A:D,3,0)</f>
        <v>Wompi Suroccidente</v>
      </c>
      <c r="D713" s="44">
        <v>76248</v>
      </c>
      <c r="E713" s="44">
        <v>2857069</v>
      </c>
      <c r="F713" s="44">
        <v>33394</v>
      </c>
      <c r="G713" s="44" t="s">
        <v>35</v>
      </c>
      <c r="H713" s="44" t="s">
        <v>1103</v>
      </c>
      <c r="I713" s="44" t="s">
        <v>1115</v>
      </c>
      <c r="J713" s="44" t="s">
        <v>2404</v>
      </c>
      <c r="K713" s="44" t="s">
        <v>1174</v>
      </c>
      <c r="L713" s="44" t="s">
        <v>5816</v>
      </c>
      <c r="M713" s="52">
        <v>45938.464583333334</v>
      </c>
      <c r="N713" s="52">
        <v>45940.759027777778</v>
      </c>
      <c r="O713" s="44" t="s">
        <v>37</v>
      </c>
      <c r="P713" s="44" t="s">
        <v>37</v>
      </c>
      <c r="Q713" s="44" t="s">
        <v>3805</v>
      </c>
      <c r="R713" s="44" t="s">
        <v>3806</v>
      </c>
      <c r="S713" s="44" t="s">
        <v>5817</v>
      </c>
      <c r="T713" s="44" t="s">
        <v>1178</v>
      </c>
      <c r="U713" s="44">
        <v>48</v>
      </c>
      <c r="V713" s="44" t="s">
        <v>43</v>
      </c>
      <c r="W713" s="44" t="str">
        <f>VLOOKUP(D713,TIPOLOGIA!A:F,6,0)</f>
        <v>TERRESTRE</v>
      </c>
      <c r="X713" s="44" t="s">
        <v>2026</v>
      </c>
      <c r="Y713" s="44">
        <v>1</v>
      </c>
      <c r="Z713" s="63">
        <f>IF(T713="SOPORTE_TELEFÓNICO",'TARIFAS 2025'!$B$14,IF(V713="PRINCIPAL",'TARIFAS 2025'!$B$11,IF(V713="INTERMEDIA",'TARIFAS 2025'!$C$11,IF(V713="LEJANA",'TARIFAS 2025'!$D$11))))</f>
        <v>36351</v>
      </c>
      <c r="AA713" s="63">
        <f t="shared" si="11"/>
        <v>36351</v>
      </c>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row>
    <row r="714" spans="1:59" s="35" customFormat="1" ht="15.6">
      <c r="A714" s="44" t="s">
        <v>91</v>
      </c>
      <c r="B714" s="44" t="str">
        <f>VLOOKUP(A714,'CENTROS DE COSTOS'!A:D,2,0)</f>
        <v>0036-0001</v>
      </c>
      <c r="C714" s="44" t="str">
        <f>VLOOKUP(A714,'CENTROS DE COSTOS'!A:D,3,0)</f>
        <v>Wompi Costa</v>
      </c>
      <c r="D714" s="44">
        <v>23001</v>
      </c>
      <c r="E714" s="44">
        <v>2857200</v>
      </c>
      <c r="F714" s="44">
        <v>53968</v>
      </c>
      <c r="G714" s="44" t="s">
        <v>35</v>
      </c>
      <c r="H714" s="44" t="s">
        <v>278</v>
      </c>
      <c r="I714" s="44" t="s">
        <v>91</v>
      </c>
      <c r="J714" s="44" t="s">
        <v>5818</v>
      </c>
      <c r="K714" s="44" t="s">
        <v>1174</v>
      </c>
      <c r="L714" s="44" t="s">
        <v>5819</v>
      </c>
      <c r="M714" s="52">
        <v>45938.467361111114</v>
      </c>
      <c r="N714" s="52">
        <v>45940.759722222225</v>
      </c>
      <c r="O714" s="44" t="s">
        <v>37</v>
      </c>
      <c r="P714" s="44" t="s">
        <v>37</v>
      </c>
      <c r="Q714" s="44" t="s">
        <v>3805</v>
      </c>
      <c r="R714" s="44" t="s">
        <v>3806</v>
      </c>
      <c r="S714" s="44" t="s">
        <v>5820</v>
      </c>
      <c r="T714" s="44" t="s">
        <v>1178</v>
      </c>
      <c r="U714" s="44">
        <v>64</v>
      </c>
      <c r="V714" s="44" t="s">
        <v>42</v>
      </c>
      <c r="W714" s="44" t="str">
        <f>VLOOKUP(D714,TIPOLOGIA!A:F,6,0)</f>
        <v>TERRESTRE</v>
      </c>
      <c r="X714" s="44" t="s">
        <v>2407</v>
      </c>
      <c r="Y714" s="44">
        <v>1</v>
      </c>
      <c r="Z714" s="63">
        <f>IF(T714="SOPORTE_TELEFÓNICO",'TARIFAS 2025'!$B$14,IF(V714="PRINCIPAL",'TARIFAS 2025'!$B$11,IF(V714="INTERMEDIA",'TARIFAS 2025'!$C$11,IF(V714="LEJANA",'TARIFAS 2025'!$D$11))))</f>
        <v>31419</v>
      </c>
      <c r="AA714" s="63">
        <f t="shared" si="11"/>
        <v>31419</v>
      </c>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row>
    <row r="715" spans="1:59" s="35" customFormat="1" ht="15.6">
      <c r="A715" s="44" t="s">
        <v>87</v>
      </c>
      <c r="B715" s="44" t="str">
        <f>VLOOKUP(A715,'CENTROS DE COSTOS'!A:D,2,0)</f>
        <v>0036-0006</v>
      </c>
      <c r="C715" s="44" t="str">
        <f>VLOOKUP(A715,'CENTROS DE COSTOS'!A:D,3,0)</f>
        <v>Wompi Oriente</v>
      </c>
      <c r="D715" s="44">
        <v>73001</v>
      </c>
      <c r="E715" s="44">
        <v>2857400</v>
      </c>
      <c r="F715" s="44">
        <v>72071</v>
      </c>
      <c r="G715" s="44" t="s">
        <v>35</v>
      </c>
      <c r="H715" s="44" t="s">
        <v>1058</v>
      </c>
      <c r="I715" s="44" t="s">
        <v>87</v>
      </c>
      <c r="J715" s="44" t="s">
        <v>5821</v>
      </c>
      <c r="K715" s="44" t="s">
        <v>1174</v>
      </c>
      <c r="L715" s="44" t="s">
        <v>5822</v>
      </c>
      <c r="M715" s="52">
        <v>45938.473611111112</v>
      </c>
      <c r="N715" s="52">
        <v>45940.760416666664</v>
      </c>
      <c r="O715" s="44" t="s">
        <v>37</v>
      </c>
      <c r="P715" s="44" t="s">
        <v>37</v>
      </c>
      <c r="Q715" s="44" t="s">
        <v>3805</v>
      </c>
      <c r="R715" s="44" t="s">
        <v>3806</v>
      </c>
      <c r="S715" s="44" t="s">
        <v>5823</v>
      </c>
      <c r="T715" s="44" t="s">
        <v>1178</v>
      </c>
      <c r="U715" s="44">
        <v>48</v>
      </c>
      <c r="V715" s="44" t="s">
        <v>42</v>
      </c>
      <c r="W715" s="44" t="str">
        <f>VLOOKUP(D715,TIPOLOGIA!A:F,6,0)</f>
        <v>TERRESTRE</v>
      </c>
      <c r="X715" s="44" t="s">
        <v>3928</v>
      </c>
      <c r="Y715" s="44">
        <v>1</v>
      </c>
      <c r="Z715" s="63">
        <f>IF(T715="SOPORTE_TELEFÓNICO",'TARIFAS 2025'!$B$14,IF(V715="PRINCIPAL",'TARIFAS 2025'!$B$11,IF(V715="INTERMEDIA",'TARIFAS 2025'!$C$11,IF(V715="LEJANA",'TARIFAS 2025'!$D$11))))</f>
        <v>31419</v>
      </c>
      <c r="AA715" s="63">
        <f t="shared" si="11"/>
        <v>31419</v>
      </c>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row>
    <row r="716" spans="1:59" s="35" customFormat="1" ht="15.6">
      <c r="A716" s="44" t="s">
        <v>79</v>
      </c>
      <c r="B716" s="44" t="str">
        <f>VLOOKUP(A716,'CENTROS DE COSTOS'!A:D,2,0)</f>
        <v>0036-0003</v>
      </c>
      <c r="C716" s="44" t="str">
        <f>VLOOKUP(A716,'CENTROS DE COSTOS'!A:D,3,0)</f>
        <v>Wompi Suroccidente</v>
      </c>
      <c r="D716" s="44">
        <v>76520</v>
      </c>
      <c r="E716" s="44">
        <v>2865089</v>
      </c>
      <c r="F716" s="44">
        <v>41149</v>
      </c>
      <c r="G716" s="44" t="s">
        <v>35</v>
      </c>
      <c r="H716" s="44" t="s">
        <v>1103</v>
      </c>
      <c r="I716" s="44" t="s">
        <v>1124</v>
      </c>
      <c r="J716" s="44" t="s">
        <v>5824</v>
      </c>
      <c r="K716" s="44" t="s">
        <v>1174</v>
      </c>
      <c r="L716" s="44" t="s">
        <v>5825</v>
      </c>
      <c r="M716" s="52">
        <v>45939.669444444444</v>
      </c>
      <c r="N716" s="52">
        <v>45941.352777777778</v>
      </c>
      <c r="O716" s="44" t="s">
        <v>37</v>
      </c>
      <c r="P716" s="44" t="s">
        <v>37</v>
      </c>
      <c r="Q716" s="44" t="s">
        <v>3805</v>
      </c>
      <c r="R716" s="44" t="s">
        <v>3806</v>
      </c>
      <c r="S716" s="44" t="s">
        <v>5826</v>
      </c>
      <c r="T716" s="44" t="s">
        <v>1178</v>
      </c>
      <c r="U716" s="44">
        <v>40</v>
      </c>
      <c r="V716" s="44" t="s">
        <v>42</v>
      </c>
      <c r="W716" s="44" t="str">
        <f>VLOOKUP(D716,TIPOLOGIA!A:F,6,0)</f>
        <v>TERRESTRE</v>
      </c>
      <c r="X716" s="44" t="s">
        <v>1259</v>
      </c>
      <c r="Y716" s="44">
        <v>1</v>
      </c>
      <c r="Z716" s="63">
        <f>IF(T716="SOPORTE_TELEFÓNICO",'TARIFAS 2025'!$B$14,IF(V716="PRINCIPAL",'TARIFAS 2025'!$B$11,IF(V716="INTERMEDIA",'TARIFAS 2025'!$C$11,IF(V716="LEJANA",'TARIFAS 2025'!$D$11))))</f>
        <v>31419</v>
      </c>
      <c r="AA716" s="63">
        <f t="shared" si="11"/>
        <v>31419</v>
      </c>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row>
    <row r="717" spans="1:59" s="35" customFormat="1" ht="15.6">
      <c r="A717" s="44" t="s">
        <v>91</v>
      </c>
      <c r="B717" s="44" t="str">
        <f>VLOOKUP(A717,'CENTROS DE COSTOS'!A:D,2,0)</f>
        <v>0036-0001</v>
      </c>
      <c r="C717" s="44" t="str">
        <f>VLOOKUP(A717,'CENTROS DE COSTOS'!A:D,3,0)</f>
        <v>Wompi Costa</v>
      </c>
      <c r="D717" s="44">
        <v>23001</v>
      </c>
      <c r="E717" s="44">
        <v>2864981</v>
      </c>
      <c r="F717" s="44">
        <v>77170</v>
      </c>
      <c r="G717" s="44" t="s">
        <v>35</v>
      </c>
      <c r="H717" s="44" t="s">
        <v>278</v>
      </c>
      <c r="I717" s="44" t="s">
        <v>91</v>
      </c>
      <c r="J717" s="44" t="s">
        <v>5827</v>
      </c>
      <c r="K717" s="44" t="s">
        <v>1174</v>
      </c>
      <c r="L717" s="44" t="s">
        <v>5828</v>
      </c>
      <c r="M717" s="52">
        <v>45939.649305555555</v>
      </c>
      <c r="N717" s="52">
        <v>45941.356944444444</v>
      </c>
      <c r="O717" s="44" t="s">
        <v>37</v>
      </c>
      <c r="P717" s="44" t="s">
        <v>37</v>
      </c>
      <c r="Q717" s="44" t="s">
        <v>3805</v>
      </c>
      <c r="R717" s="44" t="s">
        <v>3806</v>
      </c>
      <c r="S717" s="44" t="s">
        <v>5829</v>
      </c>
      <c r="T717" s="44" t="s">
        <v>1178</v>
      </c>
      <c r="U717" s="44">
        <v>40</v>
      </c>
      <c r="V717" s="44" t="s">
        <v>42</v>
      </c>
      <c r="W717" s="44" t="str">
        <f>VLOOKUP(D717,TIPOLOGIA!A:F,6,0)</f>
        <v>TERRESTRE</v>
      </c>
      <c r="X717" s="44" t="s">
        <v>2407</v>
      </c>
      <c r="Y717" s="44">
        <v>1</v>
      </c>
      <c r="Z717" s="63">
        <f>IF(T717="SOPORTE_TELEFÓNICO",'TARIFAS 2025'!$B$14,IF(V717="PRINCIPAL",'TARIFAS 2025'!$B$11,IF(V717="INTERMEDIA",'TARIFAS 2025'!$C$11,IF(V717="LEJANA",'TARIFAS 2025'!$D$11))))</f>
        <v>31419</v>
      </c>
      <c r="AA717" s="63">
        <f t="shared" si="11"/>
        <v>31419</v>
      </c>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row>
    <row r="718" spans="1:59" s="35" customFormat="1" ht="15.6">
      <c r="A718" s="44" t="s">
        <v>100</v>
      </c>
      <c r="B718" s="44" t="str">
        <f>VLOOKUP(A718,'CENTROS DE COSTOS'!A:D,2,0)</f>
        <v>0036-0006</v>
      </c>
      <c r="C718" s="44" t="str">
        <f>VLOOKUP(A718,'CENTROS DE COSTOS'!A:D,3,0)</f>
        <v>Wompi Oriente</v>
      </c>
      <c r="D718" s="44">
        <v>50001</v>
      </c>
      <c r="E718" s="44">
        <v>2865027</v>
      </c>
      <c r="F718" s="44">
        <v>27260</v>
      </c>
      <c r="G718" s="44" t="s">
        <v>35</v>
      </c>
      <c r="H718" s="44" t="s">
        <v>816</v>
      </c>
      <c r="I718" s="44" t="s">
        <v>100</v>
      </c>
      <c r="J718" s="44" t="s">
        <v>5830</v>
      </c>
      <c r="K718" s="44" t="s">
        <v>1174</v>
      </c>
      <c r="L718" s="44" t="s">
        <v>5831</v>
      </c>
      <c r="M718" s="52">
        <v>45939.650694444441</v>
      </c>
      <c r="N718" s="52">
        <v>45941.365277777775</v>
      </c>
      <c r="O718" s="44" t="s">
        <v>37</v>
      </c>
      <c r="P718" s="44" t="s">
        <v>37</v>
      </c>
      <c r="Q718" s="44" t="s">
        <v>3805</v>
      </c>
      <c r="R718" s="44" t="s">
        <v>3806</v>
      </c>
      <c r="S718" s="44" t="s">
        <v>5832</v>
      </c>
      <c r="T718" s="44" t="s">
        <v>1178</v>
      </c>
      <c r="U718" s="44">
        <v>64</v>
      </c>
      <c r="V718" s="44" t="s">
        <v>42</v>
      </c>
      <c r="W718" s="44" t="str">
        <f>VLOOKUP(D718,TIPOLOGIA!A:F,6,0)</f>
        <v>TERRESTRE</v>
      </c>
      <c r="X718" s="44" t="s">
        <v>3928</v>
      </c>
      <c r="Y718" s="44">
        <v>1</v>
      </c>
      <c r="Z718" s="63">
        <f>IF(T718="SOPORTE_TELEFÓNICO",'TARIFAS 2025'!$B$14,IF(V718="PRINCIPAL",'TARIFAS 2025'!$B$11,IF(V718="INTERMEDIA",'TARIFAS 2025'!$C$11,IF(V718="LEJANA",'TARIFAS 2025'!$D$11))))</f>
        <v>31419</v>
      </c>
      <c r="AA718" s="63">
        <f t="shared" si="11"/>
        <v>31419</v>
      </c>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row>
    <row r="719" spans="1:59" s="35" customFormat="1" ht="15.6">
      <c r="A719" s="44" t="s">
        <v>73</v>
      </c>
      <c r="B719" s="44" t="str">
        <f>VLOOKUP(A719,'CENTROS DE COSTOS'!A:D,2,0)</f>
        <v>0036-0004</v>
      </c>
      <c r="C719" s="44" t="str">
        <f>VLOOKUP(A719,'CENTROS DE COSTOS'!A:D,3,0)</f>
        <v>Wompi Centro</v>
      </c>
      <c r="D719" s="44">
        <v>25473</v>
      </c>
      <c r="E719" s="44">
        <v>2863836</v>
      </c>
      <c r="F719" s="44">
        <v>71597</v>
      </c>
      <c r="G719" s="44" t="s">
        <v>35</v>
      </c>
      <c r="H719" s="44" t="s">
        <v>620</v>
      </c>
      <c r="I719" s="44" t="s">
        <v>622</v>
      </c>
      <c r="J719" s="44" t="s">
        <v>5833</v>
      </c>
      <c r="K719" s="44" t="s">
        <v>1174</v>
      </c>
      <c r="L719" s="44" t="s">
        <v>5834</v>
      </c>
      <c r="M719" s="52">
        <v>45939.537499999999</v>
      </c>
      <c r="N719" s="52">
        <v>45941.379861111112</v>
      </c>
      <c r="O719" s="44" t="s">
        <v>37</v>
      </c>
      <c r="P719" s="44" t="s">
        <v>37</v>
      </c>
      <c r="Q719" s="44" t="s">
        <v>3805</v>
      </c>
      <c r="R719" s="44" t="s">
        <v>3806</v>
      </c>
      <c r="S719" s="44" t="s">
        <v>5835</v>
      </c>
      <c r="T719" s="44" t="s">
        <v>1178</v>
      </c>
      <c r="U719" s="44">
        <v>32</v>
      </c>
      <c r="V719" s="44" t="s">
        <v>42</v>
      </c>
      <c r="W719" s="44" t="str">
        <f>VLOOKUP(D719,TIPOLOGIA!A:F,6,0)</f>
        <v>TERRESTRE</v>
      </c>
      <c r="X719" s="44" t="s">
        <v>2124</v>
      </c>
      <c r="Y719" s="44">
        <v>1</v>
      </c>
      <c r="Z719" s="63">
        <f>IF(T719="SOPORTE_TELEFÓNICO",'TARIFAS 2025'!$B$14,IF(V719="PRINCIPAL",'TARIFAS 2025'!$B$11,IF(V719="INTERMEDIA",'TARIFAS 2025'!$C$11,IF(V719="LEJANA",'TARIFAS 2025'!$D$11))))</f>
        <v>31419</v>
      </c>
      <c r="AA719" s="63">
        <f t="shared" si="11"/>
        <v>31419</v>
      </c>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row>
    <row r="720" spans="1:59" s="35" customFormat="1" ht="15.6">
      <c r="A720" s="44" t="s">
        <v>91</v>
      </c>
      <c r="B720" s="44" t="str">
        <f>VLOOKUP(A720,'CENTROS DE COSTOS'!A:D,2,0)</f>
        <v>0036-0001</v>
      </c>
      <c r="C720" s="44" t="str">
        <f>VLOOKUP(A720,'CENTROS DE COSTOS'!A:D,3,0)</f>
        <v>Wompi Costa</v>
      </c>
      <c r="D720" s="44">
        <v>23001</v>
      </c>
      <c r="E720" s="44">
        <v>2863211</v>
      </c>
      <c r="F720" s="44">
        <v>63133</v>
      </c>
      <c r="G720" s="44" t="s">
        <v>35</v>
      </c>
      <c r="H720" s="44" t="s">
        <v>278</v>
      </c>
      <c r="I720" s="44" t="s">
        <v>91</v>
      </c>
      <c r="J720" s="44" t="s">
        <v>5836</v>
      </c>
      <c r="K720" s="44" t="s">
        <v>1174</v>
      </c>
      <c r="L720" s="44" t="s">
        <v>5837</v>
      </c>
      <c r="M720" s="52">
        <v>45939.479166666664</v>
      </c>
      <c r="N720" s="52">
        <v>45941.381944444445</v>
      </c>
      <c r="O720" s="44" t="s">
        <v>37</v>
      </c>
      <c r="P720" s="44" t="s">
        <v>37</v>
      </c>
      <c r="Q720" s="44" t="s">
        <v>3805</v>
      </c>
      <c r="R720" s="44" t="s">
        <v>3806</v>
      </c>
      <c r="S720" s="44" t="s">
        <v>5838</v>
      </c>
      <c r="T720" s="44" t="s">
        <v>1178</v>
      </c>
      <c r="U720" s="44">
        <v>48</v>
      </c>
      <c r="V720" s="44" t="s">
        <v>42</v>
      </c>
      <c r="W720" s="44" t="str">
        <f>VLOOKUP(D720,TIPOLOGIA!A:F,6,0)</f>
        <v>TERRESTRE</v>
      </c>
      <c r="X720" s="44" t="s">
        <v>2449</v>
      </c>
      <c r="Y720" s="44">
        <v>1</v>
      </c>
      <c r="Z720" s="63">
        <f>IF(T720="SOPORTE_TELEFÓNICO",'TARIFAS 2025'!$B$14,IF(V720="PRINCIPAL",'TARIFAS 2025'!$B$11,IF(V720="INTERMEDIA",'TARIFAS 2025'!$C$11,IF(V720="LEJANA",'TARIFAS 2025'!$D$11))))</f>
        <v>31419</v>
      </c>
      <c r="AA720" s="63">
        <f t="shared" si="11"/>
        <v>31419</v>
      </c>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row>
    <row r="721" spans="1:59" s="35" customFormat="1" ht="15.6">
      <c r="A721" s="44" t="s">
        <v>73</v>
      </c>
      <c r="B721" s="44" t="str">
        <f>VLOOKUP(A721,'CENTROS DE COSTOS'!A:D,2,0)</f>
        <v>0036-0004</v>
      </c>
      <c r="C721" s="44" t="str">
        <f>VLOOKUP(A721,'CENTROS DE COSTOS'!A:D,3,0)</f>
        <v>Wompi Centro</v>
      </c>
      <c r="D721" s="44">
        <v>25754</v>
      </c>
      <c r="E721" s="44">
        <v>2863288</v>
      </c>
      <c r="F721" s="44">
        <v>53460</v>
      </c>
      <c r="G721" s="44" t="s">
        <v>35</v>
      </c>
      <c r="H721" s="44" t="s">
        <v>620</v>
      </c>
      <c r="I721" s="44" t="s">
        <v>700</v>
      </c>
      <c r="J721" s="44" t="s">
        <v>2700</v>
      </c>
      <c r="K721" s="44" t="s">
        <v>1174</v>
      </c>
      <c r="L721" s="44" t="s">
        <v>5839</v>
      </c>
      <c r="M721" s="52">
        <v>45939.493750000001</v>
      </c>
      <c r="N721" s="52">
        <v>45941.386111111111</v>
      </c>
      <c r="O721" s="44" t="s">
        <v>37</v>
      </c>
      <c r="P721" s="44" t="s">
        <v>37</v>
      </c>
      <c r="Q721" s="44" t="s">
        <v>3805</v>
      </c>
      <c r="R721" s="44" t="s">
        <v>3806</v>
      </c>
      <c r="S721" s="44" t="s">
        <v>5840</v>
      </c>
      <c r="T721" s="44" t="s">
        <v>1178</v>
      </c>
      <c r="U721" s="44">
        <v>48</v>
      </c>
      <c r="V721" s="44" t="s">
        <v>42</v>
      </c>
      <c r="W721" s="44" t="str">
        <f>VLOOKUP(D721,TIPOLOGIA!A:F,6,0)</f>
        <v>TERRESTRE</v>
      </c>
      <c r="X721" s="44" t="s">
        <v>3928</v>
      </c>
      <c r="Y721" s="44">
        <v>1</v>
      </c>
      <c r="Z721" s="63">
        <f>IF(T721="SOPORTE_TELEFÓNICO",'TARIFAS 2025'!$B$14,IF(V721="PRINCIPAL",'TARIFAS 2025'!$B$11,IF(V721="INTERMEDIA",'TARIFAS 2025'!$C$11,IF(V721="LEJANA",'TARIFAS 2025'!$D$11))))</f>
        <v>31419</v>
      </c>
      <c r="AA721" s="63">
        <f t="shared" si="11"/>
        <v>31419</v>
      </c>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row>
    <row r="722" spans="1:59" s="35" customFormat="1" ht="15.6">
      <c r="A722" s="44" t="s">
        <v>73</v>
      </c>
      <c r="B722" s="44" t="str">
        <f>VLOOKUP(A722,'CENTROS DE COSTOS'!A:D,2,0)</f>
        <v>0036-0004</v>
      </c>
      <c r="C722" s="44" t="str">
        <f>VLOOKUP(A722,'CENTROS DE COSTOS'!A:D,3,0)</f>
        <v>Wompi Centro</v>
      </c>
      <c r="D722" s="44">
        <v>11001</v>
      </c>
      <c r="E722" s="44">
        <v>2857827</v>
      </c>
      <c r="F722" s="44">
        <v>50214</v>
      </c>
      <c r="G722" s="44" t="s">
        <v>35</v>
      </c>
      <c r="H722" s="44" t="s">
        <v>620</v>
      </c>
      <c r="I722" s="44" t="s">
        <v>73</v>
      </c>
      <c r="J722" s="44" t="s">
        <v>2776</v>
      </c>
      <c r="K722" s="44" t="s">
        <v>1174</v>
      </c>
      <c r="L722" s="44" t="s">
        <v>5841</v>
      </c>
      <c r="M722" s="52">
        <v>45938.517361111109</v>
      </c>
      <c r="N722" s="52">
        <v>45941.390972222223</v>
      </c>
      <c r="O722" s="44" t="s">
        <v>37</v>
      </c>
      <c r="P722" s="44" t="s">
        <v>37</v>
      </c>
      <c r="Q722" s="44" t="s">
        <v>3805</v>
      </c>
      <c r="R722" s="44" t="s">
        <v>3806</v>
      </c>
      <c r="S722" s="44" t="s">
        <v>5842</v>
      </c>
      <c r="T722" s="44" t="s">
        <v>1178</v>
      </c>
      <c r="U722" s="44">
        <v>64</v>
      </c>
      <c r="V722" s="44" t="s">
        <v>42</v>
      </c>
      <c r="W722" s="44" t="str">
        <f>VLOOKUP(D722,TIPOLOGIA!A:F,6,0)</f>
        <v>TERRESTRE</v>
      </c>
      <c r="X722" s="44" t="s">
        <v>1451</v>
      </c>
      <c r="Y722" s="44">
        <v>1</v>
      </c>
      <c r="Z722" s="63">
        <f>IF(T722="SOPORTE_TELEFÓNICO",'TARIFAS 2025'!$B$14,IF(V722="PRINCIPAL",'TARIFAS 2025'!$B$11,IF(V722="INTERMEDIA",'TARIFAS 2025'!$C$11,IF(V722="LEJANA",'TARIFAS 2025'!$D$11))))</f>
        <v>31419</v>
      </c>
      <c r="AA722" s="63">
        <f t="shared" si="11"/>
        <v>31419</v>
      </c>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row>
    <row r="723" spans="1:59" s="35" customFormat="1" ht="15.6">
      <c r="A723" s="44" t="s">
        <v>88</v>
      </c>
      <c r="B723" s="44" t="str">
        <f>VLOOKUP(A723,'CENTROS DE COSTOS'!A:D,2,0)</f>
        <v>0036-0002</v>
      </c>
      <c r="C723" s="44" t="str">
        <f>VLOOKUP(A723,'CENTROS DE COSTOS'!A:D,3,0)</f>
        <v>Wompi Eje Cafetero</v>
      </c>
      <c r="D723" s="44">
        <v>17001</v>
      </c>
      <c r="E723" s="44">
        <v>2859492</v>
      </c>
      <c r="F723" s="44">
        <v>43032</v>
      </c>
      <c r="G723" s="44" t="s">
        <v>35</v>
      </c>
      <c r="H723" s="44" t="s">
        <v>128</v>
      </c>
      <c r="I723" s="44" t="s">
        <v>88</v>
      </c>
      <c r="J723" s="44" t="s">
        <v>5843</v>
      </c>
      <c r="K723" s="44" t="s">
        <v>1174</v>
      </c>
      <c r="L723" s="44" t="s">
        <v>5844</v>
      </c>
      <c r="M723" s="52">
        <v>45938.667361111111</v>
      </c>
      <c r="N723" s="52">
        <v>45941.395833333336</v>
      </c>
      <c r="O723" s="44" t="s">
        <v>37</v>
      </c>
      <c r="P723" s="44" t="s">
        <v>37</v>
      </c>
      <c r="Q723" s="44" t="s">
        <v>3805</v>
      </c>
      <c r="R723" s="44" t="s">
        <v>3806</v>
      </c>
      <c r="S723" s="44" t="s">
        <v>5845</v>
      </c>
      <c r="T723" s="44" t="s">
        <v>1178</v>
      </c>
      <c r="U723" s="44">
        <v>32</v>
      </c>
      <c r="V723" s="44" t="s">
        <v>42</v>
      </c>
      <c r="W723" s="44" t="str">
        <f>VLOOKUP(D723,TIPOLOGIA!A:F,6,0)</f>
        <v>TERRESTRE</v>
      </c>
      <c r="X723" s="44" t="s">
        <v>5226</v>
      </c>
      <c r="Y723" s="44">
        <v>1</v>
      </c>
      <c r="Z723" s="63">
        <f>IF(T723="SOPORTE_TELEFÓNICO",'TARIFAS 2025'!$B$14,IF(V723="PRINCIPAL",'TARIFAS 2025'!$B$11,IF(V723="INTERMEDIA",'TARIFAS 2025'!$C$11,IF(V723="LEJANA",'TARIFAS 2025'!$D$11))))</f>
        <v>31419</v>
      </c>
      <c r="AA723" s="63">
        <f t="shared" si="11"/>
        <v>31419</v>
      </c>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row>
    <row r="724" spans="1:59" s="35" customFormat="1" ht="15.6">
      <c r="A724" s="44" t="s">
        <v>93</v>
      </c>
      <c r="B724" s="44" t="str">
        <f>VLOOKUP(A724,'CENTROS DE COSTOS'!A:D,2,0)</f>
        <v>0036-0003</v>
      </c>
      <c r="C724" s="44" t="str">
        <f>VLOOKUP(A724,'CENTROS DE COSTOS'!A:D,3,0)</f>
        <v>Wompi Suroccidente</v>
      </c>
      <c r="D724" s="44">
        <v>52001</v>
      </c>
      <c r="E724" s="44">
        <v>2860227</v>
      </c>
      <c r="F724" s="44">
        <v>30664</v>
      </c>
      <c r="G724" s="44" t="s">
        <v>35</v>
      </c>
      <c r="H724" s="44" t="s">
        <v>135</v>
      </c>
      <c r="I724" s="44" t="s">
        <v>93</v>
      </c>
      <c r="J724" s="44" t="s">
        <v>5846</v>
      </c>
      <c r="K724" s="44" t="s">
        <v>1174</v>
      </c>
      <c r="L724" s="44" t="s">
        <v>5847</v>
      </c>
      <c r="M724" s="52">
        <v>45939.333333333336</v>
      </c>
      <c r="N724" s="52">
        <v>45941.399305555555</v>
      </c>
      <c r="O724" s="44" t="s">
        <v>37</v>
      </c>
      <c r="P724" s="44" t="s">
        <v>37</v>
      </c>
      <c r="Q724" s="44" t="s">
        <v>3805</v>
      </c>
      <c r="R724" s="44" t="s">
        <v>3806</v>
      </c>
      <c r="S724" s="44" t="s">
        <v>5848</v>
      </c>
      <c r="T724" s="44" t="s">
        <v>1178</v>
      </c>
      <c r="U724" s="44">
        <v>48</v>
      </c>
      <c r="V724" s="44" t="s">
        <v>42</v>
      </c>
      <c r="W724" s="44" t="str">
        <f>VLOOKUP(D724,TIPOLOGIA!A:F,6,0)</f>
        <v>TERRESTRE</v>
      </c>
      <c r="X724" s="44" t="s">
        <v>5226</v>
      </c>
      <c r="Y724" s="44">
        <v>1</v>
      </c>
      <c r="Z724" s="63">
        <f>IF(T724="SOPORTE_TELEFÓNICO",'TARIFAS 2025'!$B$14,IF(V724="PRINCIPAL",'TARIFAS 2025'!$B$11,IF(V724="INTERMEDIA",'TARIFAS 2025'!$C$11,IF(V724="LEJANA",'TARIFAS 2025'!$D$11))))</f>
        <v>31419</v>
      </c>
      <c r="AA724" s="63">
        <f t="shared" si="11"/>
        <v>31419</v>
      </c>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row>
    <row r="725" spans="1:59" s="35" customFormat="1" ht="15.6">
      <c r="A725" s="44" t="s">
        <v>73</v>
      </c>
      <c r="B725" s="44" t="str">
        <f>VLOOKUP(A725,'CENTROS DE COSTOS'!A:D,2,0)</f>
        <v>0036-0004</v>
      </c>
      <c r="C725" s="44" t="str">
        <f>VLOOKUP(A725,'CENTROS DE COSTOS'!A:D,3,0)</f>
        <v>Wompi Centro</v>
      </c>
      <c r="D725" s="44">
        <v>25754</v>
      </c>
      <c r="E725" s="44">
        <v>2859383</v>
      </c>
      <c r="F725" s="44">
        <v>77809</v>
      </c>
      <c r="G725" s="44" t="s">
        <v>35</v>
      </c>
      <c r="H725" s="44" t="s">
        <v>620</v>
      </c>
      <c r="I725" s="44" t="s">
        <v>700</v>
      </c>
      <c r="J725" s="44" t="s">
        <v>5849</v>
      </c>
      <c r="K725" s="44" t="s">
        <v>1174</v>
      </c>
      <c r="L725" s="44" t="s">
        <v>5850</v>
      </c>
      <c r="M725" s="52">
        <v>45938.668055555558</v>
      </c>
      <c r="N725" s="52">
        <v>45941.401388888888</v>
      </c>
      <c r="O725" s="44" t="s">
        <v>37</v>
      </c>
      <c r="P725" s="44" t="s">
        <v>37</v>
      </c>
      <c r="Q725" s="44" t="s">
        <v>3805</v>
      </c>
      <c r="R725" s="44" t="s">
        <v>3806</v>
      </c>
      <c r="S725" s="44" t="s">
        <v>5851</v>
      </c>
      <c r="T725" s="44" t="s">
        <v>1178</v>
      </c>
      <c r="U725" s="44">
        <v>24</v>
      </c>
      <c r="V725" s="44" t="s">
        <v>42</v>
      </c>
      <c r="W725" s="44" t="str">
        <f>VLOOKUP(D725,TIPOLOGIA!A:F,6,0)</f>
        <v>TERRESTRE</v>
      </c>
      <c r="X725" s="44" t="s">
        <v>5226</v>
      </c>
      <c r="Y725" s="44">
        <v>1</v>
      </c>
      <c r="Z725" s="63">
        <f>IF(T725="SOPORTE_TELEFÓNICO",'TARIFAS 2025'!$B$14,IF(V725="PRINCIPAL",'TARIFAS 2025'!$B$11,IF(V725="INTERMEDIA",'TARIFAS 2025'!$C$11,IF(V725="LEJANA",'TARIFAS 2025'!$D$11))))</f>
        <v>31419</v>
      </c>
      <c r="AA725" s="63">
        <f t="shared" si="11"/>
        <v>31419</v>
      </c>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row>
    <row r="726" spans="1:59" s="35" customFormat="1" ht="15.6">
      <c r="A726" s="44" t="s">
        <v>90</v>
      </c>
      <c r="B726" s="44" t="str">
        <f>VLOOKUP(A726,'CENTROS DE COSTOS'!A:D,2,0)</f>
        <v>0036-0005</v>
      </c>
      <c r="C726" s="44" t="str">
        <f>VLOOKUP(A726,'CENTROS DE COSTOS'!A:D,3,0)</f>
        <v>Wompi Noroccidente</v>
      </c>
      <c r="D726" s="44">
        <v>5129</v>
      </c>
      <c r="E726" s="44">
        <v>2862506</v>
      </c>
      <c r="F726" s="44">
        <v>12370</v>
      </c>
      <c r="G726" s="44" t="s">
        <v>35</v>
      </c>
      <c r="H726" s="44" t="s">
        <v>122</v>
      </c>
      <c r="I726" s="44" t="s">
        <v>128</v>
      </c>
      <c r="J726" s="44" t="s">
        <v>5852</v>
      </c>
      <c r="K726" s="44" t="s">
        <v>1174</v>
      </c>
      <c r="L726" s="44" t="s">
        <v>5853</v>
      </c>
      <c r="M726" s="52">
        <v>45939.433333333334</v>
      </c>
      <c r="N726" s="52">
        <v>45941.404166666667</v>
      </c>
      <c r="O726" s="44" t="s">
        <v>37</v>
      </c>
      <c r="P726" s="44" t="s">
        <v>37</v>
      </c>
      <c r="Q726" s="44" t="s">
        <v>3805</v>
      </c>
      <c r="R726" s="44" t="s">
        <v>3806</v>
      </c>
      <c r="S726" s="44" t="s">
        <v>5854</v>
      </c>
      <c r="T726" s="44" t="s">
        <v>1178</v>
      </c>
      <c r="U726" s="44">
        <v>24</v>
      </c>
      <c r="V726" s="44" t="s">
        <v>42</v>
      </c>
      <c r="W726" s="44" t="str">
        <f>VLOOKUP(D726,TIPOLOGIA!A:F,6,0)</f>
        <v>TERRESTRE</v>
      </c>
      <c r="X726" s="44" t="s">
        <v>5226</v>
      </c>
      <c r="Y726" s="44">
        <v>1</v>
      </c>
      <c r="Z726" s="63">
        <f>IF(T726="SOPORTE_TELEFÓNICO",'TARIFAS 2025'!$B$14,IF(V726="PRINCIPAL",'TARIFAS 2025'!$B$11,IF(V726="INTERMEDIA",'TARIFAS 2025'!$C$11,IF(V726="LEJANA",'TARIFAS 2025'!$D$11))))</f>
        <v>31419</v>
      </c>
      <c r="AA726" s="63">
        <f t="shared" si="11"/>
        <v>31419</v>
      </c>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row>
    <row r="727" spans="1:59" s="35" customFormat="1" ht="15.6">
      <c r="A727" s="44" t="s">
        <v>70</v>
      </c>
      <c r="B727" s="44" t="str">
        <f>VLOOKUP(A727,'CENTROS DE COSTOS'!A:D,2,0)</f>
        <v>0036-0001</v>
      </c>
      <c r="C727" s="44" t="str">
        <f>VLOOKUP(A727,'CENTROS DE COSTOS'!A:D,3,0)</f>
        <v>Wompi Costa</v>
      </c>
      <c r="D727" s="44">
        <v>8758</v>
      </c>
      <c r="E727" s="44">
        <v>2862429</v>
      </c>
      <c r="F727" s="44">
        <v>79419</v>
      </c>
      <c r="G727" s="44" t="s">
        <v>35</v>
      </c>
      <c r="H727" s="44" t="s">
        <v>255</v>
      </c>
      <c r="I727" s="44" t="s">
        <v>272</v>
      </c>
      <c r="J727" s="44" t="s">
        <v>5855</v>
      </c>
      <c r="K727" s="44" t="s">
        <v>1174</v>
      </c>
      <c r="L727" s="44" t="s">
        <v>5856</v>
      </c>
      <c r="M727" s="52">
        <v>45939.425694444442</v>
      </c>
      <c r="N727" s="52">
        <v>45941.406944444447</v>
      </c>
      <c r="O727" s="44" t="s">
        <v>37</v>
      </c>
      <c r="P727" s="44" t="s">
        <v>37</v>
      </c>
      <c r="Q727" s="44" t="s">
        <v>3805</v>
      </c>
      <c r="R727" s="44" t="s">
        <v>3806</v>
      </c>
      <c r="S727" s="44" t="s">
        <v>5857</v>
      </c>
      <c r="T727" s="44" t="s">
        <v>1178</v>
      </c>
      <c r="U727" s="44">
        <v>24</v>
      </c>
      <c r="V727" s="44" t="s">
        <v>42</v>
      </c>
      <c r="W727" s="44" t="str">
        <f>VLOOKUP(D727,TIPOLOGIA!A:F,6,0)</f>
        <v>TERRESTRE</v>
      </c>
      <c r="X727" s="44" t="s">
        <v>2074</v>
      </c>
      <c r="Y727" s="44">
        <v>1</v>
      </c>
      <c r="Z727" s="63">
        <f>IF(T727="SOPORTE_TELEFÓNICO",'TARIFAS 2025'!$B$14,IF(V727="PRINCIPAL",'TARIFAS 2025'!$B$11,IF(V727="INTERMEDIA",'TARIFAS 2025'!$C$11,IF(V727="LEJANA",'TARIFAS 2025'!$D$11))))</f>
        <v>31419</v>
      </c>
      <c r="AA727" s="63">
        <f t="shared" si="11"/>
        <v>31419</v>
      </c>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row>
    <row r="728" spans="1:59" s="35" customFormat="1" ht="15.6">
      <c r="A728" s="44" t="s">
        <v>98</v>
      </c>
      <c r="B728" s="44" t="str">
        <f>VLOOKUP(A728,'CENTROS DE COSTOS'!A:D,2,0)</f>
        <v>0036-0007</v>
      </c>
      <c r="C728" s="44" t="str">
        <f>VLOOKUP(A728,'CENTROS DE COSTOS'!A:D,3,0)</f>
        <v>Wompi Santander</v>
      </c>
      <c r="D728" s="44">
        <v>15001</v>
      </c>
      <c r="E728" s="44">
        <v>2857676</v>
      </c>
      <c r="F728" s="44">
        <v>40854</v>
      </c>
      <c r="G728" s="44" t="s">
        <v>35</v>
      </c>
      <c r="H728" s="44" t="s">
        <v>324</v>
      </c>
      <c r="I728" s="44" t="s">
        <v>98</v>
      </c>
      <c r="J728" s="44" t="s">
        <v>5858</v>
      </c>
      <c r="K728" s="44" t="s">
        <v>1174</v>
      </c>
      <c r="L728" s="44" t="s">
        <v>5859</v>
      </c>
      <c r="M728" s="52">
        <v>45938.515277777777</v>
      </c>
      <c r="N728" s="52">
        <v>45941.411111111112</v>
      </c>
      <c r="O728" s="44" t="s">
        <v>37</v>
      </c>
      <c r="P728" s="44" t="s">
        <v>37</v>
      </c>
      <c r="Q728" s="44" t="s">
        <v>3805</v>
      </c>
      <c r="R728" s="44" t="s">
        <v>3806</v>
      </c>
      <c r="S728" s="44" t="s">
        <v>5860</v>
      </c>
      <c r="T728" s="44" t="s">
        <v>1178</v>
      </c>
      <c r="U728" s="44">
        <v>16</v>
      </c>
      <c r="V728" s="44" t="s">
        <v>42</v>
      </c>
      <c r="W728" s="44" t="str">
        <f>VLOOKUP(D728,TIPOLOGIA!A:F,6,0)</f>
        <v>TERRESTRE</v>
      </c>
      <c r="X728" s="44" t="s">
        <v>2686</v>
      </c>
      <c r="Y728" s="44">
        <v>1</v>
      </c>
      <c r="Z728" s="63">
        <f>IF(T728="SOPORTE_TELEFÓNICO",'TARIFAS 2025'!$B$14,IF(V728="PRINCIPAL",'TARIFAS 2025'!$B$11,IF(V728="INTERMEDIA",'TARIFAS 2025'!$C$11,IF(V728="LEJANA",'TARIFAS 2025'!$D$11))))</f>
        <v>31419</v>
      </c>
      <c r="AA728" s="63">
        <f t="shared" si="11"/>
        <v>31419</v>
      </c>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row>
    <row r="729" spans="1:59" s="35" customFormat="1" ht="15.6">
      <c r="A729" s="44" t="s">
        <v>79</v>
      </c>
      <c r="B729" s="44" t="str">
        <f>VLOOKUP(A729,'CENTROS DE COSTOS'!A:D,2,0)</f>
        <v>0036-0003</v>
      </c>
      <c r="C729" s="44" t="str">
        <f>VLOOKUP(A729,'CENTROS DE COSTOS'!A:D,3,0)</f>
        <v>Wompi Suroccidente</v>
      </c>
      <c r="D729" s="44">
        <v>76001</v>
      </c>
      <c r="E729" s="44">
        <v>2858494</v>
      </c>
      <c r="F729" s="44">
        <v>56867</v>
      </c>
      <c r="G729" s="44" t="s">
        <v>35</v>
      </c>
      <c r="H729" s="44" t="s">
        <v>1103</v>
      </c>
      <c r="I729" s="44" t="s">
        <v>79</v>
      </c>
      <c r="J729" s="44" t="s">
        <v>5861</v>
      </c>
      <c r="K729" s="44" t="s">
        <v>1174</v>
      </c>
      <c r="L729" s="44" t="s">
        <v>5862</v>
      </c>
      <c r="M729" s="52">
        <v>45938.607638888891</v>
      </c>
      <c r="N729" s="52">
        <v>45941.413888888892</v>
      </c>
      <c r="O729" s="44" t="s">
        <v>37</v>
      </c>
      <c r="P729" s="44" t="s">
        <v>37</v>
      </c>
      <c r="Q729" s="44" t="s">
        <v>3805</v>
      </c>
      <c r="R729" s="44" t="s">
        <v>3806</v>
      </c>
      <c r="S729" s="44" t="s">
        <v>5863</v>
      </c>
      <c r="T729" s="44" t="s">
        <v>1178</v>
      </c>
      <c r="U729" s="44">
        <v>64</v>
      </c>
      <c r="V729" s="44" t="s">
        <v>42</v>
      </c>
      <c r="W729" s="44" t="str">
        <f>VLOOKUP(D729,TIPOLOGIA!A:F,6,0)</f>
        <v>TERRESTRE</v>
      </c>
      <c r="X729" s="44" t="s">
        <v>1242</v>
      </c>
      <c r="Y729" s="44">
        <v>1</v>
      </c>
      <c r="Z729" s="63">
        <f>IF(T729="SOPORTE_TELEFÓNICO",'TARIFAS 2025'!$B$14,IF(V729="PRINCIPAL",'TARIFAS 2025'!$B$11,IF(V729="INTERMEDIA",'TARIFAS 2025'!$C$11,IF(V729="LEJANA",'TARIFAS 2025'!$D$11))))</f>
        <v>31419</v>
      </c>
      <c r="AA729" s="63">
        <f t="shared" si="11"/>
        <v>31419</v>
      </c>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row>
    <row r="730" spans="1:59" s="35" customFormat="1" ht="15.6">
      <c r="A730" s="44" t="s">
        <v>73</v>
      </c>
      <c r="B730" s="44" t="str">
        <f>VLOOKUP(A730,'CENTROS DE COSTOS'!A:D,2,0)</f>
        <v>0036-0004</v>
      </c>
      <c r="C730" s="44" t="str">
        <f>VLOOKUP(A730,'CENTROS DE COSTOS'!A:D,3,0)</f>
        <v>Wompi Centro</v>
      </c>
      <c r="D730" s="44">
        <v>11001</v>
      </c>
      <c r="E730" s="44">
        <v>2857694</v>
      </c>
      <c r="F730" s="44">
        <v>63479</v>
      </c>
      <c r="G730" s="44" t="s">
        <v>35</v>
      </c>
      <c r="H730" s="44" t="s">
        <v>620</v>
      </c>
      <c r="I730" s="44" t="s">
        <v>2057</v>
      </c>
      <c r="J730" s="44" t="s">
        <v>5864</v>
      </c>
      <c r="K730" s="44" t="s">
        <v>1174</v>
      </c>
      <c r="L730" s="44" t="s">
        <v>5865</v>
      </c>
      <c r="M730" s="52">
        <v>45938.519444444442</v>
      </c>
      <c r="N730" s="52">
        <v>45941.417361111111</v>
      </c>
      <c r="O730" s="44" t="s">
        <v>37</v>
      </c>
      <c r="P730" s="44" t="s">
        <v>37</v>
      </c>
      <c r="Q730" s="44" t="s">
        <v>3805</v>
      </c>
      <c r="R730" s="44" t="s">
        <v>3806</v>
      </c>
      <c r="S730" s="44" t="s">
        <v>5866</v>
      </c>
      <c r="T730" s="44" t="s">
        <v>1178</v>
      </c>
      <c r="U730" s="44">
        <v>24</v>
      </c>
      <c r="V730" s="44" t="s">
        <v>42</v>
      </c>
      <c r="W730" s="44" t="str">
        <f>VLOOKUP(D730,TIPOLOGIA!A:F,6,0)</f>
        <v>TERRESTRE</v>
      </c>
      <c r="X730" s="44" t="s">
        <v>4230</v>
      </c>
      <c r="Y730" s="44">
        <v>1</v>
      </c>
      <c r="Z730" s="63">
        <f>IF(T730="SOPORTE_TELEFÓNICO",'TARIFAS 2025'!$B$14,IF(V730="PRINCIPAL",'TARIFAS 2025'!$B$11,IF(V730="INTERMEDIA",'TARIFAS 2025'!$C$11,IF(V730="LEJANA",'TARIFAS 2025'!$D$11))))</f>
        <v>31419</v>
      </c>
      <c r="AA730" s="63">
        <f t="shared" si="11"/>
        <v>31419</v>
      </c>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row>
    <row r="731" spans="1:59" s="35" customFormat="1" ht="15.6">
      <c r="A731" s="44" t="s">
        <v>73</v>
      </c>
      <c r="B731" s="44" t="str">
        <f>VLOOKUP(A731,'CENTROS DE COSTOS'!A:D,2,0)</f>
        <v>0036-0004</v>
      </c>
      <c r="C731" s="44" t="str">
        <f>VLOOKUP(A731,'CENTROS DE COSTOS'!A:D,3,0)</f>
        <v>Wompi Centro</v>
      </c>
      <c r="D731" s="44">
        <v>25473</v>
      </c>
      <c r="E731" s="44">
        <v>2859270</v>
      </c>
      <c r="F731" s="44">
        <v>52225</v>
      </c>
      <c r="G731" s="44" t="s">
        <v>35</v>
      </c>
      <c r="H731" s="44" t="s">
        <v>620</v>
      </c>
      <c r="I731" s="44" t="s">
        <v>622</v>
      </c>
      <c r="J731" s="44" t="s">
        <v>5867</v>
      </c>
      <c r="K731" s="44" t="s">
        <v>1174</v>
      </c>
      <c r="L731" s="44" t="s">
        <v>5868</v>
      </c>
      <c r="M731" s="52">
        <v>45938.652083333334</v>
      </c>
      <c r="N731" s="52">
        <v>45941.426388888889</v>
      </c>
      <c r="O731" s="44" t="s">
        <v>37</v>
      </c>
      <c r="P731" s="44" t="s">
        <v>37</v>
      </c>
      <c r="Q731" s="44" t="s">
        <v>3805</v>
      </c>
      <c r="R731" s="44" t="s">
        <v>3806</v>
      </c>
      <c r="S731" s="44" t="s">
        <v>5869</v>
      </c>
      <c r="T731" s="44" t="s">
        <v>1178</v>
      </c>
      <c r="U731" s="44">
        <v>24</v>
      </c>
      <c r="V731" s="44" t="s">
        <v>42</v>
      </c>
      <c r="W731" s="44" t="str">
        <f>VLOOKUP(D731,TIPOLOGIA!A:F,6,0)</f>
        <v>TERRESTRE</v>
      </c>
      <c r="X731" s="44" t="s">
        <v>1638</v>
      </c>
      <c r="Y731" s="44">
        <v>1</v>
      </c>
      <c r="Z731" s="63">
        <f>IF(T731="SOPORTE_TELEFÓNICO",'TARIFAS 2025'!$B$14,IF(V731="PRINCIPAL",'TARIFAS 2025'!$B$11,IF(V731="INTERMEDIA",'TARIFAS 2025'!$C$11,IF(V731="LEJANA",'TARIFAS 2025'!$D$11))))</f>
        <v>31419</v>
      </c>
      <c r="AA731" s="63">
        <f t="shared" si="11"/>
        <v>31419</v>
      </c>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row>
    <row r="732" spans="1:59" s="35" customFormat="1" ht="15.6">
      <c r="A732" s="44" t="s">
        <v>76</v>
      </c>
      <c r="B732" s="44" t="str">
        <f>VLOOKUP(A732,'CENTROS DE COSTOS'!A:D,2,0)</f>
        <v>0036-0007</v>
      </c>
      <c r="C732" s="44" t="str">
        <f>VLOOKUP(A732,'CENTROS DE COSTOS'!A:D,3,0)</f>
        <v>Wompi Santander</v>
      </c>
      <c r="D732" s="44">
        <v>68276</v>
      </c>
      <c r="E732" s="44">
        <v>2857948</v>
      </c>
      <c r="F732" s="44">
        <v>29350</v>
      </c>
      <c r="G732" s="44" t="s">
        <v>35</v>
      </c>
      <c r="H732" s="44" t="s">
        <v>965</v>
      </c>
      <c r="I732" s="44" t="s">
        <v>989</v>
      </c>
      <c r="J732" s="44" t="s">
        <v>5870</v>
      </c>
      <c r="K732" s="44" t="s">
        <v>1174</v>
      </c>
      <c r="L732" s="44" t="s">
        <v>5871</v>
      </c>
      <c r="M732" s="52">
        <v>45938.553472222222</v>
      </c>
      <c r="N732" s="52">
        <v>45941.429166666669</v>
      </c>
      <c r="O732" s="44" t="s">
        <v>37</v>
      </c>
      <c r="P732" s="44" t="s">
        <v>37</v>
      </c>
      <c r="Q732" s="44" t="s">
        <v>3805</v>
      </c>
      <c r="R732" s="44" t="s">
        <v>3806</v>
      </c>
      <c r="S732" s="44" t="s">
        <v>5872</v>
      </c>
      <c r="T732" s="44" t="s">
        <v>1178</v>
      </c>
      <c r="U732" s="44">
        <v>64</v>
      </c>
      <c r="V732" s="44" t="s">
        <v>42</v>
      </c>
      <c r="W732" s="44" t="str">
        <f>VLOOKUP(D732,TIPOLOGIA!A:F,6,0)</f>
        <v>TERRESTRE</v>
      </c>
      <c r="X732" s="44" t="s">
        <v>2757</v>
      </c>
      <c r="Y732" s="44">
        <v>1</v>
      </c>
      <c r="Z732" s="63">
        <f>IF(T732="SOPORTE_TELEFÓNICO",'TARIFAS 2025'!$B$14,IF(V732="PRINCIPAL",'TARIFAS 2025'!$B$11,IF(V732="INTERMEDIA",'TARIFAS 2025'!$C$11,IF(V732="LEJANA",'TARIFAS 2025'!$D$11))))</f>
        <v>31419</v>
      </c>
      <c r="AA732" s="63">
        <f t="shared" si="11"/>
        <v>31419</v>
      </c>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row>
    <row r="733" spans="1:59" s="35" customFormat="1" ht="15.6">
      <c r="A733" s="44" t="s">
        <v>91</v>
      </c>
      <c r="B733" s="44" t="str">
        <f>VLOOKUP(A733,'CENTROS DE COSTOS'!A:D,2,0)</f>
        <v>0036-0001</v>
      </c>
      <c r="C733" s="44" t="str">
        <f>VLOOKUP(A733,'CENTROS DE COSTOS'!A:D,3,0)</f>
        <v>Wompi Costa</v>
      </c>
      <c r="D733" s="44">
        <v>23001</v>
      </c>
      <c r="E733" s="44">
        <v>2857684</v>
      </c>
      <c r="F733" s="44">
        <v>65544</v>
      </c>
      <c r="G733" s="44" t="s">
        <v>35</v>
      </c>
      <c r="H733" s="44" t="s">
        <v>278</v>
      </c>
      <c r="I733" s="44" t="s">
        <v>91</v>
      </c>
      <c r="J733" s="44" t="s">
        <v>3151</v>
      </c>
      <c r="K733" s="44" t="s">
        <v>1174</v>
      </c>
      <c r="L733" s="44" t="s">
        <v>5873</v>
      </c>
      <c r="M733" s="52">
        <v>45938.517361111109</v>
      </c>
      <c r="N733" s="52">
        <v>45941.434027777781</v>
      </c>
      <c r="O733" s="44" t="s">
        <v>37</v>
      </c>
      <c r="P733" s="44" t="s">
        <v>37</v>
      </c>
      <c r="Q733" s="44" t="s">
        <v>3805</v>
      </c>
      <c r="R733" s="44" t="s">
        <v>3806</v>
      </c>
      <c r="S733" s="44" t="s">
        <v>5820</v>
      </c>
      <c r="T733" s="44" t="s">
        <v>1178</v>
      </c>
      <c r="U733" s="44">
        <v>64</v>
      </c>
      <c r="V733" s="44" t="s">
        <v>42</v>
      </c>
      <c r="W733" s="44" t="str">
        <f>VLOOKUP(D733,TIPOLOGIA!A:F,6,0)</f>
        <v>TERRESTRE</v>
      </c>
      <c r="X733" s="44" t="s">
        <v>3057</v>
      </c>
      <c r="Y733" s="44">
        <v>1</v>
      </c>
      <c r="Z733" s="63">
        <f>IF(T733="SOPORTE_TELEFÓNICO",'TARIFAS 2025'!$B$14,IF(V733="PRINCIPAL",'TARIFAS 2025'!$B$11,IF(V733="INTERMEDIA",'TARIFAS 2025'!$C$11,IF(V733="LEJANA",'TARIFAS 2025'!$D$11))))</f>
        <v>31419</v>
      </c>
      <c r="AA733" s="63">
        <f t="shared" si="11"/>
        <v>31419</v>
      </c>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row>
    <row r="734" spans="1:59" s="35" customFormat="1" ht="15.6">
      <c r="A734" s="44" t="s">
        <v>90</v>
      </c>
      <c r="B734" s="44" t="str">
        <f>VLOOKUP(A734,'CENTROS DE COSTOS'!A:D,2,0)</f>
        <v>0036-0005</v>
      </c>
      <c r="C734" s="44" t="str">
        <f>VLOOKUP(A734,'CENTROS DE COSTOS'!A:D,3,0)</f>
        <v>Wompi Noroccidente</v>
      </c>
      <c r="D734" s="44">
        <v>5212</v>
      </c>
      <c r="E734" s="44">
        <v>2860030</v>
      </c>
      <c r="F734" s="44">
        <v>58296</v>
      </c>
      <c r="G734" s="44" t="s">
        <v>35</v>
      </c>
      <c r="H734" s="44" t="s">
        <v>122</v>
      </c>
      <c r="I734" s="44" t="s">
        <v>174</v>
      </c>
      <c r="J734" s="44" t="s">
        <v>5874</v>
      </c>
      <c r="K734" s="44" t="s">
        <v>1174</v>
      </c>
      <c r="L734" s="44" t="s">
        <v>5875</v>
      </c>
      <c r="M734" s="52">
        <v>45938.695833333331</v>
      </c>
      <c r="N734" s="52">
        <v>45941.438194444447</v>
      </c>
      <c r="O734" s="44" t="s">
        <v>37</v>
      </c>
      <c r="P734" s="44" t="s">
        <v>37</v>
      </c>
      <c r="Q734" s="44" t="s">
        <v>3805</v>
      </c>
      <c r="R734" s="44" t="s">
        <v>3806</v>
      </c>
      <c r="S734" s="44" t="s">
        <v>5876</v>
      </c>
      <c r="T734" s="44" t="s">
        <v>1178</v>
      </c>
      <c r="U734" s="44">
        <v>64</v>
      </c>
      <c r="V734" s="44" t="s">
        <v>42</v>
      </c>
      <c r="W734" s="44" t="str">
        <f>VLOOKUP(D734,TIPOLOGIA!A:F,6,0)</f>
        <v>TERRESTRE</v>
      </c>
      <c r="X734" s="44" t="s">
        <v>3928</v>
      </c>
      <c r="Y734" s="44">
        <v>1</v>
      </c>
      <c r="Z734" s="63">
        <f>IF(T734="SOPORTE_TELEFÓNICO",'TARIFAS 2025'!$B$14,IF(V734="PRINCIPAL",'TARIFAS 2025'!$B$11,IF(V734="INTERMEDIA",'TARIFAS 2025'!$C$11,IF(V734="LEJANA",'TARIFAS 2025'!$D$11))))</f>
        <v>31419</v>
      </c>
      <c r="AA734" s="63">
        <f t="shared" si="11"/>
        <v>31419</v>
      </c>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row>
    <row r="735" spans="1:59" s="35" customFormat="1" ht="15.6">
      <c r="A735" s="44" t="s">
        <v>79</v>
      </c>
      <c r="B735" s="44" t="str">
        <f>VLOOKUP(A735,'CENTROS DE COSTOS'!A:D,2,0)</f>
        <v>0036-0003</v>
      </c>
      <c r="C735" s="44" t="str">
        <f>VLOOKUP(A735,'CENTROS DE COSTOS'!A:D,3,0)</f>
        <v>Wompi Suroccidente</v>
      </c>
      <c r="D735" s="44">
        <v>76001</v>
      </c>
      <c r="E735" s="44">
        <v>2862968</v>
      </c>
      <c r="F735" s="44">
        <v>68300</v>
      </c>
      <c r="G735" s="44" t="s">
        <v>35</v>
      </c>
      <c r="H735" s="44" t="s">
        <v>1103</v>
      </c>
      <c r="I735" s="44" t="s">
        <v>79</v>
      </c>
      <c r="J735" s="44" t="s">
        <v>5877</v>
      </c>
      <c r="K735" s="44" t="s">
        <v>1174</v>
      </c>
      <c r="L735" s="44" t="s">
        <v>5878</v>
      </c>
      <c r="M735" s="52">
        <v>45939.472916666666</v>
      </c>
      <c r="N735" s="52">
        <v>45941.484027777777</v>
      </c>
      <c r="O735" s="44" t="s">
        <v>37</v>
      </c>
      <c r="P735" s="44" t="s">
        <v>37</v>
      </c>
      <c r="Q735" s="44" t="s">
        <v>3805</v>
      </c>
      <c r="R735" s="44" t="s">
        <v>3806</v>
      </c>
      <c r="S735" s="44" t="s">
        <v>5879</v>
      </c>
      <c r="T735" s="44" t="s">
        <v>1178</v>
      </c>
      <c r="U735" s="44">
        <v>24</v>
      </c>
      <c r="V735" s="44" t="s">
        <v>42</v>
      </c>
      <c r="W735" s="44" t="str">
        <f>VLOOKUP(D735,TIPOLOGIA!A:F,6,0)</f>
        <v>TERRESTRE</v>
      </c>
      <c r="X735" s="44" t="s">
        <v>2052</v>
      </c>
      <c r="Y735" s="44">
        <v>1</v>
      </c>
      <c r="Z735" s="63">
        <f>IF(T735="SOPORTE_TELEFÓNICO",'TARIFAS 2025'!$B$14,IF(V735="PRINCIPAL",'TARIFAS 2025'!$B$11,IF(V735="INTERMEDIA",'TARIFAS 2025'!$C$11,IF(V735="LEJANA",'TARIFAS 2025'!$D$11))))</f>
        <v>31419</v>
      </c>
      <c r="AA735" s="63">
        <f t="shared" si="11"/>
        <v>31419</v>
      </c>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row>
    <row r="736" spans="1:59" s="35" customFormat="1" ht="15.6">
      <c r="A736" s="44" t="s">
        <v>83</v>
      </c>
      <c r="B736" s="44" t="str">
        <f>VLOOKUP(A736,'CENTROS DE COSTOS'!A:D,2,0)</f>
        <v>0036-0007</v>
      </c>
      <c r="C736" s="44" t="str">
        <f>VLOOKUP(A736,'CENTROS DE COSTOS'!A:D,3,0)</f>
        <v>Wompi Santander</v>
      </c>
      <c r="D736" s="44">
        <v>54874</v>
      </c>
      <c r="E736" s="44">
        <v>2860357</v>
      </c>
      <c r="F736" s="44">
        <v>10473</v>
      </c>
      <c r="G736" s="44" t="s">
        <v>35</v>
      </c>
      <c r="H736" s="44" t="s">
        <v>893</v>
      </c>
      <c r="I736" s="44" t="s">
        <v>929</v>
      </c>
      <c r="J736" s="44" t="s">
        <v>5880</v>
      </c>
      <c r="K736" s="44" t="s">
        <v>1174</v>
      </c>
      <c r="L736" s="44" t="s">
        <v>5881</v>
      </c>
      <c r="M736" s="52">
        <v>45939.333333333336</v>
      </c>
      <c r="N736" s="52">
        <v>45941.494444444441</v>
      </c>
      <c r="O736" s="44" t="s">
        <v>37</v>
      </c>
      <c r="P736" s="44" t="s">
        <v>37</v>
      </c>
      <c r="Q736" s="44" t="s">
        <v>3805</v>
      </c>
      <c r="R736" s="44" t="s">
        <v>3806</v>
      </c>
      <c r="S736" s="44" t="s">
        <v>5882</v>
      </c>
      <c r="T736" s="44" t="s">
        <v>1178</v>
      </c>
      <c r="U736" s="44">
        <v>24</v>
      </c>
      <c r="V736" s="44" t="s">
        <v>42</v>
      </c>
      <c r="W736" s="44" t="str">
        <f>VLOOKUP(D736,TIPOLOGIA!A:F,6,0)</f>
        <v>TERRESTRE</v>
      </c>
      <c r="X736" s="44" t="s">
        <v>1485</v>
      </c>
      <c r="Y736" s="44">
        <v>1</v>
      </c>
      <c r="Z736" s="63">
        <f>IF(T736="SOPORTE_TELEFÓNICO",'TARIFAS 2025'!$B$14,IF(V736="PRINCIPAL",'TARIFAS 2025'!$B$11,IF(V736="INTERMEDIA",'TARIFAS 2025'!$C$11,IF(V736="LEJANA",'TARIFAS 2025'!$D$11))))</f>
        <v>31419</v>
      </c>
      <c r="AA736" s="63">
        <f t="shared" si="11"/>
        <v>31419</v>
      </c>
      <c r="AB736" s="41"/>
      <c r="AC736" s="41"/>
      <c r="AD736" s="41"/>
      <c r="AE736" s="41"/>
      <c r="AF736" s="41"/>
      <c r="AG736" s="41"/>
      <c r="AH736" s="41"/>
      <c r="AI736" s="41"/>
      <c r="AJ736" s="41"/>
      <c r="AK736" s="41"/>
      <c r="AL736" s="41"/>
      <c r="AM736" s="41"/>
      <c r="AN736" s="41"/>
      <c r="AO736" s="41"/>
      <c r="AP736" s="41"/>
      <c r="AQ736" s="41"/>
      <c r="AR736" s="41"/>
      <c r="AS736" s="41"/>
      <c r="AT736" s="41"/>
      <c r="AU736" s="41"/>
      <c r="AV736" s="41"/>
      <c r="AW736" s="41"/>
      <c r="AX736" s="41"/>
      <c r="AY736" s="41"/>
      <c r="AZ736" s="41"/>
      <c r="BA736" s="41"/>
      <c r="BB736" s="41"/>
      <c r="BC736" s="41"/>
      <c r="BD736" s="41"/>
      <c r="BE736" s="41"/>
      <c r="BF736" s="41"/>
      <c r="BG736" s="41"/>
    </row>
    <row r="737" spans="1:59" s="35" customFormat="1" ht="15.6">
      <c r="A737" s="44" t="s">
        <v>73</v>
      </c>
      <c r="B737" s="44" t="str">
        <f>VLOOKUP(A737,'CENTROS DE COSTOS'!A:D,2,0)</f>
        <v>0036-0004</v>
      </c>
      <c r="C737" s="44" t="str">
        <f>VLOOKUP(A737,'CENTROS DE COSTOS'!A:D,3,0)</f>
        <v>Wompi Centro</v>
      </c>
      <c r="D737" s="44">
        <v>11001</v>
      </c>
      <c r="E737" s="44">
        <v>2866084</v>
      </c>
      <c r="F737" s="44">
        <v>49812</v>
      </c>
      <c r="G737" s="44" t="s">
        <v>35</v>
      </c>
      <c r="H737" s="44" t="s">
        <v>620</v>
      </c>
      <c r="I737" s="44" t="s">
        <v>2057</v>
      </c>
      <c r="J737" s="44" t="s">
        <v>5883</v>
      </c>
      <c r="K737" s="44" t="s">
        <v>1174</v>
      </c>
      <c r="L737" s="44" t="s">
        <v>5884</v>
      </c>
      <c r="M737" s="52">
        <v>45940.333333333336</v>
      </c>
      <c r="N737" s="52">
        <v>45942.443749999999</v>
      </c>
      <c r="O737" s="44" t="s">
        <v>37</v>
      </c>
      <c r="P737" s="44" t="s">
        <v>37</v>
      </c>
      <c r="Q737" s="44" t="s">
        <v>3805</v>
      </c>
      <c r="R737" s="44" t="s">
        <v>3806</v>
      </c>
      <c r="S737" s="44" t="s">
        <v>5885</v>
      </c>
      <c r="T737" s="44" t="s">
        <v>1178</v>
      </c>
      <c r="U737" s="44">
        <v>16</v>
      </c>
      <c r="V737" s="44" t="s">
        <v>42</v>
      </c>
      <c r="W737" s="44" t="str">
        <f>VLOOKUP(D737,TIPOLOGIA!A:F,6,0)</f>
        <v>TERRESTRE</v>
      </c>
      <c r="X737" s="44" t="s">
        <v>1474</v>
      </c>
      <c r="Y737" s="44">
        <v>1</v>
      </c>
      <c r="Z737" s="63">
        <f>IF(T737="SOPORTE_TELEFÓNICO",'TARIFAS 2025'!$B$14,IF(V737="PRINCIPAL",'TARIFAS 2025'!$B$11,IF(V737="INTERMEDIA",'TARIFAS 2025'!$C$11,IF(V737="LEJANA",'TARIFAS 2025'!$D$11))))</f>
        <v>31419</v>
      </c>
      <c r="AA737" s="63">
        <f t="shared" si="11"/>
        <v>31419</v>
      </c>
      <c r="AB737" s="41"/>
      <c r="AC737" s="41"/>
      <c r="AD737" s="41"/>
      <c r="AE737" s="41"/>
      <c r="AF737" s="41"/>
      <c r="AG737" s="41"/>
      <c r="AH737" s="41"/>
      <c r="AI737" s="41"/>
      <c r="AJ737" s="41"/>
      <c r="AK737" s="41"/>
      <c r="AL737" s="41"/>
      <c r="AM737" s="41"/>
      <c r="AN737" s="41"/>
      <c r="AO737" s="41"/>
      <c r="AP737" s="41"/>
      <c r="AQ737" s="41"/>
      <c r="AR737" s="41"/>
      <c r="AS737" s="41"/>
      <c r="AT737" s="41"/>
      <c r="AU737" s="41"/>
      <c r="AV737" s="41"/>
      <c r="AW737" s="41"/>
      <c r="AX737" s="41"/>
      <c r="AY737" s="41"/>
      <c r="AZ737" s="41"/>
      <c r="BA737" s="41"/>
      <c r="BB737" s="41"/>
      <c r="BC737" s="41"/>
      <c r="BD737" s="41"/>
      <c r="BE737" s="41"/>
      <c r="BF737" s="41"/>
      <c r="BG737" s="41"/>
    </row>
    <row r="738" spans="1:59" s="35" customFormat="1" ht="15.6">
      <c r="A738" s="44" t="s">
        <v>76</v>
      </c>
      <c r="B738" s="44" t="str">
        <f>VLOOKUP(A738,'CENTROS DE COSTOS'!A:D,2,0)</f>
        <v>0036-0007</v>
      </c>
      <c r="C738" s="44" t="str">
        <f>VLOOKUP(A738,'CENTROS DE COSTOS'!A:D,3,0)</f>
        <v>Wompi Santander</v>
      </c>
      <c r="D738" s="44">
        <v>68276</v>
      </c>
      <c r="E738" s="44">
        <v>2864904</v>
      </c>
      <c r="F738" s="44">
        <v>70846</v>
      </c>
      <c r="G738" s="44" t="s">
        <v>35</v>
      </c>
      <c r="H738" s="44" t="s">
        <v>965</v>
      </c>
      <c r="I738" s="44" t="s">
        <v>989</v>
      </c>
      <c r="J738" s="44" t="s">
        <v>5886</v>
      </c>
      <c r="K738" s="44" t="s">
        <v>1174</v>
      </c>
      <c r="L738" s="44" t="s">
        <v>5887</v>
      </c>
      <c r="M738" s="52">
        <v>45939.637499999997</v>
      </c>
      <c r="N738" s="52">
        <v>45942.446527777778</v>
      </c>
      <c r="O738" s="44" t="s">
        <v>37</v>
      </c>
      <c r="P738" s="44" t="s">
        <v>37</v>
      </c>
      <c r="Q738" s="44" t="s">
        <v>3805</v>
      </c>
      <c r="R738" s="44" t="s">
        <v>3806</v>
      </c>
      <c r="S738" s="44" t="s">
        <v>5888</v>
      </c>
      <c r="T738" s="44" t="s">
        <v>1178</v>
      </c>
      <c r="U738" s="44">
        <v>40</v>
      </c>
      <c r="V738" s="44" t="s">
        <v>42</v>
      </c>
      <c r="W738" s="44" t="str">
        <f>VLOOKUP(D738,TIPOLOGIA!A:F,6,0)</f>
        <v>TERRESTRE</v>
      </c>
      <c r="X738" s="44" t="s">
        <v>1509</v>
      </c>
      <c r="Y738" s="44">
        <v>1</v>
      </c>
      <c r="Z738" s="63">
        <f>IF(T738="SOPORTE_TELEFÓNICO",'TARIFAS 2025'!$B$14,IF(V738="PRINCIPAL",'TARIFAS 2025'!$B$11,IF(V738="INTERMEDIA",'TARIFAS 2025'!$C$11,IF(V738="LEJANA",'TARIFAS 2025'!$D$11))))</f>
        <v>31419</v>
      </c>
      <c r="AA738" s="63">
        <f t="shared" si="11"/>
        <v>31419</v>
      </c>
      <c r="AB738" s="41"/>
      <c r="AC738" s="41"/>
      <c r="AD738" s="41"/>
      <c r="AE738" s="41"/>
      <c r="AF738" s="41"/>
      <c r="AG738" s="41"/>
      <c r="AH738" s="41"/>
      <c r="AI738" s="41"/>
      <c r="AJ738" s="41"/>
      <c r="AK738" s="41"/>
      <c r="AL738" s="41"/>
      <c r="AM738" s="41"/>
      <c r="AN738" s="41"/>
      <c r="AO738" s="41"/>
      <c r="AP738" s="41"/>
      <c r="AQ738" s="41"/>
      <c r="AR738" s="41"/>
      <c r="AS738" s="41"/>
      <c r="AT738" s="41"/>
      <c r="AU738" s="41"/>
      <c r="AV738" s="41"/>
      <c r="AW738" s="41"/>
      <c r="AX738" s="41"/>
      <c r="AY738" s="41"/>
      <c r="AZ738" s="41"/>
      <c r="BA738" s="41"/>
      <c r="BB738" s="41"/>
      <c r="BC738" s="41"/>
      <c r="BD738" s="41"/>
      <c r="BE738" s="41"/>
      <c r="BF738" s="41"/>
      <c r="BG738" s="41"/>
    </row>
    <row r="739" spans="1:59" s="35" customFormat="1" ht="15.6">
      <c r="A739" s="44" t="s">
        <v>92</v>
      </c>
      <c r="B739" s="44" t="str">
        <f>VLOOKUP(A739,'CENTROS DE COSTOS'!A:D,2,0)</f>
        <v>0036-0006</v>
      </c>
      <c r="C739" s="44" t="str">
        <f>VLOOKUP(A739,'CENTROS DE COSTOS'!A:D,3,0)</f>
        <v>Wompi Oriente</v>
      </c>
      <c r="D739" s="44">
        <v>41001</v>
      </c>
      <c r="E739" s="44">
        <v>2864697</v>
      </c>
      <c r="F739" s="44">
        <v>80743</v>
      </c>
      <c r="G739" s="44" t="s">
        <v>35</v>
      </c>
      <c r="H739" s="44" t="s">
        <v>742</v>
      </c>
      <c r="I739" s="44" t="s">
        <v>92</v>
      </c>
      <c r="J739" s="44" t="s">
        <v>5889</v>
      </c>
      <c r="K739" s="44" t="s">
        <v>1174</v>
      </c>
      <c r="L739" s="44" t="s">
        <v>5890</v>
      </c>
      <c r="M739" s="52">
        <v>45939.636805555558</v>
      </c>
      <c r="N739" s="52">
        <v>45942.447916666664</v>
      </c>
      <c r="O739" s="44" t="s">
        <v>37</v>
      </c>
      <c r="P739" s="44" t="s">
        <v>37</v>
      </c>
      <c r="Q739" s="44" t="s">
        <v>3805</v>
      </c>
      <c r="R739" s="44" t="s">
        <v>3806</v>
      </c>
      <c r="S739" s="44" t="s">
        <v>5891</v>
      </c>
      <c r="T739" s="44" t="s">
        <v>1178</v>
      </c>
      <c r="U739" s="44">
        <v>8</v>
      </c>
      <c r="V739" s="44" t="s">
        <v>42</v>
      </c>
      <c r="W739" s="44" t="str">
        <f>VLOOKUP(D739,TIPOLOGIA!A:F,6,0)</f>
        <v>TERRESTRE</v>
      </c>
      <c r="X739" s="44" t="s">
        <v>3057</v>
      </c>
      <c r="Y739" s="44">
        <v>1</v>
      </c>
      <c r="Z739" s="63">
        <f>IF(T739="SOPORTE_TELEFÓNICO",'TARIFAS 2025'!$B$14,IF(V739="PRINCIPAL",'TARIFAS 2025'!$B$11,IF(V739="INTERMEDIA",'TARIFAS 2025'!$C$11,IF(V739="LEJANA",'TARIFAS 2025'!$D$11))))</f>
        <v>31419</v>
      </c>
      <c r="AA739" s="63">
        <f t="shared" si="11"/>
        <v>31419</v>
      </c>
      <c r="AB739" s="41"/>
      <c r="AC739" s="41"/>
      <c r="AD739" s="41"/>
      <c r="AE739" s="41"/>
      <c r="AF739" s="41"/>
      <c r="AG739" s="41"/>
      <c r="AH739" s="41"/>
      <c r="AI739" s="41"/>
      <c r="AJ739" s="41"/>
      <c r="AK739" s="41"/>
      <c r="AL739" s="41"/>
      <c r="AM739" s="41"/>
      <c r="AN739" s="41"/>
      <c r="AO739" s="41"/>
      <c r="AP739" s="41"/>
      <c r="AQ739" s="41"/>
      <c r="AR739" s="41"/>
      <c r="AS739" s="41"/>
      <c r="AT739" s="41"/>
      <c r="AU739" s="41"/>
      <c r="AV739" s="41"/>
      <c r="AW739" s="41"/>
      <c r="AX739" s="41"/>
      <c r="AY739" s="41"/>
      <c r="AZ739" s="41"/>
      <c r="BA739" s="41"/>
      <c r="BB739" s="41"/>
      <c r="BC739" s="41"/>
      <c r="BD739" s="41"/>
      <c r="BE739" s="41"/>
      <c r="BF739" s="41"/>
      <c r="BG739" s="41"/>
    </row>
    <row r="740" spans="1:59" s="35" customFormat="1" ht="15.6">
      <c r="A740" s="44" t="s">
        <v>70</v>
      </c>
      <c r="B740" s="44" t="str">
        <f>VLOOKUP(A740,'CENTROS DE COSTOS'!A:D,2,0)</f>
        <v>0036-0001</v>
      </c>
      <c r="C740" s="44" t="str">
        <f>VLOOKUP(A740,'CENTROS DE COSTOS'!A:D,3,0)</f>
        <v>Wompi Costa</v>
      </c>
      <c r="D740" s="44">
        <v>8001</v>
      </c>
      <c r="E740" s="44">
        <v>2857018</v>
      </c>
      <c r="F740" s="44">
        <v>73313</v>
      </c>
      <c r="G740" s="44" t="s">
        <v>35</v>
      </c>
      <c r="H740" s="44" t="s">
        <v>255</v>
      </c>
      <c r="I740" s="44" t="s">
        <v>70</v>
      </c>
      <c r="J740" s="44" t="s">
        <v>5892</v>
      </c>
      <c r="K740" s="44" t="s">
        <v>1174</v>
      </c>
      <c r="L740" s="44" t="s">
        <v>5893</v>
      </c>
      <c r="M740" s="52">
        <v>45938.458333333336</v>
      </c>
      <c r="N740" s="52">
        <v>45942.449305555558</v>
      </c>
      <c r="O740" s="44" t="s">
        <v>37</v>
      </c>
      <c r="P740" s="44" t="s">
        <v>37</v>
      </c>
      <c r="Q740" s="44" t="s">
        <v>3805</v>
      </c>
      <c r="R740" s="44" t="s">
        <v>3806</v>
      </c>
      <c r="S740" s="44" t="s">
        <v>5894</v>
      </c>
      <c r="T740" s="44" t="s">
        <v>1178</v>
      </c>
      <c r="U740" s="44">
        <v>32</v>
      </c>
      <c r="V740" s="44" t="s">
        <v>42</v>
      </c>
      <c r="W740" s="44" t="str">
        <f>VLOOKUP(D740,TIPOLOGIA!A:F,6,0)</f>
        <v>TERRESTRE</v>
      </c>
      <c r="X740" s="44" t="s">
        <v>1265</v>
      </c>
      <c r="Y740" s="44">
        <v>1</v>
      </c>
      <c r="Z740" s="63">
        <f>IF(T740="SOPORTE_TELEFÓNICO",'TARIFAS 2025'!$B$14,IF(V740="PRINCIPAL",'TARIFAS 2025'!$B$11,IF(V740="INTERMEDIA",'TARIFAS 2025'!$C$11,IF(V740="LEJANA",'TARIFAS 2025'!$D$11))))</f>
        <v>31419</v>
      </c>
      <c r="AA740" s="63">
        <f t="shared" si="11"/>
        <v>31419</v>
      </c>
      <c r="AB740" s="41"/>
      <c r="AC740" s="41"/>
      <c r="AD740" s="41"/>
      <c r="AE740" s="41"/>
      <c r="AF740" s="41"/>
      <c r="AG740" s="41"/>
      <c r="AH740" s="41"/>
      <c r="AI740" s="41"/>
      <c r="AJ740" s="41"/>
      <c r="AK740" s="41"/>
      <c r="AL740" s="41"/>
      <c r="AM740" s="41"/>
      <c r="AN740" s="41"/>
      <c r="AO740" s="41"/>
      <c r="AP740" s="41"/>
      <c r="AQ740" s="41"/>
      <c r="AR740" s="41"/>
      <c r="AS740" s="41"/>
      <c r="AT740" s="41"/>
      <c r="AU740" s="41"/>
      <c r="AV740" s="41"/>
      <c r="AW740" s="41"/>
      <c r="AX740" s="41"/>
      <c r="AY740" s="41"/>
      <c r="AZ740" s="41"/>
      <c r="BA740" s="41"/>
      <c r="BB740" s="41"/>
      <c r="BC740" s="41"/>
      <c r="BD740" s="41"/>
      <c r="BE740" s="41"/>
      <c r="BF740" s="41"/>
      <c r="BG740" s="41"/>
    </row>
    <row r="741" spans="1:59" s="35" customFormat="1" ht="15.6">
      <c r="A741" s="44" t="s">
        <v>94</v>
      </c>
      <c r="B741" s="44" t="str">
        <f>VLOOKUP(A741,'CENTROS DE COSTOS'!A:D,2,0)</f>
        <v>0036-0002</v>
      </c>
      <c r="C741" s="44" t="str">
        <f>VLOOKUP(A741,'CENTROS DE COSTOS'!A:D,3,0)</f>
        <v>Wompi Eje Cafetero</v>
      </c>
      <c r="D741" s="44">
        <v>66001</v>
      </c>
      <c r="E741" s="44">
        <v>2865952</v>
      </c>
      <c r="F741" s="44">
        <v>66823</v>
      </c>
      <c r="G741" s="44" t="s">
        <v>35</v>
      </c>
      <c r="H741" s="44" t="s">
        <v>460</v>
      </c>
      <c r="I741" s="44" t="s">
        <v>94</v>
      </c>
      <c r="J741" s="44" t="s">
        <v>5895</v>
      </c>
      <c r="K741" s="44" t="s">
        <v>1174</v>
      </c>
      <c r="L741" s="44" t="s">
        <v>5896</v>
      </c>
      <c r="M741" s="52">
        <v>45940.333333333336</v>
      </c>
      <c r="N741" s="52">
        <v>45942.451388888891</v>
      </c>
      <c r="O741" s="44" t="s">
        <v>37</v>
      </c>
      <c r="P741" s="44" t="s">
        <v>37</v>
      </c>
      <c r="Q741" s="44" t="s">
        <v>3805</v>
      </c>
      <c r="R741" s="44" t="s">
        <v>3806</v>
      </c>
      <c r="S741" s="44" t="s">
        <v>5897</v>
      </c>
      <c r="T741" s="44" t="s">
        <v>1178</v>
      </c>
      <c r="U741" s="44">
        <v>40</v>
      </c>
      <c r="V741" s="44" t="s">
        <v>42</v>
      </c>
      <c r="W741" s="44" t="str">
        <f>VLOOKUP(D741,TIPOLOGIA!A:F,6,0)</f>
        <v>TERRESTRE</v>
      </c>
      <c r="X741" s="44" t="s">
        <v>4388</v>
      </c>
      <c r="Y741" s="44">
        <v>1</v>
      </c>
      <c r="Z741" s="63">
        <f>IF(T741="SOPORTE_TELEFÓNICO",'TARIFAS 2025'!$B$14,IF(V741="PRINCIPAL",'TARIFAS 2025'!$B$11,IF(V741="INTERMEDIA",'TARIFAS 2025'!$C$11,IF(V741="LEJANA",'TARIFAS 2025'!$D$11))))</f>
        <v>31419</v>
      </c>
      <c r="AA741" s="63">
        <f t="shared" si="11"/>
        <v>31419</v>
      </c>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row>
    <row r="742" spans="1:59" s="35" customFormat="1" ht="15.6">
      <c r="A742" s="44" t="s">
        <v>79</v>
      </c>
      <c r="B742" s="44" t="str">
        <f>VLOOKUP(A742,'CENTROS DE COSTOS'!A:D,2,0)</f>
        <v>0036-0003</v>
      </c>
      <c r="C742" s="44" t="str">
        <f>VLOOKUP(A742,'CENTROS DE COSTOS'!A:D,3,0)</f>
        <v>Wompi Suroccidente</v>
      </c>
      <c r="D742" s="44">
        <v>76520</v>
      </c>
      <c r="E742" s="44">
        <v>2865938</v>
      </c>
      <c r="F742" s="44">
        <v>61898</v>
      </c>
      <c r="G742" s="44" t="s">
        <v>35</v>
      </c>
      <c r="H742" s="44" t="s">
        <v>1103</v>
      </c>
      <c r="I742" s="44" t="s">
        <v>1124</v>
      </c>
      <c r="J742" s="44" t="s">
        <v>5898</v>
      </c>
      <c r="K742" s="44" t="s">
        <v>1174</v>
      </c>
      <c r="L742" s="44" t="s">
        <v>5899</v>
      </c>
      <c r="M742" s="52">
        <v>45940.333333333336</v>
      </c>
      <c r="N742" s="52">
        <v>45942.453472222223</v>
      </c>
      <c r="O742" s="44" t="s">
        <v>37</v>
      </c>
      <c r="P742" s="44" t="s">
        <v>37</v>
      </c>
      <c r="Q742" s="44" t="s">
        <v>3805</v>
      </c>
      <c r="R742" s="44" t="s">
        <v>3806</v>
      </c>
      <c r="S742" s="44" t="s">
        <v>5900</v>
      </c>
      <c r="T742" s="44" t="s">
        <v>1178</v>
      </c>
      <c r="U742" s="44">
        <v>24</v>
      </c>
      <c r="V742" s="44" t="s">
        <v>42</v>
      </c>
      <c r="W742" s="44" t="str">
        <f>VLOOKUP(D742,TIPOLOGIA!A:F,6,0)</f>
        <v>TERRESTRE</v>
      </c>
      <c r="X742" s="44" t="s">
        <v>1632</v>
      </c>
      <c r="Y742" s="44">
        <v>1</v>
      </c>
      <c r="Z742" s="63">
        <f>IF(T742="SOPORTE_TELEFÓNICO",'TARIFAS 2025'!$B$14,IF(V742="PRINCIPAL",'TARIFAS 2025'!$B$11,IF(V742="INTERMEDIA",'TARIFAS 2025'!$C$11,IF(V742="LEJANA",'TARIFAS 2025'!$D$11))))</f>
        <v>31419</v>
      </c>
      <c r="AA742" s="63">
        <f t="shared" si="11"/>
        <v>31419</v>
      </c>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row>
    <row r="743" spans="1:59" s="35" customFormat="1" ht="15.6">
      <c r="A743" s="44" t="s">
        <v>79</v>
      </c>
      <c r="B743" s="44" t="str">
        <f>VLOOKUP(A743,'CENTROS DE COSTOS'!A:D,2,0)</f>
        <v>0036-0003</v>
      </c>
      <c r="C743" s="44" t="str">
        <f>VLOOKUP(A743,'CENTROS DE COSTOS'!A:D,3,0)</f>
        <v>Wompi Suroccidente</v>
      </c>
      <c r="D743" s="44">
        <v>76001</v>
      </c>
      <c r="E743" s="44">
        <v>2863802</v>
      </c>
      <c r="F743" s="44">
        <v>68299</v>
      </c>
      <c r="G743" s="44" t="s">
        <v>35</v>
      </c>
      <c r="H743" s="44" t="s">
        <v>1103</v>
      </c>
      <c r="I743" s="44" t="s">
        <v>79</v>
      </c>
      <c r="J743" s="44" t="s">
        <v>5901</v>
      </c>
      <c r="K743" s="44" t="s">
        <v>1174</v>
      </c>
      <c r="L743" s="44" t="s">
        <v>5902</v>
      </c>
      <c r="M743" s="52">
        <v>45939.519444444442</v>
      </c>
      <c r="N743" s="52">
        <v>45942.454861111109</v>
      </c>
      <c r="O743" s="44" t="s">
        <v>37</v>
      </c>
      <c r="P743" s="44" t="s">
        <v>37</v>
      </c>
      <c r="Q743" s="44" t="s">
        <v>3805</v>
      </c>
      <c r="R743" s="44" t="s">
        <v>3806</v>
      </c>
      <c r="S743" s="44" t="s">
        <v>5903</v>
      </c>
      <c r="T743" s="44" t="s">
        <v>1178</v>
      </c>
      <c r="U743" s="44">
        <v>40</v>
      </c>
      <c r="V743" s="44" t="s">
        <v>42</v>
      </c>
      <c r="W743" s="44" t="str">
        <f>VLOOKUP(D743,TIPOLOGIA!A:F,6,0)</f>
        <v>TERRESTRE</v>
      </c>
      <c r="X743" s="44" t="s">
        <v>2407</v>
      </c>
      <c r="Y743" s="44">
        <v>1</v>
      </c>
      <c r="Z743" s="63">
        <f>IF(T743="SOPORTE_TELEFÓNICO",'TARIFAS 2025'!$B$14,IF(V743="PRINCIPAL",'TARIFAS 2025'!$B$11,IF(V743="INTERMEDIA",'TARIFAS 2025'!$C$11,IF(V743="LEJANA",'TARIFAS 2025'!$D$11))))</f>
        <v>31419</v>
      </c>
      <c r="AA743" s="63">
        <f t="shared" si="11"/>
        <v>31419</v>
      </c>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row>
    <row r="744" spans="1:59" s="35" customFormat="1" ht="15.6">
      <c r="A744" s="44" t="s">
        <v>73</v>
      </c>
      <c r="B744" s="44" t="str">
        <f>VLOOKUP(A744,'CENTROS DE COSTOS'!A:D,2,0)</f>
        <v>0036-0004</v>
      </c>
      <c r="C744" s="44" t="str">
        <f>VLOOKUP(A744,'CENTROS DE COSTOS'!A:D,3,0)</f>
        <v>Wompi Centro</v>
      </c>
      <c r="D744" s="44">
        <v>11001</v>
      </c>
      <c r="E744" s="44">
        <v>2866073</v>
      </c>
      <c r="F744" s="44">
        <v>76492</v>
      </c>
      <c r="G744" s="44" t="s">
        <v>35</v>
      </c>
      <c r="H744" s="44" t="s">
        <v>620</v>
      </c>
      <c r="I744" s="44" t="s">
        <v>2057</v>
      </c>
      <c r="J744" s="44" t="s">
        <v>5904</v>
      </c>
      <c r="K744" s="44" t="s">
        <v>1174</v>
      </c>
      <c r="L744" s="44" t="s">
        <v>5905</v>
      </c>
      <c r="M744" s="52">
        <v>45940.333333333336</v>
      </c>
      <c r="N744" s="52">
        <v>45942.456944444442</v>
      </c>
      <c r="O744" s="44" t="s">
        <v>37</v>
      </c>
      <c r="P744" s="44" t="s">
        <v>37</v>
      </c>
      <c r="Q744" s="44" t="s">
        <v>3805</v>
      </c>
      <c r="R744" s="44" t="s">
        <v>3806</v>
      </c>
      <c r="S744" s="44" t="s">
        <v>5906</v>
      </c>
      <c r="T744" s="44" t="s">
        <v>1178</v>
      </c>
      <c r="U744" s="44">
        <v>16</v>
      </c>
      <c r="V744" s="44" t="s">
        <v>42</v>
      </c>
      <c r="W744" s="44" t="str">
        <f>VLOOKUP(D744,TIPOLOGIA!A:F,6,0)</f>
        <v>TERRESTRE</v>
      </c>
      <c r="X744" s="44" t="s">
        <v>1180</v>
      </c>
      <c r="Y744" s="44">
        <v>1</v>
      </c>
      <c r="Z744" s="63">
        <f>IF(T744="SOPORTE_TELEFÓNICO",'TARIFAS 2025'!$B$14,IF(V744="PRINCIPAL",'TARIFAS 2025'!$B$11,IF(V744="INTERMEDIA",'TARIFAS 2025'!$C$11,IF(V744="LEJANA",'TARIFAS 2025'!$D$11))))</f>
        <v>31419</v>
      </c>
      <c r="AA744" s="63">
        <f t="shared" si="11"/>
        <v>31419</v>
      </c>
      <c r="AB744" s="41"/>
      <c r="AC744" s="41"/>
      <c r="AD744" s="41"/>
      <c r="AE744" s="41"/>
      <c r="AF744" s="41"/>
      <c r="AG744" s="41"/>
      <c r="AH744" s="41"/>
      <c r="AI744" s="41"/>
      <c r="AJ744" s="41"/>
      <c r="AK744" s="41"/>
      <c r="AL744" s="41"/>
      <c r="AM744" s="41"/>
      <c r="AN744" s="41"/>
      <c r="AO744" s="41"/>
      <c r="AP744" s="41"/>
      <c r="AQ744" s="41"/>
      <c r="AR744" s="41"/>
      <c r="AS744" s="41"/>
      <c r="AT744" s="41"/>
      <c r="AU744" s="41"/>
      <c r="AV744" s="41"/>
      <c r="AW744" s="41"/>
      <c r="AX744" s="41"/>
      <c r="AY744" s="41"/>
      <c r="AZ744" s="41"/>
      <c r="BA744" s="41"/>
      <c r="BB744" s="41"/>
      <c r="BC744" s="41"/>
      <c r="BD744" s="41"/>
      <c r="BE744" s="41"/>
      <c r="BF744" s="41"/>
      <c r="BG744" s="41"/>
    </row>
    <row r="745" spans="1:59" s="35" customFormat="1" ht="15.6">
      <c r="A745" s="44" t="s">
        <v>96</v>
      </c>
      <c r="B745" s="44" t="str">
        <f>VLOOKUP(A745,'CENTROS DE COSTOS'!A:D,2,0)</f>
        <v>0036-0001</v>
      </c>
      <c r="C745" s="44" t="str">
        <f>VLOOKUP(A745,'CENTROS DE COSTOS'!A:D,3,0)</f>
        <v>Wompi Costa</v>
      </c>
      <c r="D745" s="44">
        <v>47001</v>
      </c>
      <c r="E745" s="44">
        <v>2864339</v>
      </c>
      <c r="F745" s="44">
        <v>59639</v>
      </c>
      <c r="G745" s="44" t="s">
        <v>35</v>
      </c>
      <c r="H745" s="44" t="s">
        <v>789</v>
      </c>
      <c r="I745" s="44" t="s">
        <v>96</v>
      </c>
      <c r="J745" s="44" t="s">
        <v>5907</v>
      </c>
      <c r="K745" s="44" t="s">
        <v>1174</v>
      </c>
      <c r="L745" s="44" t="s">
        <v>5908</v>
      </c>
      <c r="M745" s="52">
        <v>45939.598611111112</v>
      </c>
      <c r="N745" s="52">
        <v>45942.458333333336</v>
      </c>
      <c r="O745" s="44" t="s">
        <v>37</v>
      </c>
      <c r="P745" s="44" t="s">
        <v>37</v>
      </c>
      <c r="Q745" s="44" t="s">
        <v>3805</v>
      </c>
      <c r="R745" s="44" t="s">
        <v>3806</v>
      </c>
      <c r="S745" s="44" t="s">
        <v>5909</v>
      </c>
      <c r="T745" s="44" t="s">
        <v>1178</v>
      </c>
      <c r="U745" s="44">
        <v>16</v>
      </c>
      <c r="V745" s="44" t="s">
        <v>42</v>
      </c>
      <c r="W745" s="44" t="str">
        <f>VLOOKUP(D745,TIPOLOGIA!A:F,6,0)</f>
        <v>TERRESTRE</v>
      </c>
      <c r="X745" s="44" t="s">
        <v>5910</v>
      </c>
      <c r="Y745" s="44">
        <v>1</v>
      </c>
      <c r="Z745" s="63">
        <f>IF(T745="SOPORTE_TELEFÓNICO",'TARIFAS 2025'!$B$14,IF(V745="PRINCIPAL",'TARIFAS 2025'!$B$11,IF(V745="INTERMEDIA",'TARIFAS 2025'!$C$11,IF(V745="LEJANA",'TARIFAS 2025'!$D$11))))</f>
        <v>31419</v>
      </c>
      <c r="AA745" s="63">
        <f t="shared" si="11"/>
        <v>31419</v>
      </c>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row>
    <row r="746" spans="1:59" s="35" customFormat="1" ht="15.6">
      <c r="A746" s="44" t="s">
        <v>87</v>
      </c>
      <c r="B746" s="44" t="str">
        <f>VLOOKUP(A746,'CENTROS DE COSTOS'!A:D,2,0)</f>
        <v>0036-0006</v>
      </c>
      <c r="C746" s="44" t="str">
        <f>VLOOKUP(A746,'CENTROS DE COSTOS'!A:D,3,0)</f>
        <v>Wompi Oriente</v>
      </c>
      <c r="D746" s="44">
        <v>73001</v>
      </c>
      <c r="E746" s="44">
        <v>2865890</v>
      </c>
      <c r="F746" s="44">
        <v>79095</v>
      </c>
      <c r="G746" s="44" t="s">
        <v>35</v>
      </c>
      <c r="H746" s="44" t="s">
        <v>1058</v>
      </c>
      <c r="I746" s="44" t="s">
        <v>87</v>
      </c>
      <c r="J746" s="44" t="s">
        <v>5911</v>
      </c>
      <c r="K746" s="44" t="s">
        <v>1174</v>
      </c>
      <c r="L746" s="44" t="s">
        <v>5912</v>
      </c>
      <c r="M746" s="52">
        <v>45940.333333333336</v>
      </c>
      <c r="N746" s="52">
        <v>45942.460416666669</v>
      </c>
      <c r="O746" s="44" t="s">
        <v>37</v>
      </c>
      <c r="P746" s="44" t="s">
        <v>37</v>
      </c>
      <c r="Q746" s="44" t="s">
        <v>3805</v>
      </c>
      <c r="R746" s="44" t="s">
        <v>3806</v>
      </c>
      <c r="S746" s="44" t="s">
        <v>5913</v>
      </c>
      <c r="T746" s="44" t="s">
        <v>1178</v>
      </c>
      <c r="U746" s="44">
        <v>56</v>
      </c>
      <c r="V746" s="44" t="s">
        <v>42</v>
      </c>
      <c r="W746" s="44" t="str">
        <f>VLOOKUP(D746,TIPOLOGIA!A:F,6,0)</f>
        <v>TERRESTRE</v>
      </c>
      <c r="X746" s="44" t="s">
        <v>2112</v>
      </c>
      <c r="Y746" s="44">
        <v>1</v>
      </c>
      <c r="Z746" s="63">
        <f>IF(T746="SOPORTE_TELEFÓNICO",'TARIFAS 2025'!$B$14,IF(V746="PRINCIPAL",'TARIFAS 2025'!$B$11,IF(V746="INTERMEDIA",'TARIFAS 2025'!$C$11,IF(V746="LEJANA",'TARIFAS 2025'!$D$11))))</f>
        <v>31419</v>
      </c>
      <c r="AA746" s="63">
        <f t="shared" si="11"/>
        <v>31419</v>
      </c>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row>
    <row r="747" spans="1:59" s="35" customFormat="1" ht="15.6">
      <c r="A747" s="44" t="s">
        <v>82</v>
      </c>
      <c r="B747" s="44" t="str">
        <f>VLOOKUP(A747,'CENTROS DE COSTOS'!A:D,2,0)</f>
        <v>0036-0001</v>
      </c>
      <c r="C747" s="44" t="str">
        <f>VLOOKUP(A747,'CENTROS DE COSTOS'!A:D,3,0)</f>
        <v>Wompi Costa</v>
      </c>
      <c r="D747" s="44">
        <v>13001</v>
      </c>
      <c r="E747" s="44">
        <v>2846589</v>
      </c>
      <c r="F747" s="44">
        <v>50317</v>
      </c>
      <c r="G747" s="44" t="s">
        <v>35</v>
      </c>
      <c r="H747" s="44" t="s">
        <v>277</v>
      </c>
      <c r="I747" s="44" t="s">
        <v>82</v>
      </c>
      <c r="J747" s="44" t="s">
        <v>5914</v>
      </c>
      <c r="K747" s="44" t="s">
        <v>1174</v>
      </c>
      <c r="L747" s="44" t="s">
        <v>5915</v>
      </c>
      <c r="M747" s="52">
        <v>45936.647222222222</v>
      </c>
      <c r="N747" s="52">
        <v>45942.461805555555</v>
      </c>
      <c r="O747" s="44" t="s">
        <v>37</v>
      </c>
      <c r="P747" s="44" t="s">
        <v>37</v>
      </c>
      <c r="Q747" s="44" t="s">
        <v>4094</v>
      </c>
      <c r="R747" s="44" t="s">
        <v>4095</v>
      </c>
      <c r="S747" s="44" t="s">
        <v>5916</v>
      </c>
      <c r="T747" s="44" t="s">
        <v>1178</v>
      </c>
      <c r="U747" s="44"/>
      <c r="V747" s="44" t="s">
        <v>42</v>
      </c>
      <c r="W747" s="44" t="str">
        <f>VLOOKUP(D747,TIPOLOGIA!A:F,6,0)</f>
        <v>TERRESTRE</v>
      </c>
      <c r="X747" s="44" t="s">
        <v>2253</v>
      </c>
      <c r="Y747" s="44">
        <v>1</v>
      </c>
      <c r="Z747" s="63">
        <f>IF(T747="SOPORTE_TELEFÓNICO",'TARIFAS 2025'!$B$14,IF(V747="PRINCIPAL",'TARIFAS 2025'!$B$11,IF(V747="INTERMEDIA",'TARIFAS 2025'!$C$11,IF(V747="LEJANA",'TARIFAS 2025'!$D$11))))</f>
        <v>31419</v>
      </c>
      <c r="AA747" s="63">
        <f t="shared" si="11"/>
        <v>31419</v>
      </c>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row>
    <row r="748" spans="1:59" s="35" customFormat="1" ht="15.6">
      <c r="A748" s="44" t="s">
        <v>94</v>
      </c>
      <c r="B748" s="44" t="str">
        <f>VLOOKUP(A748,'CENTROS DE COSTOS'!A:D,2,0)</f>
        <v>0036-0002</v>
      </c>
      <c r="C748" s="44" t="str">
        <f>VLOOKUP(A748,'CENTROS DE COSTOS'!A:D,3,0)</f>
        <v>Wompi Eje Cafetero</v>
      </c>
      <c r="D748" s="44">
        <v>66001</v>
      </c>
      <c r="E748" s="44">
        <v>2854259</v>
      </c>
      <c r="F748" s="44">
        <v>55937</v>
      </c>
      <c r="G748" s="44" t="s">
        <v>35</v>
      </c>
      <c r="H748" s="44" t="s">
        <v>460</v>
      </c>
      <c r="I748" s="44" t="s">
        <v>94</v>
      </c>
      <c r="J748" s="44" t="s">
        <v>3649</v>
      </c>
      <c r="K748" s="44" t="s">
        <v>1174</v>
      </c>
      <c r="L748" s="44" t="s">
        <v>5917</v>
      </c>
      <c r="M748" s="52">
        <v>45938.333333333336</v>
      </c>
      <c r="N748" s="52">
        <v>45942.465277777781</v>
      </c>
      <c r="O748" s="44" t="s">
        <v>37</v>
      </c>
      <c r="P748" s="44" t="s">
        <v>37</v>
      </c>
      <c r="Q748" s="44" t="s">
        <v>3805</v>
      </c>
      <c r="R748" s="44" t="s">
        <v>3806</v>
      </c>
      <c r="S748" s="44" t="s">
        <v>5918</v>
      </c>
      <c r="T748" s="44" t="s">
        <v>1178</v>
      </c>
      <c r="U748" s="44">
        <v>56</v>
      </c>
      <c r="V748" s="44" t="s">
        <v>42</v>
      </c>
      <c r="W748" s="44" t="str">
        <f>VLOOKUP(D748,TIPOLOGIA!A:F,6,0)</f>
        <v>TERRESTRE</v>
      </c>
      <c r="X748" s="44" t="s">
        <v>1751</v>
      </c>
      <c r="Y748" s="44">
        <v>1</v>
      </c>
      <c r="Z748" s="63">
        <f>IF(T748="SOPORTE_TELEFÓNICO",'TARIFAS 2025'!$B$14,IF(V748="PRINCIPAL",'TARIFAS 2025'!$B$11,IF(V748="INTERMEDIA",'TARIFAS 2025'!$C$11,IF(V748="LEJANA",'TARIFAS 2025'!$D$11))))</f>
        <v>31419</v>
      </c>
      <c r="AA748" s="63">
        <f t="shared" si="11"/>
        <v>31419</v>
      </c>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row>
    <row r="749" spans="1:59" s="35" customFormat="1" ht="15.6">
      <c r="A749" s="44" t="s">
        <v>100</v>
      </c>
      <c r="B749" s="44" t="str">
        <f>VLOOKUP(A749,'CENTROS DE COSTOS'!A:D,2,0)</f>
        <v>0036-0006</v>
      </c>
      <c r="C749" s="44" t="str">
        <f>VLOOKUP(A749,'CENTROS DE COSTOS'!A:D,3,0)</f>
        <v>Wompi Oriente</v>
      </c>
      <c r="D749" s="44">
        <v>50001</v>
      </c>
      <c r="E749" s="44">
        <v>2862695</v>
      </c>
      <c r="F749" s="44">
        <v>70226</v>
      </c>
      <c r="G749" s="44" t="s">
        <v>35</v>
      </c>
      <c r="H749" s="44" t="s">
        <v>816</v>
      </c>
      <c r="I749" s="44" t="s">
        <v>100</v>
      </c>
      <c r="J749" s="44" t="s">
        <v>5919</v>
      </c>
      <c r="K749" s="44" t="s">
        <v>1174</v>
      </c>
      <c r="L749" s="44" t="s">
        <v>5920</v>
      </c>
      <c r="M749" s="52">
        <v>45939.459722222222</v>
      </c>
      <c r="N749" s="52">
        <v>45942.469444444447</v>
      </c>
      <c r="O749" s="44" t="s">
        <v>37</v>
      </c>
      <c r="P749" s="44" t="s">
        <v>37</v>
      </c>
      <c r="Q749" s="44" t="s">
        <v>3805</v>
      </c>
      <c r="R749" s="44" t="s">
        <v>3806</v>
      </c>
      <c r="S749" s="44" t="s">
        <v>5921</v>
      </c>
      <c r="T749" s="44" t="s">
        <v>1178</v>
      </c>
      <c r="U749" s="44">
        <v>24</v>
      </c>
      <c r="V749" s="44" t="s">
        <v>42</v>
      </c>
      <c r="W749" s="44" t="str">
        <f>VLOOKUP(D749,TIPOLOGIA!A:F,6,0)</f>
        <v>TERRESTRE</v>
      </c>
      <c r="X749" s="44" t="s">
        <v>1632</v>
      </c>
      <c r="Y749" s="44">
        <v>1</v>
      </c>
      <c r="Z749" s="63">
        <f>IF(T749="SOPORTE_TELEFÓNICO",'TARIFAS 2025'!$B$14,IF(V749="PRINCIPAL",'TARIFAS 2025'!$B$11,IF(V749="INTERMEDIA",'TARIFAS 2025'!$C$11,IF(V749="LEJANA",'TARIFAS 2025'!$D$11))))</f>
        <v>31419</v>
      </c>
      <c r="AA749" s="63">
        <f t="shared" si="11"/>
        <v>31419</v>
      </c>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row>
    <row r="750" spans="1:59" s="35" customFormat="1" ht="15.6">
      <c r="A750" s="44" t="s">
        <v>100</v>
      </c>
      <c r="B750" s="44" t="str">
        <f>VLOOKUP(A750,'CENTROS DE COSTOS'!A:D,2,0)</f>
        <v>0036-0006</v>
      </c>
      <c r="C750" s="44" t="str">
        <f>VLOOKUP(A750,'CENTROS DE COSTOS'!A:D,3,0)</f>
        <v>Wompi Oriente</v>
      </c>
      <c r="D750" s="44">
        <v>50001</v>
      </c>
      <c r="E750" s="44">
        <v>2862624</v>
      </c>
      <c r="F750" s="44">
        <v>70549</v>
      </c>
      <c r="G750" s="44" t="s">
        <v>35</v>
      </c>
      <c r="H750" s="44" t="s">
        <v>816</v>
      </c>
      <c r="I750" s="44" t="s">
        <v>100</v>
      </c>
      <c r="J750" s="44" t="s">
        <v>2711</v>
      </c>
      <c r="K750" s="44" t="s">
        <v>1174</v>
      </c>
      <c r="L750" s="44" t="s">
        <v>5922</v>
      </c>
      <c r="M750" s="52">
        <v>45939.44027777778</v>
      </c>
      <c r="N750" s="52">
        <v>45942.47152777778</v>
      </c>
      <c r="O750" s="44" t="s">
        <v>37</v>
      </c>
      <c r="P750" s="44" t="s">
        <v>37</v>
      </c>
      <c r="Q750" s="44" t="s">
        <v>3805</v>
      </c>
      <c r="R750" s="44" t="s">
        <v>3806</v>
      </c>
      <c r="S750" s="44" t="s">
        <v>5923</v>
      </c>
      <c r="T750" s="44" t="s">
        <v>1178</v>
      </c>
      <c r="U750" s="44">
        <v>40</v>
      </c>
      <c r="V750" s="44" t="s">
        <v>42</v>
      </c>
      <c r="W750" s="44" t="str">
        <f>VLOOKUP(D750,TIPOLOGIA!A:F,6,0)</f>
        <v>TERRESTRE</v>
      </c>
      <c r="X750" s="44" t="s">
        <v>5140</v>
      </c>
      <c r="Y750" s="44">
        <v>1</v>
      </c>
      <c r="Z750" s="63">
        <f>IF(T750="SOPORTE_TELEFÓNICO",'TARIFAS 2025'!$B$14,IF(V750="PRINCIPAL",'TARIFAS 2025'!$B$11,IF(V750="INTERMEDIA",'TARIFAS 2025'!$C$11,IF(V750="LEJANA",'TARIFAS 2025'!$D$11))))</f>
        <v>31419</v>
      </c>
      <c r="AA750" s="63">
        <f t="shared" si="11"/>
        <v>31419</v>
      </c>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row>
    <row r="751" spans="1:59" s="35" customFormat="1" ht="15.6">
      <c r="A751" s="44" t="s">
        <v>82</v>
      </c>
      <c r="B751" s="44" t="str">
        <f>VLOOKUP(A751,'CENTROS DE COSTOS'!A:D,2,0)</f>
        <v>0036-0001</v>
      </c>
      <c r="C751" s="44" t="str">
        <f>VLOOKUP(A751,'CENTROS DE COSTOS'!A:D,3,0)</f>
        <v>Wompi Costa</v>
      </c>
      <c r="D751" s="44">
        <v>13001</v>
      </c>
      <c r="E751" s="44">
        <v>2844177</v>
      </c>
      <c r="F751" s="44">
        <v>17204</v>
      </c>
      <c r="G751" s="44" t="s">
        <v>35</v>
      </c>
      <c r="H751" s="44" t="s">
        <v>277</v>
      </c>
      <c r="I751" s="44" t="s">
        <v>82</v>
      </c>
      <c r="J751" s="44" t="s">
        <v>3465</v>
      </c>
      <c r="K751" s="44" t="s">
        <v>1174</v>
      </c>
      <c r="L751" s="44" t="s">
        <v>5924</v>
      </c>
      <c r="M751" s="52">
        <v>45936.477083333331</v>
      </c>
      <c r="N751" s="52">
        <v>45942.474305555559</v>
      </c>
      <c r="O751" s="44" t="s">
        <v>37</v>
      </c>
      <c r="P751" s="44" t="s">
        <v>37</v>
      </c>
      <c r="Q751" s="44" t="s">
        <v>3805</v>
      </c>
      <c r="R751" s="44" t="s">
        <v>3806</v>
      </c>
      <c r="S751" s="44" t="s">
        <v>5925</v>
      </c>
      <c r="T751" s="44" t="s">
        <v>1178</v>
      </c>
      <c r="U751" s="44">
        <v>32</v>
      </c>
      <c r="V751" s="44" t="s">
        <v>42</v>
      </c>
      <c r="W751" s="44" t="str">
        <f>VLOOKUP(D751,TIPOLOGIA!A:F,6,0)</f>
        <v>TERRESTRE</v>
      </c>
      <c r="X751" s="44" t="s">
        <v>5140</v>
      </c>
      <c r="Y751" s="44">
        <v>1</v>
      </c>
      <c r="Z751" s="63">
        <f>IF(T751="SOPORTE_TELEFÓNICO",'TARIFAS 2025'!$B$14,IF(V751="PRINCIPAL",'TARIFAS 2025'!$B$11,IF(V751="INTERMEDIA",'TARIFAS 2025'!$C$11,IF(V751="LEJANA",'TARIFAS 2025'!$D$11))))</f>
        <v>31419</v>
      </c>
      <c r="AA751" s="63">
        <f t="shared" si="11"/>
        <v>31419</v>
      </c>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row>
    <row r="752" spans="1:59" s="35" customFormat="1" ht="15.6">
      <c r="A752" s="44" t="s">
        <v>73</v>
      </c>
      <c r="B752" s="44" t="str">
        <f>VLOOKUP(A752,'CENTROS DE COSTOS'!A:D,2,0)</f>
        <v>0036-0004</v>
      </c>
      <c r="C752" s="44" t="str">
        <f>VLOOKUP(A752,'CENTROS DE COSTOS'!A:D,3,0)</f>
        <v>Wompi Centro</v>
      </c>
      <c r="D752" s="44">
        <v>11001</v>
      </c>
      <c r="E752" s="44">
        <v>2859340</v>
      </c>
      <c r="F752" s="44">
        <v>41872</v>
      </c>
      <c r="G752" s="44" t="s">
        <v>35</v>
      </c>
      <c r="H752" s="44" t="s">
        <v>620</v>
      </c>
      <c r="I752" s="44" t="s">
        <v>2057</v>
      </c>
      <c r="J752" s="44" t="s">
        <v>5926</v>
      </c>
      <c r="K752" s="44" t="s">
        <v>1174</v>
      </c>
      <c r="L752" s="44" t="s">
        <v>5927</v>
      </c>
      <c r="M752" s="52">
        <v>45938.659722222219</v>
      </c>
      <c r="N752" s="52">
        <v>45942.477777777778</v>
      </c>
      <c r="O752" s="44" t="s">
        <v>37</v>
      </c>
      <c r="P752" s="44" t="s">
        <v>37</v>
      </c>
      <c r="Q752" s="44" t="s">
        <v>3805</v>
      </c>
      <c r="R752" s="44" t="s">
        <v>3806</v>
      </c>
      <c r="S752" s="44" t="s">
        <v>5928</v>
      </c>
      <c r="T752" s="44" t="s">
        <v>1178</v>
      </c>
      <c r="U752" s="44">
        <v>16</v>
      </c>
      <c r="V752" s="44" t="s">
        <v>42</v>
      </c>
      <c r="W752" s="44" t="str">
        <f>VLOOKUP(D752,TIPOLOGIA!A:F,6,0)</f>
        <v>TERRESTRE</v>
      </c>
      <c r="X752" s="44" t="s">
        <v>2171</v>
      </c>
      <c r="Y752" s="44">
        <v>1</v>
      </c>
      <c r="Z752" s="63">
        <f>IF(T752="SOPORTE_TELEFÓNICO",'TARIFAS 2025'!$B$14,IF(V752="PRINCIPAL",'TARIFAS 2025'!$B$11,IF(V752="INTERMEDIA",'TARIFAS 2025'!$C$11,IF(V752="LEJANA",'TARIFAS 2025'!$D$11))))</f>
        <v>31419</v>
      </c>
      <c r="AA752" s="63">
        <f t="shared" si="11"/>
        <v>31419</v>
      </c>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row>
    <row r="753" spans="1:59" s="35" customFormat="1" ht="15.6">
      <c r="A753" s="44" t="s">
        <v>73</v>
      </c>
      <c r="B753" s="44" t="str">
        <f>VLOOKUP(A753,'CENTROS DE COSTOS'!A:D,2,0)</f>
        <v>0036-0004</v>
      </c>
      <c r="C753" s="44" t="str">
        <f>VLOOKUP(A753,'CENTROS DE COSTOS'!A:D,3,0)</f>
        <v>Wompi Centro</v>
      </c>
      <c r="D753" s="44">
        <v>25754</v>
      </c>
      <c r="E753" s="44">
        <v>2865460</v>
      </c>
      <c r="F753" s="44">
        <v>79324</v>
      </c>
      <c r="G753" s="44" t="s">
        <v>35</v>
      </c>
      <c r="H753" s="44" t="s">
        <v>620</v>
      </c>
      <c r="I753" s="44" t="s">
        <v>700</v>
      </c>
      <c r="J753" s="44" t="s">
        <v>5929</v>
      </c>
      <c r="K753" s="44" t="s">
        <v>1174</v>
      </c>
      <c r="L753" s="44" t="s">
        <v>5930</v>
      </c>
      <c r="M753" s="52">
        <v>45939.684027777781</v>
      </c>
      <c r="N753" s="52">
        <v>45942.479861111111</v>
      </c>
      <c r="O753" s="44" t="s">
        <v>37</v>
      </c>
      <c r="P753" s="44" t="s">
        <v>37</v>
      </c>
      <c r="Q753" s="44" t="s">
        <v>3805</v>
      </c>
      <c r="R753" s="44" t="s">
        <v>3806</v>
      </c>
      <c r="S753" s="44" t="s">
        <v>5931</v>
      </c>
      <c r="T753" s="44" t="s">
        <v>1178</v>
      </c>
      <c r="U753" s="44">
        <v>56</v>
      </c>
      <c r="V753" s="44" t="s">
        <v>42</v>
      </c>
      <c r="W753" s="44" t="str">
        <f>VLOOKUP(D753,TIPOLOGIA!A:F,6,0)</f>
        <v>TERRESTRE</v>
      </c>
      <c r="X753" s="44" t="s">
        <v>1621</v>
      </c>
      <c r="Y753" s="44">
        <v>1</v>
      </c>
      <c r="Z753" s="63">
        <f>IF(T753="SOPORTE_TELEFÓNICO",'TARIFAS 2025'!$B$14,IF(V753="PRINCIPAL",'TARIFAS 2025'!$B$11,IF(V753="INTERMEDIA",'TARIFAS 2025'!$C$11,IF(V753="LEJANA",'TARIFAS 2025'!$D$11))))</f>
        <v>31419</v>
      </c>
      <c r="AA753" s="63">
        <f t="shared" si="11"/>
        <v>31419</v>
      </c>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row>
    <row r="754" spans="1:59" s="35" customFormat="1" ht="15.6">
      <c r="A754" s="44" t="s">
        <v>79</v>
      </c>
      <c r="B754" s="44" t="str">
        <f>VLOOKUP(A754,'CENTROS DE COSTOS'!A:D,2,0)</f>
        <v>0036-0003</v>
      </c>
      <c r="C754" s="44" t="str">
        <f>VLOOKUP(A754,'CENTROS DE COSTOS'!A:D,3,0)</f>
        <v>Wompi Suroccidente</v>
      </c>
      <c r="D754" s="44">
        <v>19001</v>
      </c>
      <c r="E754" s="44">
        <v>2839872</v>
      </c>
      <c r="F754" s="44">
        <v>48071</v>
      </c>
      <c r="G754" s="44" t="s">
        <v>35</v>
      </c>
      <c r="H754" s="44" t="s">
        <v>500</v>
      </c>
      <c r="I754" s="44" t="s">
        <v>95</v>
      </c>
      <c r="J754" s="44" t="s">
        <v>5932</v>
      </c>
      <c r="K754" s="44" t="s">
        <v>1174</v>
      </c>
      <c r="L754" s="44" t="s">
        <v>5933</v>
      </c>
      <c r="M754" s="52">
        <v>45936.333333333336</v>
      </c>
      <c r="N754" s="52">
        <v>45942.481944444444</v>
      </c>
      <c r="O754" s="44" t="s">
        <v>37</v>
      </c>
      <c r="P754" s="44" t="s">
        <v>37</v>
      </c>
      <c r="Q754" s="44" t="s">
        <v>3805</v>
      </c>
      <c r="R754" s="44" t="s">
        <v>3806</v>
      </c>
      <c r="S754" s="44" t="s">
        <v>5934</v>
      </c>
      <c r="T754" s="44" t="s">
        <v>1178</v>
      </c>
      <c r="U754" s="44">
        <v>48</v>
      </c>
      <c r="V754" s="44" t="s">
        <v>44</v>
      </c>
      <c r="W754" s="44" t="str">
        <f>VLOOKUP(D754,TIPOLOGIA!A:F,6,0)</f>
        <v>TERRESTRE</v>
      </c>
      <c r="X754" s="44" t="s">
        <v>2449</v>
      </c>
      <c r="Y754" s="44">
        <v>1</v>
      </c>
      <c r="Z754" s="63">
        <f>IF(T754="SOPORTE_TELEFÓNICO",'TARIFAS 2025'!$B$14,IF(V754="PRINCIPAL",'TARIFAS 2025'!$B$11,IF(V754="INTERMEDIA",'TARIFAS 2025'!$C$11,IF(V754="LEJANA",'TARIFAS 2025'!$D$11))))</f>
        <v>40250</v>
      </c>
      <c r="AA754" s="63">
        <f t="shared" si="11"/>
        <v>40250</v>
      </c>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row>
    <row r="755" spans="1:59" s="35" customFormat="1" ht="15.6">
      <c r="A755" s="44" t="s">
        <v>94</v>
      </c>
      <c r="B755" s="44" t="str">
        <f>VLOOKUP(A755,'CENTROS DE COSTOS'!A:D,2,0)</f>
        <v>0036-0002</v>
      </c>
      <c r="C755" s="44" t="str">
        <f>VLOOKUP(A755,'CENTROS DE COSTOS'!A:D,3,0)</f>
        <v>Wompi Eje Cafetero</v>
      </c>
      <c r="D755" s="44">
        <v>66001</v>
      </c>
      <c r="E755" s="44">
        <v>2850565</v>
      </c>
      <c r="F755" s="44">
        <v>45906</v>
      </c>
      <c r="G755" s="44" t="s">
        <v>35</v>
      </c>
      <c r="H755" s="44" t="s">
        <v>460</v>
      </c>
      <c r="I755" s="44" t="s">
        <v>94</v>
      </c>
      <c r="J755" s="44" t="s">
        <v>5935</v>
      </c>
      <c r="K755" s="44" t="s">
        <v>1174</v>
      </c>
      <c r="L755" s="44" t="s">
        <v>5936</v>
      </c>
      <c r="M755" s="52">
        <v>45937.447222222225</v>
      </c>
      <c r="N755" s="52">
        <v>45942.48541666667</v>
      </c>
      <c r="O755" s="44" t="s">
        <v>37</v>
      </c>
      <c r="P755" s="44" t="s">
        <v>37</v>
      </c>
      <c r="Q755" s="44" t="s">
        <v>3805</v>
      </c>
      <c r="R755" s="44" t="s">
        <v>3806</v>
      </c>
      <c r="S755" s="44" t="s">
        <v>5937</v>
      </c>
      <c r="T755" s="44" t="s">
        <v>1178</v>
      </c>
      <c r="U755" s="44">
        <v>40</v>
      </c>
      <c r="V755" s="44" t="s">
        <v>42</v>
      </c>
      <c r="W755" s="44" t="str">
        <f>VLOOKUP(D755,TIPOLOGIA!A:F,6,0)</f>
        <v>TERRESTRE</v>
      </c>
      <c r="X755" s="44" t="s">
        <v>1332</v>
      </c>
      <c r="Y755" s="44">
        <v>1</v>
      </c>
      <c r="Z755" s="63">
        <f>IF(T755="SOPORTE_TELEFÓNICO",'TARIFAS 2025'!$B$14,IF(V755="PRINCIPAL",'TARIFAS 2025'!$B$11,IF(V755="INTERMEDIA",'TARIFAS 2025'!$C$11,IF(V755="LEJANA",'TARIFAS 2025'!$D$11))))</f>
        <v>31419</v>
      </c>
      <c r="AA755" s="63">
        <f t="shared" si="11"/>
        <v>31419</v>
      </c>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row>
    <row r="756" spans="1:59" s="35" customFormat="1" ht="15.6">
      <c r="A756" s="44" t="s">
        <v>94</v>
      </c>
      <c r="B756" s="44" t="str">
        <f>VLOOKUP(A756,'CENTROS DE COSTOS'!A:D,2,0)</f>
        <v>0036-0002</v>
      </c>
      <c r="C756" s="44" t="str">
        <f>VLOOKUP(A756,'CENTROS DE COSTOS'!A:D,3,0)</f>
        <v>Wompi Eje Cafetero</v>
      </c>
      <c r="D756" s="44">
        <v>66001</v>
      </c>
      <c r="E756" s="44">
        <v>2850473</v>
      </c>
      <c r="F756" s="44">
        <v>65799</v>
      </c>
      <c r="G756" s="44" t="s">
        <v>35</v>
      </c>
      <c r="H756" s="44" t="s">
        <v>460</v>
      </c>
      <c r="I756" s="44" t="s">
        <v>94</v>
      </c>
      <c r="J756" s="44" t="s">
        <v>2178</v>
      </c>
      <c r="K756" s="44" t="s">
        <v>1174</v>
      </c>
      <c r="L756" s="44" t="s">
        <v>5938</v>
      </c>
      <c r="M756" s="52">
        <v>45937.44027777778</v>
      </c>
      <c r="N756" s="52">
        <v>45942.488888888889</v>
      </c>
      <c r="O756" s="44" t="s">
        <v>37</v>
      </c>
      <c r="P756" s="44" t="s">
        <v>37</v>
      </c>
      <c r="Q756" s="44" t="s">
        <v>3805</v>
      </c>
      <c r="R756" s="44" t="s">
        <v>3806</v>
      </c>
      <c r="S756" s="44" t="s">
        <v>5939</v>
      </c>
      <c r="T756" s="44" t="s">
        <v>1178</v>
      </c>
      <c r="U756" s="44">
        <v>24</v>
      </c>
      <c r="V756" s="44" t="s">
        <v>42</v>
      </c>
      <c r="W756" s="44" t="str">
        <f>VLOOKUP(D756,TIPOLOGIA!A:F,6,0)</f>
        <v>TERRESTRE</v>
      </c>
      <c r="X756" s="44" t="s">
        <v>1632</v>
      </c>
      <c r="Y756" s="44">
        <v>1</v>
      </c>
      <c r="Z756" s="63">
        <f>IF(T756="SOPORTE_TELEFÓNICO",'TARIFAS 2025'!$B$14,IF(V756="PRINCIPAL",'TARIFAS 2025'!$B$11,IF(V756="INTERMEDIA",'TARIFAS 2025'!$C$11,IF(V756="LEJANA",'TARIFAS 2025'!$D$11))))</f>
        <v>31419</v>
      </c>
      <c r="AA756" s="63">
        <f t="shared" si="11"/>
        <v>31419</v>
      </c>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row>
    <row r="757" spans="1:59" s="35" customFormat="1" ht="15.6">
      <c r="A757" s="44" t="s">
        <v>73</v>
      </c>
      <c r="B757" s="44" t="str">
        <f>VLOOKUP(A757,'CENTROS DE COSTOS'!A:D,2,0)</f>
        <v>0036-0004</v>
      </c>
      <c r="C757" s="44" t="str">
        <f>VLOOKUP(A757,'CENTROS DE COSTOS'!A:D,3,0)</f>
        <v>Wompi Centro</v>
      </c>
      <c r="D757" s="44">
        <v>11001</v>
      </c>
      <c r="E757" s="44">
        <v>2853203</v>
      </c>
      <c r="F757" s="44">
        <v>51547</v>
      </c>
      <c r="G757" s="44" t="s">
        <v>35</v>
      </c>
      <c r="H757" s="44" t="s">
        <v>620</v>
      </c>
      <c r="I757" s="44" t="s">
        <v>73</v>
      </c>
      <c r="J757" s="44" t="s">
        <v>3251</v>
      </c>
      <c r="K757" s="44" t="s">
        <v>1174</v>
      </c>
      <c r="L757" s="44" t="s">
        <v>5940</v>
      </c>
      <c r="M757" s="52">
        <v>45937.640972222223</v>
      </c>
      <c r="N757" s="52">
        <v>45942.490277777775</v>
      </c>
      <c r="O757" s="44" t="s">
        <v>37</v>
      </c>
      <c r="P757" s="44" t="s">
        <v>37</v>
      </c>
      <c r="Q757" s="44" t="s">
        <v>3805</v>
      </c>
      <c r="R757" s="44" t="s">
        <v>3806</v>
      </c>
      <c r="S757" s="44" t="s">
        <v>5941</v>
      </c>
      <c r="T757" s="44" t="s">
        <v>1178</v>
      </c>
      <c r="U757" s="44">
        <v>64</v>
      </c>
      <c r="V757" s="44" t="s">
        <v>42</v>
      </c>
      <c r="W757" s="44" t="str">
        <f>VLOOKUP(D757,TIPOLOGIA!A:F,6,0)</f>
        <v>TERRESTRE</v>
      </c>
      <c r="X757" s="44" t="s">
        <v>1187</v>
      </c>
      <c r="Y757" s="44">
        <v>1</v>
      </c>
      <c r="Z757" s="63">
        <f>IF(T757="SOPORTE_TELEFÓNICO",'TARIFAS 2025'!$B$14,IF(V757="PRINCIPAL",'TARIFAS 2025'!$B$11,IF(V757="INTERMEDIA",'TARIFAS 2025'!$C$11,IF(V757="LEJANA",'TARIFAS 2025'!$D$11))))</f>
        <v>31419</v>
      </c>
      <c r="AA757" s="63">
        <f t="shared" si="11"/>
        <v>31419</v>
      </c>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row>
    <row r="758" spans="1:59" s="35" customFormat="1" ht="15.6">
      <c r="A758" s="44" t="s">
        <v>73</v>
      </c>
      <c r="B758" s="44" t="str">
        <f>VLOOKUP(A758,'CENTROS DE COSTOS'!A:D,2,0)</f>
        <v>0036-0004</v>
      </c>
      <c r="C758" s="44" t="str">
        <f>VLOOKUP(A758,'CENTROS DE COSTOS'!A:D,3,0)</f>
        <v>Wompi Centro</v>
      </c>
      <c r="D758" s="44">
        <v>11001</v>
      </c>
      <c r="E758" s="44">
        <v>2849763</v>
      </c>
      <c r="F758" s="44">
        <v>59890</v>
      </c>
      <c r="G758" s="44" t="s">
        <v>35</v>
      </c>
      <c r="H758" s="44" t="s">
        <v>620</v>
      </c>
      <c r="I758" s="44" t="s">
        <v>2057</v>
      </c>
      <c r="J758" s="44" t="s">
        <v>5942</v>
      </c>
      <c r="K758" s="44" t="s">
        <v>1174</v>
      </c>
      <c r="L758" s="44" t="s">
        <v>5943</v>
      </c>
      <c r="M758" s="52">
        <v>45937.398611111108</v>
      </c>
      <c r="N758" s="52">
        <v>45942.492361111108</v>
      </c>
      <c r="O758" s="44" t="s">
        <v>37</v>
      </c>
      <c r="P758" s="44" t="s">
        <v>37</v>
      </c>
      <c r="Q758" s="44" t="s">
        <v>3805</v>
      </c>
      <c r="R758" s="44" t="s">
        <v>3806</v>
      </c>
      <c r="S758" s="44" t="s">
        <v>5944</v>
      </c>
      <c r="T758" s="44" t="s">
        <v>1178</v>
      </c>
      <c r="U758" s="44">
        <v>40</v>
      </c>
      <c r="V758" s="44" t="s">
        <v>42</v>
      </c>
      <c r="W758" s="44" t="str">
        <f>VLOOKUP(D758,TIPOLOGIA!A:F,6,0)</f>
        <v>TERRESTRE</v>
      </c>
      <c r="X758" s="44" t="s">
        <v>1509</v>
      </c>
      <c r="Y758" s="44">
        <v>1</v>
      </c>
      <c r="Z758" s="63">
        <f>IF(T758="SOPORTE_TELEFÓNICO",'TARIFAS 2025'!$B$14,IF(V758="PRINCIPAL",'TARIFAS 2025'!$B$11,IF(V758="INTERMEDIA",'TARIFAS 2025'!$C$11,IF(V758="LEJANA",'TARIFAS 2025'!$D$11))))</f>
        <v>31419</v>
      </c>
      <c r="AA758" s="63">
        <f t="shared" si="11"/>
        <v>31419</v>
      </c>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row>
    <row r="759" spans="1:59" s="35" customFormat="1" ht="15.6">
      <c r="A759" s="44" t="s">
        <v>73</v>
      </c>
      <c r="B759" s="44" t="str">
        <f>VLOOKUP(A759,'CENTROS DE COSTOS'!A:D,2,0)</f>
        <v>0036-0004</v>
      </c>
      <c r="C759" s="44" t="str">
        <f>VLOOKUP(A759,'CENTROS DE COSTOS'!A:D,3,0)</f>
        <v>Wompi Centro</v>
      </c>
      <c r="D759" s="44">
        <v>11001</v>
      </c>
      <c r="E759" s="44">
        <v>2853703</v>
      </c>
      <c r="F759" s="44">
        <v>79042</v>
      </c>
      <c r="G759" s="44" t="s">
        <v>35</v>
      </c>
      <c r="H759" s="44" t="s">
        <v>620</v>
      </c>
      <c r="I759" s="44" t="s">
        <v>2057</v>
      </c>
      <c r="J759" s="44" t="s">
        <v>5945</v>
      </c>
      <c r="K759" s="44" t="s">
        <v>1174</v>
      </c>
      <c r="L759" s="44" t="s">
        <v>5946</v>
      </c>
      <c r="M759" s="52">
        <v>45937.676388888889</v>
      </c>
      <c r="N759" s="52">
        <v>45942.494444444441</v>
      </c>
      <c r="O759" s="44" t="s">
        <v>37</v>
      </c>
      <c r="P759" s="44" t="s">
        <v>37</v>
      </c>
      <c r="Q759" s="44" t="s">
        <v>3805</v>
      </c>
      <c r="R759" s="44" t="s">
        <v>3806</v>
      </c>
      <c r="S759" s="44" t="s">
        <v>5947</v>
      </c>
      <c r="T759" s="44" t="s">
        <v>1178</v>
      </c>
      <c r="U759" s="44">
        <v>32</v>
      </c>
      <c r="V759" s="44" t="s">
        <v>42</v>
      </c>
      <c r="W759" s="44" t="str">
        <f>VLOOKUP(D759,TIPOLOGIA!A:F,6,0)</f>
        <v>TERRESTRE</v>
      </c>
      <c r="X759" s="44" t="s">
        <v>1360</v>
      </c>
      <c r="Y759" s="44">
        <v>1</v>
      </c>
      <c r="Z759" s="63">
        <f>IF(T759="SOPORTE_TELEFÓNICO",'TARIFAS 2025'!$B$14,IF(V759="PRINCIPAL",'TARIFAS 2025'!$B$11,IF(V759="INTERMEDIA",'TARIFAS 2025'!$C$11,IF(V759="LEJANA",'TARIFAS 2025'!$D$11))))</f>
        <v>31419</v>
      </c>
      <c r="AA759" s="63">
        <f t="shared" si="11"/>
        <v>31419</v>
      </c>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row>
    <row r="760" spans="1:59" s="35" customFormat="1" ht="15.6">
      <c r="A760" s="44" t="s">
        <v>73</v>
      </c>
      <c r="B760" s="44" t="str">
        <f>VLOOKUP(A760,'CENTROS DE COSTOS'!A:D,2,0)</f>
        <v>0036-0004</v>
      </c>
      <c r="C760" s="44" t="str">
        <f>VLOOKUP(A760,'CENTROS DE COSTOS'!A:D,3,0)</f>
        <v>Wompi Centro</v>
      </c>
      <c r="D760" s="44">
        <v>11001</v>
      </c>
      <c r="E760" s="44">
        <v>2847910</v>
      </c>
      <c r="F760" s="44">
        <v>64116</v>
      </c>
      <c r="G760" s="44" t="s">
        <v>35</v>
      </c>
      <c r="H760" s="44" t="s">
        <v>620</v>
      </c>
      <c r="I760" s="44" t="s">
        <v>73</v>
      </c>
      <c r="J760" s="44" t="s">
        <v>5948</v>
      </c>
      <c r="K760" s="44" t="s">
        <v>1174</v>
      </c>
      <c r="L760" s="44" t="s">
        <v>5949</v>
      </c>
      <c r="M760" s="52">
        <v>45937.333333333336</v>
      </c>
      <c r="N760" s="52">
        <v>45942.496527777781</v>
      </c>
      <c r="O760" s="44" t="s">
        <v>37</v>
      </c>
      <c r="P760" s="44" t="s">
        <v>37</v>
      </c>
      <c r="Q760" s="44" t="s">
        <v>3805</v>
      </c>
      <c r="R760" s="44" t="s">
        <v>3806</v>
      </c>
      <c r="S760" s="44" t="s">
        <v>5950</v>
      </c>
      <c r="T760" s="44" t="s">
        <v>1178</v>
      </c>
      <c r="U760" s="44">
        <v>56</v>
      </c>
      <c r="V760" s="44" t="s">
        <v>42</v>
      </c>
      <c r="W760" s="44" t="str">
        <f>VLOOKUP(D760,TIPOLOGIA!A:F,6,0)</f>
        <v>TERRESTRE</v>
      </c>
      <c r="X760" s="44" t="s">
        <v>1309</v>
      </c>
      <c r="Y760" s="44">
        <v>1</v>
      </c>
      <c r="Z760" s="63">
        <f>IF(T760="SOPORTE_TELEFÓNICO",'TARIFAS 2025'!$B$14,IF(V760="PRINCIPAL",'TARIFAS 2025'!$B$11,IF(V760="INTERMEDIA",'TARIFAS 2025'!$C$11,IF(V760="LEJANA",'TARIFAS 2025'!$D$11))))</f>
        <v>31419</v>
      </c>
      <c r="AA760" s="63">
        <f t="shared" si="11"/>
        <v>31419</v>
      </c>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row>
    <row r="761" spans="1:59" s="35" customFormat="1" ht="15.6">
      <c r="A761" s="44" t="s">
        <v>93</v>
      </c>
      <c r="B761" s="44" t="str">
        <f>VLOOKUP(A761,'CENTROS DE COSTOS'!A:D,2,0)</f>
        <v>0036-0003</v>
      </c>
      <c r="C761" s="44" t="str">
        <f>VLOOKUP(A761,'CENTROS DE COSTOS'!A:D,3,0)</f>
        <v>Wompi Suroccidente</v>
      </c>
      <c r="D761" s="44">
        <v>52001</v>
      </c>
      <c r="E761" s="44">
        <v>2860356</v>
      </c>
      <c r="F761" s="44">
        <v>63455</v>
      </c>
      <c r="G761" s="44" t="s">
        <v>35</v>
      </c>
      <c r="H761" s="44" t="s">
        <v>135</v>
      </c>
      <c r="I761" s="44" t="s">
        <v>93</v>
      </c>
      <c r="J761" s="44" t="s">
        <v>5951</v>
      </c>
      <c r="K761" s="44" t="s">
        <v>1174</v>
      </c>
      <c r="L761" s="44" t="s">
        <v>5952</v>
      </c>
      <c r="M761" s="52">
        <v>45939.333333333336</v>
      </c>
      <c r="N761" s="52">
        <v>45942.498611111114</v>
      </c>
      <c r="O761" s="44" t="s">
        <v>37</v>
      </c>
      <c r="P761" s="44" t="s">
        <v>37</v>
      </c>
      <c r="Q761" s="44" t="s">
        <v>3805</v>
      </c>
      <c r="R761" s="44" t="s">
        <v>3806</v>
      </c>
      <c r="S761" s="44" t="s">
        <v>5953</v>
      </c>
      <c r="T761" s="44" t="s">
        <v>1178</v>
      </c>
      <c r="U761" s="44">
        <v>32</v>
      </c>
      <c r="V761" s="44" t="s">
        <v>42</v>
      </c>
      <c r="W761" s="44" t="str">
        <f>VLOOKUP(D761,TIPOLOGIA!A:F,6,0)</f>
        <v>TERRESTRE</v>
      </c>
      <c r="X761" s="44" t="s">
        <v>5910</v>
      </c>
      <c r="Y761" s="44">
        <v>1</v>
      </c>
      <c r="Z761" s="63">
        <f>IF(T761="SOPORTE_TELEFÓNICO",'TARIFAS 2025'!$B$14,IF(V761="PRINCIPAL",'TARIFAS 2025'!$B$11,IF(V761="INTERMEDIA",'TARIFAS 2025'!$C$11,IF(V761="LEJANA",'TARIFAS 2025'!$D$11))))</f>
        <v>31419</v>
      </c>
      <c r="AA761" s="63">
        <f t="shared" si="11"/>
        <v>31419</v>
      </c>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row>
    <row r="762" spans="1:59" s="35" customFormat="1" ht="15.6">
      <c r="A762" s="44" t="s">
        <v>79</v>
      </c>
      <c r="B762" s="44" t="str">
        <f>VLOOKUP(A762,'CENTROS DE COSTOS'!A:D,2,0)</f>
        <v>0036-0003</v>
      </c>
      <c r="C762" s="44" t="str">
        <f>VLOOKUP(A762,'CENTROS DE COSTOS'!A:D,3,0)</f>
        <v>Wompi Suroccidente</v>
      </c>
      <c r="D762" s="44">
        <v>76001</v>
      </c>
      <c r="E762" s="44">
        <v>2834183</v>
      </c>
      <c r="F762" s="44">
        <v>78452</v>
      </c>
      <c r="G762" s="44" t="s">
        <v>35</v>
      </c>
      <c r="H762" s="44" t="s">
        <v>1103</v>
      </c>
      <c r="I762" s="44" t="s">
        <v>79</v>
      </c>
      <c r="J762" s="44" t="s">
        <v>5954</v>
      </c>
      <c r="K762" s="44" t="s">
        <v>1174</v>
      </c>
      <c r="L762" s="44" t="s">
        <v>5955</v>
      </c>
      <c r="M762" s="52">
        <v>45933.364583333336</v>
      </c>
      <c r="N762" s="52">
        <v>45942.502083333333</v>
      </c>
      <c r="O762" s="44" t="s">
        <v>37</v>
      </c>
      <c r="P762" s="44" t="s">
        <v>37</v>
      </c>
      <c r="Q762" s="44" t="s">
        <v>3805</v>
      </c>
      <c r="R762" s="44" t="s">
        <v>3806</v>
      </c>
      <c r="S762" s="44" t="s">
        <v>5956</v>
      </c>
      <c r="T762" s="44" t="s">
        <v>1178</v>
      </c>
      <c r="U762" s="44">
        <v>16</v>
      </c>
      <c r="V762" s="44" t="s">
        <v>42</v>
      </c>
      <c r="W762" s="44" t="str">
        <f>VLOOKUP(D762,TIPOLOGIA!A:F,6,0)</f>
        <v>TERRESTRE</v>
      </c>
      <c r="X762" s="44" t="s">
        <v>1348</v>
      </c>
      <c r="Y762" s="44">
        <v>1</v>
      </c>
      <c r="Z762" s="63">
        <f>IF(T762="SOPORTE_TELEFÓNICO",'TARIFAS 2025'!$B$14,IF(V762="PRINCIPAL",'TARIFAS 2025'!$B$11,IF(V762="INTERMEDIA",'TARIFAS 2025'!$C$11,IF(V762="LEJANA",'TARIFAS 2025'!$D$11))))</f>
        <v>31419</v>
      </c>
      <c r="AA762" s="63">
        <f t="shared" si="11"/>
        <v>31419</v>
      </c>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row>
    <row r="763" spans="1:59" s="35" customFormat="1" ht="15.6">
      <c r="A763" s="44" t="s">
        <v>79</v>
      </c>
      <c r="B763" s="44" t="str">
        <f>VLOOKUP(A763,'CENTROS DE COSTOS'!A:D,2,0)</f>
        <v>0036-0003</v>
      </c>
      <c r="C763" s="44" t="str">
        <f>VLOOKUP(A763,'CENTROS DE COSTOS'!A:D,3,0)</f>
        <v>Wompi Suroccidente</v>
      </c>
      <c r="D763" s="44">
        <v>76001</v>
      </c>
      <c r="E763" s="44">
        <v>2845145</v>
      </c>
      <c r="F763" s="44">
        <v>79048</v>
      </c>
      <c r="G763" s="44" t="s">
        <v>35</v>
      </c>
      <c r="H763" s="44" t="s">
        <v>1103</v>
      </c>
      <c r="I763" s="44" t="s">
        <v>79</v>
      </c>
      <c r="J763" s="44" t="s">
        <v>5957</v>
      </c>
      <c r="K763" s="44" t="s">
        <v>1174</v>
      </c>
      <c r="L763" s="44" t="s">
        <v>5958</v>
      </c>
      <c r="M763" s="52">
        <v>45936.543055555558</v>
      </c>
      <c r="N763" s="52">
        <v>45942.504166666666</v>
      </c>
      <c r="O763" s="44" t="s">
        <v>37</v>
      </c>
      <c r="P763" s="44" t="s">
        <v>37</v>
      </c>
      <c r="Q763" s="44" t="s">
        <v>3805</v>
      </c>
      <c r="R763" s="44" t="s">
        <v>3806</v>
      </c>
      <c r="S763" s="44" t="s">
        <v>5959</v>
      </c>
      <c r="T763" s="44" t="s">
        <v>1178</v>
      </c>
      <c r="U763" s="44">
        <v>16</v>
      </c>
      <c r="V763" s="44" t="s">
        <v>42</v>
      </c>
      <c r="W763" s="44" t="str">
        <f>VLOOKUP(D763,TIPOLOGIA!A:F,6,0)</f>
        <v>TERRESTRE</v>
      </c>
      <c r="X763" s="44" t="s">
        <v>1554</v>
      </c>
      <c r="Y763" s="44">
        <v>1</v>
      </c>
      <c r="Z763" s="63">
        <f>IF(T763="SOPORTE_TELEFÓNICO",'TARIFAS 2025'!$B$14,IF(V763="PRINCIPAL",'TARIFAS 2025'!$B$11,IF(V763="INTERMEDIA",'TARIFAS 2025'!$C$11,IF(V763="LEJANA",'TARIFAS 2025'!$D$11))))</f>
        <v>31419</v>
      </c>
      <c r="AA763" s="63">
        <f t="shared" si="11"/>
        <v>31419</v>
      </c>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row>
    <row r="764" spans="1:59" s="35" customFormat="1" ht="15.6">
      <c r="A764" s="44" t="s">
        <v>96</v>
      </c>
      <c r="B764" s="44" t="str">
        <f>VLOOKUP(A764,'CENTROS DE COSTOS'!A:D,2,0)</f>
        <v>0036-0001</v>
      </c>
      <c r="C764" s="44" t="str">
        <f>VLOOKUP(A764,'CENTROS DE COSTOS'!A:D,3,0)</f>
        <v>Wompi Costa</v>
      </c>
      <c r="D764" s="44">
        <v>47001</v>
      </c>
      <c r="E764" s="44">
        <v>2857272</v>
      </c>
      <c r="F764" s="44">
        <v>67751</v>
      </c>
      <c r="G764" s="44" t="s">
        <v>35</v>
      </c>
      <c r="H764" s="44" t="s">
        <v>789</v>
      </c>
      <c r="I764" s="44" t="s">
        <v>96</v>
      </c>
      <c r="J764" s="44" t="s">
        <v>5960</v>
      </c>
      <c r="K764" s="44" t="s">
        <v>1174</v>
      </c>
      <c r="L764" s="44" t="s">
        <v>5961</v>
      </c>
      <c r="M764" s="52">
        <v>45938.488888888889</v>
      </c>
      <c r="N764" s="52">
        <v>45942.506944444445</v>
      </c>
      <c r="O764" s="44" t="s">
        <v>37</v>
      </c>
      <c r="P764" s="44" t="s">
        <v>37</v>
      </c>
      <c r="Q764" s="44" t="s">
        <v>3805</v>
      </c>
      <c r="R764" s="44" t="s">
        <v>3806</v>
      </c>
      <c r="S764" s="44" t="s">
        <v>5962</v>
      </c>
      <c r="T764" s="44" t="s">
        <v>1178</v>
      </c>
      <c r="U764" s="44">
        <v>56</v>
      </c>
      <c r="V764" s="44" t="s">
        <v>42</v>
      </c>
      <c r="W764" s="44" t="str">
        <f>VLOOKUP(D764,TIPOLOGIA!A:F,6,0)</f>
        <v>TERRESTRE</v>
      </c>
      <c r="X764" s="44" t="s">
        <v>1943</v>
      </c>
      <c r="Y764" s="44">
        <v>1</v>
      </c>
      <c r="Z764" s="63">
        <f>IF(T764="SOPORTE_TELEFÓNICO",'TARIFAS 2025'!$B$14,IF(V764="PRINCIPAL",'TARIFAS 2025'!$B$11,IF(V764="INTERMEDIA",'TARIFAS 2025'!$C$11,IF(V764="LEJANA",'TARIFAS 2025'!$D$11))))</f>
        <v>31419</v>
      </c>
      <c r="AA764" s="63">
        <f t="shared" si="11"/>
        <v>31419</v>
      </c>
      <c r="AB764" s="41"/>
      <c r="AC764" s="41"/>
      <c r="AD764" s="41"/>
      <c r="AE764" s="41"/>
      <c r="AF764" s="41"/>
      <c r="AG764" s="41"/>
      <c r="AH764" s="41"/>
      <c r="AI764" s="41"/>
      <c r="AJ764" s="41"/>
      <c r="AK764" s="41"/>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row>
    <row r="765" spans="1:59" s="35" customFormat="1" ht="15.6">
      <c r="A765" s="44" t="s">
        <v>93</v>
      </c>
      <c r="B765" s="44" t="str">
        <f>VLOOKUP(A765,'CENTROS DE COSTOS'!A:D,2,0)</f>
        <v>0036-0003</v>
      </c>
      <c r="C765" s="44" t="str">
        <f>VLOOKUP(A765,'CENTROS DE COSTOS'!A:D,3,0)</f>
        <v>Wompi Suroccidente</v>
      </c>
      <c r="D765" s="44">
        <v>52001</v>
      </c>
      <c r="E765" s="44">
        <v>2860242</v>
      </c>
      <c r="F765" s="44">
        <v>19074</v>
      </c>
      <c r="G765" s="44" t="s">
        <v>35</v>
      </c>
      <c r="H765" s="44" t="s">
        <v>135</v>
      </c>
      <c r="I765" s="44" t="s">
        <v>93</v>
      </c>
      <c r="J765" s="44" t="s">
        <v>2231</v>
      </c>
      <c r="K765" s="44" t="s">
        <v>1174</v>
      </c>
      <c r="L765" s="44" t="s">
        <v>5963</v>
      </c>
      <c r="M765" s="52">
        <v>45939.333333333336</v>
      </c>
      <c r="N765" s="52">
        <v>45942.509722222225</v>
      </c>
      <c r="O765" s="44" t="s">
        <v>37</v>
      </c>
      <c r="P765" s="44" t="s">
        <v>37</v>
      </c>
      <c r="Q765" s="44" t="s">
        <v>3805</v>
      </c>
      <c r="R765" s="44" t="s">
        <v>3806</v>
      </c>
      <c r="S765" s="44" t="s">
        <v>5964</v>
      </c>
      <c r="T765" s="44" t="s">
        <v>1178</v>
      </c>
      <c r="U765" s="44">
        <v>16</v>
      </c>
      <c r="V765" s="44" t="s">
        <v>42</v>
      </c>
      <c r="W765" s="44" t="str">
        <f>VLOOKUP(D765,TIPOLOGIA!A:F,6,0)</f>
        <v>TERRESTRE</v>
      </c>
      <c r="X765" s="44" t="s">
        <v>2112</v>
      </c>
      <c r="Y765" s="44">
        <v>1</v>
      </c>
      <c r="Z765" s="63">
        <f>IF(T765="SOPORTE_TELEFÓNICO",'TARIFAS 2025'!$B$14,IF(V765="PRINCIPAL",'TARIFAS 2025'!$B$11,IF(V765="INTERMEDIA",'TARIFAS 2025'!$C$11,IF(V765="LEJANA",'TARIFAS 2025'!$D$11))))</f>
        <v>31419</v>
      </c>
      <c r="AA765" s="63">
        <f t="shared" si="11"/>
        <v>31419</v>
      </c>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1"/>
      <c r="AX765" s="41"/>
      <c r="AY765" s="41"/>
      <c r="AZ765" s="41"/>
      <c r="BA765" s="41"/>
      <c r="BB765" s="41"/>
      <c r="BC765" s="41"/>
      <c r="BD765" s="41"/>
      <c r="BE765" s="41"/>
      <c r="BF765" s="41"/>
      <c r="BG765" s="41"/>
    </row>
    <row r="766" spans="1:59" s="35" customFormat="1" ht="15.6">
      <c r="A766" s="44" t="s">
        <v>87</v>
      </c>
      <c r="B766" s="44" t="str">
        <f>VLOOKUP(A766,'CENTROS DE COSTOS'!A:D,2,0)</f>
        <v>0036-0006</v>
      </c>
      <c r="C766" s="44" t="str">
        <f>VLOOKUP(A766,'CENTROS DE COSTOS'!A:D,3,0)</f>
        <v>Wompi Oriente</v>
      </c>
      <c r="D766" s="44">
        <v>73001</v>
      </c>
      <c r="E766" s="44">
        <v>2863784</v>
      </c>
      <c r="F766" s="44">
        <v>71403</v>
      </c>
      <c r="G766" s="44" t="s">
        <v>35</v>
      </c>
      <c r="H766" s="44" t="s">
        <v>1058</v>
      </c>
      <c r="I766" s="44" t="s">
        <v>87</v>
      </c>
      <c r="J766" s="44" t="s">
        <v>5965</v>
      </c>
      <c r="K766" s="44" t="s">
        <v>1174</v>
      </c>
      <c r="L766" s="44" t="s">
        <v>5966</v>
      </c>
      <c r="M766" s="52">
        <v>45939.540972222225</v>
      </c>
      <c r="N766" s="52">
        <v>45942.513888888891</v>
      </c>
      <c r="O766" s="44" t="s">
        <v>37</v>
      </c>
      <c r="P766" s="44" t="s">
        <v>37</v>
      </c>
      <c r="Q766" s="44" t="s">
        <v>3805</v>
      </c>
      <c r="R766" s="44" t="s">
        <v>3806</v>
      </c>
      <c r="S766" s="44" t="s">
        <v>5967</v>
      </c>
      <c r="T766" s="44" t="s">
        <v>1178</v>
      </c>
      <c r="U766" s="44">
        <v>40</v>
      </c>
      <c r="V766" s="44" t="s">
        <v>42</v>
      </c>
      <c r="W766" s="44" t="str">
        <f>VLOOKUP(D766,TIPOLOGIA!A:F,6,0)</f>
        <v>TERRESTRE</v>
      </c>
      <c r="X766" s="44" t="s">
        <v>1348</v>
      </c>
      <c r="Y766" s="44">
        <v>1</v>
      </c>
      <c r="Z766" s="63">
        <f>IF(T766="SOPORTE_TELEFÓNICO",'TARIFAS 2025'!$B$14,IF(V766="PRINCIPAL",'TARIFAS 2025'!$B$11,IF(V766="INTERMEDIA",'TARIFAS 2025'!$C$11,IF(V766="LEJANA",'TARIFAS 2025'!$D$11))))</f>
        <v>31419</v>
      </c>
      <c r="AA766" s="63">
        <f t="shared" si="11"/>
        <v>31419</v>
      </c>
      <c r="AB766" s="41"/>
      <c r="AC766" s="41"/>
      <c r="AD766" s="41"/>
      <c r="AE766" s="41"/>
      <c r="AF766" s="41"/>
      <c r="AG766" s="41"/>
      <c r="AH766" s="41"/>
      <c r="AI766" s="41"/>
      <c r="AJ766" s="41"/>
      <c r="AK766" s="41"/>
      <c r="AL766" s="41"/>
      <c r="AM766" s="41"/>
      <c r="AN766" s="41"/>
      <c r="AO766" s="41"/>
      <c r="AP766" s="41"/>
      <c r="AQ766" s="41"/>
      <c r="AR766" s="41"/>
      <c r="AS766" s="41"/>
      <c r="AT766" s="41"/>
      <c r="AU766" s="41"/>
      <c r="AV766" s="41"/>
      <c r="AW766" s="41"/>
      <c r="AX766" s="41"/>
      <c r="AY766" s="41"/>
      <c r="AZ766" s="41"/>
      <c r="BA766" s="41"/>
      <c r="BB766" s="41"/>
      <c r="BC766" s="41"/>
      <c r="BD766" s="41"/>
      <c r="BE766" s="41"/>
      <c r="BF766" s="41"/>
      <c r="BG766" s="41"/>
    </row>
    <row r="767" spans="1:59" s="35" customFormat="1" ht="15.6">
      <c r="A767" s="44" t="s">
        <v>79</v>
      </c>
      <c r="B767" s="44" t="str">
        <f>VLOOKUP(A767,'CENTROS DE COSTOS'!A:D,2,0)</f>
        <v>0036-0003</v>
      </c>
      <c r="C767" s="44" t="str">
        <f>VLOOKUP(A767,'CENTROS DE COSTOS'!A:D,3,0)</f>
        <v>Wompi Suroccidente</v>
      </c>
      <c r="D767" s="44">
        <v>76001</v>
      </c>
      <c r="E767" s="44">
        <v>2864110</v>
      </c>
      <c r="F767" s="44">
        <v>71849</v>
      </c>
      <c r="G767" s="44" t="s">
        <v>35</v>
      </c>
      <c r="H767" s="44" t="s">
        <v>1103</v>
      </c>
      <c r="I767" s="44" t="s">
        <v>79</v>
      </c>
      <c r="J767" s="44" t="s">
        <v>5968</v>
      </c>
      <c r="K767" s="44" t="s">
        <v>1174</v>
      </c>
      <c r="L767" s="44" t="s">
        <v>5969</v>
      </c>
      <c r="M767" s="52">
        <v>45939.577777777777</v>
      </c>
      <c r="N767" s="52">
        <v>45942.515972222223</v>
      </c>
      <c r="O767" s="44" t="s">
        <v>37</v>
      </c>
      <c r="P767" s="44" t="s">
        <v>37</v>
      </c>
      <c r="Q767" s="44" t="s">
        <v>3805</v>
      </c>
      <c r="R767" s="44" t="s">
        <v>3806</v>
      </c>
      <c r="S767" s="44" t="s">
        <v>5970</v>
      </c>
      <c r="T767" s="44" t="s">
        <v>1178</v>
      </c>
      <c r="U767" s="44">
        <v>64</v>
      </c>
      <c r="V767" s="44" t="s">
        <v>42</v>
      </c>
      <c r="W767" s="44" t="str">
        <f>VLOOKUP(D767,TIPOLOGIA!A:F,6,0)</f>
        <v>TERRESTRE</v>
      </c>
      <c r="X767" s="44" t="s">
        <v>1259</v>
      </c>
      <c r="Y767" s="44">
        <v>1</v>
      </c>
      <c r="Z767" s="63">
        <f>IF(T767="SOPORTE_TELEFÓNICO",'TARIFAS 2025'!$B$14,IF(V767="PRINCIPAL",'TARIFAS 2025'!$B$11,IF(V767="INTERMEDIA",'TARIFAS 2025'!$C$11,IF(V767="LEJANA",'TARIFAS 2025'!$D$11))))</f>
        <v>31419</v>
      </c>
      <c r="AA767" s="63">
        <f t="shared" si="11"/>
        <v>31419</v>
      </c>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row>
    <row r="768" spans="1:59" s="35" customFormat="1" ht="15.6">
      <c r="A768" s="44" t="s">
        <v>76</v>
      </c>
      <c r="B768" s="44" t="str">
        <f>VLOOKUP(A768,'CENTROS DE COSTOS'!A:D,2,0)</f>
        <v>0036-0007</v>
      </c>
      <c r="C768" s="44" t="str">
        <f>VLOOKUP(A768,'CENTROS DE COSTOS'!A:D,3,0)</f>
        <v>Wompi Santander</v>
      </c>
      <c r="D768" s="44">
        <v>68001</v>
      </c>
      <c r="E768" s="44">
        <v>2866928</v>
      </c>
      <c r="F768" s="44">
        <v>75992</v>
      </c>
      <c r="G768" s="44" t="s">
        <v>35</v>
      </c>
      <c r="H768" s="44" t="s">
        <v>965</v>
      </c>
      <c r="I768" s="44" t="s">
        <v>76</v>
      </c>
      <c r="J768" s="44" t="s">
        <v>5971</v>
      </c>
      <c r="K768" s="44" t="s">
        <v>1174</v>
      </c>
      <c r="L768" s="44" t="s">
        <v>5972</v>
      </c>
      <c r="M768" s="52">
        <v>45940.345833333333</v>
      </c>
      <c r="N768" s="52">
        <v>45942.518750000003</v>
      </c>
      <c r="O768" s="44" t="s">
        <v>37</v>
      </c>
      <c r="P768" s="44" t="s">
        <v>37</v>
      </c>
      <c r="Q768" s="44" t="s">
        <v>3805</v>
      </c>
      <c r="R768" s="44" t="s">
        <v>3806</v>
      </c>
      <c r="S768" s="44" t="s">
        <v>5973</v>
      </c>
      <c r="T768" s="44" t="s">
        <v>1178</v>
      </c>
      <c r="U768" s="44">
        <v>16</v>
      </c>
      <c r="V768" s="44" t="s">
        <v>42</v>
      </c>
      <c r="W768" s="44" t="str">
        <f>VLOOKUP(D768,TIPOLOGIA!A:F,6,0)</f>
        <v>TERRESTRE</v>
      </c>
      <c r="X768" s="44" t="s">
        <v>1554</v>
      </c>
      <c r="Y768" s="44">
        <v>1</v>
      </c>
      <c r="Z768" s="63">
        <f>IF(T768="SOPORTE_TELEFÓNICO",'TARIFAS 2025'!$B$14,IF(V768="PRINCIPAL",'TARIFAS 2025'!$B$11,IF(V768="INTERMEDIA",'TARIFAS 2025'!$C$11,IF(V768="LEJANA",'TARIFAS 2025'!$D$11))))</f>
        <v>31419</v>
      </c>
      <c r="AA768" s="63">
        <f t="shared" si="11"/>
        <v>31419</v>
      </c>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1"/>
      <c r="AX768" s="41"/>
      <c r="AY768" s="41"/>
      <c r="AZ768" s="41"/>
      <c r="BA768" s="41"/>
      <c r="BB768" s="41"/>
      <c r="BC768" s="41"/>
      <c r="BD768" s="41"/>
      <c r="BE768" s="41"/>
      <c r="BF768" s="41"/>
      <c r="BG768" s="41"/>
    </row>
    <row r="769" spans="1:59" s="35" customFormat="1" ht="15.6">
      <c r="A769" s="44" t="s">
        <v>73</v>
      </c>
      <c r="B769" s="44" t="str">
        <f>VLOOKUP(A769,'CENTROS DE COSTOS'!A:D,2,0)</f>
        <v>0036-0004</v>
      </c>
      <c r="C769" s="44" t="str">
        <f>VLOOKUP(A769,'CENTROS DE COSTOS'!A:D,3,0)</f>
        <v>Wompi Centro</v>
      </c>
      <c r="D769" s="44">
        <v>11001</v>
      </c>
      <c r="E769" s="44">
        <v>2849698</v>
      </c>
      <c r="F769" s="44">
        <v>36028</v>
      </c>
      <c r="G769" s="44" t="s">
        <v>35</v>
      </c>
      <c r="H769" s="44" t="s">
        <v>620</v>
      </c>
      <c r="I769" s="44" t="s">
        <v>2057</v>
      </c>
      <c r="J769" s="44" t="s">
        <v>5974</v>
      </c>
      <c r="K769" s="44" t="s">
        <v>1174</v>
      </c>
      <c r="L769" s="44" t="s">
        <v>5975</v>
      </c>
      <c r="M769" s="52">
        <v>45937.405555555553</v>
      </c>
      <c r="N769" s="52">
        <v>45942.520138888889</v>
      </c>
      <c r="O769" s="44" t="s">
        <v>37</v>
      </c>
      <c r="P769" s="44" t="s">
        <v>37</v>
      </c>
      <c r="Q769" s="44" t="s">
        <v>4094</v>
      </c>
      <c r="R769" s="44" t="s">
        <v>4095</v>
      </c>
      <c r="S769" s="44" t="s">
        <v>5976</v>
      </c>
      <c r="T769" s="44" t="s">
        <v>1178</v>
      </c>
      <c r="U769" s="44">
        <v>0</v>
      </c>
      <c r="V769" s="44" t="s">
        <v>42</v>
      </c>
      <c r="W769" s="44" t="str">
        <f>VLOOKUP(D769,TIPOLOGIA!A:F,6,0)</f>
        <v>TERRESTRE</v>
      </c>
      <c r="X769" s="44" t="s">
        <v>1297</v>
      </c>
      <c r="Y769" s="44">
        <v>1</v>
      </c>
      <c r="Z769" s="63">
        <f>IF(T769="SOPORTE_TELEFÓNICO",'TARIFAS 2025'!$B$14,IF(V769="PRINCIPAL",'TARIFAS 2025'!$B$11,IF(V769="INTERMEDIA",'TARIFAS 2025'!$C$11,IF(V769="LEJANA",'TARIFAS 2025'!$D$11))))</f>
        <v>31419</v>
      </c>
      <c r="AA769" s="63">
        <f t="shared" si="11"/>
        <v>31419</v>
      </c>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row>
    <row r="770" spans="1:59" s="35" customFormat="1" ht="15.6">
      <c r="A770" s="44" t="s">
        <v>100</v>
      </c>
      <c r="B770" s="44" t="str">
        <f>VLOOKUP(A770,'CENTROS DE COSTOS'!A:D,2,0)</f>
        <v>0036-0006</v>
      </c>
      <c r="C770" s="44" t="str">
        <f>VLOOKUP(A770,'CENTROS DE COSTOS'!A:D,3,0)</f>
        <v>Wompi Oriente</v>
      </c>
      <c r="D770" s="44">
        <v>50001</v>
      </c>
      <c r="E770" s="44">
        <v>2860484</v>
      </c>
      <c r="F770" s="44">
        <v>66484</v>
      </c>
      <c r="G770" s="44" t="s">
        <v>35</v>
      </c>
      <c r="H770" s="44" t="s">
        <v>816</v>
      </c>
      <c r="I770" s="44" t="s">
        <v>100</v>
      </c>
      <c r="J770" s="44" t="s">
        <v>5977</v>
      </c>
      <c r="K770" s="44" t="s">
        <v>1174</v>
      </c>
      <c r="L770" s="44" t="s">
        <v>5978</v>
      </c>
      <c r="M770" s="52">
        <v>45939.333333333336</v>
      </c>
      <c r="N770" s="52">
        <v>45942.520833333336</v>
      </c>
      <c r="O770" s="44" t="s">
        <v>37</v>
      </c>
      <c r="P770" s="44" t="s">
        <v>37</v>
      </c>
      <c r="Q770" s="44" t="s">
        <v>3805</v>
      </c>
      <c r="R770" s="44" t="s">
        <v>3806</v>
      </c>
      <c r="S770" s="44" t="s">
        <v>5979</v>
      </c>
      <c r="T770" s="44" t="s">
        <v>1178</v>
      </c>
      <c r="U770" s="44">
        <v>40</v>
      </c>
      <c r="V770" s="44" t="s">
        <v>42</v>
      </c>
      <c r="W770" s="44" t="str">
        <f>VLOOKUP(D770,TIPOLOGIA!A:F,6,0)</f>
        <v>TERRESTRE</v>
      </c>
      <c r="X770" s="44" t="s">
        <v>1193</v>
      </c>
      <c r="Y770" s="44">
        <v>1</v>
      </c>
      <c r="Z770" s="63">
        <f>IF(T770="SOPORTE_TELEFÓNICO",'TARIFAS 2025'!$B$14,IF(V770="PRINCIPAL",'TARIFAS 2025'!$B$11,IF(V770="INTERMEDIA",'TARIFAS 2025'!$C$11,IF(V770="LEJANA",'TARIFAS 2025'!$D$11))))</f>
        <v>31419</v>
      </c>
      <c r="AA770" s="63">
        <f t="shared" si="11"/>
        <v>31419</v>
      </c>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row>
    <row r="771" spans="1:59" s="35" customFormat="1" ht="15.6">
      <c r="A771" s="44" t="s">
        <v>79</v>
      </c>
      <c r="B771" s="44" t="str">
        <f>VLOOKUP(A771,'CENTROS DE COSTOS'!A:D,2,0)</f>
        <v>0036-0003</v>
      </c>
      <c r="C771" s="44" t="str">
        <f>VLOOKUP(A771,'CENTROS DE COSTOS'!A:D,3,0)</f>
        <v>Wompi Suroccidente</v>
      </c>
      <c r="D771" s="44">
        <v>76001</v>
      </c>
      <c r="E771" s="44">
        <v>2861174</v>
      </c>
      <c r="F771" s="44">
        <v>34501</v>
      </c>
      <c r="G771" s="44" t="s">
        <v>35</v>
      </c>
      <c r="H771" s="44" t="s">
        <v>1103</v>
      </c>
      <c r="I771" s="44" t="s">
        <v>79</v>
      </c>
      <c r="J771" s="44" t="s">
        <v>5813</v>
      </c>
      <c r="K771" s="44" t="s">
        <v>1174</v>
      </c>
      <c r="L771" s="44" t="s">
        <v>5980</v>
      </c>
      <c r="M771" s="52">
        <v>45939.355555555558</v>
      </c>
      <c r="N771" s="52">
        <v>45942.522222222222</v>
      </c>
      <c r="O771" s="44" t="s">
        <v>37</v>
      </c>
      <c r="P771" s="44" t="s">
        <v>37</v>
      </c>
      <c r="Q771" s="44" t="s">
        <v>3805</v>
      </c>
      <c r="R771" s="44" t="s">
        <v>3806</v>
      </c>
      <c r="S771" s="44" t="s">
        <v>5981</v>
      </c>
      <c r="T771" s="44" t="s">
        <v>1178</v>
      </c>
      <c r="U771" s="44">
        <v>64</v>
      </c>
      <c r="V771" s="44" t="s">
        <v>42</v>
      </c>
      <c r="W771" s="44" t="str">
        <f>VLOOKUP(D771,TIPOLOGIA!A:F,6,0)</f>
        <v>TERRESTRE</v>
      </c>
      <c r="X771" s="44" t="s">
        <v>2714</v>
      </c>
      <c r="Y771" s="44">
        <v>1</v>
      </c>
      <c r="Z771" s="63">
        <f>IF(T771="SOPORTE_TELEFÓNICO",'TARIFAS 2025'!$B$14,IF(V771="PRINCIPAL",'TARIFAS 2025'!$B$11,IF(V771="INTERMEDIA",'TARIFAS 2025'!$C$11,IF(V771="LEJANA",'TARIFAS 2025'!$D$11))))</f>
        <v>31419</v>
      </c>
      <c r="AA771" s="63">
        <f t="shared" ref="AA771:AA834" si="12">Z771*Y771</f>
        <v>31419</v>
      </c>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row>
    <row r="772" spans="1:59" s="35" customFormat="1" ht="15.6">
      <c r="A772" s="44" t="s">
        <v>76</v>
      </c>
      <c r="B772" s="44" t="str">
        <f>VLOOKUP(A772,'CENTROS DE COSTOS'!A:D,2,0)</f>
        <v>0036-0007</v>
      </c>
      <c r="C772" s="44" t="str">
        <f>VLOOKUP(A772,'CENTROS DE COSTOS'!A:D,3,0)</f>
        <v>Wompi Santander</v>
      </c>
      <c r="D772" s="44">
        <v>68276</v>
      </c>
      <c r="E772" s="44">
        <v>2868380</v>
      </c>
      <c r="F772" s="44">
        <v>70671</v>
      </c>
      <c r="G772" s="44" t="s">
        <v>35</v>
      </c>
      <c r="H772" s="44" t="s">
        <v>965</v>
      </c>
      <c r="I772" s="44" t="s">
        <v>989</v>
      </c>
      <c r="J772" s="44" t="s">
        <v>5982</v>
      </c>
      <c r="K772" s="44" t="s">
        <v>1174</v>
      </c>
      <c r="L772" s="44" t="s">
        <v>5983</v>
      </c>
      <c r="M772" s="52">
        <v>45940.45</v>
      </c>
      <c r="N772" s="52">
        <v>45942.522916666669</v>
      </c>
      <c r="O772" s="44" t="s">
        <v>37</v>
      </c>
      <c r="P772" s="44" t="s">
        <v>37</v>
      </c>
      <c r="Q772" s="44" t="s">
        <v>3805</v>
      </c>
      <c r="R772" s="44" t="s">
        <v>3806</v>
      </c>
      <c r="S772" s="44" t="s">
        <v>5984</v>
      </c>
      <c r="T772" s="44" t="s">
        <v>1178</v>
      </c>
      <c r="U772" s="44">
        <v>64</v>
      </c>
      <c r="V772" s="44" t="s">
        <v>42</v>
      </c>
      <c r="W772" s="44" t="str">
        <f>VLOOKUP(D772,TIPOLOGIA!A:F,6,0)</f>
        <v>TERRESTRE</v>
      </c>
      <c r="X772" s="44" t="s">
        <v>2026</v>
      </c>
      <c r="Y772" s="44">
        <v>1</v>
      </c>
      <c r="Z772" s="63">
        <f>IF(T772="SOPORTE_TELEFÓNICO",'TARIFAS 2025'!$B$14,IF(V772="PRINCIPAL",'TARIFAS 2025'!$B$11,IF(V772="INTERMEDIA",'TARIFAS 2025'!$C$11,IF(V772="LEJANA",'TARIFAS 2025'!$D$11))))</f>
        <v>31419</v>
      </c>
      <c r="AA772" s="63">
        <f t="shared" si="12"/>
        <v>31419</v>
      </c>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row>
    <row r="773" spans="1:59" s="35" customFormat="1" ht="15.6">
      <c r="A773" s="44" t="s">
        <v>79</v>
      </c>
      <c r="B773" s="44" t="str">
        <f>VLOOKUP(A773,'CENTROS DE COSTOS'!A:D,2,0)</f>
        <v>0036-0003</v>
      </c>
      <c r="C773" s="44" t="str">
        <f>VLOOKUP(A773,'CENTROS DE COSTOS'!A:D,3,0)</f>
        <v>Wompi Suroccidente</v>
      </c>
      <c r="D773" s="44">
        <v>76001</v>
      </c>
      <c r="E773" s="44">
        <v>2861475</v>
      </c>
      <c r="F773" s="44">
        <v>42658</v>
      </c>
      <c r="G773" s="44" t="s">
        <v>35</v>
      </c>
      <c r="H773" s="44" t="s">
        <v>1103</v>
      </c>
      <c r="I773" s="44" t="s">
        <v>79</v>
      </c>
      <c r="J773" s="44" t="s">
        <v>5985</v>
      </c>
      <c r="K773" s="44" t="s">
        <v>1174</v>
      </c>
      <c r="L773" s="44" t="s">
        <v>5986</v>
      </c>
      <c r="M773" s="52">
        <v>45939.375</v>
      </c>
      <c r="N773" s="52">
        <v>45942.525694444441</v>
      </c>
      <c r="O773" s="44" t="s">
        <v>37</v>
      </c>
      <c r="P773" s="44" t="s">
        <v>37</v>
      </c>
      <c r="Q773" s="44" t="s">
        <v>3805</v>
      </c>
      <c r="R773" s="44" t="s">
        <v>3806</v>
      </c>
      <c r="S773" s="44" t="s">
        <v>5987</v>
      </c>
      <c r="T773" s="44" t="s">
        <v>1178</v>
      </c>
      <c r="U773" s="44">
        <v>48</v>
      </c>
      <c r="V773" s="44" t="s">
        <v>42</v>
      </c>
      <c r="W773" s="44" t="str">
        <f>VLOOKUP(D773,TIPOLOGIA!A:F,6,0)</f>
        <v>TERRESTRE</v>
      </c>
      <c r="X773" s="44" t="s">
        <v>2812</v>
      </c>
      <c r="Y773" s="44">
        <v>1</v>
      </c>
      <c r="Z773" s="63">
        <f>IF(T773="SOPORTE_TELEFÓNICO",'TARIFAS 2025'!$B$14,IF(V773="PRINCIPAL",'TARIFAS 2025'!$B$11,IF(V773="INTERMEDIA",'TARIFAS 2025'!$C$11,IF(V773="LEJANA",'TARIFAS 2025'!$D$11))))</f>
        <v>31419</v>
      </c>
      <c r="AA773" s="63">
        <f t="shared" si="12"/>
        <v>31419</v>
      </c>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row>
    <row r="774" spans="1:59" s="35" customFormat="1" ht="15.6">
      <c r="A774" s="44" t="s">
        <v>79</v>
      </c>
      <c r="B774" s="44" t="str">
        <f>VLOOKUP(A774,'CENTROS DE COSTOS'!A:D,2,0)</f>
        <v>0036-0003</v>
      </c>
      <c r="C774" s="44" t="str">
        <f>VLOOKUP(A774,'CENTROS DE COSTOS'!A:D,3,0)</f>
        <v>Wompi Suroccidente</v>
      </c>
      <c r="D774" s="44">
        <v>76001</v>
      </c>
      <c r="E774" s="44">
        <v>2862998</v>
      </c>
      <c r="F774" s="44">
        <v>52803</v>
      </c>
      <c r="G774" s="44" t="s">
        <v>35</v>
      </c>
      <c r="H774" s="44" t="s">
        <v>1103</v>
      </c>
      <c r="I774" s="44" t="s">
        <v>79</v>
      </c>
      <c r="J774" s="44" t="s">
        <v>5988</v>
      </c>
      <c r="K774" s="44" t="s">
        <v>1174</v>
      </c>
      <c r="L774" s="44" t="s">
        <v>5989</v>
      </c>
      <c r="M774" s="52">
        <v>45939.477777777778</v>
      </c>
      <c r="N774" s="52">
        <v>45942.526388888888</v>
      </c>
      <c r="O774" s="44" t="s">
        <v>37</v>
      </c>
      <c r="P774" s="44" t="s">
        <v>37</v>
      </c>
      <c r="Q774" s="44" t="s">
        <v>3805</v>
      </c>
      <c r="R774" s="44" t="s">
        <v>3806</v>
      </c>
      <c r="S774" s="44" t="s">
        <v>5990</v>
      </c>
      <c r="T774" s="44" t="s">
        <v>1178</v>
      </c>
      <c r="U774" s="44">
        <v>64</v>
      </c>
      <c r="V774" s="44" t="s">
        <v>42</v>
      </c>
      <c r="W774" s="44" t="str">
        <f>VLOOKUP(D774,TIPOLOGIA!A:F,6,0)</f>
        <v>TERRESTRE</v>
      </c>
      <c r="X774" s="44" t="s">
        <v>1554</v>
      </c>
      <c r="Y774" s="44">
        <v>1</v>
      </c>
      <c r="Z774" s="63">
        <f>IF(T774="SOPORTE_TELEFÓNICO",'TARIFAS 2025'!$B$14,IF(V774="PRINCIPAL",'TARIFAS 2025'!$B$11,IF(V774="INTERMEDIA",'TARIFAS 2025'!$C$11,IF(V774="LEJANA",'TARIFAS 2025'!$D$11))))</f>
        <v>31419</v>
      </c>
      <c r="AA774" s="63">
        <f t="shared" si="12"/>
        <v>31419</v>
      </c>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row>
    <row r="775" spans="1:59" s="35" customFormat="1" ht="15.6">
      <c r="A775" s="44" t="s">
        <v>101</v>
      </c>
      <c r="B775" s="44" t="str">
        <f>VLOOKUP(A775,'CENTROS DE COSTOS'!A:D,2,0)</f>
        <v>0036-0006</v>
      </c>
      <c r="C775" s="44" t="str">
        <f>VLOOKUP(A775,'CENTROS DE COSTOS'!A:D,3,0)</f>
        <v>Wompi Oriente</v>
      </c>
      <c r="D775" s="44">
        <v>85001</v>
      </c>
      <c r="E775" s="44">
        <v>2866877</v>
      </c>
      <c r="F775" s="44">
        <v>76523</v>
      </c>
      <c r="G775" s="44" t="s">
        <v>35</v>
      </c>
      <c r="H775" s="44" t="s">
        <v>483</v>
      </c>
      <c r="I775" s="44" t="s">
        <v>101</v>
      </c>
      <c r="J775" s="44" t="s">
        <v>5991</v>
      </c>
      <c r="K775" s="44" t="s">
        <v>1174</v>
      </c>
      <c r="L775" s="44" t="s">
        <v>5992</v>
      </c>
      <c r="M775" s="52">
        <v>45940.353472222225</v>
      </c>
      <c r="N775" s="52">
        <v>45942.527777777781</v>
      </c>
      <c r="O775" s="44" t="s">
        <v>37</v>
      </c>
      <c r="P775" s="44" t="s">
        <v>37</v>
      </c>
      <c r="Q775" s="44" t="s">
        <v>3805</v>
      </c>
      <c r="R775" s="44" t="s">
        <v>3806</v>
      </c>
      <c r="S775" s="44" t="s">
        <v>5993</v>
      </c>
      <c r="T775" s="44" t="s">
        <v>1178</v>
      </c>
      <c r="U775" s="44">
        <v>48</v>
      </c>
      <c r="V775" s="44" t="s">
        <v>42</v>
      </c>
      <c r="W775" s="44" t="str">
        <f>VLOOKUP(D775,TIPOLOGIA!A:F,6,0)</f>
        <v>TERRESTRE</v>
      </c>
      <c r="X775" s="44" t="s">
        <v>1943</v>
      </c>
      <c r="Y775" s="44">
        <v>1</v>
      </c>
      <c r="Z775" s="63">
        <f>IF(T775="SOPORTE_TELEFÓNICO",'TARIFAS 2025'!$B$14,IF(V775="PRINCIPAL",'TARIFAS 2025'!$B$11,IF(V775="INTERMEDIA",'TARIFAS 2025'!$C$11,IF(V775="LEJANA",'TARIFAS 2025'!$D$11))))</f>
        <v>31419</v>
      </c>
      <c r="AA775" s="63">
        <f t="shared" si="12"/>
        <v>31419</v>
      </c>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row>
    <row r="776" spans="1:59" s="35" customFormat="1" ht="15.6">
      <c r="A776" s="44" t="s">
        <v>73</v>
      </c>
      <c r="B776" s="44" t="str">
        <f>VLOOKUP(A776,'CENTROS DE COSTOS'!A:D,2,0)</f>
        <v>0036-0004</v>
      </c>
      <c r="C776" s="44" t="str">
        <f>VLOOKUP(A776,'CENTROS DE COSTOS'!A:D,3,0)</f>
        <v>Wompi Centro</v>
      </c>
      <c r="D776" s="44">
        <v>25754</v>
      </c>
      <c r="E776" s="44">
        <v>2865340</v>
      </c>
      <c r="F776" s="44">
        <v>48452</v>
      </c>
      <c r="G776" s="44" t="s">
        <v>35</v>
      </c>
      <c r="H776" s="44" t="s">
        <v>620</v>
      </c>
      <c r="I776" s="44" t="s">
        <v>700</v>
      </c>
      <c r="J776" s="44" t="s">
        <v>5994</v>
      </c>
      <c r="K776" s="44" t="s">
        <v>1174</v>
      </c>
      <c r="L776" s="44" t="s">
        <v>5995</v>
      </c>
      <c r="M776" s="52">
        <v>45939.681250000001</v>
      </c>
      <c r="N776" s="52">
        <v>45942.527777777781</v>
      </c>
      <c r="O776" s="44" t="s">
        <v>37</v>
      </c>
      <c r="P776" s="44" t="s">
        <v>37</v>
      </c>
      <c r="Q776" s="44" t="s">
        <v>3805</v>
      </c>
      <c r="R776" s="44" t="s">
        <v>3806</v>
      </c>
      <c r="S776" s="44" t="s">
        <v>5996</v>
      </c>
      <c r="T776" s="44" t="s">
        <v>1178</v>
      </c>
      <c r="U776" s="44">
        <v>24</v>
      </c>
      <c r="V776" s="44" t="s">
        <v>42</v>
      </c>
      <c r="W776" s="44" t="str">
        <f>VLOOKUP(D776,TIPOLOGIA!A:F,6,0)</f>
        <v>TERRESTRE</v>
      </c>
      <c r="X776" s="44" t="s">
        <v>1537</v>
      </c>
      <c r="Y776" s="44">
        <v>1</v>
      </c>
      <c r="Z776" s="63">
        <f>IF(T776="SOPORTE_TELEFÓNICO",'TARIFAS 2025'!$B$14,IF(V776="PRINCIPAL",'TARIFAS 2025'!$B$11,IF(V776="INTERMEDIA",'TARIFAS 2025'!$C$11,IF(V776="LEJANA",'TARIFAS 2025'!$D$11))))</f>
        <v>31419</v>
      </c>
      <c r="AA776" s="63">
        <f t="shared" si="12"/>
        <v>31419</v>
      </c>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row>
    <row r="777" spans="1:59" s="35" customFormat="1" ht="15.6">
      <c r="A777" s="44" t="s">
        <v>98</v>
      </c>
      <c r="B777" s="44" t="str">
        <f>VLOOKUP(A777,'CENTROS DE COSTOS'!A:D,2,0)</f>
        <v>0036-0007</v>
      </c>
      <c r="C777" s="44" t="str">
        <f>VLOOKUP(A777,'CENTROS DE COSTOS'!A:D,3,0)</f>
        <v>Wompi Santander</v>
      </c>
      <c r="D777" s="44">
        <v>15001</v>
      </c>
      <c r="E777" s="44">
        <v>2866016</v>
      </c>
      <c r="F777" s="44">
        <v>79800</v>
      </c>
      <c r="G777" s="44" t="s">
        <v>35</v>
      </c>
      <c r="H777" s="44" t="s">
        <v>324</v>
      </c>
      <c r="I777" s="44" t="s">
        <v>98</v>
      </c>
      <c r="J777" s="44" t="s">
        <v>5997</v>
      </c>
      <c r="K777" s="44" t="s">
        <v>1174</v>
      </c>
      <c r="L777" s="44" t="s">
        <v>5998</v>
      </c>
      <c r="M777" s="52">
        <v>45940.333333333336</v>
      </c>
      <c r="N777" s="52">
        <v>45942.52847222222</v>
      </c>
      <c r="O777" s="44" t="s">
        <v>37</v>
      </c>
      <c r="P777" s="44" t="s">
        <v>37</v>
      </c>
      <c r="Q777" s="44" t="s">
        <v>3805</v>
      </c>
      <c r="R777" s="44" t="s">
        <v>3806</v>
      </c>
      <c r="S777" s="44" t="s">
        <v>5999</v>
      </c>
      <c r="T777" s="44" t="s">
        <v>1178</v>
      </c>
      <c r="U777" s="44">
        <v>24</v>
      </c>
      <c r="V777" s="44" t="s">
        <v>42</v>
      </c>
      <c r="W777" s="44" t="str">
        <f>VLOOKUP(D777,TIPOLOGIA!A:F,6,0)</f>
        <v>TERRESTRE</v>
      </c>
      <c r="X777" s="44" t="s">
        <v>2449</v>
      </c>
      <c r="Y777" s="44">
        <v>1</v>
      </c>
      <c r="Z777" s="63">
        <f>IF(T777="SOPORTE_TELEFÓNICO",'TARIFAS 2025'!$B$14,IF(V777="PRINCIPAL",'TARIFAS 2025'!$B$11,IF(V777="INTERMEDIA",'TARIFAS 2025'!$C$11,IF(V777="LEJANA",'TARIFAS 2025'!$D$11))))</f>
        <v>31419</v>
      </c>
      <c r="AA777" s="63">
        <f t="shared" si="12"/>
        <v>31419</v>
      </c>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row>
    <row r="778" spans="1:59" s="35" customFormat="1" ht="15.6">
      <c r="A778" s="44" t="s">
        <v>92</v>
      </c>
      <c r="B778" s="44" t="str">
        <f>VLOOKUP(A778,'CENTROS DE COSTOS'!A:D,2,0)</f>
        <v>0036-0006</v>
      </c>
      <c r="C778" s="44" t="str">
        <f>VLOOKUP(A778,'CENTROS DE COSTOS'!A:D,3,0)</f>
        <v>Wompi Oriente</v>
      </c>
      <c r="D778" s="44">
        <v>41001</v>
      </c>
      <c r="E778" s="44">
        <v>2866980</v>
      </c>
      <c r="F778" s="44">
        <v>70930</v>
      </c>
      <c r="G778" s="44" t="s">
        <v>35</v>
      </c>
      <c r="H778" s="44" t="s">
        <v>742</v>
      </c>
      <c r="I778" s="44" t="s">
        <v>92</v>
      </c>
      <c r="J778" s="44" t="s">
        <v>6000</v>
      </c>
      <c r="K778" s="44" t="s">
        <v>1174</v>
      </c>
      <c r="L778" s="44" t="s">
        <v>6001</v>
      </c>
      <c r="M778" s="52">
        <v>45940.356249999997</v>
      </c>
      <c r="N778" s="52">
        <v>45942.529861111114</v>
      </c>
      <c r="O778" s="44" t="s">
        <v>37</v>
      </c>
      <c r="P778" s="44" t="s">
        <v>37</v>
      </c>
      <c r="Q778" s="44" t="s">
        <v>3805</v>
      </c>
      <c r="R778" s="44" t="s">
        <v>3806</v>
      </c>
      <c r="S778" s="44" t="s">
        <v>6002</v>
      </c>
      <c r="T778" s="44" t="s">
        <v>1178</v>
      </c>
      <c r="U778" s="44">
        <v>24</v>
      </c>
      <c r="V778" s="44" t="s">
        <v>42</v>
      </c>
      <c r="W778" s="44" t="str">
        <f>VLOOKUP(D778,TIPOLOGIA!A:F,6,0)</f>
        <v>TERRESTRE</v>
      </c>
      <c r="X778" s="44" t="s">
        <v>1242</v>
      </c>
      <c r="Y778" s="44">
        <v>1</v>
      </c>
      <c r="Z778" s="63">
        <f>IF(T778="SOPORTE_TELEFÓNICO",'TARIFAS 2025'!$B$14,IF(V778="PRINCIPAL",'TARIFAS 2025'!$B$11,IF(V778="INTERMEDIA",'TARIFAS 2025'!$C$11,IF(V778="LEJANA",'TARIFAS 2025'!$D$11))))</f>
        <v>31419</v>
      </c>
      <c r="AA778" s="63">
        <f t="shared" si="12"/>
        <v>31419</v>
      </c>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row>
    <row r="779" spans="1:59" s="35" customFormat="1" ht="15.6">
      <c r="A779" s="44" t="s">
        <v>92</v>
      </c>
      <c r="B779" s="44" t="str">
        <f>VLOOKUP(A779,'CENTROS DE COSTOS'!A:D,2,0)</f>
        <v>0036-0006</v>
      </c>
      <c r="C779" s="44" t="str">
        <f>VLOOKUP(A779,'CENTROS DE COSTOS'!A:D,3,0)</f>
        <v>Wompi Oriente</v>
      </c>
      <c r="D779" s="44">
        <v>41001</v>
      </c>
      <c r="E779" s="44">
        <v>2871092</v>
      </c>
      <c r="F779" s="44">
        <v>58897</v>
      </c>
      <c r="G779" s="44" t="s">
        <v>35</v>
      </c>
      <c r="H779" s="44" t="s">
        <v>742</v>
      </c>
      <c r="I779" s="44" t="s">
        <v>92</v>
      </c>
      <c r="J779" s="44" t="s">
        <v>6003</v>
      </c>
      <c r="K779" s="44" t="s">
        <v>1174</v>
      </c>
      <c r="L779" s="44" t="s">
        <v>6004</v>
      </c>
      <c r="M779" s="52">
        <v>45940.682638888888</v>
      </c>
      <c r="N779" s="52">
        <v>45942.531944444447</v>
      </c>
      <c r="O779" s="44" t="s">
        <v>37</v>
      </c>
      <c r="P779" s="44" t="s">
        <v>37</v>
      </c>
      <c r="Q779" s="44" t="s">
        <v>3805</v>
      </c>
      <c r="R779" s="44" t="s">
        <v>3806</v>
      </c>
      <c r="S779" s="44" t="s">
        <v>6005</v>
      </c>
      <c r="T779" s="44" t="s">
        <v>1178</v>
      </c>
      <c r="U779" s="44">
        <v>32</v>
      </c>
      <c r="V779" s="44" t="s">
        <v>42</v>
      </c>
      <c r="W779" s="44" t="str">
        <f>VLOOKUP(D779,TIPOLOGIA!A:F,6,0)</f>
        <v>TERRESTRE</v>
      </c>
      <c r="X779" s="44" t="s">
        <v>1265</v>
      </c>
      <c r="Y779" s="44">
        <v>1</v>
      </c>
      <c r="Z779" s="63">
        <f>IF(T779="SOPORTE_TELEFÓNICO",'TARIFAS 2025'!$B$14,IF(V779="PRINCIPAL",'TARIFAS 2025'!$B$11,IF(V779="INTERMEDIA",'TARIFAS 2025'!$C$11,IF(V779="LEJANA",'TARIFAS 2025'!$D$11))))</f>
        <v>31419</v>
      </c>
      <c r="AA779" s="63">
        <f t="shared" si="12"/>
        <v>31419</v>
      </c>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row>
    <row r="780" spans="1:59" s="35" customFormat="1" ht="15.6">
      <c r="A780" s="44" t="s">
        <v>79</v>
      </c>
      <c r="B780" s="44" t="str">
        <f>VLOOKUP(A780,'CENTROS DE COSTOS'!A:D,2,0)</f>
        <v>0036-0003</v>
      </c>
      <c r="C780" s="44" t="str">
        <f>VLOOKUP(A780,'CENTROS DE COSTOS'!A:D,3,0)</f>
        <v>Wompi Suroccidente</v>
      </c>
      <c r="D780" s="44">
        <v>76520</v>
      </c>
      <c r="E780" s="44">
        <v>2868926</v>
      </c>
      <c r="F780" s="44">
        <v>76149</v>
      </c>
      <c r="G780" s="44" t="s">
        <v>35</v>
      </c>
      <c r="H780" s="44" t="s">
        <v>1103</v>
      </c>
      <c r="I780" s="44" t="s">
        <v>1124</v>
      </c>
      <c r="J780" s="44" t="s">
        <v>6006</v>
      </c>
      <c r="K780" s="44" t="s">
        <v>1174</v>
      </c>
      <c r="L780" s="44" t="s">
        <v>6007</v>
      </c>
      <c r="M780" s="52">
        <v>45940.478472222225</v>
      </c>
      <c r="N780" s="52">
        <v>45942.53402777778</v>
      </c>
      <c r="O780" s="44" t="s">
        <v>37</v>
      </c>
      <c r="P780" s="44" t="s">
        <v>37</v>
      </c>
      <c r="Q780" s="44" t="s">
        <v>3805</v>
      </c>
      <c r="R780" s="44" t="s">
        <v>3806</v>
      </c>
      <c r="S780" s="44" t="s">
        <v>6008</v>
      </c>
      <c r="T780" s="44" t="s">
        <v>1178</v>
      </c>
      <c r="U780" s="44">
        <v>16</v>
      </c>
      <c r="V780" s="44" t="s">
        <v>42</v>
      </c>
      <c r="W780" s="44" t="str">
        <f>VLOOKUP(D780,TIPOLOGIA!A:F,6,0)</f>
        <v>TERRESTRE</v>
      </c>
      <c r="X780" s="44" t="s">
        <v>1205</v>
      </c>
      <c r="Y780" s="44">
        <v>1</v>
      </c>
      <c r="Z780" s="63">
        <f>IF(T780="SOPORTE_TELEFÓNICO",'TARIFAS 2025'!$B$14,IF(V780="PRINCIPAL",'TARIFAS 2025'!$B$11,IF(V780="INTERMEDIA",'TARIFAS 2025'!$C$11,IF(V780="LEJANA",'TARIFAS 2025'!$D$11))))</f>
        <v>31419</v>
      </c>
      <c r="AA780" s="63">
        <f t="shared" si="12"/>
        <v>31419</v>
      </c>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row>
    <row r="781" spans="1:59" s="35" customFormat="1" ht="15.6">
      <c r="A781" s="44" t="s">
        <v>76</v>
      </c>
      <c r="B781" s="44" t="str">
        <f>VLOOKUP(A781,'CENTROS DE COSTOS'!A:D,2,0)</f>
        <v>0036-0007</v>
      </c>
      <c r="C781" s="44" t="str">
        <f>VLOOKUP(A781,'CENTROS DE COSTOS'!A:D,3,0)</f>
        <v>Wompi Santander</v>
      </c>
      <c r="D781" s="44">
        <v>68276</v>
      </c>
      <c r="E781" s="44">
        <v>2867402</v>
      </c>
      <c r="F781" s="44">
        <v>28916</v>
      </c>
      <c r="G781" s="44" t="s">
        <v>35</v>
      </c>
      <c r="H781" s="44" t="s">
        <v>965</v>
      </c>
      <c r="I781" s="44" t="s">
        <v>989</v>
      </c>
      <c r="J781" s="44" t="s">
        <v>6009</v>
      </c>
      <c r="K781" s="44" t="s">
        <v>1174</v>
      </c>
      <c r="L781" s="44" t="s">
        <v>6010</v>
      </c>
      <c r="M781" s="52">
        <v>45940.37777777778</v>
      </c>
      <c r="N781" s="52">
        <v>45942.537499999999</v>
      </c>
      <c r="O781" s="44" t="s">
        <v>37</v>
      </c>
      <c r="P781" s="44" t="s">
        <v>37</v>
      </c>
      <c r="Q781" s="44" t="s">
        <v>3805</v>
      </c>
      <c r="R781" s="44" t="s">
        <v>3806</v>
      </c>
      <c r="S781" s="44" t="s">
        <v>6011</v>
      </c>
      <c r="T781" s="44" t="s">
        <v>1178</v>
      </c>
      <c r="U781" s="44">
        <v>32</v>
      </c>
      <c r="V781" s="44" t="s">
        <v>42</v>
      </c>
      <c r="W781" s="44" t="str">
        <f>VLOOKUP(D781,TIPOLOGIA!A:F,6,0)</f>
        <v>TERRESTRE</v>
      </c>
      <c r="X781" s="44" t="s">
        <v>2407</v>
      </c>
      <c r="Y781" s="44">
        <v>1</v>
      </c>
      <c r="Z781" s="63">
        <f>IF(T781="SOPORTE_TELEFÓNICO",'TARIFAS 2025'!$B$14,IF(V781="PRINCIPAL",'TARIFAS 2025'!$B$11,IF(V781="INTERMEDIA",'TARIFAS 2025'!$C$11,IF(V781="LEJANA",'TARIFAS 2025'!$D$11))))</f>
        <v>31419</v>
      </c>
      <c r="AA781" s="63">
        <f t="shared" si="12"/>
        <v>31419</v>
      </c>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row>
    <row r="782" spans="1:59" s="35" customFormat="1" ht="15.6">
      <c r="A782" s="44" t="s">
        <v>92</v>
      </c>
      <c r="B782" s="44" t="str">
        <f>VLOOKUP(A782,'CENTROS DE COSTOS'!A:D,2,0)</f>
        <v>0036-0006</v>
      </c>
      <c r="C782" s="44" t="str">
        <f>VLOOKUP(A782,'CENTROS DE COSTOS'!A:D,3,0)</f>
        <v>Wompi Oriente</v>
      </c>
      <c r="D782" s="44">
        <v>41001</v>
      </c>
      <c r="E782" s="44">
        <v>2868268</v>
      </c>
      <c r="F782" s="44">
        <v>70742</v>
      </c>
      <c r="G782" s="44" t="s">
        <v>35</v>
      </c>
      <c r="H782" s="44" t="s">
        <v>742</v>
      </c>
      <c r="I782" s="44" t="s">
        <v>92</v>
      </c>
      <c r="J782" s="44" t="s">
        <v>6012</v>
      </c>
      <c r="K782" s="44" t="s">
        <v>1174</v>
      </c>
      <c r="L782" s="44" t="s">
        <v>6013</v>
      </c>
      <c r="M782" s="52">
        <v>45940.443055555559</v>
      </c>
      <c r="N782" s="52">
        <v>45942.538194444445</v>
      </c>
      <c r="O782" s="44" t="s">
        <v>37</v>
      </c>
      <c r="P782" s="44" t="s">
        <v>37</v>
      </c>
      <c r="Q782" s="44" t="s">
        <v>3805</v>
      </c>
      <c r="R782" s="44" t="s">
        <v>3806</v>
      </c>
      <c r="S782" s="44" t="s">
        <v>6014</v>
      </c>
      <c r="T782" s="44" t="s">
        <v>1178</v>
      </c>
      <c r="U782" s="44">
        <v>16</v>
      </c>
      <c r="V782" s="44" t="s">
        <v>42</v>
      </c>
      <c r="W782" s="44" t="str">
        <f>VLOOKUP(D782,TIPOLOGIA!A:F,6,0)</f>
        <v>TERRESTRE</v>
      </c>
      <c r="X782" s="44" t="s">
        <v>2812</v>
      </c>
      <c r="Y782" s="44">
        <v>1</v>
      </c>
      <c r="Z782" s="63">
        <f>IF(T782="SOPORTE_TELEFÓNICO",'TARIFAS 2025'!$B$14,IF(V782="PRINCIPAL",'TARIFAS 2025'!$B$11,IF(V782="INTERMEDIA",'TARIFAS 2025'!$C$11,IF(V782="LEJANA",'TARIFAS 2025'!$D$11))))</f>
        <v>31419</v>
      </c>
      <c r="AA782" s="63">
        <f t="shared" si="12"/>
        <v>31419</v>
      </c>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row>
    <row r="783" spans="1:59" s="35" customFormat="1" ht="15.6">
      <c r="A783" s="44" t="s">
        <v>100</v>
      </c>
      <c r="B783" s="44" t="str">
        <f>VLOOKUP(A783,'CENTROS DE COSTOS'!A:D,2,0)</f>
        <v>0036-0006</v>
      </c>
      <c r="C783" s="44" t="str">
        <f>VLOOKUP(A783,'CENTROS DE COSTOS'!A:D,3,0)</f>
        <v>Wompi Oriente</v>
      </c>
      <c r="D783" s="44">
        <v>50001</v>
      </c>
      <c r="E783" s="44">
        <v>2869421</v>
      </c>
      <c r="F783" s="44">
        <v>54869</v>
      </c>
      <c r="G783" s="44" t="s">
        <v>35</v>
      </c>
      <c r="H783" s="44" t="s">
        <v>816</v>
      </c>
      <c r="I783" s="44" t="s">
        <v>100</v>
      </c>
      <c r="J783" s="44" t="s">
        <v>6015</v>
      </c>
      <c r="K783" s="44" t="s">
        <v>1174</v>
      </c>
      <c r="L783" s="44" t="s">
        <v>6016</v>
      </c>
      <c r="M783" s="52">
        <v>45940.511111111111</v>
      </c>
      <c r="N783" s="52">
        <v>45942.540972222225</v>
      </c>
      <c r="O783" s="44" t="s">
        <v>37</v>
      </c>
      <c r="P783" s="44" t="s">
        <v>37</v>
      </c>
      <c r="Q783" s="44" t="s">
        <v>3805</v>
      </c>
      <c r="R783" s="44" t="s">
        <v>3806</v>
      </c>
      <c r="S783" s="44" t="s">
        <v>6017</v>
      </c>
      <c r="T783" s="44" t="s">
        <v>1178</v>
      </c>
      <c r="U783" s="44">
        <v>64</v>
      </c>
      <c r="V783" s="44" t="s">
        <v>42</v>
      </c>
      <c r="W783" s="44" t="str">
        <f>VLOOKUP(D783,TIPOLOGIA!A:F,6,0)</f>
        <v>TERRESTRE</v>
      </c>
      <c r="X783" s="44" t="s">
        <v>1265</v>
      </c>
      <c r="Y783" s="44">
        <v>1</v>
      </c>
      <c r="Z783" s="63">
        <f>IF(T783="SOPORTE_TELEFÓNICO",'TARIFAS 2025'!$B$14,IF(V783="PRINCIPAL",'TARIFAS 2025'!$B$11,IF(V783="INTERMEDIA",'TARIFAS 2025'!$C$11,IF(V783="LEJANA",'TARIFAS 2025'!$D$11))))</f>
        <v>31419</v>
      </c>
      <c r="AA783" s="63">
        <f t="shared" si="12"/>
        <v>31419</v>
      </c>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row>
    <row r="784" spans="1:59" s="35" customFormat="1" ht="15.6">
      <c r="A784" s="44" t="s">
        <v>70</v>
      </c>
      <c r="B784" s="44" t="str">
        <f>VLOOKUP(A784,'CENTROS DE COSTOS'!A:D,2,0)</f>
        <v>0036-0001</v>
      </c>
      <c r="C784" s="44" t="str">
        <f>VLOOKUP(A784,'CENTROS DE COSTOS'!A:D,3,0)</f>
        <v>Wompi Costa</v>
      </c>
      <c r="D784" s="44">
        <v>8001</v>
      </c>
      <c r="E784" s="44">
        <v>2868377</v>
      </c>
      <c r="F784" s="44">
        <v>60460</v>
      </c>
      <c r="G784" s="44" t="s">
        <v>35</v>
      </c>
      <c r="H784" s="44" t="s">
        <v>255</v>
      </c>
      <c r="I784" s="44" t="s">
        <v>70</v>
      </c>
      <c r="J784" s="44" t="s">
        <v>2062</v>
      </c>
      <c r="K784" s="44" t="s">
        <v>1174</v>
      </c>
      <c r="L784" s="44" t="s">
        <v>6018</v>
      </c>
      <c r="M784" s="52">
        <v>45940.449305555558</v>
      </c>
      <c r="N784" s="52">
        <v>45942.541666666664</v>
      </c>
      <c r="O784" s="44" t="s">
        <v>37</v>
      </c>
      <c r="P784" s="44" t="s">
        <v>37</v>
      </c>
      <c r="Q784" s="44" t="s">
        <v>3805</v>
      </c>
      <c r="R784" s="44" t="s">
        <v>3806</v>
      </c>
      <c r="S784" s="44" t="s">
        <v>6019</v>
      </c>
      <c r="T784" s="44" t="s">
        <v>1178</v>
      </c>
      <c r="U784" s="44">
        <v>56</v>
      </c>
      <c r="V784" s="44" t="s">
        <v>42</v>
      </c>
      <c r="W784" s="44" t="str">
        <f>VLOOKUP(D784,TIPOLOGIA!A:F,6,0)</f>
        <v>TERRESTRE</v>
      </c>
      <c r="X784" s="44" t="s">
        <v>2030</v>
      </c>
      <c r="Y784" s="44">
        <v>1</v>
      </c>
      <c r="Z784" s="63">
        <f>IF(T784="SOPORTE_TELEFÓNICO",'TARIFAS 2025'!$B$14,IF(V784="PRINCIPAL",'TARIFAS 2025'!$B$11,IF(V784="INTERMEDIA",'TARIFAS 2025'!$C$11,IF(V784="LEJANA",'TARIFAS 2025'!$D$11))))</f>
        <v>31419</v>
      </c>
      <c r="AA784" s="63">
        <f t="shared" si="12"/>
        <v>31419</v>
      </c>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row>
    <row r="785" spans="1:59" s="35" customFormat="1" ht="15.6">
      <c r="A785" s="44" t="s">
        <v>101</v>
      </c>
      <c r="B785" s="44" t="str">
        <f>VLOOKUP(A785,'CENTROS DE COSTOS'!A:D,2,0)</f>
        <v>0036-0006</v>
      </c>
      <c r="C785" s="44" t="str">
        <f>VLOOKUP(A785,'CENTROS DE COSTOS'!A:D,3,0)</f>
        <v>Wompi Oriente</v>
      </c>
      <c r="D785" s="44">
        <v>85001</v>
      </c>
      <c r="E785" s="44">
        <v>2868540</v>
      </c>
      <c r="F785" s="44">
        <v>74496</v>
      </c>
      <c r="G785" s="44" t="s">
        <v>35</v>
      </c>
      <c r="H785" s="44" t="s">
        <v>483</v>
      </c>
      <c r="I785" s="44" t="s">
        <v>101</v>
      </c>
      <c r="J785" s="44" t="s">
        <v>3243</v>
      </c>
      <c r="K785" s="44" t="s">
        <v>1174</v>
      </c>
      <c r="L785" s="44" t="s">
        <v>6020</v>
      </c>
      <c r="M785" s="52">
        <v>45940.452777777777</v>
      </c>
      <c r="N785" s="52">
        <v>45942.543055555558</v>
      </c>
      <c r="O785" s="44" t="s">
        <v>37</v>
      </c>
      <c r="P785" s="44" t="s">
        <v>37</v>
      </c>
      <c r="Q785" s="44" t="s">
        <v>3805</v>
      </c>
      <c r="R785" s="44" t="s">
        <v>3806</v>
      </c>
      <c r="S785" s="44" t="s">
        <v>6021</v>
      </c>
      <c r="T785" s="44" t="s">
        <v>1178</v>
      </c>
      <c r="U785" s="44">
        <v>48</v>
      </c>
      <c r="V785" s="44" t="s">
        <v>42</v>
      </c>
      <c r="W785" s="44" t="str">
        <f>VLOOKUP(D785,TIPOLOGIA!A:F,6,0)</f>
        <v>TERRESTRE</v>
      </c>
      <c r="X785" s="44" t="s">
        <v>4388</v>
      </c>
      <c r="Y785" s="44">
        <v>1</v>
      </c>
      <c r="Z785" s="63">
        <f>IF(T785="SOPORTE_TELEFÓNICO",'TARIFAS 2025'!$B$14,IF(V785="PRINCIPAL",'TARIFAS 2025'!$B$11,IF(V785="INTERMEDIA",'TARIFAS 2025'!$C$11,IF(V785="LEJANA",'TARIFAS 2025'!$D$11))))</f>
        <v>31419</v>
      </c>
      <c r="AA785" s="63">
        <f t="shared" si="12"/>
        <v>31419</v>
      </c>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row>
    <row r="786" spans="1:59" s="35" customFormat="1" ht="15.6">
      <c r="A786" s="44" t="s">
        <v>79</v>
      </c>
      <c r="B786" s="44" t="str">
        <f>VLOOKUP(A786,'CENTROS DE COSTOS'!A:D,2,0)</f>
        <v>0036-0003</v>
      </c>
      <c r="C786" s="44" t="str">
        <f>VLOOKUP(A786,'CENTROS DE COSTOS'!A:D,3,0)</f>
        <v>Wompi Suroccidente</v>
      </c>
      <c r="D786" s="44">
        <v>76001</v>
      </c>
      <c r="E786" s="44">
        <v>2869404</v>
      </c>
      <c r="F786" s="44">
        <v>76578</v>
      </c>
      <c r="G786" s="44" t="s">
        <v>35</v>
      </c>
      <c r="H786" s="44" t="s">
        <v>1103</v>
      </c>
      <c r="I786" s="44" t="s">
        <v>79</v>
      </c>
      <c r="J786" s="44" t="s">
        <v>6022</v>
      </c>
      <c r="K786" s="44" t="s">
        <v>1174</v>
      </c>
      <c r="L786" s="44" t="s">
        <v>6023</v>
      </c>
      <c r="M786" s="52">
        <v>45940.504861111112</v>
      </c>
      <c r="N786" s="52">
        <v>45942.543749999997</v>
      </c>
      <c r="O786" s="44" t="s">
        <v>37</v>
      </c>
      <c r="P786" s="44" t="s">
        <v>37</v>
      </c>
      <c r="Q786" s="44" t="s">
        <v>3805</v>
      </c>
      <c r="R786" s="44" t="s">
        <v>3806</v>
      </c>
      <c r="S786" s="44" t="s">
        <v>6024</v>
      </c>
      <c r="T786" s="44" t="s">
        <v>1178</v>
      </c>
      <c r="U786" s="44">
        <v>16</v>
      </c>
      <c r="V786" s="44" t="s">
        <v>42</v>
      </c>
      <c r="W786" s="44" t="str">
        <f>VLOOKUP(D786,TIPOLOGIA!A:F,6,0)</f>
        <v>TERRESTRE</v>
      </c>
      <c r="X786" s="44" t="s">
        <v>1537</v>
      </c>
      <c r="Y786" s="44">
        <v>1</v>
      </c>
      <c r="Z786" s="63">
        <f>IF(T786="SOPORTE_TELEFÓNICO",'TARIFAS 2025'!$B$14,IF(V786="PRINCIPAL",'TARIFAS 2025'!$B$11,IF(V786="INTERMEDIA",'TARIFAS 2025'!$C$11,IF(V786="LEJANA",'TARIFAS 2025'!$D$11))))</f>
        <v>31419</v>
      </c>
      <c r="AA786" s="63">
        <f t="shared" si="12"/>
        <v>31419</v>
      </c>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row>
    <row r="787" spans="1:59" s="35" customFormat="1" ht="15.6">
      <c r="A787" s="44" t="s">
        <v>79</v>
      </c>
      <c r="B787" s="44" t="str">
        <f>VLOOKUP(A787,'CENTROS DE COSTOS'!A:D,2,0)</f>
        <v>0036-0003</v>
      </c>
      <c r="C787" s="44" t="str">
        <f>VLOOKUP(A787,'CENTROS DE COSTOS'!A:D,3,0)</f>
        <v>Wompi Suroccidente</v>
      </c>
      <c r="D787" s="44">
        <v>76001</v>
      </c>
      <c r="E787" s="44">
        <v>2869643</v>
      </c>
      <c r="F787" s="44">
        <v>10986</v>
      </c>
      <c r="G787" s="44" t="s">
        <v>35</v>
      </c>
      <c r="H787" s="44" t="s">
        <v>1103</v>
      </c>
      <c r="I787" s="44" t="s">
        <v>79</v>
      </c>
      <c r="J787" s="44" t="s">
        <v>6025</v>
      </c>
      <c r="K787" s="44" t="s">
        <v>1174</v>
      </c>
      <c r="L787" s="44" t="s">
        <v>6026</v>
      </c>
      <c r="M787" s="52">
        <v>45940.540277777778</v>
      </c>
      <c r="N787" s="52">
        <v>45942.544444444444</v>
      </c>
      <c r="O787" s="44" t="s">
        <v>37</v>
      </c>
      <c r="P787" s="44" t="s">
        <v>37</v>
      </c>
      <c r="Q787" s="44" t="s">
        <v>3805</v>
      </c>
      <c r="R787" s="44" t="s">
        <v>3806</v>
      </c>
      <c r="S787" s="44" t="s">
        <v>6027</v>
      </c>
      <c r="T787" s="44" t="s">
        <v>1178</v>
      </c>
      <c r="U787" s="44">
        <v>64</v>
      </c>
      <c r="V787" s="44" t="s">
        <v>42</v>
      </c>
      <c r="W787" s="44" t="str">
        <f>VLOOKUP(D787,TIPOLOGIA!A:F,6,0)</f>
        <v>TERRESTRE</v>
      </c>
      <c r="X787" s="44" t="s">
        <v>1180</v>
      </c>
      <c r="Y787" s="44">
        <v>1</v>
      </c>
      <c r="Z787" s="63">
        <f>IF(T787="SOPORTE_TELEFÓNICO",'TARIFAS 2025'!$B$14,IF(V787="PRINCIPAL",'TARIFAS 2025'!$B$11,IF(V787="INTERMEDIA",'TARIFAS 2025'!$C$11,IF(V787="LEJANA",'TARIFAS 2025'!$D$11))))</f>
        <v>31419</v>
      </c>
      <c r="AA787" s="63">
        <f t="shared" si="12"/>
        <v>31419</v>
      </c>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row>
    <row r="788" spans="1:59" s="35" customFormat="1" ht="15.6">
      <c r="A788" s="44" t="s">
        <v>100</v>
      </c>
      <c r="B788" s="44" t="str">
        <f>VLOOKUP(A788,'CENTROS DE COSTOS'!A:D,2,0)</f>
        <v>0036-0006</v>
      </c>
      <c r="C788" s="44" t="str">
        <f>VLOOKUP(A788,'CENTROS DE COSTOS'!A:D,3,0)</f>
        <v>Wompi Oriente</v>
      </c>
      <c r="D788" s="44">
        <v>50001</v>
      </c>
      <c r="E788" s="44">
        <v>2869836</v>
      </c>
      <c r="F788" s="44">
        <v>77812</v>
      </c>
      <c r="G788" s="44" t="s">
        <v>35</v>
      </c>
      <c r="H788" s="44" t="s">
        <v>816</v>
      </c>
      <c r="I788" s="44" t="s">
        <v>100</v>
      </c>
      <c r="J788" s="44" t="s">
        <v>6028</v>
      </c>
      <c r="K788" s="44" t="s">
        <v>1174</v>
      </c>
      <c r="L788" s="44" t="s">
        <v>6029</v>
      </c>
      <c r="M788" s="52">
        <v>45940.565972222219</v>
      </c>
      <c r="N788" s="52">
        <v>45942.54583333333</v>
      </c>
      <c r="O788" s="44" t="s">
        <v>37</v>
      </c>
      <c r="P788" s="44" t="s">
        <v>37</v>
      </c>
      <c r="Q788" s="44" t="s">
        <v>3805</v>
      </c>
      <c r="R788" s="44" t="s">
        <v>3806</v>
      </c>
      <c r="S788" s="44" t="s">
        <v>6030</v>
      </c>
      <c r="T788" s="44" t="s">
        <v>1178</v>
      </c>
      <c r="U788" s="44">
        <v>24</v>
      </c>
      <c r="V788" s="44" t="s">
        <v>42</v>
      </c>
      <c r="W788" s="44" t="str">
        <f>VLOOKUP(D788,TIPOLOGIA!A:F,6,0)</f>
        <v>TERRESTRE</v>
      </c>
      <c r="X788" s="44" t="s">
        <v>2026</v>
      </c>
      <c r="Y788" s="44">
        <v>1</v>
      </c>
      <c r="Z788" s="63">
        <f>IF(T788="SOPORTE_TELEFÓNICO",'TARIFAS 2025'!$B$14,IF(V788="PRINCIPAL",'TARIFAS 2025'!$B$11,IF(V788="INTERMEDIA",'TARIFAS 2025'!$C$11,IF(V788="LEJANA",'TARIFAS 2025'!$D$11))))</f>
        <v>31419</v>
      </c>
      <c r="AA788" s="63">
        <f t="shared" si="12"/>
        <v>31419</v>
      </c>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row>
    <row r="789" spans="1:59" s="35" customFormat="1" ht="15.6">
      <c r="A789" s="44" t="s">
        <v>94</v>
      </c>
      <c r="B789" s="44" t="str">
        <f>VLOOKUP(A789,'CENTROS DE COSTOS'!A:D,2,0)</f>
        <v>0036-0002</v>
      </c>
      <c r="C789" s="44" t="str">
        <f>VLOOKUP(A789,'CENTROS DE COSTOS'!A:D,3,0)</f>
        <v>Wompi Eje Cafetero</v>
      </c>
      <c r="D789" s="44">
        <v>66001</v>
      </c>
      <c r="E789" s="44">
        <v>2869693</v>
      </c>
      <c r="F789" s="44">
        <v>74598</v>
      </c>
      <c r="G789" s="44" t="s">
        <v>35</v>
      </c>
      <c r="H789" s="44" t="s">
        <v>460</v>
      </c>
      <c r="I789" s="44" t="s">
        <v>94</v>
      </c>
      <c r="J789" s="44" t="s">
        <v>3286</v>
      </c>
      <c r="K789" s="44" t="s">
        <v>1174</v>
      </c>
      <c r="L789" s="44" t="s">
        <v>6031</v>
      </c>
      <c r="M789" s="52">
        <v>45940.575694444444</v>
      </c>
      <c r="N789" s="52">
        <v>45942.546527777777</v>
      </c>
      <c r="O789" s="44" t="s">
        <v>37</v>
      </c>
      <c r="P789" s="44" t="s">
        <v>37</v>
      </c>
      <c r="Q789" s="44" t="s">
        <v>3805</v>
      </c>
      <c r="R789" s="44" t="s">
        <v>3806</v>
      </c>
      <c r="S789" s="44" t="s">
        <v>6032</v>
      </c>
      <c r="T789" s="44" t="s">
        <v>1178</v>
      </c>
      <c r="U789" s="44">
        <v>32</v>
      </c>
      <c r="V789" s="44" t="s">
        <v>42</v>
      </c>
      <c r="W789" s="44" t="str">
        <f>VLOOKUP(D789,TIPOLOGIA!A:F,6,0)</f>
        <v>TERRESTRE</v>
      </c>
      <c r="X789" s="44" t="s">
        <v>2030</v>
      </c>
      <c r="Y789" s="44">
        <v>1</v>
      </c>
      <c r="Z789" s="63">
        <f>IF(T789="SOPORTE_TELEFÓNICO",'TARIFAS 2025'!$B$14,IF(V789="PRINCIPAL",'TARIFAS 2025'!$B$11,IF(V789="INTERMEDIA",'TARIFAS 2025'!$C$11,IF(V789="LEJANA",'TARIFAS 2025'!$D$11))))</f>
        <v>31419</v>
      </c>
      <c r="AA789" s="63">
        <f t="shared" si="12"/>
        <v>31419</v>
      </c>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row>
    <row r="790" spans="1:59" s="35" customFormat="1" ht="15.6">
      <c r="A790" s="44" t="s">
        <v>100</v>
      </c>
      <c r="B790" s="44" t="str">
        <f>VLOOKUP(A790,'CENTROS DE COSTOS'!A:D,2,0)</f>
        <v>0036-0006</v>
      </c>
      <c r="C790" s="44" t="str">
        <f>VLOOKUP(A790,'CENTROS DE COSTOS'!A:D,3,0)</f>
        <v>Wompi Oriente</v>
      </c>
      <c r="D790" s="44">
        <v>50001</v>
      </c>
      <c r="E790" s="44">
        <v>2869936</v>
      </c>
      <c r="F790" s="44">
        <v>76053</v>
      </c>
      <c r="G790" s="44" t="s">
        <v>35</v>
      </c>
      <c r="H790" s="44" t="s">
        <v>816</v>
      </c>
      <c r="I790" s="44" t="s">
        <v>100</v>
      </c>
      <c r="J790" s="44" t="s">
        <v>6033</v>
      </c>
      <c r="K790" s="44" t="s">
        <v>1174</v>
      </c>
      <c r="L790" s="44" t="s">
        <v>6034</v>
      </c>
      <c r="M790" s="52">
        <v>45940.588194444441</v>
      </c>
      <c r="N790" s="52">
        <v>45942.54791666667</v>
      </c>
      <c r="O790" s="44" t="s">
        <v>37</v>
      </c>
      <c r="P790" s="44" t="s">
        <v>37</v>
      </c>
      <c r="Q790" s="44" t="s">
        <v>3805</v>
      </c>
      <c r="R790" s="44" t="s">
        <v>3806</v>
      </c>
      <c r="S790" s="44" t="s">
        <v>6035</v>
      </c>
      <c r="T790" s="44" t="s">
        <v>1178</v>
      </c>
      <c r="U790" s="44">
        <v>24</v>
      </c>
      <c r="V790" s="44" t="s">
        <v>42</v>
      </c>
      <c r="W790" s="44" t="str">
        <f>VLOOKUP(D790,TIPOLOGIA!A:F,6,0)</f>
        <v>TERRESTRE</v>
      </c>
      <c r="X790" s="44" t="s">
        <v>1632</v>
      </c>
      <c r="Y790" s="44">
        <v>1</v>
      </c>
      <c r="Z790" s="63">
        <f>IF(T790="SOPORTE_TELEFÓNICO",'TARIFAS 2025'!$B$14,IF(V790="PRINCIPAL",'TARIFAS 2025'!$B$11,IF(V790="INTERMEDIA",'TARIFAS 2025'!$C$11,IF(V790="LEJANA",'TARIFAS 2025'!$D$11))))</f>
        <v>31419</v>
      </c>
      <c r="AA790" s="63">
        <f t="shared" si="12"/>
        <v>31419</v>
      </c>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row>
    <row r="791" spans="1:59" s="35" customFormat="1" ht="15.6">
      <c r="A791" s="44" t="s">
        <v>96</v>
      </c>
      <c r="B791" s="44" t="str">
        <f>VLOOKUP(A791,'CENTROS DE COSTOS'!A:D,2,0)</f>
        <v>0036-0001</v>
      </c>
      <c r="C791" s="44" t="str">
        <f>VLOOKUP(A791,'CENTROS DE COSTOS'!A:D,3,0)</f>
        <v>Wompi Costa</v>
      </c>
      <c r="D791" s="44">
        <v>47001</v>
      </c>
      <c r="E791" s="44">
        <v>2870009</v>
      </c>
      <c r="F791" s="44">
        <v>75318</v>
      </c>
      <c r="G791" s="44" t="s">
        <v>35</v>
      </c>
      <c r="H791" s="44" t="s">
        <v>789</v>
      </c>
      <c r="I791" s="44" t="s">
        <v>96</v>
      </c>
      <c r="J791" s="44" t="s">
        <v>2108</v>
      </c>
      <c r="K791" s="44" t="s">
        <v>1174</v>
      </c>
      <c r="L791" s="44" t="s">
        <v>6036</v>
      </c>
      <c r="M791" s="52">
        <v>45940.589583333334</v>
      </c>
      <c r="N791" s="52">
        <v>45942.548611111109</v>
      </c>
      <c r="O791" s="44" t="s">
        <v>37</v>
      </c>
      <c r="P791" s="44" t="s">
        <v>37</v>
      </c>
      <c r="Q791" s="44" t="s">
        <v>3805</v>
      </c>
      <c r="R791" s="44" t="s">
        <v>3806</v>
      </c>
      <c r="S791" s="44" t="s">
        <v>6037</v>
      </c>
      <c r="T791" s="44" t="s">
        <v>1178</v>
      </c>
      <c r="U791" s="44">
        <v>32</v>
      </c>
      <c r="V791" s="44" t="s">
        <v>42</v>
      </c>
      <c r="W791" s="44" t="str">
        <f>VLOOKUP(D791,TIPOLOGIA!A:F,6,0)</f>
        <v>TERRESTRE</v>
      </c>
      <c r="X791" s="44" t="s">
        <v>2714</v>
      </c>
      <c r="Y791" s="44">
        <v>1</v>
      </c>
      <c r="Z791" s="63">
        <f>IF(T791="SOPORTE_TELEFÓNICO",'TARIFAS 2025'!$B$14,IF(V791="PRINCIPAL",'TARIFAS 2025'!$B$11,IF(V791="INTERMEDIA",'TARIFAS 2025'!$C$11,IF(V791="LEJANA",'TARIFAS 2025'!$D$11))))</f>
        <v>31419</v>
      </c>
      <c r="AA791" s="63">
        <f t="shared" si="12"/>
        <v>31419</v>
      </c>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row>
    <row r="792" spans="1:59" s="35" customFormat="1" ht="15.6">
      <c r="A792" s="44" t="s">
        <v>93</v>
      </c>
      <c r="B792" s="44" t="str">
        <f>VLOOKUP(A792,'CENTROS DE COSTOS'!A:D,2,0)</f>
        <v>0036-0003</v>
      </c>
      <c r="C792" s="44" t="str">
        <f>VLOOKUP(A792,'CENTROS DE COSTOS'!A:D,3,0)</f>
        <v>Wompi Suroccidente</v>
      </c>
      <c r="D792" s="44">
        <v>52001</v>
      </c>
      <c r="E792" s="44">
        <v>2870822</v>
      </c>
      <c r="F792" s="44">
        <v>78097</v>
      </c>
      <c r="G792" s="44" t="s">
        <v>35</v>
      </c>
      <c r="H792" s="44" t="s">
        <v>135</v>
      </c>
      <c r="I792" s="44" t="s">
        <v>93</v>
      </c>
      <c r="J792" s="44" t="s">
        <v>6038</v>
      </c>
      <c r="K792" s="44" t="s">
        <v>1174</v>
      </c>
      <c r="L792" s="44" t="s">
        <v>6039</v>
      </c>
      <c r="M792" s="52">
        <v>45940.659722222219</v>
      </c>
      <c r="N792" s="52">
        <v>45942.549305555556</v>
      </c>
      <c r="O792" s="44" t="s">
        <v>37</v>
      </c>
      <c r="P792" s="44" t="s">
        <v>37</v>
      </c>
      <c r="Q792" s="44" t="s">
        <v>3805</v>
      </c>
      <c r="R792" s="44" t="s">
        <v>3806</v>
      </c>
      <c r="S792" s="44" t="s">
        <v>6040</v>
      </c>
      <c r="T792" s="44" t="s">
        <v>1178</v>
      </c>
      <c r="U792" s="44">
        <v>16</v>
      </c>
      <c r="V792" s="44" t="s">
        <v>42</v>
      </c>
      <c r="W792" s="44" t="str">
        <f>VLOOKUP(D792,TIPOLOGIA!A:F,6,0)</f>
        <v>TERRESTRE</v>
      </c>
      <c r="X792" s="44" t="s">
        <v>2112</v>
      </c>
      <c r="Y792" s="44">
        <v>1</v>
      </c>
      <c r="Z792" s="63">
        <f>IF(T792="SOPORTE_TELEFÓNICO",'TARIFAS 2025'!$B$14,IF(V792="PRINCIPAL",'TARIFAS 2025'!$B$11,IF(V792="INTERMEDIA",'TARIFAS 2025'!$C$11,IF(V792="LEJANA",'TARIFAS 2025'!$D$11))))</f>
        <v>31419</v>
      </c>
      <c r="AA792" s="63">
        <f t="shared" si="12"/>
        <v>31419</v>
      </c>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row>
    <row r="793" spans="1:59" s="35" customFormat="1" ht="15.6">
      <c r="A793" s="44" t="s">
        <v>76</v>
      </c>
      <c r="B793" s="44" t="str">
        <f>VLOOKUP(A793,'CENTROS DE COSTOS'!A:D,2,0)</f>
        <v>0036-0007</v>
      </c>
      <c r="C793" s="44" t="str">
        <f>VLOOKUP(A793,'CENTROS DE COSTOS'!A:D,3,0)</f>
        <v>Wompi Santander</v>
      </c>
      <c r="D793" s="44">
        <v>68276</v>
      </c>
      <c r="E793" s="44">
        <v>2871678</v>
      </c>
      <c r="F793" s="44">
        <v>43211</v>
      </c>
      <c r="G793" s="44" t="s">
        <v>35</v>
      </c>
      <c r="H793" s="44" t="s">
        <v>965</v>
      </c>
      <c r="I793" s="44" t="s">
        <v>989</v>
      </c>
      <c r="J793" s="44" t="s">
        <v>6041</v>
      </c>
      <c r="K793" s="44" t="s">
        <v>1174</v>
      </c>
      <c r="L793" s="44" t="s">
        <v>6042</v>
      </c>
      <c r="M793" s="52">
        <v>45944.333333333336</v>
      </c>
      <c r="N793" s="52">
        <v>45942.55</v>
      </c>
      <c r="O793" s="44" t="s">
        <v>37</v>
      </c>
      <c r="P793" s="44" t="s">
        <v>37</v>
      </c>
      <c r="Q793" s="44" t="s">
        <v>3805</v>
      </c>
      <c r="R793" s="44" t="s">
        <v>3806</v>
      </c>
      <c r="S793" s="44" t="s">
        <v>6043</v>
      </c>
      <c r="T793" s="44" t="s">
        <v>1178</v>
      </c>
      <c r="U793" s="44">
        <v>64</v>
      </c>
      <c r="V793" s="44" t="s">
        <v>42</v>
      </c>
      <c r="W793" s="44" t="str">
        <f>VLOOKUP(D793,TIPOLOGIA!A:F,6,0)</f>
        <v>TERRESTRE</v>
      </c>
      <c r="X793" s="44" t="s">
        <v>1348</v>
      </c>
      <c r="Y793" s="44">
        <v>1</v>
      </c>
      <c r="Z793" s="63">
        <f>IF(T793="SOPORTE_TELEFÓNICO",'TARIFAS 2025'!$B$14,IF(V793="PRINCIPAL",'TARIFAS 2025'!$B$11,IF(V793="INTERMEDIA",'TARIFAS 2025'!$C$11,IF(V793="LEJANA",'TARIFAS 2025'!$D$11))))</f>
        <v>31419</v>
      </c>
      <c r="AA793" s="63">
        <f t="shared" si="12"/>
        <v>31419</v>
      </c>
      <c r="AB793" s="41"/>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row>
    <row r="794" spans="1:59" s="35" customFormat="1" ht="15.6">
      <c r="A794" s="44" t="s">
        <v>76</v>
      </c>
      <c r="B794" s="44" t="str">
        <f>VLOOKUP(A794,'CENTROS DE COSTOS'!A:D,2,0)</f>
        <v>0036-0007</v>
      </c>
      <c r="C794" s="44" t="str">
        <f>VLOOKUP(A794,'CENTROS DE COSTOS'!A:D,3,0)</f>
        <v>Wompi Santander</v>
      </c>
      <c r="D794" s="44">
        <v>68001</v>
      </c>
      <c r="E794" s="44">
        <v>2871476</v>
      </c>
      <c r="F794" s="44">
        <v>65802</v>
      </c>
      <c r="G794" s="44" t="s">
        <v>35</v>
      </c>
      <c r="H794" s="44" t="s">
        <v>965</v>
      </c>
      <c r="I794" s="44" t="s">
        <v>76</v>
      </c>
      <c r="J794" s="44" t="s">
        <v>2874</v>
      </c>
      <c r="K794" s="44" t="s">
        <v>1174</v>
      </c>
      <c r="L794" s="44" t="s">
        <v>6044</v>
      </c>
      <c r="M794" s="52">
        <v>45944.333333333336</v>
      </c>
      <c r="N794" s="52">
        <v>45942.563194444447</v>
      </c>
      <c r="O794" s="44" t="s">
        <v>37</v>
      </c>
      <c r="P794" s="44" t="s">
        <v>37</v>
      </c>
      <c r="Q794" s="44" t="s">
        <v>3805</v>
      </c>
      <c r="R794" s="44" t="s">
        <v>3806</v>
      </c>
      <c r="S794" s="44" t="s">
        <v>6045</v>
      </c>
      <c r="T794" s="44" t="s">
        <v>1178</v>
      </c>
      <c r="U794" s="44">
        <v>48</v>
      </c>
      <c r="V794" s="44" t="s">
        <v>42</v>
      </c>
      <c r="W794" s="44" t="str">
        <f>VLOOKUP(D794,TIPOLOGIA!A:F,6,0)</f>
        <v>TERRESTRE</v>
      </c>
      <c r="X794" s="44" t="s">
        <v>1396</v>
      </c>
      <c r="Y794" s="44">
        <v>1</v>
      </c>
      <c r="Z794" s="63">
        <f>IF(T794="SOPORTE_TELEFÓNICO",'TARIFAS 2025'!$B$14,IF(V794="PRINCIPAL",'TARIFAS 2025'!$B$11,IF(V794="INTERMEDIA",'TARIFAS 2025'!$C$11,IF(V794="LEJANA",'TARIFAS 2025'!$D$11))))</f>
        <v>31419</v>
      </c>
      <c r="AA794" s="63">
        <f t="shared" si="12"/>
        <v>31419</v>
      </c>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row>
    <row r="795" spans="1:59" s="35" customFormat="1" ht="15.6">
      <c r="A795" s="44" t="s">
        <v>70</v>
      </c>
      <c r="B795" s="44" t="str">
        <f>VLOOKUP(A795,'CENTROS DE COSTOS'!A:D,2,0)</f>
        <v>0036-0001</v>
      </c>
      <c r="C795" s="44" t="str">
        <f>VLOOKUP(A795,'CENTROS DE COSTOS'!A:D,3,0)</f>
        <v>Wompi Costa</v>
      </c>
      <c r="D795" s="44">
        <v>8078</v>
      </c>
      <c r="E795" s="44">
        <v>2830671</v>
      </c>
      <c r="F795" s="44">
        <v>71090</v>
      </c>
      <c r="G795" s="44" t="s">
        <v>35</v>
      </c>
      <c r="H795" s="44" t="s">
        <v>255</v>
      </c>
      <c r="I795" s="44" t="s">
        <v>257</v>
      </c>
      <c r="J795" s="44" t="s">
        <v>3124</v>
      </c>
      <c r="K795" s="44" t="s">
        <v>1174</v>
      </c>
      <c r="L795" s="44" t="s">
        <v>6046</v>
      </c>
      <c r="M795" s="52">
        <v>45932.563888888886</v>
      </c>
      <c r="N795" s="52">
        <v>45942.598611111112</v>
      </c>
      <c r="O795" s="44" t="s">
        <v>37</v>
      </c>
      <c r="P795" s="44" t="s">
        <v>37</v>
      </c>
      <c r="Q795" s="44" t="s">
        <v>3805</v>
      </c>
      <c r="R795" s="44" t="s">
        <v>3806</v>
      </c>
      <c r="S795" s="44" t="s">
        <v>6047</v>
      </c>
      <c r="T795" s="44" t="s">
        <v>3828</v>
      </c>
      <c r="U795" s="44">
        <v>64</v>
      </c>
      <c r="V795" s="44" t="s">
        <v>43</v>
      </c>
      <c r="W795" s="44" t="str">
        <f>VLOOKUP(D795,TIPOLOGIA!A:F,6,0)</f>
        <v>TERRESTRE</v>
      </c>
      <c r="X795" s="44" t="s">
        <v>2492</v>
      </c>
      <c r="Y795" s="44">
        <v>1</v>
      </c>
      <c r="Z795" s="63">
        <f>IF(T795="SOPORTE_TELEFÓNICO",'TARIFAS 2025'!$B$14,IF(V795="PRINCIPAL",'TARIFAS 2025'!$B$11,IF(V795="INTERMEDIA",'TARIFAS 2025'!$C$11,IF(V795="LEJANA",'TARIFAS 2025'!$D$11))))</f>
        <v>36351</v>
      </c>
      <c r="AA795" s="63">
        <f t="shared" si="12"/>
        <v>36351</v>
      </c>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row>
    <row r="796" spans="1:59" s="35" customFormat="1" ht="15.6">
      <c r="A796" s="44" t="s">
        <v>93</v>
      </c>
      <c r="B796" s="44" t="str">
        <f>VLOOKUP(A796,'CENTROS DE COSTOS'!A:D,2,0)</f>
        <v>0036-0003</v>
      </c>
      <c r="C796" s="44" t="str">
        <f>VLOOKUP(A796,'CENTROS DE COSTOS'!A:D,3,0)</f>
        <v>Wompi Suroccidente</v>
      </c>
      <c r="D796" s="44">
        <v>52260</v>
      </c>
      <c r="E796" s="44">
        <v>2830327</v>
      </c>
      <c r="F796" s="44">
        <v>26704</v>
      </c>
      <c r="G796" s="44" t="s">
        <v>35</v>
      </c>
      <c r="H796" s="44" t="s">
        <v>135</v>
      </c>
      <c r="I796" s="44" t="s">
        <v>503</v>
      </c>
      <c r="J796" s="44" t="s">
        <v>6048</v>
      </c>
      <c r="K796" s="44" t="s">
        <v>1174</v>
      </c>
      <c r="L796" s="44" t="s">
        <v>6049</v>
      </c>
      <c r="M796" s="52">
        <v>45932.511111111111</v>
      </c>
      <c r="N796" s="52">
        <v>45942.598611111112</v>
      </c>
      <c r="O796" s="44" t="s">
        <v>37</v>
      </c>
      <c r="P796" s="44" t="s">
        <v>37</v>
      </c>
      <c r="Q796" s="44" t="s">
        <v>3805</v>
      </c>
      <c r="R796" s="44" t="s">
        <v>3806</v>
      </c>
      <c r="S796" s="44" t="s">
        <v>6050</v>
      </c>
      <c r="T796" s="44" t="s">
        <v>3828</v>
      </c>
      <c r="U796" s="44">
        <v>64</v>
      </c>
      <c r="V796" s="44" t="s">
        <v>43</v>
      </c>
      <c r="W796" s="44" t="str">
        <f>VLOOKUP(D796,TIPOLOGIA!A:F,6,0)</f>
        <v>TERRESTRE</v>
      </c>
      <c r="X796" s="44" t="s">
        <v>4726</v>
      </c>
      <c r="Y796" s="44">
        <v>1</v>
      </c>
      <c r="Z796" s="63">
        <f>IF(T796="SOPORTE_TELEFÓNICO",'TARIFAS 2025'!$B$14,IF(V796="PRINCIPAL",'TARIFAS 2025'!$B$11,IF(V796="INTERMEDIA",'TARIFAS 2025'!$C$11,IF(V796="LEJANA",'TARIFAS 2025'!$D$11))))</f>
        <v>36351</v>
      </c>
      <c r="AA796" s="63">
        <f t="shared" si="12"/>
        <v>36351</v>
      </c>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row>
    <row r="797" spans="1:59" s="35" customFormat="1" ht="15.6">
      <c r="A797" s="44" t="s">
        <v>70</v>
      </c>
      <c r="B797" s="44" t="str">
        <f>VLOOKUP(A797,'CENTROS DE COSTOS'!A:D,2,0)</f>
        <v>0036-0001</v>
      </c>
      <c r="C797" s="44" t="str">
        <f>VLOOKUP(A797,'CENTROS DE COSTOS'!A:D,3,0)</f>
        <v>Wompi Costa</v>
      </c>
      <c r="D797" s="44">
        <v>8078</v>
      </c>
      <c r="E797" s="44">
        <v>2832393</v>
      </c>
      <c r="F797" s="44">
        <v>74935</v>
      </c>
      <c r="G797" s="44" t="s">
        <v>35</v>
      </c>
      <c r="H797" s="44" t="s">
        <v>255</v>
      </c>
      <c r="I797" s="44" t="s">
        <v>257</v>
      </c>
      <c r="J797" s="44" t="s">
        <v>2837</v>
      </c>
      <c r="K797" s="44" t="s">
        <v>1174</v>
      </c>
      <c r="L797" s="44" t="s">
        <v>6051</v>
      </c>
      <c r="M797" s="52">
        <v>45932.688888888886</v>
      </c>
      <c r="N797" s="52">
        <v>45942.599305555559</v>
      </c>
      <c r="O797" s="44" t="s">
        <v>37</v>
      </c>
      <c r="P797" s="44" t="s">
        <v>37</v>
      </c>
      <c r="Q797" s="44" t="s">
        <v>3805</v>
      </c>
      <c r="R797" s="44" t="s">
        <v>3806</v>
      </c>
      <c r="S797" s="44" t="s">
        <v>6052</v>
      </c>
      <c r="T797" s="44" t="s">
        <v>3828</v>
      </c>
      <c r="U797" s="44">
        <v>32</v>
      </c>
      <c r="V797" s="44" t="s">
        <v>43</v>
      </c>
      <c r="W797" s="44" t="str">
        <f>VLOOKUP(D797,TIPOLOGIA!A:F,6,0)</f>
        <v>TERRESTRE</v>
      </c>
      <c r="X797" s="44" t="s">
        <v>6053</v>
      </c>
      <c r="Y797" s="44">
        <v>1</v>
      </c>
      <c r="Z797" s="63">
        <f>IF(T797="SOPORTE_TELEFÓNICO",'TARIFAS 2025'!$B$14,IF(V797="PRINCIPAL",'TARIFAS 2025'!$B$11,IF(V797="INTERMEDIA",'TARIFAS 2025'!$C$11,IF(V797="LEJANA",'TARIFAS 2025'!$D$11))))</f>
        <v>36351</v>
      </c>
      <c r="AA797" s="63">
        <f t="shared" si="12"/>
        <v>36351</v>
      </c>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row>
    <row r="798" spans="1:59" s="35" customFormat="1" ht="15.6">
      <c r="A798" s="44" t="s">
        <v>83</v>
      </c>
      <c r="B798" s="44" t="str">
        <f>VLOOKUP(A798,'CENTROS DE COSTOS'!A:D,2,0)</f>
        <v>0036-0007</v>
      </c>
      <c r="C798" s="44" t="str">
        <f>VLOOKUP(A798,'CENTROS DE COSTOS'!A:D,3,0)</f>
        <v>Wompi Santander</v>
      </c>
      <c r="D798" s="44">
        <v>54498</v>
      </c>
      <c r="E798" s="44">
        <v>2831325</v>
      </c>
      <c r="F798" s="44">
        <v>75479</v>
      </c>
      <c r="G798" s="44" t="s">
        <v>35</v>
      </c>
      <c r="H798" s="44" t="s">
        <v>893</v>
      </c>
      <c r="I798" s="44" t="s">
        <v>918</v>
      </c>
      <c r="J798" s="44" t="s">
        <v>6054</v>
      </c>
      <c r="K798" s="44" t="s">
        <v>1174</v>
      </c>
      <c r="L798" s="44" t="s">
        <v>6055</v>
      </c>
      <c r="M798" s="52">
        <v>45932.607638888891</v>
      </c>
      <c r="N798" s="52">
        <v>45942.599305555559</v>
      </c>
      <c r="O798" s="44" t="s">
        <v>37</v>
      </c>
      <c r="P798" s="44" t="s">
        <v>37</v>
      </c>
      <c r="Q798" s="44" t="s">
        <v>3805</v>
      </c>
      <c r="R798" s="44" t="s">
        <v>3806</v>
      </c>
      <c r="S798" s="44" t="s">
        <v>6056</v>
      </c>
      <c r="T798" s="44" t="s">
        <v>3828</v>
      </c>
      <c r="U798" s="44">
        <v>16</v>
      </c>
      <c r="V798" s="44" t="s">
        <v>44</v>
      </c>
      <c r="W798" s="44" t="str">
        <f>VLOOKUP(D798,TIPOLOGIA!A:F,6,0)</f>
        <v>TERRESTRE</v>
      </c>
      <c r="X798" s="44" t="s">
        <v>4004</v>
      </c>
      <c r="Y798" s="44">
        <v>1</v>
      </c>
      <c r="Z798" s="63">
        <f>IF(T798="SOPORTE_TELEFÓNICO",'TARIFAS 2025'!$B$14,IF(V798="PRINCIPAL",'TARIFAS 2025'!$B$11,IF(V798="INTERMEDIA",'TARIFAS 2025'!$C$11,IF(V798="LEJANA",'TARIFAS 2025'!$D$11))))</f>
        <v>40250</v>
      </c>
      <c r="AA798" s="63">
        <f t="shared" si="12"/>
        <v>40250</v>
      </c>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row>
    <row r="799" spans="1:59" s="35" customFormat="1" ht="15.6">
      <c r="A799" s="44" t="s">
        <v>70</v>
      </c>
      <c r="B799" s="44" t="str">
        <f>VLOOKUP(A799,'CENTROS DE COSTOS'!A:D,2,0)</f>
        <v>0036-0001</v>
      </c>
      <c r="C799" s="44" t="str">
        <f>VLOOKUP(A799,'CENTROS DE COSTOS'!A:D,3,0)</f>
        <v>Wompi Costa</v>
      </c>
      <c r="D799" s="44">
        <v>8078</v>
      </c>
      <c r="E799" s="44">
        <v>2831038</v>
      </c>
      <c r="F799" s="44">
        <v>50316</v>
      </c>
      <c r="G799" s="44" t="s">
        <v>35</v>
      </c>
      <c r="H799" s="44" t="s">
        <v>255</v>
      </c>
      <c r="I799" s="44" t="s">
        <v>257</v>
      </c>
      <c r="J799" s="44" t="s">
        <v>6057</v>
      </c>
      <c r="K799" s="44" t="s">
        <v>1174</v>
      </c>
      <c r="L799" s="44" t="s">
        <v>6058</v>
      </c>
      <c r="M799" s="52">
        <v>45932.597222222219</v>
      </c>
      <c r="N799" s="52">
        <v>45942.599305555559</v>
      </c>
      <c r="O799" s="44" t="s">
        <v>37</v>
      </c>
      <c r="P799" s="44" t="s">
        <v>37</v>
      </c>
      <c r="Q799" s="44" t="s">
        <v>3805</v>
      </c>
      <c r="R799" s="44" t="s">
        <v>3806</v>
      </c>
      <c r="S799" s="44" t="s">
        <v>6059</v>
      </c>
      <c r="T799" s="44" t="s">
        <v>3828</v>
      </c>
      <c r="U799" s="44">
        <v>24</v>
      </c>
      <c r="V799" s="44" t="s">
        <v>43</v>
      </c>
      <c r="W799" s="44" t="str">
        <f>VLOOKUP(D799,TIPOLOGIA!A:F,6,0)</f>
        <v>TERRESTRE</v>
      </c>
      <c r="X799" s="44" t="s">
        <v>2070</v>
      </c>
      <c r="Y799" s="44">
        <v>1</v>
      </c>
      <c r="Z799" s="63">
        <f>IF(T799="SOPORTE_TELEFÓNICO",'TARIFAS 2025'!$B$14,IF(V799="PRINCIPAL",'TARIFAS 2025'!$B$11,IF(V799="INTERMEDIA",'TARIFAS 2025'!$C$11,IF(V799="LEJANA",'TARIFAS 2025'!$D$11))))</f>
        <v>36351</v>
      </c>
      <c r="AA799" s="63">
        <f t="shared" si="12"/>
        <v>36351</v>
      </c>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row>
    <row r="800" spans="1:59" s="35" customFormat="1" ht="15.6">
      <c r="A800" s="44" t="s">
        <v>91</v>
      </c>
      <c r="B800" s="44" t="str">
        <f>VLOOKUP(A800,'CENTROS DE COSTOS'!A:D,2,0)</f>
        <v>0036-0001</v>
      </c>
      <c r="C800" s="44" t="str">
        <f>VLOOKUP(A800,'CENTROS DE COSTOS'!A:D,3,0)</f>
        <v>Wompi Costa</v>
      </c>
      <c r="D800" s="44">
        <v>23555</v>
      </c>
      <c r="E800" s="44">
        <v>2837813</v>
      </c>
      <c r="F800" s="44">
        <v>49440</v>
      </c>
      <c r="G800" s="44" t="s">
        <v>35</v>
      </c>
      <c r="H800" s="44" t="s">
        <v>278</v>
      </c>
      <c r="I800" s="44" t="s">
        <v>607</v>
      </c>
      <c r="J800" s="44" t="s">
        <v>6060</v>
      </c>
      <c r="K800" s="44" t="s">
        <v>1174</v>
      </c>
      <c r="L800" s="44" t="s">
        <v>6061</v>
      </c>
      <c r="M800" s="52">
        <v>45933.654861111114</v>
      </c>
      <c r="N800" s="52">
        <v>45942.6</v>
      </c>
      <c r="O800" s="44" t="s">
        <v>37</v>
      </c>
      <c r="P800" s="44" t="s">
        <v>37</v>
      </c>
      <c r="Q800" s="44" t="s">
        <v>3805</v>
      </c>
      <c r="R800" s="44" t="s">
        <v>3806</v>
      </c>
      <c r="S800" s="44" t="s">
        <v>6062</v>
      </c>
      <c r="T800" s="44" t="s">
        <v>3828</v>
      </c>
      <c r="U800" s="44">
        <v>64</v>
      </c>
      <c r="V800" s="44" t="s">
        <v>43</v>
      </c>
      <c r="W800" s="44" t="str">
        <f>VLOOKUP(D800,TIPOLOGIA!A:F,6,0)</f>
        <v>TERRESTRE</v>
      </c>
      <c r="X800" s="44" t="s">
        <v>4726</v>
      </c>
      <c r="Y800" s="44">
        <v>1</v>
      </c>
      <c r="Z800" s="63">
        <f>IF(T800="SOPORTE_TELEFÓNICO",'TARIFAS 2025'!$B$14,IF(V800="PRINCIPAL",'TARIFAS 2025'!$B$11,IF(V800="INTERMEDIA",'TARIFAS 2025'!$C$11,IF(V800="LEJANA",'TARIFAS 2025'!$D$11))))</f>
        <v>36351</v>
      </c>
      <c r="AA800" s="63">
        <f t="shared" si="12"/>
        <v>36351</v>
      </c>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row>
    <row r="801" spans="1:59" s="35" customFormat="1" ht="15.6">
      <c r="A801" s="44" t="s">
        <v>93</v>
      </c>
      <c r="B801" s="44" t="str">
        <f>VLOOKUP(A801,'CENTROS DE COSTOS'!A:D,2,0)</f>
        <v>0036-0003</v>
      </c>
      <c r="C801" s="44" t="str">
        <f>VLOOKUP(A801,'CENTROS DE COSTOS'!A:D,3,0)</f>
        <v>Wompi Suroccidente</v>
      </c>
      <c r="D801" s="44">
        <v>52838</v>
      </c>
      <c r="E801" s="44">
        <v>2841180</v>
      </c>
      <c r="F801" s="44">
        <v>10589</v>
      </c>
      <c r="G801" s="44" t="s">
        <v>35</v>
      </c>
      <c r="H801" s="44" t="s">
        <v>135</v>
      </c>
      <c r="I801" s="44" t="s">
        <v>891</v>
      </c>
      <c r="J801" s="44" t="s">
        <v>6063</v>
      </c>
      <c r="K801" s="44" t="s">
        <v>1174</v>
      </c>
      <c r="L801" s="44" t="s">
        <v>6064</v>
      </c>
      <c r="M801" s="52">
        <v>45936.333333333336</v>
      </c>
      <c r="N801" s="52">
        <v>45944.333333333336</v>
      </c>
      <c r="O801" s="44" t="s">
        <v>37</v>
      </c>
      <c r="P801" s="44" t="s">
        <v>37</v>
      </c>
      <c r="Q801" s="44" t="s">
        <v>3805</v>
      </c>
      <c r="R801" s="44" t="s">
        <v>3806</v>
      </c>
      <c r="S801" s="44" t="s">
        <v>6065</v>
      </c>
      <c r="T801" s="44" t="s">
        <v>3828</v>
      </c>
      <c r="U801" s="44">
        <v>56</v>
      </c>
      <c r="V801" s="44" t="s">
        <v>43</v>
      </c>
      <c r="W801" s="44" t="str">
        <f>VLOOKUP(D801,TIPOLOGIA!A:F,6,0)</f>
        <v>TERRESTRE</v>
      </c>
      <c r="X801" s="44" t="s">
        <v>4908</v>
      </c>
      <c r="Y801" s="44">
        <v>1</v>
      </c>
      <c r="Z801" s="63">
        <f>IF(T801="SOPORTE_TELEFÓNICO",'TARIFAS 2025'!$B$14,IF(V801="PRINCIPAL",'TARIFAS 2025'!$B$11,IF(V801="INTERMEDIA",'TARIFAS 2025'!$C$11,IF(V801="LEJANA",'TARIFAS 2025'!$D$11))))</f>
        <v>36351</v>
      </c>
      <c r="AA801" s="63">
        <f t="shared" si="12"/>
        <v>36351</v>
      </c>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row>
    <row r="802" spans="1:59" s="35" customFormat="1" ht="15.6">
      <c r="A802" s="44" t="s">
        <v>79</v>
      </c>
      <c r="B802" s="44" t="str">
        <f>VLOOKUP(A802,'CENTROS DE COSTOS'!A:D,2,0)</f>
        <v>0036-0003</v>
      </c>
      <c r="C802" s="44" t="str">
        <f>VLOOKUP(A802,'CENTROS DE COSTOS'!A:D,3,0)</f>
        <v>Wompi Suroccidente</v>
      </c>
      <c r="D802" s="44">
        <v>76364</v>
      </c>
      <c r="E802" s="44">
        <v>2842959</v>
      </c>
      <c r="F802" s="44">
        <v>77459</v>
      </c>
      <c r="G802" s="44" t="s">
        <v>35</v>
      </c>
      <c r="H802" s="44" t="s">
        <v>1103</v>
      </c>
      <c r="I802" s="44" t="s">
        <v>1121</v>
      </c>
      <c r="J802" s="44" t="s">
        <v>6066</v>
      </c>
      <c r="K802" s="44" t="s">
        <v>1174</v>
      </c>
      <c r="L802" s="44" t="s">
        <v>6067</v>
      </c>
      <c r="M802" s="52">
        <v>45936.413194444445</v>
      </c>
      <c r="N802" s="52">
        <v>45944.334722222222</v>
      </c>
      <c r="O802" s="44" t="s">
        <v>37</v>
      </c>
      <c r="P802" s="44" t="s">
        <v>37</v>
      </c>
      <c r="Q802" s="44" t="s">
        <v>3805</v>
      </c>
      <c r="R802" s="44" t="s">
        <v>3806</v>
      </c>
      <c r="S802" s="44" t="s">
        <v>6068</v>
      </c>
      <c r="T802" s="44" t="s">
        <v>3828</v>
      </c>
      <c r="U802" s="44">
        <v>64</v>
      </c>
      <c r="V802" s="44" t="s">
        <v>43</v>
      </c>
      <c r="W802" s="44" t="str">
        <f>VLOOKUP(D802,TIPOLOGIA!A:F,6,0)</f>
        <v>TERRESTRE</v>
      </c>
      <c r="X802" s="44" t="s">
        <v>4908</v>
      </c>
      <c r="Y802" s="44">
        <v>1</v>
      </c>
      <c r="Z802" s="63">
        <f>IF(T802="SOPORTE_TELEFÓNICO",'TARIFAS 2025'!$B$14,IF(V802="PRINCIPAL",'TARIFAS 2025'!$B$11,IF(V802="INTERMEDIA",'TARIFAS 2025'!$C$11,IF(V802="LEJANA",'TARIFAS 2025'!$D$11))))</f>
        <v>36351</v>
      </c>
      <c r="AA802" s="63">
        <f t="shared" si="12"/>
        <v>36351</v>
      </c>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row>
    <row r="803" spans="1:59" s="35" customFormat="1" ht="15.6">
      <c r="A803" s="44" t="s">
        <v>83</v>
      </c>
      <c r="B803" s="44" t="str">
        <f>VLOOKUP(A803,'CENTROS DE COSTOS'!A:D,2,0)</f>
        <v>0036-0007</v>
      </c>
      <c r="C803" s="44" t="str">
        <f>VLOOKUP(A803,'CENTROS DE COSTOS'!A:D,3,0)</f>
        <v>Wompi Santander</v>
      </c>
      <c r="D803" s="44">
        <v>54518</v>
      </c>
      <c r="E803" s="44">
        <v>2842932</v>
      </c>
      <c r="F803" s="44">
        <v>80681</v>
      </c>
      <c r="G803" s="44" t="s">
        <v>35</v>
      </c>
      <c r="H803" s="44" t="s">
        <v>893</v>
      </c>
      <c r="I803" s="44" t="s">
        <v>919</v>
      </c>
      <c r="J803" s="44" t="s">
        <v>6069</v>
      </c>
      <c r="K803" s="44" t="s">
        <v>1174</v>
      </c>
      <c r="L803" s="44" t="s">
        <v>6070</v>
      </c>
      <c r="M803" s="52">
        <v>45936.409722222219</v>
      </c>
      <c r="N803" s="52">
        <v>45944.334722222222</v>
      </c>
      <c r="O803" s="44" t="s">
        <v>37</v>
      </c>
      <c r="P803" s="44" t="s">
        <v>37</v>
      </c>
      <c r="Q803" s="44" t="s">
        <v>3805</v>
      </c>
      <c r="R803" s="44" t="s">
        <v>3806</v>
      </c>
      <c r="S803" s="44" t="s">
        <v>6071</v>
      </c>
      <c r="T803" s="44" t="s">
        <v>3828</v>
      </c>
      <c r="U803" s="44">
        <v>32</v>
      </c>
      <c r="V803" s="44" t="s">
        <v>44</v>
      </c>
      <c r="W803" s="44" t="str">
        <f>VLOOKUP(D803,TIPOLOGIA!A:F,6,0)</f>
        <v>TERRESTRE</v>
      </c>
      <c r="X803" s="44" t="s">
        <v>4908</v>
      </c>
      <c r="Y803" s="44">
        <v>1</v>
      </c>
      <c r="Z803" s="63">
        <f>IF(T803="SOPORTE_TELEFÓNICO",'TARIFAS 2025'!$B$14,IF(V803="PRINCIPAL",'TARIFAS 2025'!$B$11,IF(V803="INTERMEDIA",'TARIFAS 2025'!$C$11,IF(V803="LEJANA",'TARIFAS 2025'!$D$11))))</f>
        <v>40250</v>
      </c>
      <c r="AA803" s="63">
        <f t="shared" si="12"/>
        <v>40250</v>
      </c>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row>
    <row r="804" spans="1:59" s="35" customFormat="1" ht="15.6">
      <c r="A804" s="44" t="s">
        <v>76</v>
      </c>
      <c r="B804" s="44" t="str">
        <f>VLOOKUP(A804,'CENTROS DE COSTOS'!A:D,2,0)</f>
        <v>0036-0007</v>
      </c>
      <c r="C804" s="44" t="str">
        <f>VLOOKUP(A804,'CENTROS DE COSTOS'!A:D,3,0)</f>
        <v>Wompi Santander</v>
      </c>
      <c r="D804" s="44">
        <v>68418</v>
      </c>
      <c r="E804" s="44">
        <v>2843304</v>
      </c>
      <c r="F804" s="44">
        <v>78008</v>
      </c>
      <c r="G804" s="44" t="s">
        <v>35</v>
      </c>
      <c r="H804" s="44" t="s">
        <v>965</v>
      </c>
      <c r="I804" s="44" t="s">
        <v>1003</v>
      </c>
      <c r="J804" s="44" t="s">
        <v>2706</v>
      </c>
      <c r="K804" s="44" t="s">
        <v>1174</v>
      </c>
      <c r="L804" s="44" t="s">
        <v>6072</v>
      </c>
      <c r="M804" s="52">
        <v>45936.424305555556</v>
      </c>
      <c r="N804" s="52">
        <v>45944.335416666669</v>
      </c>
      <c r="O804" s="44" t="s">
        <v>37</v>
      </c>
      <c r="P804" s="44" t="s">
        <v>37</v>
      </c>
      <c r="Q804" s="44" t="s">
        <v>3805</v>
      </c>
      <c r="R804" s="44" t="s">
        <v>3806</v>
      </c>
      <c r="S804" s="44" t="s">
        <v>6073</v>
      </c>
      <c r="T804" s="44" t="s">
        <v>3828</v>
      </c>
      <c r="U804" s="44">
        <v>64</v>
      </c>
      <c r="V804" s="44" t="s">
        <v>43</v>
      </c>
      <c r="W804" s="44" t="str">
        <f>VLOOKUP(D804,TIPOLOGIA!A:F,6,0)</f>
        <v>TERRESTRE</v>
      </c>
      <c r="X804" s="44" t="s">
        <v>4908</v>
      </c>
      <c r="Y804" s="44">
        <v>1</v>
      </c>
      <c r="Z804" s="63">
        <f>IF(T804="SOPORTE_TELEFÓNICO",'TARIFAS 2025'!$B$14,IF(V804="PRINCIPAL",'TARIFAS 2025'!$B$11,IF(V804="INTERMEDIA",'TARIFAS 2025'!$C$11,IF(V804="LEJANA",'TARIFAS 2025'!$D$11))))</f>
        <v>36351</v>
      </c>
      <c r="AA804" s="63">
        <f t="shared" si="12"/>
        <v>36351</v>
      </c>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row>
    <row r="805" spans="1:59" s="35" customFormat="1" ht="15.6">
      <c r="A805" s="44" t="s">
        <v>98</v>
      </c>
      <c r="B805" s="44" t="str">
        <f>VLOOKUP(A805,'CENTROS DE COSTOS'!A:D,2,0)</f>
        <v>0036-0007</v>
      </c>
      <c r="C805" s="44" t="str">
        <f>VLOOKUP(A805,'CENTROS DE COSTOS'!A:D,3,0)</f>
        <v>Wompi Santander</v>
      </c>
      <c r="D805" s="44">
        <v>15516</v>
      </c>
      <c r="E805" s="44">
        <v>2844227</v>
      </c>
      <c r="F805" s="44">
        <v>76901</v>
      </c>
      <c r="G805" s="44" t="s">
        <v>35</v>
      </c>
      <c r="H805" s="44" t="s">
        <v>324</v>
      </c>
      <c r="I805" s="44" t="s">
        <v>383</v>
      </c>
      <c r="J805" s="44" t="s">
        <v>6074</v>
      </c>
      <c r="K805" s="44" t="s">
        <v>1174</v>
      </c>
      <c r="L805" s="44" t="s">
        <v>6075</v>
      </c>
      <c r="M805" s="52">
        <v>45936.472222222219</v>
      </c>
      <c r="N805" s="52">
        <v>45944.336111111108</v>
      </c>
      <c r="O805" s="44" t="s">
        <v>37</v>
      </c>
      <c r="P805" s="44" t="s">
        <v>37</v>
      </c>
      <c r="Q805" s="44" t="s">
        <v>3805</v>
      </c>
      <c r="R805" s="44" t="s">
        <v>3806</v>
      </c>
      <c r="S805" s="44" t="s">
        <v>6076</v>
      </c>
      <c r="T805" s="44" t="s">
        <v>3828</v>
      </c>
      <c r="U805" s="44">
        <v>32</v>
      </c>
      <c r="V805" s="44" t="s">
        <v>43</v>
      </c>
      <c r="W805" s="44" t="str">
        <f>VLOOKUP(D805,TIPOLOGIA!A:F,6,0)</f>
        <v>TERRESTRE</v>
      </c>
      <c r="X805" s="44" t="s">
        <v>5226</v>
      </c>
      <c r="Y805" s="44">
        <v>1</v>
      </c>
      <c r="Z805" s="63">
        <f>IF(T805="SOPORTE_TELEFÓNICO",'TARIFAS 2025'!$B$14,IF(V805="PRINCIPAL",'TARIFAS 2025'!$B$11,IF(V805="INTERMEDIA",'TARIFAS 2025'!$C$11,IF(V805="LEJANA",'TARIFAS 2025'!$D$11))))</f>
        <v>36351</v>
      </c>
      <c r="AA805" s="63">
        <f t="shared" si="12"/>
        <v>36351</v>
      </c>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row>
    <row r="806" spans="1:59" s="35" customFormat="1" ht="15.6">
      <c r="A806" s="44" t="s">
        <v>73</v>
      </c>
      <c r="B806" s="44" t="str">
        <f>VLOOKUP(A806,'CENTROS DE COSTOS'!A:D,2,0)</f>
        <v>0036-0004</v>
      </c>
      <c r="C806" s="44" t="str">
        <f>VLOOKUP(A806,'CENTROS DE COSTOS'!A:D,3,0)</f>
        <v>Wompi Centro</v>
      </c>
      <c r="D806" s="44">
        <v>25286</v>
      </c>
      <c r="E806" s="44">
        <v>2839538</v>
      </c>
      <c r="F806" s="44">
        <v>76799</v>
      </c>
      <c r="G806" s="44" t="s">
        <v>35</v>
      </c>
      <c r="H806" s="44" t="s">
        <v>620</v>
      </c>
      <c r="I806" s="44" t="s">
        <v>652</v>
      </c>
      <c r="J806" s="44" t="s">
        <v>2446</v>
      </c>
      <c r="K806" s="44" t="s">
        <v>1174</v>
      </c>
      <c r="L806" s="44" t="s">
        <v>6077</v>
      </c>
      <c r="M806" s="52">
        <v>45936.333333333336</v>
      </c>
      <c r="N806" s="52">
        <v>45944.336805555555</v>
      </c>
      <c r="O806" s="44" t="s">
        <v>37</v>
      </c>
      <c r="P806" s="44" t="s">
        <v>37</v>
      </c>
      <c r="Q806" s="44" t="s">
        <v>3805</v>
      </c>
      <c r="R806" s="44" t="s">
        <v>3806</v>
      </c>
      <c r="S806" s="44" t="s">
        <v>6078</v>
      </c>
      <c r="T806" s="44" t="s">
        <v>3828</v>
      </c>
      <c r="U806" s="44">
        <v>64</v>
      </c>
      <c r="V806" s="44" t="s">
        <v>43</v>
      </c>
      <c r="W806" s="44" t="str">
        <f>VLOOKUP(D806,TIPOLOGIA!A:F,6,0)</f>
        <v>TERRESTRE</v>
      </c>
      <c r="X806" s="44" t="s">
        <v>5226</v>
      </c>
      <c r="Y806" s="44">
        <v>1</v>
      </c>
      <c r="Z806" s="63">
        <f>IF(T806="SOPORTE_TELEFÓNICO",'TARIFAS 2025'!$B$14,IF(V806="PRINCIPAL",'TARIFAS 2025'!$B$11,IF(V806="INTERMEDIA",'TARIFAS 2025'!$C$11,IF(V806="LEJANA",'TARIFAS 2025'!$D$11))))</f>
        <v>36351</v>
      </c>
      <c r="AA806" s="63">
        <f t="shared" si="12"/>
        <v>36351</v>
      </c>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row>
    <row r="807" spans="1:59" s="35" customFormat="1" ht="15.6">
      <c r="A807" s="44" t="s">
        <v>98</v>
      </c>
      <c r="B807" s="44" t="str">
        <f>VLOOKUP(A807,'CENTROS DE COSTOS'!A:D,2,0)</f>
        <v>0036-0007</v>
      </c>
      <c r="C807" s="44" t="str">
        <f>VLOOKUP(A807,'CENTROS DE COSTOS'!A:D,3,0)</f>
        <v>Wompi Santander</v>
      </c>
      <c r="D807" s="44">
        <v>15407</v>
      </c>
      <c r="E807" s="44">
        <v>2844698</v>
      </c>
      <c r="F807" s="44">
        <v>28981</v>
      </c>
      <c r="G807" s="44" t="s">
        <v>35</v>
      </c>
      <c r="H807" s="44" t="s">
        <v>324</v>
      </c>
      <c r="I807" s="44" t="s">
        <v>438</v>
      </c>
      <c r="J807" s="44" t="s">
        <v>2864</v>
      </c>
      <c r="K807" s="44" t="s">
        <v>1174</v>
      </c>
      <c r="L807" s="44" t="s">
        <v>6079</v>
      </c>
      <c r="M807" s="52">
        <v>45936.506249999999</v>
      </c>
      <c r="N807" s="52">
        <v>45944.336805555555</v>
      </c>
      <c r="O807" s="44" t="s">
        <v>37</v>
      </c>
      <c r="P807" s="44" t="s">
        <v>37</v>
      </c>
      <c r="Q807" s="44" t="s">
        <v>3805</v>
      </c>
      <c r="R807" s="44" t="s">
        <v>3806</v>
      </c>
      <c r="S807" s="44" t="s">
        <v>6080</v>
      </c>
      <c r="T807" s="44" t="s">
        <v>3828</v>
      </c>
      <c r="U807" s="44">
        <v>32</v>
      </c>
      <c r="V807" s="44" t="s">
        <v>43</v>
      </c>
      <c r="W807" s="44" t="str">
        <f>VLOOKUP(D807,TIPOLOGIA!A:F,6,0)</f>
        <v>TERRESTRE</v>
      </c>
      <c r="X807" s="44" t="s">
        <v>4908</v>
      </c>
      <c r="Y807" s="44">
        <v>1</v>
      </c>
      <c r="Z807" s="63">
        <f>IF(T807="SOPORTE_TELEFÓNICO",'TARIFAS 2025'!$B$14,IF(V807="PRINCIPAL",'TARIFAS 2025'!$B$11,IF(V807="INTERMEDIA",'TARIFAS 2025'!$C$11,IF(V807="LEJANA",'TARIFAS 2025'!$D$11))))</f>
        <v>36351</v>
      </c>
      <c r="AA807" s="63">
        <f t="shared" si="12"/>
        <v>36351</v>
      </c>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row>
    <row r="808" spans="1:59" s="35" customFormat="1" ht="15.6">
      <c r="A808" s="44" t="s">
        <v>98</v>
      </c>
      <c r="B808" s="44" t="str">
        <f>VLOOKUP(A808,'CENTROS DE COSTOS'!A:D,2,0)</f>
        <v>0036-0007</v>
      </c>
      <c r="C808" s="44" t="str">
        <f>VLOOKUP(A808,'CENTROS DE COSTOS'!A:D,3,0)</f>
        <v>Wompi Santander</v>
      </c>
      <c r="D808" s="44">
        <v>15407</v>
      </c>
      <c r="E808" s="44">
        <v>2844798</v>
      </c>
      <c r="F808" s="44">
        <v>76923</v>
      </c>
      <c r="G808" s="44" t="s">
        <v>35</v>
      </c>
      <c r="H808" s="44" t="s">
        <v>324</v>
      </c>
      <c r="I808" s="44" t="s">
        <v>438</v>
      </c>
      <c r="J808" s="44" t="s">
        <v>3214</v>
      </c>
      <c r="K808" s="44" t="s">
        <v>1174</v>
      </c>
      <c r="L808" s="44" t="s">
        <v>6081</v>
      </c>
      <c r="M808" s="52">
        <v>45936.515972222223</v>
      </c>
      <c r="N808" s="52">
        <v>45944.337500000001</v>
      </c>
      <c r="O808" s="44" t="s">
        <v>37</v>
      </c>
      <c r="P808" s="44" t="s">
        <v>37</v>
      </c>
      <c r="Q808" s="44" t="s">
        <v>3805</v>
      </c>
      <c r="R808" s="44" t="s">
        <v>3806</v>
      </c>
      <c r="S808" s="44" t="s">
        <v>6082</v>
      </c>
      <c r="T808" s="44" t="s">
        <v>3828</v>
      </c>
      <c r="U808" s="44">
        <v>24</v>
      </c>
      <c r="V808" s="44" t="s">
        <v>43</v>
      </c>
      <c r="W808" s="44" t="str">
        <f>VLOOKUP(D808,TIPOLOGIA!A:F,6,0)</f>
        <v>TERRESTRE</v>
      </c>
      <c r="X808" s="44" t="s">
        <v>5226</v>
      </c>
      <c r="Y808" s="44">
        <v>1</v>
      </c>
      <c r="Z808" s="63">
        <f>IF(T808="SOPORTE_TELEFÓNICO",'TARIFAS 2025'!$B$14,IF(V808="PRINCIPAL",'TARIFAS 2025'!$B$11,IF(V808="INTERMEDIA",'TARIFAS 2025'!$C$11,IF(V808="LEJANA",'TARIFAS 2025'!$D$11))))</f>
        <v>36351</v>
      </c>
      <c r="AA808" s="63">
        <f t="shared" si="12"/>
        <v>36351</v>
      </c>
      <c r="AB808" s="41"/>
      <c r="AC808" s="41"/>
      <c r="AD808" s="41"/>
      <c r="AE808" s="41"/>
      <c r="AF808" s="41"/>
      <c r="AG808" s="41"/>
      <c r="AH808" s="41"/>
      <c r="AI808" s="41"/>
      <c r="AJ808" s="41"/>
      <c r="AK808" s="41"/>
      <c r="AL808" s="41"/>
      <c r="AM808" s="41"/>
      <c r="AN808" s="41"/>
      <c r="AO808" s="41"/>
      <c r="AP808" s="41"/>
      <c r="AQ808" s="41"/>
      <c r="AR808" s="41"/>
      <c r="AS808" s="41"/>
      <c r="AT808" s="41"/>
      <c r="AU808" s="41"/>
      <c r="AV808" s="41"/>
      <c r="AW808" s="41"/>
      <c r="AX808" s="41"/>
      <c r="AY808" s="41"/>
      <c r="AZ808" s="41"/>
      <c r="BA808" s="41"/>
      <c r="BB808" s="41"/>
      <c r="BC808" s="41"/>
      <c r="BD808" s="41"/>
      <c r="BE808" s="41"/>
      <c r="BF808" s="41"/>
      <c r="BG808" s="41"/>
    </row>
    <row r="809" spans="1:59" s="35" customFormat="1" ht="15.6">
      <c r="A809" s="44" t="s">
        <v>93</v>
      </c>
      <c r="B809" s="44" t="str">
        <f>VLOOKUP(A809,'CENTROS DE COSTOS'!A:D,2,0)</f>
        <v>0036-0003</v>
      </c>
      <c r="C809" s="44" t="str">
        <f>VLOOKUP(A809,'CENTROS DE COSTOS'!A:D,3,0)</f>
        <v>Wompi Suroccidente</v>
      </c>
      <c r="D809" s="44">
        <v>52838</v>
      </c>
      <c r="E809" s="44">
        <v>2841606</v>
      </c>
      <c r="F809" s="44">
        <v>39708</v>
      </c>
      <c r="G809" s="44" t="s">
        <v>35</v>
      </c>
      <c r="H809" s="44" t="s">
        <v>135</v>
      </c>
      <c r="I809" s="44" t="s">
        <v>891</v>
      </c>
      <c r="J809" s="44" t="s">
        <v>6083</v>
      </c>
      <c r="K809" s="44" t="s">
        <v>1174</v>
      </c>
      <c r="L809" s="44" t="s">
        <v>6084</v>
      </c>
      <c r="M809" s="52">
        <v>45936.350694444445</v>
      </c>
      <c r="N809" s="52">
        <v>45944.341666666667</v>
      </c>
      <c r="O809" s="44" t="s">
        <v>37</v>
      </c>
      <c r="P809" s="44" t="s">
        <v>37</v>
      </c>
      <c r="Q809" s="44" t="s">
        <v>3805</v>
      </c>
      <c r="R809" s="44" t="s">
        <v>3806</v>
      </c>
      <c r="S809" s="44" t="s">
        <v>6085</v>
      </c>
      <c r="T809" s="44" t="s">
        <v>3828</v>
      </c>
      <c r="U809" s="44">
        <v>40</v>
      </c>
      <c r="V809" s="44" t="s">
        <v>43</v>
      </c>
      <c r="W809" s="44" t="str">
        <f>VLOOKUP(D809,TIPOLOGIA!A:F,6,0)</f>
        <v>TERRESTRE</v>
      </c>
      <c r="X809" s="44" t="s">
        <v>5226</v>
      </c>
      <c r="Y809" s="44">
        <v>1</v>
      </c>
      <c r="Z809" s="63">
        <f>IF(T809="SOPORTE_TELEFÓNICO",'TARIFAS 2025'!$B$14,IF(V809="PRINCIPAL",'TARIFAS 2025'!$B$11,IF(V809="INTERMEDIA",'TARIFAS 2025'!$C$11,IF(V809="LEJANA",'TARIFAS 2025'!$D$11))))</f>
        <v>36351</v>
      </c>
      <c r="AA809" s="63">
        <f t="shared" si="12"/>
        <v>36351</v>
      </c>
      <c r="AB809" s="41"/>
      <c r="AC809" s="41"/>
      <c r="AD809" s="41"/>
      <c r="AE809" s="41"/>
      <c r="AF809" s="41"/>
      <c r="AG809" s="41"/>
      <c r="AH809" s="41"/>
      <c r="AI809" s="41"/>
      <c r="AJ809" s="41"/>
      <c r="AK809" s="41"/>
      <c r="AL809" s="41"/>
      <c r="AM809" s="41"/>
      <c r="AN809" s="41"/>
      <c r="AO809" s="41"/>
      <c r="AP809" s="41"/>
      <c r="AQ809" s="41"/>
      <c r="AR809" s="41"/>
      <c r="AS809" s="41"/>
      <c r="AT809" s="41"/>
      <c r="AU809" s="41"/>
      <c r="AV809" s="41"/>
      <c r="AW809" s="41"/>
      <c r="AX809" s="41"/>
      <c r="AY809" s="41"/>
      <c r="AZ809" s="41"/>
      <c r="BA809" s="41"/>
      <c r="BB809" s="41"/>
      <c r="BC809" s="41"/>
      <c r="BD809" s="41"/>
      <c r="BE809" s="41"/>
      <c r="BF809" s="41"/>
      <c r="BG809" s="41"/>
    </row>
    <row r="810" spans="1:59" s="35" customFormat="1" ht="15.6">
      <c r="A810" s="44" t="s">
        <v>90</v>
      </c>
      <c r="B810" s="44" t="str">
        <f>VLOOKUP(A810,'CENTROS DE COSTOS'!A:D,2,0)</f>
        <v>0036-0005</v>
      </c>
      <c r="C810" s="44" t="str">
        <f>VLOOKUP(A810,'CENTROS DE COSTOS'!A:D,3,0)</f>
        <v>Wompi Noroccidente</v>
      </c>
      <c r="D810" s="44">
        <v>5001</v>
      </c>
      <c r="E810" s="44">
        <v>2842162</v>
      </c>
      <c r="F810" s="44">
        <v>39892</v>
      </c>
      <c r="G810" s="44" t="s">
        <v>35</v>
      </c>
      <c r="H810" s="44" t="s">
        <v>122</v>
      </c>
      <c r="I810" s="44" t="s">
        <v>2044</v>
      </c>
      <c r="J810" s="44" t="s">
        <v>6086</v>
      </c>
      <c r="K810" s="44" t="s">
        <v>1174</v>
      </c>
      <c r="L810" s="44" t="s">
        <v>6087</v>
      </c>
      <c r="M810" s="52">
        <v>45936.378472222219</v>
      </c>
      <c r="N810" s="52">
        <v>45944.369444444441</v>
      </c>
      <c r="O810" s="44" t="s">
        <v>37</v>
      </c>
      <c r="P810" s="44" t="s">
        <v>37</v>
      </c>
      <c r="Q810" s="44" t="s">
        <v>3805</v>
      </c>
      <c r="R810" s="44" t="s">
        <v>3806</v>
      </c>
      <c r="S810" s="44" t="s">
        <v>6088</v>
      </c>
      <c r="T810" s="44" t="s">
        <v>1178</v>
      </c>
      <c r="U810" s="44">
        <v>64</v>
      </c>
      <c r="V810" s="44" t="s">
        <v>42</v>
      </c>
      <c r="W810" s="44" t="str">
        <f>VLOOKUP(D810,TIPOLOGIA!A:F,6,0)</f>
        <v>TERRESTRE</v>
      </c>
      <c r="X810" s="44" t="s">
        <v>4908</v>
      </c>
      <c r="Y810" s="44">
        <v>1</v>
      </c>
      <c r="Z810" s="63">
        <f>IF(T810="SOPORTE_TELEFÓNICO",'TARIFAS 2025'!$B$14,IF(V810="PRINCIPAL",'TARIFAS 2025'!$B$11,IF(V810="INTERMEDIA",'TARIFAS 2025'!$C$11,IF(V810="LEJANA",'TARIFAS 2025'!$D$11))))</f>
        <v>31419</v>
      </c>
      <c r="AA810" s="63">
        <f t="shared" si="12"/>
        <v>31419</v>
      </c>
      <c r="AB810" s="41"/>
      <c r="AC810" s="41"/>
      <c r="AD810" s="41"/>
      <c r="AE810" s="41"/>
      <c r="AF810" s="41"/>
      <c r="AG810" s="41"/>
      <c r="AH810" s="41"/>
      <c r="AI810" s="41"/>
      <c r="AJ810" s="41"/>
      <c r="AK810" s="41"/>
      <c r="AL810" s="41"/>
      <c r="AM810" s="41"/>
      <c r="AN810" s="41"/>
      <c r="AO810" s="41"/>
      <c r="AP810" s="41"/>
      <c r="AQ810" s="41"/>
      <c r="AR810" s="41"/>
      <c r="AS810" s="41"/>
      <c r="AT810" s="41"/>
      <c r="AU810" s="41"/>
      <c r="AV810" s="41"/>
      <c r="AW810" s="41"/>
      <c r="AX810" s="41"/>
      <c r="AY810" s="41"/>
      <c r="AZ810" s="41"/>
      <c r="BA810" s="41"/>
      <c r="BB810" s="41"/>
      <c r="BC810" s="41"/>
      <c r="BD810" s="41"/>
      <c r="BE810" s="41"/>
      <c r="BF810" s="41"/>
      <c r="BG810" s="41"/>
    </row>
    <row r="811" spans="1:59" s="35" customFormat="1" ht="15.6">
      <c r="A811" s="44" t="s">
        <v>90</v>
      </c>
      <c r="B811" s="44" t="str">
        <f>VLOOKUP(A811,'CENTROS DE COSTOS'!A:D,2,0)</f>
        <v>0036-0005</v>
      </c>
      <c r="C811" s="44" t="str">
        <f>VLOOKUP(A811,'CENTROS DE COSTOS'!A:D,3,0)</f>
        <v>Wompi Noroccidente</v>
      </c>
      <c r="D811" s="44">
        <v>5861</v>
      </c>
      <c r="E811" s="44">
        <v>2844170</v>
      </c>
      <c r="F811" s="44">
        <v>72238</v>
      </c>
      <c r="G811" s="44" t="s">
        <v>35</v>
      </c>
      <c r="H811" s="44" t="s">
        <v>122</v>
      </c>
      <c r="I811" s="44" t="s">
        <v>145</v>
      </c>
      <c r="J811" s="44" t="s">
        <v>6089</v>
      </c>
      <c r="K811" s="44" t="s">
        <v>1174</v>
      </c>
      <c r="L811" s="44" t="s">
        <v>6090</v>
      </c>
      <c r="M811" s="52">
        <v>45936.475694444445</v>
      </c>
      <c r="N811" s="52">
        <v>45944.395833333336</v>
      </c>
      <c r="O811" s="44" t="s">
        <v>37</v>
      </c>
      <c r="P811" s="44" t="s">
        <v>37</v>
      </c>
      <c r="Q811" s="44" t="s">
        <v>3805</v>
      </c>
      <c r="R811" s="44" t="s">
        <v>3806</v>
      </c>
      <c r="S811" s="44" t="s">
        <v>6091</v>
      </c>
      <c r="T811" s="44" t="s">
        <v>3828</v>
      </c>
      <c r="U811" s="44">
        <v>40</v>
      </c>
      <c r="V811" s="44" t="s">
        <v>43</v>
      </c>
      <c r="W811" s="44" t="str">
        <f>VLOOKUP(D811,TIPOLOGIA!A:F,6,0)</f>
        <v>TERRESTRE</v>
      </c>
      <c r="X811" s="44" t="s">
        <v>3837</v>
      </c>
      <c r="Y811" s="44">
        <v>1</v>
      </c>
      <c r="Z811" s="63">
        <f>IF(T811="SOPORTE_TELEFÓNICO",'TARIFAS 2025'!$B$14,IF(V811="PRINCIPAL",'TARIFAS 2025'!$B$11,IF(V811="INTERMEDIA",'TARIFAS 2025'!$C$11,IF(V811="LEJANA",'TARIFAS 2025'!$D$11))))</f>
        <v>36351</v>
      </c>
      <c r="AA811" s="63">
        <f t="shared" si="12"/>
        <v>36351</v>
      </c>
      <c r="AB811" s="41"/>
      <c r="AC811" s="41"/>
      <c r="AD811" s="41"/>
      <c r="AE811" s="41"/>
      <c r="AF811" s="41"/>
      <c r="AG811" s="41"/>
      <c r="AH811" s="41"/>
      <c r="AI811" s="41"/>
      <c r="AJ811" s="41"/>
      <c r="AK811" s="41"/>
      <c r="AL811" s="41"/>
      <c r="AM811" s="41"/>
      <c r="AN811" s="41"/>
      <c r="AO811" s="41"/>
      <c r="AP811" s="41"/>
      <c r="AQ811" s="41"/>
      <c r="AR811" s="41"/>
      <c r="AS811" s="41"/>
      <c r="AT811" s="41"/>
      <c r="AU811" s="41"/>
      <c r="AV811" s="41"/>
      <c r="AW811" s="41"/>
      <c r="AX811" s="41"/>
      <c r="AY811" s="41"/>
      <c r="AZ811" s="41"/>
      <c r="BA811" s="41"/>
      <c r="BB811" s="41"/>
      <c r="BC811" s="41"/>
      <c r="BD811" s="41"/>
      <c r="BE811" s="41"/>
      <c r="BF811" s="41"/>
      <c r="BG811" s="41"/>
    </row>
    <row r="812" spans="1:59" s="35" customFormat="1" ht="15.6">
      <c r="A812" s="44" t="s">
        <v>83</v>
      </c>
      <c r="B812" s="44" t="str">
        <f>VLOOKUP(A812,'CENTROS DE COSTOS'!A:D,2,0)</f>
        <v>0036-0007</v>
      </c>
      <c r="C812" s="44" t="str">
        <f>VLOOKUP(A812,'CENTROS DE COSTOS'!A:D,3,0)</f>
        <v>Wompi Santander</v>
      </c>
      <c r="D812" s="44">
        <v>54001</v>
      </c>
      <c r="E812" s="44">
        <v>2870866</v>
      </c>
      <c r="F812" s="44">
        <v>33151</v>
      </c>
      <c r="G812" s="44" t="s">
        <v>35</v>
      </c>
      <c r="H812" s="44" t="s">
        <v>893</v>
      </c>
      <c r="I812" s="44" t="s">
        <v>83</v>
      </c>
      <c r="J812" s="44" t="s">
        <v>6092</v>
      </c>
      <c r="K812" s="44" t="s">
        <v>1174</v>
      </c>
      <c r="L812" s="44" t="s">
        <v>6093</v>
      </c>
      <c r="M812" s="52">
        <v>45940.673611111109</v>
      </c>
      <c r="N812" s="52">
        <v>45944.411111111112</v>
      </c>
      <c r="O812" s="44" t="s">
        <v>37</v>
      </c>
      <c r="P812" s="44" t="s">
        <v>37</v>
      </c>
      <c r="Q812" s="44" t="s">
        <v>3805</v>
      </c>
      <c r="R812" s="44" t="s">
        <v>3806</v>
      </c>
      <c r="S812" s="44" t="s">
        <v>6094</v>
      </c>
      <c r="T812" s="44" t="s">
        <v>1178</v>
      </c>
      <c r="U812" s="44">
        <v>64</v>
      </c>
      <c r="V812" s="44" t="s">
        <v>42</v>
      </c>
      <c r="W812" s="44" t="str">
        <f>VLOOKUP(D812,TIPOLOGIA!A:F,6,0)</f>
        <v>TERRESTRE</v>
      </c>
      <c r="X812" s="44" t="s">
        <v>2336</v>
      </c>
      <c r="Y812" s="44">
        <v>1</v>
      </c>
      <c r="Z812" s="63">
        <f>IF(T812="SOPORTE_TELEFÓNICO",'TARIFAS 2025'!$B$14,IF(V812="PRINCIPAL",'TARIFAS 2025'!$B$11,IF(V812="INTERMEDIA",'TARIFAS 2025'!$C$11,IF(V812="LEJANA",'TARIFAS 2025'!$D$11))))</f>
        <v>31419</v>
      </c>
      <c r="AA812" s="63">
        <f t="shared" si="12"/>
        <v>31419</v>
      </c>
      <c r="AB812" s="41"/>
      <c r="AC812" s="41"/>
      <c r="AD812" s="41"/>
      <c r="AE812" s="41"/>
      <c r="AF812" s="41"/>
      <c r="AG812" s="41"/>
      <c r="AH812" s="41"/>
      <c r="AI812" s="41"/>
      <c r="AJ812" s="41"/>
      <c r="AK812" s="41"/>
      <c r="AL812" s="41"/>
      <c r="AM812" s="41"/>
      <c r="AN812" s="41"/>
      <c r="AO812" s="41"/>
      <c r="AP812" s="41"/>
      <c r="AQ812" s="41"/>
      <c r="AR812" s="41"/>
      <c r="AS812" s="41"/>
      <c r="AT812" s="41"/>
      <c r="AU812" s="41"/>
      <c r="AV812" s="41"/>
      <c r="AW812" s="41"/>
      <c r="AX812" s="41"/>
      <c r="AY812" s="41"/>
      <c r="AZ812" s="41"/>
      <c r="BA812" s="41"/>
      <c r="BB812" s="41"/>
      <c r="BC812" s="41"/>
      <c r="BD812" s="41"/>
      <c r="BE812" s="41"/>
      <c r="BF812" s="41"/>
      <c r="BG812" s="41"/>
    </row>
    <row r="813" spans="1:59" s="35" customFormat="1" ht="15.6">
      <c r="A813" s="44" t="s">
        <v>93</v>
      </c>
      <c r="B813" s="44" t="str">
        <f>VLOOKUP(A813,'CENTROS DE COSTOS'!A:D,2,0)</f>
        <v>0036-0003</v>
      </c>
      <c r="C813" s="44" t="str">
        <f>VLOOKUP(A813,'CENTROS DE COSTOS'!A:D,3,0)</f>
        <v>Wompi Suroccidente</v>
      </c>
      <c r="D813" s="44">
        <v>52001</v>
      </c>
      <c r="E813" s="44">
        <v>2871717</v>
      </c>
      <c r="F813" s="44">
        <v>56862</v>
      </c>
      <c r="G813" s="44" t="s">
        <v>35</v>
      </c>
      <c r="H813" s="44" t="s">
        <v>135</v>
      </c>
      <c r="I813" s="44" t="s">
        <v>93</v>
      </c>
      <c r="J813" s="44" t="s">
        <v>6095</v>
      </c>
      <c r="K813" s="44" t="s">
        <v>1174</v>
      </c>
      <c r="L813" s="44" t="s">
        <v>6096</v>
      </c>
      <c r="M813" s="52">
        <v>45944.333333333336</v>
      </c>
      <c r="N813" s="52">
        <v>45944.414583333331</v>
      </c>
      <c r="O813" s="44" t="s">
        <v>37</v>
      </c>
      <c r="P813" s="44" t="s">
        <v>37</v>
      </c>
      <c r="Q813" s="44" t="s">
        <v>3805</v>
      </c>
      <c r="R813" s="44" t="s">
        <v>3806</v>
      </c>
      <c r="S813" s="44" t="s">
        <v>6097</v>
      </c>
      <c r="T813" s="44" t="s">
        <v>1178</v>
      </c>
      <c r="U813" s="44">
        <v>32</v>
      </c>
      <c r="V813" s="44" t="s">
        <v>42</v>
      </c>
      <c r="W813" s="44" t="str">
        <f>VLOOKUP(D813,TIPOLOGIA!A:F,6,0)</f>
        <v>TERRESTRE</v>
      </c>
      <c r="X813" s="44" t="s">
        <v>1418</v>
      </c>
      <c r="Y813" s="44">
        <v>1</v>
      </c>
      <c r="Z813" s="63">
        <f>IF(T813="SOPORTE_TELEFÓNICO",'TARIFAS 2025'!$B$14,IF(V813="PRINCIPAL",'TARIFAS 2025'!$B$11,IF(V813="INTERMEDIA",'TARIFAS 2025'!$C$11,IF(V813="LEJANA",'TARIFAS 2025'!$D$11))))</f>
        <v>31419</v>
      </c>
      <c r="AA813" s="63">
        <f t="shared" si="12"/>
        <v>31419</v>
      </c>
      <c r="AB813" s="41"/>
      <c r="AC813" s="41"/>
      <c r="AD813" s="41"/>
      <c r="AE813" s="41"/>
      <c r="AF813" s="41"/>
      <c r="AG813" s="41"/>
      <c r="AH813" s="41"/>
      <c r="AI813" s="41"/>
      <c r="AJ813" s="41"/>
      <c r="AK813" s="41"/>
      <c r="AL813" s="41"/>
      <c r="AM813" s="41"/>
      <c r="AN813" s="41"/>
      <c r="AO813" s="41"/>
      <c r="AP813" s="41"/>
      <c r="AQ813" s="41"/>
      <c r="AR813" s="41"/>
      <c r="AS813" s="41"/>
      <c r="AT813" s="41"/>
      <c r="AU813" s="41"/>
      <c r="AV813" s="41"/>
      <c r="AW813" s="41"/>
      <c r="AX813" s="41"/>
      <c r="AY813" s="41"/>
      <c r="AZ813" s="41"/>
      <c r="BA813" s="41"/>
      <c r="BB813" s="41"/>
      <c r="BC813" s="41"/>
      <c r="BD813" s="41"/>
      <c r="BE813" s="41"/>
      <c r="BF813" s="41"/>
      <c r="BG813" s="41"/>
    </row>
    <row r="814" spans="1:59" s="35" customFormat="1" ht="15.6">
      <c r="A814" s="44" t="s">
        <v>87</v>
      </c>
      <c r="B814" s="44" t="str">
        <f>VLOOKUP(A814,'CENTROS DE COSTOS'!A:D,2,0)</f>
        <v>0036-0006</v>
      </c>
      <c r="C814" s="44" t="str">
        <f>VLOOKUP(A814,'CENTROS DE COSTOS'!A:D,3,0)</f>
        <v>Wompi Oriente</v>
      </c>
      <c r="D814" s="44">
        <v>73001</v>
      </c>
      <c r="E814" s="44">
        <v>2872380</v>
      </c>
      <c r="F814" s="44">
        <v>78954</v>
      </c>
      <c r="G814" s="44" t="s">
        <v>35</v>
      </c>
      <c r="H814" s="44" t="s">
        <v>1058</v>
      </c>
      <c r="I814" s="44" t="s">
        <v>87</v>
      </c>
      <c r="J814" s="44" t="s">
        <v>2906</v>
      </c>
      <c r="K814" s="44" t="s">
        <v>1174</v>
      </c>
      <c r="L814" s="44" t="s">
        <v>6098</v>
      </c>
      <c r="M814" s="52">
        <v>45944.333333333336</v>
      </c>
      <c r="N814" s="52">
        <v>45944.415972222225</v>
      </c>
      <c r="O814" s="44" t="s">
        <v>37</v>
      </c>
      <c r="P814" s="44" t="s">
        <v>37</v>
      </c>
      <c r="Q814" s="44" t="s">
        <v>3805</v>
      </c>
      <c r="R814" s="44" t="s">
        <v>3806</v>
      </c>
      <c r="S814" s="44" t="s">
        <v>6099</v>
      </c>
      <c r="T814" s="44" t="s">
        <v>1178</v>
      </c>
      <c r="U814" s="44">
        <v>16</v>
      </c>
      <c r="V814" s="44" t="s">
        <v>42</v>
      </c>
      <c r="W814" s="44" t="str">
        <f>VLOOKUP(D814,TIPOLOGIA!A:F,6,0)</f>
        <v>TERRESTRE</v>
      </c>
      <c r="X814" s="44" t="s">
        <v>1901</v>
      </c>
      <c r="Y814" s="44">
        <v>1</v>
      </c>
      <c r="Z814" s="63">
        <f>IF(T814="SOPORTE_TELEFÓNICO",'TARIFAS 2025'!$B$14,IF(V814="PRINCIPAL",'TARIFAS 2025'!$B$11,IF(V814="INTERMEDIA",'TARIFAS 2025'!$C$11,IF(V814="LEJANA",'TARIFAS 2025'!$D$11))))</f>
        <v>31419</v>
      </c>
      <c r="AA814" s="63">
        <f t="shared" si="12"/>
        <v>31419</v>
      </c>
      <c r="AB814" s="41"/>
      <c r="AC814" s="41"/>
      <c r="AD814" s="41"/>
      <c r="AE814" s="41"/>
      <c r="AF814" s="41"/>
      <c r="AG814" s="41"/>
      <c r="AH814" s="41"/>
      <c r="AI814" s="41"/>
      <c r="AJ814" s="41"/>
      <c r="AK814" s="41"/>
      <c r="AL814" s="41"/>
      <c r="AM814" s="41"/>
      <c r="AN814" s="41"/>
      <c r="AO814" s="41"/>
      <c r="AP814" s="41"/>
      <c r="AQ814" s="41"/>
      <c r="AR814" s="41"/>
      <c r="AS814" s="41"/>
      <c r="AT814" s="41"/>
      <c r="AU814" s="41"/>
      <c r="AV814" s="41"/>
      <c r="AW814" s="41"/>
      <c r="AX814" s="41"/>
      <c r="AY814" s="41"/>
      <c r="AZ814" s="41"/>
      <c r="BA814" s="41"/>
      <c r="BB814" s="41"/>
      <c r="BC814" s="41"/>
      <c r="BD814" s="41"/>
      <c r="BE814" s="41"/>
      <c r="BF814" s="41"/>
      <c r="BG814" s="41"/>
    </row>
    <row r="815" spans="1:59" s="35" customFormat="1" ht="15.6">
      <c r="A815" s="44" t="s">
        <v>87</v>
      </c>
      <c r="B815" s="44" t="str">
        <f>VLOOKUP(A815,'CENTROS DE COSTOS'!A:D,2,0)</f>
        <v>0036-0006</v>
      </c>
      <c r="C815" s="44" t="str">
        <f>VLOOKUP(A815,'CENTROS DE COSTOS'!A:D,3,0)</f>
        <v>Wompi Oriente</v>
      </c>
      <c r="D815" s="44">
        <v>73001</v>
      </c>
      <c r="E815" s="44">
        <v>2863167</v>
      </c>
      <c r="F815" s="44">
        <v>77080</v>
      </c>
      <c r="G815" s="44" t="s">
        <v>35</v>
      </c>
      <c r="H815" s="44" t="s">
        <v>1058</v>
      </c>
      <c r="I815" s="44" t="s">
        <v>87</v>
      </c>
      <c r="J815" s="44" t="s">
        <v>6100</v>
      </c>
      <c r="K815" s="44" t="s">
        <v>1174</v>
      </c>
      <c r="L815" s="44" t="s">
        <v>6101</v>
      </c>
      <c r="M815" s="52">
        <v>45939.480555555558</v>
      </c>
      <c r="N815" s="52">
        <v>45944.427777777775</v>
      </c>
      <c r="O815" s="44" t="s">
        <v>37</v>
      </c>
      <c r="P815" s="44" t="s">
        <v>37</v>
      </c>
      <c r="Q815" s="44" t="s">
        <v>3805</v>
      </c>
      <c r="R815" s="44" t="s">
        <v>3806</v>
      </c>
      <c r="S815" s="44" t="s">
        <v>6102</v>
      </c>
      <c r="T815" s="44" t="s">
        <v>1178</v>
      </c>
      <c r="U815" s="44">
        <v>40</v>
      </c>
      <c r="V815" s="44" t="s">
        <v>42</v>
      </c>
      <c r="W815" s="44" t="str">
        <f>VLOOKUP(D815,TIPOLOGIA!A:F,6,0)</f>
        <v>TERRESTRE</v>
      </c>
      <c r="X815" s="44" t="s">
        <v>1491</v>
      </c>
      <c r="Y815" s="44">
        <v>1</v>
      </c>
      <c r="Z815" s="63">
        <f>IF(T815="SOPORTE_TELEFÓNICO",'TARIFAS 2025'!$B$14,IF(V815="PRINCIPAL",'TARIFAS 2025'!$B$11,IF(V815="INTERMEDIA",'TARIFAS 2025'!$C$11,IF(V815="LEJANA",'TARIFAS 2025'!$D$11))))</f>
        <v>31419</v>
      </c>
      <c r="AA815" s="63">
        <f t="shared" si="12"/>
        <v>31419</v>
      </c>
      <c r="AB815" s="41"/>
      <c r="AC815" s="41"/>
      <c r="AD815" s="41"/>
      <c r="AE815" s="41"/>
      <c r="AF815" s="41"/>
      <c r="AG815" s="41"/>
      <c r="AH815" s="41"/>
      <c r="AI815" s="41"/>
      <c r="AJ815" s="41"/>
      <c r="AK815" s="41"/>
      <c r="AL815" s="41"/>
      <c r="AM815" s="41"/>
      <c r="AN815" s="41"/>
      <c r="AO815" s="41"/>
      <c r="AP815" s="41"/>
      <c r="AQ815" s="41"/>
      <c r="AR815" s="41"/>
      <c r="AS815" s="41"/>
      <c r="AT815" s="41"/>
      <c r="AU815" s="41"/>
      <c r="AV815" s="41"/>
      <c r="AW815" s="41"/>
      <c r="AX815" s="41"/>
      <c r="AY815" s="41"/>
      <c r="AZ815" s="41"/>
      <c r="BA815" s="41"/>
      <c r="BB815" s="41"/>
      <c r="BC815" s="41"/>
      <c r="BD815" s="41"/>
      <c r="BE815" s="41"/>
      <c r="BF815" s="41"/>
      <c r="BG815" s="41"/>
    </row>
    <row r="816" spans="1:59" s="35" customFormat="1" ht="15.6">
      <c r="A816" s="44" t="s">
        <v>94</v>
      </c>
      <c r="B816" s="44" t="str">
        <f>VLOOKUP(A816,'CENTROS DE COSTOS'!A:D,2,0)</f>
        <v>0036-0002</v>
      </c>
      <c r="C816" s="44" t="str">
        <f>VLOOKUP(A816,'CENTROS DE COSTOS'!A:D,3,0)</f>
        <v>Wompi Eje Cafetero</v>
      </c>
      <c r="D816" s="44">
        <v>66001</v>
      </c>
      <c r="E816" s="44">
        <v>2847027</v>
      </c>
      <c r="F816" s="44">
        <v>59165</v>
      </c>
      <c r="G816" s="44" t="s">
        <v>35</v>
      </c>
      <c r="H816" s="44" t="s">
        <v>460</v>
      </c>
      <c r="I816" s="44" t="s">
        <v>94</v>
      </c>
      <c r="J816" s="44" t="s">
        <v>6103</v>
      </c>
      <c r="K816" s="44" t="s">
        <v>1174</v>
      </c>
      <c r="L816" s="44" t="s">
        <v>6104</v>
      </c>
      <c r="M816" s="52">
        <v>45936.65902777778</v>
      </c>
      <c r="N816" s="52">
        <v>45944.439583333333</v>
      </c>
      <c r="O816" s="44" t="s">
        <v>37</v>
      </c>
      <c r="P816" s="44" t="s">
        <v>37</v>
      </c>
      <c r="Q816" s="44" t="s">
        <v>3805</v>
      </c>
      <c r="R816" s="44" t="s">
        <v>3806</v>
      </c>
      <c r="S816" s="44" t="s">
        <v>6105</v>
      </c>
      <c r="T816" s="44" t="s">
        <v>1178</v>
      </c>
      <c r="U816" s="44">
        <v>48</v>
      </c>
      <c r="V816" s="44" t="s">
        <v>42</v>
      </c>
      <c r="W816" s="44" t="str">
        <f>VLOOKUP(D816,TIPOLOGIA!A:F,6,0)</f>
        <v>TERRESTRE</v>
      </c>
      <c r="X816" s="44" t="s">
        <v>1259</v>
      </c>
      <c r="Y816" s="44">
        <v>1</v>
      </c>
      <c r="Z816" s="63">
        <f>IF(T816="SOPORTE_TELEFÓNICO",'TARIFAS 2025'!$B$14,IF(V816="PRINCIPAL",'TARIFAS 2025'!$B$11,IF(V816="INTERMEDIA",'TARIFAS 2025'!$C$11,IF(V816="LEJANA",'TARIFAS 2025'!$D$11))))</f>
        <v>31419</v>
      </c>
      <c r="AA816" s="63">
        <f t="shared" si="12"/>
        <v>31419</v>
      </c>
      <c r="AB816" s="41"/>
      <c r="AC816" s="41"/>
      <c r="AD816" s="41"/>
      <c r="AE816" s="41"/>
      <c r="AF816" s="41"/>
      <c r="AG816" s="41"/>
      <c r="AH816" s="41"/>
      <c r="AI816" s="41"/>
      <c r="AJ816" s="41"/>
      <c r="AK816" s="41"/>
      <c r="AL816" s="41"/>
      <c r="AM816" s="41"/>
      <c r="AN816" s="41"/>
      <c r="AO816" s="41"/>
      <c r="AP816" s="41"/>
      <c r="AQ816" s="41"/>
      <c r="AR816" s="41"/>
      <c r="AS816" s="41"/>
      <c r="AT816" s="41"/>
      <c r="AU816" s="41"/>
      <c r="AV816" s="41"/>
      <c r="AW816" s="41"/>
      <c r="AX816" s="41"/>
      <c r="AY816" s="41"/>
      <c r="AZ816" s="41"/>
      <c r="BA816" s="41"/>
      <c r="BB816" s="41"/>
      <c r="BC816" s="41"/>
      <c r="BD816" s="41"/>
      <c r="BE816" s="41"/>
      <c r="BF816" s="41"/>
      <c r="BG816" s="41"/>
    </row>
    <row r="817" spans="1:59" s="35" customFormat="1" ht="15.6">
      <c r="A817" s="44" t="s">
        <v>83</v>
      </c>
      <c r="B817" s="44" t="str">
        <f>VLOOKUP(A817,'CENTROS DE COSTOS'!A:D,2,0)</f>
        <v>0036-0007</v>
      </c>
      <c r="C817" s="44" t="str">
        <f>VLOOKUP(A817,'CENTROS DE COSTOS'!A:D,3,0)</f>
        <v>Wompi Santander</v>
      </c>
      <c r="D817" s="44">
        <v>54001</v>
      </c>
      <c r="E817" s="44">
        <v>2867988</v>
      </c>
      <c r="F817" s="44">
        <v>71612</v>
      </c>
      <c r="G817" s="44" t="s">
        <v>35</v>
      </c>
      <c r="H817" s="44" t="s">
        <v>893</v>
      </c>
      <c r="I817" s="44" t="s">
        <v>83</v>
      </c>
      <c r="J817" s="44" t="s">
        <v>6106</v>
      </c>
      <c r="K817" s="44" t="s">
        <v>1174</v>
      </c>
      <c r="L817" s="44" t="s">
        <v>6107</v>
      </c>
      <c r="M817" s="52">
        <v>45940.424305555556</v>
      </c>
      <c r="N817" s="52">
        <v>45944.45</v>
      </c>
      <c r="O817" s="44" t="s">
        <v>37</v>
      </c>
      <c r="P817" s="44" t="s">
        <v>37</v>
      </c>
      <c r="Q817" s="44" t="s">
        <v>3805</v>
      </c>
      <c r="R817" s="44" t="s">
        <v>3806</v>
      </c>
      <c r="S817" s="44" t="s">
        <v>6108</v>
      </c>
      <c r="T817" s="44" t="s">
        <v>1178</v>
      </c>
      <c r="U817" s="44">
        <v>32</v>
      </c>
      <c r="V817" s="44" t="s">
        <v>42</v>
      </c>
      <c r="W817" s="44" t="str">
        <f>VLOOKUP(D817,TIPOLOGIA!A:F,6,0)</f>
        <v>TERRESTRE</v>
      </c>
      <c r="X817" s="44" t="s">
        <v>1187</v>
      </c>
      <c r="Y817" s="44">
        <v>1</v>
      </c>
      <c r="Z817" s="63">
        <f>IF(T817="SOPORTE_TELEFÓNICO",'TARIFAS 2025'!$B$14,IF(V817="PRINCIPAL",'TARIFAS 2025'!$B$11,IF(V817="INTERMEDIA",'TARIFAS 2025'!$C$11,IF(V817="LEJANA",'TARIFAS 2025'!$D$11))))</f>
        <v>31419</v>
      </c>
      <c r="AA817" s="63">
        <f t="shared" si="12"/>
        <v>31419</v>
      </c>
      <c r="AB817" s="41"/>
      <c r="AC817" s="41"/>
      <c r="AD817" s="41"/>
      <c r="AE817" s="41"/>
      <c r="AF817" s="41"/>
      <c r="AG817" s="41"/>
      <c r="AH817" s="41"/>
      <c r="AI817" s="41"/>
      <c r="AJ817" s="41"/>
      <c r="AK817" s="41"/>
      <c r="AL817" s="41"/>
      <c r="AM817" s="41"/>
      <c r="AN817" s="41"/>
      <c r="AO817" s="41"/>
      <c r="AP817" s="41"/>
      <c r="AQ817" s="41"/>
      <c r="AR817" s="41"/>
      <c r="AS817" s="41"/>
      <c r="AT817" s="41"/>
      <c r="AU817" s="41"/>
      <c r="AV817" s="41"/>
      <c r="AW817" s="41"/>
      <c r="AX817" s="41"/>
      <c r="AY817" s="41"/>
      <c r="AZ817" s="41"/>
      <c r="BA817" s="41"/>
      <c r="BB817" s="41"/>
      <c r="BC817" s="41"/>
      <c r="BD817" s="41"/>
      <c r="BE817" s="41"/>
      <c r="BF817" s="41"/>
      <c r="BG817" s="41"/>
    </row>
    <row r="818" spans="1:59" s="35" customFormat="1" ht="15.6">
      <c r="A818" s="44" t="s">
        <v>90</v>
      </c>
      <c r="B818" s="44" t="str">
        <f>VLOOKUP(A818,'CENTROS DE COSTOS'!A:D,2,0)</f>
        <v>0036-0005</v>
      </c>
      <c r="C818" s="44" t="str">
        <f>VLOOKUP(A818,'CENTROS DE COSTOS'!A:D,3,0)</f>
        <v>Wompi Noroccidente</v>
      </c>
      <c r="D818" s="44">
        <v>5088</v>
      </c>
      <c r="E818" s="44">
        <v>2840742</v>
      </c>
      <c r="F818" s="44">
        <v>79661</v>
      </c>
      <c r="G818" s="44" t="s">
        <v>35</v>
      </c>
      <c r="H818" s="44" t="s">
        <v>122</v>
      </c>
      <c r="I818" s="44" t="s">
        <v>157</v>
      </c>
      <c r="J818" s="44" t="s">
        <v>6109</v>
      </c>
      <c r="K818" s="44" t="s">
        <v>1174</v>
      </c>
      <c r="L818" s="44" t="s">
        <v>6110</v>
      </c>
      <c r="M818" s="52">
        <v>45936.333333333336</v>
      </c>
      <c r="N818" s="52">
        <v>45944.452777777777</v>
      </c>
      <c r="O818" s="44" t="s">
        <v>37</v>
      </c>
      <c r="P818" s="44" t="s">
        <v>37</v>
      </c>
      <c r="Q818" s="44" t="s">
        <v>3805</v>
      </c>
      <c r="R818" s="44" t="s">
        <v>3806</v>
      </c>
      <c r="S818" s="44" t="s">
        <v>6111</v>
      </c>
      <c r="T818" s="44" t="s">
        <v>1178</v>
      </c>
      <c r="U818" s="44">
        <v>24</v>
      </c>
      <c r="V818" s="44" t="s">
        <v>42</v>
      </c>
      <c r="W818" s="44" t="str">
        <f>VLOOKUP(D818,TIPOLOGIA!A:F,6,0)</f>
        <v>TERRESTRE</v>
      </c>
      <c r="X818" s="44" t="s">
        <v>1372</v>
      </c>
      <c r="Y818" s="44">
        <v>1</v>
      </c>
      <c r="Z818" s="63">
        <f>IF(T818="SOPORTE_TELEFÓNICO",'TARIFAS 2025'!$B$14,IF(V818="PRINCIPAL",'TARIFAS 2025'!$B$11,IF(V818="INTERMEDIA",'TARIFAS 2025'!$C$11,IF(V818="LEJANA",'TARIFAS 2025'!$D$11))))</f>
        <v>31419</v>
      </c>
      <c r="AA818" s="63">
        <f t="shared" si="12"/>
        <v>31419</v>
      </c>
      <c r="AB818" s="41"/>
      <c r="AC818" s="41"/>
      <c r="AD818" s="41"/>
      <c r="AE818" s="41"/>
      <c r="AF818" s="41"/>
      <c r="AG818" s="41"/>
      <c r="AH818" s="41"/>
      <c r="AI818" s="41"/>
      <c r="AJ818" s="41"/>
      <c r="AK818" s="41"/>
      <c r="AL818" s="41"/>
      <c r="AM818" s="41"/>
      <c r="AN818" s="41"/>
      <c r="AO818" s="41"/>
      <c r="AP818" s="41"/>
      <c r="AQ818" s="41"/>
      <c r="AR818" s="41"/>
      <c r="AS818" s="41"/>
      <c r="AT818" s="41"/>
      <c r="AU818" s="41"/>
      <c r="AV818" s="41"/>
      <c r="AW818" s="41"/>
      <c r="AX818" s="41"/>
      <c r="AY818" s="41"/>
      <c r="AZ818" s="41"/>
      <c r="BA818" s="41"/>
      <c r="BB818" s="41"/>
      <c r="BC818" s="41"/>
      <c r="BD818" s="41"/>
      <c r="BE818" s="41"/>
      <c r="BF818" s="41"/>
      <c r="BG818" s="41"/>
    </row>
    <row r="819" spans="1:59" s="35" customFormat="1" ht="15.6">
      <c r="A819" s="44" t="s">
        <v>90</v>
      </c>
      <c r="B819" s="44" t="str">
        <f>VLOOKUP(A819,'CENTROS DE COSTOS'!A:D,2,0)</f>
        <v>0036-0005</v>
      </c>
      <c r="C819" s="44" t="str">
        <f>VLOOKUP(A819,'CENTROS DE COSTOS'!A:D,3,0)</f>
        <v>Wompi Noroccidente</v>
      </c>
      <c r="D819" s="44">
        <v>5001</v>
      </c>
      <c r="E819" s="44">
        <v>2844372</v>
      </c>
      <c r="F819" s="44">
        <v>69284</v>
      </c>
      <c r="G819" s="44" t="s">
        <v>35</v>
      </c>
      <c r="H819" s="44" t="s">
        <v>122</v>
      </c>
      <c r="I819" s="44" t="s">
        <v>90</v>
      </c>
      <c r="J819" s="44" t="s">
        <v>6112</v>
      </c>
      <c r="K819" s="44" t="s">
        <v>1174</v>
      </c>
      <c r="L819" s="44" t="s">
        <v>6113</v>
      </c>
      <c r="M819" s="52">
        <v>45936.481944444444</v>
      </c>
      <c r="N819" s="52">
        <v>45944.45416666667</v>
      </c>
      <c r="O819" s="44" t="s">
        <v>37</v>
      </c>
      <c r="P819" s="44" t="s">
        <v>37</v>
      </c>
      <c r="Q819" s="44" t="s">
        <v>3805</v>
      </c>
      <c r="R819" s="44" t="s">
        <v>3806</v>
      </c>
      <c r="S819" s="44" t="s">
        <v>6114</v>
      </c>
      <c r="T819" s="44" t="s">
        <v>1178</v>
      </c>
      <c r="U819" s="44">
        <v>64</v>
      </c>
      <c r="V819" s="44" t="s">
        <v>42</v>
      </c>
      <c r="W819" s="44" t="str">
        <f>VLOOKUP(D819,TIPOLOGIA!A:F,6,0)</f>
        <v>TERRESTRE</v>
      </c>
      <c r="X819" s="44" t="s">
        <v>3837</v>
      </c>
      <c r="Y819" s="44">
        <v>1</v>
      </c>
      <c r="Z819" s="63">
        <f>IF(T819="SOPORTE_TELEFÓNICO",'TARIFAS 2025'!$B$14,IF(V819="PRINCIPAL",'TARIFAS 2025'!$B$11,IF(V819="INTERMEDIA",'TARIFAS 2025'!$C$11,IF(V819="LEJANA",'TARIFAS 2025'!$D$11))))</f>
        <v>31419</v>
      </c>
      <c r="AA819" s="63">
        <f t="shared" si="12"/>
        <v>31419</v>
      </c>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1"/>
      <c r="AX819" s="41"/>
      <c r="AY819" s="41"/>
      <c r="AZ819" s="41"/>
      <c r="BA819" s="41"/>
      <c r="BB819" s="41"/>
      <c r="BC819" s="41"/>
      <c r="BD819" s="41"/>
      <c r="BE819" s="41"/>
      <c r="BF819" s="41"/>
      <c r="BG819" s="41"/>
    </row>
    <row r="820" spans="1:59" s="35" customFormat="1" ht="15.6">
      <c r="A820" s="44" t="s">
        <v>90</v>
      </c>
      <c r="B820" s="44" t="str">
        <f>VLOOKUP(A820,'CENTROS DE COSTOS'!A:D,2,0)</f>
        <v>0036-0005</v>
      </c>
      <c r="C820" s="44" t="str">
        <f>VLOOKUP(A820,'CENTROS DE COSTOS'!A:D,3,0)</f>
        <v>Wompi Noroccidente</v>
      </c>
      <c r="D820" s="44">
        <v>5088</v>
      </c>
      <c r="E820" s="44">
        <v>2846599</v>
      </c>
      <c r="F820" s="44">
        <v>30295</v>
      </c>
      <c r="G820" s="44" t="s">
        <v>35</v>
      </c>
      <c r="H820" s="44" t="s">
        <v>122</v>
      </c>
      <c r="I820" s="44" t="s">
        <v>157</v>
      </c>
      <c r="J820" s="44" t="s">
        <v>6115</v>
      </c>
      <c r="K820" s="44" t="s">
        <v>1174</v>
      </c>
      <c r="L820" s="44" t="s">
        <v>6116</v>
      </c>
      <c r="M820" s="52">
        <v>45936.649305555555</v>
      </c>
      <c r="N820" s="52">
        <v>45944.454861111109</v>
      </c>
      <c r="O820" s="44" t="s">
        <v>37</v>
      </c>
      <c r="P820" s="44" t="s">
        <v>37</v>
      </c>
      <c r="Q820" s="44" t="s">
        <v>3805</v>
      </c>
      <c r="R820" s="44" t="s">
        <v>3806</v>
      </c>
      <c r="S820" s="44" t="s">
        <v>6117</v>
      </c>
      <c r="T820" s="44" t="s">
        <v>1178</v>
      </c>
      <c r="U820" s="44">
        <v>64</v>
      </c>
      <c r="V820" s="44" t="s">
        <v>42</v>
      </c>
      <c r="W820" s="44" t="str">
        <f>VLOOKUP(D820,TIPOLOGIA!A:F,6,0)</f>
        <v>TERRESTRE</v>
      </c>
      <c r="X820" s="44" t="s">
        <v>3837</v>
      </c>
      <c r="Y820" s="44">
        <v>1</v>
      </c>
      <c r="Z820" s="63">
        <f>IF(T820="SOPORTE_TELEFÓNICO",'TARIFAS 2025'!$B$14,IF(V820="PRINCIPAL",'TARIFAS 2025'!$B$11,IF(V820="INTERMEDIA",'TARIFAS 2025'!$C$11,IF(V820="LEJANA",'TARIFAS 2025'!$D$11))))</f>
        <v>31419</v>
      </c>
      <c r="AA820" s="63">
        <f t="shared" si="12"/>
        <v>31419</v>
      </c>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1"/>
      <c r="AX820" s="41"/>
      <c r="AY820" s="41"/>
      <c r="AZ820" s="41"/>
      <c r="BA820" s="41"/>
      <c r="BB820" s="41"/>
      <c r="BC820" s="41"/>
      <c r="BD820" s="41"/>
      <c r="BE820" s="41"/>
      <c r="BF820" s="41"/>
      <c r="BG820" s="41"/>
    </row>
    <row r="821" spans="1:59" s="35" customFormat="1" ht="15.6">
      <c r="A821" s="44" t="s">
        <v>90</v>
      </c>
      <c r="B821" s="44" t="str">
        <f>VLOOKUP(A821,'CENTROS DE COSTOS'!A:D,2,0)</f>
        <v>0036-0005</v>
      </c>
      <c r="C821" s="44" t="str">
        <f>VLOOKUP(A821,'CENTROS DE COSTOS'!A:D,3,0)</f>
        <v>Wompi Noroccidente</v>
      </c>
      <c r="D821" s="44">
        <v>5088</v>
      </c>
      <c r="E821" s="44">
        <v>2851805</v>
      </c>
      <c r="F821" s="44">
        <v>44102</v>
      </c>
      <c r="G821" s="44" t="s">
        <v>35</v>
      </c>
      <c r="H821" s="44" t="s">
        <v>122</v>
      </c>
      <c r="I821" s="44" t="s">
        <v>157</v>
      </c>
      <c r="J821" s="44" t="s">
        <v>6118</v>
      </c>
      <c r="K821" s="44" t="s">
        <v>1174</v>
      </c>
      <c r="L821" s="44" t="s">
        <v>6119</v>
      </c>
      <c r="M821" s="52">
        <v>45937.520138888889</v>
      </c>
      <c r="N821" s="52">
        <v>45944.456250000003</v>
      </c>
      <c r="O821" s="44" t="s">
        <v>37</v>
      </c>
      <c r="P821" s="44" t="s">
        <v>37</v>
      </c>
      <c r="Q821" s="44" t="s">
        <v>3805</v>
      </c>
      <c r="R821" s="44" t="s">
        <v>3806</v>
      </c>
      <c r="S821" s="44" t="s">
        <v>6120</v>
      </c>
      <c r="T821" s="44" t="s">
        <v>1178</v>
      </c>
      <c r="U821" s="44">
        <v>24</v>
      </c>
      <c r="V821" s="44" t="s">
        <v>42</v>
      </c>
      <c r="W821" s="44" t="str">
        <f>VLOOKUP(D821,TIPOLOGIA!A:F,6,0)</f>
        <v>TERRESTRE</v>
      </c>
      <c r="X821" s="44" t="s">
        <v>3837</v>
      </c>
      <c r="Y821" s="44">
        <v>1</v>
      </c>
      <c r="Z821" s="63">
        <f>IF(T821="SOPORTE_TELEFÓNICO",'TARIFAS 2025'!$B$14,IF(V821="PRINCIPAL",'TARIFAS 2025'!$B$11,IF(V821="INTERMEDIA",'TARIFAS 2025'!$C$11,IF(V821="LEJANA",'TARIFAS 2025'!$D$11))))</f>
        <v>31419</v>
      </c>
      <c r="AA821" s="63">
        <f t="shared" si="12"/>
        <v>31419</v>
      </c>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1"/>
      <c r="AX821" s="41"/>
      <c r="AY821" s="41"/>
      <c r="AZ821" s="41"/>
      <c r="BA821" s="41"/>
      <c r="BB821" s="41"/>
      <c r="BC821" s="41"/>
      <c r="BD821" s="41"/>
      <c r="BE821" s="41"/>
      <c r="BF821" s="41"/>
      <c r="BG821" s="41"/>
    </row>
    <row r="822" spans="1:59" s="35" customFormat="1" ht="15.6">
      <c r="A822" s="44" t="s">
        <v>73</v>
      </c>
      <c r="B822" s="44" t="str">
        <f>VLOOKUP(A822,'CENTROS DE COSTOS'!A:D,2,0)</f>
        <v>0036-0004</v>
      </c>
      <c r="C822" s="44" t="str">
        <f>VLOOKUP(A822,'CENTROS DE COSTOS'!A:D,3,0)</f>
        <v>Wompi Centro</v>
      </c>
      <c r="D822" s="44">
        <v>11001</v>
      </c>
      <c r="E822" s="44">
        <v>2863806</v>
      </c>
      <c r="F822" s="44">
        <v>59742</v>
      </c>
      <c r="G822" s="44" t="s">
        <v>35</v>
      </c>
      <c r="H822" s="44" t="s">
        <v>620</v>
      </c>
      <c r="I822" s="44" t="s">
        <v>73</v>
      </c>
      <c r="J822" s="44" t="s">
        <v>6121</v>
      </c>
      <c r="K822" s="44" t="s">
        <v>1174</v>
      </c>
      <c r="L822" s="44" t="s">
        <v>6122</v>
      </c>
      <c r="M822" s="52">
        <v>45939.522916666669</v>
      </c>
      <c r="N822" s="52">
        <v>45944.463888888888</v>
      </c>
      <c r="O822" s="44" t="s">
        <v>37</v>
      </c>
      <c r="P822" s="44" t="s">
        <v>37</v>
      </c>
      <c r="Q822" s="44" t="s">
        <v>4094</v>
      </c>
      <c r="R822" s="44" t="s">
        <v>4095</v>
      </c>
      <c r="S822" s="44" t="s">
        <v>6123</v>
      </c>
      <c r="T822" s="44" t="s">
        <v>1178</v>
      </c>
      <c r="U822" s="44"/>
      <c r="V822" s="44" t="s">
        <v>42</v>
      </c>
      <c r="W822" s="44" t="str">
        <f>VLOOKUP(D822,TIPOLOGIA!A:F,6,0)</f>
        <v>TERRESTRE</v>
      </c>
      <c r="X822" s="44" t="s">
        <v>3837</v>
      </c>
      <c r="Y822" s="44">
        <v>1</v>
      </c>
      <c r="Z822" s="63">
        <f>IF(T822="SOPORTE_TELEFÓNICO",'TARIFAS 2025'!$B$14,IF(V822="PRINCIPAL",'TARIFAS 2025'!$B$11,IF(V822="INTERMEDIA",'TARIFAS 2025'!$C$11,IF(V822="LEJANA",'TARIFAS 2025'!$D$11))))</f>
        <v>31419</v>
      </c>
      <c r="AA822" s="63">
        <f t="shared" si="12"/>
        <v>31419</v>
      </c>
      <c r="AB822" s="41"/>
      <c r="AC822" s="41"/>
      <c r="AD822" s="41"/>
      <c r="AE822" s="41"/>
      <c r="AF822" s="41"/>
      <c r="AG822" s="41"/>
      <c r="AH822" s="41"/>
      <c r="AI822" s="41"/>
      <c r="AJ822" s="41"/>
      <c r="AK822" s="41"/>
      <c r="AL822" s="41"/>
      <c r="AM822" s="41"/>
      <c r="AN822" s="41"/>
      <c r="AO822" s="41"/>
      <c r="AP822" s="41"/>
      <c r="AQ822" s="41"/>
      <c r="AR822" s="41"/>
      <c r="AS822" s="41"/>
      <c r="AT822" s="41"/>
      <c r="AU822" s="41"/>
      <c r="AV822" s="41"/>
      <c r="AW822" s="41"/>
      <c r="AX822" s="41"/>
      <c r="AY822" s="41"/>
      <c r="AZ822" s="41"/>
      <c r="BA822" s="41"/>
      <c r="BB822" s="41"/>
      <c r="BC822" s="41"/>
      <c r="BD822" s="41"/>
      <c r="BE822" s="41"/>
      <c r="BF822" s="41"/>
      <c r="BG822" s="41"/>
    </row>
    <row r="823" spans="1:59" s="35" customFormat="1" ht="15.6">
      <c r="A823" s="44" t="s">
        <v>93</v>
      </c>
      <c r="B823" s="44" t="str">
        <f>VLOOKUP(A823,'CENTROS DE COSTOS'!A:D,2,0)</f>
        <v>0036-0003</v>
      </c>
      <c r="C823" s="44" t="str">
        <f>VLOOKUP(A823,'CENTROS DE COSTOS'!A:D,3,0)</f>
        <v>Wompi Suroccidente</v>
      </c>
      <c r="D823" s="44">
        <v>52001</v>
      </c>
      <c r="E823" s="44">
        <v>2870974</v>
      </c>
      <c r="F823" s="44">
        <v>77557</v>
      </c>
      <c r="G823" s="44" t="s">
        <v>35</v>
      </c>
      <c r="H823" s="44" t="s">
        <v>135</v>
      </c>
      <c r="I823" s="44" t="s">
        <v>93</v>
      </c>
      <c r="J823" s="44" t="s">
        <v>6124</v>
      </c>
      <c r="K823" s="44" t="s">
        <v>1174</v>
      </c>
      <c r="L823" s="44" t="s">
        <v>6125</v>
      </c>
      <c r="M823" s="52">
        <v>45940.676388888889</v>
      </c>
      <c r="N823" s="52">
        <v>45944.467361111114</v>
      </c>
      <c r="O823" s="44" t="s">
        <v>37</v>
      </c>
      <c r="P823" s="44" t="s">
        <v>37</v>
      </c>
      <c r="Q823" s="44" t="s">
        <v>3805</v>
      </c>
      <c r="R823" s="44" t="s">
        <v>3806</v>
      </c>
      <c r="S823" s="44" t="s">
        <v>6126</v>
      </c>
      <c r="T823" s="44" t="s">
        <v>1178</v>
      </c>
      <c r="U823" s="44">
        <v>24</v>
      </c>
      <c r="V823" s="44" t="s">
        <v>42</v>
      </c>
      <c r="W823" s="44" t="str">
        <f>VLOOKUP(D823,TIPOLOGIA!A:F,6,0)</f>
        <v>TERRESTRE</v>
      </c>
      <c r="X823" s="44" t="s">
        <v>3193</v>
      </c>
      <c r="Y823" s="44">
        <v>1</v>
      </c>
      <c r="Z823" s="63">
        <f>IF(T823="SOPORTE_TELEFÓNICO",'TARIFAS 2025'!$B$14,IF(V823="PRINCIPAL",'TARIFAS 2025'!$B$11,IF(V823="INTERMEDIA",'TARIFAS 2025'!$C$11,IF(V823="LEJANA",'TARIFAS 2025'!$D$11))))</f>
        <v>31419</v>
      </c>
      <c r="AA823" s="63">
        <f t="shared" si="12"/>
        <v>31419</v>
      </c>
      <c r="AB823" s="41"/>
      <c r="AC823" s="41"/>
      <c r="AD823" s="41"/>
      <c r="AE823" s="41"/>
      <c r="AF823" s="41"/>
      <c r="AG823" s="41"/>
      <c r="AH823" s="41"/>
      <c r="AI823" s="41"/>
      <c r="AJ823" s="41"/>
      <c r="AK823" s="41"/>
      <c r="AL823" s="41"/>
      <c r="AM823" s="41"/>
      <c r="AN823" s="41"/>
      <c r="AO823" s="41"/>
      <c r="AP823" s="41"/>
      <c r="AQ823" s="41"/>
      <c r="AR823" s="41"/>
      <c r="AS823" s="41"/>
      <c r="AT823" s="41"/>
      <c r="AU823" s="41"/>
      <c r="AV823" s="41"/>
      <c r="AW823" s="41"/>
      <c r="AX823" s="41"/>
      <c r="AY823" s="41"/>
      <c r="AZ823" s="41"/>
      <c r="BA823" s="41"/>
      <c r="BB823" s="41"/>
      <c r="BC823" s="41"/>
      <c r="BD823" s="41"/>
      <c r="BE823" s="41"/>
      <c r="BF823" s="41"/>
      <c r="BG823" s="41"/>
    </row>
    <row r="824" spans="1:59" s="35" customFormat="1" ht="15.6">
      <c r="A824" s="44" t="s">
        <v>79</v>
      </c>
      <c r="B824" s="44" t="str">
        <f>VLOOKUP(A824,'CENTROS DE COSTOS'!A:D,2,0)</f>
        <v>0036-0003</v>
      </c>
      <c r="C824" s="44" t="str">
        <f>VLOOKUP(A824,'CENTROS DE COSTOS'!A:D,3,0)</f>
        <v>Wompi Suroccidente</v>
      </c>
      <c r="D824" s="44">
        <v>19698</v>
      </c>
      <c r="E824" s="44">
        <v>2845742</v>
      </c>
      <c r="F824" s="44">
        <v>32449</v>
      </c>
      <c r="G824" s="44" t="s">
        <v>35</v>
      </c>
      <c r="H824" s="44" t="s">
        <v>500</v>
      </c>
      <c r="I824" s="44" t="s">
        <v>529</v>
      </c>
      <c r="J824" s="44" t="s">
        <v>2779</v>
      </c>
      <c r="K824" s="44" t="s">
        <v>1174</v>
      </c>
      <c r="L824" s="44" t="s">
        <v>6127</v>
      </c>
      <c r="M824" s="52">
        <v>45936.6</v>
      </c>
      <c r="N824" s="52">
        <v>45944.474999999999</v>
      </c>
      <c r="O824" s="44" t="s">
        <v>37</v>
      </c>
      <c r="P824" s="44" t="s">
        <v>37</v>
      </c>
      <c r="Q824" s="44" t="s">
        <v>3805</v>
      </c>
      <c r="R824" s="44" t="s">
        <v>3806</v>
      </c>
      <c r="S824" s="44" t="s">
        <v>6128</v>
      </c>
      <c r="T824" s="44" t="s">
        <v>3828</v>
      </c>
      <c r="U824" s="44">
        <v>64</v>
      </c>
      <c r="V824" s="44" t="s">
        <v>43</v>
      </c>
      <c r="W824" s="44" t="str">
        <f>VLOOKUP(D824,TIPOLOGIA!A:F,6,0)</f>
        <v>TERRESTRE</v>
      </c>
      <c r="X824" s="44" t="s">
        <v>1901</v>
      </c>
      <c r="Y824" s="44">
        <v>1</v>
      </c>
      <c r="Z824" s="63">
        <f>IF(T824="SOPORTE_TELEFÓNICO",'TARIFAS 2025'!$B$14,IF(V824="PRINCIPAL",'TARIFAS 2025'!$B$11,IF(V824="INTERMEDIA",'TARIFAS 2025'!$C$11,IF(V824="LEJANA",'TARIFAS 2025'!$D$11))))</f>
        <v>36351</v>
      </c>
      <c r="AA824" s="63">
        <f t="shared" si="12"/>
        <v>36351</v>
      </c>
      <c r="AB824" s="41"/>
      <c r="AC824" s="41"/>
      <c r="AD824" s="41"/>
      <c r="AE824" s="41"/>
      <c r="AF824" s="41"/>
      <c r="AG824" s="41"/>
      <c r="AH824" s="41"/>
      <c r="AI824" s="41"/>
      <c r="AJ824" s="41"/>
      <c r="AK824" s="41"/>
      <c r="AL824" s="41"/>
      <c r="AM824" s="41"/>
      <c r="AN824" s="41"/>
      <c r="AO824" s="41"/>
      <c r="AP824" s="41"/>
      <c r="AQ824" s="41"/>
      <c r="AR824" s="41"/>
      <c r="AS824" s="41"/>
      <c r="AT824" s="41"/>
      <c r="AU824" s="41"/>
      <c r="AV824" s="41"/>
      <c r="AW824" s="41"/>
      <c r="AX824" s="41"/>
      <c r="AY824" s="41"/>
      <c r="AZ824" s="41"/>
      <c r="BA824" s="41"/>
      <c r="BB824" s="41"/>
      <c r="BC824" s="41"/>
      <c r="BD824" s="41"/>
      <c r="BE824" s="41"/>
      <c r="BF824" s="41"/>
      <c r="BG824" s="41"/>
    </row>
    <row r="825" spans="1:59" s="35" customFormat="1" ht="15.6">
      <c r="A825" s="44" t="s">
        <v>83</v>
      </c>
      <c r="B825" s="44" t="str">
        <f>VLOOKUP(A825,'CENTROS DE COSTOS'!A:D,2,0)</f>
        <v>0036-0007</v>
      </c>
      <c r="C825" s="44" t="str">
        <f>VLOOKUP(A825,'CENTROS DE COSTOS'!A:D,3,0)</f>
        <v>Wompi Santander</v>
      </c>
      <c r="D825" s="44">
        <v>54001</v>
      </c>
      <c r="E825" s="44">
        <v>2864015</v>
      </c>
      <c r="F825" s="44">
        <v>70652</v>
      </c>
      <c r="G825" s="44" t="s">
        <v>35</v>
      </c>
      <c r="H825" s="44" t="s">
        <v>893</v>
      </c>
      <c r="I825" s="44" t="s">
        <v>83</v>
      </c>
      <c r="J825" s="44" t="s">
        <v>6129</v>
      </c>
      <c r="K825" s="44" t="s">
        <v>1174</v>
      </c>
      <c r="L825" s="44" t="s">
        <v>6130</v>
      </c>
      <c r="M825" s="52">
        <v>45939.571527777778</v>
      </c>
      <c r="N825" s="52">
        <v>45944.475694444445</v>
      </c>
      <c r="O825" s="44" t="s">
        <v>37</v>
      </c>
      <c r="P825" s="44" t="s">
        <v>37</v>
      </c>
      <c r="Q825" s="44" t="s">
        <v>3805</v>
      </c>
      <c r="R825" s="44" t="s">
        <v>3806</v>
      </c>
      <c r="S825" s="44" t="s">
        <v>6131</v>
      </c>
      <c r="T825" s="44" t="s">
        <v>1178</v>
      </c>
      <c r="U825" s="44">
        <v>32</v>
      </c>
      <c r="V825" s="44" t="s">
        <v>42</v>
      </c>
      <c r="W825" s="44" t="str">
        <f>VLOOKUP(D825,TIPOLOGIA!A:F,6,0)</f>
        <v>TERRESTRE</v>
      </c>
      <c r="X825" s="44" t="s">
        <v>5226</v>
      </c>
      <c r="Y825" s="44">
        <v>1</v>
      </c>
      <c r="Z825" s="63">
        <f>IF(T825="SOPORTE_TELEFÓNICO",'TARIFAS 2025'!$B$14,IF(V825="PRINCIPAL",'TARIFAS 2025'!$B$11,IF(V825="INTERMEDIA",'TARIFAS 2025'!$C$11,IF(V825="LEJANA",'TARIFAS 2025'!$D$11))))</f>
        <v>31419</v>
      </c>
      <c r="AA825" s="63">
        <f t="shared" si="12"/>
        <v>31419</v>
      </c>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1"/>
      <c r="BD825" s="41"/>
      <c r="BE825" s="41"/>
      <c r="BF825" s="41"/>
      <c r="BG825" s="41"/>
    </row>
    <row r="826" spans="1:59" s="35" customFormat="1" ht="15.6">
      <c r="A826" s="44" t="s">
        <v>79</v>
      </c>
      <c r="B826" s="44" t="str">
        <f>VLOOKUP(A826,'CENTROS DE COSTOS'!A:D,2,0)</f>
        <v>0036-0003</v>
      </c>
      <c r="C826" s="44" t="str">
        <f>VLOOKUP(A826,'CENTROS DE COSTOS'!A:D,3,0)</f>
        <v>Wompi Suroccidente</v>
      </c>
      <c r="D826" s="44">
        <v>76248</v>
      </c>
      <c r="E826" s="44">
        <v>2845940</v>
      </c>
      <c r="F826" s="44">
        <v>72520</v>
      </c>
      <c r="G826" s="44" t="s">
        <v>35</v>
      </c>
      <c r="H826" s="44" t="s">
        <v>1103</v>
      </c>
      <c r="I826" s="44" t="s">
        <v>1115</v>
      </c>
      <c r="J826" s="44" t="s">
        <v>2559</v>
      </c>
      <c r="K826" s="44" t="s">
        <v>1174</v>
      </c>
      <c r="L826" s="44" t="s">
        <v>6132</v>
      </c>
      <c r="M826" s="52">
        <v>45936.61041666667</v>
      </c>
      <c r="N826" s="52">
        <v>45944.475694444445</v>
      </c>
      <c r="O826" s="44" t="s">
        <v>37</v>
      </c>
      <c r="P826" s="44" t="s">
        <v>37</v>
      </c>
      <c r="Q826" s="44" t="s">
        <v>3805</v>
      </c>
      <c r="R826" s="44" t="s">
        <v>3806</v>
      </c>
      <c r="S826" s="44" t="s">
        <v>6133</v>
      </c>
      <c r="T826" s="44" t="s">
        <v>3828</v>
      </c>
      <c r="U826" s="44">
        <v>64</v>
      </c>
      <c r="V826" s="44" t="s">
        <v>43</v>
      </c>
      <c r="W826" s="44" t="str">
        <f>VLOOKUP(D826,TIPOLOGIA!A:F,6,0)</f>
        <v>TERRESTRE</v>
      </c>
      <c r="X826" s="44" t="s">
        <v>1372</v>
      </c>
      <c r="Y826" s="44">
        <v>1</v>
      </c>
      <c r="Z826" s="63">
        <f>IF(T826="SOPORTE_TELEFÓNICO",'TARIFAS 2025'!$B$14,IF(V826="PRINCIPAL",'TARIFAS 2025'!$B$11,IF(V826="INTERMEDIA",'TARIFAS 2025'!$C$11,IF(V826="LEJANA",'TARIFAS 2025'!$D$11))))</f>
        <v>36351</v>
      </c>
      <c r="AA826" s="63">
        <f t="shared" si="12"/>
        <v>36351</v>
      </c>
      <c r="AB826" s="41"/>
      <c r="AC826" s="41"/>
      <c r="AD826" s="41"/>
      <c r="AE826" s="41"/>
      <c r="AF826" s="41"/>
      <c r="AG826" s="41"/>
      <c r="AH826" s="41"/>
      <c r="AI826" s="41"/>
      <c r="AJ826" s="41"/>
      <c r="AK826" s="41"/>
      <c r="AL826" s="41"/>
      <c r="AM826" s="41"/>
      <c r="AN826" s="41"/>
      <c r="AO826" s="41"/>
      <c r="AP826" s="41"/>
      <c r="AQ826" s="41"/>
      <c r="AR826" s="41"/>
      <c r="AS826" s="41"/>
      <c r="AT826" s="41"/>
      <c r="AU826" s="41"/>
      <c r="AV826" s="41"/>
      <c r="AW826" s="41"/>
      <c r="AX826" s="41"/>
      <c r="AY826" s="41"/>
      <c r="AZ826" s="41"/>
      <c r="BA826" s="41"/>
      <c r="BB826" s="41"/>
      <c r="BC826" s="41"/>
      <c r="BD826" s="41"/>
      <c r="BE826" s="41"/>
      <c r="BF826" s="41"/>
      <c r="BG826" s="41"/>
    </row>
    <row r="827" spans="1:59" s="35" customFormat="1" ht="15.6">
      <c r="A827" s="44" t="s">
        <v>98</v>
      </c>
      <c r="B827" s="44" t="str">
        <f>VLOOKUP(A827,'CENTROS DE COSTOS'!A:D,2,0)</f>
        <v>0036-0007</v>
      </c>
      <c r="C827" s="44" t="str">
        <f>VLOOKUP(A827,'CENTROS DE COSTOS'!A:D,3,0)</f>
        <v>Wompi Santander</v>
      </c>
      <c r="D827" s="44">
        <v>15646</v>
      </c>
      <c r="E827" s="44">
        <v>2846040</v>
      </c>
      <c r="F827" s="44">
        <v>71813</v>
      </c>
      <c r="G827" s="44" t="s">
        <v>35</v>
      </c>
      <c r="H827" s="44" t="s">
        <v>324</v>
      </c>
      <c r="I827" s="44" t="s">
        <v>398</v>
      </c>
      <c r="J827" s="44" t="s">
        <v>6134</v>
      </c>
      <c r="K827" s="44" t="s">
        <v>1174</v>
      </c>
      <c r="L827" s="44" t="s">
        <v>6135</v>
      </c>
      <c r="M827" s="52">
        <v>45936.613888888889</v>
      </c>
      <c r="N827" s="52">
        <v>45944.476388888892</v>
      </c>
      <c r="O827" s="44" t="s">
        <v>37</v>
      </c>
      <c r="P827" s="44" t="s">
        <v>37</v>
      </c>
      <c r="Q827" s="44" t="s">
        <v>3805</v>
      </c>
      <c r="R827" s="44" t="s">
        <v>3806</v>
      </c>
      <c r="S827" s="44" t="s">
        <v>6136</v>
      </c>
      <c r="T827" s="44" t="s">
        <v>3828</v>
      </c>
      <c r="U827" s="44">
        <v>48</v>
      </c>
      <c r="V827" s="44" t="s">
        <v>43</v>
      </c>
      <c r="W827" s="44" t="str">
        <f>VLOOKUP(D827,TIPOLOGIA!A:F,6,0)</f>
        <v>TERRESTRE</v>
      </c>
      <c r="X827" s="44" t="s">
        <v>5226</v>
      </c>
      <c r="Y827" s="44">
        <v>1</v>
      </c>
      <c r="Z827" s="63">
        <f>IF(T827="SOPORTE_TELEFÓNICO",'TARIFAS 2025'!$B$14,IF(V827="PRINCIPAL",'TARIFAS 2025'!$B$11,IF(V827="INTERMEDIA",'TARIFAS 2025'!$C$11,IF(V827="LEJANA",'TARIFAS 2025'!$D$11))))</f>
        <v>36351</v>
      </c>
      <c r="AA827" s="63">
        <f t="shared" si="12"/>
        <v>36351</v>
      </c>
      <c r="AB827" s="41"/>
      <c r="AC827" s="41"/>
      <c r="AD827" s="41"/>
      <c r="AE827" s="41"/>
      <c r="AF827" s="41"/>
      <c r="AG827" s="41"/>
      <c r="AH827" s="41"/>
      <c r="AI827" s="41"/>
      <c r="AJ827" s="41"/>
      <c r="AK827" s="41"/>
      <c r="AL827" s="41"/>
      <c r="AM827" s="41"/>
      <c r="AN827" s="41"/>
      <c r="AO827" s="41"/>
      <c r="AP827" s="41"/>
      <c r="AQ827" s="41"/>
      <c r="AR827" s="41"/>
      <c r="AS827" s="41"/>
      <c r="AT827" s="41"/>
      <c r="AU827" s="41"/>
      <c r="AV827" s="41"/>
      <c r="AW827" s="41"/>
      <c r="AX827" s="41"/>
      <c r="AY827" s="41"/>
      <c r="AZ827" s="41"/>
      <c r="BA827" s="41"/>
      <c r="BB827" s="41"/>
      <c r="BC827" s="41"/>
      <c r="BD827" s="41"/>
      <c r="BE827" s="41"/>
      <c r="BF827" s="41"/>
      <c r="BG827" s="41"/>
    </row>
    <row r="828" spans="1:59" s="35" customFormat="1" ht="15.6">
      <c r="A828" s="44" t="s">
        <v>73</v>
      </c>
      <c r="B828" s="44" t="str">
        <f>VLOOKUP(A828,'CENTROS DE COSTOS'!A:D,2,0)</f>
        <v>0036-0004</v>
      </c>
      <c r="C828" s="44" t="str">
        <f>VLOOKUP(A828,'CENTROS DE COSTOS'!A:D,3,0)</f>
        <v>Wompi Centro</v>
      </c>
      <c r="D828" s="44">
        <v>25286</v>
      </c>
      <c r="E828" s="44">
        <v>2847570</v>
      </c>
      <c r="F828" s="44">
        <v>74468</v>
      </c>
      <c r="G828" s="44" t="s">
        <v>35</v>
      </c>
      <c r="H828" s="44" t="s">
        <v>620</v>
      </c>
      <c r="I828" s="44" t="s">
        <v>652</v>
      </c>
      <c r="J828" s="44" t="s">
        <v>6137</v>
      </c>
      <c r="K828" s="44" t="s">
        <v>1174</v>
      </c>
      <c r="L828" s="44" t="s">
        <v>6138</v>
      </c>
      <c r="M828" s="52">
        <v>45936.705555555556</v>
      </c>
      <c r="N828" s="52">
        <v>45944.477083333331</v>
      </c>
      <c r="O828" s="44" t="s">
        <v>37</v>
      </c>
      <c r="P828" s="44" t="s">
        <v>37</v>
      </c>
      <c r="Q828" s="44" t="s">
        <v>3805</v>
      </c>
      <c r="R828" s="44" t="s">
        <v>3806</v>
      </c>
      <c r="S828" s="44" t="s">
        <v>6139</v>
      </c>
      <c r="T828" s="44" t="s">
        <v>3828</v>
      </c>
      <c r="U828" s="44">
        <v>56</v>
      </c>
      <c r="V828" s="44" t="s">
        <v>43</v>
      </c>
      <c r="W828" s="44" t="str">
        <f>VLOOKUP(D828,TIPOLOGIA!A:F,6,0)</f>
        <v>TERRESTRE</v>
      </c>
      <c r="X828" s="44" t="s">
        <v>5226</v>
      </c>
      <c r="Y828" s="44">
        <v>1</v>
      </c>
      <c r="Z828" s="63">
        <f>IF(T828="SOPORTE_TELEFÓNICO",'TARIFAS 2025'!$B$14,IF(V828="PRINCIPAL",'TARIFAS 2025'!$B$11,IF(V828="INTERMEDIA",'TARIFAS 2025'!$C$11,IF(V828="LEJANA",'TARIFAS 2025'!$D$11))))</f>
        <v>36351</v>
      </c>
      <c r="AA828" s="63">
        <f t="shared" si="12"/>
        <v>36351</v>
      </c>
      <c r="AB828" s="41"/>
      <c r="AC828" s="41"/>
      <c r="AD828" s="41"/>
      <c r="AE828" s="41"/>
      <c r="AF828" s="41"/>
      <c r="AG828" s="41"/>
      <c r="AH828" s="41"/>
      <c r="AI828" s="41"/>
      <c r="AJ828" s="41"/>
      <c r="AK828" s="41"/>
      <c r="AL828" s="41"/>
      <c r="AM828" s="41"/>
      <c r="AN828" s="41"/>
      <c r="AO828" s="41"/>
      <c r="AP828" s="41"/>
      <c r="AQ828" s="41"/>
      <c r="AR828" s="41"/>
      <c r="AS828" s="41"/>
      <c r="AT828" s="41"/>
      <c r="AU828" s="41"/>
      <c r="AV828" s="41"/>
      <c r="AW828" s="41"/>
      <c r="AX828" s="41"/>
      <c r="AY828" s="41"/>
      <c r="AZ828" s="41"/>
      <c r="BA828" s="41"/>
      <c r="BB828" s="41"/>
      <c r="BC828" s="41"/>
      <c r="BD828" s="41"/>
      <c r="BE828" s="41"/>
      <c r="BF828" s="41"/>
      <c r="BG828" s="41"/>
    </row>
    <row r="829" spans="1:59" s="35" customFormat="1" ht="15.6">
      <c r="A829" s="44" t="s">
        <v>92</v>
      </c>
      <c r="B829" s="44" t="str">
        <f>VLOOKUP(A829,'CENTROS DE COSTOS'!A:D,2,0)</f>
        <v>0036-0006</v>
      </c>
      <c r="C829" s="44" t="str">
        <f>VLOOKUP(A829,'CENTROS DE COSTOS'!A:D,3,0)</f>
        <v>Wompi Oriente</v>
      </c>
      <c r="D829" s="44">
        <v>41132</v>
      </c>
      <c r="E829" s="44">
        <v>2846320</v>
      </c>
      <c r="F829" s="44">
        <v>70827</v>
      </c>
      <c r="G829" s="44" t="s">
        <v>35</v>
      </c>
      <c r="H829" s="44" t="s">
        <v>742</v>
      </c>
      <c r="I829" s="44" t="s">
        <v>749</v>
      </c>
      <c r="J829" s="44" t="s">
        <v>6140</v>
      </c>
      <c r="K829" s="44" t="s">
        <v>1174</v>
      </c>
      <c r="L829" s="44" t="s">
        <v>6141</v>
      </c>
      <c r="M829" s="52">
        <v>45936.624305555553</v>
      </c>
      <c r="N829" s="52">
        <v>45944.477083333331</v>
      </c>
      <c r="O829" s="44" t="s">
        <v>37</v>
      </c>
      <c r="P829" s="44" t="s">
        <v>37</v>
      </c>
      <c r="Q829" s="44" t="s">
        <v>3805</v>
      </c>
      <c r="R829" s="44" t="s">
        <v>3806</v>
      </c>
      <c r="S829" s="44" t="s">
        <v>6142</v>
      </c>
      <c r="T829" s="44" t="s">
        <v>3828</v>
      </c>
      <c r="U829" s="44">
        <v>32</v>
      </c>
      <c r="V829" s="44" t="s">
        <v>43</v>
      </c>
      <c r="W829" s="44" t="str">
        <f>VLOOKUP(D829,TIPOLOGIA!A:F,6,0)</f>
        <v>TERRESTRE</v>
      </c>
      <c r="X829" s="44" t="s">
        <v>5226</v>
      </c>
      <c r="Y829" s="44">
        <v>1</v>
      </c>
      <c r="Z829" s="63">
        <f>IF(T829="SOPORTE_TELEFÓNICO",'TARIFAS 2025'!$B$14,IF(V829="PRINCIPAL",'TARIFAS 2025'!$B$11,IF(V829="INTERMEDIA",'TARIFAS 2025'!$C$11,IF(V829="LEJANA",'TARIFAS 2025'!$D$11))))</f>
        <v>36351</v>
      </c>
      <c r="AA829" s="63">
        <f t="shared" si="12"/>
        <v>36351</v>
      </c>
      <c r="AB829" s="41"/>
      <c r="AC829" s="41"/>
      <c r="AD829" s="41"/>
      <c r="AE829" s="41"/>
      <c r="AF829" s="41"/>
      <c r="AG829" s="41"/>
      <c r="AH829" s="41"/>
      <c r="AI829" s="41"/>
      <c r="AJ829" s="41"/>
      <c r="AK829" s="41"/>
      <c r="AL829" s="41"/>
      <c r="AM829" s="41"/>
      <c r="AN829" s="41"/>
      <c r="AO829" s="41"/>
      <c r="AP829" s="41"/>
      <c r="AQ829" s="41"/>
      <c r="AR829" s="41"/>
      <c r="AS829" s="41"/>
      <c r="AT829" s="41"/>
      <c r="AU829" s="41"/>
      <c r="AV829" s="41"/>
      <c r="AW829" s="41"/>
      <c r="AX829" s="41"/>
      <c r="AY829" s="41"/>
      <c r="AZ829" s="41"/>
      <c r="BA829" s="41"/>
      <c r="BB829" s="41"/>
      <c r="BC829" s="41"/>
      <c r="BD829" s="41"/>
      <c r="BE829" s="41"/>
      <c r="BF829" s="41"/>
      <c r="BG829" s="41"/>
    </row>
    <row r="830" spans="1:59" s="35" customFormat="1" ht="15.6">
      <c r="A830" s="44" t="s">
        <v>73</v>
      </c>
      <c r="B830" s="44" t="str">
        <f>VLOOKUP(A830,'CENTROS DE COSTOS'!A:D,2,0)</f>
        <v>0036-0004</v>
      </c>
      <c r="C830" s="44" t="str">
        <f>VLOOKUP(A830,'CENTROS DE COSTOS'!A:D,3,0)</f>
        <v>Wompi Centro</v>
      </c>
      <c r="D830" s="44">
        <v>25430</v>
      </c>
      <c r="E830" s="44">
        <v>2839414</v>
      </c>
      <c r="F830" s="44">
        <v>71896</v>
      </c>
      <c r="G830" s="44" t="s">
        <v>35</v>
      </c>
      <c r="H830" s="44" t="s">
        <v>620</v>
      </c>
      <c r="I830" s="44" t="s">
        <v>676</v>
      </c>
      <c r="J830" s="44" t="s">
        <v>6143</v>
      </c>
      <c r="K830" s="44" t="s">
        <v>1174</v>
      </c>
      <c r="L830" s="44" t="s">
        <v>6144</v>
      </c>
      <c r="M830" s="52">
        <v>45936.333333333336</v>
      </c>
      <c r="N830" s="52">
        <v>45944.477777777778</v>
      </c>
      <c r="O830" s="44" t="s">
        <v>37</v>
      </c>
      <c r="P830" s="44" t="s">
        <v>37</v>
      </c>
      <c r="Q830" s="44" t="s">
        <v>3805</v>
      </c>
      <c r="R830" s="44" t="s">
        <v>3806</v>
      </c>
      <c r="S830" s="44" t="s">
        <v>6145</v>
      </c>
      <c r="T830" s="44" t="s">
        <v>3828</v>
      </c>
      <c r="U830" s="44">
        <v>32</v>
      </c>
      <c r="V830" s="44" t="s">
        <v>43</v>
      </c>
      <c r="W830" s="44" t="str">
        <f>VLOOKUP(D830,TIPOLOGIA!A:F,6,0)</f>
        <v>TERRESTRE</v>
      </c>
      <c r="X830" s="44" t="s">
        <v>5226</v>
      </c>
      <c r="Y830" s="44">
        <v>1</v>
      </c>
      <c r="Z830" s="63">
        <f>IF(T830="SOPORTE_TELEFÓNICO",'TARIFAS 2025'!$B$14,IF(V830="PRINCIPAL",'TARIFAS 2025'!$B$11,IF(V830="INTERMEDIA",'TARIFAS 2025'!$C$11,IF(V830="LEJANA",'TARIFAS 2025'!$D$11))))</f>
        <v>36351</v>
      </c>
      <c r="AA830" s="63">
        <f t="shared" si="12"/>
        <v>36351</v>
      </c>
      <c r="AB830" s="41"/>
      <c r="AC830" s="41"/>
      <c r="AD830" s="41"/>
      <c r="AE830" s="41"/>
      <c r="AF830" s="41"/>
      <c r="AG830" s="41"/>
      <c r="AH830" s="41"/>
      <c r="AI830" s="41"/>
      <c r="AJ830" s="41"/>
      <c r="AK830" s="41"/>
      <c r="AL830" s="41"/>
      <c r="AM830" s="41"/>
      <c r="AN830" s="41"/>
      <c r="AO830" s="41"/>
      <c r="AP830" s="41"/>
      <c r="AQ830" s="41"/>
      <c r="AR830" s="41"/>
      <c r="AS830" s="41"/>
      <c r="AT830" s="41"/>
      <c r="AU830" s="41"/>
      <c r="AV830" s="41"/>
      <c r="AW830" s="41"/>
      <c r="AX830" s="41"/>
      <c r="AY830" s="41"/>
      <c r="AZ830" s="41"/>
      <c r="BA830" s="41"/>
      <c r="BB830" s="41"/>
      <c r="BC830" s="41"/>
      <c r="BD830" s="41"/>
      <c r="BE830" s="41"/>
      <c r="BF830" s="41"/>
      <c r="BG830" s="41"/>
    </row>
    <row r="831" spans="1:59" s="35" customFormat="1" ht="15.6">
      <c r="A831" s="44" t="s">
        <v>79</v>
      </c>
      <c r="B831" s="44" t="str">
        <f>VLOOKUP(A831,'CENTROS DE COSTOS'!A:D,2,0)</f>
        <v>0036-0003</v>
      </c>
      <c r="C831" s="44" t="str">
        <f>VLOOKUP(A831,'CENTROS DE COSTOS'!A:D,3,0)</f>
        <v>Wompi Suroccidente</v>
      </c>
      <c r="D831" s="44">
        <v>76248</v>
      </c>
      <c r="E831" s="44">
        <v>2839320</v>
      </c>
      <c r="F831" s="44">
        <v>15355</v>
      </c>
      <c r="G831" s="44" t="s">
        <v>35</v>
      </c>
      <c r="H831" s="44" t="s">
        <v>1103</v>
      </c>
      <c r="I831" s="44" t="s">
        <v>1115</v>
      </c>
      <c r="J831" s="44" t="s">
        <v>6146</v>
      </c>
      <c r="K831" s="44" t="s">
        <v>1174</v>
      </c>
      <c r="L831" s="44" t="s">
        <v>6147</v>
      </c>
      <c r="M831" s="52">
        <v>45936.333333333336</v>
      </c>
      <c r="N831" s="52">
        <v>45944.478472222225</v>
      </c>
      <c r="O831" s="44" t="s">
        <v>37</v>
      </c>
      <c r="P831" s="44" t="s">
        <v>37</v>
      </c>
      <c r="Q831" s="44" t="s">
        <v>3805</v>
      </c>
      <c r="R831" s="44" t="s">
        <v>3806</v>
      </c>
      <c r="S831" s="44" t="s">
        <v>6148</v>
      </c>
      <c r="T831" s="44" t="s">
        <v>3828</v>
      </c>
      <c r="U831" s="44">
        <v>56</v>
      </c>
      <c r="V831" s="44" t="s">
        <v>43</v>
      </c>
      <c r="W831" s="44" t="str">
        <f>VLOOKUP(D831,TIPOLOGIA!A:F,6,0)</f>
        <v>TERRESTRE</v>
      </c>
      <c r="X831" s="44" t="s">
        <v>4908</v>
      </c>
      <c r="Y831" s="44">
        <v>1</v>
      </c>
      <c r="Z831" s="63">
        <f>IF(T831="SOPORTE_TELEFÓNICO",'TARIFAS 2025'!$B$14,IF(V831="PRINCIPAL",'TARIFAS 2025'!$B$11,IF(V831="INTERMEDIA",'TARIFAS 2025'!$C$11,IF(V831="LEJANA",'TARIFAS 2025'!$D$11))))</f>
        <v>36351</v>
      </c>
      <c r="AA831" s="63">
        <f t="shared" si="12"/>
        <v>36351</v>
      </c>
      <c r="AB831" s="41"/>
      <c r="AC831" s="41"/>
      <c r="AD831" s="41"/>
      <c r="AE831" s="41"/>
      <c r="AF831" s="41"/>
      <c r="AG831" s="41"/>
      <c r="AH831" s="41"/>
      <c r="AI831" s="41"/>
      <c r="AJ831" s="41"/>
      <c r="AK831" s="41"/>
      <c r="AL831" s="41"/>
      <c r="AM831" s="41"/>
      <c r="AN831" s="41"/>
      <c r="AO831" s="41"/>
      <c r="AP831" s="41"/>
      <c r="AQ831" s="41"/>
      <c r="AR831" s="41"/>
      <c r="AS831" s="41"/>
      <c r="AT831" s="41"/>
      <c r="AU831" s="41"/>
      <c r="AV831" s="41"/>
      <c r="AW831" s="41"/>
      <c r="AX831" s="41"/>
      <c r="AY831" s="41"/>
      <c r="AZ831" s="41"/>
      <c r="BA831" s="41"/>
      <c r="BB831" s="41"/>
      <c r="BC831" s="41"/>
      <c r="BD831" s="41"/>
      <c r="BE831" s="41"/>
      <c r="BF831" s="41"/>
      <c r="BG831" s="41"/>
    </row>
    <row r="832" spans="1:59" s="35" customFormat="1" ht="15.6">
      <c r="A832" s="44" t="s">
        <v>83</v>
      </c>
      <c r="B832" s="44" t="str">
        <f>VLOOKUP(A832,'CENTROS DE COSTOS'!A:D,2,0)</f>
        <v>0036-0007</v>
      </c>
      <c r="C832" s="44" t="str">
        <f>VLOOKUP(A832,'CENTROS DE COSTOS'!A:D,3,0)</f>
        <v>Wompi Santander</v>
      </c>
      <c r="D832" s="44">
        <v>54498</v>
      </c>
      <c r="E832" s="44">
        <v>2840637</v>
      </c>
      <c r="F832" s="44">
        <v>56776</v>
      </c>
      <c r="G832" s="44" t="s">
        <v>35</v>
      </c>
      <c r="H832" s="44" t="s">
        <v>893</v>
      </c>
      <c r="I832" s="44" t="s">
        <v>918</v>
      </c>
      <c r="J832" s="44" t="s">
        <v>6149</v>
      </c>
      <c r="K832" s="44" t="s">
        <v>1174</v>
      </c>
      <c r="L832" s="44" t="s">
        <v>6150</v>
      </c>
      <c r="M832" s="52">
        <v>45936.333333333336</v>
      </c>
      <c r="N832" s="52">
        <v>45944.479166666664</v>
      </c>
      <c r="O832" s="44" t="s">
        <v>37</v>
      </c>
      <c r="P832" s="44" t="s">
        <v>37</v>
      </c>
      <c r="Q832" s="44" t="s">
        <v>3805</v>
      </c>
      <c r="R832" s="44" t="s">
        <v>3806</v>
      </c>
      <c r="S832" s="44" t="s">
        <v>6151</v>
      </c>
      <c r="T832" s="44" t="s">
        <v>3828</v>
      </c>
      <c r="U832" s="44">
        <v>48</v>
      </c>
      <c r="V832" s="44" t="s">
        <v>44</v>
      </c>
      <c r="W832" s="44" t="str">
        <f>VLOOKUP(D832,TIPOLOGIA!A:F,6,0)</f>
        <v>TERRESTRE</v>
      </c>
      <c r="X832" s="44" t="s">
        <v>4908</v>
      </c>
      <c r="Y832" s="44">
        <v>1</v>
      </c>
      <c r="Z832" s="63">
        <f>IF(T832="SOPORTE_TELEFÓNICO",'TARIFAS 2025'!$B$14,IF(V832="PRINCIPAL",'TARIFAS 2025'!$B$11,IF(V832="INTERMEDIA",'TARIFAS 2025'!$C$11,IF(V832="LEJANA",'TARIFAS 2025'!$D$11))))</f>
        <v>40250</v>
      </c>
      <c r="AA832" s="63">
        <f t="shared" si="12"/>
        <v>40250</v>
      </c>
      <c r="AB832" s="41"/>
      <c r="AC832" s="41"/>
      <c r="AD832" s="41"/>
      <c r="AE832" s="41"/>
      <c r="AF832" s="41"/>
      <c r="AG832" s="41"/>
      <c r="AH832" s="41"/>
      <c r="AI832" s="41"/>
      <c r="AJ832" s="41"/>
      <c r="AK832" s="41"/>
      <c r="AL832" s="41"/>
      <c r="AM832" s="41"/>
      <c r="AN832" s="41"/>
      <c r="AO832" s="41"/>
      <c r="AP832" s="41"/>
      <c r="AQ832" s="41"/>
      <c r="AR832" s="41"/>
      <c r="AS832" s="41"/>
      <c r="AT832" s="41"/>
      <c r="AU832" s="41"/>
      <c r="AV832" s="41"/>
      <c r="AW832" s="41"/>
      <c r="AX832" s="41"/>
      <c r="AY832" s="41"/>
      <c r="AZ832" s="41"/>
      <c r="BA832" s="41"/>
      <c r="BB832" s="41"/>
      <c r="BC832" s="41"/>
      <c r="BD832" s="41"/>
      <c r="BE832" s="41"/>
      <c r="BF832" s="41"/>
      <c r="BG832" s="41"/>
    </row>
    <row r="833" spans="1:59" s="35" customFormat="1" ht="15.6">
      <c r="A833" s="44" t="s">
        <v>73</v>
      </c>
      <c r="B833" s="44" t="str">
        <f>VLOOKUP(A833,'CENTROS DE COSTOS'!A:D,2,0)</f>
        <v>0036-0004</v>
      </c>
      <c r="C833" s="44" t="str">
        <f>VLOOKUP(A833,'CENTROS DE COSTOS'!A:D,3,0)</f>
        <v>Wompi Centro</v>
      </c>
      <c r="D833" s="44">
        <v>25430</v>
      </c>
      <c r="E833" s="44">
        <v>2839569</v>
      </c>
      <c r="F833" s="44">
        <v>76094</v>
      </c>
      <c r="G833" s="44" t="s">
        <v>35</v>
      </c>
      <c r="H833" s="44" t="s">
        <v>620</v>
      </c>
      <c r="I833" s="44" t="s">
        <v>676</v>
      </c>
      <c r="J833" s="44" t="s">
        <v>6152</v>
      </c>
      <c r="K833" s="44" t="s">
        <v>1174</v>
      </c>
      <c r="L833" s="44" t="s">
        <v>6153</v>
      </c>
      <c r="M833" s="52">
        <v>45936.333333333336</v>
      </c>
      <c r="N833" s="52">
        <v>45944.479861111111</v>
      </c>
      <c r="O833" s="44" t="s">
        <v>37</v>
      </c>
      <c r="P833" s="44" t="s">
        <v>37</v>
      </c>
      <c r="Q833" s="44" t="s">
        <v>3805</v>
      </c>
      <c r="R833" s="44" t="s">
        <v>3806</v>
      </c>
      <c r="S833" s="44" t="s">
        <v>6154</v>
      </c>
      <c r="T833" s="44" t="s">
        <v>3828</v>
      </c>
      <c r="U833" s="44">
        <v>64</v>
      </c>
      <c r="V833" s="44" t="s">
        <v>43</v>
      </c>
      <c r="W833" s="44" t="str">
        <f>VLOOKUP(D833,TIPOLOGIA!A:F,6,0)</f>
        <v>TERRESTRE</v>
      </c>
      <c r="X833" s="44" t="s">
        <v>4908</v>
      </c>
      <c r="Y833" s="44">
        <v>1</v>
      </c>
      <c r="Z833" s="63">
        <f>IF(T833="SOPORTE_TELEFÓNICO",'TARIFAS 2025'!$B$14,IF(V833="PRINCIPAL",'TARIFAS 2025'!$B$11,IF(V833="INTERMEDIA",'TARIFAS 2025'!$C$11,IF(V833="LEJANA",'TARIFAS 2025'!$D$11))))</f>
        <v>36351</v>
      </c>
      <c r="AA833" s="63">
        <f t="shared" si="12"/>
        <v>36351</v>
      </c>
      <c r="AB833" s="41"/>
      <c r="AC833" s="41"/>
      <c r="AD833" s="41"/>
      <c r="AE833" s="41"/>
      <c r="AF833" s="41"/>
      <c r="AG833" s="41"/>
      <c r="AH833" s="41"/>
      <c r="AI833" s="41"/>
      <c r="AJ833" s="41"/>
      <c r="AK833" s="41"/>
      <c r="AL833" s="41"/>
      <c r="AM833" s="41"/>
      <c r="AN833" s="41"/>
      <c r="AO833" s="41"/>
      <c r="AP833" s="41"/>
      <c r="AQ833" s="41"/>
      <c r="AR833" s="41"/>
      <c r="AS833" s="41"/>
      <c r="AT833" s="41"/>
      <c r="AU833" s="41"/>
      <c r="AV833" s="41"/>
      <c r="AW833" s="41"/>
      <c r="AX833" s="41"/>
      <c r="AY833" s="41"/>
      <c r="AZ833" s="41"/>
      <c r="BA833" s="41"/>
      <c r="BB833" s="41"/>
      <c r="BC833" s="41"/>
      <c r="BD833" s="41"/>
      <c r="BE833" s="41"/>
      <c r="BF833" s="41"/>
      <c r="BG833" s="41"/>
    </row>
    <row r="834" spans="1:59" s="35" customFormat="1" ht="15.6">
      <c r="A834" s="44" t="s">
        <v>73</v>
      </c>
      <c r="B834" s="44" t="str">
        <f>VLOOKUP(A834,'CENTROS DE COSTOS'!A:D,2,0)</f>
        <v>0036-0004</v>
      </c>
      <c r="C834" s="44" t="str">
        <f>VLOOKUP(A834,'CENTROS DE COSTOS'!A:D,3,0)</f>
        <v>Wompi Centro</v>
      </c>
      <c r="D834" s="44">
        <v>25286</v>
      </c>
      <c r="E834" s="44">
        <v>2839723</v>
      </c>
      <c r="F834" s="44">
        <v>79301</v>
      </c>
      <c r="G834" s="44" t="s">
        <v>35</v>
      </c>
      <c r="H834" s="44" t="s">
        <v>620</v>
      </c>
      <c r="I834" s="44" t="s">
        <v>652</v>
      </c>
      <c r="J834" s="44" t="s">
        <v>6155</v>
      </c>
      <c r="K834" s="44" t="s">
        <v>1174</v>
      </c>
      <c r="L834" s="44" t="s">
        <v>6156</v>
      </c>
      <c r="M834" s="52">
        <v>45936.333333333336</v>
      </c>
      <c r="N834" s="52">
        <v>45944.480555555558</v>
      </c>
      <c r="O834" s="44" t="s">
        <v>37</v>
      </c>
      <c r="P834" s="44" t="s">
        <v>37</v>
      </c>
      <c r="Q834" s="44" t="s">
        <v>3805</v>
      </c>
      <c r="R834" s="44" t="s">
        <v>3806</v>
      </c>
      <c r="S834" s="44" t="s">
        <v>6157</v>
      </c>
      <c r="T834" s="44" t="s">
        <v>3828</v>
      </c>
      <c r="U834" s="44">
        <v>24</v>
      </c>
      <c r="V834" s="44" t="s">
        <v>43</v>
      </c>
      <c r="W834" s="44" t="str">
        <f>VLOOKUP(D834,TIPOLOGIA!A:F,6,0)</f>
        <v>TERRESTRE</v>
      </c>
      <c r="X834" s="44" t="s">
        <v>4908</v>
      </c>
      <c r="Y834" s="44">
        <v>1</v>
      </c>
      <c r="Z834" s="63">
        <f>IF(T834="SOPORTE_TELEFÓNICO",'TARIFAS 2025'!$B$14,IF(V834="PRINCIPAL",'TARIFAS 2025'!$B$11,IF(V834="INTERMEDIA",'TARIFAS 2025'!$C$11,IF(V834="LEJANA",'TARIFAS 2025'!$D$11))))</f>
        <v>36351</v>
      </c>
      <c r="AA834" s="63">
        <f t="shared" si="12"/>
        <v>36351</v>
      </c>
      <c r="AB834" s="41"/>
      <c r="AC834" s="41"/>
      <c r="AD834" s="41"/>
      <c r="AE834" s="41"/>
      <c r="AF834" s="41"/>
      <c r="AG834" s="41"/>
      <c r="AH834" s="41"/>
      <c r="AI834" s="41"/>
      <c r="AJ834" s="41"/>
      <c r="AK834" s="41"/>
      <c r="AL834" s="41"/>
      <c r="AM834" s="41"/>
      <c r="AN834" s="41"/>
      <c r="AO834" s="41"/>
      <c r="AP834" s="41"/>
      <c r="AQ834" s="41"/>
      <c r="AR834" s="41"/>
      <c r="AS834" s="41"/>
      <c r="AT834" s="41"/>
      <c r="AU834" s="41"/>
      <c r="AV834" s="41"/>
      <c r="AW834" s="41"/>
      <c r="AX834" s="41"/>
      <c r="AY834" s="41"/>
      <c r="AZ834" s="41"/>
      <c r="BA834" s="41"/>
      <c r="BB834" s="41"/>
      <c r="BC834" s="41"/>
      <c r="BD834" s="41"/>
      <c r="BE834" s="41"/>
      <c r="BF834" s="41"/>
      <c r="BG834" s="41"/>
    </row>
    <row r="835" spans="1:59" s="35" customFormat="1" ht="15.6">
      <c r="A835" s="44" t="s">
        <v>100</v>
      </c>
      <c r="B835" s="44" t="str">
        <f>VLOOKUP(A835,'CENTROS DE COSTOS'!A:D,2,0)</f>
        <v>0036-0006</v>
      </c>
      <c r="C835" s="44" t="str">
        <f>VLOOKUP(A835,'CENTROS DE COSTOS'!A:D,3,0)</f>
        <v>Wompi Oriente</v>
      </c>
      <c r="D835" s="44">
        <v>50001</v>
      </c>
      <c r="E835" s="44">
        <v>2871290</v>
      </c>
      <c r="F835" s="44">
        <v>71828</v>
      </c>
      <c r="G835" s="44" t="s">
        <v>35</v>
      </c>
      <c r="H835" s="44" t="s">
        <v>816</v>
      </c>
      <c r="I835" s="44" t="s">
        <v>100</v>
      </c>
      <c r="J835" s="44" t="s">
        <v>6158</v>
      </c>
      <c r="K835" s="44" t="s">
        <v>1174</v>
      </c>
      <c r="L835" s="44" t="s">
        <v>6159</v>
      </c>
      <c r="M835" s="52">
        <v>45944.333333333336</v>
      </c>
      <c r="N835" s="52">
        <v>45944.481249999997</v>
      </c>
      <c r="O835" s="44" t="s">
        <v>37</v>
      </c>
      <c r="P835" s="44" t="s">
        <v>37</v>
      </c>
      <c r="Q835" s="44" t="s">
        <v>3805</v>
      </c>
      <c r="R835" s="44" t="s">
        <v>3806</v>
      </c>
      <c r="S835" s="44" t="s">
        <v>6160</v>
      </c>
      <c r="T835" s="44" t="s">
        <v>1178</v>
      </c>
      <c r="U835" s="44">
        <v>64</v>
      </c>
      <c r="V835" s="44" t="s">
        <v>42</v>
      </c>
      <c r="W835" s="44" t="str">
        <f>VLOOKUP(D835,TIPOLOGIA!A:F,6,0)</f>
        <v>TERRESTRE</v>
      </c>
      <c r="X835" s="44" t="s">
        <v>4908</v>
      </c>
      <c r="Y835" s="44">
        <v>1</v>
      </c>
      <c r="Z835" s="63">
        <f>IF(T835="SOPORTE_TELEFÓNICO",'TARIFAS 2025'!$B$14,IF(V835="PRINCIPAL",'TARIFAS 2025'!$B$11,IF(V835="INTERMEDIA",'TARIFAS 2025'!$C$11,IF(V835="LEJANA",'TARIFAS 2025'!$D$11))))</f>
        <v>31419</v>
      </c>
      <c r="AA835" s="63">
        <f t="shared" ref="AA835:AA898" si="13">Z835*Y835</f>
        <v>31419</v>
      </c>
      <c r="AB835" s="41"/>
      <c r="AC835" s="41"/>
      <c r="AD835" s="41"/>
      <c r="AE835" s="41"/>
      <c r="AF835" s="41"/>
      <c r="AG835" s="41"/>
      <c r="AH835" s="41"/>
      <c r="AI835" s="41"/>
      <c r="AJ835" s="41"/>
      <c r="AK835" s="41"/>
      <c r="AL835" s="41"/>
      <c r="AM835" s="41"/>
      <c r="AN835" s="41"/>
      <c r="AO835" s="41"/>
      <c r="AP835" s="41"/>
      <c r="AQ835" s="41"/>
      <c r="AR835" s="41"/>
      <c r="AS835" s="41"/>
      <c r="AT835" s="41"/>
      <c r="AU835" s="41"/>
      <c r="AV835" s="41"/>
      <c r="AW835" s="41"/>
      <c r="AX835" s="41"/>
      <c r="AY835" s="41"/>
      <c r="AZ835" s="41"/>
      <c r="BA835" s="41"/>
      <c r="BB835" s="41"/>
      <c r="BC835" s="41"/>
      <c r="BD835" s="41"/>
      <c r="BE835" s="41"/>
      <c r="BF835" s="41"/>
      <c r="BG835" s="41"/>
    </row>
    <row r="836" spans="1:59" s="35" customFormat="1" ht="15.6">
      <c r="A836" s="44" t="s">
        <v>79</v>
      </c>
      <c r="B836" s="44" t="str">
        <f>VLOOKUP(A836,'CENTROS DE COSTOS'!A:D,2,0)</f>
        <v>0036-0003</v>
      </c>
      <c r="C836" s="44" t="str">
        <f>VLOOKUP(A836,'CENTROS DE COSTOS'!A:D,3,0)</f>
        <v>Wompi Suroccidente</v>
      </c>
      <c r="D836" s="44">
        <v>76248</v>
      </c>
      <c r="E836" s="44">
        <v>2838378</v>
      </c>
      <c r="F836" s="44">
        <v>79080</v>
      </c>
      <c r="G836" s="44" t="s">
        <v>35</v>
      </c>
      <c r="H836" s="44" t="s">
        <v>1103</v>
      </c>
      <c r="I836" s="44" t="s">
        <v>1115</v>
      </c>
      <c r="J836" s="44" t="s">
        <v>6161</v>
      </c>
      <c r="K836" s="44" t="s">
        <v>1174</v>
      </c>
      <c r="L836" s="44" t="s">
        <v>6162</v>
      </c>
      <c r="M836" s="52">
        <v>45936.333333333336</v>
      </c>
      <c r="N836" s="52">
        <v>45944.481249999997</v>
      </c>
      <c r="O836" s="44" t="s">
        <v>37</v>
      </c>
      <c r="P836" s="44" t="s">
        <v>37</v>
      </c>
      <c r="Q836" s="44" t="s">
        <v>3805</v>
      </c>
      <c r="R836" s="44" t="s">
        <v>3806</v>
      </c>
      <c r="S836" s="44" t="s">
        <v>6163</v>
      </c>
      <c r="T836" s="44" t="s">
        <v>3828</v>
      </c>
      <c r="U836" s="44">
        <v>32</v>
      </c>
      <c r="V836" s="44" t="s">
        <v>43</v>
      </c>
      <c r="W836" s="44" t="str">
        <f>VLOOKUP(D836,TIPOLOGIA!A:F,6,0)</f>
        <v>TERRESTRE</v>
      </c>
      <c r="X836" s="44" t="s">
        <v>2714</v>
      </c>
      <c r="Y836" s="44">
        <v>1</v>
      </c>
      <c r="Z836" s="63">
        <f>IF(T836="SOPORTE_TELEFÓNICO",'TARIFAS 2025'!$B$14,IF(V836="PRINCIPAL",'TARIFAS 2025'!$B$11,IF(V836="INTERMEDIA",'TARIFAS 2025'!$C$11,IF(V836="LEJANA",'TARIFAS 2025'!$D$11))))</f>
        <v>36351</v>
      </c>
      <c r="AA836" s="63">
        <f t="shared" si="13"/>
        <v>36351</v>
      </c>
      <c r="AB836" s="41"/>
      <c r="AC836" s="41"/>
      <c r="AD836" s="41"/>
      <c r="AE836" s="41"/>
      <c r="AF836" s="41"/>
      <c r="AG836" s="41"/>
      <c r="AH836" s="41"/>
      <c r="AI836" s="41"/>
      <c r="AJ836" s="41"/>
      <c r="AK836" s="41"/>
      <c r="AL836" s="41"/>
      <c r="AM836" s="41"/>
      <c r="AN836" s="41"/>
      <c r="AO836" s="41"/>
      <c r="AP836" s="41"/>
      <c r="AQ836" s="41"/>
      <c r="AR836" s="41"/>
      <c r="AS836" s="41"/>
      <c r="AT836" s="41"/>
      <c r="AU836" s="41"/>
      <c r="AV836" s="41"/>
      <c r="AW836" s="41"/>
      <c r="AX836" s="41"/>
      <c r="AY836" s="41"/>
      <c r="AZ836" s="41"/>
      <c r="BA836" s="41"/>
      <c r="BB836" s="41"/>
      <c r="BC836" s="41"/>
      <c r="BD836" s="41"/>
      <c r="BE836" s="41"/>
      <c r="BF836" s="41"/>
      <c r="BG836" s="41"/>
    </row>
    <row r="837" spans="1:59" s="35" customFormat="1" ht="15.6">
      <c r="A837" s="44" t="s">
        <v>82</v>
      </c>
      <c r="B837" s="44" t="str">
        <f>VLOOKUP(A837,'CENTROS DE COSTOS'!A:D,2,0)</f>
        <v>0036-0001</v>
      </c>
      <c r="C837" s="44" t="str">
        <f>VLOOKUP(A837,'CENTROS DE COSTOS'!A:D,3,0)</f>
        <v>Wompi Costa</v>
      </c>
      <c r="D837" s="44">
        <v>13836</v>
      </c>
      <c r="E837" s="44">
        <v>2839754</v>
      </c>
      <c r="F837" s="44">
        <v>78896</v>
      </c>
      <c r="G837" s="44" t="s">
        <v>35</v>
      </c>
      <c r="H837" s="44" t="s">
        <v>277</v>
      </c>
      <c r="I837" s="44" t="s">
        <v>320</v>
      </c>
      <c r="J837" s="44" t="s">
        <v>2674</v>
      </c>
      <c r="K837" s="44" t="s">
        <v>1174</v>
      </c>
      <c r="L837" s="44" t="s">
        <v>6164</v>
      </c>
      <c r="M837" s="52">
        <v>45936.333333333336</v>
      </c>
      <c r="N837" s="52">
        <v>45944.481944444444</v>
      </c>
      <c r="O837" s="44" t="s">
        <v>37</v>
      </c>
      <c r="P837" s="44" t="s">
        <v>37</v>
      </c>
      <c r="Q837" s="44" t="s">
        <v>3805</v>
      </c>
      <c r="R837" s="44" t="s">
        <v>3806</v>
      </c>
      <c r="S837" s="44" t="s">
        <v>6165</v>
      </c>
      <c r="T837" s="44" t="s">
        <v>3828</v>
      </c>
      <c r="U837" s="44">
        <v>56</v>
      </c>
      <c r="V837" s="44" t="s">
        <v>43</v>
      </c>
      <c r="W837" s="44" t="str">
        <f>VLOOKUP(D837,TIPOLOGIA!A:F,6,0)</f>
        <v>TERRESTRE</v>
      </c>
      <c r="X837" s="44" t="s">
        <v>4908</v>
      </c>
      <c r="Y837" s="44">
        <v>1</v>
      </c>
      <c r="Z837" s="63">
        <f>IF(T837="SOPORTE_TELEFÓNICO",'TARIFAS 2025'!$B$14,IF(V837="PRINCIPAL",'TARIFAS 2025'!$B$11,IF(V837="INTERMEDIA",'TARIFAS 2025'!$C$11,IF(V837="LEJANA",'TARIFAS 2025'!$D$11))))</f>
        <v>36351</v>
      </c>
      <c r="AA837" s="63">
        <f t="shared" si="13"/>
        <v>36351</v>
      </c>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1"/>
      <c r="BD837" s="41"/>
      <c r="BE837" s="41"/>
      <c r="BF837" s="41"/>
      <c r="BG837" s="41"/>
    </row>
    <row r="838" spans="1:59" s="35" customFormat="1" ht="15.6">
      <c r="A838" s="44" t="s">
        <v>70</v>
      </c>
      <c r="B838" s="44" t="str">
        <f>VLOOKUP(A838,'CENTROS DE COSTOS'!A:D,2,0)</f>
        <v>0036-0001</v>
      </c>
      <c r="C838" s="44" t="str">
        <f>VLOOKUP(A838,'CENTROS DE COSTOS'!A:D,3,0)</f>
        <v>Wompi Costa</v>
      </c>
      <c r="D838" s="44">
        <v>8078</v>
      </c>
      <c r="E838" s="44">
        <v>2839904</v>
      </c>
      <c r="F838" s="44">
        <v>77992</v>
      </c>
      <c r="G838" s="44" t="s">
        <v>35</v>
      </c>
      <c r="H838" s="44" t="s">
        <v>255</v>
      </c>
      <c r="I838" s="44" t="s">
        <v>257</v>
      </c>
      <c r="J838" s="44" t="s">
        <v>6166</v>
      </c>
      <c r="K838" s="44" t="s">
        <v>1174</v>
      </c>
      <c r="L838" s="44" t="s">
        <v>6167</v>
      </c>
      <c r="M838" s="52">
        <v>45936.333333333336</v>
      </c>
      <c r="N838" s="52">
        <v>45944.482638888891</v>
      </c>
      <c r="O838" s="44" t="s">
        <v>37</v>
      </c>
      <c r="P838" s="44" t="s">
        <v>37</v>
      </c>
      <c r="Q838" s="44" t="s">
        <v>3805</v>
      </c>
      <c r="R838" s="44" t="s">
        <v>3806</v>
      </c>
      <c r="S838" s="44" t="s">
        <v>6168</v>
      </c>
      <c r="T838" s="44" t="s">
        <v>3828</v>
      </c>
      <c r="U838" s="44">
        <v>16</v>
      </c>
      <c r="V838" s="44" t="s">
        <v>43</v>
      </c>
      <c r="W838" s="44" t="str">
        <f>VLOOKUP(D838,TIPOLOGIA!A:F,6,0)</f>
        <v>TERRESTRE</v>
      </c>
      <c r="X838" s="44" t="s">
        <v>4004</v>
      </c>
      <c r="Y838" s="44">
        <v>1</v>
      </c>
      <c r="Z838" s="63">
        <f>IF(T838="SOPORTE_TELEFÓNICO",'TARIFAS 2025'!$B$14,IF(V838="PRINCIPAL",'TARIFAS 2025'!$B$11,IF(V838="INTERMEDIA",'TARIFAS 2025'!$C$11,IF(V838="LEJANA",'TARIFAS 2025'!$D$11))))</f>
        <v>36351</v>
      </c>
      <c r="AA838" s="63">
        <f t="shared" si="13"/>
        <v>36351</v>
      </c>
      <c r="AB838" s="41"/>
      <c r="AC838" s="41"/>
      <c r="AD838" s="41"/>
      <c r="AE838" s="41"/>
      <c r="AF838" s="41"/>
      <c r="AG838" s="41"/>
      <c r="AH838" s="41"/>
      <c r="AI838" s="41"/>
      <c r="AJ838" s="41"/>
      <c r="AK838" s="41"/>
      <c r="AL838" s="41"/>
      <c r="AM838" s="41"/>
      <c r="AN838" s="41"/>
      <c r="AO838" s="41"/>
      <c r="AP838" s="41"/>
      <c r="AQ838" s="41"/>
      <c r="AR838" s="41"/>
      <c r="AS838" s="41"/>
      <c r="AT838" s="41"/>
      <c r="AU838" s="41"/>
      <c r="AV838" s="41"/>
      <c r="AW838" s="41"/>
      <c r="AX838" s="41"/>
      <c r="AY838" s="41"/>
      <c r="AZ838" s="41"/>
      <c r="BA838" s="41"/>
      <c r="BB838" s="41"/>
      <c r="BC838" s="41"/>
      <c r="BD838" s="41"/>
      <c r="BE838" s="41"/>
      <c r="BF838" s="41"/>
      <c r="BG838" s="41"/>
    </row>
    <row r="839" spans="1:59" s="35" customFormat="1" ht="15.6">
      <c r="A839" s="44" t="s">
        <v>73</v>
      </c>
      <c r="B839" s="44" t="str">
        <f>VLOOKUP(A839,'CENTROS DE COSTOS'!A:D,2,0)</f>
        <v>0036-0004</v>
      </c>
      <c r="C839" s="44" t="str">
        <f>VLOOKUP(A839,'CENTROS DE COSTOS'!A:D,3,0)</f>
        <v>Wompi Centro</v>
      </c>
      <c r="D839" s="44">
        <v>25754</v>
      </c>
      <c r="E839" s="44">
        <v>2866144</v>
      </c>
      <c r="F839" s="44">
        <v>63019</v>
      </c>
      <c r="G839" s="44" t="s">
        <v>35</v>
      </c>
      <c r="H839" s="44" t="s">
        <v>620</v>
      </c>
      <c r="I839" s="44" t="s">
        <v>700</v>
      </c>
      <c r="J839" s="44" t="s">
        <v>6169</v>
      </c>
      <c r="K839" s="44" t="s">
        <v>1174</v>
      </c>
      <c r="L839" s="44" t="s">
        <v>6170</v>
      </c>
      <c r="M839" s="52">
        <v>45940.333333333336</v>
      </c>
      <c r="N839" s="52">
        <v>45944.484027777777</v>
      </c>
      <c r="O839" s="44" t="s">
        <v>37</v>
      </c>
      <c r="P839" s="44" t="s">
        <v>37</v>
      </c>
      <c r="Q839" s="44" t="s">
        <v>3805</v>
      </c>
      <c r="R839" s="44" t="s">
        <v>3806</v>
      </c>
      <c r="S839" s="44" t="s">
        <v>6171</v>
      </c>
      <c r="T839" s="44" t="s">
        <v>1178</v>
      </c>
      <c r="U839" s="44">
        <v>56</v>
      </c>
      <c r="V839" s="44" t="s">
        <v>42</v>
      </c>
      <c r="W839" s="44" t="str">
        <f>VLOOKUP(D839,TIPOLOGIA!A:F,6,0)</f>
        <v>TERRESTRE</v>
      </c>
      <c r="X839" s="44" t="s">
        <v>4004</v>
      </c>
      <c r="Y839" s="44">
        <v>1</v>
      </c>
      <c r="Z839" s="63">
        <f>IF(T839="SOPORTE_TELEFÓNICO",'TARIFAS 2025'!$B$14,IF(V839="PRINCIPAL",'TARIFAS 2025'!$B$11,IF(V839="INTERMEDIA",'TARIFAS 2025'!$C$11,IF(V839="LEJANA",'TARIFAS 2025'!$D$11))))</f>
        <v>31419</v>
      </c>
      <c r="AA839" s="63">
        <f t="shared" si="13"/>
        <v>31419</v>
      </c>
      <c r="AB839" s="41"/>
      <c r="AC839" s="41"/>
      <c r="AD839" s="41"/>
      <c r="AE839" s="41"/>
      <c r="AF839" s="41"/>
      <c r="AG839" s="41"/>
      <c r="AH839" s="41"/>
      <c r="AI839" s="41"/>
      <c r="AJ839" s="41"/>
      <c r="AK839" s="41"/>
      <c r="AL839" s="41"/>
      <c r="AM839" s="41"/>
      <c r="AN839" s="41"/>
      <c r="AO839" s="41"/>
      <c r="AP839" s="41"/>
      <c r="AQ839" s="41"/>
      <c r="AR839" s="41"/>
      <c r="AS839" s="41"/>
      <c r="AT839" s="41"/>
      <c r="AU839" s="41"/>
      <c r="AV839" s="41"/>
      <c r="AW839" s="41"/>
      <c r="AX839" s="41"/>
      <c r="AY839" s="41"/>
      <c r="AZ839" s="41"/>
      <c r="BA839" s="41"/>
      <c r="BB839" s="41"/>
      <c r="BC839" s="41"/>
      <c r="BD839" s="41"/>
      <c r="BE839" s="41"/>
      <c r="BF839" s="41"/>
      <c r="BG839" s="41"/>
    </row>
    <row r="840" spans="1:59" s="35" customFormat="1" ht="15.6">
      <c r="A840" s="44" t="s">
        <v>94</v>
      </c>
      <c r="B840" s="44" t="str">
        <f>VLOOKUP(A840,'CENTROS DE COSTOS'!A:D,2,0)</f>
        <v>0036-0002</v>
      </c>
      <c r="C840" s="44" t="str">
        <f>VLOOKUP(A840,'CENTROS DE COSTOS'!A:D,3,0)</f>
        <v>Wompi Eje Cafetero</v>
      </c>
      <c r="D840" s="44">
        <v>63001</v>
      </c>
      <c r="E840" s="44">
        <v>2872452</v>
      </c>
      <c r="F840" s="44">
        <v>76491</v>
      </c>
      <c r="G840" s="44" t="s">
        <v>35</v>
      </c>
      <c r="H840" s="44" t="s">
        <v>941</v>
      </c>
      <c r="I840" s="44" t="s">
        <v>124</v>
      </c>
      <c r="J840" s="44" t="s">
        <v>6172</v>
      </c>
      <c r="K840" s="44" t="s">
        <v>1174</v>
      </c>
      <c r="L840" s="44" t="s">
        <v>6173</v>
      </c>
      <c r="M840" s="52">
        <v>45944.333333333336</v>
      </c>
      <c r="N840" s="52">
        <v>45944.486111111109</v>
      </c>
      <c r="O840" s="44" t="s">
        <v>37</v>
      </c>
      <c r="P840" s="44" t="s">
        <v>37</v>
      </c>
      <c r="Q840" s="44" t="s">
        <v>3805</v>
      </c>
      <c r="R840" s="44" t="s">
        <v>3806</v>
      </c>
      <c r="S840" s="44" t="s">
        <v>6174</v>
      </c>
      <c r="T840" s="44" t="s">
        <v>1178</v>
      </c>
      <c r="U840" s="44">
        <v>24</v>
      </c>
      <c r="V840" s="44" t="s">
        <v>43</v>
      </c>
      <c r="W840" s="44" t="str">
        <f>VLOOKUP(D840,TIPOLOGIA!A:F,6,0)</f>
        <v>TERRESTRE</v>
      </c>
      <c r="X840" s="44" t="s">
        <v>2449</v>
      </c>
      <c r="Y840" s="44">
        <v>1</v>
      </c>
      <c r="Z840" s="63">
        <f>IF(T840="SOPORTE_TELEFÓNICO",'TARIFAS 2025'!$B$14,IF(V840="PRINCIPAL",'TARIFAS 2025'!$B$11,IF(V840="INTERMEDIA",'TARIFAS 2025'!$C$11,IF(V840="LEJANA",'TARIFAS 2025'!$D$11))))</f>
        <v>36351</v>
      </c>
      <c r="AA840" s="63">
        <f t="shared" si="13"/>
        <v>36351</v>
      </c>
      <c r="AB840" s="41"/>
      <c r="AC840" s="41"/>
      <c r="AD840" s="41"/>
      <c r="AE840" s="41"/>
      <c r="AF840" s="41"/>
      <c r="AG840" s="41"/>
      <c r="AH840" s="41"/>
      <c r="AI840" s="41"/>
      <c r="AJ840" s="41"/>
      <c r="AK840" s="41"/>
      <c r="AL840" s="41"/>
      <c r="AM840" s="41"/>
      <c r="AN840" s="41"/>
      <c r="AO840" s="41"/>
      <c r="AP840" s="41"/>
      <c r="AQ840" s="41"/>
      <c r="AR840" s="41"/>
      <c r="AS840" s="41"/>
      <c r="AT840" s="41"/>
      <c r="AU840" s="41"/>
      <c r="AV840" s="41"/>
      <c r="AW840" s="41"/>
      <c r="AX840" s="41"/>
      <c r="AY840" s="41"/>
      <c r="AZ840" s="41"/>
      <c r="BA840" s="41"/>
      <c r="BB840" s="41"/>
      <c r="BC840" s="41"/>
      <c r="BD840" s="41"/>
      <c r="BE840" s="41"/>
      <c r="BF840" s="41"/>
      <c r="BG840" s="41"/>
    </row>
    <row r="841" spans="1:59" s="35" customFormat="1" ht="15.6">
      <c r="A841" s="44" t="s">
        <v>100</v>
      </c>
      <c r="B841" s="44" t="str">
        <f>VLOOKUP(A841,'CENTROS DE COSTOS'!A:D,2,0)</f>
        <v>0036-0006</v>
      </c>
      <c r="C841" s="44" t="str">
        <f>VLOOKUP(A841,'CENTROS DE COSTOS'!A:D,3,0)</f>
        <v>Wompi Oriente</v>
      </c>
      <c r="D841" s="44">
        <v>50001</v>
      </c>
      <c r="E841" s="44">
        <v>2871677</v>
      </c>
      <c r="F841" s="44">
        <v>64158</v>
      </c>
      <c r="G841" s="44" t="s">
        <v>35</v>
      </c>
      <c r="H841" s="44" t="s">
        <v>816</v>
      </c>
      <c r="I841" s="44" t="s">
        <v>100</v>
      </c>
      <c r="J841" s="44" t="s">
        <v>6175</v>
      </c>
      <c r="K841" s="44" t="s">
        <v>1174</v>
      </c>
      <c r="L841" s="44" t="s">
        <v>6176</v>
      </c>
      <c r="M841" s="52">
        <v>45944.333333333336</v>
      </c>
      <c r="N841" s="52">
        <v>45944.49722222222</v>
      </c>
      <c r="O841" s="44" t="s">
        <v>37</v>
      </c>
      <c r="P841" s="44" t="s">
        <v>37</v>
      </c>
      <c r="Q841" s="44" t="s">
        <v>3805</v>
      </c>
      <c r="R841" s="44" t="s">
        <v>3806</v>
      </c>
      <c r="S841" s="44" t="s">
        <v>6177</v>
      </c>
      <c r="T841" s="44" t="s">
        <v>1178</v>
      </c>
      <c r="U841" s="44">
        <v>48</v>
      </c>
      <c r="V841" s="44" t="s">
        <v>42</v>
      </c>
      <c r="W841" s="44" t="str">
        <f>VLOOKUP(D841,TIPOLOGIA!A:F,6,0)</f>
        <v>TERRESTRE</v>
      </c>
      <c r="X841" s="44" t="s">
        <v>1874</v>
      </c>
      <c r="Y841" s="44">
        <v>1</v>
      </c>
      <c r="Z841" s="63">
        <f>IF(T841="SOPORTE_TELEFÓNICO",'TARIFAS 2025'!$B$14,IF(V841="PRINCIPAL",'TARIFAS 2025'!$B$11,IF(V841="INTERMEDIA",'TARIFAS 2025'!$C$11,IF(V841="LEJANA",'TARIFAS 2025'!$D$11))))</f>
        <v>31419</v>
      </c>
      <c r="AA841" s="63">
        <f t="shared" si="13"/>
        <v>31419</v>
      </c>
      <c r="AB841" s="41"/>
      <c r="AC841" s="41"/>
      <c r="AD841" s="41"/>
      <c r="AE841" s="41"/>
      <c r="AF841" s="41"/>
      <c r="AG841" s="41"/>
      <c r="AH841" s="41"/>
      <c r="AI841" s="41"/>
      <c r="AJ841" s="41"/>
      <c r="AK841" s="41"/>
      <c r="AL841" s="41"/>
      <c r="AM841" s="41"/>
      <c r="AN841" s="41"/>
      <c r="AO841" s="41"/>
      <c r="AP841" s="41"/>
      <c r="AQ841" s="41"/>
      <c r="AR841" s="41"/>
      <c r="AS841" s="41"/>
      <c r="AT841" s="41"/>
      <c r="AU841" s="41"/>
      <c r="AV841" s="41"/>
      <c r="AW841" s="41"/>
      <c r="AX841" s="41"/>
      <c r="AY841" s="41"/>
      <c r="AZ841" s="41"/>
      <c r="BA841" s="41"/>
      <c r="BB841" s="41"/>
      <c r="BC841" s="41"/>
      <c r="BD841" s="41"/>
      <c r="BE841" s="41"/>
      <c r="BF841" s="41"/>
      <c r="BG841" s="41"/>
    </row>
    <row r="842" spans="1:59" s="35" customFormat="1" ht="15.6">
      <c r="A842" s="44" t="s">
        <v>73</v>
      </c>
      <c r="B842" s="44" t="str">
        <f>VLOOKUP(A842,'CENTROS DE COSTOS'!A:D,2,0)</f>
        <v>0036-0004</v>
      </c>
      <c r="C842" s="44" t="str">
        <f>VLOOKUP(A842,'CENTROS DE COSTOS'!A:D,3,0)</f>
        <v>Wompi Centro</v>
      </c>
      <c r="D842" s="44">
        <v>11001</v>
      </c>
      <c r="E842" s="44">
        <v>2838547</v>
      </c>
      <c r="F842" s="44">
        <v>59894</v>
      </c>
      <c r="G842" s="44" t="s">
        <v>35</v>
      </c>
      <c r="H842" s="44" t="s">
        <v>620</v>
      </c>
      <c r="I842" s="44" t="s">
        <v>2057</v>
      </c>
      <c r="J842" s="44" t="s">
        <v>6178</v>
      </c>
      <c r="K842" s="44" t="s">
        <v>1174</v>
      </c>
      <c r="L842" s="44" t="s">
        <v>6179</v>
      </c>
      <c r="M842" s="52">
        <v>45936.333333333336</v>
      </c>
      <c r="N842" s="52">
        <v>45944.501388888886</v>
      </c>
      <c r="O842" s="44" t="s">
        <v>37</v>
      </c>
      <c r="P842" s="44" t="s">
        <v>37</v>
      </c>
      <c r="Q842" s="44" t="s">
        <v>4094</v>
      </c>
      <c r="R842" s="44" t="s">
        <v>4095</v>
      </c>
      <c r="S842" s="44" t="s">
        <v>6180</v>
      </c>
      <c r="T842" s="44" t="s">
        <v>1178</v>
      </c>
      <c r="U842" s="44"/>
      <c r="V842" s="44" t="s">
        <v>42</v>
      </c>
      <c r="W842" s="44" t="str">
        <f>VLOOKUP(D842,TIPOLOGIA!A:F,6,0)</f>
        <v>TERRESTRE</v>
      </c>
      <c r="X842" s="44" t="s">
        <v>2714</v>
      </c>
      <c r="Y842" s="44">
        <v>2</v>
      </c>
      <c r="Z842" s="63">
        <f>IF(T842="SOPORTE_TELEFÓNICO",'TARIFAS 2025'!$B$14,IF(V842="PRINCIPAL",'TARIFAS 2025'!$B$11,IF(V842="INTERMEDIA",'TARIFAS 2025'!$C$11,IF(V842="LEJANA",'TARIFAS 2025'!$D$11))))</f>
        <v>31419</v>
      </c>
      <c r="AA842" s="63">
        <f t="shared" si="13"/>
        <v>62838</v>
      </c>
      <c r="AB842" s="41"/>
      <c r="AC842" s="41"/>
      <c r="AD842" s="41"/>
      <c r="AE842" s="41"/>
      <c r="AF842" s="41"/>
      <c r="AG842" s="41"/>
      <c r="AH842" s="41"/>
      <c r="AI842" s="41"/>
      <c r="AJ842" s="41"/>
      <c r="AK842" s="41"/>
      <c r="AL842" s="41"/>
      <c r="AM842" s="41"/>
      <c r="AN842" s="41"/>
      <c r="AO842" s="41"/>
      <c r="AP842" s="41"/>
      <c r="AQ842" s="41"/>
      <c r="AR842" s="41"/>
      <c r="AS842" s="41"/>
      <c r="AT842" s="41"/>
      <c r="AU842" s="41"/>
      <c r="AV842" s="41"/>
      <c r="AW842" s="41"/>
      <c r="AX842" s="41"/>
      <c r="AY842" s="41"/>
      <c r="AZ842" s="41"/>
      <c r="BA842" s="41"/>
      <c r="BB842" s="41"/>
      <c r="BC842" s="41"/>
      <c r="BD842" s="41"/>
      <c r="BE842" s="41"/>
      <c r="BF842" s="41"/>
      <c r="BG842" s="41"/>
    </row>
    <row r="843" spans="1:59" s="35" customFormat="1" ht="15.6">
      <c r="A843" s="44" t="s">
        <v>93</v>
      </c>
      <c r="B843" s="44" t="str">
        <f>VLOOKUP(A843,'CENTROS DE COSTOS'!A:D,2,0)</f>
        <v>0036-0003</v>
      </c>
      <c r="C843" s="44" t="str">
        <f>VLOOKUP(A843,'CENTROS DE COSTOS'!A:D,3,0)</f>
        <v>Wompi Suroccidente</v>
      </c>
      <c r="D843" s="44">
        <v>52885</v>
      </c>
      <c r="E843" s="44">
        <v>2845388</v>
      </c>
      <c r="F843" s="44">
        <v>64902</v>
      </c>
      <c r="G843" s="44" t="s">
        <v>35</v>
      </c>
      <c r="H843" s="44" t="s">
        <v>135</v>
      </c>
      <c r="I843" s="44" t="s">
        <v>892</v>
      </c>
      <c r="J843" s="44" t="s">
        <v>6181</v>
      </c>
      <c r="K843" s="44" t="s">
        <v>1174</v>
      </c>
      <c r="L843" s="44" t="s">
        <v>6182</v>
      </c>
      <c r="M843" s="52">
        <v>45936.586111111108</v>
      </c>
      <c r="N843" s="52">
        <v>45944.50277777778</v>
      </c>
      <c r="O843" s="44" t="s">
        <v>37</v>
      </c>
      <c r="P843" s="44" t="s">
        <v>37</v>
      </c>
      <c r="Q843" s="44" t="s">
        <v>3805</v>
      </c>
      <c r="R843" s="44" t="s">
        <v>3806</v>
      </c>
      <c r="S843" s="44" t="s">
        <v>6183</v>
      </c>
      <c r="T843" s="44" t="s">
        <v>3828</v>
      </c>
      <c r="U843" s="44">
        <v>16</v>
      </c>
      <c r="V843" s="44" t="s">
        <v>43</v>
      </c>
      <c r="W843" s="44" t="str">
        <f>VLOOKUP(D843,TIPOLOGIA!A:F,6,0)</f>
        <v>TERRESTRE</v>
      </c>
      <c r="X843" s="44" t="s">
        <v>6184</v>
      </c>
      <c r="Y843" s="44">
        <v>1</v>
      </c>
      <c r="Z843" s="63">
        <f>IF(T843="SOPORTE_TELEFÓNICO",'TARIFAS 2025'!$B$14,IF(V843="PRINCIPAL",'TARIFAS 2025'!$B$11,IF(V843="INTERMEDIA",'TARIFAS 2025'!$C$11,IF(V843="LEJANA",'TARIFAS 2025'!$D$11))))</f>
        <v>36351</v>
      </c>
      <c r="AA843" s="63">
        <f t="shared" si="13"/>
        <v>36351</v>
      </c>
      <c r="AB843" s="41"/>
      <c r="AC843" s="41"/>
      <c r="AD843" s="41"/>
      <c r="AE843" s="41"/>
      <c r="AF843" s="41"/>
      <c r="AG843" s="41"/>
      <c r="AH843" s="41"/>
      <c r="AI843" s="41"/>
      <c r="AJ843" s="41"/>
      <c r="AK843" s="41"/>
      <c r="AL843" s="41"/>
      <c r="AM843" s="41"/>
      <c r="AN843" s="41"/>
      <c r="AO843" s="41"/>
      <c r="AP843" s="41"/>
      <c r="AQ843" s="41"/>
      <c r="AR843" s="41"/>
      <c r="AS843" s="41"/>
      <c r="AT843" s="41"/>
      <c r="AU843" s="41"/>
      <c r="AV843" s="41"/>
      <c r="AW843" s="41"/>
      <c r="AX843" s="41"/>
      <c r="AY843" s="41"/>
      <c r="AZ843" s="41"/>
      <c r="BA843" s="41"/>
      <c r="BB843" s="41"/>
      <c r="BC843" s="41"/>
      <c r="BD843" s="41"/>
      <c r="BE843" s="41"/>
      <c r="BF843" s="41"/>
      <c r="BG843" s="41"/>
    </row>
    <row r="844" spans="1:59" s="35" customFormat="1" ht="15.6">
      <c r="A844" s="44" t="s">
        <v>73</v>
      </c>
      <c r="B844" s="44" t="str">
        <f>VLOOKUP(A844,'CENTROS DE COSTOS'!A:D,2,0)</f>
        <v>0036-0004</v>
      </c>
      <c r="C844" s="44" t="str">
        <f>VLOOKUP(A844,'CENTROS DE COSTOS'!A:D,3,0)</f>
        <v>Wompi Centro</v>
      </c>
      <c r="D844" s="44">
        <v>25754</v>
      </c>
      <c r="E844" s="44">
        <v>2862485</v>
      </c>
      <c r="F844" s="44">
        <v>68735</v>
      </c>
      <c r="G844" s="44" t="s">
        <v>35</v>
      </c>
      <c r="H844" s="44" t="s">
        <v>620</v>
      </c>
      <c r="I844" s="44" t="s">
        <v>700</v>
      </c>
      <c r="J844" s="44" t="s">
        <v>2930</v>
      </c>
      <c r="K844" s="44" t="s">
        <v>1174</v>
      </c>
      <c r="L844" s="44" t="s">
        <v>6185</v>
      </c>
      <c r="M844" s="52">
        <v>45939.438888888886</v>
      </c>
      <c r="N844" s="52">
        <v>45944.509027777778</v>
      </c>
      <c r="O844" s="44" t="s">
        <v>37</v>
      </c>
      <c r="P844" s="44" t="s">
        <v>37</v>
      </c>
      <c r="Q844" s="44" t="s">
        <v>3805</v>
      </c>
      <c r="R844" s="44" t="s">
        <v>3806</v>
      </c>
      <c r="S844" s="44" t="s">
        <v>6186</v>
      </c>
      <c r="T844" s="44" t="s">
        <v>1178</v>
      </c>
      <c r="U844" s="44">
        <v>48</v>
      </c>
      <c r="V844" s="44" t="s">
        <v>42</v>
      </c>
      <c r="W844" s="44" t="str">
        <f>VLOOKUP(D844,TIPOLOGIA!A:F,6,0)</f>
        <v>TERRESTRE</v>
      </c>
      <c r="X844" s="44" t="s">
        <v>1424</v>
      </c>
      <c r="Y844" s="44">
        <v>1</v>
      </c>
      <c r="Z844" s="63">
        <f>IF(T844="SOPORTE_TELEFÓNICO",'TARIFAS 2025'!$B$14,IF(V844="PRINCIPAL",'TARIFAS 2025'!$B$11,IF(V844="INTERMEDIA",'TARIFAS 2025'!$C$11,IF(V844="LEJANA",'TARIFAS 2025'!$D$11))))</f>
        <v>31419</v>
      </c>
      <c r="AA844" s="63">
        <f t="shared" si="13"/>
        <v>31419</v>
      </c>
      <c r="AB844" s="41"/>
      <c r="AC844" s="41"/>
      <c r="AD844" s="41"/>
      <c r="AE844" s="41"/>
      <c r="AF844" s="41"/>
      <c r="AG844" s="41"/>
      <c r="AH844" s="41"/>
      <c r="AI844" s="41"/>
      <c r="AJ844" s="41"/>
      <c r="AK844" s="41"/>
      <c r="AL844" s="41"/>
      <c r="AM844" s="41"/>
      <c r="AN844" s="41"/>
      <c r="AO844" s="41"/>
      <c r="AP844" s="41"/>
      <c r="AQ844" s="41"/>
      <c r="AR844" s="41"/>
      <c r="AS844" s="41"/>
      <c r="AT844" s="41"/>
      <c r="AU844" s="41"/>
      <c r="AV844" s="41"/>
      <c r="AW844" s="41"/>
      <c r="AX844" s="41"/>
      <c r="AY844" s="41"/>
      <c r="AZ844" s="41"/>
      <c r="BA844" s="41"/>
      <c r="BB844" s="41"/>
      <c r="BC844" s="41"/>
      <c r="BD844" s="41"/>
      <c r="BE844" s="41"/>
      <c r="BF844" s="41"/>
      <c r="BG844" s="41"/>
    </row>
    <row r="845" spans="1:59" s="35" customFormat="1" ht="15.6">
      <c r="A845" s="44" t="s">
        <v>70</v>
      </c>
      <c r="B845" s="44" t="str">
        <f>VLOOKUP(A845,'CENTROS DE COSTOS'!A:D,2,0)</f>
        <v>0036-0001</v>
      </c>
      <c r="C845" s="44" t="str">
        <f>VLOOKUP(A845,'CENTROS DE COSTOS'!A:D,3,0)</f>
        <v>Wompi Costa</v>
      </c>
      <c r="D845" s="44">
        <v>8001</v>
      </c>
      <c r="E845" s="44">
        <v>2864402</v>
      </c>
      <c r="F845" s="44">
        <v>37720</v>
      </c>
      <c r="G845" s="44" t="s">
        <v>35</v>
      </c>
      <c r="H845" s="44" t="s">
        <v>255</v>
      </c>
      <c r="I845" s="44" t="s">
        <v>70</v>
      </c>
      <c r="J845" s="44" t="s">
        <v>6187</v>
      </c>
      <c r="K845" s="44" t="s">
        <v>1174</v>
      </c>
      <c r="L845" s="44" t="s">
        <v>6188</v>
      </c>
      <c r="M845" s="52">
        <v>45939.602083333331</v>
      </c>
      <c r="N845" s="52">
        <v>45944.513888888891</v>
      </c>
      <c r="O845" s="44" t="s">
        <v>37</v>
      </c>
      <c r="P845" s="44" t="s">
        <v>37</v>
      </c>
      <c r="Q845" s="44" t="s">
        <v>3805</v>
      </c>
      <c r="R845" s="44" t="s">
        <v>3806</v>
      </c>
      <c r="S845" s="44" t="s">
        <v>6189</v>
      </c>
      <c r="T845" s="44" t="s">
        <v>1178</v>
      </c>
      <c r="U845" s="44">
        <v>48</v>
      </c>
      <c r="V845" s="44" t="s">
        <v>42</v>
      </c>
      <c r="W845" s="44" t="str">
        <f>VLOOKUP(D845,TIPOLOGIA!A:F,6,0)</f>
        <v>TERRESTRE</v>
      </c>
      <c r="X845" s="44" t="s">
        <v>2449</v>
      </c>
      <c r="Y845" s="44">
        <v>1</v>
      </c>
      <c r="Z845" s="63">
        <f>IF(T845="SOPORTE_TELEFÓNICO",'TARIFAS 2025'!$B$14,IF(V845="PRINCIPAL",'TARIFAS 2025'!$B$11,IF(V845="INTERMEDIA",'TARIFAS 2025'!$C$11,IF(V845="LEJANA",'TARIFAS 2025'!$D$11))))</f>
        <v>31419</v>
      </c>
      <c r="AA845" s="63">
        <f t="shared" si="13"/>
        <v>31419</v>
      </c>
      <c r="AB845" s="41"/>
      <c r="AC845" s="41"/>
      <c r="AD845" s="41"/>
      <c r="AE845" s="41"/>
      <c r="AF845" s="41"/>
      <c r="AG845" s="41"/>
      <c r="AH845" s="41"/>
      <c r="AI845" s="41"/>
      <c r="AJ845" s="41"/>
      <c r="AK845" s="41"/>
      <c r="AL845" s="41"/>
      <c r="AM845" s="41"/>
      <c r="AN845" s="41"/>
      <c r="AO845" s="41"/>
      <c r="AP845" s="41"/>
      <c r="AQ845" s="41"/>
      <c r="AR845" s="41"/>
      <c r="AS845" s="41"/>
      <c r="AT845" s="41"/>
      <c r="AU845" s="41"/>
      <c r="AV845" s="41"/>
      <c r="AW845" s="41"/>
      <c r="AX845" s="41"/>
      <c r="AY845" s="41"/>
      <c r="AZ845" s="41"/>
      <c r="BA845" s="41"/>
      <c r="BB845" s="41"/>
      <c r="BC845" s="41"/>
      <c r="BD845" s="41"/>
      <c r="BE845" s="41"/>
      <c r="BF845" s="41"/>
      <c r="BG845" s="41"/>
    </row>
    <row r="846" spans="1:59" s="35" customFormat="1" ht="15.6">
      <c r="A846" s="44" t="s">
        <v>100</v>
      </c>
      <c r="B846" s="44" t="str">
        <f>VLOOKUP(A846,'CENTROS DE COSTOS'!A:D,2,0)</f>
        <v>0036-0006</v>
      </c>
      <c r="C846" s="44" t="str">
        <f>VLOOKUP(A846,'CENTROS DE COSTOS'!A:D,3,0)</f>
        <v>Wompi Oriente</v>
      </c>
      <c r="D846" s="44">
        <v>50001</v>
      </c>
      <c r="E846" s="44">
        <v>2875391</v>
      </c>
      <c r="F846" s="44">
        <v>60194</v>
      </c>
      <c r="G846" s="44" t="s">
        <v>35</v>
      </c>
      <c r="H846" s="44" t="s">
        <v>816</v>
      </c>
      <c r="I846" s="44" t="s">
        <v>100</v>
      </c>
      <c r="J846" s="44" t="s">
        <v>6190</v>
      </c>
      <c r="K846" s="44" t="s">
        <v>1174</v>
      </c>
      <c r="L846" s="44" t="s">
        <v>6191</v>
      </c>
      <c r="M846" s="52">
        <v>45944.352083333331</v>
      </c>
      <c r="N846" s="52">
        <v>45944.515277777777</v>
      </c>
      <c r="O846" s="44" t="s">
        <v>37</v>
      </c>
      <c r="P846" s="44" t="s">
        <v>37</v>
      </c>
      <c r="Q846" s="44" t="s">
        <v>3805</v>
      </c>
      <c r="R846" s="44" t="s">
        <v>3806</v>
      </c>
      <c r="S846" s="44" t="s">
        <v>6192</v>
      </c>
      <c r="T846" s="44" t="s">
        <v>1178</v>
      </c>
      <c r="U846" s="44">
        <v>32</v>
      </c>
      <c r="V846" s="44" t="s">
        <v>42</v>
      </c>
      <c r="W846" s="44" t="str">
        <f>VLOOKUP(D846,TIPOLOGIA!A:F,6,0)</f>
        <v>TERRESTRE</v>
      </c>
      <c r="X846" s="44" t="s">
        <v>4388</v>
      </c>
      <c r="Y846" s="44">
        <v>1</v>
      </c>
      <c r="Z846" s="63">
        <f>IF(T846="SOPORTE_TELEFÓNICO",'TARIFAS 2025'!$B$14,IF(V846="PRINCIPAL",'TARIFAS 2025'!$B$11,IF(V846="INTERMEDIA",'TARIFAS 2025'!$C$11,IF(V846="LEJANA",'TARIFAS 2025'!$D$11))))</f>
        <v>31419</v>
      </c>
      <c r="AA846" s="63">
        <f t="shared" si="13"/>
        <v>31419</v>
      </c>
      <c r="AB846" s="41"/>
      <c r="AC846" s="41"/>
      <c r="AD846" s="41"/>
      <c r="AE846" s="41"/>
      <c r="AF846" s="41"/>
      <c r="AG846" s="41"/>
      <c r="AH846" s="41"/>
      <c r="AI846" s="41"/>
      <c r="AJ846" s="41"/>
      <c r="AK846" s="41"/>
      <c r="AL846" s="41"/>
      <c r="AM846" s="41"/>
      <c r="AN846" s="41"/>
      <c r="AO846" s="41"/>
      <c r="AP846" s="41"/>
      <c r="AQ846" s="41"/>
      <c r="AR846" s="41"/>
      <c r="AS846" s="41"/>
      <c r="AT846" s="41"/>
      <c r="AU846" s="41"/>
      <c r="AV846" s="41"/>
      <c r="AW846" s="41"/>
      <c r="AX846" s="41"/>
      <c r="AY846" s="41"/>
      <c r="AZ846" s="41"/>
      <c r="BA846" s="41"/>
      <c r="BB846" s="41"/>
      <c r="BC846" s="41"/>
      <c r="BD846" s="41"/>
      <c r="BE846" s="41"/>
      <c r="BF846" s="41"/>
      <c r="BG846" s="41"/>
    </row>
    <row r="847" spans="1:59" s="35" customFormat="1" ht="15.6">
      <c r="A847" s="44" t="s">
        <v>93</v>
      </c>
      <c r="B847" s="44" t="str">
        <f>VLOOKUP(A847,'CENTROS DE COSTOS'!A:D,2,0)</f>
        <v>0036-0003</v>
      </c>
      <c r="C847" s="44" t="str">
        <f>VLOOKUP(A847,'CENTROS DE COSTOS'!A:D,3,0)</f>
        <v>Wompi Suroccidente</v>
      </c>
      <c r="D847" s="44">
        <v>52001</v>
      </c>
      <c r="E847" s="44">
        <v>2871457</v>
      </c>
      <c r="F847" s="44">
        <v>75501</v>
      </c>
      <c r="G847" s="44" t="s">
        <v>35</v>
      </c>
      <c r="H847" s="44" t="s">
        <v>135</v>
      </c>
      <c r="I847" s="44" t="s">
        <v>93</v>
      </c>
      <c r="J847" s="44" t="s">
        <v>6193</v>
      </c>
      <c r="K847" s="44" t="s">
        <v>1174</v>
      </c>
      <c r="L847" s="44" t="s">
        <v>6194</v>
      </c>
      <c r="M847" s="52">
        <v>45944.333333333336</v>
      </c>
      <c r="N847" s="52">
        <v>45944.51666666667</v>
      </c>
      <c r="O847" s="44" t="s">
        <v>37</v>
      </c>
      <c r="P847" s="44" t="s">
        <v>37</v>
      </c>
      <c r="Q847" s="44" t="s">
        <v>3805</v>
      </c>
      <c r="R847" s="44" t="s">
        <v>3806</v>
      </c>
      <c r="S847" s="44" t="s">
        <v>6195</v>
      </c>
      <c r="T847" s="44" t="s">
        <v>1178</v>
      </c>
      <c r="U847" s="44">
        <v>40</v>
      </c>
      <c r="V847" s="44" t="s">
        <v>42</v>
      </c>
      <c r="W847" s="44" t="str">
        <f>VLOOKUP(D847,TIPOLOGIA!A:F,6,0)</f>
        <v>TERRESTRE</v>
      </c>
      <c r="X847" s="44" t="s">
        <v>5140</v>
      </c>
      <c r="Y847" s="44">
        <v>1</v>
      </c>
      <c r="Z847" s="63">
        <f>IF(T847="SOPORTE_TELEFÓNICO",'TARIFAS 2025'!$B$14,IF(V847="PRINCIPAL",'TARIFAS 2025'!$B$11,IF(V847="INTERMEDIA",'TARIFAS 2025'!$C$11,IF(V847="LEJANA",'TARIFAS 2025'!$D$11))))</f>
        <v>31419</v>
      </c>
      <c r="AA847" s="63">
        <f t="shared" si="13"/>
        <v>31419</v>
      </c>
      <c r="AB847" s="41"/>
      <c r="AC847" s="41"/>
      <c r="AD847" s="41"/>
      <c r="AE847" s="41"/>
      <c r="AF847" s="41"/>
      <c r="AG847" s="41"/>
      <c r="AH847" s="41"/>
      <c r="AI847" s="41"/>
      <c r="AJ847" s="41"/>
      <c r="AK847" s="41"/>
      <c r="AL847" s="41"/>
      <c r="AM847" s="41"/>
      <c r="AN847" s="41"/>
      <c r="AO847" s="41"/>
      <c r="AP847" s="41"/>
      <c r="AQ847" s="41"/>
      <c r="AR847" s="41"/>
      <c r="AS847" s="41"/>
      <c r="AT847" s="41"/>
      <c r="AU847" s="41"/>
      <c r="AV847" s="41"/>
      <c r="AW847" s="41"/>
      <c r="AX847" s="41"/>
      <c r="AY847" s="41"/>
      <c r="AZ847" s="41"/>
      <c r="BA847" s="41"/>
      <c r="BB847" s="41"/>
      <c r="BC847" s="41"/>
      <c r="BD847" s="41"/>
      <c r="BE847" s="41"/>
      <c r="BF847" s="41"/>
      <c r="BG847" s="41"/>
    </row>
    <row r="848" spans="1:59" s="35" customFormat="1" ht="15.6">
      <c r="A848" s="44" t="s">
        <v>90</v>
      </c>
      <c r="B848" s="44" t="str">
        <f>VLOOKUP(A848,'CENTROS DE COSTOS'!A:D,2,0)</f>
        <v>0036-0005</v>
      </c>
      <c r="C848" s="44" t="str">
        <f>VLOOKUP(A848,'CENTROS DE COSTOS'!A:D,3,0)</f>
        <v>Wompi Noroccidente</v>
      </c>
      <c r="D848" s="44">
        <v>5001</v>
      </c>
      <c r="E848" s="44">
        <v>2852851</v>
      </c>
      <c r="F848" s="44">
        <v>76990</v>
      </c>
      <c r="G848" s="44" t="s">
        <v>35</v>
      </c>
      <c r="H848" s="44" t="s">
        <v>122</v>
      </c>
      <c r="I848" s="44" t="s">
        <v>2044</v>
      </c>
      <c r="J848" s="44" t="s">
        <v>6196</v>
      </c>
      <c r="K848" s="44" t="s">
        <v>1174</v>
      </c>
      <c r="L848" s="44" t="s">
        <v>6197</v>
      </c>
      <c r="M848" s="52">
        <v>45937.624305555553</v>
      </c>
      <c r="N848" s="52">
        <v>45944.518750000003</v>
      </c>
      <c r="O848" s="44" t="s">
        <v>37</v>
      </c>
      <c r="P848" s="44" t="s">
        <v>37</v>
      </c>
      <c r="Q848" s="44" t="s">
        <v>3805</v>
      </c>
      <c r="R848" s="44" t="s">
        <v>3806</v>
      </c>
      <c r="S848" s="44" t="s">
        <v>6198</v>
      </c>
      <c r="T848" s="44" t="s">
        <v>1178</v>
      </c>
      <c r="U848" s="44">
        <v>64</v>
      </c>
      <c r="V848" s="44" t="s">
        <v>42</v>
      </c>
      <c r="W848" s="44" t="str">
        <f>VLOOKUP(D848,TIPOLOGIA!A:F,6,0)</f>
        <v>TERRESTRE</v>
      </c>
      <c r="X848" s="44" t="s">
        <v>1901</v>
      </c>
      <c r="Y848" s="44">
        <v>1</v>
      </c>
      <c r="Z848" s="63">
        <f>IF(T848="SOPORTE_TELEFÓNICO",'TARIFAS 2025'!$B$14,IF(V848="PRINCIPAL",'TARIFAS 2025'!$B$11,IF(V848="INTERMEDIA",'TARIFAS 2025'!$C$11,IF(V848="LEJANA",'TARIFAS 2025'!$D$11))))</f>
        <v>31419</v>
      </c>
      <c r="AA848" s="63">
        <f t="shared" si="13"/>
        <v>31419</v>
      </c>
      <c r="AB848" s="41"/>
      <c r="AC848" s="41"/>
      <c r="AD848" s="41"/>
      <c r="AE848" s="41"/>
      <c r="AF848" s="41"/>
      <c r="AG848" s="41"/>
      <c r="AH848" s="41"/>
      <c r="AI848" s="41"/>
      <c r="AJ848" s="41"/>
      <c r="AK848" s="41"/>
      <c r="AL848" s="41"/>
      <c r="AM848" s="41"/>
      <c r="AN848" s="41"/>
      <c r="AO848" s="41"/>
      <c r="AP848" s="41"/>
      <c r="AQ848" s="41"/>
      <c r="AR848" s="41"/>
      <c r="AS848" s="41"/>
      <c r="AT848" s="41"/>
      <c r="AU848" s="41"/>
      <c r="AV848" s="41"/>
      <c r="AW848" s="41"/>
      <c r="AX848" s="41"/>
      <c r="AY848" s="41"/>
      <c r="AZ848" s="41"/>
      <c r="BA848" s="41"/>
      <c r="BB848" s="41"/>
      <c r="BC848" s="41"/>
      <c r="BD848" s="41"/>
      <c r="BE848" s="41"/>
      <c r="BF848" s="41"/>
      <c r="BG848" s="41"/>
    </row>
    <row r="849" spans="1:59" s="35" customFormat="1" ht="15.6">
      <c r="A849" s="44" t="s">
        <v>100</v>
      </c>
      <c r="B849" s="44" t="str">
        <f>VLOOKUP(A849,'CENTROS DE COSTOS'!A:D,2,0)</f>
        <v>0036-0006</v>
      </c>
      <c r="C849" s="44" t="str">
        <f>VLOOKUP(A849,'CENTROS DE COSTOS'!A:D,3,0)</f>
        <v>Wompi Oriente</v>
      </c>
      <c r="D849" s="44">
        <v>50001</v>
      </c>
      <c r="E849" s="44">
        <v>2874287</v>
      </c>
      <c r="F849" s="44">
        <v>29338</v>
      </c>
      <c r="G849" s="44" t="s">
        <v>35</v>
      </c>
      <c r="H849" s="44" t="s">
        <v>816</v>
      </c>
      <c r="I849" s="44" t="s">
        <v>100</v>
      </c>
      <c r="J849" s="44" t="s">
        <v>6199</v>
      </c>
      <c r="K849" s="44" t="s">
        <v>1174</v>
      </c>
      <c r="L849" s="44" t="s">
        <v>6200</v>
      </c>
      <c r="M849" s="52">
        <v>45944.333333333336</v>
      </c>
      <c r="N849" s="52">
        <v>45944.522916666669</v>
      </c>
      <c r="O849" s="44" t="s">
        <v>37</v>
      </c>
      <c r="P849" s="44" t="s">
        <v>37</v>
      </c>
      <c r="Q849" s="44" t="s">
        <v>3805</v>
      </c>
      <c r="R849" s="44" t="s">
        <v>3806</v>
      </c>
      <c r="S849" s="44" t="s">
        <v>6201</v>
      </c>
      <c r="T849" s="44" t="s">
        <v>1178</v>
      </c>
      <c r="U849" s="44">
        <v>64</v>
      </c>
      <c r="V849" s="44" t="s">
        <v>42</v>
      </c>
      <c r="W849" s="44" t="str">
        <f>VLOOKUP(D849,TIPOLOGIA!A:F,6,0)</f>
        <v>TERRESTRE</v>
      </c>
      <c r="X849" s="44" t="s">
        <v>3837</v>
      </c>
      <c r="Y849" s="44">
        <v>1</v>
      </c>
      <c r="Z849" s="63">
        <f>IF(T849="SOPORTE_TELEFÓNICO",'TARIFAS 2025'!$B$14,IF(V849="PRINCIPAL",'TARIFAS 2025'!$B$11,IF(V849="INTERMEDIA",'TARIFAS 2025'!$C$11,IF(V849="LEJANA",'TARIFAS 2025'!$D$11))))</f>
        <v>31419</v>
      </c>
      <c r="AA849" s="63">
        <f t="shared" si="13"/>
        <v>31419</v>
      </c>
      <c r="AB849" s="41"/>
      <c r="AC849" s="41"/>
      <c r="AD849" s="41"/>
      <c r="AE849" s="41"/>
      <c r="AF849" s="41"/>
      <c r="AG849" s="41"/>
      <c r="AH849" s="41"/>
      <c r="AI849" s="41"/>
      <c r="AJ849" s="41"/>
      <c r="AK849" s="41"/>
      <c r="AL849" s="41"/>
      <c r="AM849" s="41"/>
      <c r="AN849" s="41"/>
      <c r="AO849" s="41"/>
      <c r="AP849" s="41"/>
      <c r="AQ849" s="41"/>
      <c r="AR849" s="41"/>
      <c r="AS849" s="41"/>
      <c r="AT849" s="41"/>
      <c r="AU849" s="41"/>
      <c r="AV849" s="41"/>
      <c r="AW849" s="41"/>
      <c r="AX849" s="41"/>
      <c r="AY849" s="41"/>
      <c r="AZ849" s="41"/>
      <c r="BA849" s="41"/>
      <c r="BB849" s="41"/>
      <c r="BC849" s="41"/>
      <c r="BD849" s="41"/>
      <c r="BE849" s="41"/>
      <c r="BF849" s="41"/>
      <c r="BG849" s="41"/>
    </row>
    <row r="850" spans="1:59" s="35" customFormat="1" ht="15.6">
      <c r="A850" s="44" t="s">
        <v>79</v>
      </c>
      <c r="B850" s="44" t="str">
        <f>VLOOKUP(A850,'CENTROS DE COSTOS'!A:D,2,0)</f>
        <v>0036-0003</v>
      </c>
      <c r="C850" s="44" t="str">
        <f>VLOOKUP(A850,'CENTROS DE COSTOS'!A:D,3,0)</f>
        <v>Wompi Suroccidente</v>
      </c>
      <c r="D850" s="44">
        <v>76001</v>
      </c>
      <c r="E850" s="44">
        <v>2856654</v>
      </c>
      <c r="F850" s="44">
        <v>33040</v>
      </c>
      <c r="G850" s="44" t="s">
        <v>35</v>
      </c>
      <c r="H850" s="44" t="s">
        <v>1103</v>
      </c>
      <c r="I850" s="44" t="s">
        <v>79</v>
      </c>
      <c r="J850" s="44" t="s">
        <v>6202</v>
      </c>
      <c r="K850" s="44" t="s">
        <v>1174</v>
      </c>
      <c r="L850" s="44" t="s">
        <v>6203</v>
      </c>
      <c r="M850" s="52">
        <v>45938.441666666666</v>
      </c>
      <c r="N850" s="52">
        <v>45944.525000000001</v>
      </c>
      <c r="O850" s="44" t="s">
        <v>37</v>
      </c>
      <c r="P850" s="44" t="s">
        <v>37</v>
      </c>
      <c r="Q850" s="44" t="s">
        <v>3805</v>
      </c>
      <c r="R850" s="44" t="s">
        <v>3806</v>
      </c>
      <c r="S850" s="44" t="s">
        <v>6204</v>
      </c>
      <c r="T850" s="44" t="s">
        <v>1178</v>
      </c>
      <c r="U850" s="44">
        <v>64</v>
      </c>
      <c r="V850" s="44" t="s">
        <v>42</v>
      </c>
      <c r="W850" s="44" t="str">
        <f>VLOOKUP(D850,TIPOLOGIA!A:F,6,0)</f>
        <v>TERRESTRE</v>
      </c>
      <c r="X850" s="44" t="s">
        <v>2714</v>
      </c>
      <c r="Y850" s="44">
        <v>1</v>
      </c>
      <c r="Z850" s="63">
        <f>IF(T850="SOPORTE_TELEFÓNICO",'TARIFAS 2025'!$B$14,IF(V850="PRINCIPAL",'TARIFAS 2025'!$B$11,IF(V850="INTERMEDIA",'TARIFAS 2025'!$C$11,IF(V850="LEJANA",'TARIFAS 2025'!$D$11))))</f>
        <v>31419</v>
      </c>
      <c r="AA850" s="63">
        <f t="shared" si="13"/>
        <v>31419</v>
      </c>
      <c r="AB850" s="41"/>
      <c r="AC850" s="41"/>
      <c r="AD850" s="41"/>
      <c r="AE850" s="41"/>
      <c r="AF850" s="41"/>
      <c r="AG850" s="41"/>
      <c r="AH850" s="41"/>
      <c r="AI850" s="41"/>
      <c r="AJ850" s="41"/>
      <c r="AK850" s="41"/>
      <c r="AL850" s="41"/>
      <c r="AM850" s="41"/>
      <c r="AN850" s="41"/>
      <c r="AO850" s="41"/>
      <c r="AP850" s="41"/>
      <c r="AQ850" s="41"/>
      <c r="AR850" s="41"/>
      <c r="AS850" s="41"/>
      <c r="AT850" s="41"/>
      <c r="AU850" s="41"/>
      <c r="AV850" s="41"/>
      <c r="AW850" s="41"/>
      <c r="AX850" s="41"/>
      <c r="AY850" s="41"/>
      <c r="AZ850" s="41"/>
      <c r="BA850" s="41"/>
      <c r="BB850" s="41"/>
      <c r="BC850" s="41"/>
      <c r="BD850" s="41"/>
      <c r="BE850" s="41"/>
      <c r="BF850" s="41"/>
      <c r="BG850" s="41"/>
    </row>
    <row r="851" spans="1:59" s="35" customFormat="1" ht="15.6">
      <c r="A851" s="44" t="s">
        <v>73</v>
      </c>
      <c r="B851" s="44" t="str">
        <f>VLOOKUP(A851,'CENTROS DE COSTOS'!A:D,2,0)</f>
        <v>0036-0004</v>
      </c>
      <c r="C851" s="44" t="str">
        <f>VLOOKUP(A851,'CENTROS DE COSTOS'!A:D,3,0)</f>
        <v>Wompi Centro</v>
      </c>
      <c r="D851" s="44">
        <v>25754</v>
      </c>
      <c r="E851" s="44">
        <v>2866134</v>
      </c>
      <c r="F851" s="44">
        <v>76749</v>
      </c>
      <c r="G851" s="44" t="s">
        <v>35</v>
      </c>
      <c r="H851" s="44" t="s">
        <v>620</v>
      </c>
      <c r="I851" s="44" t="s">
        <v>700</v>
      </c>
      <c r="J851" s="44" t="s">
        <v>6205</v>
      </c>
      <c r="K851" s="44" t="s">
        <v>1174</v>
      </c>
      <c r="L851" s="44" t="s">
        <v>6206</v>
      </c>
      <c r="M851" s="52">
        <v>45940.333333333336</v>
      </c>
      <c r="N851" s="52">
        <v>45944.527083333334</v>
      </c>
      <c r="O851" s="44" t="s">
        <v>37</v>
      </c>
      <c r="P851" s="44" t="s">
        <v>37</v>
      </c>
      <c r="Q851" s="44" t="s">
        <v>3805</v>
      </c>
      <c r="R851" s="44" t="s">
        <v>3806</v>
      </c>
      <c r="S851" s="44" t="s">
        <v>6171</v>
      </c>
      <c r="T851" s="44" t="s">
        <v>1178</v>
      </c>
      <c r="U851" s="44">
        <v>48</v>
      </c>
      <c r="V851" s="44" t="s">
        <v>42</v>
      </c>
      <c r="W851" s="44" t="str">
        <f>VLOOKUP(D851,TIPOLOGIA!A:F,6,0)</f>
        <v>TERRESTRE</v>
      </c>
      <c r="X851" s="44" t="s">
        <v>2026</v>
      </c>
      <c r="Y851" s="44">
        <v>1</v>
      </c>
      <c r="Z851" s="63">
        <f>IF(T851="SOPORTE_TELEFÓNICO",'TARIFAS 2025'!$B$14,IF(V851="PRINCIPAL",'TARIFAS 2025'!$B$11,IF(V851="INTERMEDIA",'TARIFAS 2025'!$C$11,IF(V851="LEJANA",'TARIFAS 2025'!$D$11))))</f>
        <v>31419</v>
      </c>
      <c r="AA851" s="63">
        <f t="shared" si="13"/>
        <v>31419</v>
      </c>
      <c r="AB851" s="41"/>
      <c r="AC851" s="41"/>
      <c r="AD851" s="41"/>
      <c r="AE851" s="41"/>
      <c r="AF851" s="41"/>
      <c r="AG851" s="41"/>
      <c r="AH851" s="41"/>
      <c r="AI851" s="41"/>
      <c r="AJ851" s="41"/>
      <c r="AK851" s="41"/>
      <c r="AL851" s="41"/>
      <c r="AM851" s="41"/>
      <c r="AN851" s="41"/>
      <c r="AO851" s="41"/>
      <c r="AP851" s="41"/>
      <c r="AQ851" s="41"/>
      <c r="AR851" s="41"/>
      <c r="AS851" s="41"/>
      <c r="AT851" s="41"/>
      <c r="AU851" s="41"/>
      <c r="AV851" s="41"/>
      <c r="AW851" s="41"/>
      <c r="AX851" s="41"/>
      <c r="AY851" s="41"/>
      <c r="AZ851" s="41"/>
      <c r="BA851" s="41"/>
      <c r="BB851" s="41"/>
      <c r="BC851" s="41"/>
      <c r="BD851" s="41"/>
      <c r="BE851" s="41"/>
      <c r="BF851" s="41"/>
      <c r="BG851" s="41"/>
    </row>
    <row r="852" spans="1:59" s="35" customFormat="1" ht="15.6">
      <c r="A852" s="44" t="s">
        <v>90</v>
      </c>
      <c r="B852" s="44" t="str">
        <f>VLOOKUP(A852,'CENTROS DE COSTOS'!A:D,2,0)</f>
        <v>0036-0005</v>
      </c>
      <c r="C852" s="44" t="str">
        <f>VLOOKUP(A852,'CENTROS DE COSTOS'!A:D,3,0)</f>
        <v>Wompi Noroccidente</v>
      </c>
      <c r="D852" s="44">
        <v>5664</v>
      </c>
      <c r="E852" s="44">
        <v>2846438</v>
      </c>
      <c r="F852" s="44">
        <v>32946</v>
      </c>
      <c r="G852" s="44" t="s">
        <v>35</v>
      </c>
      <c r="H852" s="44" t="s">
        <v>122</v>
      </c>
      <c r="I852" s="44" t="s">
        <v>141</v>
      </c>
      <c r="J852" s="44" t="s">
        <v>6207</v>
      </c>
      <c r="K852" s="44" t="s">
        <v>1174</v>
      </c>
      <c r="L852" s="44" t="s">
        <v>6208</v>
      </c>
      <c r="M852" s="52">
        <v>45936.63958333333</v>
      </c>
      <c r="N852" s="52">
        <v>45944.540972222225</v>
      </c>
      <c r="O852" s="44" t="s">
        <v>37</v>
      </c>
      <c r="P852" s="44" t="s">
        <v>37</v>
      </c>
      <c r="Q852" s="44" t="s">
        <v>3805</v>
      </c>
      <c r="R852" s="44" t="s">
        <v>3806</v>
      </c>
      <c r="S852" s="44" t="s">
        <v>6209</v>
      </c>
      <c r="T852" s="44" t="s">
        <v>3828</v>
      </c>
      <c r="U852" s="44">
        <v>64</v>
      </c>
      <c r="V852" s="44" t="s">
        <v>43</v>
      </c>
      <c r="W852" s="44" t="str">
        <f>VLOOKUP(D852,TIPOLOGIA!A:F,6,0)</f>
        <v>TERRESTRE</v>
      </c>
      <c r="X852" s="44" t="s">
        <v>2449</v>
      </c>
      <c r="Y852" s="44">
        <v>1</v>
      </c>
      <c r="Z852" s="63">
        <f>IF(T852="SOPORTE_TELEFÓNICO",'TARIFAS 2025'!$B$14,IF(V852="PRINCIPAL",'TARIFAS 2025'!$B$11,IF(V852="INTERMEDIA",'TARIFAS 2025'!$C$11,IF(V852="LEJANA",'TARIFAS 2025'!$D$11))))</f>
        <v>36351</v>
      </c>
      <c r="AA852" s="63">
        <f t="shared" si="13"/>
        <v>36351</v>
      </c>
      <c r="AB852" s="41"/>
      <c r="AC852" s="41"/>
      <c r="AD852" s="41"/>
      <c r="AE852" s="41"/>
      <c r="AF852" s="41"/>
      <c r="AG852" s="41"/>
      <c r="AH852" s="41"/>
      <c r="AI852" s="41"/>
      <c r="AJ852" s="41"/>
      <c r="AK852" s="41"/>
      <c r="AL852" s="41"/>
      <c r="AM852" s="41"/>
      <c r="AN852" s="41"/>
      <c r="AO852" s="41"/>
      <c r="AP852" s="41"/>
      <c r="AQ852" s="41"/>
      <c r="AR852" s="41"/>
      <c r="AS852" s="41"/>
      <c r="AT852" s="41"/>
      <c r="AU852" s="41"/>
      <c r="AV852" s="41"/>
      <c r="AW852" s="41"/>
      <c r="AX852" s="41"/>
      <c r="AY852" s="41"/>
      <c r="AZ852" s="41"/>
      <c r="BA852" s="41"/>
      <c r="BB852" s="41"/>
      <c r="BC852" s="41"/>
      <c r="BD852" s="41"/>
      <c r="BE852" s="41"/>
      <c r="BF852" s="41"/>
      <c r="BG852" s="41"/>
    </row>
    <row r="853" spans="1:59" s="35" customFormat="1" ht="15.6">
      <c r="A853" s="44" t="s">
        <v>90</v>
      </c>
      <c r="B853" s="44" t="str">
        <f>VLOOKUP(A853,'CENTROS DE COSTOS'!A:D,2,0)</f>
        <v>0036-0005</v>
      </c>
      <c r="C853" s="44" t="str">
        <f>VLOOKUP(A853,'CENTROS DE COSTOS'!A:D,3,0)</f>
        <v>Wompi Noroccidente</v>
      </c>
      <c r="D853" s="44">
        <v>5079</v>
      </c>
      <c r="E853" s="44">
        <v>2846681</v>
      </c>
      <c r="F853" s="44">
        <v>13117</v>
      </c>
      <c r="G853" s="44" t="s">
        <v>35</v>
      </c>
      <c r="H853" s="44" t="s">
        <v>122</v>
      </c>
      <c r="I853" s="44" t="s">
        <v>125</v>
      </c>
      <c r="J853" s="44" t="s">
        <v>6210</v>
      </c>
      <c r="K853" s="44" t="s">
        <v>1174</v>
      </c>
      <c r="L853" s="44" t="s">
        <v>6211</v>
      </c>
      <c r="M853" s="52">
        <v>45936.651388888888</v>
      </c>
      <c r="N853" s="52">
        <v>45944.545138888891</v>
      </c>
      <c r="O853" s="44" t="s">
        <v>37</v>
      </c>
      <c r="P853" s="44" t="s">
        <v>37</v>
      </c>
      <c r="Q853" s="44" t="s">
        <v>3805</v>
      </c>
      <c r="R853" s="44" t="s">
        <v>3806</v>
      </c>
      <c r="S853" s="44" t="s">
        <v>6212</v>
      </c>
      <c r="T853" s="44" t="s">
        <v>3828</v>
      </c>
      <c r="U853" s="44">
        <v>56</v>
      </c>
      <c r="V853" s="44" t="s">
        <v>43</v>
      </c>
      <c r="W853" s="44" t="str">
        <f>VLOOKUP(D853,TIPOLOGIA!A:F,6,0)</f>
        <v>TERRESTRE</v>
      </c>
      <c r="X853" s="44" t="s">
        <v>3837</v>
      </c>
      <c r="Y853" s="44">
        <v>1</v>
      </c>
      <c r="Z853" s="63">
        <f>IF(T853="SOPORTE_TELEFÓNICO",'TARIFAS 2025'!$B$14,IF(V853="PRINCIPAL",'TARIFAS 2025'!$B$11,IF(V853="INTERMEDIA",'TARIFAS 2025'!$C$11,IF(V853="LEJANA",'TARIFAS 2025'!$D$11))))</f>
        <v>36351</v>
      </c>
      <c r="AA853" s="63">
        <f t="shared" si="13"/>
        <v>36351</v>
      </c>
      <c r="AB853" s="41"/>
      <c r="AC853" s="41"/>
      <c r="AD853" s="41"/>
      <c r="AE853" s="41"/>
      <c r="AF853" s="41"/>
      <c r="AG853" s="41"/>
      <c r="AH853" s="41"/>
      <c r="AI853" s="41"/>
      <c r="AJ853" s="41"/>
      <c r="AK853" s="41"/>
      <c r="AL853" s="41"/>
      <c r="AM853" s="41"/>
      <c r="AN853" s="41"/>
      <c r="AO853" s="41"/>
      <c r="AP853" s="41"/>
      <c r="AQ853" s="41"/>
      <c r="AR853" s="41"/>
      <c r="AS853" s="41"/>
      <c r="AT853" s="41"/>
      <c r="AU853" s="41"/>
      <c r="AV853" s="41"/>
      <c r="AW853" s="41"/>
      <c r="AX853" s="41"/>
      <c r="AY853" s="41"/>
      <c r="AZ853" s="41"/>
      <c r="BA853" s="41"/>
      <c r="BB853" s="41"/>
      <c r="BC853" s="41"/>
      <c r="BD853" s="41"/>
      <c r="BE853" s="41"/>
      <c r="BF853" s="41"/>
      <c r="BG853" s="41"/>
    </row>
    <row r="854" spans="1:59" s="35" customFormat="1" ht="15.6">
      <c r="A854" s="44" t="s">
        <v>90</v>
      </c>
      <c r="B854" s="44" t="str">
        <f>VLOOKUP(A854,'CENTROS DE COSTOS'!A:D,2,0)</f>
        <v>0036-0005</v>
      </c>
      <c r="C854" s="44" t="str">
        <f>VLOOKUP(A854,'CENTROS DE COSTOS'!A:D,3,0)</f>
        <v>Wompi Noroccidente</v>
      </c>
      <c r="D854" s="44">
        <v>5282</v>
      </c>
      <c r="E854" s="44">
        <v>2847374</v>
      </c>
      <c r="F854" s="44">
        <v>27014</v>
      </c>
      <c r="G854" s="44" t="s">
        <v>35</v>
      </c>
      <c r="H854" s="44" t="s">
        <v>122</v>
      </c>
      <c r="I854" s="44" t="s">
        <v>183</v>
      </c>
      <c r="J854" s="44" t="s">
        <v>6213</v>
      </c>
      <c r="K854" s="44" t="s">
        <v>1174</v>
      </c>
      <c r="L854" s="44" t="s">
        <v>6214</v>
      </c>
      <c r="M854" s="52">
        <v>45936.685416666667</v>
      </c>
      <c r="N854" s="52">
        <v>45944.549305555556</v>
      </c>
      <c r="O854" s="44" t="s">
        <v>37</v>
      </c>
      <c r="P854" s="44" t="s">
        <v>37</v>
      </c>
      <c r="Q854" s="44" t="s">
        <v>3805</v>
      </c>
      <c r="R854" s="44" t="s">
        <v>3806</v>
      </c>
      <c r="S854" s="44" t="s">
        <v>6215</v>
      </c>
      <c r="T854" s="44" t="s">
        <v>3828</v>
      </c>
      <c r="U854" s="44">
        <v>64</v>
      </c>
      <c r="V854" s="44" t="s">
        <v>43</v>
      </c>
      <c r="W854" s="44" t="str">
        <f>VLOOKUP(D854,TIPOLOGIA!A:F,6,0)</f>
        <v>TERRESTRE</v>
      </c>
      <c r="X854" s="44" t="s">
        <v>3837</v>
      </c>
      <c r="Y854" s="44">
        <v>1</v>
      </c>
      <c r="Z854" s="63">
        <f>IF(T854="SOPORTE_TELEFÓNICO",'TARIFAS 2025'!$B$14,IF(V854="PRINCIPAL",'TARIFAS 2025'!$B$11,IF(V854="INTERMEDIA",'TARIFAS 2025'!$C$11,IF(V854="LEJANA",'TARIFAS 2025'!$D$11))))</f>
        <v>36351</v>
      </c>
      <c r="AA854" s="63">
        <f t="shared" si="13"/>
        <v>36351</v>
      </c>
      <c r="AB854" s="41"/>
      <c r="AC854" s="41"/>
      <c r="AD854" s="41"/>
      <c r="AE854" s="41"/>
      <c r="AF854" s="41"/>
      <c r="AG854" s="41"/>
      <c r="AH854" s="41"/>
      <c r="AI854" s="41"/>
      <c r="AJ854" s="41"/>
      <c r="AK854" s="41"/>
      <c r="AL854" s="41"/>
      <c r="AM854" s="41"/>
      <c r="AN854" s="41"/>
      <c r="AO854" s="41"/>
      <c r="AP854" s="41"/>
      <c r="AQ854" s="41"/>
      <c r="AR854" s="41"/>
      <c r="AS854" s="41"/>
      <c r="AT854" s="41"/>
      <c r="AU854" s="41"/>
      <c r="AV854" s="41"/>
      <c r="AW854" s="41"/>
      <c r="AX854" s="41"/>
      <c r="AY854" s="41"/>
      <c r="AZ854" s="41"/>
      <c r="BA854" s="41"/>
      <c r="BB854" s="41"/>
      <c r="BC854" s="41"/>
      <c r="BD854" s="41"/>
      <c r="BE854" s="41"/>
      <c r="BF854" s="41"/>
      <c r="BG854" s="41"/>
    </row>
    <row r="855" spans="1:59" s="35" customFormat="1" ht="15.6">
      <c r="A855" s="44" t="s">
        <v>90</v>
      </c>
      <c r="B855" s="44" t="str">
        <f>VLOOKUP(A855,'CENTROS DE COSTOS'!A:D,2,0)</f>
        <v>0036-0005</v>
      </c>
      <c r="C855" s="44" t="str">
        <f>VLOOKUP(A855,'CENTROS DE COSTOS'!A:D,3,0)</f>
        <v>Wompi Noroccidente</v>
      </c>
      <c r="D855" s="44">
        <v>5088</v>
      </c>
      <c r="E855" s="44">
        <v>2854403</v>
      </c>
      <c r="F855" s="44">
        <v>51987</v>
      </c>
      <c r="G855" s="44" t="s">
        <v>35</v>
      </c>
      <c r="H855" s="44" t="s">
        <v>122</v>
      </c>
      <c r="I855" s="44" t="s">
        <v>157</v>
      </c>
      <c r="J855" s="44" t="s">
        <v>6216</v>
      </c>
      <c r="K855" s="44" t="s">
        <v>1174</v>
      </c>
      <c r="L855" s="44" t="s">
        <v>6217</v>
      </c>
      <c r="M855" s="52">
        <v>45938.333333333336</v>
      </c>
      <c r="N855" s="52">
        <v>45944.555555555555</v>
      </c>
      <c r="O855" s="44" t="s">
        <v>37</v>
      </c>
      <c r="P855" s="44" t="s">
        <v>37</v>
      </c>
      <c r="Q855" s="44" t="s">
        <v>3805</v>
      </c>
      <c r="R855" s="44" t="s">
        <v>3806</v>
      </c>
      <c r="S855" s="44" t="s">
        <v>6218</v>
      </c>
      <c r="T855" s="44" t="s">
        <v>1178</v>
      </c>
      <c r="U855" s="44">
        <v>64</v>
      </c>
      <c r="V855" s="44" t="s">
        <v>42</v>
      </c>
      <c r="W855" s="44" t="str">
        <f>VLOOKUP(D855,TIPOLOGIA!A:F,6,0)</f>
        <v>TERRESTRE</v>
      </c>
      <c r="X855" s="44" t="s">
        <v>3837</v>
      </c>
      <c r="Y855" s="44">
        <v>1</v>
      </c>
      <c r="Z855" s="63">
        <f>IF(T855="SOPORTE_TELEFÓNICO",'TARIFAS 2025'!$B$14,IF(V855="PRINCIPAL",'TARIFAS 2025'!$B$11,IF(V855="INTERMEDIA",'TARIFAS 2025'!$C$11,IF(V855="LEJANA",'TARIFAS 2025'!$D$11))))</f>
        <v>31419</v>
      </c>
      <c r="AA855" s="63">
        <f t="shared" si="13"/>
        <v>31419</v>
      </c>
      <c r="AB855" s="41"/>
      <c r="AC855" s="41"/>
      <c r="AD855" s="41"/>
      <c r="AE855" s="41"/>
      <c r="AF855" s="41"/>
      <c r="AG855" s="41"/>
      <c r="AH855" s="41"/>
      <c r="AI855" s="41"/>
      <c r="AJ855" s="41"/>
      <c r="AK855" s="41"/>
      <c r="AL855" s="41"/>
      <c r="AM855" s="41"/>
      <c r="AN855" s="41"/>
      <c r="AO855" s="41"/>
      <c r="AP855" s="41"/>
      <c r="AQ855" s="41"/>
      <c r="AR855" s="41"/>
      <c r="AS855" s="41"/>
      <c r="AT855" s="41"/>
      <c r="AU855" s="41"/>
      <c r="AV855" s="41"/>
      <c r="AW855" s="41"/>
      <c r="AX855" s="41"/>
      <c r="AY855" s="41"/>
      <c r="AZ855" s="41"/>
      <c r="BA855" s="41"/>
      <c r="BB855" s="41"/>
      <c r="BC855" s="41"/>
      <c r="BD855" s="41"/>
      <c r="BE855" s="41"/>
      <c r="BF855" s="41"/>
      <c r="BG855" s="41"/>
    </row>
    <row r="856" spans="1:59" s="35" customFormat="1" ht="15.6">
      <c r="A856" s="44" t="s">
        <v>90</v>
      </c>
      <c r="B856" s="44" t="str">
        <f>VLOOKUP(A856,'CENTROS DE COSTOS'!A:D,2,0)</f>
        <v>0036-0005</v>
      </c>
      <c r="C856" s="44" t="str">
        <f>VLOOKUP(A856,'CENTROS DE COSTOS'!A:D,3,0)</f>
        <v>Wompi Noroccidente</v>
      </c>
      <c r="D856" s="44">
        <v>5001</v>
      </c>
      <c r="E856" s="44">
        <v>2854643</v>
      </c>
      <c r="F856" s="44">
        <v>70905</v>
      </c>
      <c r="G856" s="44" t="s">
        <v>35</v>
      </c>
      <c r="H856" s="44" t="s">
        <v>122</v>
      </c>
      <c r="I856" s="44" t="s">
        <v>2044</v>
      </c>
      <c r="J856" s="44" t="s">
        <v>6219</v>
      </c>
      <c r="K856" s="44" t="s">
        <v>1174</v>
      </c>
      <c r="L856" s="44" t="s">
        <v>6220</v>
      </c>
      <c r="M856" s="52">
        <v>45938.333333333336</v>
      </c>
      <c r="N856" s="52">
        <v>45944.555555555555</v>
      </c>
      <c r="O856" s="44" t="s">
        <v>37</v>
      </c>
      <c r="P856" s="44" t="s">
        <v>37</v>
      </c>
      <c r="Q856" s="44" t="s">
        <v>3805</v>
      </c>
      <c r="R856" s="44" t="s">
        <v>3806</v>
      </c>
      <c r="S856" s="44" t="s">
        <v>6221</v>
      </c>
      <c r="T856" s="44" t="s">
        <v>1178</v>
      </c>
      <c r="U856" s="44">
        <v>24</v>
      </c>
      <c r="V856" s="44" t="s">
        <v>42</v>
      </c>
      <c r="W856" s="44" t="str">
        <f>VLOOKUP(D856,TIPOLOGIA!A:F,6,0)</f>
        <v>TERRESTRE</v>
      </c>
      <c r="X856" s="44" t="s">
        <v>3837</v>
      </c>
      <c r="Y856" s="44">
        <v>1</v>
      </c>
      <c r="Z856" s="63">
        <f>IF(T856="SOPORTE_TELEFÓNICO",'TARIFAS 2025'!$B$14,IF(V856="PRINCIPAL",'TARIFAS 2025'!$B$11,IF(V856="INTERMEDIA",'TARIFAS 2025'!$C$11,IF(V856="LEJANA",'TARIFAS 2025'!$D$11))))</f>
        <v>31419</v>
      </c>
      <c r="AA856" s="63">
        <f t="shared" si="13"/>
        <v>31419</v>
      </c>
      <c r="AB856" s="41"/>
      <c r="AC856" s="41"/>
      <c r="AD856" s="41"/>
      <c r="AE856" s="41"/>
      <c r="AF856" s="41"/>
      <c r="AG856" s="41"/>
      <c r="AH856" s="41"/>
      <c r="AI856" s="41"/>
      <c r="AJ856" s="41"/>
      <c r="AK856" s="41"/>
      <c r="AL856" s="41"/>
      <c r="AM856" s="41"/>
      <c r="AN856" s="41"/>
      <c r="AO856" s="41"/>
      <c r="AP856" s="41"/>
      <c r="AQ856" s="41"/>
      <c r="AR856" s="41"/>
      <c r="AS856" s="41"/>
      <c r="AT856" s="41"/>
      <c r="AU856" s="41"/>
      <c r="AV856" s="41"/>
      <c r="AW856" s="41"/>
      <c r="AX856" s="41"/>
      <c r="AY856" s="41"/>
      <c r="AZ856" s="41"/>
      <c r="BA856" s="41"/>
      <c r="BB856" s="41"/>
      <c r="BC856" s="41"/>
      <c r="BD856" s="41"/>
      <c r="BE856" s="41"/>
      <c r="BF856" s="41"/>
      <c r="BG856" s="41"/>
    </row>
    <row r="857" spans="1:59" s="35" customFormat="1" ht="15.6">
      <c r="A857" s="44" t="s">
        <v>90</v>
      </c>
      <c r="B857" s="44" t="str">
        <f>VLOOKUP(A857,'CENTROS DE COSTOS'!A:D,2,0)</f>
        <v>0036-0005</v>
      </c>
      <c r="C857" s="44" t="str">
        <f>VLOOKUP(A857,'CENTROS DE COSTOS'!A:D,3,0)</f>
        <v>Wompi Noroccidente</v>
      </c>
      <c r="D857" s="44">
        <v>5088</v>
      </c>
      <c r="E857" s="44">
        <v>2855597</v>
      </c>
      <c r="F857" s="44">
        <v>71082</v>
      </c>
      <c r="G857" s="44" t="s">
        <v>35</v>
      </c>
      <c r="H857" s="44" t="s">
        <v>122</v>
      </c>
      <c r="I857" s="44" t="s">
        <v>157</v>
      </c>
      <c r="J857" s="44" t="s">
        <v>2718</v>
      </c>
      <c r="K857" s="44" t="s">
        <v>1174</v>
      </c>
      <c r="L857" s="44" t="s">
        <v>6222</v>
      </c>
      <c r="M857" s="52">
        <v>45938.370138888888</v>
      </c>
      <c r="N857" s="52">
        <v>45944.556250000001</v>
      </c>
      <c r="O857" s="44" t="s">
        <v>37</v>
      </c>
      <c r="P857" s="44" t="s">
        <v>37</v>
      </c>
      <c r="Q857" s="44" t="s">
        <v>3805</v>
      </c>
      <c r="R857" s="44" t="s">
        <v>3806</v>
      </c>
      <c r="S857" s="44" t="s">
        <v>6223</v>
      </c>
      <c r="T857" s="44" t="s">
        <v>1178</v>
      </c>
      <c r="U857" s="44">
        <v>56</v>
      </c>
      <c r="V857" s="44" t="s">
        <v>42</v>
      </c>
      <c r="W857" s="44" t="str">
        <f>VLOOKUP(D857,TIPOLOGIA!A:F,6,0)</f>
        <v>TERRESTRE</v>
      </c>
      <c r="X857" s="44" t="s">
        <v>3837</v>
      </c>
      <c r="Y857" s="44">
        <v>1</v>
      </c>
      <c r="Z857" s="63">
        <f>IF(T857="SOPORTE_TELEFÓNICO",'TARIFAS 2025'!$B$14,IF(V857="PRINCIPAL",'TARIFAS 2025'!$B$11,IF(V857="INTERMEDIA",'TARIFAS 2025'!$C$11,IF(V857="LEJANA",'TARIFAS 2025'!$D$11))))</f>
        <v>31419</v>
      </c>
      <c r="AA857" s="63">
        <f t="shared" si="13"/>
        <v>31419</v>
      </c>
      <c r="AB857" s="41"/>
      <c r="AC857" s="41"/>
      <c r="AD857" s="41"/>
      <c r="AE857" s="41"/>
      <c r="AF857" s="41"/>
      <c r="AG857" s="41"/>
      <c r="AH857" s="41"/>
      <c r="AI857" s="41"/>
      <c r="AJ857" s="41"/>
      <c r="AK857" s="41"/>
      <c r="AL857" s="41"/>
      <c r="AM857" s="41"/>
      <c r="AN857" s="41"/>
      <c r="AO857" s="41"/>
      <c r="AP857" s="41"/>
      <c r="AQ857" s="41"/>
      <c r="AR857" s="41"/>
      <c r="AS857" s="41"/>
      <c r="AT857" s="41"/>
      <c r="AU857" s="41"/>
      <c r="AV857" s="41"/>
      <c r="AW857" s="41"/>
      <c r="AX857" s="41"/>
      <c r="AY857" s="41"/>
      <c r="AZ857" s="41"/>
      <c r="BA857" s="41"/>
      <c r="BB857" s="41"/>
      <c r="BC857" s="41"/>
      <c r="BD857" s="41"/>
      <c r="BE857" s="41"/>
      <c r="BF857" s="41"/>
      <c r="BG857" s="41"/>
    </row>
    <row r="858" spans="1:59" s="35" customFormat="1" ht="15.6">
      <c r="A858" s="44" t="s">
        <v>90</v>
      </c>
      <c r="B858" s="44" t="str">
        <f>VLOOKUP(A858,'CENTROS DE COSTOS'!A:D,2,0)</f>
        <v>0036-0005</v>
      </c>
      <c r="C858" s="44" t="str">
        <f>VLOOKUP(A858,'CENTROS DE COSTOS'!A:D,3,0)</f>
        <v>Wompi Noroccidente</v>
      </c>
      <c r="D858" s="44">
        <v>5266</v>
      </c>
      <c r="E858" s="44">
        <v>2856673</v>
      </c>
      <c r="F858" s="44">
        <v>68336</v>
      </c>
      <c r="G858" s="44" t="s">
        <v>35</v>
      </c>
      <c r="H858" s="44" t="s">
        <v>122</v>
      </c>
      <c r="I858" s="44" t="s">
        <v>182</v>
      </c>
      <c r="J858" s="44" t="s">
        <v>6224</v>
      </c>
      <c r="K858" s="44" t="s">
        <v>1174</v>
      </c>
      <c r="L858" s="44" t="s">
        <v>6225</v>
      </c>
      <c r="M858" s="52">
        <v>45938.445138888892</v>
      </c>
      <c r="N858" s="52">
        <v>45944.556944444441</v>
      </c>
      <c r="O858" s="44" t="s">
        <v>37</v>
      </c>
      <c r="P858" s="44" t="s">
        <v>37</v>
      </c>
      <c r="Q858" s="44" t="s">
        <v>3805</v>
      </c>
      <c r="R858" s="44" t="s">
        <v>3806</v>
      </c>
      <c r="S858" s="44" t="s">
        <v>6226</v>
      </c>
      <c r="T858" s="44" t="s">
        <v>1178</v>
      </c>
      <c r="U858" s="44">
        <v>32</v>
      </c>
      <c r="V858" s="44" t="s">
        <v>42</v>
      </c>
      <c r="W858" s="44" t="str">
        <f>VLOOKUP(D858,TIPOLOGIA!A:F,6,0)</f>
        <v>TERRESTRE</v>
      </c>
      <c r="X858" s="44" t="s">
        <v>3837</v>
      </c>
      <c r="Y858" s="44">
        <v>1</v>
      </c>
      <c r="Z858" s="63">
        <f>IF(T858="SOPORTE_TELEFÓNICO",'TARIFAS 2025'!$B$14,IF(V858="PRINCIPAL",'TARIFAS 2025'!$B$11,IF(V858="INTERMEDIA",'TARIFAS 2025'!$C$11,IF(V858="LEJANA",'TARIFAS 2025'!$D$11))))</f>
        <v>31419</v>
      </c>
      <c r="AA858" s="63">
        <f t="shared" si="13"/>
        <v>31419</v>
      </c>
      <c r="AB858" s="41"/>
      <c r="AC858" s="41"/>
      <c r="AD858" s="41"/>
      <c r="AE858" s="41"/>
      <c r="AF858" s="41"/>
      <c r="AG858" s="41"/>
      <c r="AH858" s="41"/>
      <c r="AI858" s="41"/>
      <c r="AJ858" s="41"/>
      <c r="AK858" s="41"/>
      <c r="AL858" s="41"/>
      <c r="AM858" s="41"/>
      <c r="AN858" s="41"/>
      <c r="AO858" s="41"/>
      <c r="AP858" s="41"/>
      <c r="AQ858" s="41"/>
      <c r="AR858" s="41"/>
      <c r="AS858" s="41"/>
      <c r="AT858" s="41"/>
      <c r="AU858" s="41"/>
      <c r="AV858" s="41"/>
      <c r="AW858" s="41"/>
      <c r="AX858" s="41"/>
      <c r="AY858" s="41"/>
      <c r="AZ858" s="41"/>
      <c r="BA858" s="41"/>
      <c r="BB858" s="41"/>
      <c r="BC858" s="41"/>
      <c r="BD858" s="41"/>
      <c r="BE858" s="41"/>
      <c r="BF858" s="41"/>
      <c r="BG858" s="41"/>
    </row>
    <row r="859" spans="1:59" s="35" customFormat="1" ht="15.6">
      <c r="A859" s="44" t="s">
        <v>90</v>
      </c>
      <c r="B859" s="44" t="str">
        <f>VLOOKUP(A859,'CENTROS DE COSTOS'!A:D,2,0)</f>
        <v>0036-0005</v>
      </c>
      <c r="C859" s="44" t="str">
        <f>VLOOKUP(A859,'CENTROS DE COSTOS'!A:D,3,0)</f>
        <v>Wompi Noroccidente</v>
      </c>
      <c r="D859" s="44">
        <v>5360</v>
      </c>
      <c r="E859" s="44">
        <v>2857059</v>
      </c>
      <c r="F859" s="44">
        <v>49192</v>
      </c>
      <c r="G859" s="44" t="s">
        <v>35</v>
      </c>
      <c r="H859" s="44" t="s">
        <v>122</v>
      </c>
      <c r="I859" s="44" t="s">
        <v>192</v>
      </c>
      <c r="J859" s="44" t="s">
        <v>2695</v>
      </c>
      <c r="K859" s="44" t="s">
        <v>1174</v>
      </c>
      <c r="L859" s="44" t="s">
        <v>6227</v>
      </c>
      <c r="M859" s="52">
        <v>45938.463888888888</v>
      </c>
      <c r="N859" s="52">
        <v>45944.559027777781</v>
      </c>
      <c r="O859" s="44" t="s">
        <v>37</v>
      </c>
      <c r="P859" s="44" t="s">
        <v>37</v>
      </c>
      <c r="Q859" s="44" t="s">
        <v>3805</v>
      </c>
      <c r="R859" s="44" t="s">
        <v>3806</v>
      </c>
      <c r="S859" s="44" t="s">
        <v>6228</v>
      </c>
      <c r="T859" s="44" t="s">
        <v>1178</v>
      </c>
      <c r="U859" s="44">
        <v>64</v>
      </c>
      <c r="V859" s="44" t="s">
        <v>42</v>
      </c>
      <c r="W859" s="44" t="str">
        <f>VLOOKUP(D859,TIPOLOGIA!A:F,6,0)</f>
        <v>TERRESTRE</v>
      </c>
      <c r="X859" s="44" t="s">
        <v>3837</v>
      </c>
      <c r="Y859" s="44">
        <v>1</v>
      </c>
      <c r="Z859" s="63">
        <f>IF(T859="SOPORTE_TELEFÓNICO",'TARIFAS 2025'!$B$14,IF(V859="PRINCIPAL",'TARIFAS 2025'!$B$11,IF(V859="INTERMEDIA",'TARIFAS 2025'!$C$11,IF(V859="LEJANA",'TARIFAS 2025'!$D$11))))</f>
        <v>31419</v>
      </c>
      <c r="AA859" s="63">
        <f t="shared" si="13"/>
        <v>31419</v>
      </c>
      <c r="AB859" s="41"/>
      <c r="AC859" s="41"/>
      <c r="AD859" s="41"/>
      <c r="AE859" s="41"/>
      <c r="AF859" s="41"/>
      <c r="AG859" s="41"/>
      <c r="AH859" s="41"/>
      <c r="AI859" s="41"/>
      <c r="AJ859" s="41"/>
      <c r="AK859" s="41"/>
      <c r="AL859" s="41"/>
      <c r="AM859" s="41"/>
      <c r="AN859" s="41"/>
      <c r="AO859" s="41"/>
      <c r="AP859" s="41"/>
      <c r="AQ859" s="41"/>
      <c r="AR859" s="41"/>
      <c r="AS859" s="41"/>
      <c r="AT859" s="41"/>
      <c r="AU859" s="41"/>
      <c r="AV859" s="41"/>
      <c r="AW859" s="41"/>
      <c r="AX859" s="41"/>
      <c r="AY859" s="41"/>
      <c r="AZ859" s="41"/>
      <c r="BA859" s="41"/>
      <c r="BB859" s="41"/>
      <c r="BC859" s="41"/>
      <c r="BD859" s="41"/>
      <c r="BE859" s="41"/>
      <c r="BF859" s="41"/>
      <c r="BG859" s="41"/>
    </row>
    <row r="860" spans="1:59" s="35" customFormat="1" ht="15.6">
      <c r="A860" s="44" t="s">
        <v>96</v>
      </c>
      <c r="B860" s="44" t="str">
        <f>VLOOKUP(A860,'CENTROS DE COSTOS'!A:D,2,0)</f>
        <v>0036-0001</v>
      </c>
      <c r="C860" s="44" t="str">
        <f>VLOOKUP(A860,'CENTROS DE COSTOS'!A:D,3,0)</f>
        <v>Wompi Costa</v>
      </c>
      <c r="D860" s="44">
        <v>47001</v>
      </c>
      <c r="E860" s="44">
        <v>2862582</v>
      </c>
      <c r="F860" s="44">
        <v>75414</v>
      </c>
      <c r="G860" s="44" t="s">
        <v>35</v>
      </c>
      <c r="H860" s="44" t="s">
        <v>789</v>
      </c>
      <c r="I860" s="44" t="s">
        <v>96</v>
      </c>
      <c r="J860" s="44" t="s">
        <v>6229</v>
      </c>
      <c r="K860" s="44" t="s">
        <v>1174</v>
      </c>
      <c r="L860" s="44" t="s">
        <v>6230</v>
      </c>
      <c r="M860" s="52">
        <v>45939.446527777778</v>
      </c>
      <c r="N860" s="52">
        <v>45944.574999999997</v>
      </c>
      <c r="O860" s="44" t="s">
        <v>37</v>
      </c>
      <c r="P860" s="44" t="s">
        <v>37</v>
      </c>
      <c r="Q860" s="44" t="s">
        <v>3805</v>
      </c>
      <c r="R860" s="44" t="s">
        <v>3806</v>
      </c>
      <c r="S860" s="44" t="s">
        <v>6231</v>
      </c>
      <c r="T860" s="44" t="s">
        <v>1178</v>
      </c>
      <c r="U860" s="44">
        <v>24</v>
      </c>
      <c r="V860" s="44" t="s">
        <v>42</v>
      </c>
      <c r="W860" s="44" t="str">
        <f>VLOOKUP(D860,TIPOLOGIA!A:F,6,0)</f>
        <v>TERRESTRE</v>
      </c>
      <c r="X860" s="44" t="s">
        <v>3837</v>
      </c>
      <c r="Y860" s="44">
        <v>1</v>
      </c>
      <c r="Z860" s="63">
        <f>IF(T860="SOPORTE_TELEFÓNICO",'TARIFAS 2025'!$B$14,IF(V860="PRINCIPAL",'TARIFAS 2025'!$B$11,IF(V860="INTERMEDIA",'TARIFAS 2025'!$C$11,IF(V860="LEJANA",'TARIFAS 2025'!$D$11))))</f>
        <v>31419</v>
      </c>
      <c r="AA860" s="63">
        <f t="shared" si="13"/>
        <v>31419</v>
      </c>
      <c r="AB860" s="41"/>
      <c r="AC860" s="41"/>
      <c r="AD860" s="41"/>
      <c r="AE860" s="41"/>
      <c r="AF860" s="41"/>
      <c r="AG860" s="41"/>
      <c r="AH860" s="41"/>
      <c r="AI860" s="41"/>
      <c r="AJ860" s="41"/>
      <c r="AK860" s="41"/>
      <c r="AL860" s="41"/>
      <c r="AM860" s="41"/>
      <c r="AN860" s="41"/>
      <c r="AO860" s="41"/>
      <c r="AP860" s="41"/>
      <c r="AQ860" s="41"/>
      <c r="AR860" s="41"/>
      <c r="AS860" s="41"/>
      <c r="AT860" s="41"/>
      <c r="AU860" s="41"/>
      <c r="AV860" s="41"/>
      <c r="AW860" s="41"/>
      <c r="AX860" s="41"/>
      <c r="AY860" s="41"/>
      <c r="AZ860" s="41"/>
      <c r="BA860" s="41"/>
      <c r="BB860" s="41"/>
      <c r="BC860" s="41"/>
      <c r="BD860" s="41"/>
      <c r="BE860" s="41"/>
      <c r="BF860" s="41"/>
      <c r="BG860" s="41"/>
    </row>
    <row r="861" spans="1:59" s="35" customFormat="1" ht="15.6">
      <c r="A861" s="44" t="s">
        <v>79</v>
      </c>
      <c r="B861" s="44" t="str">
        <f>VLOOKUP(A861,'CENTROS DE COSTOS'!A:D,2,0)</f>
        <v>0036-0003</v>
      </c>
      <c r="C861" s="44" t="str">
        <f>VLOOKUP(A861,'CENTROS DE COSTOS'!A:D,3,0)</f>
        <v>Wompi Suroccidente</v>
      </c>
      <c r="D861" s="44">
        <v>19001</v>
      </c>
      <c r="E861" s="44">
        <v>2867343</v>
      </c>
      <c r="F861" s="44">
        <v>78388</v>
      </c>
      <c r="G861" s="44" t="s">
        <v>35</v>
      </c>
      <c r="H861" s="44" t="s">
        <v>500</v>
      </c>
      <c r="I861" s="44" t="s">
        <v>95</v>
      </c>
      <c r="J861" s="44" t="s">
        <v>6232</v>
      </c>
      <c r="K861" s="44" t="s">
        <v>1174</v>
      </c>
      <c r="L861" s="44" t="s">
        <v>6233</v>
      </c>
      <c r="M861" s="52">
        <v>45940.381249999999</v>
      </c>
      <c r="N861" s="52">
        <v>45944.576388888891</v>
      </c>
      <c r="O861" s="44" t="s">
        <v>37</v>
      </c>
      <c r="P861" s="44" t="s">
        <v>37</v>
      </c>
      <c r="Q861" s="44" t="s">
        <v>3805</v>
      </c>
      <c r="R861" s="44" t="s">
        <v>3806</v>
      </c>
      <c r="S861" s="44" t="s">
        <v>6234</v>
      </c>
      <c r="T861" s="44" t="s">
        <v>1178</v>
      </c>
      <c r="U861" s="44">
        <v>32</v>
      </c>
      <c r="V861" s="44" t="s">
        <v>44</v>
      </c>
      <c r="W861" s="44" t="str">
        <f>VLOOKUP(D861,TIPOLOGIA!A:F,6,0)</f>
        <v>TERRESTRE</v>
      </c>
      <c r="X861" s="44" t="s">
        <v>2112</v>
      </c>
      <c r="Y861" s="44">
        <v>1</v>
      </c>
      <c r="Z861" s="63">
        <f>IF(T861="SOPORTE_TELEFÓNICO",'TARIFAS 2025'!$B$14,IF(V861="PRINCIPAL",'TARIFAS 2025'!$B$11,IF(V861="INTERMEDIA",'TARIFAS 2025'!$C$11,IF(V861="LEJANA",'TARIFAS 2025'!$D$11))))</f>
        <v>40250</v>
      </c>
      <c r="AA861" s="63">
        <f t="shared" si="13"/>
        <v>40250</v>
      </c>
      <c r="AB861" s="41"/>
      <c r="AC861" s="41"/>
      <c r="AD861" s="41"/>
      <c r="AE861" s="41"/>
      <c r="AF861" s="41"/>
      <c r="AG861" s="41"/>
      <c r="AH861" s="41"/>
      <c r="AI861" s="41"/>
      <c r="AJ861" s="41"/>
      <c r="AK861" s="41"/>
      <c r="AL861" s="41"/>
      <c r="AM861" s="41"/>
      <c r="AN861" s="41"/>
      <c r="AO861" s="41"/>
      <c r="AP861" s="41"/>
      <c r="AQ861" s="41"/>
      <c r="AR861" s="41"/>
      <c r="AS861" s="41"/>
      <c r="AT861" s="41"/>
      <c r="AU861" s="41"/>
      <c r="AV861" s="41"/>
      <c r="AW861" s="41"/>
      <c r="AX861" s="41"/>
      <c r="AY861" s="41"/>
      <c r="AZ861" s="41"/>
      <c r="BA861" s="41"/>
      <c r="BB861" s="41"/>
      <c r="BC861" s="41"/>
      <c r="BD861" s="41"/>
      <c r="BE861" s="41"/>
      <c r="BF861" s="41"/>
      <c r="BG861" s="41"/>
    </row>
    <row r="862" spans="1:59" s="35" customFormat="1" ht="15.6">
      <c r="A862" s="44" t="s">
        <v>73</v>
      </c>
      <c r="B862" s="44" t="str">
        <f>VLOOKUP(A862,'CENTROS DE COSTOS'!A:D,2,0)</f>
        <v>0036-0004</v>
      </c>
      <c r="C862" s="44" t="str">
        <f>VLOOKUP(A862,'CENTROS DE COSTOS'!A:D,3,0)</f>
        <v>Wompi Centro</v>
      </c>
      <c r="D862" s="44">
        <v>11001</v>
      </c>
      <c r="E862" s="44">
        <v>2848827</v>
      </c>
      <c r="F862" s="44">
        <v>41312</v>
      </c>
      <c r="G862" s="44" t="s">
        <v>35</v>
      </c>
      <c r="H862" s="44" t="s">
        <v>620</v>
      </c>
      <c r="I862" s="44" t="s">
        <v>2057</v>
      </c>
      <c r="J862" s="44" t="s">
        <v>6235</v>
      </c>
      <c r="K862" s="44" t="s">
        <v>1174</v>
      </c>
      <c r="L862" s="44" t="s">
        <v>6236</v>
      </c>
      <c r="M862" s="52">
        <v>45937.333333333336</v>
      </c>
      <c r="N862" s="52">
        <v>45944.589583333334</v>
      </c>
      <c r="O862" s="44" t="s">
        <v>37</v>
      </c>
      <c r="P862" s="44" t="s">
        <v>37</v>
      </c>
      <c r="Q862" s="44" t="s">
        <v>3805</v>
      </c>
      <c r="R862" s="44" t="s">
        <v>3806</v>
      </c>
      <c r="S862" s="44" t="s">
        <v>6237</v>
      </c>
      <c r="T862" s="44" t="s">
        <v>1178</v>
      </c>
      <c r="U862" s="44">
        <v>32</v>
      </c>
      <c r="V862" s="44" t="s">
        <v>42</v>
      </c>
      <c r="W862" s="44" t="str">
        <f>VLOOKUP(D862,TIPOLOGIA!A:F,6,0)</f>
        <v>TERRESTRE</v>
      </c>
      <c r="X862" s="44" t="s">
        <v>1332</v>
      </c>
      <c r="Y862" s="44">
        <v>1</v>
      </c>
      <c r="Z862" s="63">
        <f>IF(T862="SOPORTE_TELEFÓNICO",'TARIFAS 2025'!$B$14,IF(V862="PRINCIPAL",'TARIFAS 2025'!$B$11,IF(V862="INTERMEDIA",'TARIFAS 2025'!$C$11,IF(V862="LEJANA",'TARIFAS 2025'!$D$11))))</f>
        <v>31419</v>
      </c>
      <c r="AA862" s="63">
        <f t="shared" si="13"/>
        <v>31419</v>
      </c>
      <c r="AB862" s="41"/>
      <c r="AC862" s="41"/>
      <c r="AD862" s="41"/>
      <c r="AE862" s="41"/>
      <c r="AF862" s="41"/>
      <c r="AG862" s="41"/>
      <c r="AH862" s="41"/>
      <c r="AI862" s="41"/>
      <c r="AJ862" s="41"/>
      <c r="AK862" s="41"/>
      <c r="AL862" s="41"/>
      <c r="AM862" s="41"/>
      <c r="AN862" s="41"/>
      <c r="AO862" s="41"/>
      <c r="AP862" s="41"/>
      <c r="AQ862" s="41"/>
      <c r="AR862" s="41"/>
      <c r="AS862" s="41"/>
      <c r="AT862" s="41"/>
      <c r="AU862" s="41"/>
      <c r="AV862" s="41"/>
      <c r="AW862" s="41"/>
      <c r="AX862" s="41"/>
      <c r="AY862" s="41"/>
      <c r="AZ862" s="41"/>
      <c r="BA862" s="41"/>
      <c r="BB862" s="41"/>
      <c r="BC862" s="41"/>
      <c r="BD862" s="41"/>
      <c r="BE862" s="41"/>
      <c r="BF862" s="41"/>
      <c r="BG862" s="41"/>
    </row>
    <row r="863" spans="1:59" s="35" customFormat="1" ht="15.6">
      <c r="A863" s="44" t="s">
        <v>96</v>
      </c>
      <c r="B863" s="44" t="str">
        <f>VLOOKUP(A863,'CENTROS DE COSTOS'!A:D,2,0)</f>
        <v>0036-0001</v>
      </c>
      <c r="C863" s="44" t="str">
        <f>VLOOKUP(A863,'CENTROS DE COSTOS'!A:D,3,0)</f>
        <v>Wompi Costa</v>
      </c>
      <c r="D863" s="44">
        <v>47001</v>
      </c>
      <c r="E863" s="44">
        <v>2867046</v>
      </c>
      <c r="F863" s="44">
        <v>51605</v>
      </c>
      <c r="G863" s="44" t="s">
        <v>35</v>
      </c>
      <c r="H863" s="44" t="s">
        <v>789</v>
      </c>
      <c r="I863" s="44" t="s">
        <v>96</v>
      </c>
      <c r="J863" s="44" t="s">
        <v>6238</v>
      </c>
      <c r="K863" s="44" t="s">
        <v>1174</v>
      </c>
      <c r="L863" s="44" t="s">
        <v>6239</v>
      </c>
      <c r="M863" s="52">
        <v>45940.354861111111</v>
      </c>
      <c r="N863" s="52">
        <v>45944.6</v>
      </c>
      <c r="O863" s="44" t="s">
        <v>37</v>
      </c>
      <c r="P863" s="44" t="s">
        <v>37</v>
      </c>
      <c r="Q863" s="44" t="s">
        <v>3805</v>
      </c>
      <c r="R863" s="44" t="s">
        <v>3806</v>
      </c>
      <c r="S863" s="44" t="s">
        <v>6240</v>
      </c>
      <c r="T863" s="44" t="s">
        <v>1178</v>
      </c>
      <c r="U863" s="44">
        <v>16</v>
      </c>
      <c r="V863" s="44" t="s">
        <v>42</v>
      </c>
      <c r="W863" s="44" t="str">
        <f>VLOOKUP(D863,TIPOLOGIA!A:F,6,0)</f>
        <v>TERRESTRE</v>
      </c>
      <c r="X863" s="44" t="s">
        <v>2243</v>
      </c>
      <c r="Y863" s="44">
        <v>1</v>
      </c>
      <c r="Z863" s="63">
        <f>IF(T863="SOPORTE_TELEFÓNICO",'TARIFAS 2025'!$B$14,IF(V863="PRINCIPAL",'TARIFAS 2025'!$B$11,IF(V863="INTERMEDIA",'TARIFAS 2025'!$C$11,IF(V863="LEJANA",'TARIFAS 2025'!$D$11))))</f>
        <v>31419</v>
      </c>
      <c r="AA863" s="63">
        <f t="shared" si="13"/>
        <v>31419</v>
      </c>
      <c r="AB863" s="41"/>
      <c r="AC863" s="41"/>
      <c r="AD863" s="41"/>
      <c r="AE863" s="41"/>
      <c r="AF863" s="41"/>
      <c r="AG863" s="41"/>
      <c r="AH863" s="41"/>
      <c r="AI863" s="41"/>
      <c r="AJ863" s="41"/>
      <c r="AK863" s="41"/>
      <c r="AL863" s="41"/>
      <c r="AM863" s="41"/>
      <c r="AN863" s="41"/>
      <c r="AO863" s="41"/>
      <c r="AP863" s="41"/>
      <c r="AQ863" s="41"/>
      <c r="AR863" s="41"/>
      <c r="AS863" s="41"/>
      <c r="AT863" s="41"/>
      <c r="AU863" s="41"/>
      <c r="AV863" s="41"/>
      <c r="AW863" s="41"/>
      <c r="AX863" s="41"/>
      <c r="AY863" s="41"/>
      <c r="AZ863" s="41"/>
      <c r="BA863" s="41"/>
      <c r="BB863" s="41"/>
      <c r="BC863" s="41"/>
      <c r="BD863" s="41"/>
      <c r="BE863" s="41"/>
      <c r="BF863" s="41"/>
      <c r="BG863" s="41"/>
    </row>
    <row r="864" spans="1:59" s="35" customFormat="1" ht="15.6">
      <c r="A864" s="44" t="s">
        <v>73</v>
      </c>
      <c r="B864" s="44" t="str">
        <f>VLOOKUP(A864,'CENTROS DE COSTOS'!A:D,2,0)</f>
        <v>0036-0004</v>
      </c>
      <c r="C864" s="44" t="str">
        <f>VLOOKUP(A864,'CENTROS DE COSTOS'!A:D,3,0)</f>
        <v>Wompi Centro</v>
      </c>
      <c r="D864" s="44">
        <v>11001</v>
      </c>
      <c r="E864" s="44">
        <v>2866008</v>
      </c>
      <c r="F864" s="44">
        <v>50059</v>
      </c>
      <c r="G864" s="44" t="s">
        <v>35</v>
      </c>
      <c r="H864" s="44" t="s">
        <v>620</v>
      </c>
      <c r="I864" s="44" t="s">
        <v>2057</v>
      </c>
      <c r="J864" s="44" t="s">
        <v>6241</v>
      </c>
      <c r="K864" s="44" t="s">
        <v>1174</v>
      </c>
      <c r="L864" s="44" t="s">
        <v>6242</v>
      </c>
      <c r="M864" s="52">
        <v>45940.333333333336</v>
      </c>
      <c r="N864" s="52">
        <v>45944.602777777778</v>
      </c>
      <c r="O864" s="44" t="s">
        <v>37</v>
      </c>
      <c r="P864" s="44" t="s">
        <v>37</v>
      </c>
      <c r="Q864" s="44" t="s">
        <v>3805</v>
      </c>
      <c r="R864" s="44" t="s">
        <v>3806</v>
      </c>
      <c r="S864" s="44" t="s">
        <v>6243</v>
      </c>
      <c r="T864" s="44" t="s">
        <v>1178</v>
      </c>
      <c r="U864" s="44">
        <v>32</v>
      </c>
      <c r="V864" s="44" t="s">
        <v>42</v>
      </c>
      <c r="W864" s="44" t="str">
        <f>VLOOKUP(D864,TIPOLOGIA!A:F,6,0)</f>
        <v>TERRESTRE</v>
      </c>
      <c r="X864" s="44" t="s">
        <v>2112</v>
      </c>
      <c r="Y864" s="44">
        <v>1</v>
      </c>
      <c r="Z864" s="63">
        <f>IF(T864="SOPORTE_TELEFÓNICO",'TARIFAS 2025'!$B$14,IF(V864="PRINCIPAL",'TARIFAS 2025'!$B$11,IF(V864="INTERMEDIA",'TARIFAS 2025'!$C$11,IF(V864="LEJANA",'TARIFAS 2025'!$D$11))))</f>
        <v>31419</v>
      </c>
      <c r="AA864" s="63">
        <f t="shared" si="13"/>
        <v>31419</v>
      </c>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1"/>
      <c r="AX864" s="41"/>
      <c r="AY864" s="41"/>
      <c r="AZ864" s="41"/>
      <c r="BA864" s="41"/>
      <c r="BB864" s="41"/>
      <c r="BC864" s="41"/>
      <c r="BD864" s="41"/>
      <c r="BE864" s="41"/>
      <c r="BF864" s="41"/>
      <c r="BG864" s="41"/>
    </row>
    <row r="865" spans="1:59" s="35" customFormat="1" ht="15.6">
      <c r="A865" s="44" t="s">
        <v>76</v>
      </c>
      <c r="B865" s="44" t="str">
        <f>VLOOKUP(A865,'CENTROS DE COSTOS'!A:D,2,0)</f>
        <v>0036-0007</v>
      </c>
      <c r="C865" s="44" t="str">
        <f>VLOOKUP(A865,'CENTROS DE COSTOS'!A:D,3,0)</f>
        <v>Wompi Santander</v>
      </c>
      <c r="D865" s="44">
        <v>68001</v>
      </c>
      <c r="E865" s="44">
        <v>2877180</v>
      </c>
      <c r="F865" s="44">
        <v>74106</v>
      </c>
      <c r="G865" s="44" t="s">
        <v>35</v>
      </c>
      <c r="H865" s="44" t="s">
        <v>965</v>
      </c>
      <c r="I865" s="44" t="s">
        <v>76</v>
      </c>
      <c r="J865" s="44" t="s">
        <v>2007</v>
      </c>
      <c r="K865" s="44" t="s">
        <v>1174</v>
      </c>
      <c r="L865" s="44" t="s">
        <v>6244</v>
      </c>
      <c r="M865" s="52">
        <v>45944.443749999999</v>
      </c>
      <c r="N865" s="52">
        <v>45944.606249999997</v>
      </c>
      <c r="O865" s="44" t="s">
        <v>37</v>
      </c>
      <c r="P865" s="44" t="s">
        <v>37</v>
      </c>
      <c r="Q865" s="44" t="s">
        <v>3805</v>
      </c>
      <c r="R865" s="44" t="s">
        <v>3806</v>
      </c>
      <c r="S865" s="44" t="s">
        <v>6245</v>
      </c>
      <c r="T865" s="44" t="s">
        <v>1178</v>
      </c>
      <c r="U865" s="44">
        <v>32</v>
      </c>
      <c r="V865" s="44" t="s">
        <v>42</v>
      </c>
      <c r="W865" s="44" t="str">
        <f>VLOOKUP(D865,TIPOLOGIA!A:F,6,0)</f>
        <v>TERRESTRE</v>
      </c>
      <c r="X865" s="44" t="s">
        <v>3193</v>
      </c>
      <c r="Y865" s="44">
        <v>1</v>
      </c>
      <c r="Z865" s="63">
        <f>IF(T865="SOPORTE_TELEFÓNICO",'TARIFAS 2025'!$B$14,IF(V865="PRINCIPAL",'TARIFAS 2025'!$B$11,IF(V865="INTERMEDIA",'TARIFAS 2025'!$C$11,IF(V865="LEJANA",'TARIFAS 2025'!$D$11))))</f>
        <v>31419</v>
      </c>
      <c r="AA865" s="63">
        <f t="shared" si="13"/>
        <v>31419</v>
      </c>
      <c r="AB865" s="41"/>
      <c r="AC865" s="41"/>
      <c r="AD865" s="41"/>
      <c r="AE865" s="41"/>
      <c r="AF865" s="41"/>
      <c r="AG865" s="41"/>
      <c r="AH865" s="41"/>
      <c r="AI865" s="41"/>
      <c r="AJ865" s="41"/>
      <c r="AK865" s="41"/>
      <c r="AL865" s="41"/>
      <c r="AM865" s="41"/>
      <c r="AN865" s="41"/>
      <c r="AO865" s="41"/>
      <c r="AP865" s="41"/>
      <c r="AQ865" s="41"/>
      <c r="AR865" s="41"/>
      <c r="AS865" s="41"/>
      <c r="AT865" s="41"/>
      <c r="AU865" s="41"/>
      <c r="AV865" s="41"/>
      <c r="AW865" s="41"/>
      <c r="AX865" s="41"/>
      <c r="AY865" s="41"/>
      <c r="AZ865" s="41"/>
      <c r="BA865" s="41"/>
      <c r="BB865" s="41"/>
      <c r="BC865" s="41"/>
      <c r="BD865" s="41"/>
      <c r="BE865" s="41"/>
      <c r="BF865" s="41"/>
      <c r="BG865" s="41"/>
    </row>
    <row r="866" spans="1:59" s="35" customFormat="1" ht="15.6">
      <c r="A866" s="44" t="s">
        <v>90</v>
      </c>
      <c r="B866" s="44" t="str">
        <f>VLOOKUP(A866,'CENTROS DE COSTOS'!A:D,2,0)</f>
        <v>0036-0005</v>
      </c>
      <c r="C866" s="44" t="str">
        <f>VLOOKUP(A866,'CENTROS DE COSTOS'!A:D,3,0)</f>
        <v>Wompi Noroccidente</v>
      </c>
      <c r="D866" s="44">
        <v>5360</v>
      </c>
      <c r="E866" s="44">
        <v>2856987</v>
      </c>
      <c r="F866" s="44">
        <v>36353</v>
      </c>
      <c r="G866" s="44" t="s">
        <v>35</v>
      </c>
      <c r="H866" s="44" t="s">
        <v>122</v>
      </c>
      <c r="I866" s="44" t="s">
        <v>2503</v>
      </c>
      <c r="J866" s="44" t="s">
        <v>6246</v>
      </c>
      <c r="K866" s="44" t="s">
        <v>1174</v>
      </c>
      <c r="L866" s="44" t="s">
        <v>6247</v>
      </c>
      <c r="M866" s="52">
        <v>45938.468055555553</v>
      </c>
      <c r="N866" s="52">
        <v>45944.606944444444</v>
      </c>
      <c r="O866" s="44" t="s">
        <v>37</v>
      </c>
      <c r="P866" s="44" t="s">
        <v>37</v>
      </c>
      <c r="Q866" s="44" t="s">
        <v>3805</v>
      </c>
      <c r="R866" s="44" t="s">
        <v>3806</v>
      </c>
      <c r="S866" s="44" t="s">
        <v>6248</v>
      </c>
      <c r="T866" s="44" t="s">
        <v>1178</v>
      </c>
      <c r="U866" s="44">
        <v>64</v>
      </c>
      <c r="V866" s="44" t="s">
        <v>42</v>
      </c>
      <c r="W866" s="44" t="str">
        <f>VLOOKUP(D866,TIPOLOGIA!A:F,6,0)</f>
        <v>TERRESTRE</v>
      </c>
      <c r="X866" s="44" t="s">
        <v>1297</v>
      </c>
      <c r="Y866" s="44">
        <v>1</v>
      </c>
      <c r="Z866" s="63">
        <f>IF(T866="SOPORTE_TELEFÓNICO",'TARIFAS 2025'!$B$14,IF(V866="PRINCIPAL",'TARIFAS 2025'!$B$11,IF(V866="INTERMEDIA",'TARIFAS 2025'!$C$11,IF(V866="LEJANA",'TARIFAS 2025'!$D$11))))</f>
        <v>31419</v>
      </c>
      <c r="AA866" s="63">
        <f t="shared" si="13"/>
        <v>31419</v>
      </c>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1"/>
      <c r="AX866" s="41"/>
      <c r="AY866" s="41"/>
      <c r="AZ866" s="41"/>
      <c r="BA866" s="41"/>
      <c r="BB866" s="41"/>
      <c r="BC866" s="41"/>
      <c r="BD866" s="41"/>
      <c r="BE866" s="41"/>
      <c r="BF866" s="41"/>
      <c r="BG866" s="41"/>
    </row>
    <row r="867" spans="1:59" s="35" customFormat="1" ht="15.6">
      <c r="A867" s="44" t="s">
        <v>90</v>
      </c>
      <c r="B867" s="44" t="str">
        <f>VLOOKUP(A867,'CENTROS DE COSTOS'!A:D,2,0)</f>
        <v>0036-0005</v>
      </c>
      <c r="C867" s="44" t="str">
        <f>VLOOKUP(A867,'CENTROS DE COSTOS'!A:D,3,0)</f>
        <v>Wompi Noroccidente</v>
      </c>
      <c r="D867" s="44">
        <v>5001</v>
      </c>
      <c r="E867" s="44">
        <v>2857210</v>
      </c>
      <c r="F867" s="44">
        <v>67519</v>
      </c>
      <c r="G867" s="44" t="s">
        <v>35</v>
      </c>
      <c r="H867" s="44" t="s">
        <v>122</v>
      </c>
      <c r="I867" s="44" t="s">
        <v>90</v>
      </c>
      <c r="J867" s="44" t="s">
        <v>2995</v>
      </c>
      <c r="K867" s="44" t="s">
        <v>1174</v>
      </c>
      <c r="L867" s="44" t="s">
        <v>6249</v>
      </c>
      <c r="M867" s="52">
        <v>45938.46875</v>
      </c>
      <c r="N867" s="52">
        <v>45944.607638888891</v>
      </c>
      <c r="O867" s="44" t="s">
        <v>37</v>
      </c>
      <c r="P867" s="44" t="s">
        <v>37</v>
      </c>
      <c r="Q867" s="44" t="s">
        <v>3805</v>
      </c>
      <c r="R867" s="44" t="s">
        <v>3806</v>
      </c>
      <c r="S867" s="44" t="s">
        <v>6250</v>
      </c>
      <c r="T867" s="44" t="s">
        <v>1178</v>
      </c>
      <c r="U867" s="44">
        <v>56</v>
      </c>
      <c r="V867" s="44" t="s">
        <v>42</v>
      </c>
      <c r="W867" s="44" t="str">
        <f>VLOOKUP(D867,TIPOLOGIA!A:F,6,0)</f>
        <v>TERRESTRE</v>
      </c>
      <c r="X867" s="44" t="s">
        <v>3837</v>
      </c>
      <c r="Y867" s="44">
        <v>1</v>
      </c>
      <c r="Z867" s="63">
        <f>IF(T867="SOPORTE_TELEFÓNICO",'TARIFAS 2025'!$B$14,IF(V867="PRINCIPAL",'TARIFAS 2025'!$B$11,IF(V867="INTERMEDIA",'TARIFAS 2025'!$C$11,IF(V867="LEJANA",'TARIFAS 2025'!$D$11))))</f>
        <v>31419</v>
      </c>
      <c r="AA867" s="63">
        <f t="shared" si="13"/>
        <v>31419</v>
      </c>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1"/>
      <c r="AX867" s="41"/>
      <c r="AY867" s="41"/>
      <c r="AZ867" s="41"/>
      <c r="BA867" s="41"/>
      <c r="BB867" s="41"/>
      <c r="BC867" s="41"/>
      <c r="BD867" s="41"/>
      <c r="BE867" s="41"/>
      <c r="BF867" s="41"/>
      <c r="BG867" s="41"/>
    </row>
    <row r="868" spans="1:59" s="35" customFormat="1" ht="15.6">
      <c r="A868" s="44" t="s">
        <v>90</v>
      </c>
      <c r="B868" s="44" t="str">
        <f>VLOOKUP(A868,'CENTROS DE COSTOS'!A:D,2,0)</f>
        <v>0036-0005</v>
      </c>
      <c r="C868" s="44" t="str">
        <f>VLOOKUP(A868,'CENTROS DE COSTOS'!A:D,3,0)</f>
        <v>Wompi Noroccidente</v>
      </c>
      <c r="D868" s="44">
        <v>5001</v>
      </c>
      <c r="E868" s="44">
        <v>2857635</v>
      </c>
      <c r="F868" s="44">
        <v>58835</v>
      </c>
      <c r="G868" s="44" t="s">
        <v>35</v>
      </c>
      <c r="H868" s="44" t="s">
        <v>122</v>
      </c>
      <c r="I868" s="44" t="s">
        <v>2044</v>
      </c>
      <c r="J868" s="44" t="s">
        <v>6251</v>
      </c>
      <c r="K868" s="44" t="s">
        <v>1174</v>
      </c>
      <c r="L868" s="44" t="s">
        <v>6252</v>
      </c>
      <c r="M868" s="52">
        <v>45938.50277777778</v>
      </c>
      <c r="N868" s="52">
        <v>45944.60833333333</v>
      </c>
      <c r="O868" s="44" t="s">
        <v>37</v>
      </c>
      <c r="P868" s="44" t="s">
        <v>37</v>
      </c>
      <c r="Q868" s="44" t="s">
        <v>3805</v>
      </c>
      <c r="R868" s="44" t="s">
        <v>3806</v>
      </c>
      <c r="S868" s="44" t="s">
        <v>6253</v>
      </c>
      <c r="T868" s="44" t="s">
        <v>1178</v>
      </c>
      <c r="U868" s="44">
        <v>48</v>
      </c>
      <c r="V868" s="44" t="s">
        <v>42</v>
      </c>
      <c r="W868" s="44" t="str">
        <f>VLOOKUP(D868,TIPOLOGIA!A:F,6,0)</f>
        <v>TERRESTRE</v>
      </c>
      <c r="X868" s="44" t="s">
        <v>3837</v>
      </c>
      <c r="Y868" s="44">
        <v>1</v>
      </c>
      <c r="Z868" s="63">
        <f>IF(T868="SOPORTE_TELEFÓNICO",'TARIFAS 2025'!$B$14,IF(V868="PRINCIPAL",'TARIFAS 2025'!$B$11,IF(V868="INTERMEDIA",'TARIFAS 2025'!$C$11,IF(V868="LEJANA",'TARIFAS 2025'!$D$11))))</f>
        <v>31419</v>
      </c>
      <c r="AA868" s="63">
        <f t="shared" si="13"/>
        <v>31419</v>
      </c>
      <c r="AB868" s="41"/>
      <c r="AC868" s="41"/>
      <c r="AD868" s="41"/>
      <c r="AE868" s="41"/>
      <c r="AF868" s="41"/>
      <c r="AG868" s="41"/>
      <c r="AH868" s="41"/>
      <c r="AI868" s="41"/>
      <c r="AJ868" s="41"/>
      <c r="AK868" s="41"/>
      <c r="AL868" s="41"/>
      <c r="AM868" s="41"/>
      <c r="AN868" s="41"/>
      <c r="AO868" s="41"/>
      <c r="AP868" s="41"/>
      <c r="AQ868" s="41"/>
      <c r="AR868" s="41"/>
      <c r="AS868" s="41"/>
      <c r="AT868" s="41"/>
      <c r="AU868" s="41"/>
      <c r="AV868" s="41"/>
      <c r="AW868" s="41"/>
      <c r="AX868" s="41"/>
      <c r="AY868" s="41"/>
      <c r="AZ868" s="41"/>
      <c r="BA868" s="41"/>
      <c r="BB868" s="41"/>
      <c r="BC868" s="41"/>
      <c r="BD868" s="41"/>
      <c r="BE868" s="41"/>
      <c r="BF868" s="41"/>
      <c r="BG868" s="41"/>
    </row>
    <row r="869" spans="1:59" s="35" customFormat="1" ht="15.6">
      <c r="A869" s="44" t="s">
        <v>96</v>
      </c>
      <c r="B869" s="44" t="str">
        <f>VLOOKUP(A869,'CENTROS DE COSTOS'!A:D,2,0)</f>
        <v>0036-0001</v>
      </c>
      <c r="C869" s="44" t="str">
        <f>VLOOKUP(A869,'CENTROS DE COSTOS'!A:D,3,0)</f>
        <v>Wompi Costa</v>
      </c>
      <c r="D869" s="44">
        <v>47001</v>
      </c>
      <c r="E869" s="44">
        <v>2839853</v>
      </c>
      <c r="F869" s="44">
        <v>45850</v>
      </c>
      <c r="G869" s="44" t="s">
        <v>35</v>
      </c>
      <c r="H869" s="44" t="s">
        <v>789</v>
      </c>
      <c r="I869" s="44" t="s">
        <v>96</v>
      </c>
      <c r="J869" s="44" t="s">
        <v>6254</v>
      </c>
      <c r="K869" s="44" t="s">
        <v>1174</v>
      </c>
      <c r="L869" s="44" t="s">
        <v>6255</v>
      </c>
      <c r="M869" s="52">
        <v>45936.333333333336</v>
      </c>
      <c r="N869" s="52">
        <v>45944.609722222223</v>
      </c>
      <c r="O869" s="44" t="s">
        <v>37</v>
      </c>
      <c r="P869" s="44" t="s">
        <v>37</v>
      </c>
      <c r="Q869" s="44" t="s">
        <v>4094</v>
      </c>
      <c r="R869" s="44" t="s">
        <v>6256</v>
      </c>
      <c r="S869" s="44" t="s">
        <v>6257</v>
      </c>
      <c r="T869" s="44" t="s">
        <v>1178</v>
      </c>
      <c r="U869" s="44">
        <v>8</v>
      </c>
      <c r="V869" s="44" t="s">
        <v>42</v>
      </c>
      <c r="W869" s="44" t="str">
        <f>VLOOKUP(D869,TIPOLOGIA!A:F,6,0)</f>
        <v>TERRESTRE</v>
      </c>
      <c r="X869" s="44" t="s">
        <v>3837</v>
      </c>
      <c r="Y869" s="44">
        <v>1</v>
      </c>
      <c r="Z869" s="63">
        <f>IF(T869="SOPORTE_TELEFÓNICO",'TARIFAS 2025'!$B$14,IF(V869="PRINCIPAL",'TARIFAS 2025'!$B$11,IF(V869="INTERMEDIA",'TARIFAS 2025'!$C$11,IF(V869="LEJANA",'TARIFAS 2025'!$D$11))))</f>
        <v>31419</v>
      </c>
      <c r="AA869" s="63">
        <f t="shared" si="13"/>
        <v>31419</v>
      </c>
      <c r="AB869" s="41"/>
      <c r="AC869" s="41"/>
      <c r="AD869" s="41"/>
      <c r="AE869" s="41"/>
      <c r="AF869" s="41"/>
      <c r="AG869" s="41"/>
      <c r="AH869" s="41"/>
      <c r="AI869" s="41"/>
      <c r="AJ869" s="41"/>
      <c r="AK869" s="41"/>
      <c r="AL869" s="41"/>
      <c r="AM869" s="41"/>
      <c r="AN869" s="41"/>
      <c r="AO869" s="41"/>
      <c r="AP869" s="41"/>
      <c r="AQ869" s="41"/>
      <c r="AR869" s="41"/>
      <c r="AS869" s="41"/>
      <c r="AT869" s="41"/>
      <c r="AU869" s="41"/>
      <c r="AV869" s="41"/>
      <c r="AW869" s="41"/>
      <c r="AX869" s="41"/>
      <c r="AY869" s="41"/>
      <c r="AZ869" s="41"/>
      <c r="BA869" s="41"/>
      <c r="BB869" s="41"/>
      <c r="BC869" s="41"/>
      <c r="BD869" s="41"/>
      <c r="BE869" s="41"/>
      <c r="BF869" s="41"/>
      <c r="BG869" s="41"/>
    </row>
    <row r="870" spans="1:59" s="35" customFormat="1" ht="15.6">
      <c r="A870" s="44" t="s">
        <v>90</v>
      </c>
      <c r="B870" s="44" t="str">
        <f>VLOOKUP(A870,'CENTROS DE COSTOS'!A:D,2,0)</f>
        <v>0036-0005</v>
      </c>
      <c r="C870" s="44" t="str">
        <f>VLOOKUP(A870,'CENTROS DE COSTOS'!A:D,3,0)</f>
        <v>Wompi Noroccidente</v>
      </c>
      <c r="D870" s="44">
        <v>5001</v>
      </c>
      <c r="E870" s="44">
        <v>2858231</v>
      </c>
      <c r="F870" s="44">
        <v>79441</v>
      </c>
      <c r="G870" s="44" t="s">
        <v>35</v>
      </c>
      <c r="H870" s="44" t="s">
        <v>122</v>
      </c>
      <c r="I870" s="44" t="s">
        <v>90</v>
      </c>
      <c r="J870" s="44" t="s">
        <v>6258</v>
      </c>
      <c r="K870" s="44" t="s">
        <v>1174</v>
      </c>
      <c r="L870" s="44" t="s">
        <v>6259</v>
      </c>
      <c r="M870" s="52">
        <v>45938.580555555556</v>
      </c>
      <c r="N870" s="52">
        <v>45944.611111111109</v>
      </c>
      <c r="O870" s="44" t="s">
        <v>37</v>
      </c>
      <c r="P870" s="44" t="s">
        <v>37</v>
      </c>
      <c r="Q870" s="44" t="s">
        <v>3805</v>
      </c>
      <c r="R870" s="44" t="s">
        <v>3806</v>
      </c>
      <c r="S870" s="44" t="s">
        <v>6260</v>
      </c>
      <c r="T870" s="44" t="s">
        <v>1178</v>
      </c>
      <c r="U870" s="44">
        <v>24</v>
      </c>
      <c r="V870" s="44" t="s">
        <v>42</v>
      </c>
      <c r="W870" s="44" t="str">
        <f>VLOOKUP(D870,TIPOLOGIA!A:F,6,0)</f>
        <v>TERRESTRE</v>
      </c>
      <c r="X870" s="44" t="s">
        <v>2112</v>
      </c>
      <c r="Y870" s="44">
        <v>1</v>
      </c>
      <c r="Z870" s="63">
        <f>IF(T870="SOPORTE_TELEFÓNICO",'TARIFAS 2025'!$B$14,IF(V870="PRINCIPAL",'TARIFAS 2025'!$B$11,IF(V870="INTERMEDIA",'TARIFAS 2025'!$C$11,IF(V870="LEJANA",'TARIFAS 2025'!$D$11))))</f>
        <v>31419</v>
      </c>
      <c r="AA870" s="63">
        <f t="shared" si="13"/>
        <v>31419</v>
      </c>
      <c r="AB870" s="41"/>
      <c r="AC870" s="41"/>
      <c r="AD870" s="41"/>
      <c r="AE870" s="41"/>
      <c r="AF870" s="41"/>
      <c r="AG870" s="41"/>
      <c r="AH870" s="41"/>
      <c r="AI870" s="41"/>
      <c r="AJ870" s="41"/>
      <c r="AK870" s="41"/>
      <c r="AL870" s="41"/>
      <c r="AM870" s="41"/>
      <c r="AN870" s="41"/>
      <c r="AO870" s="41"/>
      <c r="AP870" s="41"/>
      <c r="AQ870" s="41"/>
      <c r="AR870" s="41"/>
      <c r="AS870" s="41"/>
      <c r="AT870" s="41"/>
      <c r="AU870" s="41"/>
      <c r="AV870" s="41"/>
      <c r="AW870" s="41"/>
      <c r="AX870" s="41"/>
      <c r="AY870" s="41"/>
      <c r="AZ870" s="41"/>
      <c r="BA870" s="41"/>
      <c r="BB870" s="41"/>
      <c r="BC870" s="41"/>
      <c r="BD870" s="41"/>
      <c r="BE870" s="41"/>
      <c r="BF870" s="41"/>
      <c r="BG870" s="41"/>
    </row>
    <row r="871" spans="1:59" s="35" customFormat="1" ht="15.6">
      <c r="A871" s="44" t="s">
        <v>90</v>
      </c>
      <c r="B871" s="44" t="str">
        <f>VLOOKUP(A871,'CENTROS DE COSTOS'!A:D,2,0)</f>
        <v>0036-0005</v>
      </c>
      <c r="C871" s="44" t="str">
        <f>VLOOKUP(A871,'CENTROS DE COSTOS'!A:D,3,0)</f>
        <v>Wompi Noroccidente</v>
      </c>
      <c r="D871" s="44">
        <v>5088</v>
      </c>
      <c r="E871" s="44">
        <v>2858545</v>
      </c>
      <c r="F871" s="44">
        <v>30299</v>
      </c>
      <c r="G871" s="44" t="s">
        <v>35</v>
      </c>
      <c r="H871" s="44" t="s">
        <v>122</v>
      </c>
      <c r="I871" s="44" t="s">
        <v>157</v>
      </c>
      <c r="J871" s="44" t="s">
        <v>6261</v>
      </c>
      <c r="K871" s="44" t="s">
        <v>1174</v>
      </c>
      <c r="L871" s="44" t="s">
        <v>6262</v>
      </c>
      <c r="M871" s="52">
        <v>45938.602777777778</v>
      </c>
      <c r="N871" s="52">
        <v>45944.611805555556</v>
      </c>
      <c r="O871" s="44" t="s">
        <v>37</v>
      </c>
      <c r="P871" s="44" t="s">
        <v>37</v>
      </c>
      <c r="Q871" s="44" t="s">
        <v>3805</v>
      </c>
      <c r="R871" s="44" t="s">
        <v>3806</v>
      </c>
      <c r="S871" s="44" t="s">
        <v>6263</v>
      </c>
      <c r="T871" s="44" t="s">
        <v>1178</v>
      </c>
      <c r="U871" s="44">
        <v>24</v>
      </c>
      <c r="V871" s="44" t="s">
        <v>42</v>
      </c>
      <c r="W871" s="44" t="str">
        <f>VLOOKUP(D871,TIPOLOGIA!A:F,6,0)</f>
        <v>TERRESTRE</v>
      </c>
      <c r="X871" s="44" t="s">
        <v>3837</v>
      </c>
      <c r="Y871" s="44">
        <v>1</v>
      </c>
      <c r="Z871" s="63">
        <f>IF(T871="SOPORTE_TELEFÓNICO",'TARIFAS 2025'!$B$14,IF(V871="PRINCIPAL",'TARIFAS 2025'!$B$11,IF(V871="INTERMEDIA",'TARIFAS 2025'!$C$11,IF(V871="LEJANA",'TARIFAS 2025'!$D$11))))</f>
        <v>31419</v>
      </c>
      <c r="AA871" s="63">
        <f t="shared" si="13"/>
        <v>31419</v>
      </c>
      <c r="AB871" s="41"/>
      <c r="AC871" s="41"/>
      <c r="AD871" s="41"/>
      <c r="AE871" s="41"/>
      <c r="AF871" s="41"/>
      <c r="AG871" s="41"/>
      <c r="AH871" s="41"/>
      <c r="AI871" s="41"/>
      <c r="AJ871" s="41"/>
      <c r="AK871" s="41"/>
      <c r="AL871" s="41"/>
      <c r="AM871" s="41"/>
      <c r="AN871" s="41"/>
      <c r="AO871" s="41"/>
      <c r="AP871" s="41"/>
      <c r="AQ871" s="41"/>
      <c r="AR871" s="41"/>
      <c r="AS871" s="41"/>
      <c r="AT871" s="41"/>
      <c r="AU871" s="41"/>
      <c r="AV871" s="41"/>
      <c r="AW871" s="41"/>
      <c r="AX871" s="41"/>
      <c r="AY871" s="41"/>
      <c r="AZ871" s="41"/>
      <c r="BA871" s="41"/>
      <c r="BB871" s="41"/>
      <c r="BC871" s="41"/>
      <c r="BD871" s="41"/>
      <c r="BE871" s="41"/>
      <c r="BF871" s="41"/>
      <c r="BG871" s="41"/>
    </row>
    <row r="872" spans="1:59" s="35" customFormat="1" ht="15.6">
      <c r="A872" s="44" t="s">
        <v>90</v>
      </c>
      <c r="B872" s="44" t="str">
        <f>VLOOKUP(A872,'CENTROS DE COSTOS'!A:D,2,0)</f>
        <v>0036-0005</v>
      </c>
      <c r="C872" s="44" t="str">
        <f>VLOOKUP(A872,'CENTROS DE COSTOS'!A:D,3,0)</f>
        <v>Wompi Noroccidente</v>
      </c>
      <c r="D872" s="44">
        <v>5088</v>
      </c>
      <c r="E872" s="44">
        <v>2858810</v>
      </c>
      <c r="F872" s="44">
        <v>74188</v>
      </c>
      <c r="G872" s="44" t="s">
        <v>35</v>
      </c>
      <c r="H872" s="44" t="s">
        <v>122</v>
      </c>
      <c r="I872" s="44" t="s">
        <v>157</v>
      </c>
      <c r="J872" s="44" t="s">
        <v>6264</v>
      </c>
      <c r="K872" s="44" t="s">
        <v>1174</v>
      </c>
      <c r="L872" s="44" t="s">
        <v>6265</v>
      </c>
      <c r="M872" s="52">
        <v>45938.612500000003</v>
      </c>
      <c r="N872" s="52">
        <v>45944.612500000003</v>
      </c>
      <c r="O872" s="44" t="s">
        <v>37</v>
      </c>
      <c r="P872" s="44" t="s">
        <v>37</v>
      </c>
      <c r="Q872" s="44" t="s">
        <v>3805</v>
      </c>
      <c r="R872" s="44" t="s">
        <v>3806</v>
      </c>
      <c r="S872" s="44" t="s">
        <v>6266</v>
      </c>
      <c r="T872" s="44" t="s">
        <v>1178</v>
      </c>
      <c r="U872" s="44">
        <v>40</v>
      </c>
      <c r="V872" s="44" t="s">
        <v>42</v>
      </c>
      <c r="W872" s="44" t="str">
        <f>VLOOKUP(D872,TIPOLOGIA!A:F,6,0)</f>
        <v>TERRESTRE</v>
      </c>
      <c r="X872" s="44" t="s">
        <v>3837</v>
      </c>
      <c r="Y872" s="44">
        <v>1</v>
      </c>
      <c r="Z872" s="63">
        <f>IF(T872="SOPORTE_TELEFÓNICO",'TARIFAS 2025'!$B$14,IF(V872="PRINCIPAL",'TARIFAS 2025'!$B$11,IF(V872="INTERMEDIA",'TARIFAS 2025'!$C$11,IF(V872="LEJANA",'TARIFAS 2025'!$D$11))))</f>
        <v>31419</v>
      </c>
      <c r="AA872" s="63">
        <f t="shared" si="13"/>
        <v>31419</v>
      </c>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1"/>
      <c r="AX872" s="41"/>
      <c r="AY872" s="41"/>
      <c r="AZ872" s="41"/>
      <c r="BA872" s="41"/>
      <c r="BB872" s="41"/>
      <c r="BC872" s="41"/>
      <c r="BD872" s="41"/>
      <c r="BE872" s="41"/>
      <c r="BF872" s="41"/>
      <c r="BG872" s="41"/>
    </row>
    <row r="873" spans="1:59" s="35" customFormat="1" ht="15.6">
      <c r="A873" s="44" t="s">
        <v>90</v>
      </c>
      <c r="B873" s="44" t="str">
        <f>VLOOKUP(A873,'CENTROS DE COSTOS'!A:D,2,0)</f>
        <v>0036-0005</v>
      </c>
      <c r="C873" s="44" t="str">
        <f>VLOOKUP(A873,'CENTROS DE COSTOS'!A:D,3,0)</f>
        <v>Wompi Noroccidente</v>
      </c>
      <c r="D873" s="44">
        <v>5001</v>
      </c>
      <c r="E873" s="44">
        <v>2853962</v>
      </c>
      <c r="F873" s="44">
        <v>16553</v>
      </c>
      <c r="G873" s="44" t="s">
        <v>35</v>
      </c>
      <c r="H873" s="44" t="s">
        <v>122</v>
      </c>
      <c r="I873" s="44" t="s">
        <v>90</v>
      </c>
      <c r="J873" s="44" t="s">
        <v>3553</v>
      </c>
      <c r="K873" s="44" t="s">
        <v>1174</v>
      </c>
      <c r="L873" s="44" t="s">
        <v>6267</v>
      </c>
      <c r="M873" s="52">
        <v>45938.333333333336</v>
      </c>
      <c r="N873" s="52">
        <v>45944.613888888889</v>
      </c>
      <c r="O873" s="44" t="s">
        <v>37</v>
      </c>
      <c r="P873" s="44" t="s">
        <v>37</v>
      </c>
      <c r="Q873" s="44" t="s">
        <v>3805</v>
      </c>
      <c r="R873" s="44" t="s">
        <v>3806</v>
      </c>
      <c r="S873" s="44" t="s">
        <v>6268</v>
      </c>
      <c r="T873" s="44" t="s">
        <v>1178</v>
      </c>
      <c r="U873" s="44">
        <v>64</v>
      </c>
      <c r="V873" s="44" t="s">
        <v>42</v>
      </c>
      <c r="W873" s="44" t="str">
        <f>VLOOKUP(D873,TIPOLOGIA!A:F,6,0)</f>
        <v>TERRESTRE</v>
      </c>
      <c r="X873" s="44" t="s">
        <v>3837</v>
      </c>
      <c r="Y873" s="44">
        <v>1</v>
      </c>
      <c r="Z873" s="63">
        <f>IF(T873="SOPORTE_TELEFÓNICO",'TARIFAS 2025'!$B$14,IF(V873="PRINCIPAL",'TARIFAS 2025'!$B$11,IF(V873="INTERMEDIA",'TARIFAS 2025'!$C$11,IF(V873="LEJANA",'TARIFAS 2025'!$D$11))))</f>
        <v>31419</v>
      </c>
      <c r="AA873" s="63">
        <f t="shared" si="13"/>
        <v>31419</v>
      </c>
      <c r="AB873" s="41"/>
      <c r="AC873" s="41"/>
      <c r="AD873" s="41"/>
      <c r="AE873" s="41"/>
      <c r="AF873" s="41"/>
      <c r="AG873" s="41"/>
      <c r="AH873" s="41"/>
      <c r="AI873" s="41"/>
      <c r="AJ873" s="41"/>
      <c r="AK873" s="41"/>
      <c r="AL873" s="41"/>
      <c r="AM873" s="41"/>
      <c r="AN873" s="41"/>
      <c r="AO873" s="41"/>
      <c r="AP873" s="41"/>
      <c r="AQ873" s="41"/>
      <c r="AR873" s="41"/>
      <c r="AS873" s="41"/>
      <c r="AT873" s="41"/>
      <c r="AU873" s="41"/>
      <c r="AV873" s="41"/>
      <c r="AW873" s="41"/>
      <c r="AX873" s="41"/>
      <c r="AY873" s="41"/>
      <c r="AZ873" s="41"/>
      <c r="BA873" s="41"/>
      <c r="BB873" s="41"/>
      <c r="BC873" s="41"/>
      <c r="BD873" s="41"/>
      <c r="BE873" s="41"/>
      <c r="BF873" s="41"/>
      <c r="BG873" s="41"/>
    </row>
    <row r="874" spans="1:59" s="35" customFormat="1" ht="15.6">
      <c r="A874" s="44" t="s">
        <v>90</v>
      </c>
      <c r="B874" s="44" t="str">
        <f>VLOOKUP(A874,'CENTROS DE COSTOS'!A:D,2,0)</f>
        <v>0036-0005</v>
      </c>
      <c r="C874" s="44" t="str">
        <f>VLOOKUP(A874,'CENTROS DE COSTOS'!A:D,3,0)</f>
        <v>Wompi Noroccidente</v>
      </c>
      <c r="D874" s="44">
        <v>5001</v>
      </c>
      <c r="E874" s="44">
        <v>2856623</v>
      </c>
      <c r="F874" s="44">
        <v>67786</v>
      </c>
      <c r="G874" s="44" t="s">
        <v>35</v>
      </c>
      <c r="H874" s="44" t="s">
        <v>122</v>
      </c>
      <c r="I874" s="44" t="s">
        <v>90</v>
      </c>
      <c r="J874" s="44" t="s">
        <v>6269</v>
      </c>
      <c r="K874" s="44" t="s">
        <v>1174</v>
      </c>
      <c r="L874" s="44" t="s">
        <v>6270</v>
      </c>
      <c r="M874" s="52">
        <v>45938.435416666667</v>
      </c>
      <c r="N874" s="52">
        <v>45944.614583333336</v>
      </c>
      <c r="O874" s="44" t="s">
        <v>37</v>
      </c>
      <c r="P874" s="44" t="s">
        <v>37</v>
      </c>
      <c r="Q874" s="44" t="s">
        <v>3805</v>
      </c>
      <c r="R874" s="44" t="s">
        <v>3806</v>
      </c>
      <c r="S874" s="44" t="s">
        <v>6271</v>
      </c>
      <c r="T874" s="44" t="s">
        <v>1178</v>
      </c>
      <c r="U874" s="44">
        <v>16</v>
      </c>
      <c r="V874" s="44" t="s">
        <v>42</v>
      </c>
      <c r="W874" s="44" t="str">
        <f>VLOOKUP(D874,TIPOLOGIA!A:F,6,0)</f>
        <v>TERRESTRE</v>
      </c>
      <c r="X874" s="44" t="s">
        <v>3837</v>
      </c>
      <c r="Y874" s="44">
        <v>1</v>
      </c>
      <c r="Z874" s="63">
        <f>IF(T874="SOPORTE_TELEFÓNICO",'TARIFAS 2025'!$B$14,IF(V874="PRINCIPAL",'TARIFAS 2025'!$B$11,IF(V874="INTERMEDIA",'TARIFAS 2025'!$C$11,IF(V874="LEJANA",'TARIFAS 2025'!$D$11))))</f>
        <v>31419</v>
      </c>
      <c r="AA874" s="63">
        <f t="shared" si="13"/>
        <v>31419</v>
      </c>
      <c r="AB874" s="41"/>
      <c r="AC874" s="41"/>
      <c r="AD874" s="41"/>
      <c r="AE874" s="41"/>
      <c r="AF874" s="41"/>
      <c r="AG874" s="41"/>
      <c r="AH874" s="41"/>
      <c r="AI874" s="41"/>
      <c r="AJ874" s="41"/>
      <c r="AK874" s="41"/>
      <c r="AL874" s="41"/>
      <c r="AM874" s="41"/>
      <c r="AN874" s="41"/>
      <c r="AO874" s="41"/>
      <c r="AP874" s="41"/>
      <c r="AQ874" s="41"/>
      <c r="AR874" s="41"/>
      <c r="AS874" s="41"/>
      <c r="AT874" s="41"/>
      <c r="AU874" s="41"/>
      <c r="AV874" s="41"/>
      <c r="AW874" s="41"/>
      <c r="AX874" s="41"/>
      <c r="AY874" s="41"/>
      <c r="AZ874" s="41"/>
      <c r="BA874" s="41"/>
      <c r="BB874" s="41"/>
      <c r="BC874" s="41"/>
      <c r="BD874" s="41"/>
      <c r="BE874" s="41"/>
      <c r="BF874" s="41"/>
      <c r="BG874" s="41"/>
    </row>
    <row r="875" spans="1:59" s="35" customFormat="1" ht="15.6">
      <c r="A875" s="44" t="s">
        <v>90</v>
      </c>
      <c r="B875" s="44" t="str">
        <f>VLOOKUP(A875,'CENTROS DE COSTOS'!A:D,2,0)</f>
        <v>0036-0005</v>
      </c>
      <c r="C875" s="44" t="str">
        <f>VLOOKUP(A875,'CENTROS DE COSTOS'!A:D,3,0)</f>
        <v>Wompi Noroccidente</v>
      </c>
      <c r="D875" s="44">
        <v>5001</v>
      </c>
      <c r="E875" s="44">
        <v>2860135</v>
      </c>
      <c r="F875" s="44">
        <v>19436</v>
      </c>
      <c r="G875" s="44" t="s">
        <v>35</v>
      </c>
      <c r="H875" s="44" t="s">
        <v>122</v>
      </c>
      <c r="I875" s="44" t="s">
        <v>90</v>
      </c>
      <c r="J875" s="44" t="s">
        <v>6272</v>
      </c>
      <c r="K875" s="44" t="s">
        <v>1174</v>
      </c>
      <c r="L875" s="44" t="s">
        <v>6273</v>
      </c>
      <c r="M875" s="52">
        <v>45939.333333333336</v>
      </c>
      <c r="N875" s="52">
        <v>45944.615972222222</v>
      </c>
      <c r="O875" s="44" t="s">
        <v>37</v>
      </c>
      <c r="P875" s="44" t="s">
        <v>37</v>
      </c>
      <c r="Q875" s="44" t="s">
        <v>3805</v>
      </c>
      <c r="R875" s="44" t="s">
        <v>3806</v>
      </c>
      <c r="S875" s="44" t="s">
        <v>6274</v>
      </c>
      <c r="T875" s="44" t="s">
        <v>1178</v>
      </c>
      <c r="U875" s="44">
        <v>16</v>
      </c>
      <c r="V875" s="44" t="s">
        <v>42</v>
      </c>
      <c r="W875" s="44" t="str">
        <f>VLOOKUP(D875,TIPOLOGIA!A:F,6,0)</f>
        <v>TERRESTRE</v>
      </c>
      <c r="X875" s="44" t="s">
        <v>3837</v>
      </c>
      <c r="Y875" s="44">
        <v>1</v>
      </c>
      <c r="Z875" s="63">
        <f>IF(T875="SOPORTE_TELEFÓNICO",'TARIFAS 2025'!$B$14,IF(V875="PRINCIPAL",'TARIFAS 2025'!$B$11,IF(V875="INTERMEDIA",'TARIFAS 2025'!$C$11,IF(V875="LEJANA",'TARIFAS 2025'!$D$11))))</f>
        <v>31419</v>
      </c>
      <c r="AA875" s="63">
        <f t="shared" si="13"/>
        <v>31419</v>
      </c>
      <c r="AB875" s="41"/>
      <c r="AC875" s="41"/>
      <c r="AD875" s="41"/>
      <c r="AE875" s="41"/>
      <c r="AF875" s="41"/>
      <c r="AG875" s="41"/>
      <c r="AH875" s="41"/>
      <c r="AI875" s="41"/>
      <c r="AJ875" s="41"/>
      <c r="AK875" s="41"/>
      <c r="AL875" s="41"/>
      <c r="AM875" s="41"/>
      <c r="AN875" s="41"/>
      <c r="AO875" s="41"/>
      <c r="AP875" s="41"/>
      <c r="AQ875" s="41"/>
      <c r="AR875" s="41"/>
      <c r="AS875" s="41"/>
      <c r="AT875" s="41"/>
      <c r="AU875" s="41"/>
      <c r="AV875" s="41"/>
      <c r="AW875" s="41"/>
      <c r="AX875" s="41"/>
      <c r="AY875" s="41"/>
      <c r="AZ875" s="41"/>
      <c r="BA875" s="41"/>
      <c r="BB875" s="41"/>
      <c r="BC875" s="41"/>
      <c r="BD875" s="41"/>
      <c r="BE875" s="41"/>
      <c r="BF875" s="41"/>
      <c r="BG875" s="41"/>
    </row>
    <row r="876" spans="1:59" s="35" customFormat="1" ht="15.6">
      <c r="A876" s="44" t="s">
        <v>90</v>
      </c>
      <c r="B876" s="44" t="str">
        <f>VLOOKUP(A876,'CENTROS DE COSTOS'!A:D,2,0)</f>
        <v>0036-0005</v>
      </c>
      <c r="C876" s="44" t="str">
        <f>VLOOKUP(A876,'CENTROS DE COSTOS'!A:D,3,0)</f>
        <v>Wompi Noroccidente</v>
      </c>
      <c r="D876" s="44">
        <v>5001</v>
      </c>
      <c r="E876" s="44">
        <v>2863049</v>
      </c>
      <c r="F876" s="44">
        <v>76869</v>
      </c>
      <c r="G876" s="44" t="s">
        <v>35</v>
      </c>
      <c r="H876" s="44" t="s">
        <v>122</v>
      </c>
      <c r="I876" s="44" t="s">
        <v>2044</v>
      </c>
      <c r="J876" s="44" t="s">
        <v>6275</v>
      </c>
      <c r="K876" s="44" t="s">
        <v>1174</v>
      </c>
      <c r="L876" s="44" t="s">
        <v>6276</v>
      </c>
      <c r="M876" s="52">
        <v>45939.470138888886</v>
      </c>
      <c r="N876" s="52">
        <v>45944.616666666669</v>
      </c>
      <c r="O876" s="44" t="s">
        <v>37</v>
      </c>
      <c r="P876" s="44" t="s">
        <v>37</v>
      </c>
      <c r="Q876" s="44" t="s">
        <v>3805</v>
      </c>
      <c r="R876" s="44" t="s">
        <v>3806</v>
      </c>
      <c r="S876" s="44" t="s">
        <v>6277</v>
      </c>
      <c r="T876" s="44" t="s">
        <v>1178</v>
      </c>
      <c r="U876" s="44">
        <v>24</v>
      </c>
      <c r="V876" s="44" t="s">
        <v>42</v>
      </c>
      <c r="W876" s="44" t="str">
        <f>VLOOKUP(D876,TIPOLOGIA!A:F,6,0)</f>
        <v>TERRESTRE</v>
      </c>
      <c r="X876" s="44" t="s">
        <v>3837</v>
      </c>
      <c r="Y876" s="44">
        <v>1</v>
      </c>
      <c r="Z876" s="63">
        <f>IF(T876="SOPORTE_TELEFÓNICO",'TARIFAS 2025'!$B$14,IF(V876="PRINCIPAL",'TARIFAS 2025'!$B$11,IF(V876="INTERMEDIA",'TARIFAS 2025'!$C$11,IF(V876="LEJANA",'TARIFAS 2025'!$D$11))))</f>
        <v>31419</v>
      </c>
      <c r="AA876" s="63">
        <f t="shared" si="13"/>
        <v>31419</v>
      </c>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1"/>
      <c r="BD876" s="41"/>
      <c r="BE876" s="41"/>
      <c r="BF876" s="41"/>
      <c r="BG876" s="41"/>
    </row>
    <row r="877" spans="1:59" s="35" customFormat="1" ht="15.6">
      <c r="A877" s="44" t="s">
        <v>90</v>
      </c>
      <c r="B877" s="44" t="str">
        <f>VLOOKUP(A877,'CENTROS DE COSTOS'!A:D,2,0)</f>
        <v>0036-0005</v>
      </c>
      <c r="C877" s="44" t="str">
        <f>VLOOKUP(A877,'CENTROS DE COSTOS'!A:D,3,0)</f>
        <v>Wompi Noroccidente</v>
      </c>
      <c r="D877" s="44">
        <v>5001</v>
      </c>
      <c r="E877" s="44">
        <v>2863001</v>
      </c>
      <c r="F877" s="44">
        <v>73501</v>
      </c>
      <c r="G877" s="44" t="s">
        <v>35</v>
      </c>
      <c r="H877" s="44" t="s">
        <v>122</v>
      </c>
      <c r="I877" s="44" t="s">
        <v>2044</v>
      </c>
      <c r="J877" s="44" t="s">
        <v>6278</v>
      </c>
      <c r="K877" s="44" t="s">
        <v>1174</v>
      </c>
      <c r="L877" s="44" t="s">
        <v>6279</v>
      </c>
      <c r="M877" s="52">
        <v>45939.460416666669</v>
      </c>
      <c r="N877" s="52">
        <v>45944.616666666669</v>
      </c>
      <c r="O877" s="44" t="s">
        <v>37</v>
      </c>
      <c r="P877" s="44" t="s">
        <v>37</v>
      </c>
      <c r="Q877" s="44" t="s">
        <v>3805</v>
      </c>
      <c r="R877" s="44" t="s">
        <v>3806</v>
      </c>
      <c r="S877" s="44" t="s">
        <v>6280</v>
      </c>
      <c r="T877" s="44" t="s">
        <v>1178</v>
      </c>
      <c r="U877" s="44">
        <v>48</v>
      </c>
      <c r="V877" s="44" t="s">
        <v>42</v>
      </c>
      <c r="W877" s="44" t="str">
        <f>VLOOKUP(D877,TIPOLOGIA!A:F,6,0)</f>
        <v>TERRESTRE</v>
      </c>
      <c r="X877" s="44" t="s">
        <v>3837</v>
      </c>
      <c r="Y877" s="44">
        <v>1</v>
      </c>
      <c r="Z877" s="63">
        <f>IF(T877="SOPORTE_TELEFÓNICO",'TARIFAS 2025'!$B$14,IF(V877="PRINCIPAL",'TARIFAS 2025'!$B$11,IF(V877="INTERMEDIA",'TARIFAS 2025'!$C$11,IF(V877="LEJANA",'TARIFAS 2025'!$D$11))))</f>
        <v>31419</v>
      </c>
      <c r="AA877" s="63">
        <f t="shared" si="13"/>
        <v>31419</v>
      </c>
      <c r="AB877" s="41"/>
      <c r="AC877" s="41"/>
      <c r="AD877" s="41"/>
      <c r="AE877" s="41"/>
      <c r="AF877" s="41"/>
      <c r="AG877" s="41"/>
      <c r="AH877" s="41"/>
      <c r="AI877" s="41"/>
      <c r="AJ877" s="41"/>
      <c r="AK877" s="41"/>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row>
    <row r="878" spans="1:59" s="35" customFormat="1" ht="15.6">
      <c r="A878" s="44" t="s">
        <v>90</v>
      </c>
      <c r="B878" s="44" t="str">
        <f>VLOOKUP(A878,'CENTROS DE COSTOS'!A:D,2,0)</f>
        <v>0036-0005</v>
      </c>
      <c r="C878" s="44" t="str">
        <f>VLOOKUP(A878,'CENTROS DE COSTOS'!A:D,3,0)</f>
        <v>Wompi Noroccidente</v>
      </c>
      <c r="D878" s="44">
        <v>5001</v>
      </c>
      <c r="E878" s="44">
        <v>2863845</v>
      </c>
      <c r="F878" s="44">
        <v>65354</v>
      </c>
      <c r="G878" s="44" t="s">
        <v>35</v>
      </c>
      <c r="H878" s="44" t="s">
        <v>122</v>
      </c>
      <c r="I878" s="44" t="s">
        <v>90</v>
      </c>
      <c r="J878" s="44" t="s">
        <v>6281</v>
      </c>
      <c r="K878" s="44" t="s">
        <v>1174</v>
      </c>
      <c r="L878" s="44" t="s">
        <v>6282</v>
      </c>
      <c r="M878" s="52">
        <v>45939.540277777778</v>
      </c>
      <c r="N878" s="52">
        <v>45944.617361111108</v>
      </c>
      <c r="O878" s="44" t="s">
        <v>37</v>
      </c>
      <c r="P878" s="44" t="s">
        <v>37</v>
      </c>
      <c r="Q878" s="44" t="s">
        <v>3805</v>
      </c>
      <c r="R878" s="44" t="s">
        <v>3806</v>
      </c>
      <c r="S878" s="44" t="s">
        <v>6283</v>
      </c>
      <c r="T878" s="44" t="s">
        <v>1178</v>
      </c>
      <c r="U878" s="44">
        <v>32</v>
      </c>
      <c r="V878" s="44" t="s">
        <v>42</v>
      </c>
      <c r="W878" s="44" t="str">
        <f>VLOOKUP(D878,TIPOLOGIA!A:F,6,0)</f>
        <v>TERRESTRE</v>
      </c>
      <c r="X878" s="44" t="s">
        <v>3837</v>
      </c>
      <c r="Y878" s="44">
        <v>1</v>
      </c>
      <c r="Z878" s="63">
        <f>IF(T878="SOPORTE_TELEFÓNICO",'TARIFAS 2025'!$B$14,IF(V878="PRINCIPAL",'TARIFAS 2025'!$B$11,IF(V878="INTERMEDIA",'TARIFAS 2025'!$C$11,IF(V878="LEJANA",'TARIFAS 2025'!$D$11))))</f>
        <v>31419</v>
      </c>
      <c r="AA878" s="63">
        <f t="shared" si="13"/>
        <v>31419</v>
      </c>
      <c r="AB878" s="41"/>
      <c r="AC878" s="41"/>
      <c r="AD878" s="41"/>
      <c r="AE878" s="41"/>
      <c r="AF878" s="41"/>
      <c r="AG878" s="41"/>
      <c r="AH878" s="41"/>
      <c r="AI878" s="41"/>
      <c r="AJ878" s="41"/>
      <c r="AK878" s="41"/>
      <c r="AL878" s="41"/>
      <c r="AM878" s="41"/>
      <c r="AN878" s="41"/>
      <c r="AO878" s="41"/>
      <c r="AP878" s="41"/>
      <c r="AQ878" s="41"/>
      <c r="AR878" s="41"/>
      <c r="AS878" s="41"/>
      <c r="AT878" s="41"/>
      <c r="AU878" s="41"/>
      <c r="AV878" s="41"/>
      <c r="AW878" s="41"/>
      <c r="AX878" s="41"/>
      <c r="AY878" s="41"/>
      <c r="AZ878" s="41"/>
      <c r="BA878" s="41"/>
      <c r="BB878" s="41"/>
      <c r="BC878" s="41"/>
      <c r="BD878" s="41"/>
      <c r="BE878" s="41"/>
      <c r="BF878" s="41"/>
      <c r="BG878" s="41"/>
    </row>
    <row r="879" spans="1:59" s="35" customFormat="1" ht="15.6">
      <c r="A879" s="44" t="s">
        <v>76</v>
      </c>
      <c r="B879" s="44" t="str">
        <f>VLOOKUP(A879,'CENTROS DE COSTOS'!A:D,2,0)</f>
        <v>0036-0007</v>
      </c>
      <c r="C879" s="44" t="str">
        <f>VLOOKUP(A879,'CENTROS DE COSTOS'!A:D,3,0)</f>
        <v>Wompi Santander</v>
      </c>
      <c r="D879" s="44">
        <v>68001</v>
      </c>
      <c r="E879" s="44">
        <v>2874285</v>
      </c>
      <c r="F879" s="44">
        <v>32645</v>
      </c>
      <c r="G879" s="44" t="s">
        <v>35</v>
      </c>
      <c r="H879" s="44" t="s">
        <v>965</v>
      </c>
      <c r="I879" s="44" t="s">
        <v>76</v>
      </c>
      <c r="J879" s="44" t="s">
        <v>6284</v>
      </c>
      <c r="K879" s="44" t="s">
        <v>1174</v>
      </c>
      <c r="L879" s="44" t="s">
        <v>6285</v>
      </c>
      <c r="M879" s="52">
        <v>45944.333333333336</v>
      </c>
      <c r="N879" s="52">
        <v>45944.618055555555</v>
      </c>
      <c r="O879" s="44" t="s">
        <v>37</v>
      </c>
      <c r="P879" s="44" t="s">
        <v>37</v>
      </c>
      <c r="Q879" s="44" t="s">
        <v>3805</v>
      </c>
      <c r="R879" s="44" t="s">
        <v>3806</v>
      </c>
      <c r="S879" s="44" t="s">
        <v>6286</v>
      </c>
      <c r="T879" s="44" t="s">
        <v>1178</v>
      </c>
      <c r="U879" s="44">
        <v>64</v>
      </c>
      <c r="V879" s="44" t="s">
        <v>42</v>
      </c>
      <c r="W879" s="44" t="str">
        <f>VLOOKUP(D879,TIPOLOGIA!A:F,6,0)</f>
        <v>TERRESTRE</v>
      </c>
      <c r="X879" s="44" t="s">
        <v>3837</v>
      </c>
      <c r="Y879" s="44">
        <v>1</v>
      </c>
      <c r="Z879" s="63">
        <f>IF(T879="SOPORTE_TELEFÓNICO",'TARIFAS 2025'!$B$14,IF(V879="PRINCIPAL",'TARIFAS 2025'!$B$11,IF(V879="INTERMEDIA",'TARIFAS 2025'!$C$11,IF(V879="LEJANA",'TARIFAS 2025'!$D$11))))</f>
        <v>31419</v>
      </c>
      <c r="AA879" s="63">
        <f t="shared" si="13"/>
        <v>31419</v>
      </c>
      <c r="AB879" s="41"/>
      <c r="AC879" s="41"/>
      <c r="AD879" s="41"/>
      <c r="AE879" s="41"/>
      <c r="AF879" s="41"/>
      <c r="AG879" s="41"/>
      <c r="AH879" s="41"/>
      <c r="AI879" s="41"/>
      <c r="AJ879" s="41"/>
      <c r="AK879" s="41"/>
      <c r="AL879" s="41"/>
      <c r="AM879" s="41"/>
      <c r="AN879" s="41"/>
      <c r="AO879" s="41"/>
      <c r="AP879" s="41"/>
      <c r="AQ879" s="41"/>
      <c r="AR879" s="41"/>
      <c r="AS879" s="41"/>
      <c r="AT879" s="41"/>
      <c r="AU879" s="41"/>
      <c r="AV879" s="41"/>
      <c r="AW879" s="41"/>
      <c r="AX879" s="41"/>
      <c r="AY879" s="41"/>
      <c r="AZ879" s="41"/>
      <c r="BA879" s="41"/>
      <c r="BB879" s="41"/>
      <c r="BC879" s="41"/>
      <c r="BD879" s="41"/>
      <c r="BE879" s="41"/>
      <c r="BF879" s="41"/>
      <c r="BG879" s="41"/>
    </row>
    <row r="880" spans="1:59" s="35" customFormat="1" ht="15.6">
      <c r="A880" s="44" t="s">
        <v>90</v>
      </c>
      <c r="B880" s="44" t="str">
        <f>VLOOKUP(A880,'CENTROS DE COSTOS'!A:D,2,0)</f>
        <v>0036-0005</v>
      </c>
      <c r="C880" s="44" t="str">
        <f>VLOOKUP(A880,'CENTROS DE COSTOS'!A:D,3,0)</f>
        <v>Wompi Noroccidente</v>
      </c>
      <c r="D880" s="44">
        <v>5001</v>
      </c>
      <c r="E880" s="44">
        <v>2864244</v>
      </c>
      <c r="F880" s="44">
        <v>78469</v>
      </c>
      <c r="G880" s="44" t="s">
        <v>35</v>
      </c>
      <c r="H880" s="44" t="s">
        <v>122</v>
      </c>
      <c r="I880" s="44" t="s">
        <v>90</v>
      </c>
      <c r="J880" s="44" t="s">
        <v>6287</v>
      </c>
      <c r="K880" s="44" t="s">
        <v>1174</v>
      </c>
      <c r="L880" s="44" t="s">
        <v>6288</v>
      </c>
      <c r="M880" s="52">
        <v>45939.589583333334</v>
      </c>
      <c r="N880" s="52">
        <v>45944.619444444441</v>
      </c>
      <c r="O880" s="44" t="s">
        <v>37</v>
      </c>
      <c r="P880" s="44" t="s">
        <v>37</v>
      </c>
      <c r="Q880" s="44" t="s">
        <v>3805</v>
      </c>
      <c r="R880" s="44" t="s">
        <v>3806</v>
      </c>
      <c r="S880" s="44" t="s">
        <v>6289</v>
      </c>
      <c r="T880" s="44" t="s">
        <v>1178</v>
      </c>
      <c r="U880" s="44">
        <v>24</v>
      </c>
      <c r="V880" s="44" t="s">
        <v>42</v>
      </c>
      <c r="W880" s="44" t="str">
        <f>VLOOKUP(D880,TIPOLOGIA!A:F,6,0)</f>
        <v>TERRESTRE</v>
      </c>
      <c r="X880" s="44" t="s">
        <v>1396</v>
      </c>
      <c r="Y880" s="44">
        <v>1</v>
      </c>
      <c r="Z880" s="63">
        <f>IF(T880="SOPORTE_TELEFÓNICO",'TARIFAS 2025'!$B$14,IF(V880="PRINCIPAL",'TARIFAS 2025'!$B$11,IF(V880="INTERMEDIA",'TARIFAS 2025'!$C$11,IF(V880="LEJANA",'TARIFAS 2025'!$D$11))))</f>
        <v>31419</v>
      </c>
      <c r="AA880" s="63">
        <f t="shared" si="13"/>
        <v>31419</v>
      </c>
      <c r="AB880" s="41"/>
      <c r="AC880" s="41"/>
      <c r="AD880" s="41"/>
      <c r="AE880" s="41"/>
      <c r="AF880" s="41"/>
      <c r="AG880" s="41"/>
      <c r="AH880" s="41"/>
      <c r="AI880" s="41"/>
      <c r="AJ880" s="41"/>
      <c r="AK880" s="41"/>
      <c r="AL880" s="41"/>
      <c r="AM880" s="41"/>
      <c r="AN880" s="41"/>
      <c r="AO880" s="41"/>
      <c r="AP880" s="41"/>
      <c r="AQ880" s="41"/>
      <c r="AR880" s="41"/>
      <c r="AS880" s="41"/>
      <c r="AT880" s="41"/>
      <c r="AU880" s="41"/>
      <c r="AV880" s="41"/>
      <c r="AW880" s="41"/>
      <c r="AX880" s="41"/>
      <c r="AY880" s="41"/>
      <c r="AZ880" s="41"/>
      <c r="BA880" s="41"/>
      <c r="BB880" s="41"/>
      <c r="BC880" s="41"/>
      <c r="BD880" s="41"/>
      <c r="BE880" s="41"/>
      <c r="BF880" s="41"/>
      <c r="BG880" s="41"/>
    </row>
    <row r="881" spans="1:59" s="35" customFormat="1" ht="15.6">
      <c r="A881" s="44" t="s">
        <v>90</v>
      </c>
      <c r="B881" s="44" t="str">
        <f>VLOOKUP(A881,'CENTROS DE COSTOS'!A:D,2,0)</f>
        <v>0036-0005</v>
      </c>
      <c r="C881" s="44" t="str">
        <f>VLOOKUP(A881,'CENTROS DE COSTOS'!A:D,3,0)</f>
        <v>Wompi Noroccidente</v>
      </c>
      <c r="D881" s="44">
        <v>5001</v>
      </c>
      <c r="E881" s="44">
        <v>2864178</v>
      </c>
      <c r="F881" s="44">
        <v>50298</v>
      </c>
      <c r="G881" s="44" t="s">
        <v>35</v>
      </c>
      <c r="H881" s="44" t="s">
        <v>122</v>
      </c>
      <c r="I881" s="44" t="s">
        <v>90</v>
      </c>
      <c r="J881" s="44" t="s">
        <v>2689</v>
      </c>
      <c r="K881" s="44" t="s">
        <v>1174</v>
      </c>
      <c r="L881" s="44" t="s">
        <v>6290</v>
      </c>
      <c r="M881" s="52">
        <v>45939.597916666666</v>
      </c>
      <c r="N881" s="52">
        <v>45944.620138888888</v>
      </c>
      <c r="O881" s="44" t="s">
        <v>37</v>
      </c>
      <c r="P881" s="44" t="s">
        <v>37</v>
      </c>
      <c r="Q881" s="44" t="s">
        <v>3805</v>
      </c>
      <c r="R881" s="44" t="s">
        <v>3806</v>
      </c>
      <c r="S881" s="44" t="s">
        <v>6291</v>
      </c>
      <c r="T881" s="44" t="s">
        <v>1178</v>
      </c>
      <c r="U881" s="44">
        <v>16</v>
      </c>
      <c r="V881" s="44" t="s">
        <v>42</v>
      </c>
      <c r="W881" s="44" t="str">
        <f>VLOOKUP(D881,TIPOLOGIA!A:F,6,0)</f>
        <v>TERRESTRE</v>
      </c>
      <c r="X881" s="44" t="s">
        <v>3837</v>
      </c>
      <c r="Y881" s="44">
        <v>1</v>
      </c>
      <c r="Z881" s="63">
        <f>IF(T881="SOPORTE_TELEFÓNICO",'TARIFAS 2025'!$B$14,IF(V881="PRINCIPAL",'TARIFAS 2025'!$B$11,IF(V881="INTERMEDIA",'TARIFAS 2025'!$C$11,IF(V881="LEJANA",'TARIFAS 2025'!$D$11))))</f>
        <v>31419</v>
      </c>
      <c r="AA881" s="63">
        <f t="shared" si="13"/>
        <v>31419</v>
      </c>
      <c r="AB881" s="41"/>
      <c r="AC881" s="41"/>
      <c r="AD881" s="41"/>
      <c r="AE881" s="41"/>
      <c r="AF881" s="41"/>
      <c r="AG881" s="41"/>
      <c r="AH881" s="41"/>
      <c r="AI881" s="41"/>
      <c r="AJ881" s="41"/>
      <c r="AK881" s="41"/>
      <c r="AL881" s="41"/>
      <c r="AM881" s="41"/>
      <c r="AN881" s="41"/>
      <c r="AO881" s="41"/>
      <c r="AP881" s="41"/>
      <c r="AQ881" s="41"/>
      <c r="AR881" s="41"/>
      <c r="AS881" s="41"/>
      <c r="AT881" s="41"/>
      <c r="AU881" s="41"/>
      <c r="AV881" s="41"/>
      <c r="AW881" s="41"/>
      <c r="AX881" s="41"/>
      <c r="AY881" s="41"/>
      <c r="AZ881" s="41"/>
      <c r="BA881" s="41"/>
      <c r="BB881" s="41"/>
      <c r="BC881" s="41"/>
      <c r="BD881" s="41"/>
      <c r="BE881" s="41"/>
      <c r="BF881" s="41"/>
      <c r="BG881" s="41"/>
    </row>
    <row r="882" spans="1:59" s="35" customFormat="1" ht="15.6">
      <c r="A882" s="44" t="s">
        <v>90</v>
      </c>
      <c r="B882" s="44" t="str">
        <f>VLOOKUP(A882,'CENTROS DE COSTOS'!A:D,2,0)</f>
        <v>0036-0005</v>
      </c>
      <c r="C882" s="44" t="str">
        <f>VLOOKUP(A882,'CENTROS DE COSTOS'!A:D,3,0)</f>
        <v>Wompi Noroccidente</v>
      </c>
      <c r="D882" s="44">
        <v>5212</v>
      </c>
      <c r="E882" s="44">
        <v>2871635</v>
      </c>
      <c r="F882" s="44">
        <v>75613</v>
      </c>
      <c r="G882" s="44" t="s">
        <v>35</v>
      </c>
      <c r="H882" s="44" t="s">
        <v>122</v>
      </c>
      <c r="I882" s="44" t="s">
        <v>174</v>
      </c>
      <c r="J882" s="44" t="s">
        <v>4107</v>
      </c>
      <c r="K882" s="44" t="s">
        <v>1174</v>
      </c>
      <c r="L882" s="44" t="s">
        <v>6292</v>
      </c>
      <c r="M882" s="52">
        <v>45944.333333333336</v>
      </c>
      <c r="N882" s="52">
        <v>45944.637499999997</v>
      </c>
      <c r="O882" s="44" t="s">
        <v>37</v>
      </c>
      <c r="P882" s="44" t="s">
        <v>37</v>
      </c>
      <c r="Q882" s="44" t="s">
        <v>3805</v>
      </c>
      <c r="R882" s="44" t="s">
        <v>3806</v>
      </c>
      <c r="S882" s="44" t="s">
        <v>6293</v>
      </c>
      <c r="T882" s="44" t="s">
        <v>1178</v>
      </c>
      <c r="U882" s="44">
        <v>32</v>
      </c>
      <c r="V882" s="44" t="s">
        <v>42</v>
      </c>
      <c r="W882" s="44" t="str">
        <f>VLOOKUP(D882,TIPOLOGIA!A:F,6,0)</f>
        <v>TERRESTRE</v>
      </c>
      <c r="X882" s="44" t="s">
        <v>3837</v>
      </c>
      <c r="Y882" s="44">
        <v>1</v>
      </c>
      <c r="Z882" s="63">
        <f>IF(T882="SOPORTE_TELEFÓNICO",'TARIFAS 2025'!$B$14,IF(V882="PRINCIPAL",'TARIFAS 2025'!$B$11,IF(V882="INTERMEDIA",'TARIFAS 2025'!$C$11,IF(V882="LEJANA",'TARIFAS 2025'!$D$11))))</f>
        <v>31419</v>
      </c>
      <c r="AA882" s="63">
        <f t="shared" si="13"/>
        <v>31419</v>
      </c>
      <c r="AB882" s="41"/>
      <c r="AC882" s="41"/>
      <c r="AD882" s="41"/>
      <c r="AE882" s="41"/>
      <c r="AF882" s="41"/>
      <c r="AG882" s="41"/>
      <c r="AH882" s="41"/>
      <c r="AI882" s="41"/>
      <c r="AJ882" s="41"/>
      <c r="AK882" s="41"/>
      <c r="AL882" s="41"/>
      <c r="AM882" s="41"/>
      <c r="AN882" s="41"/>
      <c r="AO882" s="41"/>
      <c r="AP882" s="41"/>
      <c r="AQ882" s="41"/>
      <c r="AR882" s="41"/>
      <c r="AS882" s="41"/>
      <c r="AT882" s="41"/>
      <c r="AU882" s="41"/>
      <c r="AV882" s="41"/>
      <c r="AW882" s="41"/>
      <c r="AX882" s="41"/>
      <c r="AY882" s="41"/>
      <c r="AZ882" s="41"/>
      <c r="BA882" s="41"/>
      <c r="BB882" s="41"/>
      <c r="BC882" s="41"/>
      <c r="BD882" s="41"/>
      <c r="BE882" s="41"/>
      <c r="BF882" s="41"/>
      <c r="BG882" s="41"/>
    </row>
    <row r="883" spans="1:59" s="35" customFormat="1" ht="15.6">
      <c r="A883" s="44" t="s">
        <v>83</v>
      </c>
      <c r="B883" s="44" t="str">
        <f>VLOOKUP(A883,'CENTROS DE COSTOS'!A:D,2,0)</f>
        <v>0036-0007</v>
      </c>
      <c r="C883" s="44" t="str">
        <f>VLOOKUP(A883,'CENTROS DE COSTOS'!A:D,3,0)</f>
        <v>Wompi Santander</v>
      </c>
      <c r="D883" s="44">
        <v>54874</v>
      </c>
      <c r="E883" s="44">
        <v>2872236</v>
      </c>
      <c r="F883" s="44">
        <v>60357</v>
      </c>
      <c r="G883" s="44" t="s">
        <v>35</v>
      </c>
      <c r="H883" s="44" t="s">
        <v>893</v>
      </c>
      <c r="I883" s="44" t="s">
        <v>929</v>
      </c>
      <c r="J883" s="44" t="s">
        <v>6294</v>
      </c>
      <c r="K883" s="44" t="s">
        <v>1174</v>
      </c>
      <c r="L883" s="44" t="s">
        <v>6295</v>
      </c>
      <c r="M883" s="52">
        <v>45944.382638888892</v>
      </c>
      <c r="N883" s="52">
        <v>45944.640972222223</v>
      </c>
      <c r="O883" s="44" t="s">
        <v>37</v>
      </c>
      <c r="P883" s="44" t="s">
        <v>37</v>
      </c>
      <c r="Q883" s="44" t="s">
        <v>3805</v>
      </c>
      <c r="R883" s="44" t="s">
        <v>3806</v>
      </c>
      <c r="S883" s="44" t="s">
        <v>6296</v>
      </c>
      <c r="T883" s="44" t="s">
        <v>1178</v>
      </c>
      <c r="U883" s="44">
        <v>48</v>
      </c>
      <c r="V883" s="44" t="s">
        <v>42</v>
      </c>
      <c r="W883" s="44" t="str">
        <f>VLOOKUP(D883,TIPOLOGIA!A:F,6,0)</f>
        <v>TERRESTRE</v>
      </c>
      <c r="X883" s="44" t="s">
        <v>2052</v>
      </c>
      <c r="Y883" s="44">
        <v>1</v>
      </c>
      <c r="Z883" s="63">
        <f>IF(T883="SOPORTE_TELEFÓNICO",'TARIFAS 2025'!$B$14,IF(V883="PRINCIPAL",'TARIFAS 2025'!$B$11,IF(V883="INTERMEDIA",'TARIFAS 2025'!$C$11,IF(V883="LEJANA",'TARIFAS 2025'!$D$11))))</f>
        <v>31419</v>
      </c>
      <c r="AA883" s="63">
        <f t="shared" si="13"/>
        <v>31419</v>
      </c>
      <c r="AB883" s="41"/>
      <c r="AC883" s="41"/>
      <c r="AD883" s="41"/>
      <c r="AE883" s="41"/>
      <c r="AF883" s="41"/>
      <c r="AG883" s="41"/>
      <c r="AH883" s="41"/>
      <c r="AI883" s="41"/>
      <c r="AJ883" s="41"/>
      <c r="AK883" s="41"/>
      <c r="AL883" s="41"/>
      <c r="AM883" s="41"/>
      <c r="AN883" s="41"/>
      <c r="AO883" s="41"/>
      <c r="AP883" s="41"/>
      <c r="AQ883" s="41"/>
      <c r="AR883" s="41"/>
      <c r="AS883" s="41"/>
      <c r="AT883" s="41"/>
      <c r="AU883" s="41"/>
      <c r="AV883" s="41"/>
      <c r="AW883" s="41"/>
      <c r="AX883" s="41"/>
      <c r="AY883" s="41"/>
      <c r="AZ883" s="41"/>
      <c r="BA883" s="41"/>
      <c r="BB883" s="41"/>
      <c r="BC883" s="41"/>
      <c r="BD883" s="41"/>
      <c r="BE883" s="41"/>
      <c r="BF883" s="41"/>
      <c r="BG883" s="41"/>
    </row>
    <row r="884" spans="1:59" s="35" customFormat="1" ht="15.6">
      <c r="A884" s="44" t="s">
        <v>98</v>
      </c>
      <c r="B884" s="44" t="str">
        <f>VLOOKUP(A884,'CENTROS DE COSTOS'!A:D,2,0)</f>
        <v>0036-0007</v>
      </c>
      <c r="C884" s="44" t="str">
        <f>VLOOKUP(A884,'CENTROS DE COSTOS'!A:D,3,0)</f>
        <v>Wompi Santander</v>
      </c>
      <c r="D884" s="44">
        <v>15001</v>
      </c>
      <c r="E884" s="44">
        <v>2874425</v>
      </c>
      <c r="F884" s="44">
        <v>78025</v>
      </c>
      <c r="G884" s="44" t="s">
        <v>35</v>
      </c>
      <c r="H884" s="44" t="s">
        <v>324</v>
      </c>
      <c r="I884" s="44" t="s">
        <v>98</v>
      </c>
      <c r="J884" s="44" t="s">
        <v>6297</v>
      </c>
      <c r="K884" s="44" t="s">
        <v>1174</v>
      </c>
      <c r="L884" s="44" t="s">
        <v>6298</v>
      </c>
      <c r="M884" s="52">
        <v>45944.333333333336</v>
      </c>
      <c r="N884" s="52">
        <v>45944.646527777775</v>
      </c>
      <c r="O884" s="44" t="s">
        <v>37</v>
      </c>
      <c r="P884" s="44" t="s">
        <v>37</v>
      </c>
      <c r="Q884" s="44" t="s">
        <v>3805</v>
      </c>
      <c r="R884" s="44" t="s">
        <v>3806</v>
      </c>
      <c r="S884" s="44" t="s">
        <v>6299</v>
      </c>
      <c r="T884" s="44" t="s">
        <v>1178</v>
      </c>
      <c r="U884" s="44">
        <v>16</v>
      </c>
      <c r="V884" s="44" t="s">
        <v>42</v>
      </c>
      <c r="W884" s="44" t="str">
        <f>VLOOKUP(D884,TIPOLOGIA!A:F,6,0)</f>
        <v>TERRESTRE</v>
      </c>
      <c r="X884" s="44" t="s">
        <v>1474</v>
      </c>
      <c r="Y884" s="44">
        <v>1</v>
      </c>
      <c r="Z884" s="63">
        <f>IF(T884="SOPORTE_TELEFÓNICO",'TARIFAS 2025'!$B$14,IF(V884="PRINCIPAL",'TARIFAS 2025'!$B$11,IF(V884="INTERMEDIA",'TARIFAS 2025'!$C$11,IF(V884="LEJANA",'TARIFAS 2025'!$D$11))))</f>
        <v>31419</v>
      </c>
      <c r="AA884" s="63">
        <f t="shared" si="13"/>
        <v>31419</v>
      </c>
      <c r="AB884" s="41"/>
      <c r="AC884" s="41"/>
      <c r="AD884" s="41"/>
      <c r="AE884" s="41"/>
      <c r="AF884" s="41"/>
      <c r="AG884" s="41"/>
      <c r="AH884" s="41"/>
      <c r="AI884" s="41"/>
      <c r="AJ884" s="41"/>
      <c r="AK884" s="41"/>
      <c r="AL884" s="41"/>
      <c r="AM884" s="41"/>
      <c r="AN884" s="41"/>
      <c r="AO884" s="41"/>
      <c r="AP884" s="41"/>
      <c r="AQ884" s="41"/>
      <c r="AR884" s="41"/>
      <c r="AS884" s="41"/>
      <c r="AT884" s="41"/>
      <c r="AU884" s="41"/>
      <c r="AV884" s="41"/>
      <c r="AW884" s="41"/>
      <c r="AX884" s="41"/>
      <c r="AY884" s="41"/>
      <c r="AZ884" s="41"/>
      <c r="BA884" s="41"/>
      <c r="BB884" s="41"/>
      <c r="BC884" s="41"/>
      <c r="BD884" s="41"/>
      <c r="BE884" s="41"/>
      <c r="BF884" s="41"/>
      <c r="BG884" s="41"/>
    </row>
    <row r="885" spans="1:59" s="35" customFormat="1" ht="15.6">
      <c r="A885" s="44" t="s">
        <v>76</v>
      </c>
      <c r="B885" s="44" t="str">
        <f>VLOOKUP(A885,'CENTROS DE COSTOS'!A:D,2,0)</f>
        <v>0036-0007</v>
      </c>
      <c r="C885" s="44" t="str">
        <f>VLOOKUP(A885,'CENTROS DE COSTOS'!A:D,3,0)</f>
        <v>Wompi Santander</v>
      </c>
      <c r="D885" s="44">
        <v>68001</v>
      </c>
      <c r="E885" s="44">
        <v>2872404</v>
      </c>
      <c r="F885" s="44">
        <v>43432</v>
      </c>
      <c r="G885" s="44" t="s">
        <v>35</v>
      </c>
      <c r="H885" s="44" t="s">
        <v>965</v>
      </c>
      <c r="I885" s="44" t="s">
        <v>76</v>
      </c>
      <c r="J885" s="44" t="s">
        <v>2935</v>
      </c>
      <c r="K885" s="44" t="s">
        <v>1174</v>
      </c>
      <c r="L885" s="44" t="s">
        <v>6300</v>
      </c>
      <c r="M885" s="52">
        <v>45944.333333333336</v>
      </c>
      <c r="N885" s="52">
        <v>45944.65</v>
      </c>
      <c r="O885" s="44" t="s">
        <v>37</v>
      </c>
      <c r="P885" s="44" t="s">
        <v>37</v>
      </c>
      <c r="Q885" s="44" t="s">
        <v>3805</v>
      </c>
      <c r="R885" s="44" t="s">
        <v>3806</v>
      </c>
      <c r="S885" s="44" t="s">
        <v>6301</v>
      </c>
      <c r="T885" s="44" t="s">
        <v>1178</v>
      </c>
      <c r="U885" s="44">
        <v>56</v>
      </c>
      <c r="V885" s="44" t="s">
        <v>42</v>
      </c>
      <c r="W885" s="44" t="str">
        <f>VLOOKUP(D885,TIPOLOGIA!A:F,6,0)</f>
        <v>TERRESTRE</v>
      </c>
      <c r="X885" s="44" t="s">
        <v>2464</v>
      </c>
      <c r="Y885" s="44">
        <v>1</v>
      </c>
      <c r="Z885" s="63">
        <f>IF(T885="SOPORTE_TELEFÓNICO",'TARIFAS 2025'!$B$14,IF(V885="PRINCIPAL",'TARIFAS 2025'!$B$11,IF(V885="INTERMEDIA",'TARIFAS 2025'!$C$11,IF(V885="LEJANA",'TARIFAS 2025'!$D$11))))</f>
        <v>31419</v>
      </c>
      <c r="AA885" s="63">
        <f t="shared" si="13"/>
        <v>31419</v>
      </c>
      <c r="AB885" s="41"/>
      <c r="AC885" s="41"/>
      <c r="AD885" s="41"/>
      <c r="AE885" s="41"/>
      <c r="AF885" s="41"/>
      <c r="AG885" s="41"/>
      <c r="AH885" s="41"/>
      <c r="AI885" s="41"/>
      <c r="AJ885" s="41"/>
      <c r="AK885" s="41"/>
      <c r="AL885" s="41"/>
      <c r="AM885" s="41"/>
      <c r="AN885" s="41"/>
      <c r="AO885" s="41"/>
      <c r="AP885" s="41"/>
      <c r="AQ885" s="41"/>
      <c r="AR885" s="41"/>
      <c r="AS885" s="41"/>
      <c r="AT885" s="41"/>
      <c r="AU885" s="41"/>
      <c r="AV885" s="41"/>
      <c r="AW885" s="41"/>
      <c r="AX885" s="41"/>
      <c r="AY885" s="41"/>
      <c r="AZ885" s="41"/>
      <c r="BA885" s="41"/>
      <c r="BB885" s="41"/>
      <c r="BC885" s="41"/>
      <c r="BD885" s="41"/>
      <c r="BE885" s="41"/>
      <c r="BF885" s="41"/>
      <c r="BG885" s="41"/>
    </row>
    <row r="886" spans="1:59" s="35" customFormat="1" ht="15.6">
      <c r="A886" s="44" t="s">
        <v>73</v>
      </c>
      <c r="B886" s="44" t="str">
        <f>VLOOKUP(A886,'CENTROS DE COSTOS'!A:D,2,0)</f>
        <v>0036-0004</v>
      </c>
      <c r="C886" s="44" t="str">
        <f>VLOOKUP(A886,'CENTROS DE COSTOS'!A:D,3,0)</f>
        <v>Wompi Centro</v>
      </c>
      <c r="D886" s="44">
        <v>25290</v>
      </c>
      <c r="E886" s="44">
        <v>2878753</v>
      </c>
      <c r="F886" s="44">
        <v>76800</v>
      </c>
      <c r="G886" s="44" t="s">
        <v>35</v>
      </c>
      <c r="H886" s="44" t="s">
        <v>620</v>
      </c>
      <c r="I886" s="44" t="s">
        <v>654</v>
      </c>
      <c r="J886" s="44" t="s">
        <v>6302</v>
      </c>
      <c r="K886" s="44" t="s">
        <v>1174</v>
      </c>
      <c r="L886" s="44" t="s">
        <v>6303</v>
      </c>
      <c r="M886" s="52">
        <v>45944.559027777781</v>
      </c>
      <c r="N886" s="52">
        <v>45944.654166666667</v>
      </c>
      <c r="O886" s="44" t="s">
        <v>37</v>
      </c>
      <c r="P886" s="44" t="s">
        <v>37</v>
      </c>
      <c r="Q886" s="44" t="s">
        <v>3805</v>
      </c>
      <c r="R886" s="44" t="s">
        <v>3806</v>
      </c>
      <c r="S886" s="44" t="s">
        <v>6304</v>
      </c>
      <c r="T886" s="44" t="s">
        <v>3828</v>
      </c>
      <c r="U886" s="44">
        <v>64</v>
      </c>
      <c r="V886" s="44" t="s">
        <v>43</v>
      </c>
      <c r="W886" s="44" t="str">
        <f>VLOOKUP(D886,TIPOLOGIA!A:F,6,0)</f>
        <v>TERRESTRE</v>
      </c>
      <c r="X886" s="44" t="s">
        <v>1297</v>
      </c>
      <c r="Y886" s="44">
        <v>1</v>
      </c>
      <c r="Z886" s="63">
        <f>IF(T886="SOPORTE_TELEFÓNICO",'TARIFAS 2025'!$B$14,IF(V886="PRINCIPAL",'TARIFAS 2025'!$B$11,IF(V886="INTERMEDIA",'TARIFAS 2025'!$C$11,IF(V886="LEJANA",'TARIFAS 2025'!$D$11))))</f>
        <v>36351</v>
      </c>
      <c r="AA886" s="63">
        <f t="shared" si="13"/>
        <v>36351</v>
      </c>
      <c r="AB886" s="41"/>
      <c r="AC886" s="41"/>
      <c r="AD886" s="41"/>
      <c r="AE886" s="41"/>
      <c r="AF886" s="41"/>
      <c r="AG886" s="41"/>
      <c r="AH886" s="41"/>
      <c r="AI886" s="41"/>
      <c r="AJ886" s="41"/>
      <c r="AK886" s="41"/>
      <c r="AL886" s="41"/>
      <c r="AM886" s="41"/>
      <c r="AN886" s="41"/>
      <c r="AO886" s="41"/>
      <c r="AP886" s="41"/>
      <c r="AQ886" s="41"/>
      <c r="AR886" s="41"/>
      <c r="AS886" s="41"/>
      <c r="AT886" s="41"/>
      <c r="AU886" s="41"/>
      <c r="AV886" s="41"/>
      <c r="AW886" s="41"/>
      <c r="AX886" s="41"/>
      <c r="AY886" s="41"/>
      <c r="AZ886" s="41"/>
      <c r="BA886" s="41"/>
      <c r="BB886" s="41"/>
      <c r="BC886" s="41"/>
      <c r="BD886" s="41"/>
      <c r="BE886" s="41"/>
      <c r="BF886" s="41"/>
      <c r="BG886" s="41"/>
    </row>
    <row r="887" spans="1:59" s="35" customFormat="1" ht="15.6">
      <c r="A887" s="44" t="s">
        <v>98</v>
      </c>
      <c r="B887" s="44" t="str">
        <f>VLOOKUP(A887,'CENTROS DE COSTOS'!A:D,2,0)</f>
        <v>0036-0007</v>
      </c>
      <c r="C887" s="44" t="str">
        <f>VLOOKUP(A887,'CENTROS DE COSTOS'!A:D,3,0)</f>
        <v>Wompi Santander</v>
      </c>
      <c r="D887" s="44">
        <v>15238</v>
      </c>
      <c r="E887" s="44">
        <v>2877484</v>
      </c>
      <c r="F887" s="44">
        <v>42517</v>
      </c>
      <c r="G887" s="44" t="s">
        <v>35</v>
      </c>
      <c r="H887" s="44" t="s">
        <v>324</v>
      </c>
      <c r="I887" s="44" t="s">
        <v>354</v>
      </c>
      <c r="J887" s="44" t="s">
        <v>6305</v>
      </c>
      <c r="K887" s="44" t="s">
        <v>1174</v>
      </c>
      <c r="L887" s="44" t="s">
        <v>6306</v>
      </c>
      <c r="M887" s="52">
        <v>45944.463194444441</v>
      </c>
      <c r="N887" s="52">
        <v>45944.654861111114</v>
      </c>
      <c r="O887" s="44" t="s">
        <v>37</v>
      </c>
      <c r="P887" s="44" t="s">
        <v>37</v>
      </c>
      <c r="Q887" s="44" t="s">
        <v>3805</v>
      </c>
      <c r="R887" s="44" t="s">
        <v>3806</v>
      </c>
      <c r="S887" s="44" t="s">
        <v>6307</v>
      </c>
      <c r="T887" s="44" t="s">
        <v>3828</v>
      </c>
      <c r="U887" s="44">
        <v>24</v>
      </c>
      <c r="V887" s="44" t="s">
        <v>43</v>
      </c>
      <c r="W887" s="44" t="str">
        <f>VLOOKUP(D887,TIPOLOGIA!A:F,6,0)</f>
        <v>TERRESTRE</v>
      </c>
      <c r="X887" s="44" t="s">
        <v>4908</v>
      </c>
      <c r="Y887" s="44">
        <v>1</v>
      </c>
      <c r="Z887" s="63">
        <f>IF(T887="SOPORTE_TELEFÓNICO",'TARIFAS 2025'!$B$14,IF(V887="PRINCIPAL",'TARIFAS 2025'!$B$11,IF(V887="INTERMEDIA",'TARIFAS 2025'!$C$11,IF(V887="LEJANA",'TARIFAS 2025'!$D$11))))</f>
        <v>36351</v>
      </c>
      <c r="AA887" s="63">
        <f t="shared" si="13"/>
        <v>36351</v>
      </c>
      <c r="AB887" s="41"/>
      <c r="AC887" s="41"/>
      <c r="AD887" s="41"/>
      <c r="AE887" s="41"/>
      <c r="AF887" s="41"/>
      <c r="AG887" s="41"/>
      <c r="AH887" s="41"/>
      <c r="AI887" s="41"/>
      <c r="AJ887" s="41"/>
      <c r="AK887" s="41"/>
      <c r="AL887" s="41"/>
      <c r="AM887" s="41"/>
      <c r="AN887" s="41"/>
      <c r="AO887" s="41"/>
      <c r="AP887" s="41"/>
      <c r="AQ887" s="41"/>
      <c r="AR887" s="41"/>
      <c r="AS887" s="41"/>
      <c r="AT887" s="41"/>
      <c r="AU887" s="41"/>
      <c r="AV887" s="41"/>
      <c r="AW887" s="41"/>
      <c r="AX887" s="41"/>
      <c r="AY887" s="41"/>
      <c r="AZ887" s="41"/>
      <c r="BA887" s="41"/>
      <c r="BB887" s="41"/>
      <c r="BC887" s="41"/>
      <c r="BD887" s="41"/>
      <c r="BE887" s="41"/>
      <c r="BF887" s="41"/>
      <c r="BG887" s="41"/>
    </row>
    <row r="888" spans="1:59" s="35" customFormat="1" ht="15.6">
      <c r="A888" s="44" t="s">
        <v>83</v>
      </c>
      <c r="B888" s="44" t="str">
        <f>VLOOKUP(A888,'CENTROS DE COSTOS'!A:D,2,0)</f>
        <v>0036-0007</v>
      </c>
      <c r="C888" s="44" t="str">
        <f>VLOOKUP(A888,'CENTROS DE COSTOS'!A:D,3,0)</f>
        <v>Wompi Santander</v>
      </c>
      <c r="D888" s="44">
        <v>54001</v>
      </c>
      <c r="E888" s="44">
        <v>2869660</v>
      </c>
      <c r="F888" s="44">
        <v>68066</v>
      </c>
      <c r="G888" s="44" t="s">
        <v>35</v>
      </c>
      <c r="H888" s="44" t="s">
        <v>893</v>
      </c>
      <c r="I888" s="44" t="s">
        <v>83</v>
      </c>
      <c r="J888" s="44" t="s">
        <v>6308</v>
      </c>
      <c r="K888" s="44" t="s">
        <v>1174</v>
      </c>
      <c r="L888" s="44" t="s">
        <v>6309</v>
      </c>
      <c r="M888" s="52">
        <v>45940.555555555555</v>
      </c>
      <c r="N888" s="52">
        <v>45944.655555555553</v>
      </c>
      <c r="O888" s="44" t="s">
        <v>37</v>
      </c>
      <c r="P888" s="44" t="s">
        <v>37</v>
      </c>
      <c r="Q888" s="44" t="s">
        <v>3805</v>
      </c>
      <c r="R888" s="44" t="s">
        <v>3806</v>
      </c>
      <c r="S888" s="44" t="s">
        <v>6310</v>
      </c>
      <c r="T888" s="44" t="s">
        <v>1178</v>
      </c>
      <c r="U888" s="44">
        <v>32</v>
      </c>
      <c r="V888" s="44" t="s">
        <v>42</v>
      </c>
      <c r="W888" s="44" t="str">
        <f>VLOOKUP(D888,TIPOLOGIA!A:F,6,0)</f>
        <v>TERRESTRE</v>
      </c>
      <c r="X888" s="44" t="s">
        <v>4908</v>
      </c>
      <c r="Y888" s="44">
        <v>1</v>
      </c>
      <c r="Z888" s="63">
        <f>IF(T888="SOPORTE_TELEFÓNICO",'TARIFAS 2025'!$B$14,IF(V888="PRINCIPAL",'TARIFAS 2025'!$B$11,IF(V888="INTERMEDIA",'TARIFAS 2025'!$C$11,IF(V888="LEJANA",'TARIFAS 2025'!$D$11))))</f>
        <v>31419</v>
      </c>
      <c r="AA888" s="63">
        <f t="shared" si="13"/>
        <v>31419</v>
      </c>
      <c r="AB888" s="41"/>
      <c r="AC888" s="41"/>
      <c r="AD888" s="41"/>
      <c r="AE888" s="41"/>
      <c r="AF888" s="41"/>
      <c r="AG888" s="41"/>
      <c r="AH888" s="41"/>
      <c r="AI888" s="41"/>
      <c r="AJ888" s="41"/>
      <c r="AK888" s="41"/>
      <c r="AL888" s="41"/>
      <c r="AM888" s="41"/>
      <c r="AN888" s="41"/>
      <c r="AO888" s="41"/>
      <c r="AP888" s="41"/>
      <c r="AQ888" s="41"/>
      <c r="AR888" s="41"/>
      <c r="AS888" s="41"/>
      <c r="AT888" s="41"/>
      <c r="AU888" s="41"/>
      <c r="AV888" s="41"/>
      <c r="AW888" s="41"/>
      <c r="AX888" s="41"/>
      <c r="AY888" s="41"/>
      <c r="AZ888" s="41"/>
      <c r="BA888" s="41"/>
      <c r="BB888" s="41"/>
      <c r="BC888" s="41"/>
      <c r="BD888" s="41"/>
      <c r="BE888" s="41"/>
      <c r="BF888" s="41"/>
      <c r="BG888" s="41"/>
    </row>
    <row r="889" spans="1:59" s="35" customFormat="1" ht="15.6">
      <c r="A889" s="44" t="s">
        <v>73</v>
      </c>
      <c r="B889" s="44" t="str">
        <f>VLOOKUP(A889,'CENTROS DE COSTOS'!A:D,2,0)</f>
        <v>0036-0004</v>
      </c>
      <c r="C889" s="44" t="str">
        <f>VLOOKUP(A889,'CENTROS DE COSTOS'!A:D,3,0)</f>
        <v>Wompi Centro</v>
      </c>
      <c r="D889" s="44">
        <v>25307</v>
      </c>
      <c r="E889" s="44">
        <v>2872706</v>
      </c>
      <c r="F889" s="44">
        <v>62748</v>
      </c>
      <c r="G889" s="44" t="s">
        <v>35</v>
      </c>
      <c r="H889" s="44" t="s">
        <v>620</v>
      </c>
      <c r="I889" s="44" t="s">
        <v>659</v>
      </c>
      <c r="J889" s="44" t="s">
        <v>6311</v>
      </c>
      <c r="K889" s="44" t="s">
        <v>1174</v>
      </c>
      <c r="L889" s="44" t="s">
        <v>6312</v>
      </c>
      <c r="M889" s="52">
        <v>45944.333333333336</v>
      </c>
      <c r="N889" s="52">
        <v>45944.655555555553</v>
      </c>
      <c r="O889" s="44" t="s">
        <v>37</v>
      </c>
      <c r="P889" s="44" t="s">
        <v>37</v>
      </c>
      <c r="Q889" s="44" t="s">
        <v>3805</v>
      </c>
      <c r="R889" s="44" t="s">
        <v>3806</v>
      </c>
      <c r="S889" s="44" t="s">
        <v>6313</v>
      </c>
      <c r="T889" s="44" t="s">
        <v>3828</v>
      </c>
      <c r="U889" s="44">
        <v>64</v>
      </c>
      <c r="V889" s="44" t="s">
        <v>44</v>
      </c>
      <c r="W889" s="44" t="str">
        <f>VLOOKUP(D889,TIPOLOGIA!A:F,6,0)</f>
        <v>TERRESTRE</v>
      </c>
      <c r="X889" s="44" t="s">
        <v>1286</v>
      </c>
      <c r="Y889" s="44">
        <v>1</v>
      </c>
      <c r="Z889" s="63">
        <f>IF(T889="SOPORTE_TELEFÓNICO",'TARIFAS 2025'!$B$14,IF(V889="PRINCIPAL",'TARIFAS 2025'!$B$11,IF(V889="INTERMEDIA",'TARIFAS 2025'!$C$11,IF(V889="LEJANA",'TARIFAS 2025'!$D$11))))</f>
        <v>40250</v>
      </c>
      <c r="AA889" s="63">
        <f t="shared" si="13"/>
        <v>40250</v>
      </c>
      <c r="AB889" s="41"/>
      <c r="AC889" s="41"/>
      <c r="AD889" s="41"/>
      <c r="AE889" s="41"/>
      <c r="AF889" s="41"/>
      <c r="AG889" s="41"/>
      <c r="AH889" s="41"/>
      <c r="AI889" s="41"/>
      <c r="AJ889" s="41"/>
      <c r="AK889" s="41"/>
      <c r="AL889" s="41"/>
      <c r="AM889" s="41"/>
      <c r="AN889" s="41"/>
      <c r="AO889" s="41"/>
      <c r="AP889" s="41"/>
      <c r="AQ889" s="41"/>
      <c r="AR889" s="41"/>
      <c r="AS889" s="41"/>
      <c r="AT889" s="41"/>
      <c r="AU889" s="41"/>
      <c r="AV889" s="41"/>
      <c r="AW889" s="41"/>
      <c r="AX889" s="41"/>
      <c r="AY889" s="41"/>
      <c r="AZ889" s="41"/>
      <c r="BA889" s="41"/>
      <c r="BB889" s="41"/>
      <c r="BC889" s="41"/>
      <c r="BD889" s="41"/>
      <c r="BE889" s="41"/>
      <c r="BF889" s="41"/>
      <c r="BG889" s="41"/>
    </row>
    <row r="890" spans="1:59" s="35" customFormat="1" ht="15.6">
      <c r="A890" s="44" t="s">
        <v>73</v>
      </c>
      <c r="B890" s="44" t="str">
        <f>VLOOKUP(A890,'CENTROS DE COSTOS'!A:D,2,0)</f>
        <v>0036-0004</v>
      </c>
      <c r="C890" s="44" t="str">
        <f>VLOOKUP(A890,'CENTROS DE COSTOS'!A:D,3,0)</f>
        <v>Wompi Centro</v>
      </c>
      <c r="D890" s="44">
        <v>25175</v>
      </c>
      <c r="E890" s="44">
        <v>2867511</v>
      </c>
      <c r="F890" s="44">
        <v>50245</v>
      </c>
      <c r="G890" s="44" t="s">
        <v>35</v>
      </c>
      <c r="H890" s="44" t="s">
        <v>620</v>
      </c>
      <c r="I890" s="44" t="s">
        <v>640</v>
      </c>
      <c r="J890" s="44" t="s">
        <v>2987</v>
      </c>
      <c r="K890" s="44" t="s">
        <v>1174</v>
      </c>
      <c r="L890" s="44" t="s">
        <v>6314</v>
      </c>
      <c r="M890" s="52">
        <v>45940.383333333331</v>
      </c>
      <c r="N890" s="52">
        <v>45944.656944444447</v>
      </c>
      <c r="O890" s="44" t="s">
        <v>37</v>
      </c>
      <c r="P890" s="44" t="s">
        <v>37</v>
      </c>
      <c r="Q890" s="44" t="s">
        <v>3805</v>
      </c>
      <c r="R890" s="44" t="s">
        <v>3806</v>
      </c>
      <c r="S890" s="44" t="s">
        <v>6315</v>
      </c>
      <c r="T890" s="44" t="s">
        <v>3828</v>
      </c>
      <c r="U890" s="44">
        <v>56</v>
      </c>
      <c r="V890" s="44" t="s">
        <v>43</v>
      </c>
      <c r="W890" s="44" t="str">
        <f>VLOOKUP(D890,TIPOLOGIA!A:F,6,0)</f>
        <v>TERRESTRE</v>
      </c>
      <c r="X890" s="44" t="s">
        <v>5226</v>
      </c>
      <c r="Y890" s="44">
        <v>1</v>
      </c>
      <c r="Z890" s="63">
        <f>IF(T890="SOPORTE_TELEFÓNICO",'TARIFAS 2025'!$B$14,IF(V890="PRINCIPAL",'TARIFAS 2025'!$B$11,IF(V890="INTERMEDIA",'TARIFAS 2025'!$C$11,IF(V890="LEJANA",'TARIFAS 2025'!$D$11))))</f>
        <v>36351</v>
      </c>
      <c r="AA890" s="63">
        <f t="shared" si="13"/>
        <v>36351</v>
      </c>
      <c r="AB890" s="41"/>
      <c r="AC890" s="41"/>
      <c r="AD890" s="41"/>
      <c r="AE890" s="41"/>
      <c r="AF890" s="41"/>
      <c r="AG890" s="41"/>
      <c r="AH890" s="41"/>
      <c r="AI890" s="41"/>
      <c r="AJ890" s="41"/>
      <c r="AK890" s="41"/>
      <c r="AL890" s="41"/>
      <c r="AM890" s="41"/>
      <c r="AN890" s="41"/>
      <c r="AO890" s="41"/>
      <c r="AP890" s="41"/>
      <c r="AQ890" s="41"/>
      <c r="AR890" s="41"/>
      <c r="AS890" s="41"/>
      <c r="AT890" s="41"/>
      <c r="AU890" s="41"/>
      <c r="AV890" s="41"/>
      <c r="AW890" s="41"/>
      <c r="AX890" s="41"/>
      <c r="AY890" s="41"/>
      <c r="AZ890" s="41"/>
      <c r="BA890" s="41"/>
      <c r="BB890" s="41"/>
      <c r="BC890" s="41"/>
      <c r="BD890" s="41"/>
      <c r="BE890" s="41"/>
      <c r="BF890" s="41"/>
      <c r="BG890" s="41"/>
    </row>
    <row r="891" spans="1:59" s="35" customFormat="1" ht="15.6">
      <c r="A891" s="44" t="s">
        <v>83</v>
      </c>
      <c r="B891" s="44" t="str">
        <f>VLOOKUP(A891,'CENTROS DE COSTOS'!A:D,2,0)</f>
        <v>0036-0007</v>
      </c>
      <c r="C891" s="44" t="str">
        <f>VLOOKUP(A891,'CENTROS DE COSTOS'!A:D,3,0)</f>
        <v>Wompi Santander</v>
      </c>
      <c r="D891" s="44">
        <v>54673</v>
      </c>
      <c r="E891" s="44">
        <v>2877734</v>
      </c>
      <c r="F891" s="44">
        <v>80300</v>
      </c>
      <c r="G891" s="44" t="s">
        <v>35</v>
      </c>
      <c r="H891" s="44" t="s">
        <v>893</v>
      </c>
      <c r="I891" s="44" t="s">
        <v>625</v>
      </c>
      <c r="J891" s="44" t="s">
        <v>6316</v>
      </c>
      <c r="K891" s="44" t="s">
        <v>1174</v>
      </c>
      <c r="L891" s="44" t="s">
        <v>6317</v>
      </c>
      <c r="M891" s="52">
        <v>45944.467361111114</v>
      </c>
      <c r="N891" s="52">
        <v>45944.657638888886</v>
      </c>
      <c r="O891" s="44" t="s">
        <v>37</v>
      </c>
      <c r="P891" s="44" t="s">
        <v>37</v>
      </c>
      <c r="Q891" s="44" t="s">
        <v>3805</v>
      </c>
      <c r="R891" s="44" t="s">
        <v>3806</v>
      </c>
      <c r="S891" s="44" t="s">
        <v>6318</v>
      </c>
      <c r="T891" s="44" t="s">
        <v>3828</v>
      </c>
      <c r="U891" s="44">
        <v>16</v>
      </c>
      <c r="V891" s="44" t="s">
        <v>43</v>
      </c>
      <c r="W891" s="44" t="str">
        <f>VLOOKUP(D891,TIPOLOGIA!A:F,6,0)</f>
        <v>TERRESTRE</v>
      </c>
      <c r="X891" s="44" t="s">
        <v>6319</v>
      </c>
      <c r="Y891" s="44">
        <v>1</v>
      </c>
      <c r="Z891" s="63">
        <f>IF(T891="SOPORTE_TELEFÓNICO",'TARIFAS 2025'!$B$14,IF(V891="PRINCIPAL",'TARIFAS 2025'!$B$11,IF(V891="INTERMEDIA",'TARIFAS 2025'!$C$11,IF(V891="LEJANA",'TARIFAS 2025'!$D$11))))</f>
        <v>36351</v>
      </c>
      <c r="AA891" s="63">
        <f t="shared" si="13"/>
        <v>36351</v>
      </c>
      <c r="AB891" s="41"/>
      <c r="AC891" s="41"/>
      <c r="AD891" s="41"/>
      <c r="AE891" s="41"/>
      <c r="AF891" s="41"/>
      <c r="AG891" s="41"/>
      <c r="AH891" s="41"/>
      <c r="AI891" s="41"/>
      <c r="AJ891" s="41"/>
      <c r="AK891" s="41"/>
      <c r="AL891" s="41"/>
      <c r="AM891" s="41"/>
      <c r="AN891" s="41"/>
      <c r="AO891" s="41"/>
      <c r="AP891" s="41"/>
      <c r="AQ891" s="41"/>
      <c r="AR891" s="41"/>
      <c r="AS891" s="41"/>
      <c r="AT891" s="41"/>
      <c r="AU891" s="41"/>
      <c r="AV891" s="41"/>
      <c r="AW891" s="41"/>
      <c r="AX891" s="41"/>
      <c r="AY891" s="41"/>
      <c r="AZ891" s="41"/>
      <c r="BA891" s="41"/>
      <c r="BB891" s="41"/>
      <c r="BC891" s="41"/>
      <c r="BD891" s="41"/>
      <c r="BE891" s="41"/>
      <c r="BF891" s="41"/>
      <c r="BG891" s="41"/>
    </row>
    <row r="892" spans="1:59" s="35" customFormat="1" ht="15.6">
      <c r="A892" s="44" t="s">
        <v>73</v>
      </c>
      <c r="B892" s="44" t="str">
        <f>VLOOKUP(A892,'CENTROS DE COSTOS'!A:D,2,0)</f>
        <v>0036-0004</v>
      </c>
      <c r="C892" s="44" t="str">
        <f>VLOOKUP(A892,'CENTROS DE COSTOS'!A:D,3,0)</f>
        <v>Wompi Centro</v>
      </c>
      <c r="D892" s="44">
        <v>11001</v>
      </c>
      <c r="E892" s="44">
        <v>2851830</v>
      </c>
      <c r="F892" s="44">
        <v>34258</v>
      </c>
      <c r="G892" s="44" t="s">
        <v>35</v>
      </c>
      <c r="H892" s="44" t="s">
        <v>620</v>
      </c>
      <c r="I892" s="44" t="s">
        <v>2057</v>
      </c>
      <c r="J892" s="44" t="s">
        <v>6320</v>
      </c>
      <c r="K892" s="44" t="s">
        <v>1174</v>
      </c>
      <c r="L892" s="44" t="s">
        <v>6321</v>
      </c>
      <c r="M892" s="52">
        <v>45937.527777777781</v>
      </c>
      <c r="N892" s="52">
        <v>45944.665972222225</v>
      </c>
      <c r="O892" s="44" t="s">
        <v>37</v>
      </c>
      <c r="P892" s="44" t="s">
        <v>37</v>
      </c>
      <c r="Q892" s="44" t="s">
        <v>3805</v>
      </c>
      <c r="R892" s="44" t="s">
        <v>3806</v>
      </c>
      <c r="S892" s="44" t="s">
        <v>6322</v>
      </c>
      <c r="T892" s="44" t="s">
        <v>1178</v>
      </c>
      <c r="U892" s="44">
        <v>32</v>
      </c>
      <c r="V892" s="44" t="s">
        <v>42</v>
      </c>
      <c r="W892" s="44" t="str">
        <f>VLOOKUP(D892,TIPOLOGIA!A:F,6,0)</f>
        <v>TERRESTRE</v>
      </c>
      <c r="X892" s="44" t="s">
        <v>4908</v>
      </c>
      <c r="Y892" s="44">
        <v>1</v>
      </c>
      <c r="Z892" s="63">
        <f>IF(T892="SOPORTE_TELEFÓNICO",'TARIFAS 2025'!$B$14,IF(V892="PRINCIPAL",'TARIFAS 2025'!$B$11,IF(V892="INTERMEDIA",'TARIFAS 2025'!$C$11,IF(V892="LEJANA",'TARIFAS 2025'!$D$11))))</f>
        <v>31419</v>
      </c>
      <c r="AA892" s="63">
        <f t="shared" si="13"/>
        <v>31419</v>
      </c>
      <c r="AB892" s="41"/>
      <c r="AC892" s="41"/>
      <c r="AD892" s="41"/>
      <c r="AE892" s="41"/>
      <c r="AF892" s="41"/>
      <c r="AG892" s="41"/>
      <c r="AH892" s="41"/>
      <c r="AI892" s="41"/>
      <c r="AJ892" s="41"/>
      <c r="AK892" s="41"/>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row>
    <row r="893" spans="1:59" s="35" customFormat="1" ht="15.6">
      <c r="A893" s="44" t="s">
        <v>79</v>
      </c>
      <c r="B893" s="44" t="str">
        <f>VLOOKUP(A893,'CENTROS DE COSTOS'!A:D,2,0)</f>
        <v>0036-0003</v>
      </c>
      <c r="C893" s="44" t="str">
        <f>VLOOKUP(A893,'CENTROS DE COSTOS'!A:D,3,0)</f>
        <v>Wompi Suroccidente</v>
      </c>
      <c r="D893" s="44">
        <v>19001</v>
      </c>
      <c r="E893" s="44">
        <v>2855563</v>
      </c>
      <c r="F893" s="44">
        <v>77560</v>
      </c>
      <c r="G893" s="44" t="s">
        <v>35</v>
      </c>
      <c r="H893" s="44" t="s">
        <v>500</v>
      </c>
      <c r="I893" s="44" t="s">
        <v>95</v>
      </c>
      <c r="J893" s="44" t="s">
        <v>6323</v>
      </c>
      <c r="K893" s="44" t="s">
        <v>1174</v>
      </c>
      <c r="L893" s="44" t="s">
        <v>6324</v>
      </c>
      <c r="M893" s="52">
        <v>45938.363888888889</v>
      </c>
      <c r="N893" s="52">
        <v>45944.668749999997</v>
      </c>
      <c r="O893" s="44" t="s">
        <v>37</v>
      </c>
      <c r="P893" s="44" t="s">
        <v>37</v>
      </c>
      <c r="Q893" s="44" t="s">
        <v>3805</v>
      </c>
      <c r="R893" s="44" t="s">
        <v>3806</v>
      </c>
      <c r="S893" s="44" t="s">
        <v>6325</v>
      </c>
      <c r="T893" s="44" t="s">
        <v>1178</v>
      </c>
      <c r="U893" s="44">
        <v>24</v>
      </c>
      <c r="V893" s="44" t="s">
        <v>44</v>
      </c>
      <c r="W893" s="44" t="str">
        <f>VLOOKUP(D893,TIPOLOGIA!A:F,6,0)</f>
        <v>TERRESTRE</v>
      </c>
      <c r="X893" s="44" t="s">
        <v>1621</v>
      </c>
      <c r="Y893" s="44">
        <v>1</v>
      </c>
      <c r="Z893" s="63">
        <f>IF(T893="SOPORTE_TELEFÓNICO",'TARIFAS 2025'!$B$14,IF(V893="PRINCIPAL",'TARIFAS 2025'!$B$11,IF(V893="INTERMEDIA",'TARIFAS 2025'!$C$11,IF(V893="LEJANA",'TARIFAS 2025'!$D$11))))</f>
        <v>40250</v>
      </c>
      <c r="AA893" s="63">
        <f t="shared" si="13"/>
        <v>40250</v>
      </c>
      <c r="AB893" s="41"/>
      <c r="AC893" s="41"/>
      <c r="AD893" s="41"/>
      <c r="AE893" s="41"/>
      <c r="AF893" s="41"/>
      <c r="AG893" s="41"/>
      <c r="AH893" s="41"/>
      <c r="AI893" s="41"/>
      <c r="AJ893" s="41"/>
      <c r="AK893" s="41"/>
      <c r="AL893" s="41"/>
      <c r="AM893" s="41"/>
      <c r="AN893" s="41"/>
      <c r="AO893" s="41"/>
      <c r="AP893" s="41"/>
      <c r="AQ893" s="41"/>
      <c r="AR893" s="41"/>
      <c r="AS893" s="41"/>
      <c r="AT893" s="41"/>
      <c r="AU893" s="41"/>
      <c r="AV893" s="41"/>
      <c r="AW893" s="41"/>
      <c r="AX893" s="41"/>
      <c r="AY893" s="41"/>
      <c r="AZ893" s="41"/>
      <c r="BA893" s="41"/>
      <c r="BB893" s="41"/>
      <c r="BC893" s="41"/>
      <c r="BD893" s="41"/>
      <c r="BE893" s="41"/>
      <c r="BF893" s="41"/>
      <c r="BG893" s="41"/>
    </row>
    <row r="894" spans="1:59" s="35" customFormat="1" ht="15.6">
      <c r="A894" s="44" t="s">
        <v>79</v>
      </c>
      <c r="B894" s="44" t="str">
        <f>VLOOKUP(A894,'CENTROS DE COSTOS'!A:D,2,0)</f>
        <v>0036-0003</v>
      </c>
      <c r="C894" s="44" t="str">
        <f>VLOOKUP(A894,'CENTROS DE COSTOS'!A:D,3,0)</f>
        <v>Wompi Suroccidente</v>
      </c>
      <c r="D894" s="44">
        <v>19001</v>
      </c>
      <c r="E894" s="44">
        <v>2859686</v>
      </c>
      <c r="F894" s="44">
        <v>73706</v>
      </c>
      <c r="G894" s="44" t="s">
        <v>35</v>
      </c>
      <c r="H894" s="44" t="s">
        <v>500</v>
      </c>
      <c r="I894" s="44" t="s">
        <v>95</v>
      </c>
      <c r="J894" s="44" t="s">
        <v>6326</v>
      </c>
      <c r="K894" s="44" t="s">
        <v>1174</v>
      </c>
      <c r="L894" s="44" t="s">
        <v>6327</v>
      </c>
      <c r="M894" s="52">
        <v>45938.688194444447</v>
      </c>
      <c r="N894" s="52">
        <v>45944.671527777777</v>
      </c>
      <c r="O894" s="44" t="s">
        <v>37</v>
      </c>
      <c r="P894" s="44" t="s">
        <v>37</v>
      </c>
      <c r="Q894" s="44" t="s">
        <v>3805</v>
      </c>
      <c r="R894" s="44" t="s">
        <v>3806</v>
      </c>
      <c r="S894" s="44" t="s">
        <v>6328</v>
      </c>
      <c r="T894" s="44" t="s">
        <v>1178</v>
      </c>
      <c r="U894" s="44">
        <v>24</v>
      </c>
      <c r="V894" s="44" t="s">
        <v>44</v>
      </c>
      <c r="W894" s="44" t="str">
        <f>VLOOKUP(D894,TIPOLOGIA!A:F,6,0)</f>
        <v>TERRESTRE</v>
      </c>
      <c r="X894" s="44" t="s">
        <v>1332</v>
      </c>
      <c r="Y894" s="44">
        <v>1</v>
      </c>
      <c r="Z894" s="63">
        <f>IF(T894="SOPORTE_TELEFÓNICO",'TARIFAS 2025'!$B$14,IF(V894="PRINCIPAL",'TARIFAS 2025'!$B$11,IF(V894="INTERMEDIA",'TARIFAS 2025'!$C$11,IF(V894="LEJANA",'TARIFAS 2025'!$D$11))))</f>
        <v>40250</v>
      </c>
      <c r="AA894" s="63">
        <f t="shared" si="13"/>
        <v>40250</v>
      </c>
      <c r="AB894" s="41"/>
      <c r="AC894" s="41"/>
      <c r="AD894" s="41"/>
      <c r="AE894" s="41"/>
      <c r="AF894" s="41"/>
      <c r="AG894" s="41"/>
      <c r="AH894" s="41"/>
      <c r="AI894" s="41"/>
      <c r="AJ894" s="41"/>
      <c r="AK894" s="41"/>
      <c r="AL894" s="41"/>
      <c r="AM894" s="41"/>
      <c r="AN894" s="41"/>
      <c r="AO894" s="41"/>
      <c r="AP894" s="41"/>
      <c r="AQ894" s="41"/>
      <c r="AR894" s="41"/>
      <c r="AS894" s="41"/>
      <c r="AT894" s="41"/>
      <c r="AU894" s="41"/>
      <c r="AV894" s="41"/>
      <c r="AW894" s="41"/>
      <c r="AX894" s="41"/>
      <c r="AY894" s="41"/>
      <c r="AZ894" s="41"/>
      <c r="BA894" s="41"/>
      <c r="BB894" s="41"/>
      <c r="BC894" s="41"/>
      <c r="BD894" s="41"/>
      <c r="BE894" s="41"/>
      <c r="BF894" s="41"/>
      <c r="BG894" s="41"/>
    </row>
    <row r="895" spans="1:59" s="35" customFormat="1" ht="15.6">
      <c r="A895" s="44" t="s">
        <v>83</v>
      </c>
      <c r="B895" s="44" t="str">
        <f>VLOOKUP(A895,'CENTROS DE COSTOS'!A:D,2,0)</f>
        <v>0036-0007</v>
      </c>
      <c r="C895" s="44" t="str">
        <f>VLOOKUP(A895,'CENTROS DE COSTOS'!A:D,3,0)</f>
        <v>Wompi Santander</v>
      </c>
      <c r="D895" s="44">
        <v>54001</v>
      </c>
      <c r="E895" s="44">
        <v>2862335</v>
      </c>
      <c r="F895" s="44">
        <v>79070</v>
      </c>
      <c r="G895" s="44" t="s">
        <v>35</v>
      </c>
      <c r="H895" s="44" t="s">
        <v>893</v>
      </c>
      <c r="I895" s="44" t="s">
        <v>83</v>
      </c>
      <c r="J895" s="44" t="s">
        <v>6329</v>
      </c>
      <c r="K895" s="44" t="s">
        <v>1174</v>
      </c>
      <c r="L895" s="44" t="s">
        <v>6330</v>
      </c>
      <c r="M895" s="52">
        <v>45939.42083333333</v>
      </c>
      <c r="N895" s="52">
        <v>45944.67291666667</v>
      </c>
      <c r="O895" s="44" t="s">
        <v>37</v>
      </c>
      <c r="P895" s="44" t="s">
        <v>37</v>
      </c>
      <c r="Q895" s="44" t="s">
        <v>3805</v>
      </c>
      <c r="R895" s="44" t="s">
        <v>3806</v>
      </c>
      <c r="S895" s="44" t="s">
        <v>6331</v>
      </c>
      <c r="T895" s="44" t="s">
        <v>1178</v>
      </c>
      <c r="U895" s="44">
        <v>16</v>
      </c>
      <c r="V895" s="44" t="s">
        <v>42</v>
      </c>
      <c r="W895" s="44" t="str">
        <f>VLOOKUP(D895,TIPOLOGIA!A:F,6,0)</f>
        <v>TERRESTRE</v>
      </c>
      <c r="X895" s="44" t="s">
        <v>1332</v>
      </c>
      <c r="Y895" s="44">
        <v>1</v>
      </c>
      <c r="Z895" s="63">
        <f>IF(T895="SOPORTE_TELEFÓNICO",'TARIFAS 2025'!$B$14,IF(V895="PRINCIPAL",'TARIFAS 2025'!$B$11,IF(V895="INTERMEDIA",'TARIFAS 2025'!$C$11,IF(V895="LEJANA",'TARIFAS 2025'!$D$11))))</f>
        <v>31419</v>
      </c>
      <c r="AA895" s="63">
        <f t="shared" si="13"/>
        <v>31419</v>
      </c>
      <c r="AB895" s="41"/>
      <c r="AC895" s="41"/>
      <c r="AD895" s="41"/>
      <c r="AE895" s="41"/>
      <c r="AF895" s="41"/>
      <c r="AG895" s="41"/>
      <c r="AH895" s="41"/>
      <c r="AI895" s="41"/>
      <c r="AJ895" s="41"/>
      <c r="AK895" s="41"/>
      <c r="AL895" s="41"/>
      <c r="AM895" s="41"/>
      <c r="AN895" s="41"/>
      <c r="AO895" s="41"/>
      <c r="AP895" s="41"/>
      <c r="AQ895" s="41"/>
      <c r="AR895" s="41"/>
      <c r="AS895" s="41"/>
      <c r="AT895" s="41"/>
      <c r="AU895" s="41"/>
      <c r="AV895" s="41"/>
      <c r="AW895" s="41"/>
      <c r="AX895" s="41"/>
      <c r="AY895" s="41"/>
      <c r="AZ895" s="41"/>
      <c r="BA895" s="41"/>
      <c r="BB895" s="41"/>
      <c r="BC895" s="41"/>
      <c r="BD895" s="41"/>
      <c r="BE895" s="41"/>
      <c r="BF895" s="41"/>
      <c r="BG895" s="41"/>
    </row>
    <row r="896" spans="1:59" s="35" customFormat="1" ht="15.6">
      <c r="A896" s="44" t="s">
        <v>91</v>
      </c>
      <c r="B896" s="44" t="str">
        <f>VLOOKUP(A896,'CENTROS DE COSTOS'!A:D,2,0)</f>
        <v>0036-0001</v>
      </c>
      <c r="C896" s="44" t="str">
        <f>VLOOKUP(A896,'CENTROS DE COSTOS'!A:D,3,0)</f>
        <v>Wompi Costa</v>
      </c>
      <c r="D896" s="44">
        <v>23001</v>
      </c>
      <c r="E896" s="44">
        <v>2863950</v>
      </c>
      <c r="F896" s="44">
        <v>78543</v>
      </c>
      <c r="G896" s="44" t="s">
        <v>35</v>
      </c>
      <c r="H896" s="44" t="s">
        <v>278</v>
      </c>
      <c r="I896" s="44" t="s">
        <v>91</v>
      </c>
      <c r="J896" s="44" t="s">
        <v>6332</v>
      </c>
      <c r="K896" s="44" t="s">
        <v>1174</v>
      </c>
      <c r="L896" s="44" t="s">
        <v>6333</v>
      </c>
      <c r="M896" s="52">
        <v>45939.547222222223</v>
      </c>
      <c r="N896" s="52">
        <v>45944.675694444442</v>
      </c>
      <c r="O896" s="44" t="s">
        <v>37</v>
      </c>
      <c r="P896" s="44" t="s">
        <v>37</v>
      </c>
      <c r="Q896" s="44" t="s">
        <v>3805</v>
      </c>
      <c r="R896" s="44" t="s">
        <v>3806</v>
      </c>
      <c r="S896" s="44" t="s">
        <v>6334</v>
      </c>
      <c r="T896" s="44" t="s">
        <v>1178</v>
      </c>
      <c r="U896" s="44">
        <v>24</v>
      </c>
      <c r="V896" s="44" t="s">
        <v>42</v>
      </c>
      <c r="W896" s="44" t="str">
        <f>VLOOKUP(D896,TIPOLOGIA!A:F,6,0)</f>
        <v>TERRESTRE</v>
      </c>
      <c r="X896" s="44" t="s">
        <v>1286</v>
      </c>
      <c r="Y896" s="44">
        <v>1</v>
      </c>
      <c r="Z896" s="63">
        <f>IF(T896="SOPORTE_TELEFÓNICO",'TARIFAS 2025'!$B$14,IF(V896="PRINCIPAL",'TARIFAS 2025'!$B$11,IF(V896="INTERMEDIA",'TARIFAS 2025'!$C$11,IF(V896="LEJANA",'TARIFAS 2025'!$D$11))))</f>
        <v>31419</v>
      </c>
      <c r="AA896" s="63">
        <f t="shared" si="13"/>
        <v>31419</v>
      </c>
      <c r="AB896" s="41"/>
      <c r="AC896" s="41"/>
      <c r="AD896" s="41"/>
      <c r="AE896" s="41"/>
      <c r="AF896" s="41"/>
      <c r="AG896" s="41"/>
      <c r="AH896" s="41"/>
      <c r="AI896" s="41"/>
      <c r="AJ896" s="41"/>
      <c r="AK896" s="41"/>
      <c r="AL896" s="41"/>
      <c r="AM896" s="41"/>
      <c r="AN896" s="41"/>
      <c r="AO896" s="41"/>
      <c r="AP896" s="41"/>
      <c r="AQ896" s="41"/>
      <c r="AR896" s="41"/>
      <c r="AS896" s="41"/>
      <c r="AT896" s="41"/>
      <c r="AU896" s="41"/>
      <c r="AV896" s="41"/>
      <c r="AW896" s="41"/>
      <c r="AX896" s="41"/>
      <c r="AY896" s="41"/>
      <c r="AZ896" s="41"/>
      <c r="BA896" s="41"/>
      <c r="BB896" s="41"/>
      <c r="BC896" s="41"/>
      <c r="BD896" s="41"/>
      <c r="BE896" s="41"/>
      <c r="BF896" s="41"/>
      <c r="BG896" s="41"/>
    </row>
    <row r="897" spans="1:59" s="35" customFormat="1" ht="15.6">
      <c r="A897" s="44" t="s">
        <v>76</v>
      </c>
      <c r="B897" s="44" t="str">
        <f>VLOOKUP(A897,'CENTROS DE COSTOS'!A:D,2,0)</f>
        <v>0036-0007</v>
      </c>
      <c r="C897" s="44" t="str">
        <f>VLOOKUP(A897,'CENTROS DE COSTOS'!A:D,3,0)</f>
        <v>Wompi Santander</v>
      </c>
      <c r="D897" s="44">
        <v>68001</v>
      </c>
      <c r="E897" s="44">
        <v>2876840</v>
      </c>
      <c r="F897" s="44">
        <v>61519</v>
      </c>
      <c r="G897" s="44" t="s">
        <v>35</v>
      </c>
      <c r="H897" s="44" t="s">
        <v>965</v>
      </c>
      <c r="I897" s="44" t="s">
        <v>76</v>
      </c>
      <c r="J897" s="44" t="s">
        <v>2138</v>
      </c>
      <c r="K897" s="44" t="s">
        <v>1174</v>
      </c>
      <c r="L897" s="44" t="s">
        <v>6335</v>
      </c>
      <c r="M897" s="52">
        <v>45944.42083333333</v>
      </c>
      <c r="N897" s="52">
        <v>45944.679166666669</v>
      </c>
      <c r="O897" s="44" t="s">
        <v>37</v>
      </c>
      <c r="P897" s="44" t="s">
        <v>37</v>
      </c>
      <c r="Q897" s="44" t="s">
        <v>3805</v>
      </c>
      <c r="R897" s="44" t="s">
        <v>3806</v>
      </c>
      <c r="S897" s="44" t="s">
        <v>6336</v>
      </c>
      <c r="T897" s="44" t="s">
        <v>1178</v>
      </c>
      <c r="U897" s="44">
        <v>24</v>
      </c>
      <c r="V897" s="44" t="s">
        <v>42</v>
      </c>
      <c r="W897" s="44" t="str">
        <f>VLOOKUP(D897,TIPOLOGIA!A:F,6,0)</f>
        <v>TERRESTRE</v>
      </c>
      <c r="X897" s="44" t="s">
        <v>3928</v>
      </c>
      <c r="Y897" s="44">
        <v>1</v>
      </c>
      <c r="Z897" s="63">
        <f>IF(T897="SOPORTE_TELEFÓNICO",'TARIFAS 2025'!$B$14,IF(V897="PRINCIPAL",'TARIFAS 2025'!$B$11,IF(V897="INTERMEDIA",'TARIFAS 2025'!$C$11,IF(V897="LEJANA",'TARIFAS 2025'!$D$11))))</f>
        <v>31419</v>
      </c>
      <c r="AA897" s="63">
        <f t="shared" si="13"/>
        <v>31419</v>
      </c>
      <c r="AB897" s="41"/>
      <c r="AC897" s="41"/>
      <c r="AD897" s="41"/>
      <c r="AE897" s="41"/>
      <c r="AF897" s="41"/>
      <c r="AG897" s="41"/>
      <c r="AH897" s="41"/>
      <c r="AI897" s="41"/>
      <c r="AJ897" s="41"/>
      <c r="AK897" s="41"/>
      <c r="AL897" s="41"/>
      <c r="AM897" s="41"/>
      <c r="AN897" s="41"/>
      <c r="AO897" s="41"/>
      <c r="AP897" s="41"/>
      <c r="AQ897" s="41"/>
      <c r="AR897" s="41"/>
      <c r="AS897" s="41"/>
      <c r="AT897" s="41"/>
      <c r="AU897" s="41"/>
      <c r="AV897" s="41"/>
      <c r="AW897" s="41"/>
      <c r="AX897" s="41"/>
      <c r="AY897" s="41"/>
      <c r="AZ897" s="41"/>
      <c r="BA897" s="41"/>
      <c r="BB897" s="41"/>
      <c r="BC897" s="41"/>
      <c r="BD897" s="41"/>
      <c r="BE897" s="41"/>
      <c r="BF897" s="41"/>
      <c r="BG897" s="41"/>
    </row>
    <row r="898" spans="1:59" s="35" customFormat="1" ht="15.6">
      <c r="A898" s="44" t="s">
        <v>100</v>
      </c>
      <c r="B898" s="44" t="str">
        <f>VLOOKUP(A898,'CENTROS DE COSTOS'!A:D,2,0)</f>
        <v>0036-0006</v>
      </c>
      <c r="C898" s="44" t="str">
        <f>VLOOKUP(A898,'CENTROS DE COSTOS'!A:D,3,0)</f>
        <v>Wompi Oriente</v>
      </c>
      <c r="D898" s="44">
        <v>50001</v>
      </c>
      <c r="E898" s="44">
        <v>2873010</v>
      </c>
      <c r="F898" s="44">
        <v>74768</v>
      </c>
      <c r="G898" s="44" t="s">
        <v>35</v>
      </c>
      <c r="H898" s="44" t="s">
        <v>816</v>
      </c>
      <c r="I898" s="44" t="s">
        <v>100</v>
      </c>
      <c r="J898" s="44" t="s">
        <v>6337</v>
      </c>
      <c r="K898" s="44" t="s">
        <v>1174</v>
      </c>
      <c r="L898" s="44" t="s">
        <v>6338</v>
      </c>
      <c r="M898" s="52">
        <v>45944.333333333336</v>
      </c>
      <c r="N898" s="52">
        <v>45944.681944444441</v>
      </c>
      <c r="O898" s="44" t="s">
        <v>37</v>
      </c>
      <c r="P898" s="44" t="s">
        <v>37</v>
      </c>
      <c r="Q898" s="44" t="s">
        <v>4094</v>
      </c>
      <c r="R898" s="44" t="s">
        <v>4095</v>
      </c>
      <c r="S898" s="44" t="s">
        <v>6339</v>
      </c>
      <c r="T898" s="44" t="s">
        <v>1178</v>
      </c>
      <c r="U898" s="44"/>
      <c r="V898" s="44" t="s">
        <v>42</v>
      </c>
      <c r="W898" s="44" t="str">
        <f>VLOOKUP(D898,TIPOLOGIA!A:F,6,0)</f>
        <v>TERRESTRE</v>
      </c>
      <c r="X898" s="44" t="s">
        <v>1396</v>
      </c>
      <c r="Y898" s="44">
        <v>1</v>
      </c>
      <c r="Z898" s="63">
        <f>IF(T898="SOPORTE_TELEFÓNICO",'TARIFAS 2025'!$B$14,IF(V898="PRINCIPAL",'TARIFAS 2025'!$B$11,IF(V898="INTERMEDIA",'TARIFAS 2025'!$C$11,IF(V898="LEJANA",'TARIFAS 2025'!$D$11))))</f>
        <v>31419</v>
      </c>
      <c r="AA898" s="63">
        <f t="shared" si="13"/>
        <v>31419</v>
      </c>
      <c r="AB898" s="41"/>
      <c r="AC898" s="41"/>
      <c r="AD898" s="41"/>
      <c r="AE898" s="41"/>
      <c r="AF898" s="41"/>
      <c r="AG898" s="41"/>
      <c r="AH898" s="41"/>
      <c r="AI898" s="41"/>
      <c r="AJ898" s="41"/>
      <c r="AK898" s="41"/>
      <c r="AL898" s="41"/>
      <c r="AM898" s="41"/>
      <c r="AN898" s="41"/>
      <c r="AO898" s="41"/>
      <c r="AP898" s="41"/>
      <c r="AQ898" s="41"/>
      <c r="AR898" s="41"/>
      <c r="AS898" s="41"/>
      <c r="AT898" s="41"/>
      <c r="AU898" s="41"/>
      <c r="AV898" s="41"/>
      <c r="AW898" s="41"/>
      <c r="AX898" s="41"/>
      <c r="AY898" s="41"/>
      <c r="AZ898" s="41"/>
      <c r="BA898" s="41"/>
      <c r="BB898" s="41"/>
      <c r="BC898" s="41"/>
      <c r="BD898" s="41"/>
      <c r="BE898" s="41"/>
      <c r="BF898" s="41"/>
      <c r="BG898" s="41"/>
    </row>
    <row r="899" spans="1:59" s="35" customFormat="1" ht="15.6">
      <c r="A899" s="44" t="s">
        <v>83</v>
      </c>
      <c r="B899" s="44" t="str">
        <f>VLOOKUP(A899,'CENTROS DE COSTOS'!A:D,2,0)</f>
        <v>0036-0007</v>
      </c>
      <c r="C899" s="44" t="str">
        <f>VLOOKUP(A899,'CENTROS DE COSTOS'!A:D,3,0)</f>
        <v>Wompi Santander</v>
      </c>
      <c r="D899" s="44">
        <v>54498</v>
      </c>
      <c r="E899" s="44">
        <v>2846063</v>
      </c>
      <c r="F899" s="44">
        <v>71623</v>
      </c>
      <c r="G899" s="44" t="s">
        <v>35</v>
      </c>
      <c r="H899" s="44" t="s">
        <v>893</v>
      </c>
      <c r="I899" s="44" t="s">
        <v>918</v>
      </c>
      <c r="J899" s="44" t="s">
        <v>6340</v>
      </c>
      <c r="K899" s="44" t="s">
        <v>1174</v>
      </c>
      <c r="L899" s="44" t="s">
        <v>6341</v>
      </c>
      <c r="M899" s="52">
        <v>45936.617361111108</v>
      </c>
      <c r="N899" s="52">
        <v>45944.705555555556</v>
      </c>
      <c r="O899" s="44" t="s">
        <v>37</v>
      </c>
      <c r="P899" s="44" t="s">
        <v>37</v>
      </c>
      <c r="Q899" s="44" t="s">
        <v>3805</v>
      </c>
      <c r="R899" s="44" t="s">
        <v>3806</v>
      </c>
      <c r="S899" s="44" t="s">
        <v>6342</v>
      </c>
      <c r="T899" s="44" t="s">
        <v>3828</v>
      </c>
      <c r="U899" s="44">
        <v>64</v>
      </c>
      <c r="V899" s="44" t="s">
        <v>44</v>
      </c>
      <c r="W899" s="44" t="str">
        <f>VLOOKUP(D899,TIPOLOGIA!A:F,6,0)</f>
        <v>TERRESTRE</v>
      </c>
      <c r="X899" s="44" t="s">
        <v>2714</v>
      </c>
      <c r="Y899" s="44">
        <v>1</v>
      </c>
      <c r="Z899" s="63">
        <f>IF(T899="SOPORTE_TELEFÓNICO",'TARIFAS 2025'!$B$14,IF(V899="PRINCIPAL",'TARIFAS 2025'!$B$11,IF(V899="INTERMEDIA",'TARIFAS 2025'!$C$11,IF(V899="LEJANA",'TARIFAS 2025'!$D$11))))</f>
        <v>40250</v>
      </c>
      <c r="AA899" s="63">
        <f t="shared" ref="AA899:AA962" si="14">Z899*Y899</f>
        <v>40250</v>
      </c>
      <c r="AB899" s="41"/>
      <c r="AC899" s="41"/>
      <c r="AD899" s="41"/>
      <c r="AE899" s="41"/>
      <c r="AF899" s="41"/>
      <c r="AG899" s="41"/>
      <c r="AH899" s="41"/>
      <c r="AI899" s="41"/>
      <c r="AJ899" s="41"/>
      <c r="AK899" s="41"/>
      <c r="AL899" s="41"/>
      <c r="AM899" s="41"/>
      <c r="AN899" s="41"/>
      <c r="AO899" s="41"/>
      <c r="AP899" s="41"/>
      <c r="AQ899" s="41"/>
      <c r="AR899" s="41"/>
      <c r="AS899" s="41"/>
      <c r="AT899" s="41"/>
      <c r="AU899" s="41"/>
      <c r="AV899" s="41"/>
      <c r="AW899" s="41"/>
      <c r="AX899" s="41"/>
      <c r="AY899" s="41"/>
      <c r="AZ899" s="41"/>
      <c r="BA899" s="41"/>
      <c r="BB899" s="41"/>
      <c r="BC899" s="41"/>
      <c r="BD899" s="41"/>
      <c r="BE899" s="41"/>
      <c r="BF899" s="41"/>
      <c r="BG899" s="41"/>
    </row>
    <row r="900" spans="1:59" s="35" customFormat="1" ht="15.6">
      <c r="A900" s="44" t="s">
        <v>76</v>
      </c>
      <c r="B900" s="44" t="str">
        <f>VLOOKUP(A900,'CENTROS DE COSTOS'!A:D,2,0)</f>
        <v>0036-0007</v>
      </c>
      <c r="C900" s="44" t="str">
        <f>VLOOKUP(A900,'CENTROS DE COSTOS'!A:D,3,0)</f>
        <v>Wompi Santander</v>
      </c>
      <c r="D900" s="44">
        <v>68679</v>
      </c>
      <c r="E900" s="44">
        <v>2848008</v>
      </c>
      <c r="F900" s="44">
        <v>72305</v>
      </c>
      <c r="G900" s="44" t="s">
        <v>35</v>
      </c>
      <c r="H900" s="44" t="s">
        <v>965</v>
      </c>
      <c r="I900" s="44" t="s">
        <v>1022</v>
      </c>
      <c r="J900" s="44" t="s">
        <v>6343</v>
      </c>
      <c r="K900" s="44" t="s">
        <v>1174</v>
      </c>
      <c r="L900" s="44" t="s">
        <v>6344</v>
      </c>
      <c r="M900" s="52">
        <v>45937.333333333336</v>
      </c>
      <c r="N900" s="52">
        <v>45944.720138888886</v>
      </c>
      <c r="O900" s="44" t="s">
        <v>37</v>
      </c>
      <c r="P900" s="44" t="s">
        <v>37</v>
      </c>
      <c r="Q900" s="44" t="s">
        <v>3805</v>
      </c>
      <c r="R900" s="44" t="s">
        <v>3806</v>
      </c>
      <c r="S900" s="44" t="s">
        <v>6345</v>
      </c>
      <c r="T900" s="44" t="s">
        <v>3828</v>
      </c>
      <c r="U900" s="44">
        <v>32</v>
      </c>
      <c r="V900" s="44" t="s">
        <v>43</v>
      </c>
      <c r="W900" s="44" t="str">
        <f>VLOOKUP(D900,TIPOLOGIA!A:F,6,0)</f>
        <v>TERRESTRE</v>
      </c>
      <c r="X900" s="44" t="s">
        <v>5226</v>
      </c>
      <c r="Y900" s="44">
        <v>1</v>
      </c>
      <c r="Z900" s="63">
        <f>IF(T900="SOPORTE_TELEFÓNICO",'TARIFAS 2025'!$B$14,IF(V900="PRINCIPAL",'TARIFAS 2025'!$B$11,IF(V900="INTERMEDIA",'TARIFAS 2025'!$C$11,IF(V900="LEJANA",'TARIFAS 2025'!$D$11))))</f>
        <v>36351</v>
      </c>
      <c r="AA900" s="63">
        <f t="shared" si="14"/>
        <v>36351</v>
      </c>
      <c r="AB900" s="41"/>
      <c r="AC900" s="41"/>
      <c r="AD900" s="41"/>
      <c r="AE900" s="41"/>
      <c r="AF900" s="41"/>
      <c r="AG900" s="41"/>
      <c r="AH900" s="41"/>
      <c r="AI900" s="41"/>
      <c r="AJ900" s="41"/>
      <c r="AK900" s="41"/>
      <c r="AL900" s="41"/>
      <c r="AM900" s="41"/>
      <c r="AN900" s="41"/>
      <c r="AO900" s="41"/>
      <c r="AP900" s="41"/>
      <c r="AQ900" s="41"/>
      <c r="AR900" s="41"/>
      <c r="AS900" s="41"/>
      <c r="AT900" s="41"/>
      <c r="AU900" s="41"/>
      <c r="AV900" s="41"/>
      <c r="AW900" s="41"/>
      <c r="AX900" s="41"/>
      <c r="AY900" s="41"/>
      <c r="AZ900" s="41"/>
      <c r="BA900" s="41"/>
      <c r="BB900" s="41"/>
      <c r="BC900" s="41"/>
      <c r="BD900" s="41"/>
      <c r="BE900" s="41"/>
      <c r="BF900" s="41"/>
      <c r="BG900" s="41"/>
    </row>
    <row r="901" spans="1:59" s="35" customFormat="1" ht="15.6">
      <c r="A901" s="44" t="s">
        <v>73</v>
      </c>
      <c r="B901" s="44" t="str">
        <f>VLOOKUP(A901,'CENTROS DE COSTOS'!A:D,2,0)</f>
        <v>0036-0004</v>
      </c>
      <c r="C901" s="44" t="str">
        <f>VLOOKUP(A901,'CENTROS DE COSTOS'!A:D,3,0)</f>
        <v>Wompi Centro</v>
      </c>
      <c r="D901" s="44">
        <v>25430</v>
      </c>
      <c r="E901" s="44">
        <v>2847792</v>
      </c>
      <c r="F901" s="44">
        <v>77680</v>
      </c>
      <c r="G901" s="44" t="s">
        <v>35</v>
      </c>
      <c r="H901" s="44" t="s">
        <v>620</v>
      </c>
      <c r="I901" s="44" t="s">
        <v>676</v>
      </c>
      <c r="J901" s="44" t="s">
        <v>6346</v>
      </c>
      <c r="K901" s="44" t="s">
        <v>1174</v>
      </c>
      <c r="L901" s="44" t="s">
        <v>6347</v>
      </c>
      <c r="M901" s="52">
        <v>45937.333333333336</v>
      </c>
      <c r="N901" s="52">
        <v>45944.723611111112</v>
      </c>
      <c r="O901" s="44" t="s">
        <v>37</v>
      </c>
      <c r="P901" s="44" t="s">
        <v>37</v>
      </c>
      <c r="Q901" s="44" t="s">
        <v>3805</v>
      </c>
      <c r="R901" s="44" t="s">
        <v>3806</v>
      </c>
      <c r="S901" s="44" t="s">
        <v>6348</v>
      </c>
      <c r="T901" s="44" t="s">
        <v>3828</v>
      </c>
      <c r="U901" s="44">
        <v>56</v>
      </c>
      <c r="V901" s="44" t="s">
        <v>43</v>
      </c>
      <c r="W901" s="44" t="str">
        <f>VLOOKUP(D901,TIPOLOGIA!A:F,6,0)</f>
        <v>TERRESTRE</v>
      </c>
      <c r="X901" s="44" t="s">
        <v>5226</v>
      </c>
      <c r="Y901" s="44">
        <v>1</v>
      </c>
      <c r="Z901" s="63">
        <f>IF(T901="SOPORTE_TELEFÓNICO",'TARIFAS 2025'!$B$14,IF(V901="PRINCIPAL",'TARIFAS 2025'!$B$11,IF(V901="INTERMEDIA",'TARIFAS 2025'!$C$11,IF(V901="LEJANA",'TARIFAS 2025'!$D$11))))</f>
        <v>36351</v>
      </c>
      <c r="AA901" s="63">
        <f t="shared" si="14"/>
        <v>36351</v>
      </c>
      <c r="AB901" s="41"/>
      <c r="AC901" s="41"/>
      <c r="AD901" s="41"/>
      <c r="AE901" s="41"/>
      <c r="AF901" s="41"/>
      <c r="AG901" s="41"/>
      <c r="AH901" s="41"/>
      <c r="AI901" s="41"/>
      <c r="AJ901" s="41"/>
      <c r="AK901" s="41"/>
      <c r="AL901" s="41"/>
      <c r="AM901" s="41"/>
      <c r="AN901" s="41"/>
      <c r="AO901" s="41"/>
      <c r="AP901" s="41"/>
      <c r="AQ901" s="41"/>
      <c r="AR901" s="41"/>
      <c r="AS901" s="41"/>
      <c r="AT901" s="41"/>
      <c r="AU901" s="41"/>
      <c r="AV901" s="41"/>
      <c r="AW901" s="41"/>
      <c r="AX901" s="41"/>
      <c r="AY901" s="41"/>
      <c r="AZ901" s="41"/>
      <c r="BA901" s="41"/>
      <c r="BB901" s="41"/>
      <c r="BC901" s="41"/>
      <c r="BD901" s="41"/>
      <c r="BE901" s="41"/>
      <c r="BF901" s="41"/>
      <c r="BG901" s="41"/>
    </row>
    <row r="902" spans="1:59" s="35" customFormat="1" ht="15.6">
      <c r="A902" s="44" t="s">
        <v>93</v>
      </c>
      <c r="B902" s="44" t="str">
        <f>VLOOKUP(A902,'CENTROS DE COSTOS'!A:D,2,0)</f>
        <v>0036-0003</v>
      </c>
      <c r="C902" s="44" t="str">
        <f>VLOOKUP(A902,'CENTROS DE COSTOS'!A:D,3,0)</f>
        <v>Wompi Suroccidente</v>
      </c>
      <c r="D902" s="44">
        <v>52683</v>
      </c>
      <c r="E902" s="44">
        <v>2847958</v>
      </c>
      <c r="F902" s="44">
        <v>75878</v>
      </c>
      <c r="G902" s="44" t="s">
        <v>35</v>
      </c>
      <c r="H902" s="44" t="s">
        <v>135</v>
      </c>
      <c r="I902" s="44" t="s">
        <v>886</v>
      </c>
      <c r="J902" s="44" t="s">
        <v>6349</v>
      </c>
      <c r="K902" s="44" t="s">
        <v>1174</v>
      </c>
      <c r="L902" s="44" t="s">
        <v>6350</v>
      </c>
      <c r="M902" s="52">
        <v>45937.333333333336</v>
      </c>
      <c r="N902" s="52">
        <v>45944.724305555559</v>
      </c>
      <c r="O902" s="44" t="s">
        <v>37</v>
      </c>
      <c r="P902" s="44" t="s">
        <v>37</v>
      </c>
      <c r="Q902" s="44" t="s">
        <v>3805</v>
      </c>
      <c r="R902" s="44" t="s">
        <v>3806</v>
      </c>
      <c r="S902" s="44" t="s">
        <v>6351</v>
      </c>
      <c r="T902" s="44" t="s">
        <v>3828</v>
      </c>
      <c r="U902" s="44">
        <v>64</v>
      </c>
      <c r="V902" s="44" t="s">
        <v>43</v>
      </c>
      <c r="W902" s="44" t="str">
        <f>VLOOKUP(D902,TIPOLOGIA!A:F,6,0)</f>
        <v>TERRESTRE</v>
      </c>
      <c r="X902" s="44" t="s">
        <v>5226</v>
      </c>
      <c r="Y902" s="44">
        <v>1</v>
      </c>
      <c r="Z902" s="63">
        <f>IF(T902="SOPORTE_TELEFÓNICO",'TARIFAS 2025'!$B$14,IF(V902="PRINCIPAL",'TARIFAS 2025'!$B$11,IF(V902="INTERMEDIA",'TARIFAS 2025'!$C$11,IF(V902="LEJANA",'TARIFAS 2025'!$D$11))))</f>
        <v>36351</v>
      </c>
      <c r="AA902" s="63">
        <f t="shared" si="14"/>
        <v>36351</v>
      </c>
      <c r="AB902" s="41"/>
      <c r="AC902" s="41"/>
      <c r="AD902" s="41"/>
      <c r="AE902" s="41"/>
      <c r="AF902" s="41"/>
      <c r="AG902" s="41"/>
      <c r="AH902" s="41"/>
      <c r="AI902" s="41"/>
      <c r="AJ902" s="41"/>
      <c r="AK902" s="41"/>
      <c r="AL902" s="41"/>
      <c r="AM902" s="41"/>
      <c r="AN902" s="41"/>
      <c r="AO902" s="41"/>
      <c r="AP902" s="41"/>
      <c r="AQ902" s="41"/>
      <c r="AR902" s="41"/>
      <c r="AS902" s="41"/>
      <c r="AT902" s="41"/>
      <c r="AU902" s="41"/>
      <c r="AV902" s="41"/>
      <c r="AW902" s="41"/>
      <c r="AX902" s="41"/>
      <c r="AY902" s="41"/>
      <c r="AZ902" s="41"/>
      <c r="BA902" s="41"/>
      <c r="BB902" s="41"/>
      <c r="BC902" s="41"/>
      <c r="BD902" s="41"/>
      <c r="BE902" s="41"/>
      <c r="BF902" s="41"/>
      <c r="BG902" s="41"/>
    </row>
    <row r="903" spans="1:59" s="35" customFormat="1" ht="15.6">
      <c r="A903" s="44" t="s">
        <v>83</v>
      </c>
      <c r="B903" s="44" t="str">
        <f>VLOOKUP(A903,'CENTROS DE COSTOS'!A:D,2,0)</f>
        <v>0036-0007</v>
      </c>
      <c r="C903" s="44" t="str">
        <f>VLOOKUP(A903,'CENTROS DE COSTOS'!A:D,3,0)</f>
        <v>Wompi Santander</v>
      </c>
      <c r="D903" s="44">
        <v>54498</v>
      </c>
      <c r="E903" s="44">
        <v>2848768</v>
      </c>
      <c r="F903" s="44">
        <v>43076</v>
      </c>
      <c r="G903" s="44" t="s">
        <v>35</v>
      </c>
      <c r="H903" s="44" t="s">
        <v>893</v>
      </c>
      <c r="I903" s="44" t="s">
        <v>918</v>
      </c>
      <c r="J903" s="44" t="s">
        <v>6352</v>
      </c>
      <c r="K903" s="44" t="s">
        <v>1174</v>
      </c>
      <c r="L903" s="44" t="s">
        <v>6353</v>
      </c>
      <c r="M903" s="52">
        <v>45937.344444444447</v>
      </c>
      <c r="N903" s="52">
        <v>45945.338888888888</v>
      </c>
      <c r="O903" s="44" t="s">
        <v>37</v>
      </c>
      <c r="P903" s="44" t="s">
        <v>37</v>
      </c>
      <c r="Q903" s="44" t="s">
        <v>3805</v>
      </c>
      <c r="R903" s="44" t="s">
        <v>3806</v>
      </c>
      <c r="S903" s="44" t="s">
        <v>6354</v>
      </c>
      <c r="T903" s="44" t="s">
        <v>3828</v>
      </c>
      <c r="U903" s="44">
        <v>40</v>
      </c>
      <c r="V903" s="44" t="s">
        <v>44</v>
      </c>
      <c r="W903" s="44" t="str">
        <f>VLOOKUP(D903,TIPOLOGIA!A:F,6,0)</f>
        <v>TERRESTRE</v>
      </c>
      <c r="X903" s="44" t="s">
        <v>4908</v>
      </c>
      <c r="Y903" s="44">
        <v>1</v>
      </c>
      <c r="Z903" s="63">
        <f>IF(T903="SOPORTE_TELEFÓNICO",'TARIFAS 2025'!$B$14,IF(V903="PRINCIPAL",'TARIFAS 2025'!$B$11,IF(V903="INTERMEDIA",'TARIFAS 2025'!$C$11,IF(V903="LEJANA",'TARIFAS 2025'!$D$11))))</f>
        <v>40250</v>
      </c>
      <c r="AA903" s="63">
        <f t="shared" si="14"/>
        <v>40250</v>
      </c>
      <c r="AB903" s="41"/>
      <c r="AC903" s="41"/>
      <c r="AD903" s="41"/>
      <c r="AE903" s="41"/>
      <c r="AF903" s="41"/>
      <c r="AG903" s="41"/>
      <c r="AH903" s="41"/>
      <c r="AI903" s="41"/>
      <c r="AJ903" s="41"/>
      <c r="AK903" s="41"/>
      <c r="AL903" s="41"/>
      <c r="AM903" s="41"/>
      <c r="AN903" s="41"/>
      <c r="AO903" s="41"/>
      <c r="AP903" s="41"/>
      <c r="AQ903" s="41"/>
      <c r="AR903" s="41"/>
      <c r="AS903" s="41"/>
      <c r="AT903" s="41"/>
      <c r="AU903" s="41"/>
      <c r="AV903" s="41"/>
      <c r="AW903" s="41"/>
      <c r="AX903" s="41"/>
      <c r="AY903" s="41"/>
      <c r="AZ903" s="41"/>
      <c r="BA903" s="41"/>
      <c r="BB903" s="41"/>
      <c r="BC903" s="41"/>
      <c r="BD903" s="41"/>
      <c r="BE903" s="41"/>
      <c r="BF903" s="41"/>
      <c r="BG903" s="41"/>
    </row>
    <row r="904" spans="1:59" s="35" customFormat="1" ht="15.6">
      <c r="A904" s="44" t="s">
        <v>73</v>
      </c>
      <c r="B904" s="44" t="str">
        <f>VLOOKUP(A904,'CENTROS DE COSTOS'!A:D,2,0)</f>
        <v>0036-0004</v>
      </c>
      <c r="C904" s="44" t="str">
        <f>VLOOKUP(A904,'CENTROS DE COSTOS'!A:D,3,0)</f>
        <v>Wompi Centro</v>
      </c>
      <c r="D904" s="44">
        <v>25430</v>
      </c>
      <c r="E904" s="44">
        <v>2849120</v>
      </c>
      <c r="F904" s="44">
        <v>69166</v>
      </c>
      <c r="G904" s="44" t="s">
        <v>35</v>
      </c>
      <c r="H904" s="44" t="s">
        <v>620</v>
      </c>
      <c r="I904" s="44" t="s">
        <v>676</v>
      </c>
      <c r="J904" s="44" t="s">
        <v>6355</v>
      </c>
      <c r="K904" s="44" t="s">
        <v>1174</v>
      </c>
      <c r="L904" s="44" t="s">
        <v>6356</v>
      </c>
      <c r="M904" s="52">
        <v>45937.359027777777</v>
      </c>
      <c r="N904" s="52">
        <v>45945.341666666667</v>
      </c>
      <c r="O904" s="44" t="s">
        <v>37</v>
      </c>
      <c r="P904" s="44" t="s">
        <v>37</v>
      </c>
      <c r="Q904" s="44" t="s">
        <v>3805</v>
      </c>
      <c r="R904" s="44" t="s">
        <v>3806</v>
      </c>
      <c r="S904" s="44" t="s">
        <v>6357</v>
      </c>
      <c r="T904" s="44" t="s">
        <v>3828</v>
      </c>
      <c r="U904" s="44">
        <v>24</v>
      </c>
      <c r="V904" s="44" t="s">
        <v>43</v>
      </c>
      <c r="W904" s="44" t="str">
        <f>VLOOKUP(D904,TIPOLOGIA!A:F,6,0)</f>
        <v>TERRESTRE</v>
      </c>
      <c r="X904" s="44" t="s">
        <v>5226</v>
      </c>
      <c r="Y904" s="44">
        <v>1</v>
      </c>
      <c r="Z904" s="63">
        <f>IF(T904="SOPORTE_TELEFÓNICO",'TARIFAS 2025'!$B$14,IF(V904="PRINCIPAL",'TARIFAS 2025'!$B$11,IF(V904="INTERMEDIA",'TARIFAS 2025'!$C$11,IF(V904="LEJANA",'TARIFAS 2025'!$D$11))))</f>
        <v>36351</v>
      </c>
      <c r="AA904" s="63">
        <f t="shared" si="14"/>
        <v>36351</v>
      </c>
      <c r="AB904" s="41"/>
      <c r="AC904" s="41"/>
      <c r="AD904" s="41"/>
      <c r="AE904" s="41"/>
      <c r="AF904" s="41"/>
      <c r="AG904" s="41"/>
      <c r="AH904" s="41"/>
      <c r="AI904" s="41"/>
      <c r="AJ904" s="41"/>
      <c r="AK904" s="41"/>
      <c r="AL904" s="41"/>
      <c r="AM904" s="41"/>
      <c r="AN904" s="41"/>
      <c r="AO904" s="41"/>
      <c r="AP904" s="41"/>
      <c r="AQ904" s="41"/>
      <c r="AR904" s="41"/>
      <c r="AS904" s="41"/>
      <c r="AT904" s="41"/>
      <c r="AU904" s="41"/>
      <c r="AV904" s="41"/>
      <c r="AW904" s="41"/>
      <c r="AX904" s="41"/>
      <c r="AY904" s="41"/>
      <c r="AZ904" s="41"/>
      <c r="BA904" s="41"/>
      <c r="BB904" s="41"/>
      <c r="BC904" s="41"/>
      <c r="BD904" s="41"/>
      <c r="BE904" s="41"/>
      <c r="BF904" s="41"/>
      <c r="BG904" s="41"/>
    </row>
    <row r="905" spans="1:59" s="35" customFormat="1" ht="15.6">
      <c r="A905" s="44" t="s">
        <v>90</v>
      </c>
      <c r="B905" s="44" t="str">
        <f>VLOOKUP(A905,'CENTROS DE COSTOS'!A:D,2,0)</f>
        <v>0036-0005</v>
      </c>
      <c r="C905" s="44" t="str">
        <f>VLOOKUP(A905,'CENTROS DE COSTOS'!A:D,3,0)</f>
        <v>Wompi Noroccidente</v>
      </c>
      <c r="D905" s="44">
        <v>5809</v>
      </c>
      <c r="E905" s="44">
        <v>2849772</v>
      </c>
      <c r="F905" s="44">
        <v>10312</v>
      </c>
      <c r="G905" s="44" t="s">
        <v>35</v>
      </c>
      <c r="H905" s="44" t="s">
        <v>122</v>
      </c>
      <c r="I905" s="44" t="s">
        <v>235</v>
      </c>
      <c r="J905" s="44" t="s">
        <v>6358</v>
      </c>
      <c r="K905" s="44" t="s">
        <v>1174</v>
      </c>
      <c r="L905" s="44" t="s">
        <v>6359</v>
      </c>
      <c r="M905" s="52">
        <v>45937.401388888888</v>
      </c>
      <c r="N905" s="52">
        <v>45945.34652777778</v>
      </c>
      <c r="O905" s="44" t="s">
        <v>37</v>
      </c>
      <c r="P905" s="44" t="s">
        <v>37</v>
      </c>
      <c r="Q905" s="44" t="s">
        <v>3805</v>
      </c>
      <c r="R905" s="44" t="s">
        <v>3806</v>
      </c>
      <c r="S905" s="44" t="s">
        <v>6360</v>
      </c>
      <c r="T905" s="44" t="s">
        <v>3828</v>
      </c>
      <c r="U905" s="44">
        <v>56</v>
      </c>
      <c r="V905" s="44" t="s">
        <v>43</v>
      </c>
      <c r="W905" s="44" t="str">
        <f>VLOOKUP(D905,TIPOLOGIA!A:F,6,0)</f>
        <v>TERRESTRE</v>
      </c>
      <c r="X905" s="44" t="s">
        <v>5226</v>
      </c>
      <c r="Y905" s="44">
        <v>1</v>
      </c>
      <c r="Z905" s="63">
        <f>IF(T905="SOPORTE_TELEFÓNICO",'TARIFAS 2025'!$B$14,IF(V905="PRINCIPAL",'TARIFAS 2025'!$B$11,IF(V905="INTERMEDIA",'TARIFAS 2025'!$C$11,IF(V905="LEJANA",'TARIFAS 2025'!$D$11))))</f>
        <v>36351</v>
      </c>
      <c r="AA905" s="63">
        <f t="shared" si="14"/>
        <v>36351</v>
      </c>
      <c r="AB905" s="41"/>
      <c r="AC905" s="41"/>
      <c r="AD905" s="41"/>
      <c r="AE905" s="41"/>
      <c r="AF905" s="41"/>
      <c r="AG905" s="41"/>
      <c r="AH905" s="41"/>
      <c r="AI905" s="41"/>
      <c r="AJ905" s="41"/>
      <c r="AK905" s="41"/>
      <c r="AL905" s="41"/>
      <c r="AM905" s="41"/>
      <c r="AN905" s="41"/>
      <c r="AO905" s="41"/>
      <c r="AP905" s="41"/>
      <c r="AQ905" s="41"/>
      <c r="AR905" s="41"/>
      <c r="AS905" s="41"/>
      <c r="AT905" s="41"/>
      <c r="AU905" s="41"/>
      <c r="AV905" s="41"/>
      <c r="AW905" s="41"/>
      <c r="AX905" s="41"/>
      <c r="AY905" s="41"/>
      <c r="AZ905" s="41"/>
      <c r="BA905" s="41"/>
      <c r="BB905" s="41"/>
      <c r="BC905" s="41"/>
      <c r="BD905" s="41"/>
      <c r="BE905" s="41"/>
      <c r="BF905" s="41"/>
      <c r="BG905" s="41"/>
    </row>
    <row r="906" spans="1:59" s="35" customFormat="1" ht="15.6">
      <c r="A906" s="44" t="s">
        <v>79</v>
      </c>
      <c r="B906" s="44" t="str">
        <f>VLOOKUP(A906,'CENTROS DE COSTOS'!A:D,2,0)</f>
        <v>0036-0003</v>
      </c>
      <c r="C906" s="44" t="str">
        <f>VLOOKUP(A906,'CENTROS DE COSTOS'!A:D,3,0)</f>
        <v>Wompi Suroccidente</v>
      </c>
      <c r="D906" s="44">
        <v>76248</v>
      </c>
      <c r="E906" s="44">
        <v>2849954</v>
      </c>
      <c r="F906" s="44">
        <v>27592</v>
      </c>
      <c r="G906" s="44" t="s">
        <v>35</v>
      </c>
      <c r="H906" s="44" t="s">
        <v>1103</v>
      </c>
      <c r="I906" s="44" t="s">
        <v>1115</v>
      </c>
      <c r="J906" s="44" t="s">
        <v>6361</v>
      </c>
      <c r="K906" s="44" t="s">
        <v>1174</v>
      </c>
      <c r="L906" s="44" t="s">
        <v>6362</v>
      </c>
      <c r="M906" s="52">
        <v>45937.415972222225</v>
      </c>
      <c r="N906" s="52">
        <v>45945.35</v>
      </c>
      <c r="O906" s="44" t="s">
        <v>37</v>
      </c>
      <c r="P906" s="44" t="s">
        <v>37</v>
      </c>
      <c r="Q906" s="44" t="s">
        <v>3805</v>
      </c>
      <c r="R906" s="44" t="s">
        <v>3806</v>
      </c>
      <c r="S906" s="44" t="s">
        <v>6363</v>
      </c>
      <c r="T906" s="44" t="s">
        <v>3828</v>
      </c>
      <c r="U906" s="44">
        <v>48</v>
      </c>
      <c r="V906" s="44" t="s">
        <v>43</v>
      </c>
      <c r="W906" s="44" t="str">
        <f>VLOOKUP(D906,TIPOLOGIA!A:F,6,0)</f>
        <v>TERRESTRE</v>
      </c>
      <c r="X906" s="44" t="s">
        <v>3837</v>
      </c>
      <c r="Y906" s="44">
        <v>1</v>
      </c>
      <c r="Z906" s="63">
        <f>IF(T906="SOPORTE_TELEFÓNICO",'TARIFAS 2025'!$B$14,IF(V906="PRINCIPAL",'TARIFAS 2025'!$B$11,IF(V906="INTERMEDIA",'TARIFAS 2025'!$C$11,IF(V906="LEJANA",'TARIFAS 2025'!$D$11))))</f>
        <v>36351</v>
      </c>
      <c r="AA906" s="63">
        <f t="shared" si="14"/>
        <v>36351</v>
      </c>
      <c r="AB906" s="41"/>
      <c r="AC906" s="41"/>
      <c r="AD906" s="41"/>
      <c r="AE906" s="41"/>
      <c r="AF906" s="41"/>
      <c r="AG906" s="41"/>
      <c r="AH906" s="41"/>
      <c r="AI906" s="41"/>
      <c r="AJ906" s="41"/>
      <c r="AK906" s="41"/>
      <c r="AL906" s="41"/>
      <c r="AM906" s="41"/>
      <c r="AN906" s="41"/>
      <c r="AO906" s="41"/>
      <c r="AP906" s="41"/>
      <c r="AQ906" s="41"/>
      <c r="AR906" s="41"/>
      <c r="AS906" s="41"/>
      <c r="AT906" s="41"/>
      <c r="AU906" s="41"/>
      <c r="AV906" s="41"/>
      <c r="AW906" s="41"/>
      <c r="AX906" s="41"/>
      <c r="AY906" s="41"/>
      <c r="AZ906" s="41"/>
      <c r="BA906" s="41"/>
      <c r="BB906" s="41"/>
      <c r="BC906" s="41"/>
      <c r="BD906" s="41"/>
      <c r="BE906" s="41"/>
      <c r="BF906" s="41"/>
      <c r="BG906" s="41"/>
    </row>
    <row r="907" spans="1:59" s="35" customFormat="1" ht="15.6">
      <c r="A907" s="44" t="s">
        <v>83</v>
      </c>
      <c r="B907" s="44" t="str">
        <f>VLOOKUP(A907,'CENTROS DE COSTOS'!A:D,2,0)</f>
        <v>0036-0007</v>
      </c>
      <c r="C907" s="44" t="str">
        <f>VLOOKUP(A907,'CENTROS DE COSTOS'!A:D,3,0)</f>
        <v>Wompi Santander</v>
      </c>
      <c r="D907" s="44">
        <v>54001</v>
      </c>
      <c r="E907" s="44">
        <v>2860536</v>
      </c>
      <c r="F907" s="44">
        <v>40642</v>
      </c>
      <c r="G907" s="44" t="s">
        <v>35</v>
      </c>
      <c r="H907" s="44" t="s">
        <v>893</v>
      </c>
      <c r="I907" s="44" t="s">
        <v>83</v>
      </c>
      <c r="J907" s="44" t="s">
        <v>6364</v>
      </c>
      <c r="K907" s="44" t="s">
        <v>1174</v>
      </c>
      <c r="L907" s="44" t="s">
        <v>6365</v>
      </c>
      <c r="M907" s="52">
        <v>45939.333333333336</v>
      </c>
      <c r="N907" s="52">
        <v>45945.375694444447</v>
      </c>
      <c r="O907" s="44" t="s">
        <v>37</v>
      </c>
      <c r="P907" s="44" t="s">
        <v>37</v>
      </c>
      <c r="Q907" s="44" t="s">
        <v>3805</v>
      </c>
      <c r="R907" s="44" t="s">
        <v>3806</v>
      </c>
      <c r="S907" s="44" t="s">
        <v>6366</v>
      </c>
      <c r="T907" s="44" t="s">
        <v>1178</v>
      </c>
      <c r="U907" s="44">
        <v>64</v>
      </c>
      <c r="V907" s="44" t="s">
        <v>42</v>
      </c>
      <c r="W907" s="44" t="str">
        <f>VLOOKUP(D907,TIPOLOGIA!A:F,6,0)</f>
        <v>TERRESTRE</v>
      </c>
      <c r="X907" s="44" t="s">
        <v>5226</v>
      </c>
      <c r="Y907" s="44">
        <v>1</v>
      </c>
      <c r="Z907" s="63">
        <f>IF(T907="SOPORTE_TELEFÓNICO",'TARIFAS 2025'!$B$14,IF(V907="PRINCIPAL",'TARIFAS 2025'!$B$11,IF(V907="INTERMEDIA",'TARIFAS 2025'!$C$11,IF(V907="LEJANA",'TARIFAS 2025'!$D$11))))</f>
        <v>31419</v>
      </c>
      <c r="AA907" s="63">
        <f t="shared" si="14"/>
        <v>31419</v>
      </c>
      <c r="AB907" s="41"/>
      <c r="AC907" s="41"/>
      <c r="AD907" s="41"/>
      <c r="AE907" s="41"/>
      <c r="AF907" s="41"/>
      <c r="AG907" s="41"/>
      <c r="AH907" s="41"/>
      <c r="AI907" s="41"/>
      <c r="AJ907" s="41"/>
      <c r="AK907" s="41"/>
      <c r="AL907" s="41"/>
      <c r="AM907" s="41"/>
      <c r="AN907" s="41"/>
      <c r="AO907" s="41"/>
      <c r="AP907" s="41"/>
      <c r="AQ907" s="41"/>
      <c r="AR907" s="41"/>
      <c r="AS907" s="41"/>
      <c r="AT907" s="41"/>
      <c r="AU907" s="41"/>
      <c r="AV907" s="41"/>
      <c r="AW907" s="41"/>
      <c r="AX907" s="41"/>
      <c r="AY907" s="41"/>
      <c r="AZ907" s="41"/>
      <c r="BA907" s="41"/>
      <c r="BB907" s="41"/>
      <c r="BC907" s="41"/>
      <c r="BD907" s="41"/>
      <c r="BE907" s="41"/>
      <c r="BF907" s="41"/>
      <c r="BG907" s="41"/>
    </row>
    <row r="908" spans="1:59" s="35" customFormat="1" ht="15.6">
      <c r="A908" s="44" t="s">
        <v>79</v>
      </c>
      <c r="B908" s="44" t="str">
        <f>VLOOKUP(A908,'CENTROS DE COSTOS'!A:D,2,0)</f>
        <v>0036-0003</v>
      </c>
      <c r="C908" s="44" t="str">
        <f>VLOOKUP(A908,'CENTROS DE COSTOS'!A:D,3,0)</f>
        <v>Wompi Suroccidente</v>
      </c>
      <c r="D908" s="44">
        <v>76520</v>
      </c>
      <c r="E908" s="44">
        <v>2865474</v>
      </c>
      <c r="F908" s="44">
        <v>72522</v>
      </c>
      <c r="G908" s="44" t="s">
        <v>35</v>
      </c>
      <c r="H908" s="44" t="s">
        <v>1103</v>
      </c>
      <c r="I908" s="44" t="s">
        <v>1124</v>
      </c>
      <c r="J908" s="44" t="s">
        <v>6367</v>
      </c>
      <c r="K908" s="44" t="s">
        <v>1174</v>
      </c>
      <c r="L908" s="44" t="s">
        <v>6368</v>
      </c>
      <c r="M908" s="52">
        <v>45939.688194444447</v>
      </c>
      <c r="N908" s="52">
        <v>45945.378472222219</v>
      </c>
      <c r="O908" s="44" t="s">
        <v>37</v>
      </c>
      <c r="P908" s="44" t="s">
        <v>37</v>
      </c>
      <c r="Q908" s="44" t="s">
        <v>3805</v>
      </c>
      <c r="R908" s="44" t="s">
        <v>3806</v>
      </c>
      <c r="S908" s="44" t="s">
        <v>6369</v>
      </c>
      <c r="T908" s="44" t="s">
        <v>1178</v>
      </c>
      <c r="U908" s="44">
        <v>48</v>
      </c>
      <c r="V908" s="44" t="s">
        <v>42</v>
      </c>
      <c r="W908" s="44" t="str">
        <f>VLOOKUP(D908,TIPOLOGIA!A:F,6,0)</f>
        <v>TERRESTRE</v>
      </c>
      <c r="X908" s="44" t="s">
        <v>1372</v>
      </c>
      <c r="Y908" s="44">
        <v>1</v>
      </c>
      <c r="Z908" s="63">
        <f>IF(T908="SOPORTE_TELEFÓNICO",'TARIFAS 2025'!$B$14,IF(V908="PRINCIPAL",'TARIFAS 2025'!$B$11,IF(V908="INTERMEDIA",'TARIFAS 2025'!$C$11,IF(V908="LEJANA",'TARIFAS 2025'!$D$11))))</f>
        <v>31419</v>
      </c>
      <c r="AA908" s="63">
        <f t="shared" si="14"/>
        <v>31419</v>
      </c>
      <c r="AB908" s="41"/>
      <c r="AC908" s="41"/>
      <c r="AD908" s="41"/>
      <c r="AE908" s="41"/>
      <c r="AF908" s="41"/>
      <c r="AG908" s="41"/>
      <c r="AH908" s="41"/>
      <c r="AI908" s="41"/>
      <c r="AJ908" s="41"/>
      <c r="AK908" s="41"/>
      <c r="AL908" s="41"/>
      <c r="AM908" s="41"/>
      <c r="AN908" s="41"/>
      <c r="AO908" s="41"/>
      <c r="AP908" s="41"/>
      <c r="AQ908" s="41"/>
      <c r="AR908" s="41"/>
      <c r="AS908" s="41"/>
      <c r="AT908" s="41"/>
      <c r="AU908" s="41"/>
      <c r="AV908" s="41"/>
      <c r="AW908" s="41"/>
      <c r="AX908" s="41"/>
      <c r="AY908" s="41"/>
      <c r="AZ908" s="41"/>
      <c r="BA908" s="41"/>
      <c r="BB908" s="41"/>
      <c r="BC908" s="41"/>
      <c r="BD908" s="41"/>
      <c r="BE908" s="41"/>
      <c r="BF908" s="41"/>
      <c r="BG908" s="41"/>
    </row>
    <row r="909" spans="1:59" s="35" customFormat="1" ht="15.6">
      <c r="A909" s="44" t="s">
        <v>90</v>
      </c>
      <c r="B909" s="44" t="str">
        <f>VLOOKUP(A909,'CENTROS DE COSTOS'!A:D,2,0)</f>
        <v>0036-0005</v>
      </c>
      <c r="C909" s="44" t="str">
        <f>VLOOKUP(A909,'CENTROS DE COSTOS'!A:D,3,0)</f>
        <v>Wompi Noroccidente</v>
      </c>
      <c r="D909" s="44">
        <v>5789</v>
      </c>
      <c r="E909" s="44">
        <v>2849973</v>
      </c>
      <c r="F909" s="44">
        <v>10659</v>
      </c>
      <c r="G909" s="44" t="s">
        <v>35</v>
      </c>
      <c r="H909" s="44" t="s">
        <v>122</v>
      </c>
      <c r="I909" s="44" t="s">
        <v>232</v>
      </c>
      <c r="J909" s="44" t="s">
        <v>6370</v>
      </c>
      <c r="K909" s="44" t="s">
        <v>1174</v>
      </c>
      <c r="L909" s="44" t="s">
        <v>6371</v>
      </c>
      <c r="M909" s="52">
        <v>45937.418055555558</v>
      </c>
      <c r="N909" s="52">
        <v>45945.381944444445</v>
      </c>
      <c r="O909" s="44" t="s">
        <v>37</v>
      </c>
      <c r="P909" s="44" t="s">
        <v>37</v>
      </c>
      <c r="Q909" s="44" t="s">
        <v>3805</v>
      </c>
      <c r="R909" s="44" t="s">
        <v>3806</v>
      </c>
      <c r="S909" s="44" t="s">
        <v>6372</v>
      </c>
      <c r="T909" s="44" t="s">
        <v>3828</v>
      </c>
      <c r="U909" s="44">
        <v>56</v>
      </c>
      <c r="V909" s="44" t="s">
        <v>44</v>
      </c>
      <c r="W909" s="44" t="str">
        <f>VLOOKUP(D909,TIPOLOGIA!A:F,6,0)</f>
        <v>TERRESTRE</v>
      </c>
      <c r="X909" s="44" t="s">
        <v>2407</v>
      </c>
      <c r="Y909" s="44">
        <v>1</v>
      </c>
      <c r="Z909" s="63">
        <f>IF(T909="SOPORTE_TELEFÓNICO",'TARIFAS 2025'!$B$14,IF(V909="PRINCIPAL",'TARIFAS 2025'!$B$11,IF(V909="INTERMEDIA",'TARIFAS 2025'!$C$11,IF(V909="LEJANA",'TARIFAS 2025'!$D$11))))</f>
        <v>40250</v>
      </c>
      <c r="AA909" s="63">
        <f t="shared" si="14"/>
        <v>40250</v>
      </c>
      <c r="AB909" s="41"/>
      <c r="AC909" s="41"/>
      <c r="AD909" s="41"/>
      <c r="AE909" s="41"/>
      <c r="AF909" s="41"/>
      <c r="AG909" s="41"/>
      <c r="AH909" s="41"/>
      <c r="AI909" s="41"/>
      <c r="AJ909" s="41"/>
      <c r="AK909" s="41"/>
      <c r="AL909" s="41"/>
      <c r="AM909" s="41"/>
      <c r="AN909" s="41"/>
      <c r="AO909" s="41"/>
      <c r="AP909" s="41"/>
      <c r="AQ909" s="41"/>
      <c r="AR909" s="41"/>
      <c r="AS909" s="41"/>
      <c r="AT909" s="41"/>
      <c r="AU909" s="41"/>
      <c r="AV909" s="41"/>
      <c r="AW909" s="41"/>
      <c r="AX909" s="41"/>
      <c r="AY909" s="41"/>
      <c r="AZ909" s="41"/>
      <c r="BA909" s="41"/>
      <c r="BB909" s="41"/>
      <c r="BC909" s="41"/>
      <c r="BD909" s="41"/>
      <c r="BE909" s="41"/>
      <c r="BF909" s="41"/>
      <c r="BG909" s="41"/>
    </row>
    <row r="910" spans="1:59" s="35" customFormat="1" ht="15.6">
      <c r="A910" s="44" t="s">
        <v>79</v>
      </c>
      <c r="B910" s="44" t="str">
        <f>VLOOKUP(A910,'CENTROS DE COSTOS'!A:D,2,0)</f>
        <v>0036-0003</v>
      </c>
      <c r="C910" s="44" t="str">
        <f>VLOOKUP(A910,'CENTROS DE COSTOS'!A:D,3,0)</f>
        <v>Wompi Suroccidente</v>
      </c>
      <c r="D910" s="44">
        <v>76520</v>
      </c>
      <c r="E910" s="44">
        <v>2872525</v>
      </c>
      <c r="F910" s="44">
        <v>62346</v>
      </c>
      <c r="G910" s="44" t="s">
        <v>35</v>
      </c>
      <c r="H910" s="44" t="s">
        <v>1103</v>
      </c>
      <c r="I910" s="44" t="s">
        <v>1124</v>
      </c>
      <c r="J910" s="44" t="s">
        <v>6373</v>
      </c>
      <c r="K910" s="44" t="s">
        <v>1174</v>
      </c>
      <c r="L910" s="44" t="s">
        <v>6374</v>
      </c>
      <c r="M910" s="52">
        <v>45944.333333333336</v>
      </c>
      <c r="N910" s="52">
        <v>45945.384722222225</v>
      </c>
      <c r="O910" s="44" t="s">
        <v>37</v>
      </c>
      <c r="P910" s="44" t="s">
        <v>37</v>
      </c>
      <c r="Q910" s="44" t="s">
        <v>3805</v>
      </c>
      <c r="R910" s="44" t="s">
        <v>3806</v>
      </c>
      <c r="S910" s="44" t="s">
        <v>6375</v>
      </c>
      <c r="T910" s="44" t="s">
        <v>1178</v>
      </c>
      <c r="U910" s="44">
        <v>24</v>
      </c>
      <c r="V910" s="44" t="s">
        <v>42</v>
      </c>
      <c r="W910" s="44" t="str">
        <f>VLOOKUP(D910,TIPOLOGIA!A:F,6,0)</f>
        <v>TERRESTRE</v>
      </c>
      <c r="X910" s="44" t="s">
        <v>2336</v>
      </c>
      <c r="Y910" s="44">
        <v>1</v>
      </c>
      <c r="Z910" s="63">
        <f>IF(T910="SOPORTE_TELEFÓNICO",'TARIFAS 2025'!$B$14,IF(V910="PRINCIPAL",'TARIFAS 2025'!$B$11,IF(V910="INTERMEDIA",'TARIFAS 2025'!$C$11,IF(V910="LEJANA",'TARIFAS 2025'!$D$11))))</f>
        <v>31419</v>
      </c>
      <c r="AA910" s="63">
        <f t="shared" si="14"/>
        <v>31419</v>
      </c>
      <c r="AB910" s="41"/>
      <c r="AC910" s="41"/>
      <c r="AD910" s="41"/>
      <c r="AE910" s="41"/>
      <c r="AF910" s="41"/>
      <c r="AG910" s="41"/>
      <c r="AH910" s="41"/>
      <c r="AI910" s="41"/>
      <c r="AJ910" s="41"/>
      <c r="AK910" s="41"/>
      <c r="AL910" s="41"/>
      <c r="AM910" s="41"/>
      <c r="AN910" s="41"/>
      <c r="AO910" s="41"/>
      <c r="AP910" s="41"/>
      <c r="AQ910" s="41"/>
      <c r="AR910" s="41"/>
      <c r="AS910" s="41"/>
      <c r="AT910" s="41"/>
      <c r="AU910" s="41"/>
      <c r="AV910" s="41"/>
      <c r="AW910" s="41"/>
      <c r="AX910" s="41"/>
      <c r="AY910" s="41"/>
      <c r="AZ910" s="41"/>
      <c r="BA910" s="41"/>
      <c r="BB910" s="41"/>
      <c r="BC910" s="41"/>
      <c r="BD910" s="41"/>
      <c r="BE910" s="41"/>
      <c r="BF910" s="41"/>
      <c r="BG910" s="41"/>
    </row>
    <row r="911" spans="1:59" s="35" customFormat="1" ht="15.6">
      <c r="A911" s="44" t="s">
        <v>82</v>
      </c>
      <c r="B911" s="44" t="str">
        <f>VLOOKUP(A911,'CENTROS DE COSTOS'!A:D,2,0)</f>
        <v>0036-0001</v>
      </c>
      <c r="C911" s="44" t="str">
        <f>VLOOKUP(A911,'CENTROS DE COSTOS'!A:D,3,0)</f>
        <v>Wompi Costa</v>
      </c>
      <c r="D911" s="44">
        <v>13001</v>
      </c>
      <c r="E911" s="44">
        <v>2852531</v>
      </c>
      <c r="F911" s="44">
        <v>49050</v>
      </c>
      <c r="G911" s="44" t="s">
        <v>35</v>
      </c>
      <c r="H911" s="44" t="s">
        <v>277</v>
      </c>
      <c r="I911" s="44" t="s">
        <v>82</v>
      </c>
      <c r="J911" s="44" t="s">
        <v>2659</v>
      </c>
      <c r="K911" s="44" t="s">
        <v>1174</v>
      </c>
      <c r="L911" s="44" t="s">
        <v>6376</v>
      </c>
      <c r="M911" s="52">
        <v>45937.60833333333</v>
      </c>
      <c r="N911" s="52">
        <v>45945.390277777777</v>
      </c>
      <c r="O911" s="44" t="s">
        <v>37</v>
      </c>
      <c r="P911" s="44" t="s">
        <v>37</v>
      </c>
      <c r="Q911" s="44" t="s">
        <v>3805</v>
      </c>
      <c r="R911" s="44" t="s">
        <v>3806</v>
      </c>
      <c r="S911" s="44" t="s">
        <v>6377</v>
      </c>
      <c r="T911" s="44" t="s">
        <v>1178</v>
      </c>
      <c r="U911" s="44">
        <v>48</v>
      </c>
      <c r="V911" s="44" t="s">
        <v>42</v>
      </c>
      <c r="W911" s="44" t="str">
        <f>VLOOKUP(D911,TIPOLOGIA!A:F,6,0)</f>
        <v>TERRESTRE</v>
      </c>
      <c r="X911" s="44" t="s">
        <v>2407</v>
      </c>
      <c r="Y911" s="44">
        <v>1</v>
      </c>
      <c r="Z911" s="63">
        <f>IF(T911="SOPORTE_TELEFÓNICO",'TARIFAS 2025'!$B$14,IF(V911="PRINCIPAL",'TARIFAS 2025'!$B$11,IF(V911="INTERMEDIA",'TARIFAS 2025'!$C$11,IF(V911="LEJANA",'TARIFAS 2025'!$D$11))))</f>
        <v>31419</v>
      </c>
      <c r="AA911" s="63">
        <f t="shared" si="14"/>
        <v>31419</v>
      </c>
      <c r="AB911" s="41"/>
      <c r="AC911" s="41"/>
      <c r="AD911" s="41"/>
      <c r="AE911" s="41"/>
      <c r="AF911" s="41"/>
      <c r="AG911" s="41"/>
      <c r="AH911" s="41"/>
      <c r="AI911" s="41"/>
      <c r="AJ911" s="41"/>
      <c r="AK911" s="41"/>
      <c r="AL911" s="41"/>
      <c r="AM911" s="41"/>
      <c r="AN911" s="41"/>
      <c r="AO911" s="41"/>
      <c r="AP911" s="41"/>
      <c r="AQ911" s="41"/>
      <c r="AR911" s="41"/>
      <c r="AS911" s="41"/>
      <c r="AT911" s="41"/>
      <c r="AU911" s="41"/>
      <c r="AV911" s="41"/>
      <c r="AW911" s="41"/>
      <c r="AX911" s="41"/>
      <c r="AY911" s="41"/>
      <c r="AZ911" s="41"/>
      <c r="BA911" s="41"/>
      <c r="BB911" s="41"/>
      <c r="BC911" s="41"/>
      <c r="BD911" s="41"/>
      <c r="BE911" s="41"/>
      <c r="BF911" s="41"/>
      <c r="BG911" s="41"/>
    </row>
    <row r="912" spans="1:59" s="35" customFormat="1" ht="15.6">
      <c r="A912" s="44" t="s">
        <v>76</v>
      </c>
      <c r="B912" s="44" t="str">
        <f>VLOOKUP(A912,'CENTROS DE COSTOS'!A:D,2,0)</f>
        <v>0036-0007</v>
      </c>
      <c r="C912" s="44" t="str">
        <f>VLOOKUP(A912,'CENTROS DE COSTOS'!A:D,3,0)</f>
        <v>Wompi Santander</v>
      </c>
      <c r="D912" s="44">
        <v>68547</v>
      </c>
      <c r="E912" s="44">
        <v>2850203</v>
      </c>
      <c r="F912" s="44">
        <v>53522</v>
      </c>
      <c r="G912" s="44" t="s">
        <v>35</v>
      </c>
      <c r="H912" s="44" t="s">
        <v>965</v>
      </c>
      <c r="I912" s="44" t="s">
        <v>1015</v>
      </c>
      <c r="J912" s="44" t="s">
        <v>2867</v>
      </c>
      <c r="K912" s="44" t="s">
        <v>1174</v>
      </c>
      <c r="L912" s="44" t="s">
        <v>6378</v>
      </c>
      <c r="M912" s="52">
        <v>45937.424305555556</v>
      </c>
      <c r="N912" s="52">
        <v>45945.398611111108</v>
      </c>
      <c r="O912" s="44" t="s">
        <v>37</v>
      </c>
      <c r="P912" s="44" t="s">
        <v>37</v>
      </c>
      <c r="Q912" s="44" t="s">
        <v>3805</v>
      </c>
      <c r="R912" s="44" t="s">
        <v>3806</v>
      </c>
      <c r="S912" s="44" t="s">
        <v>6379</v>
      </c>
      <c r="T912" s="44" t="s">
        <v>3828</v>
      </c>
      <c r="U912" s="44">
        <v>32</v>
      </c>
      <c r="V912" s="44" t="s">
        <v>43</v>
      </c>
      <c r="W912" s="44" t="str">
        <f>VLOOKUP(D912,TIPOLOGIA!A:F,6,0)</f>
        <v>TERRESTRE</v>
      </c>
      <c r="X912" s="44" t="s">
        <v>2171</v>
      </c>
      <c r="Y912" s="44">
        <v>1</v>
      </c>
      <c r="Z912" s="63">
        <f>IF(T912="SOPORTE_TELEFÓNICO",'TARIFAS 2025'!$B$14,IF(V912="PRINCIPAL",'TARIFAS 2025'!$B$11,IF(V912="INTERMEDIA",'TARIFAS 2025'!$C$11,IF(V912="LEJANA",'TARIFAS 2025'!$D$11))))</f>
        <v>36351</v>
      </c>
      <c r="AA912" s="63">
        <f t="shared" si="14"/>
        <v>36351</v>
      </c>
      <c r="AB912" s="41"/>
      <c r="AC912" s="41"/>
      <c r="AD912" s="41"/>
      <c r="AE912" s="41"/>
      <c r="AF912" s="41"/>
      <c r="AG912" s="41"/>
      <c r="AH912" s="41"/>
      <c r="AI912" s="41"/>
      <c r="AJ912" s="41"/>
      <c r="AK912" s="41"/>
      <c r="AL912" s="41"/>
      <c r="AM912" s="41"/>
      <c r="AN912" s="41"/>
      <c r="AO912" s="41"/>
      <c r="AP912" s="41"/>
      <c r="AQ912" s="41"/>
      <c r="AR912" s="41"/>
      <c r="AS912" s="41"/>
      <c r="AT912" s="41"/>
      <c r="AU912" s="41"/>
      <c r="AV912" s="41"/>
      <c r="AW912" s="41"/>
      <c r="AX912" s="41"/>
      <c r="AY912" s="41"/>
      <c r="AZ912" s="41"/>
      <c r="BA912" s="41"/>
      <c r="BB912" s="41"/>
      <c r="BC912" s="41"/>
      <c r="BD912" s="41"/>
      <c r="BE912" s="41"/>
      <c r="BF912" s="41"/>
      <c r="BG912" s="41"/>
    </row>
    <row r="913" spans="1:59" s="35" customFormat="1" ht="15.6">
      <c r="A913" s="44" t="s">
        <v>92</v>
      </c>
      <c r="B913" s="44" t="str">
        <f>VLOOKUP(A913,'CENTROS DE COSTOS'!A:D,2,0)</f>
        <v>0036-0006</v>
      </c>
      <c r="C913" s="44" t="str">
        <f>VLOOKUP(A913,'CENTROS DE COSTOS'!A:D,3,0)</f>
        <v>Wompi Oriente</v>
      </c>
      <c r="D913" s="44">
        <v>18001</v>
      </c>
      <c r="E913" s="44">
        <v>2873009</v>
      </c>
      <c r="F913" s="44">
        <v>56836</v>
      </c>
      <c r="G913" s="44" t="s">
        <v>35</v>
      </c>
      <c r="H913" s="44" t="s">
        <v>468</v>
      </c>
      <c r="I913" s="44" t="s">
        <v>84</v>
      </c>
      <c r="J913" s="44" t="s">
        <v>6380</v>
      </c>
      <c r="K913" s="44" t="s">
        <v>1174</v>
      </c>
      <c r="L913" s="44" t="s">
        <v>6381</v>
      </c>
      <c r="M913" s="52">
        <v>45944.333333333336</v>
      </c>
      <c r="N913" s="52">
        <v>45945.401388888888</v>
      </c>
      <c r="O913" s="44" t="s">
        <v>37</v>
      </c>
      <c r="P913" s="44" t="s">
        <v>37</v>
      </c>
      <c r="Q913" s="44" t="s">
        <v>3805</v>
      </c>
      <c r="R913" s="44" t="s">
        <v>3806</v>
      </c>
      <c r="S913" s="44" t="s">
        <v>6382</v>
      </c>
      <c r="T913" s="44" t="s">
        <v>1178</v>
      </c>
      <c r="U913" s="44">
        <v>64</v>
      </c>
      <c r="V913" s="44" t="s">
        <v>44</v>
      </c>
      <c r="W913" s="44" t="str">
        <f>VLOOKUP(D913,TIPOLOGIA!A:F,6,0)</f>
        <v>TERRESTRE</v>
      </c>
      <c r="X913" s="44" t="s">
        <v>5226</v>
      </c>
      <c r="Y913" s="44">
        <v>1</v>
      </c>
      <c r="Z913" s="63">
        <f>IF(T913="SOPORTE_TELEFÓNICO",'TARIFAS 2025'!$B$14,IF(V913="PRINCIPAL",'TARIFAS 2025'!$B$11,IF(V913="INTERMEDIA",'TARIFAS 2025'!$C$11,IF(V913="LEJANA",'TARIFAS 2025'!$D$11))))</f>
        <v>40250</v>
      </c>
      <c r="AA913" s="63">
        <f t="shared" si="14"/>
        <v>40250</v>
      </c>
      <c r="AB913" s="41"/>
      <c r="AC913" s="41"/>
      <c r="AD913" s="41"/>
      <c r="AE913" s="41"/>
      <c r="AF913" s="41"/>
      <c r="AG913" s="41"/>
      <c r="AH913" s="41"/>
      <c r="AI913" s="41"/>
      <c r="AJ913" s="41"/>
      <c r="AK913" s="41"/>
      <c r="AL913" s="41"/>
      <c r="AM913" s="41"/>
      <c r="AN913" s="41"/>
      <c r="AO913" s="41"/>
      <c r="AP913" s="41"/>
      <c r="AQ913" s="41"/>
      <c r="AR913" s="41"/>
      <c r="AS913" s="41"/>
      <c r="AT913" s="41"/>
      <c r="AU913" s="41"/>
      <c r="AV913" s="41"/>
      <c r="AW913" s="41"/>
      <c r="AX913" s="41"/>
      <c r="AY913" s="41"/>
      <c r="AZ913" s="41"/>
      <c r="BA913" s="41"/>
      <c r="BB913" s="41"/>
      <c r="BC913" s="41"/>
      <c r="BD913" s="41"/>
      <c r="BE913" s="41"/>
      <c r="BF913" s="41"/>
      <c r="BG913" s="41"/>
    </row>
    <row r="914" spans="1:59" s="35" customFormat="1" ht="15.6">
      <c r="A914" s="44" t="s">
        <v>93</v>
      </c>
      <c r="B914" s="44" t="str">
        <f>VLOOKUP(A914,'CENTROS DE COSTOS'!A:D,2,0)</f>
        <v>0036-0003</v>
      </c>
      <c r="C914" s="44" t="str">
        <f>VLOOKUP(A914,'CENTROS DE COSTOS'!A:D,3,0)</f>
        <v>Wompi Suroccidente</v>
      </c>
      <c r="D914" s="44">
        <v>52001</v>
      </c>
      <c r="E914" s="44">
        <v>2877262</v>
      </c>
      <c r="F914" s="44">
        <v>28432</v>
      </c>
      <c r="G914" s="44" t="s">
        <v>35</v>
      </c>
      <c r="H914" s="44" t="s">
        <v>135</v>
      </c>
      <c r="I914" s="44" t="s">
        <v>93</v>
      </c>
      <c r="J914" s="44" t="s">
        <v>6383</v>
      </c>
      <c r="K914" s="44" t="s">
        <v>1174</v>
      </c>
      <c r="L914" s="44" t="s">
        <v>6384</v>
      </c>
      <c r="M914" s="52">
        <v>45944.445138888892</v>
      </c>
      <c r="N914" s="52">
        <v>45945.405555555553</v>
      </c>
      <c r="O914" s="44" t="s">
        <v>37</v>
      </c>
      <c r="P914" s="44" t="s">
        <v>37</v>
      </c>
      <c r="Q914" s="44" t="s">
        <v>3805</v>
      </c>
      <c r="R914" s="44" t="s">
        <v>3806</v>
      </c>
      <c r="S914" s="44" t="s">
        <v>6385</v>
      </c>
      <c r="T914" s="44" t="s">
        <v>1178</v>
      </c>
      <c r="U914" s="44">
        <v>56</v>
      </c>
      <c r="V914" s="44" t="s">
        <v>42</v>
      </c>
      <c r="W914" s="44" t="str">
        <f>VLOOKUP(D914,TIPOLOGIA!A:F,6,0)</f>
        <v>TERRESTRE</v>
      </c>
      <c r="X914" s="44" t="s">
        <v>5226</v>
      </c>
      <c r="Y914" s="44">
        <v>1</v>
      </c>
      <c r="Z914" s="63">
        <f>IF(T914="SOPORTE_TELEFÓNICO",'TARIFAS 2025'!$B$14,IF(V914="PRINCIPAL",'TARIFAS 2025'!$B$11,IF(V914="INTERMEDIA",'TARIFAS 2025'!$C$11,IF(V914="LEJANA",'TARIFAS 2025'!$D$11))))</f>
        <v>31419</v>
      </c>
      <c r="AA914" s="63">
        <f t="shared" si="14"/>
        <v>31419</v>
      </c>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1"/>
      <c r="AX914" s="41"/>
      <c r="AY914" s="41"/>
      <c r="AZ914" s="41"/>
      <c r="BA914" s="41"/>
      <c r="BB914" s="41"/>
      <c r="BC914" s="41"/>
      <c r="BD914" s="41"/>
      <c r="BE914" s="41"/>
      <c r="BF914" s="41"/>
      <c r="BG914" s="41"/>
    </row>
    <row r="915" spans="1:59" s="35" customFormat="1" ht="15.6">
      <c r="A915" s="44" t="s">
        <v>92</v>
      </c>
      <c r="B915" s="44" t="str">
        <f>VLOOKUP(A915,'CENTROS DE COSTOS'!A:D,2,0)</f>
        <v>0036-0006</v>
      </c>
      <c r="C915" s="44" t="str">
        <f>VLOOKUP(A915,'CENTROS DE COSTOS'!A:D,3,0)</f>
        <v>Wompi Oriente</v>
      </c>
      <c r="D915" s="44">
        <v>18001</v>
      </c>
      <c r="E915" s="44">
        <v>2881261</v>
      </c>
      <c r="F915" s="44">
        <v>77817</v>
      </c>
      <c r="G915" s="44" t="s">
        <v>35</v>
      </c>
      <c r="H915" s="44" t="s">
        <v>468</v>
      </c>
      <c r="I915" s="44" t="s">
        <v>84</v>
      </c>
      <c r="J915" s="44" t="s">
        <v>6386</v>
      </c>
      <c r="K915" s="44" t="s">
        <v>1174</v>
      </c>
      <c r="L915" s="44" t="s">
        <v>6387</v>
      </c>
      <c r="M915" s="52">
        <v>45945.333333333336</v>
      </c>
      <c r="N915" s="52">
        <v>45945.407638888886</v>
      </c>
      <c r="O915" s="44" t="s">
        <v>37</v>
      </c>
      <c r="P915" s="44" t="s">
        <v>37</v>
      </c>
      <c r="Q915" s="44" t="s">
        <v>3805</v>
      </c>
      <c r="R915" s="44" t="s">
        <v>3806</v>
      </c>
      <c r="S915" s="44" t="s">
        <v>6388</v>
      </c>
      <c r="T915" s="44" t="s">
        <v>1178</v>
      </c>
      <c r="U915" s="44">
        <v>24</v>
      </c>
      <c r="V915" s="44" t="s">
        <v>44</v>
      </c>
      <c r="W915" s="44" t="str">
        <f>VLOOKUP(D915,TIPOLOGIA!A:F,6,0)</f>
        <v>TERRESTRE</v>
      </c>
      <c r="X915" s="44" t="s">
        <v>1901</v>
      </c>
      <c r="Y915" s="44">
        <v>1</v>
      </c>
      <c r="Z915" s="63">
        <f>IF(T915="SOPORTE_TELEFÓNICO",'TARIFAS 2025'!$B$14,IF(V915="PRINCIPAL",'TARIFAS 2025'!$B$11,IF(V915="INTERMEDIA",'TARIFAS 2025'!$C$11,IF(V915="LEJANA",'TARIFAS 2025'!$D$11))))</f>
        <v>40250</v>
      </c>
      <c r="AA915" s="63">
        <f t="shared" si="14"/>
        <v>40250</v>
      </c>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1"/>
      <c r="BD915" s="41"/>
      <c r="BE915" s="41"/>
      <c r="BF915" s="41"/>
      <c r="BG915" s="41"/>
    </row>
    <row r="916" spans="1:59" s="35" customFormat="1" ht="15.6">
      <c r="A916" s="44" t="s">
        <v>76</v>
      </c>
      <c r="B916" s="44" t="str">
        <f>VLOOKUP(A916,'CENTROS DE COSTOS'!A:D,2,0)</f>
        <v>0036-0007</v>
      </c>
      <c r="C916" s="44" t="str">
        <f>VLOOKUP(A916,'CENTROS DE COSTOS'!A:D,3,0)</f>
        <v>Wompi Santander</v>
      </c>
      <c r="D916" s="44">
        <v>68276</v>
      </c>
      <c r="E916" s="44">
        <v>2861369</v>
      </c>
      <c r="F916" s="44">
        <v>74114</v>
      </c>
      <c r="G916" s="44" t="s">
        <v>35</v>
      </c>
      <c r="H916" s="44" t="s">
        <v>965</v>
      </c>
      <c r="I916" s="44" t="s">
        <v>989</v>
      </c>
      <c r="J916" s="44" t="s">
        <v>6389</v>
      </c>
      <c r="K916" s="44" t="s">
        <v>1174</v>
      </c>
      <c r="L916" s="44" t="s">
        <v>6390</v>
      </c>
      <c r="M916" s="52">
        <v>45939.37222222222</v>
      </c>
      <c r="N916" s="52">
        <v>45945.410416666666</v>
      </c>
      <c r="O916" s="44" t="s">
        <v>37</v>
      </c>
      <c r="P916" s="44" t="s">
        <v>37</v>
      </c>
      <c r="Q916" s="44" t="s">
        <v>3805</v>
      </c>
      <c r="R916" s="44" t="s">
        <v>3806</v>
      </c>
      <c r="S916" s="44" t="s">
        <v>6391</v>
      </c>
      <c r="T916" s="44" t="s">
        <v>1178</v>
      </c>
      <c r="U916" s="44">
        <v>56</v>
      </c>
      <c r="V916" s="44" t="s">
        <v>42</v>
      </c>
      <c r="W916" s="44" t="str">
        <f>VLOOKUP(D916,TIPOLOGIA!A:F,6,0)</f>
        <v>TERRESTRE</v>
      </c>
      <c r="X916" s="44" t="s">
        <v>1515</v>
      </c>
      <c r="Y916" s="44">
        <v>2</v>
      </c>
      <c r="Z916" s="63">
        <f>IF(T916="SOPORTE_TELEFÓNICO",'TARIFAS 2025'!$B$14,IF(V916="PRINCIPAL",'TARIFAS 2025'!$B$11,IF(V916="INTERMEDIA",'TARIFAS 2025'!$C$11,IF(V916="LEJANA",'TARIFAS 2025'!$D$11))))</f>
        <v>31419</v>
      </c>
      <c r="AA916" s="63">
        <f t="shared" si="14"/>
        <v>62838</v>
      </c>
      <c r="AB916" s="41"/>
      <c r="AC916" s="41"/>
      <c r="AD916" s="41"/>
      <c r="AE916" s="41"/>
      <c r="AF916" s="41"/>
      <c r="AG916" s="41"/>
      <c r="AH916" s="41"/>
      <c r="AI916" s="41"/>
      <c r="AJ916" s="41"/>
      <c r="AK916" s="41"/>
      <c r="AL916" s="41"/>
      <c r="AM916" s="41"/>
      <c r="AN916" s="41"/>
      <c r="AO916" s="41"/>
      <c r="AP916" s="41"/>
      <c r="AQ916" s="41"/>
      <c r="AR916" s="41"/>
      <c r="AS916" s="41"/>
      <c r="AT916" s="41"/>
      <c r="AU916" s="41"/>
      <c r="AV916" s="41"/>
      <c r="AW916" s="41"/>
      <c r="AX916" s="41"/>
      <c r="AY916" s="41"/>
      <c r="AZ916" s="41"/>
      <c r="BA916" s="41"/>
      <c r="BB916" s="41"/>
      <c r="BC916" s="41"/>
      <c r="BD916" s="41"/>
      <c r="BE916" s="41"/>
      <c r="BF916" s="41"/>
      <c r="BG916" s="41"/>
    </row>
    <row r="917" spans="1:59" s="35" customFormat="1" ht="15.6">
      <c r="A917" s="44" t="s">
        <v>87</v>
      </c>
      <c r="B917" s="44" t="str">
        <f>VLOOKUP(A917,'CENTROS DE COSTOS'!A:D,2,0)</f>
        <v>0036-0006</v>
      </c>
      <c r="C917" s="44" t="str">
        <f>VLOOKUP(A917,'CENTROS DE COSTOS'!A:D,3,0)</f>
        <v>Wompi Oriente</v>
      </c>
      <c r="D917" s="44">
        <v>73001</v>
      </c>
      <c r="E917" s="44">
        <v>2876848</v>
      </c>
      <c r="F917" s="44">
        <v>51442</v>
      </c>
      <c r="G917" s="44" t="s">
        <v>35</v>
      </c>
      <c r="H917" s="44" t="s">
        <v>1058</v>
      </c>
      <c r="I917" s="44" t="s">
        <v>87</v>
      </c>
      <c r="J917" s="44" t="s">
        <v>6392</v>
      </c>
      <c r="K917" s="44" t="s">
        <v>1174</v>
      </c>
      <c r="L917" s="44" t="s">
        <v>6393</v>
      </c>
      <c r="M917" s="52">
        <v>45944.422222222223</v>
      </c>
      <c r="N917" s="52">
        <v>45945.413194444445</v>
      </c>
      <c r="O917" s="44" t="s">
        <v>37</v>
      </c>
      <c r="P917" s="44" t="s">
        <v>37</v>
      </c>
      <c r="Q917" s="44" t="s">
        <v>3805</v>
      </c>
      <c r="R917" s="44" t="s">
        <v>3806</v>
      </c>
      <c r="S917" s="44" t="s">
        <v>6394</v>
      </c>
      <c r="T917" s="44" t="s">
        <v>1178</v>
      </c>
      <c r="U917" s="44">
        <v>64</v>
      </c>
      <c r="V917" s="44" t="s">
        <v>42</v>
      </c>
      <c r="W917" s="44" t="str">
        <f>VLOOKUP(D917,TIPOLOGIA!A:F,6,0)</f>
        <v>TERRESTRE</v>
      </c>
      <c r="X917" s="44" t="s">
        <v>6395</v>
      </c>
      <c r="Y917" s="44">
        <v>1</v>
      </c>
      <c r="Z917" s="63">
        <f>IF(T917="SOPORTE_TELEFÓNICO",'TARIFAS 2025'!$B$14,IF(V917="PRINCIPAL",'TARIFAS 2025'!$B$11,IF(V917="INTERMEDIA",'TARIFAS 2025'!$C$11,IF(V917="LEJANA",'TARIFAS 2025'!$D$11))))</f>
        <v>31419</v>
      </c>
      <c r="AA917" s="63">
        <f t="shared" si="14"/>
        <v>31419</v>
      </c>
      <c r="AB917" s="41"/>
      <c r="AC917" s="41"/>
      <c r="AD917" s="41"/>
      <c r="AE917" s="41"/>
      <c r="AF917" s="41"/>
      <c r="AG917" s="41"/>
      <c r="AH917" s="41"/>
      <c r="AI917" s="41"/>
      <c r="AJ917" s="41"/>
      <c r="AK917" s="41"/>
      <c r="AL917" s="41"/>
      <c r="AM917" s="41"/>
      <c r="AN917" s="41"/>
      <c r="AO917" s="41"/>
      <c r="AP917" s="41"/>
      <c r="AQ917" s="41"/>
      <c r="AR917" s="41"/>
      <c r="AS917" s="41"/>
      <c r="AT917" s="41"/>
      <c r="AU917" s="41"/>
      <c r="AV917" s="41"/>
      <c r="AW917" s="41"/>
      <c r="AX917" s="41"/>
      <c r="AY917" s="41"/>
      <c r="AZ917" s="41"/>
      <c r="BA917" s="41"/>
      <c r="BB917" s="41"/>
      <c r="BC917" s="41"/>
      <c r="BD917" s="41"/>
      <c r="BE917" s="41"/>
      <c r="BF917" s="41"/>
      <c r="BG917" s="41"/>
    </row>
    <row r="918" spans="1:59" s="35" customFormat="1" ht="15.6">
      <c r="A918" s="44" t="s">
        <v>90</v>
      </c>
      <c r="B918" s="44" t="str">
        <f>VLOOKUP(A918,'CENTROS DE COSTOS'!A:D,2,0)</f>
        <v>0036-0005</v>
      </c>
      <c r="C918" s="44" t="str">
        <f>VLOOKUP(A918,'CENTROS DE COSTOS'!A:D,3,0)</f>
        <v>Wompi Noroccidente</v>
      </c>
      <c r="D918" s="44">
        <v>5360</v>
      </c>
      <c r="E918" s="44">
        <v>2850310</v>
      </c>
      <c r="F918" s="44">
        <v>47529</v>
      </c>
      <c r="G918" s="44" t="s">
        <v>35</v>
      </c>
      <c r="H918" s="44" t="s">
        <v>122</v>
      </c>
      <c r="I918" s="44" t="s">
        <v>192</v>
      </c>
      <c r="J918" s="44" t="s">
        <v>6396</v>
      </c>
      <c r="K918" s="44" t="s">
        <v>1174</v>
      </c>
      <c r="L918" s="44" t="s">
        <v>6397</v>
      </c>
      <c r="M918" s="52">
        <v>45937.425694444442</v>
      </c>
      <c r="N918" s="52">
        <v>45945.418055555558</v>
      </c>
      <c r="O918" s="44" t="s">
        <v>37</v>
      </c>
      <c r="P918" s="44" t="s">
        <v>37</v>
      </c>
      <c r="Q918" s="44" t="s">
        <v>3805</v>
      </c>
      <c r="R918" s="44" t="s">
        <v>3806</v>
      </c>
      <c r="S918" s="44" t="s">
        <v>6398</v>
      </c>
      <c r="T918" s="44" t="s">
        <v>3828</v>
      </c>
      <c r="U918" s="44">
        <v>48</v>
      </c>
      <c r="V918" s="44" t="s">
        <v>42</v>
      </c>
      <c r="W918" s="44" t="str">
        <f>VLOOKUP(D918,TIPOLOGIA!A:F,6,0)</f>
        <v>TERRESTRE</v>
      </c>
      <c r="X918" s="44" t="s">
        <v>1491</v>
      </c>
      <c r="Y918" s="44">
        <v>1</v>
      </c>
      <c r="Z918" s="63">
        <f>IF(T918="SOPORTE_TELEFÓNICO",'TARIFAS 2025'!$B$14,IF(V918="PRINCIPAL",'TARIFAS 2025'!$B$11,IF(V918="INTERMEDIA",'TARIFAS 2025'!$C$11,IF(V918="LEJANA",'TARIFAS 2025'!$D$11))))</f>
        <v>31419</v>
      </c>
      <c r="AA918" s="63">
        <f t="shared" si="14"/>
        <v>31419</v>
      </c>
      <c r="AB918" s="41"/>
      <c r="AC918" s="41"/>
      <c r="AD918" s="41"/>
      <c r="AE918" s="41"/>
      <c r="AF918" s="41"/>
      <c r="AG918" s="41"/>
      <c r="AH918" s="41"/>
      <c r="AI918" s="41"/>
      <c r="AJ918" s="41"/>
      <c r="AK918" s="41"/>
      <c r="AL918" s="41"/>
      <c r="AM918" s="41"/>
      <c r="AN918" s="41"/>
      <c r="AO918" s="41"/>
      <c r="AP918" s="41"/>
      <c r="AQ918" s="41"/>
      <c r="AR918" s="41"/>
      <c r="AS918" s="41"/>
      <c r="AT918" s="41"/>
      <c r="AU918" s="41"/>
      <c r="AV918" s="41"/>
      <c r="AW918" s="41"/>
      <c r="AX918" s="41"/>
      <c r="AY918" s="41"/>
      <c r="AZ918" s="41"/>
      <c r="BA918" s="41"/>
      <c r="BB918" s="41"/>
      <c r="BC918" s="41"/>
      <c r="BD918" s="41"/>
      <c r="BE918" s="41"/>
      <c r="BF918" s="41"/>
      <c r="BG918" s="41"/>
    </row>
    <row r="919" spans="1:59" s="35" customFormat="1" ht="15.6">
      <c r="A919" s="44" t="s">
        <v>90</v>
      </c>
      <c r="B919" s="44" t="str">
        <f>VLOOKUP(A919,'CENTROS DE COSTOS'!A:D,2,0)</f>
        <v>0036-0005</v>
      </c>
      <c r="C919" s="44" t="str">
        <f>VLOOKUP(A919,'CENTROS DE COSTOS'!A:D,3,0)</f>
        <v>Wompi Noroccidente</v>
      </c>
      <c r="D919" s="44">
        <v>5674</v>
      </c>
      <c r="E919" s="44">
        <v>2850167</v>
      </c>
      <c r="F919" s="44">
        <v>77474</v>
      </c>
      <c r="G919" s="44" t="s">
        <v>35</v>
      </c>
      <c r="H919" s="44" t="s">
        <v>122</v>
      </c>
      <c r="I919" s="44" t="s">
        <v>225</v>
      </c>
      <c r="J919" s="44" t="s">
        <v>6399</v>
      </c>
      <c r="K919" s="44" t="s">
        <v>1174</v>
      </c>
      <c r="L919" s="44" t="s">
        <v>6400</v>
      </c>
      <c r="M919" s="52">
        <v>45937.430555555555</v>
      </c>
      <c r="N919" s="52">
        <v>45945.422222222223</v>
      </c>
      <c r="O919" s="44" t="s">
        <v>37</v>
      </c>
      <c r="P919" s="44" t="s">
        <v>37</v>
      </c>
      <c r="Q919" s="44" t="s">
        <v>3805</v>
      </c>
      <c r="R919" s="44" t="s">
        <v>3806</v>
      </c>
      <c r="S919" s="44" t="s">
        <v>6401</v>
      </c>
      <c r="T919" s="44" t="s">
        <v>3828</v>
      </c>
      <c r="U919" s="44">
        <v>64</v>
      </c>
      <c r="V919" s="44" t="s">
        <v>43</v>
      </c>
      <c r="W919" s="44" t="str">
        <f>VLOOKUP(D919,TIPOLOGIA!A:F,6,0)</f>
        <v>TERRESTRE</v>
      </c>
      <c r="X919" s="44" t="s">
        <v>3837</v>
      </c>
      <c r="Y919" s="44">
        <v>1</v>
      </c>
      <c r="Z919" s="63">
        <f>IF(T919="SOPORTE_TELEFÓNICO",'TARIFAS 2025'!$B$14,IF(V919="PRINCIPAL",'TARIFAS 2025'!$B$11,IF(V919="INTERMEDIA",'TARIFAS 2025'!$C$11,IF(V919="LEJANA",'TARIFAS 2025'!$D$11))))</f>
        <v>36351</v>
      </c>
      <c r="AA919" s="63">
        <f t="shared" si="14"/>
        <v>36351</v>
      </c>
      <c r="AB919" s="41"/>
      <c r="AC919" s="41"/>
      <c r="AD919" s="41"/>
      <c r="AE919" s="41"/>
      <c r="AF919" s="41"/>
      <c r="AG919" s="41"/>
      <c r="AH919" s="41"/>
      <c r="AI919" s="41"/>
      <c r="AJ919" s="41"/>
      <c r="AK919" s="41"/>
      <c r="AL919" s="41"/>
      <c r="AM919" s="41"/>
      <c r="AN919" s="41"/>
      <c r="AO919" s="41"/>
      <c r="AP919" s="41"/>
      <c r="AQ919" s="41"/>
      <c r="AR919" s="41"/>
      <c r="AS919" s="41"/>
      <c r="AT919" s="41"/>
      <c r="AU919" s="41"/>
      <c r="AV919" s="41"/>
      <c r="AW919" s="41"/>
      <c r="AX919" s="41"/>
      <c r="AY919" s="41"/>
      <c r="AZ919" s="41"/>
      <c r="BA919" s="41"/>
      <c r="BB919" s="41"/>
      <c r="BC919" s="41"/>
      <c r="BD919" s="41"/>
      <c r="BE919" s="41"/>
      <c r="BF919" s="41"/>
      <c r="BG919" s="41"/>
    </row>
    <row r="920" spans="1:59" s="35" customFormat="1" ht="15.6">
      <c r="A920" s="44" t="s">
        <v>100</v>
      </c>
      <c r="B920" s="44" t="str">
        <f>VLOOKUP(A920,'CENTROS DE COSTOS'!A:D,2,0)</f>
        <v>0036-0006</v>
      </c>
      <c r="C920" s="44" t="str">
        <f>VLOOKUP(A920,'CENTROS DE COSTOS'!A:D,3,0)</f>
        <v>Wompi Oriente</v>
      </c>
      <c r="D920" s="44">
        <v>50006</v>
      </c>
      <c r="E920" s="44">
        <v>2850418</v>
      </c>
      <c r="F920" s="44">
        <v>40297</v>
      </c>
      <c r="G920" s="44" t="s">
        <v>35</v>
      </c>
      <c r="H920" s="44" t="s">
        <v>816</v>
      </c>
      <c r="I920" s="44" t="s">
        <v>818</v>
      </c>
      <c r="J920" s="44" t="s">
        <v>6402</v>
      </c>
      <c r="K920" s="44" t="s">
        <v>1174</v>
      </c>
      <c r="L920" s="44" t="s">
        <v>6403</v>
      </c>
      <c r="M920" s="52">
        <v>45937.434027777781</v>
      </c>
      <c r="N920" s="52">
        <v>45945.427083333336</v>
      </c>
      <c r="O920" s="44" t="s">
        <v>37</v>
      </c>
      <c r="P920" s="44" t="s">
        <v>37</v>
      </c>
      <c r="Q920" s="44" t="s">
        <v>3805</v>
      </c>
      <c r="R920" s="44" t="s">
        <v>3806</v>
      </c>
      <c r="S920" s="44" t="s">
        <v>6404</v>
      </c>
      <c r="T920" s="44" t="s">
        <v>3828</v>
      </c>
      <c r="U920" s="44">
        <v>48</v>
      </c>
      <c r="V920" s="44" t="s">
        <v>43</v>
      </c>
      <c r="W920" s="44" t="str">
        <f>VLOOKUP(D920,TIPOLOGIA!A:F,6,0)</f>
        <v>TERRESTRE</v>
      </c>
      <c r="X920" s="44" t="s">
        <v>3837</v>
      </c>
      <c r="Y920" s="44">
        <v>1</v>
      </c>
      <c r="Z920" s="63">
        <f>IF(T920="SOPORTE_TELEFÓNICO",'TARIFAS 2025'!$B$14,IF(V920="PRINCIPAL",'TARIFAS 2025'!$B$11,IF(V920="INTERMEDIA",'TARIFAS 2025'!$C$11,IF(V920="LEJANA",'TARIFAS 2025'!$D$11))))</f>
        <v>36351</v>
      </c>
      <c r="AA920" s="63">
        <f t="shared" si="14"/>
        <v>36351</v>
      </c>
      <c r="AB920" s="41"/>
      <c r="AC920" s="41"/>
      <c r="AD920" s="41"/>
      <c r="AE920" s="41"/>
      <c r="AF920" s="41"/>
      <c r="AG920" s="41"/>
      <c r="AH920" s="41"/>
      <c r="AI920" s="41"/>
      <c r="AJ920" s="41"/>
      <c r="AK920" s="41"/>
      <c r="AL920" s="41"/>
      <c r="AM920" s="41"/>
      <c r="AN920" s="41"/>
      <c r="AO920" s="41"/>
      <c r="AP920" s="41"/>
      <c r="AQ920" s="41"/>
      <c r="AR920" s="41"/>
      <c r="AS920" s="41"/>
      <c r="AT920" s="41"/>
      <c r="AU920" s="41"/>
      <c r="AV920" s="41"/>
      <c r="AW920" s="41"/>
      <c r="AX920" s="41"/>
      <c r="AY920" s="41"/>
      <c r="AZ920" s="41"/>
      <c r="BA920" s="41"/>
      <c r="BB920" s="41"/>
      <c r="BC920" s="41"/>
      <c r="BD920" s="41"/>
      <c r="BE920" s="41"/>
      <c r="BF920" s="41"/>
      <c r="BG920" s="41"/>
    </row>
    <row r="921" spans="1:59" s="35" customFormat="1" ht="15.6">
      <c r="A921" s="44" t="s">
        <v>76</v>
      </c>
      <c r="B921" s="44" t="str">
        <f>VLOOKUP(A921,'CENTROS DE COSTOS'!A:D,2,0)</f>
        <v>0036-0007</v>
      </c>
      <c r="C921" s="44" t="str">
        <f>VLOOKUP(A921,'CENTROS DE COSTOS'!A:D,3,0)</f>
        <v>Wompi Santander</v>
      </c>
      <c r="D921" s="44">
        <v>68307</v>
      </c>
      <c r="E921" s="44">
        <v>2872633</v>
      </c>
      <c r="F921" s="44">
        <v>31909</v>
      </c>
      <c r="G921" s="44" t="s">
        <v>35</v>
      </c>
      <c r="H921" s="44" t="s">
        <v>965</v>
      </c>
      <c r="I921" s="44" t="s">
        <v>992</v>
      </c>
      <c r="J921" s="44" t="s">
        <v>2956</v>
      </c>
      <c r="K921" s="44" t="s">
        <v>1174</v>
      </c>
      <c r="L921" s="44" t="s">
        <v>6405</v>
      </c>
      <c r="M921" s="52">
        <v>45944.333333333336</v>
      </c>
      <c r="N921" s="52">
        <v>45945.428472222222</v>
      </c>
      <c r="O921" s="44" t="s">
        <v>37</v>
      </c>
      <c r="P921" s="44" t="s">
        <v>37</v>
      </c>
      <c r="Q921" s="44" t="s">
        <v>3805</v>
      </c>
      <c r="R921" s="44" t="s">
        <v>3806</v>
      </c>
      <c r="S921" s="44" t="s">
        <v>6406</v>
      </c>
      <c r="T921" s="44" t="s">
        <v>1178</v>
      </c>
      <c r="U921" s="44">
        <v>32</v>
      </c>
      <c r="V921" s="44" t="s">
        <v>42</v>
      </c>
      <c r="W921" s="44" t="str">
        <f>VLOOKUP(D921,TIPOLOGIA!A:F,6,0)</f>
        <v>TERRESTRE</v>
      </c>
      <c r="X921" s="44" t="s">
        <v>5226</v>
      </c>
      <c r="Y921" s="44">
        <v>1</v>
      </c>
      <c r="Z921" s="63">
        <f>IF(T921="SOPORTE_TELEFÓNICO",'TARIFAS 2025'!$B$14,IF(V921="PRINCIPAL",'TARIFAS 2025'!$B$11,IF(V921="INTERMEDIA",'TARIFAS 2025'!$C$11,IF(V921="LEJANA",'TARIFAS 2025'!$D$11))))</f>
        <v>31419</v>
      </c>
      <c r="AA921" s="63">
        <f t="shared" si="14"/>
        <v>31419</v>
      </c>
      <c r="AB921" s="41"/>
      <c r="AC921" s="41"/>
      <c r="AD921" s="41"/>
      <c r="AE921" s="41"/>
      <c r="AF921" s="41"/>
      <c r="AG921" s="41"/>
      <c r="AH921" s="41"/>
      <c r="AI921" s="41"/>
      <c r="AJ921" s="41"/>
      <c r="AK921" s="41"/>
      <c r="AL921" s="41"/>
      <c r="AM921" s="41"/>
      <c r="AN921" s="41"/>
      <c r="AO921" s="41"/>
      <c r="AP921" s="41"/>
      <c r="AQ921" s="41"/>
      <c r="AR921" s="41"/>
      <c r="AS921" s="41"/>
      <c r="AT921" s="41"/>
      <c r="AU921" s="41"/>
      <c r="AV921" s="41"/>
      <c r="AW921" s="41"/>
      <c r="AX921" s="41"/>
      <c r="AY921" s="41"/>
      <c r="AZ921" s="41"/>
      <c r="BA921" s="41"/>
      <c r="BB921" s="41"/>
      <c r="BC921" s="41"/>
      <c r="BD921" s="41"/>
      <c r="BE921" s="41"/>
      <c r="BF921" s="41"/>
      <c r="BG921" s="41"/>
    </row>
    <row r="922" spans="1:59" s="35" customFormat="1" ht="15.6">
      <c r="A922" s="44" t="s">
        <v>94</v>
      </c>
      <c r="B922" s="44" t="str">
        <f>VLOOKUP(A922,'CENTROS DE COSTOS'!A:D,2,0)</f>
        <v>0036-0002</v>
      </c>
      <c r="C922" s="44" t="str">
        <f>VLOOKUP(A922,'CENTROS DE COSTOS'!A:D,3,0)</f>
        <v>Wompi Eje Cafetero</v>
      </c>
      <c r="D922" s="44">
        <v>76122</v>
      </c>
      <c r="E922" s="44">
        <v>2869264</v>
      </c>
      <c r="F922" s="44">
        <v>33765</v>
      </c>
      <c r="G922" s="44" t="s">
        <v>35</v>
      </c>
      <c r="H922" s="44" t="s">
        <v>1103</v>
      </c>
      <c r="I922" s="44" t="s">
        <v>1109</v>
      </c>
      <c r="J922" s="44" t="s">
        <v>6407</v>
      </c>
      <c r="K922" s="44" t="s">
        <v>1174</v>
      </c>
      <c r="L922" s="44" t="s">
        <v>6408</v>
      </c>
      <c r="M922" s="52">
        <v>45940.507638888892</v>
      </c>
      <c r="N922" s="52">
        <v>45945.429861111108</v>
      </c>
      <c r="O922" s="44" t="s">
        <v>37</v>
      </c>
      <c r="P922" s="44" t="s">
        <v>37</v>
      </c>
      <c r="Q922" s="44" t="s">
        <v>3805</v>
      </c>
      <c r="R922" s="44" t="s">
        <v>3806</v>
      </c>
      <c r="S922" s="44" t="s">
        <v>6409</v>
      </c>
      <c r="T922" s="44" t="s">
        <v>1178</v>
      </c>
      <c r="U922" s="44">
        <v>64</v>
      </c>
      <c r="V922" s="44" t="s">
        <v>43</v>
      </c>
      <c r="W922" s="44" t="str">
        <f>VLOOKUP(D922,TIPOLOGIA!A:F,6,0)</f>
        <v>TERRESTRE</v>
      </c>
      <c r="X922" s="44" t="s">
        <v>2492</v>
      </c>
      <c r="Y922" s="44">
        <v>1</v>
      </c>
      <c r="Z922" s="63">
        <f>IF(T922="SOPORTE_TELEFÓNICO",'TARIFAS 2025'!$B$14,IF(V922="PRINCIPAL",'TARIFAS 2025'!$B$11,IF(V922="INTERMEDIA",'TARIFAS 2025'!$C$11,IF(V922="LEJANA",'TARIFAS 2025'!$D$11))))</f>
        <v>36351</v>
      </c>
      <c r="AA922" s="63">
        <f t="shared" si="14"/>
        <v>36351</v>
      </c>
      <c r="AB922" s="41"/>
      <c r="AC922" s="41"/>
      <c r="AD922" s="41"/>
      <c r="AE922" s="41"/>
      <c r="AF922" s="41"/>
      <c r="AG922" s="41"/>
      <c r="AH922" s="41"/>
      <c r="AI922" s="41"/>
      <c r="AJ922" s="41"/>
      <c r="AK922" s="41"/>
      <c r="AL922" s="41"/>
      <c r="AM922" s="41"/>
      <c r="AN922" s="41"/>
      <c r="AO922" s="41"/>
      <c r="AP922" s="41"/>
      <c r="AQ922" s="41"/>
      <c r="AR922" s="41"/>
      <c r="AS922" s="41"/>
      <c r="AT922" s="41"/>
      <c r="AU922" s="41"/>
      <c r="AV922" s="41"/>
      <c r="AW922" s="41"/>
      <c r="AX922" s="41"/>
      <c r="AY922" s="41"/>
      <c r="AZ922" s="41"/>
      <c r="BA922" s="41"/>
      <c r="BB922" s="41"/>
      <c r="BC922" s="41"/>
      <c r="BD922" s="41"/>
      <c r="BE922" s="41"/>
      <c r="BF922" s="41"/>
      <c r="BG922" s="41"/>
    </row>
    <row r="923" spans="1:59" s="35" customFormat="1" ht="15.6">
      <c r="A923" s="44" t="s">
        <v>90</v>
      </c>
      <c r="B923" s="44" t="str">
        <f>VLOOKUP(A923,'CENTROS DE COSTOS'!A:D,2,0)</f>
        <v>0036-0005</v>
      </c>
      <c r="C923" s="44" t="str">
        <f>VLOOKUP(A923,'CENTROS DE COSTOS'!A:D,3,0)</f>
        <v>Wompi Noroccidente</v>
      </c>
      <c r="D923" s="44">
        <v>5360</v>
      </c>
      <c r="E923" s="44">
        <v>2866418</v>
      </c>
      <c r="F923" s="44">
        <v>50606</v>
      </c>
      <c r="G923" s="44" t="s">
        <v>35</v>
      </c>
      <c r="H923" s="44" t="s">
        <v>122</v>
      </c>
      <c r="I923" s="44" t="s">
        <v>192</v>
      </c>
      <c r="J923" s="44" t="s">
        <v>6410</v>
      </c>
      <c r="K923" s="44" t="s">
        <v>1174</v>
      </c>
      <c r="L923" s="44" t="s">
        <v>6411</v>
      </c>
      <c r="M923" s="52">
        <v>45940.333333333336</v>
      </c>
      <c r="N923" s="52">
        <v>45945.435416666667</v>
      </c>
      <c r="O923" s="44" t="s">
        <v>37</v>
      </c>
      <c r="P923" s="44" t="s">
        <v>37</v>
      </c>
      <c r="Q923" s="44" t="s">
        <v>3805</v>
      </c>
      <c r="R923" s="44" t="s">
        <v>3806</v>
      </c>
      <c r="S923" s="44" t="s">
        <v>6412</v>
      </c>
      <c r="T923" s="44" t="s">
        <v>1178</v>
      </c>
      <c r="U923" s="44">
        <v>32</v>
      </c>
      <c r="V923" s="44" t="s">
        <v>42</v>
      </c>
      <c r="W923" s="44" t="str">
        <f>VLOOKUP(D923,TIPOLOGIA!A:F,6,0)</f>
        <v>TERRESTRE</v>
      </c>
      <c r="X923" s="44" t="s">
        <v>1874</v>
      </c>
      <c r="Y923" s="44">
        <v>1</v>
      </c>
      <c r="Z923" s="63">
        <f>IF(T923="SOPORTE_TELEFÓNICO",'TARIFAS 2025'!$B$14,IF(V923="PRINCIPAL",'TARIFAS 2025'!$B$11,IF(V923="INTERMEDIA",'TARIFAS 2025'!$C$11,IF(V923="LEJANA",'TARIFAS 2025'!$D$11))))</f>
        <v>31419</v>
      </c>
      <c r="AA923" s="63">
        <f t="shared" si="14"/>
        <v>31419</v>
      </c>
      <c r="AB923" s="41"/>
      <c r="AC923" s="41"/>
      <c r="AD923" s="41"/>
      <c r="AE923" s="41"/>
      <c r="AF923" s="41"/>
      <c r="AG923" s="41"/>
      <c r="AH923" s="41"/>
      <c r="AI923" s="41"/>
      <c r="AJ923" s="41"/>
      <c r="AK923" s="41"/>
      <c r="AL923" s="41"/>
      <c r="AM923" s="41"/>
      <c r="AN923" s="41"/>
      <c r="AO923" s="41"/>
      <c r="AP923" s="41"/>
      <c r="AQ923" s="41"/>
      <c r="AR923" s="41"/>
      <c r="AS923" s="41"/>
      <c r="AT923" s="41"/>
      <c r="AU923" s="41"/>
      <c r="AV923" s="41"/>
      <c r="AW923" s="41"/>
      <c r="AX923" s="41"/>
      <c r="AY923" s="41"/>
      <c r="AZ923" s="41"/>
      <c r="BA923" s="41"/>
      <c r="BB923" s="41"/>
      <c r="BC923" s="41"/>
      <c r="BD923" s="41"/>
      <c r="BE923" s="41"/>
      <c r="BF923" s="41"/>
      <c r="BG923" s="41"/>
    </row>
    <row r="924" spans="1:59" s="35" customFormat="1" ht="15.6">
      <c r="A924" s="44" t="s">
        <v>90</v>
      </c>
      <c r="B924" s="44" t="str">
        <f>VLOOKUP(A924,'CENTROS DE COSTOS'!A:D,2,0)</f>
        <v>0036-0005</v>
      </c>
      <c r="C924" s="44" t="str">
        <f>VLOOKUP(A924,'CENTROS DE COSTOS'!A:D,3,0)</f>
        <v>Wompi Noroccidente</v>
      </c>
      <c r="D924" s="44">
        <v>5266</v>
      </c>
      <c r="E924" s="44">
        <v>2864489</v>
      </c>
      <c r="F924" s="44">
        <v>73193</v>
      </c>
      <c r="G924" s="44" t="s">
        <v>35</v>
      </c>
      <c r="H924" s="44" t="s">
        <v>122</v>
      </c>
      <c r="I924" s="44" t="s">
        <v>182</v>
      </c>
      <c r="J924" s="44" t="s">
        <v>2671</v>
      </c>
      <c r="K924" s="44" t="s">
        <v>1174</v>
      </c>
      <c r="L924" s="44" t="s">
        <v>6413</v>
      </c>
      <c r="M924" s="52">
        <v>45939.622916666667</v>
      </c>
      <c r="N924" s="52">
        <v>45945.435416666667</v>
      </c>
      <c r="O924" s="44" t="s">
        <v>37</v>
      </c>
      <c r="P924" s="44" t="s">
        <v>37</v>
      </c>
      <c r="Q924" s="44" t="s">
        <v>3805</v>
      </c>
      <c r="R924" s="44" t="s">
        <v>3806</v>
      </c>
      <c r="S924" s="44" t="s">
        <v>6414</v>
      </c>
      <c r="T924" s="44" t="s">
        <v>1178</v>
      </c>
      <c r="U924" s="44">
        <v>24</v>
      </c>
      <c r="V924" s="44" t="s">
        <v>42</v>
      </c>
      <c r="W924" s="44" t="str">
        <f>VLOOKUP(D924,TIPOLOGIA!A:F,6,0)</f>
        <v>TERRESTRE</v>
      </c>
      <c r="X924" s="44" t="s">
        <v>3837</v>
      </c>
      <c r="Y924" s="44">
        <v>1</v>
      </c>
      <c r="Z924" s="63">
        <f>IF(T924="SOPORTE_TELEFÓNICO",'TARIFAS 2025'!$B$14,IF(V924="PRINCIPAL",'TARIFAS 2025'!$B$11,IF(V924="INTERMEDIA",'TARIFAS 2025'!$C$11,IF(V924="LEJANA",'TARIFAS 2025'!$D$11))))</f>
        <v>31419</v>
      </c>
      <c r="AA924" s="63">
        <f t="shared" si="14"/>
        <v>31419</v>
      </c>
      <c r="AB924" s="41"/>
      <c r="AC924" s="41"/>
      <c r="AD924" s="41"/>
      <c r="AE924" s="41"/>
      <c r="AF924" s="41"/>
      <c r="AG924" s="41"/>
      <c r="AH924" s="41"/>
      <c r="AI924" s="41"/>
      <c r="AJ924" s="41"/>
      <c r="AK924" s="41"/>
      <c r="AL924" s="41"/>
      <c r="AM924" s="41"/>
      <c r="AN924" s="41"/>
      <c r="AO924" s="41"/>
      <c r="AP924" s="41"/>
      <c r="AQ924" s="41"/>
      <c r="AR924" s="41"/>
      <c r="AS924" s="41"/>
      <c r="AT924" s="41"/>
      <c r="AU924" s="41"/>
      <c r="AV924" s="41"/>
      <c r="AW924" s="41"/>
      <c r="AX924" s="41"/>
      <c r="AY924" s="41"/>
      <c r="AZ924" s="41"/>
      <c r="BA924" s="41"/>
      <c r="BB924" s="41"/>
      <c r="BC924" s="41"/>
      <c r="BD924" s="41"/>
      <c r="BE924" s="41"/>
      <c r="BF924" s="41"/>
      <c r="BG924" s="41"/>
    </row>
    <row r="925" spans="1:59" s="35" customFormat="1" ht="15.6">
      <c r="A925" s="44" t="s">
        <v>90</v>
      </c>
      <c r="B925" s="44" t="str">
        <f>VLOOKUP(A925,'CENTROS DE COSTOS'!A:D,2,0)</f>
        <v>0036-0005</v>
      </c>
      <c r="C925" s="44" t="str">
        <f>VLOOKUP(A925,'CENTROS DE COSTOS'!A:D,3,0)</f>
        <v>Wompi Noroccidente</v>
      </c>
      <c r="D925" s="44">
        <v>5001</v>
      </c>
      <c r="E925" s="44">
        <v>2865354</v>
      </c>
      <c r="F925" s="44">
        <v>70970</v>
      </c>
      <c r="G925" s="44" t="s">
        <v>35</v>
      </c>
      <c r="H925" s="44" t="s">
        <v>122</v>
      </c>
      <c r="I925" s="44" t="s">
        <v>2044</v>
      </c>
      <c r="J925" s="44" t="s">
        <v>6415</v>
      </c>
      <c r="K925" s="44" t="s">
        <v>1174</v>
      </c>
      <c r="L925" s="44" t="s">
        <v>6416</v>
      </c>
      <c r="M925" s="52">
        <v>45939.686111111114</v>
      </c>
      <c r="N925" s="52">
        <v>45945.435416666667</v>
      </c>
      <c r="O925" s="44" t="s">
        <v>37</v>
      </c>
      <c r="P925" s="44" t="s">
        <v>37</v>
      </c>
      <c r="Q925" s="44" t="s">
        <v>3805</v>
      </c>
      <c r="R925" s="44" t="s">
        <v>3806</v>
      </c>
      <c r="S925" s="44" t="s">
        <v>6417</v>
      </c>
      <c r="T925" s="44" t="s">
        <v>1178</v>
      </c>
      <c r="U925" s="44">
        <v>64</v>
      </c>
      <c r="V925" s="44" t="s">
        <v>42</v>
      </c>
      <c r="W925" s="44" t="str">
        <f>VLOOKUP(D925,TIPOLOGIA!A:F,6,0)</f>
        <v>TERRESTRE</v>
      </c>
      <c r="X925" s="44" t="s">
        <v>3837</v>
      </c>
      <c r="Y925" s="44">
        <v>1</v>
      </c>
      <c r="Z925" s="63">
        <f>IF(T925="SOPORTE_TELEFÓNICO",'TARIFAS 2025'!$B$14,IF(V925="PRINCIPAL",'TARIFAS 2025'!$B$11,IF(V925="INTERMEDIA",'TARIFAS 2025'!$C$11,IF(V925="LEJANA",'TARIFAS 2025'!$D$11))))</f>
        <v>31419</v>
      </c>
      <c r="AA925" s="63">
        <f t="shared" si="14"/>
        <v>31419</v>
      </c>
      <c r="AB925" s="41"/>
      <c r="AC925" s="41"/>
      <c r="AD925" s="41"/>
      <c r="AE925" s="41"/>
      <c r="AF925" s="41"/>
      <c r="AG925" s="41"/>
      <c r="AH925" s="41"/>
      <c r="AI925" s="41"/>
      <c r="AJ925" s="41"/>
      <c r="AK925" s="41"/>
      <c r="AL925" s="41"/>
      <c r="AM925" s="41"/>
      <c r="AN925" s="41"/>
      <c r="AO925" s="41"/>
      <c r="AP925" s="41"/>
      <c r="AQ925" s="41"/>
      <c r="AR925" s="41"/>
      <c r="AS925" s="41"/>
      <c r="AT925" s="41"/>
      <c r="AU925" s="41"/>
      <c r="AV925" s="41"/>
      <c r="AW925" s="41"/>
      <c r="AX925" s="41"/>
      <c r="AY925" s="41"/>
      <c r="AZ925" s="41"/>
      <c r="BA925" s="41"/>
      <c r="BB925" s="41"/>
      <c r="BC925" s="41"/>
      <c r="BD925" s="41"/>
      <c r="BE925" s="41"/>
      <c r="BF925" s="41"/>
      <c r="BG925" s="41"/>
    </row>
    <row r="926" spans="1:59" s="35" customFormat="1" ht="15.6">
      <c r="A926" s="44" t="s">
        <v>94</v>
      </c>
      <c r="B926" s="44" t="str">
        <f>VLOOKUP(A926,'CENTROS DE COSTOS'!A:D,2,0)</f>
        <v>0036-0002</v>
      </c>
      <c r="C926" s="44" t="str">
        <f>VLOOKUP(A926,'CENTROS DE COSTOS'!A:D,3,0)</f>
        <v>Wompi Eje Cafetero</v>
      </c>
      <c r="D926" s="44">
        <v>76122</v>
      </c>
      <c r="E926" s="44">
        <v>2869930</v>
      </c>
      <c r="F926" s="44">
        <v>19021</v>
      </c>
      <c r="G926" s="44" t="s">
        <v>35</v>
      </c>
      <c r="H926" s="44" t="s">
        <v>1103</v>
      </c>
      <c r="I926" s="44" t="s">
        <v>1109</v>
      </c>
      <c r="J926" s="44" t="s">
        <v>6418</v>
      </c>
      <c r="K926" s="44" t="s">
        <v>1174</v>
      </c>
      <c r="L926" s="44" t="s">
        <v>6419</v>
      </c>
      <c r="M926" s="52">
        <v>45940.587500000001</v>
      </c>
      <c r="N926" s="52">
        <v>45945.435416666667</v>
      </c>
      <c r="O926" s="44" t="s">
        <v>37</v>
      </c>
      <c r="P926" s="44" t="s">
        <v>37</v>
      </c>
      <c r="Q926" s="44" t="s">
        <v>3805</v>
      </c>
      <c r="R926" s="44" t="s">
        <v>3806</v>
      </c>
      <c r="S926" s="44" t="s">
        <v>6420</v>
      </c>
      <c r="T926" s="44" t="s">
        <v>1178</v>
      </c>
      <c r="U926" s="44">
        <v>64</v>
      </c>
      <c r="V926" s="44" t="s">
        <v>43</v>
      </c>
      <c r="W926" s="44" t="str">
        <f>VLOOKUP(D926,TIPOLOGIA!A:F,6,0)</f>
        <v>TERRESTRE</v>
      </c>
      <c r="X926" s="44" t="s">
        <v>3837</v>
      </c>
      <c r="Y926" s="44">
        <v>1</v>
      </c>
      <c r="Z926" s="63">
        <f>IF(T926="SOPORTE_TELEFÓNICO",'TARIFAS 2025'!$B$14,IF(V926="PRINCIPAL",'TARIFAS 2025'!$B$11,IF(V926="INTERMEDIA",'TARIFAS 2025'!$C$11,IF(V926="LEJANA",'TARIFAS 2025'!$D$11))))</f>
        <v>36351</v>
      </c>
      <c r="AA926" s="63">
        <f t="shared" si="14"/>
        <v>36351</v>
      </c>
      <c r="AB926" s="41"/>
      <c r="AC926" s="41"/>
      <c r="AD926" s="41"/>
      <c r="AE926" s="41"/>
      <c r="AF926" s="41"/>
      <c r="AG926" s="41"/>
      <c r="AH926" s="41"/>
      <c r="AI926" s="41"/>
      <c r="AJ926" s="41"/>
      <c r="AK926" s="41"/>
      <c r="AL926" s="41"/>
      <c r="AM926" s="41"/>
      <c r="AN926" s="41"/>
      <c r="AO926" s="41"/>
      <c r="AP926" s="41"/>
      <c r="AQ926" s="41"/>
      <c r="AR926" s="41"/>
      <c r="AS926" s="41"/>
      <c r="AT926" s="41"/>
      <c r="AU926" s="41"/>
      <c r="AV926" s="41"/>
      <c r="AW926" s="41"/>
      <c r="AX926" s="41"/>
      <c r="AY926" s="41"/>
      <c r="AZ926" s="41"/>
      <c r="BA926" s="41"/>
      <c r="BB926" s="41"/>
      <c r="BC926" s="41"/>
      <c r="BD926" s="41"/>
      <c r="BE926" s="41"/>
      <c r="BF926" s="41"/>
      <c r="BG926" s="41"/>
    </row>
    <row r="927" spans="1:59" s="35" customFormat="1" ht="15.6">
      <c r="A927" s="44" t="s">
        <v>90</v>
      </c>
      <c r="B927" s="44" t="str">
        <f>VLOOKUP(A927,'CENTROS DE COSTOS'!A:D,2,0)</f>
        <v>0036-0005</v>
      </c>
      <c r="C927" s="44" t="str">
        <f>VLOOKUP(A927,'CENTROS DE COSTOS'!A:D,3,0)</f>
        <v>Wompi Noroccidente</v>
      </c>
      <c r="D927" s="44">
        <v>5001</v>
      </c>
      <c r="E927" s="44">
        <v>2867876</v>
      </c>
      <c r="F927" s="44">
        <v>63343</v>
      </c>
      <c r="G927" s="44" t="s">
        <v>35</v>
      </c>
      <c r="H927" s="44" t="s">
        <v>122</v>
      </c>
      <c r="I927" s="44" t="s">
        <v>90</v>
      </c>
      <c r="J927" s="44" t="s">
        <v>6421</v>
      </c>
      <c r="K927" s="44" t="s">
        <v>1174</v>
      </c>
      <c r="L927" s="44" t="s">
        <v>6422</v>
      </c>
      <c r="M927" s="52">
        <v>45940.413888888892</v>
      </c>
      <c r="N927" s="52">
        <v>45945.436111111114</v>
      </c>
      <c r="O927" s="44" t="s">
        <v>37</v>
      </c>
      <c r="P927" s="44" t="s">
        <v>37</v>
      </c>
      <c r="Q927" s="44" t="s">
        <v>3805</v>
      </c>
      <c r="R927" s="44" t="s">
        <v>3806</v>
      </c>
      <c r="S927" s="44" t="s">
        <v>6423</v>
      </c>
      <c r="T927" s="44" t="s">
        <v>1178</v>
      </c>
      <c r="U927" s="44">
        <v>24</v>
      </c>
      <c r="V927" s="44" t="s">
        <v>42</v>
      </c>
      <c r="W927" s="44" t="str">
        <f>VLOOKUP(D927,TIPOLOGIA!A:F,6,0)</f>
        <v>TERRESTRE</v>
      </c>
      <c r="X927" s="44" t="s">
        <v>1874</v>
      </c>
      <c r="Y927" s="44">
        <v>1</v>
      </c>
      <c r="Z927" s="63">
        <f>IF(T927="SOPORTE_TELEFÓNICO",'TARIFAS 2025'!$B$14,IF(V927="PRINCIPAL",'TARIFAS 2025'!$B$11,IF(V927="INTERMEDIA",'TARIFAS 2025'!$C$11,IF(V927="LEJANA",'TARIFAS 2025'!$D$11))))</f>
        <v>31419</v>
      </c>
      <c r="AA927" s="63">
        <f t="shared" si="14"/>
        <v>31419</v>
      </c>
      <c r="AB927" s="41"/>
      <c r="AC927" s="41"/>
      <c r="AD927" s="41"/>
      <c r="AE927" s="41"/>
      <c r="AF927" s="41"/>
      <c r="AG927" s="41"/>
      <c r="AH927" s="41"/>
      <c r="AI927" s="41"/>
      <c r="AJ927" s="41"/>
      <c r="AK927" s="41"/>
      <c r="AL927" s="41"/>
      <c r="AM927" s="41"/>
      <c r="AN927" s="41"/>
      <c r="AO927" s="41"/>
      <c r="AP927" s="41"/>
      <c r="AQ927" s="41"/>
      <c r="AR927" s="41"/>
      <c r="AS927" s="41"/>
      <c r="AT927" s="41"/>
      <c r="AU927" s="41"/>
      <c r="AV927" s="41"/>
      <c r="AW927" s="41"/>
      <c r="AX927" s="41"/>
      <c r="AY927" s="41"/>
      <c r="AZ927" s="41"/>
      <c r="BA927" s="41"/>
      <c r="BB927" s="41"/>
      <c r="BC927" s="41"/>
      <c r="BD927" s="41"/>
      <c r="BE927" s="41"/>
      <c r="BF927" s="41"/>
      <c r="BG927" s="41"/>
    </row>
    <row r="928" spans="1:59" s="35" customFormat="1" ht="15.6">
      <c r="A928" s="44" t="s">
        <v>90</v>
      </c>
      <c r="B928" s="44" t="str">
        <f>VLOOKUP(A928,'CENTROS DE COSTOS'!A:D,2,0)</f>
        <v>0036-0005</v>
      </c>
      <c r="C928" s="44" t="str">
        <f>VLOOKUP(A928,'CENTROS DE COSTOS'!A:D,3,0)</f>
        <v>Wompi Noroccidente</v>
      </c>
      <c r="D928" s="44">
        <v>5001</v>
      </c>
      <c r="E928" s="44">
        <v>2866876</v>
      </c>
      <c r="F928" s="44">
        <v>50107</v>
      </c>
      <c r="G928" s="44" t="s">
        <v>35</v>
      </c>
      <c r="H928" s="44" t="s">
        <v>122</v>
      </c>
      <c r="I928" s="44" t="s">
        <v>90</v>
      </c>
      <c r="J928" s="44" t="s">
        <v>6424</v>
      </c>
      <c r="K928" s="44" t="s">
        <v>1174</v>
      </c>
      <c r="L928" s="44" t="s">
        <v>6425</v>
      </c>
      <c r="M928" s="52">
        <v>45940.352777777778</v>
      </c>
      <c r="N928" s="52">
        <v>45945.436111111114</v>
      </c>
      <c r="O928" s="44" t="s">
        <v>37</v>
      </c>
      <c r="P928" s="44" t="s">
        <v>37</v>
      </c>
      <c r="Q928" s="44" t="s">
        <v>3805</v>
      </c>
      <c r="R928" s="44" t="s">
        <v>3806</v>
      </c>
      <c r="S928" s="44" t="s">
        <v>6426</v>
      </c>
      <c r="T928" s="44" t="s">
        <v>1178</v>
      </c>
      <c r="U928" s="44">
        <v>64</v>
      </c>
      <c r="V928" s="44" t="s">
        <v>42</v>
      </c>
      <c r="W928" s="44" t="str">
        <f>VLOOKUP(D928,TIPOLOGIA!A:F,6,0)</f>
        <v>TERRESTRE</v>
      </c>
      <c r="X928" s="44" t="s">
        <v>3837</v>
      </c>
      <c r="Y928" s="44">
        <v>1</v>
      </c>
      <c r="Z928" s="63">
        <f>IF(T928="SOPORTE_TELEFÓNICO",'TARIFAS 2025'!$B$14,IF(V928="PRINCIPAL",'TARIFAS 2025'!$B$11,IF(V928="INTERMEDIA",'TARIFAS 2025'!$C$11,IF(V928="LEJANA",'TARIFAS 2025'!$D$11))))</f>
        <v>31419</v>
      </c>
      <c r="AA928" s="63">
        <f t="shared" si="14"/>
        <v>31419</v>
      </c>
      <c r="AB928" s="41"/>
      <c r="AC928" s="41"/>
      <c r="AD928" s="41"/>
      <c r="AE928" s="41"/>
      <c r="AF928" s="41"/>
      <c r="AG928" s="41"/>
      <c r="AH928" s="41"/>
      <c r="AI928" s="41"/>
      <c r="AJ928" s="41"/>
      <c r="AK928" s="41"/>
      <c r="AL928" s="41"/>
      <c r="AM928" s="41"/>
      <c r="AN928" s="41"/>
      <c r="AO928" s="41"/>
      <c r="AP928" s="41"/>
      <c r="AQ928" s="41"/>
      <c r="AR928" s="41"/>
      <c r="AS928" s="41"/>
      <c r="AT928" s="41"/>
      <c r="AU928" s="41"/>
      <c r="AV928" s="41"/>
      <c r="AW928" s="41"/>
      <c r="AX928" s="41"/>
      <c r="AY928" s="41"/>
      <c r="AZ928" s="41"/>
      <c r="BA928" s="41"/>
      <c r="BB928" s="41"/>
      <c r="BC928" s="41"/>
      <c r="BD928" s="41"/>
      <c r="BE928" s="41"/>
      <c r="BF928" s="41"/>
      <c r="BG928" s="41"/>
    </row>
    <row r="929" spans="1:59" s="35" customFormat="1" ht="15.6">
      <c r="A929" s="44" t="s">
        <v>90</v>
      </c>
      <c r="B929" s="44" t="str">
        <f>VLOOKUP(A929,'CENTROS DE COSTOS'!A:D,2,0)</f>
        <v>0036-0005</v>
      </c>
      <c r="C929" s="44" t="str">
        <f>VLOOKUP(A929,'CENTROS DE COSTOS'!A:D,3,0)</f>
        <v>Wompi Noroccidente</v>
      </c>
      <c r="D929" s="44">
        <v>5001</v>
      </c>
      <c r="E929" s="44">
        <v>2866419</v>
      </c>
      <c r="F929" s="44">
        <v>66546</v>
      </c>
      <c r="G929" s="44" t="s">
        <v>35</v>
      </c>
      <c r="H929" s="44" t="s">
        <v>122</v>
      </c>
      <c r="I929" s="44" t="s">
        <v>2044</v>
      </c>
      <c r="J929" s="44" t="s">
        <v>6427</v>
      </c>
      <c r="K929" s="44" t="s">
        <v>1174</v>
      </c>
      <c r="L929" s="44" t="s">
        <v>6428</v>
      </c>
      <c r="M929" s="52">
        <v>45940.333333333336</v>
      </c>
      <c r="N929" s="52">
        <v>45945.436111111114</v>
      </c>
      <c r="O929" s="44" t="s">
        <v>37</v>
      </c>
      <c r="P929" s="44" t="s">
        <v>37</v>
      </c>
      <c r="Q929" s="44" t="s">
        <v>3805</v>
      </c>
      <c r="R929" s="44" t="s">
        <v>3806</v>
      </c>
      <c r="S929" s="44" t="s">
        <v>6429</v>
      </c>
      <c r="T929" s="44" t="s">
        <v>1178</v>
      </c>
      <c r="U929" s="44">
        <v>32</v>
      </c>
      <c r="V929" s="44" t="s">
        <v>42</v>
      </c>
      <c r="W929" s="44" t="str">
        <f>VLOOKUP(D929,TIPOLOGIA!A:F,6,0)</f>
        <v>TERRESTRE</v>
      </c>
      <c r="X929" s="44" t="s">
        <v>3837</v>
      </c>
      <c r="Y929" s="44">
        <v>1</v>
      </c>
      <c r="Z929" s="63">
        <f>IF(T929="SOPORTE_TELEFÓNICO",'TARIFAS 2025'!$B$14,IF(V929="PRINCIPAL",'TARIFAS 2025'!$B$11,IF(V929="INTERMEDIA",'TARIFAS 2025'!$C$11,IF(V929="LEJANA",'TARIFAS 2025'!$D$11))))</f>
        <v>31419</v>
      </c>
      <c r="AA929" s="63">
        <f t="shared" si="14"/>
        <v>31419</v>
      </c>
      <c r="AB929" s="41"/>
      <c r="AC929" s="41"/>
      <c r="AD929" s="41"/>
      <c r="AE929" s="41"/>
      <c r="AF929" s="41"/>
      <c r="AG929" s="41"/>
      <c r="AH929" s="41"/>
      <c r="AI929" s="41"/>
      <c r="AJ929" s="41"/>
      <c r="AK929" s="41"/>
      <c r="AL929" s="41"/>
      <c r="AM929" s="41"/>
      <c r="AN929" s="41"/>
      <c r="AO929" s="41"/>
      <c r="AP929" s="41"/>
      <c r="AQ929" s="41"/>
      <c r="AR929" s="41"/>
      <c r="AS929" s="41"/>
      <c r="AT929" s="41"/>
      <c r="AU929" s="41"/>
      <c r="AV929" s="41"/>
      <c r="AW929" s="41"/>
      <c r="AX929" s="41"/>
      <c r="AY929" s="41"/>
      <c r="AZ929" s="41"/>
      <c r="BA929" s="41"/>
      <c r="BB929" s="41"/>
      <c r="BC929" s="41"/>
      <c r="BD929" s="41"/>
      <c r="BE929" s="41"/>
      <c r="BF929" s="41"/>
      <c r="BG929" s="41"/>
    </row>
    <row r="930" spans="1:59" s="35" customFormat="1" ht="15.6">
      <c r="A930" s="44" t="s">
        <v>90</v>
      </c>
      <c r="B930" s="44" t="str">
        <f>VLOOKUP(A930,'CENTROS DE COSTOS'!A:D,2,0)</f>
        <v>0036-0005</v>
      </c>
      <c r="C930" s="44" t="str">
        <f>VLOOKUP(A930,'CENTROS DE COSTOS'!A:D,3,0)</f>
        <v>Wompi Noroccidente</v>
      </c>
      <c r="D930" s="44">
        <v>5001</v>
      </c>
      <c r="E930" s="44">
        <v>2869708</v>
      </c>
      <c r="F930" s="44">
        <v>65423</v>
      </c>
      <c r="G930" s="44" t="s">
        <v>35</v>
      </c>
      <c r="H930" s="44" t="s">
        <v>122</v>
      </c>
      <c r="I930" s="44" t="s">
        <v>2044</v>
      </c>
      <c r="J930" s="44" t="s">
        <v>6430</v>
      </c>
      <c r="K930" s="44" t="s">
        <v>1174</v>
      </c>
      <c r="L930" s="44" t="s">
        <v>6431</v>
      </c>
      <c r="M930" s="52">
        <v>45940.542361111111</v>
      </c>
      <c r="N930" s="52">
        <v>45945.436805555553</v>
      </c>
      <c r="O930" s="44" t="s">
        <v>37</v>
      </c>
      <c r="P930" s="44" t="s">
        <v>37</v>
      </c>
      <c r="Q930" s="44" t="s">
        <v>3805</v>
      </c>
      <c r="R930" s="44" t="s">
        <v>3806</v>
      </c>
      <c r="S930" s="44" t="s">
        <v>6432</v>
      </c>
      <c r="T930" s="44" t="s">
        <v>1178</v>
      </c>
      <c r="U930" s="44">
        <v>64</v>
      </c>
      <c r="V930" s="44" t="s">
        <v>42</v>
      </c>
      <c r="W930" s="44" t="str">
        <f>VLOOKUP(D930,TIPOLOGIA!A:F,6,0)</f>
        <v>TERRESTRE</v>
      </c>
      <c r="X930" s="44" t="s">
        <v>3837</v>
      </c>
      <c r="Y930" s="44">
        <v>1</v>
      </c>
      <c r="Z930" s="63">
        <f>IF(T930="SOPORTE_TELEFÓNICO",'TARIFAS 2025'!$B$14,IF(V930="PRINCIPAL",'TARIFAS 2025'!$B$11,IF(V930="INTERMEDIA",'TARIFAS 2025'!$C$11,IF(V930="LEJANA",'TARIFAS 2025'!$D$11))))</f>
        <v>31419</v>
      </c>
      <c r="AA930" s="63">
        <f t="shared" si="14"/>
        <v>31419</v>
      </c>
      <c r="AB930" s="41"/>
      <c r="AC930" s="41"/>
      <c r="AD930" s="41"/>
      <c r="AE930" s="41"/>
      <c r="AF930" s="41"/>
      <c r="AG930" s="41"/>
      <c r="AH930" s="41"/>
      <c r="AI930" s="41"/>
      <c r="AJ930" s="41"/>
      <c r="AK930" s="41"/>
      <c r="AL930" s="41"/>
      <c r="AM930" s="41"/>
      <c r="AN930" s="41"/>
      <c r="AO930" s="41"/>
      <c r="AP930" s="41"/>
      <c r="AQ930" s="41"/>
      <c r="AR930" s="41"/>
      <c r="AS930" s="41"/>
      <c r="AT930" s="41"/>
      <c r="AU930" s="41"/>
      <c r="AV930" s="41"/>
      <c r="AW930" s="41"/>
      <c r="AX930" s="41"/>
      <c r="AY930" s="41"/>
      <c r="AZ930" s="41"/>
      <c r="BA930" s="41"/>
      <c r="BB930" s="41"/>
      <c r="BC930" s="41"/>
      <c r="BD930" s="41"/>
      <c r="BE930" s="41"/>
      <c r="BF930" s="41"/>
      <c r="BG930" s="41"/>
    </row>
    <row r="931" spans="1:59" s="35" customFormat="1" ht="15.6">
      <c r="A931" s="44" t="s">
        <v>90</v>
      </c>
      <c r="B931" s="44" t="str">
        <f>VLOOKUP(A931,'CENTROS DE COSTOS'!A:D,2,0)</f>
        <v>0036-0005</v>
      </c>
      <c r="C931" s="44" t="str">
        <f>VLOOKUP(A931,'CENTROS DE COSTOS'!A:D,3,0)</f>
        <v>Wompi Noroccidente</v>
      </c>
      <c r="D931" s="44">
        <v>5001</v>
      </c>
      <c r="E931" s="44">
        <v>2869296</v>
      </c>
      <c r="F931" s="44">
        <v>71574</v>
      </c>
      <c r="G931" s="44" t="s">
        <v>35</v>
      </c>
      <c r="H931" s="44" t="s">
        <v>122</v>
      </c>
      <c r="I931" s="44" t="s">
        <v>90</v>
      </c>
      <c r="J931" s="44" t="s">
        <v>6433</v>
      </c>
      <c r="K931" s="44" t="s">
        <v>1174</v>
      </c>
      <c r="L931" s="44" t="s">
        <v>6434</v>
      </c>
      <c r="M931" s="52">
        <v>45940.513194444444</v>
      </c>
      <c r="N931" s="52">
        <v>45945.436805555553</v>
      </c>
      <c r="O931" s="44" t="s">
        <v>37</v>
      </c>
      <c r="P931" s="44" t="s">
        <v>37</v>
      </c>
      <c r="Q931" s="44" t="s">
        <v>3805</v>
      </c>
      <c r="R931" s="44" t="s">
        <v>3806</v>
      </c>
      <c r="S931" s="44" t="s">
        <v>6435</v>
      </c>
      <c r="T931" s="44" t="s">
        <v>1178</v>
      </c>
      <c r="U931" s="44">
        <v>40</v>
      </c>
      <c r="V931" s="44" t="s">
        <v>42</v>
      </c>
      <c r="W931" s="44" t="str">
        <f>VLOOKUP(D931,TIPOLOGIA!A:F,6,0)</f>
        <v>TERRESTRE</v>
      </c>
      <c r="X931" s="44" t="s">
        <v>3837</v>
      </c>
      <c r="Y931" s="44">
        <v>1</v>
      </c>
      <c r="Z931" s="63">
        <f>IF(T931="SOPORTE_TELEFÓNICO",'TARIFAS 2025'!$B$14,IF(V931="PRINCIPAL",'TARIFAS 2025'!$B$11,IF(V931="INTERMEDIA",'TARIFAS 2025'!$C$11,IF(V931="LEJANA",'TARIFAS 2025'!$D$11))))</f>
        <v>31419</v>
      </c>
      <c r="AA931" s="63">
        <f t="shared" si="14"/>
        <v>31419</v>
      </c>
      <c r="AB931" s="41"/>
      <c r="AC931" s="41"/>
      <c r="AD931" s="41"/>
      <c r="AE931" s="41"/>
      <c r="AF931" s="41"/>
      <c r="AG931" s="41"/>
      <c r="AH931" s="41"/>
      <c r="AI931" s="41"/>
      <c r="AJ931" s="41"/>
      <c r="AK931" s="41"/>
      <c r="AL931" s="41"/>
      <c r="AM931" s="41"/>
      <c r="AN931" s="41"/>
      <c r="AO931" s="41"/>
      <c r="AP931" s="41"/>
      <c r="AQ931" s="41"/>
      <c r="AR931" s="41"/>
      <c r="AS931" s="41"/>
      <c r="AT931" s="41"/>
      <c r="AU931" s="41"/>
      <c r="AV931" s="41"/>
      <c r="AW931" s="41"/>
      <c r="AX931" s="41"/>
      <c r="AY931" s="41"/>
      <c r="AZ931" s="41"/>
      <c r="BA931" s="41"/>
      <c r="BB931" s="41"/>
      <c r="BC931" s="41"/>
      <c r="BD931" s="41"/>
      <c r="BE931" s="41"/>
      <c r="BF931" s="41"/>
      <c r="BG931" s="41"/>
    </row>
    <row r="932" spans="1:59" s="35" customFormat="1" ht="15.6">
      <c r="A932" s="44" t="s">
        <v>90</v>
      </c>
      <c r="B932" s="44" t="str">
        <f>VLOOKUP(A932,'CENTROS DE COSTOS'!A:D,2,0)</f>
        <v>0036-0005</v>
      </c>
      <c r="C932" s="44" t="str">
        <f>VLOOKUP(A932,'CENTROS DE COSTOS'!A:D,3,0)</f>
        <v>Wompi Noroccidente</v>
      </c>
      <c r="D932" s="44">
        <v>5001</v>
      </c>
      <c r="E932" s="44">
        <v>2869001</v>
      </c>
      <c r="F932" s="44">
        <v>31122</v>
      </c>
      <c r="G932" s="44" t="s">
        <v>35</v>
      </c>
      <c r="H932" s="44" t="s">
        <v>122</v>
      </c>
      <c r="I932" s="44" t="s">
        <v>2044</v>
      </c>
      <c r="J932" s="44" t="s">
        <v>6436</v>
      </c>
      <c r="K932" s="44" t="s">
        <v>1174</v>
      </c>
      <c r="L932" s="44" t="s">
        <v>6437</v>
      </c>
      <c r="M932" s="52">
        <v>45940.479861111111</v>
      </c>
      <c r="N932" s="52">
        <v>45945.436805555553</v>
      </c>
      <c r="O932" s="44" t="s">
        <v>37</v>
      </c>
      <c r="P932" s="44" t="s">
        <v>37</v>
      </c>
      <c r="Q932" s="44" t="s">
        <v>3805</v>
      </c>
      <c r="R932" s="44" t="s">
        <v>3806</v>
      </c>
      <c r="S932" s="44" t="s">
        <v>6438</v>
      </c>
      <c r="T932" s="44" t="s">
        <v>1178</v>
      </c>
      <c r="U932" s="44">
        <v>48</v>
      </c>
      <c r="V932" s="44" t="s">
        <v>42</v>
      </c>
      <c r="W932" s="44" t="str">
        <f>VLOOKUP(D932,TIPOLOGIA!A:F,6,0)</f>
        <v>TERRESTRE</v>
      </c>
      <c r="X932" s="44" t="s">
        <v>3837</v>
      </c>
      <c r="Y932" s="44">
        <v>1</v>
      </c>
      <c r="Z932" s="63">
        <f>IF(T932="SOPORTE_TELEFÓNICO",'TARIFAS 2025'!$B$14,IF(V932="PRINCIPAL",'TARIFAS 2025'!$B$11,IF(V932="INTERMEDIA",'TARIFAS 2025'!$C$11,IF(V932="LEJANA",'TARIFAS 2025'!$D$11))))</f>
        <v>31419</v>
      </c>
      <c r="AA932" s="63">
        <f t="shared" si="14"/>
        <v>31419</v>
      </c>
      <c r="AB932" s="41"/>
      <c r="AC932" s="41"/>
      <c r="AD932" s="41"/>
      <c r="AE932" s="41"/>
      <c r="AF932" s="41"/>
      <c r="AG932" s="41"/>
      <c r="AH932" s="41"/>
      <c r="AI932" s="41"/>
      <c r="AJ932" s="41"/>
      <c r="AK932" s="41"/>
      <c r="AL932" s="41"/>
      <c r="AM932" s="41"/>
      <c r="AN932" s="41"/>
      <c r="AO932" s="41"/>
      <c r="AP932" s="41"/>
      <c r="AQ932" s="41"/>
      <c r="AR932" s="41"/>
      <c r="AS932" s="41"/>
      <c r="AT932" s="41"/>
      <c r="AU932" s="41"/>
      <c r="AV932" s="41"/>
      <c r="AW932" s="41"/>
      <c r="AX932" s="41"/>
      <c r="AY932" s="41"/>
      <c r="AZ932" s="41"/>
      <c r="BA932" s="41"/>
      <c r="BB932" s="41"/>
      <c r="BC932" s="41"/>
      <c r="BD932" s="41"/>
      <c r="BE932" s="41"/>
      <c r="BF932" s="41"/>
      <c r="BG932" s="41"/>
    </row>
    <row r="933" spans="1:59" s="35" customFormat="1" ht="15.6">
      <c r="A933" s="44" t="s">
        <v>90</v>
      </c>
      <c r="B933" s="44" t="str">
        <f>VLOOKUP(A933,'CENTROS DE COSTOS'!A:D,2,0)</f>
        <v>0036-0005</v>
      </c>
      <c r="C933" s="44" t="str">
        <f>VLOOKUP(A933,'CENTROS DE COSTOS'!A:D,3,0)</f>
        <v>Wompi Noroccidente</v>
      </c>
      <c r="D933" s="44">
        <v>5001</v>
      </c>
      <c r="E933" s="44">
        <v>2850544</v>
      </c>
      <c r="F933" s="44">
        <v>78163</v>
      </c>
      <c r="G933" s="44" t="s">
        <v>35</v>
      </c>
      <c r="H933" s="44" t="s">
        <v>122</v>
      </c>
      <c r="I933" s="44" t="s">
        <v>90</v>
      </c>
      <c r="J933" s="44" t="s">
        <v>6439</v>
      </c>
      <c r="K933" s="44" t="s">
        <v>1174</v>
      </c>
      <c r="L933" s="44" t="s">
        <v>6440</v>
      </c>
      <c r="M933" s="52">
        <v>45937.445138888892</v>
      </c>
      <c r="N933" s="52">
        <v>45945.438888888886</v>
      </c>
      <c r="O933" s="44" t="s">
        <v>37</v>
      </c>
      <c r="P933" s="44" t="s">
        <v>37</v>
      </c>
      <c r="Q933" s="44" t="s">
        <v>3805</v>
      </c>
      <c r="R933" s="44" t="s">
        <v>3806</v>
      </c>
      <c r="S933" s="44" t="s">
        <v>6441</v>
      </c>
      <c r="T933" s="44" t="s">
        <v>3828</v>
      </c>
      <c r="U933" s="44">
        <v>16</v>
      </c>
      <c r="V933" s="44" t="s">
        <v>42</v>
      </c>
      <c r="W933" s="44" t="str">
        <f>VLOOKUP(D933,TIPOLOGIA!A:F,6,0)</f>
        <v>TERRESTRE</v>
      </c>
      <c r="X933" s="44" t="s">
        <v>3837</v>
      </c>
      <c r="Y933" s="44">
        <v>1</v>
      </c>
      <c r="Z933" s="63">
        <f>IF(T933="SOPORTE_TELEFÓNICO",'TARIFAS 2025'!$B$14,IF(V933="PRINCIPAL",'TARIFAS 2025'!$B$11,IF(V933="INTERMEDIA",'TARIFAS 2025'!$C$11,IF(V933="LEJANA",'TARIFAS 2025'!$D$11))))</f>
        <v>31419</v>
      </c>
      <c r="AA933" s="63">
        <f t="shared" si="14"/>
        <v>31419</v>
      </c>
      <c r="AB933" s="41"/>
      <c r="AC933" s="41"/>
      <c r="AD933" s="41"/>
      <c r="AE933" s="41"/>
      <c r="AF933" s="41"/>
      <c r="AG933" s="41"/>
      <c r="AH933" s="41"/>
      <c r="AI933" s="41"/>
      <c r="AJ933" s="41"/>
      <c r="AK933" s="41"/>
      <c r="AL933" s="41"/>
      <c r="AM933" s="41"/>
      <c r="AN933" s="41"/>
      <c r="AO933" s="41"/>
      <c r="AP933" s="41"/>
      <c r="AQ933" s="41"/>
      <c r="AR933" s="41"/>
      <c r="AS933" s="41"/>
      <c r="AT933" s="41"/>
      <c r="AU933" s="41"/>
      <c r="AV933" s="41"/>
      <c r="AW933" s="41"/>
      <c r="AX933" s="41"/>
      <c r="AY933" s="41"/>
      <c r="AZ933" s="41"/>
      <c r="BA933" s="41"/>
      <c r="BB933" s="41"/>
      <c r="BC933" s="41"/>
      <c r="BD933" s="41"/>
      <c r="BE933" s="41"/>
      <c r="BF933" s="41"/>
      <c r="BG933" s="41"/>
    </row>
    <row r="934" spans="1:59" s="35" customFormat="1" ht="15.6">
      <c r="A934" s="44" t="s">
        <v>98</v>
      </c>
      <c r="B934" s="44" t="str">
        <f>VLOOKUP(A934,'CENTROS DE COSTOS'!A:D,2,0)</f>
        <v>0036-0007</v>
      </c>
      <c r="C934" s="44" t="str">
        <f>VLOOKUP(A934,'CENTROS DE COSTOS'!A:D,3,0)</f>
        <v>Wompi Santander</v>
      </c>
      <c r="D934" s="44">
        <v>15001</v>
      </c>
      <c r="E934" s="44">
        <v>2872863</v>
      </c>
      <c r="F934" s="44">
        <v>33106</v>
      </c>
      <c r="G934" s="44" t="s">
        <v>35</v>
      </c>
      <c r="H934" s="44" t="s">
        <v>324</v>
      </c>
      <c r="I934" s="44" t="s">
        <v>98</v>
      </c>
      <c r="J934" s="44" t="s">
        <v>6442</v>
      </c>
      <c r="K934" s="44" t="s">
        <v>1174</v>
      </c>
      <c r="L934" s="44" t="s">
        <v>6443</v>
      </c>
      <c r="M934" s="52">
        <v>45944.333333333336</v>
      </c>
      <c r="N934" s="52">
        <v>45945.44027777778</v>
      </c>
      <c r="O934" s="44" t="s">
        <v>37</v>
      </c>
      <c r="P934" s="44" t="s">
        <v>37</v>
      </c>
      <c r="Q934" s="44" t="s">
        <v>3805</v>
      </c>
      <c r="R934" s="44" t="s">
        <v>3806</v>
      </c>
      <c r="S934" s="44" t="s">
        <v>6444</v>
      </c>
      <c r="T934" s="44" t="s">
        <v>1178</v>
      </c>
      <c r="U934" s="44">
        <v>64</v>
      </c>
      <c r="V934" s="44" t="s">
        <v>42</v>
      </c>
      <c r="W934" s="44" t="str">
        <f>VLOOKUP(D934,TIPOLOGIA!A:F,6,0)</f>
        <v>TERRESTRE</v>
      </c>
      <c r="X934" s="44" t="s">
        <v>3837</v>
      </c>
      <c r="Y934" s="44">
        <v>1</v>
      </c>
      <c r="Z934" s="63">
        <f>IF(T934="SOPORTE_TELEFÓNICO",'TARIFAS 2025'!$B$14,IF(V934="PRINCIPAL",'TARIFAS 2025'!$B$11,IF(V934="INTERMEDIA",'TARIFAS 2025'!$C$11,IF(V934="LEJANA",'TARIFAS 2025'!$D$11))))</f>
        <v>31419</v>
      </c>
      <c r="AA934" s="63">
        <f t="shared" si="14"/>
        <v>31419</v>
      </c>
      <c r="AB934" s="41"/>
      <c r="AC934" s="41"/>
      <c r="AD934" s="41"/>
      <c r="AE934" s="41"/>
      <c r="AF934" s="41"/>
      <c r="AG934" s="41"/>
      <c r="AH934" s="41"/>
      <c r="AI934" s="41"/>
      <c r="AJ934" s="41"/>
      <c r="AK934" s="41"/>
      <c r="AL934" s="41"/>
      <c r="AM934" s="41"/>
      <c r="AN934" s="41"/>
      <c r="AO934" s="41"/>
      <c r="AP934" s="41"/>
      <c r="AQ934" s="41"/>
      <c r="AR934" s="41"/>
      <c r="AS934" s="41"/>
      <c r="AT934" s="41"/>
      <c r="AU934" s="41"/>
      <c r="AV934" s="41"/>
      <c r="AW934" s="41"/>
      <c r="AX934" s="41"/>
      <c r="AY934" s="41"/>
      <c r="AZ934" s="41"/>
      <c r="BA934" s="41"/>
      <c r="BB934" s="41"/>
      <c r="BC934" s="41"/>
      <c r="BD934" s="41"/>
      <c r="BE934" s="41"/>
      <c r="BF934" s="41"/>
      <c r="BG934" s="41"/>
    </row>
    <row r="935" spans="1:59" s="35" customFormat="1" ht="15.6">
      <c r="A935" s="44" t="s">
        <v>90</v>
      </c>
      <c r="B935" s="44" t="str">
        <f>VLOOKUP(A935,'CENTROS DE COSTOS'!A:D,2,0)</f>
        <v>0036-0005</v>
      </c>
      <c r="C935" s="44" t="str">
        <f>VLOOKUP(A935,'CENTROS DE COSTOS'!A:D,3,0)</f>
        <v>Wompi Noroccidente</v>
      </c>
      <c r="D935" s="44">
        <v>5088</v>
      </c>
      <c r="E935" s="44">
        <v>2871036</v>
      </c>
      <c r="F935" s="44">
        <v>65856</v>
      </c>
      <c r="G935" s="44" t="s">
        <v>35</v>
      </c>
      <c r="H935" s="44" t="s">
        <v>122</v>
      </c>
      <c r="I935" s="44" t="s">
        <v>157</v>
      </c>
      <c r="J935" s="44" t="s">
        <v>6445</v>
      </c>
      <c r="K935" s="44" t="s">
        <v>1174</v>
      </c>
      <c r="L935" s="44" t="s">
        <v>6446</v>
      </c>
      <c r="M935" s="52">
        <v>45940.671527777777</v>
      </c>
      <c r="N935" s="52">
        <v>45945.440972222219</v>
      </c>
      <c r="O935" s="44" t="s">
        <v>37</v>
      </c>
      <c r="P935" s="44" t="s">
        <v>37</v>
      </c>
      <c r="Q935" s="44" t="s">
        <v>3805</v>
      </c>
      <c r="R935" s="44" t="s">
        <v>3806</v>
      </c>
      <c r="S935" s="44" t="s">
        <v>6447</v>
      </c>
      <c r="T935" s="44" t="s">
        <v>1178</v>
      </c>
      <c r="U935" s="44">
        <v>32</v>
      </c>
      <c r="V935" s="44" t="s">
        <v>42</v>
      </c>
      <c r="W935" s="44" t="str">
        <f>VLOOKUP(D935,TIPOLOGIA!A:F,6,0)</f>
        <v>TERRESTRE</v>
      </c>
      <c r="X935" s="44" t="s">
        <v>1242</v>
      </c>
      <c r="Y935" s="44">
        <v>1</v>
      </c>
      <c r="Z935" s="63">
        <f>IF(T935="SOPORTE_TELEFÓNICO",'TARIFAS 2025'!$B$14,IF(V935="PRINCIPAL",'TARIFAS 2025'!$B$11,IF(V935="INTERMEDIA",'TARIFAS 2025'!$C$11,IF(V935="LEJANA",'TARIFAS 2025'!$D$11))))</f>
        <v>31419</v>
      </c>
      <c r="AA935" s="63">
        <f t="shared" si="14"/>
        <v>31419</v>
      </c>
      <c r="AB935" s="41"/>
      <c r="AC935" s="41"/>
      <c r="AD935" s="41"/>
      <c r="AE935" s="41"/>
      <c r="AF935" s="41"/>
      <c r="AG935" s="41"/>
      <c r="AH935" s="41"/>
      <c r="AI935" s="41"/>
      <c r="AJ935" s="41"/>
      <c r="AK935" s="41"/>
      <c r="AL935" s="41"/>
      <c r="AM935" s="41"/>
      <c r="AN935" s="41"/>
      <c r="AO935" s="41"/>
      <c r="AP935" s="41"/>
      <c r="AQ935" s="41"/>
      <c r="AR935" s="41"/>
      <c r="AS935" s="41"/>
      <c r="AT935" s="41"/>
      <c r="AU935" s="41"/>
      <c r="AV935" s="41"/>
      <c r="AW935" s="41"/>
      <c r="AX935" s="41"/>
      <c r="AY935" s="41"/>
      <c r="AZ935" s="41"/>
      <c r="BA935" s="41"/>
      <c r="BB935" s="41"/>
      <c r="BC935" s="41"/>
      <c r="BD935" s="41"/>
      <c r="BE935" s="41"/>
      <c r="BF935" s="41"/>
      <c r="BG935" s="41"/>
    </row>
    <row r="936" spans="1:59" s="35" customFormat="1" ht="15.6">
      <c r="A936" s="44" t="s">
        <v>90</v>
      </c>
      <c r="B936" s="44" t="str">
        <f>VLOOKUP(A936,'CENTROS DE COSTOS'!A:D,2,0)</f>
        <v>0036-0005</v>
      </c>
      <c r="C936" s="44" t="str">
        <f>VLOOKUP(A936,'CENTROS DE COSTOS'!A:D,3,0)</f>
        <v>Wompi Noroccidente</v>
      </c>
      <c r="D936" s="44">
        <v>5631</v>
      </c>
      <c r="E936" s="44">
        <v>2870524</v>
      </c>
      <c r="F936" s="44">
        <v>77509</v>
      </c>
      <c r="G936" s="44" t="s">
        <v>35</v>
      </c>
      <c r="H936" s="44" t="s">
        <v>122</v>
      </c>
      <c r="I936" s="44" t="s">
        <v>216</v>
      </c>
      <c r="J936" s="44" t="s">
        <v>6448</v>
      </c>
      <c r="K936" s="44" t="s">
        <v>1174</v>
      </c>
      <c r="L936" s="44" t="s">
        <v>6449</v>
      </c>
      <c r="M936" s="52">
        <v>45940.634722222225</v>
      </c>
      <c r="N936" s="52">
        <v>45945.440972222219</v>
      </c>
      <c r="O936" s="44" t="s">
        <v>37</v>
      </c>
      <c r="P936" s="44" t="s">
        <v>37</v>
      </c>
      <c r="Q936" s="44" t="s">
        <v>3805</v>
      </c>
      <c r="R936" s="44" t="s">
        <v>3806</v>
      </c>
      <c r="S936" s="44" t="s">
        <v>6450</v>
      </c>
      <c r="T936" s="44" t="s">
        <v>1178</v>
      </c>
      <c r="U936" s="44">
        <v>32</v>
      </c>
      <c r="V936" s="44" t="s">
        <v>42</v>
      </c>
      <c r="W936" s="44" t="str">
        <f>VLOOKUP(D936,TIPOLOGIA!A:F,6,0)</f>
        <v>TERRESTRE</v>
      </c>
      <c r="X936" s="44" t="s">
        <v>3837</v>
      </c>
      <c r="Y936" s="44">
        <v>1</v>
      </c>
      <c r="Z936" s="63">
        <f>IF(T936="SOPORTE_TELEFÓNICO",'TARIFAS 2025'!$B$14,IF(V936="PRINCIPAL",'TARIFAS 2025'!$B$11,IF(V936="INTERMEDIA",'TARIFAS 2025'!$C$11,IF(V936="LEJANA",'TARIFAS 2025'!$D$11))))</f>
        <v>31419</v>
      </c>
      <c r="AA936" s="63">
        <f t="shared" si="14"/>
        <v>31419</v>
      </c>
      <c r="AB936" s="41"/>
      <c r="AC936" s="41"/>
      <c r="AD936" s="41"/>
      <c r="AE936" s="41"/>
      <c r="AF936" s="41"/>
      <c r="AG936" s="41"/>
      <c r="AH936" s="41"/>
      <c r="AI936" s="41"/>
      <c r="AJ936" s="41"/>
      <c r="AK936" s="41"/>
      <c r="AL936" s="41"/>
      <c r="AM936" s="41"/>
      <c r="AN936" s="41"/>
      <c r="AO936" s="41"/>
      <c r="AP936" s="41"/>
      <c r="AQ936" s="41"/>
      <c r="AR936" s="41"/>
      <c r="AS936" s="41"/>
      <c r="AT936" s="41"/>
      <c r="AU936" s="41"/>
      <c r="AV936" s="41"/>
      <c r="AW936" s="41"/>
      <c r="AX936" s="41"/>
      <c r="AY936" s="41"/>
      <c r="AZ936" s="41"/>
      <c r="BA936" s="41"/>
      <c r="BB936" s="41"/>
      <c r="BC936" s="41"/>
      <c r="BD936" s="41"/>
      <c r="BE936" s="41"/>
      <c r="BF936" s="41"/>
      <c r="BG936" s="41"/>
    </row>
    <row r="937" spans="1:59" s="35" customFormat="1" ht="15.6">
      <c r="A937" s="44" t="s">
        <v>90</v>
      </c>
      <c r="B937" s="44" t="str">
        <f>VLOOKUP(A937,'CENTROS DE COSTOS'!A:D,2,0)</f>
        <v>0036-0005</v>
      </c>
      <c r="C937" s="44" t="str">
        <f>VLOOKUP(A937,'CENTROS DE COSTOS'!A:D,3,0)</f>
        <v>Wompi Noroccidente</v>
      </c>
      <c r="D937" s="44">
        <v>5001</v>
      </c>
      <c r="E937" s="44">
        <v>2871009</v>
      </c>
      <c r="F937" s="44">
        <v>79435</v>
      </c>
      <c r="G937" s="44" t="s">
        <v>35</v>
      </c>
      <c r="H937" s="44" t="s">
        <v>122</v>
      </c>
      <c r="I937" s="44" t="s">
        <v>2044</v>
      </c>
      <c r="J937" s="44" t="s">
        <v>3497</v>
      </c>
      <c r="K937" s="44" t="s">
        <v>1174</v>
      </c>
      <c r="L937" s="44" t="s">
        <v>6451</v>
      </c>
      <c r="M937" s="52">
        <v>45940.661805555559</v>
      </c>
      <c r="N937" s="52">
        <v>45945.440972222219</v>
      </c>
      <c r="O937" s="44" t="s">
        <v>37</v>
      </c>
      <c r="P937" s="44" t="s">
        <v>37</v>
      </c>
      <c r="Q937" s="44" t="s">
        <v>3805</v>
      </c>
      <c r="R937" s="44" t="s">
        <v>3806</v>
      </c>
      <c r="S937" s="44" t="s">
        <v>6452</v>
      </c>
      <c r="T937" s="44" t="s">
        <v>1178</v>
      </c>
      <c r="U937" s="44">
        <v>24</v>
      </c>
      <c r="V937" s="44" t="s">
        <v>42</v>
      </c>
      <c r="W937" s="44" t="str">
        <f>VLOOKUP(D937,TIPOLOGIA!A:F,6,0)</f>
        <v>TERRESTRE</v>
      </c>
      <c r="X937" s="44" t="s">
        <v>3837</v>
      </c>
      <c r="Y937" s="44">
        <v>1</v>
      </c>
      <c r="Z937" s="63">
        <f>IF(T937="SOPORTE_TELEFÓNICO",'TARIFAS 2025'!$B$14,IF(V937="PRINCIPAL",'TARIFAS 2025'!$B$11,IF(V937="INTERMEDIA",'TARIFAS 2025'!$C$11,IF(V937="LEJANA",'TARIFAS 2025'!$D$11))))</f>
        <v>31419</v>
      </c>
      <c r="AA937" s="63">
        <f t="shared" si="14"/>
        <v>31419</v>
      </c>
      <c r="AB937" s="41"/>
      <c r="AC937" s="41"/>
      <c r="AD937" s="41"/>
      <c r="AE937" s="41"/>
      <c r="AF937" s="41"/>
      <c r="AG937" s="41"/>
      <c r="AH937" s="41"/>
      <c r="AI937" s="41"/>
      <c r="AJ937" s="41"/>
      <c r="AK937" s="41"/>
      <c r="AL937" s="41"/>
      <c r="AM937" s="41"/>
      <c r="AN937" s="41"/>
      <c r="AO937" s="41"/>
      <c r="AP937" s="41"/>
      <c r="AQ937" s="41"/>
      <c r="AR937" s="41"/>
      <c r="AS937" s="41"/>
      <c r="AT937" s="41"/>
      <c r="AU937" s="41"/>
      <c r="AV937" s="41"/>
      <c r="AW937" s="41"/>
      <c r="AX937" s="41"/>
      <c r="AY937" s="41"/>
      <c r="AZ937" s="41"/>
      <c r="BA937" s="41"/>
      <c r="BB937" s="41"/>
      <c r="BC937" s="41"/>
      <c r="BD937" s="41"/>
      <c r="BE937" s="41"/>
      <c r="BF937" s="41"/>
      <c r="BG937" s="41"/>
    </row>
    <row r="938" spans="1:59" s="35" customFormat="1" ht="15.6">
      <c r="A938" s="44" t="s">
        <v>90</v>
      </c>
      <c r="B938" s="44" t="str">
        <f>VLOOKUP(A938,'CENTROS DE COSTOS'!A:D,2,0)</f>
        <v>0036-0005</v>
      </c>
      <c r="C938" s="44" t="str">
        <f>VLOOKUP(A938,'CENTROS DE COSTOS'!A:D,3,0)</f>
        <v>Wompi Noroccidente</v>
      </c>
      <c r="D938" s="44">
        <v>5088</v>
      </c>
      <c r="E938" s="44">
        <v>2871450</v>
      </c>
      <c r="F938" s="44">
        <v>76073</v>
      </c>
      <c r="G938" s="44" t="s">
        <v>35</v>
      </c>
      <c r="H938" s="44" t="s">
        <v>122</v>
      </c>
      <c r="I938" s="44" t="s">
        <v>157</v>
      </c>
      <c r="J938" s="44" t="s">
        <v>6453</v>
      </c>
      <c r="K938" s="44" t="s">
        <v>1174</v>
      </c>
      <c r="L938" s="44" t="s">
        <v>6454</v>
      </c>
      <c r="M938" s="52">
        <v>45944.333333333336</v>
      </c>
      <c r="N938" s="52">
        <v>45945.441666666666</v>
      </c>
      <c r="O938" s="44" t="s">
        <v>37</v>
      </c>
      <c r="P938" s="44" t="s">
        <v>37</v>
      </c>
      <c r="Q938" s="44" t="s">
        <v>3805</v>
      </c>
      <c r="R938" s="44" t="s">
        <v>3806</v>
      </c>
      <c r="S938" s="44" t="s">
        <v>6455</v>
      </c>
      <c r="T938" s="44" t="s">
        <v>1178</v>
      </c>
      <c r="U938" s="44">
        <v>40</v>
      </c>
      <c r="V938" s="44" t="s">
        <v>42</v>
      </c>
      <c r="W938" s="44" t="str">
        <f>VLOOKUP(D938,TIPOLOGIA!A:F,6,0)</f>
        <v>TERRESTRE</v>
      </c>
      <c r="X938" s="44" t="s">
        <v>3837</v>
      </c>
      <c r="Y938" s="44">
        <v>1</v>
      </c>
      <c r="Z938" s="63">
        <f>IF(T938="SOPORTE_TELEFÓNICO",'TARIFAS 2025'!$B$14,IF(V938="PRINCIPAL",'TARIFAS 2025'!$B$11,IF(V938="INTERMEDIA",'TARIFAS 2025'!$C$11,IF(V938="LEJANA",'TARIFAS 2025'!$D$11))))</f>
        <v>31419</v>
      </c>
      <c r="AA938" s="63">
        <f t="shared" si="14"/>
        <v>31419</v>
      </c>
      <c r="AB938" s="41"/>
      <c r="AC938" s="41"/>
      <c r="AD938" s="41"/>
      <c r="AE938" s="41"/>
      <c r="AF938" s="41"/>
      <c r="AG938" s="41"/>
      <c r="AH938" s="41"/>
      <c r="AI938" s="41"/>
      <c r="AJ938" s="41"/>
      <c r="AK938" s="41"/>
      <c r="AL938" s="41"/>
      <c r="AM938" s="41"/>
      <c r="AN938" s="41"/>
      <c r="AO938" s="41"/>
      <c r="AP938" s="41"/>
      <c r="AQ938" s="41"/>
      <c r="AR938" s="41"/>
      <c r="AS938" s="41"/>
      <c r="AT938" s="41"/>
      <c r="AU938" s="41"/>
      <c r="AV938" s="41"/>
      <c r="AW938" s="41"/>
      <c r="AX938" s="41"/>
      <c r="AY938" s="41"/>
      <c r="AZ938" s="41"/>
      <c r="BA938" s="41"/>
      <c r="BB938" s="41"/>
      <c r="BC938" s="41"/>
      <c r="BD938" s="41"/>
      <c r="BE938" s="41"/>
      <c r="BF938" s="41"/>
      <c r="BG938" s="41"/>
    </row>
    <row r="939" spans="1:59" s="35" customFormat="1" ht="15.6">
      <c r="A939" s="44" t="s">
        <v>90</v>
      </c>
      <c r="B939" s="44" t="str">
        <f>VLOOKUP(A939,'CENTROS DE COSTOS'!A:D,2,0)</f>
        <v>0036-0005</v>
      </c>
      <c r="C939" s="44" t="str">
        <f>VLOOKUP(A939,'CENTROS DE COSTOS'!A:D,3,0)</f>
        <v>Wompi Noroccidente</v>
      </c>
      <c r="D939" s="44">
        <v>5001</v>
      </c>
      <c r="E939" s="44">
        <v>2871479</v>
      </c>
      <c r="F939" s="44">
        <v>27984</v>
      </c>
      <c r="G939" s="44" t="s">
        <v>35</v>
      </c>
      <c r="H939" s="44" t="s">
        <v>122</v>
      </c>
      <c r="I939" s="44" t="s">
        <v>90</v>
      </c>
      <c r="J939" s="44" t="s">
        <v>6456</v>
      </c>
      <c r="K939" s="44" t="s">
        <v>1174</v>
      </c>
      <c r="L939" s="44" t="s">
        <v>6457</v>
      </c>
      <c r="M939" s="52">
        <v>45944.333333333336</v>
      </c>
      <c r="N939" s="52">
        <v>45945.441666666666</v>
      </c>
      <c r="O939" s="44" t="s">
        <v>37</v>
      </c>
      <c r="P939" s="44" t="s">
        <v>37</v>
      </c>
      <c r="Q939" s="44" t="s">
        <v>3805</v>
      </c>
      <c r="R939" s="44" t="s">
        <v>3806</v>
      </c>
      <c r="S939" s="44" t="s">
        <v>6458</v>
      </c>
      <c r="T939" s="44" t="s">
        <v>1178</v>
      </c>
      <c r="U939" s="44">
        <v>24</v>
      </c>
      <c r="V939" s="44" t="s">
        <v>42</v>
      </c>
      <c r="W939" s="44" t="str">
        <f>VLOOKUP(D939,TIPOLOGIA!A:F,6,0)</f>
        <v>TERRESTRE</v>
      </c>
      <c r="X939" s="44" t="s">
        <v>3837</v>
      </c>
      <c r="Y939" s="44">
        <v>1</v>
      </c>
      <c r="Z939" s="63">
        <f>IF(T939="SOPORTE_TELEFÓNICO",'TARIFAS 2025'!$B$14,IF(V939="PRINCIPAL",'TARIFAS 2025'!$B$11,IF(V939="INTERMEDIA",'TARIFAS 2025'!$C$11,IF(V939="LEJANA",'TARIFAS 2025'!$D$11))))</f>
        <v>31419</v>
      </c>
      <c r="AA939" s="63">
        <f t="shared" si="14"/>
        <v>31419</v>
      </c>
      <c r="AB939" s="41"/>
      <c r="AC939" s="41"/>
      <c r="AD939" s="41"/>
      <c r="AE939" s="41"/>
      <c r="AF939" s="41"/>
      <c r="AG939" s="41"/>
      <c r="AH939" s="41"/>
      <c r="AI939" s="41"/>
      <c r="AJ939" s="41"/>
      <c r="AK939" s="41"/>
      <c r="AL939" s="41"/>
      <c r="AM939" s="41"/>
      <c r="AN939" s="41"/>
      <c r="AO939" s="41"/>
      <c r="AP939" s="41"/>
      <c r="AQ939" s="41"/>
      <c r="AR939" s="41"/>
      <c r="AS939" s="41"/>
      <c r="AT939" s="41"/>
      <c r="AU939" s="41"/>
      <c r="AV939" s="41"/>
      <c r="AW939" s="41"/>
      <c r="AX939" s="41"/>
      <c r="AY939" s="41"/>
      <c r="AZ939" s="41"/>
      <c r="BA939" s="41"/>
      <c r="BB939" s="41"/>
      <c r="BC939" s="41"/>
      <c r="BD939" s="41"/>
      <c r="BE939" s="41"/>
      <c r="BF939" s="41"/>
      <c r="BG939" s="41"/>
    </row>
    <row r="940" spans="1:59" s="35" customFormat="1" ht="15.6">
      <c r="A940" s="44" t="s">
        <v>90</v>
      </c>
      <c r="B940" s="44" t="str">
        <f>VLOOKUP(A940,'CENTROS DE COSTOS'!A:D,2,0)</f>
        <v>0036-0005</v>
      </c>
      <c r="C940" s="44" t="str">
        <f>VLOOKUP(A940,'CENTROS DE COSTOS'!A:D,3,0)</f>
        <v>Wompi Noroccidente</v>
      </c>
      <c r="D940" s="44">
        <v>5001</v>
      </c>
      <c r="E940" s="44">
        <v>2871641</v>
      </c>
      <c r="F940" s="44">
        <v>13212</v>
      </c>
      <c r="G940" s="44" t="s">
        <v>35</v>
      </c>
      <c r="H940" s="44" t="s">
        <v>122</v>
      </c>
      <c r="I940" s="44" t="s">
        <v>2044</v>
      </c>
      <c r="J940" s="44" t="s">
        <v>6459</v>
      </c>
      <c r="K940" s="44" t="s">
        <v>1174</v>
      </c>
      <c r="L940" s="44" t="s">
        <v>6460</v>
      </c>
      <c r="M940" s="52">
        <v>45944.333333333336</v>
      </c>
      <c r="N940" s="52">
        <v>45945.441666666666</v>
      </c>
      <c r="O940" s="44" t="s">
        <v>37</v>
      </c>
      <c r="P940" s="44" t="s">
        <v>37</v>
      </c>
      <c r="Q940" s="44" t="s">
        <v>3805</v>
      </c>
      <c r="R940" s="44" t="s">
        <v>3806</v>
      </c>
      <c r="S940" s="44" t="s">
        <v>6461</v>
      </c>
      <c r="T940" s="44" t="s">
        <v>1178</v>
      </c>
      <c r="U940" s="44">
        <v>24</v>
      </c>
      <c r="V940" s="44" t="s">
        <v>42</v>
      </c>
      <c r="W940" s="44" t="str">
        <f>VLOOKUP(D940,TIPOLOGIA!A:F,6,0)</f>
        <v>TERRESTRE</v>
      </c>
      <c r="X940" s="44" t="s">
        <v>3837</v>
      </c>
      <c r="Y940" s="44">
        <v>1</v>
      </c>
      <c r="Z940" s="63">
        <f>IF(T940="SOPORTE_TELEFÓNICO",'TARIFAS 2025'!$B$14,IF(V940="PRINCIPAL",'TARIFAS 2025'!$B$11,IF(V940="INTERMEDIA",'TARIFAS 2025'!$C$11,IF(V940="LEJANA",'TARIFAS 2025'!$D$11))))</f>
        <v>31419</v>
      </c>
      <c r="AA940" s="63">
        <f t="shared" si="14"/>
        <v>31419</v>
      </c>
      <c r="AB940" s="41"/>
      <c r="AC940" s="41"/>
      <c r="AD940" s="41"/>
      <c r="AE940" s="41"/>
      <c r="AF940" s="41"/>
      <c r="AG940" s="41"/>
      <c r="AH940" s="41"/>
      <c r="AI940" s="41"/>
      <c r="AJ940" s="41"/>
      <c r="AK940" s="41"/>
      <c r="AL940" s="41"/>
      <c r="AM940" s="41"/>
      <c r="AN940" s="41"/>
      <c r="AO940" s="41"/>
      <c r="AP940" s="41"/>
      <c r="AQ940" s="41"/>
      <c r="AR940" s="41"/>
      <c r="AS940" s="41"/>
      <c r="AT940" s="41"/>
      <c r="AU940" s="41"/>
      <c r="AV940" s="41"/>
      <c r="AW940" s="41"/>
      <c r="AX940" s="41"/>
      <c r="AY940" s="41"/>
      <c r="AZ940" s="41"/>
      <c r="BA940" s="41"/>
      <c r="BB940" s="41"/>
      <c r="BC940" s="41"/>
      <c r="BD940" s="41"/>
      <c r="BE940" s="41"/>
      <c r="BF940" s="41"/>
      <c r="BG940" s="41"/>
    </row>
    <row r="941" spans="1:59" s="35" customFormat="1" ht="15.6">
      <c r="A941" s="44" t="s">
        <v>90</v>
      </c>
      <c r="B941" s="44" t="str">
        <f>VLOOKUP(A941,'CENTROS DE COSTOS'!A:D,2,0)</f>
        <v>0036-0005</v>
      </c>
      <c r="C941" s="44" t="str">
        <f>VLOOKUP(A941,'CENTROS DE COSTOS'!A:D,3,0)</f>
        <v>Wompi Noroccidente</v>
      </c>
      <c r="D941" s="44">
        <v>5001</v>
      </c>
      <c r="E941" s="44">
        <v>2872703</v>
      </c>
      <c r="F941" s="44">
        <v>78165</v>
      </c>
      <c r="G941" s="44" t="s">
        <v>35</v>
      </c>
      <c r="H941" s="44" t="s">
        <v>122</v>
      </c>
      <c r="I941" s="44" t="s">
        <v>2044</v>
      </c>
      <c r="J941" s="44" t="s">
        <v>6462</v>
      </c>
      <c r="K941" s="44" t="s">
        <v>1174</v>
      </c>
      <c r="L941" s="44" t="s">
        <v>6463</v>
      </c>
      <c r="M941" s="52">
        <v>45944.333333333336</v>
      </c>
      <c r="N941" s="52">
        <v>45945.442361111112</v>
      </c>
      <c r="O941" s="44" t="s">
        <v>37</v>
      </c>
      <c r="P941" s="44" t="s">
        <v>37</v>
      </c>
      <c r="Q941" s="44" t="s">
        <v>3805</v>
      </c>
      <c r="R941" s="44" t="s">
        <v>3806</v>
      </c>
      <c r="S941" s="44" t="s">
        <v>6464</v>
      </c>
      <c r="T941" s="44" t="s">
        <v>1178</v>
      </c>
      <c r="U941" s="44">
        <v>24</v>
      </c>
      <c r="V941" s="44" t="s">
        <v>42</v>
      </c>
      <c r="W941" s="44" t="str">
        <f>VLOOKUP(D941,TIPOLOGIA!A:F,6,0)</f>
        <v>TERRESTRE</v>
      </c>
      <c r="X941" s="44" t="s">
        <v>3837</v>
      </c>
      <c r="Y941" s="44">
        <v>1</v>
      </c>
      <c r="Z941" s="63">
        <f>IF(T941="SOPORTE_TELEFÓNICO",'TARIFAS 2025'!$B$14,IF(V941="PRINCIPAL",'TARIFAS 2025'!$B$11,IF(V941="INTERMEDIA",'TARIFAS 2025'!$C$11,IF(V941="LEJANA",'TARIFAS 2025'!$D$11))))</f>
        <v>31419</v>
      </c>
      <c r="AA941" s="63">
        <f t="shared" si="14"/>
        <v>31419</v>
      </c>
      <c r="AB941" s="41"/>
      <c r="AC941" s="41"/>
      <c r="AD941" s="41"/>
      <c r="AE941" s="41"/>
      <c r="AF941" s="41"/>
      <c r="AG941" s="41"/>
      <c r="AH941" s="41"/>
      <c r="AI941" s="41"/>
      <c r="AJ941" s="41"/>
      <c r="AK941" s="41"/>
      <c r="AL941" s="41"/>
      <c r="AM941" s="41"/>
      <c r="AN941" s="41"/>
      <c r="AO941" s="41"/>
      <c r="AP941" s="41"/>
      <c r="AQ941" s="41"/>
      <c r="AR941" s="41"/>
      <c r="AS941" s="41"/>
      <c r="AT941" s="41"/>
      <c r="AU941" s="41"/>
      <c r="AV941" s="41"/>
      <c r="AW941" s="41"/>
      <c r="AX941" s="41"/>
      <c r="AY941" s="41"/>
      <c r="AZ941" s="41"/>
      <c r="BA941" s="41"/>
      <c r="BB941" s="41"/>
      <c r="BC941" s="41"/>
      <c r="BD941" s="41"/>
      <c r="BE941" s="41"/>
      <c r="BF941" s="41"/>
      <c r="BG941" s="41"/>
    </row>
    <row r="942" spans="1:59" s="35" customFormat="1" ht="15.6">
      <c r="A942" s="44" t="s">
        <v>90</v>
      </c>
      <c r="B942" s="44" t="str">
        <f>VLOOKUP(A942,'CENTROS DE COSTOS'!A:D,2,0)</f>
        <v>0036-0005</v>
      </c>
      <c r="C942" s="44" t="str">
        <f>VLOOKUP(A942,'CENTROS DE COSTOS'!A:D,3,0)</f>
        <v>Wompi Noroccidente</v>
      </c>
      <c r="D942" s="44">
        <v>5079</v>
      </c>
      <c r="E942" s="44">
        <v>2850959</v>
      </c>
      <c r="F942" s="44">
        <v>19184</v>
      </c>
      <c r="G942" s="44" t="s">
        <v>35</v>
      </c>
      <c r="H942" s="44" t="s">
        <v>122</v>
      </c>
      <c r="I942" s="44" t="s">
        <v>125</v>
      </c>
      <c r="J942" s="44" t="s">
        <v>2614</v>
      </c>
      <c r="K942" s="44" t="s">
        <v>1174</v>
      </c>
      <c r="L942" s="44" t="s">
        <v>6465</v>
      </c>
      <c r="M942" s="52">
        <v>45937.470833333333</v>
      </c>
      <c r="N942" s="52">
        <v>45945.450694444444</v>
      </c>
      <c r="O942" s="44" t="s">
        <v>37</v>
      </c>
      <c r="P942" s="44" t="s">
        <v>37</v>
      </c>
      <c r="Q942" s="44" t="s">
        <v>3805</v>
      </c>
      <c r="R942" s="44" t="s">
        <v>3806</v>
      </c>
      <c r="S942" s="44" t="s">
        <v>6466</v>
      </c>
      <c r="T942" s="44" t="s">
        <v>3828</v>
      </c>
      <c r="U942" s="44">
        <v>56</v>
      </c>
      <c r="V942" s="44" t="s">
        <v>43</v>
      </c>
      <c r="W942" s="44" t="str">
        <f>VLOOKUP(D942,TIPOLOGIA!A:F,6,0)</f>
        <v>TERRESTRE</v>
      </c>
      <c r="X942" s="44" t="s">
        <v>3837</v>
      </c>
      <c r="Y942" s="44">
        <v>1</v>
      </c>
      <c r="Z942" s="63">
        <f>IF(T942="SOPORTE_TELEFÓNICO",'TARIFAS 2025'!$B$14,IF(V942="PRINCIPAL",'TARIFAS 2025'!$B$11,IF(V942="INTERMEDIA",'TARIFAS 2025'!$C$11,IF(V942="LEJANA",'TARIFAS 2025'!$D$11))))</f>
        <v>36351</v>
      </c>
      <c r="AA942" s="63">
        <f t="shared" si="14"/>
        <v>36351</v>
      </c>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1"/>
      <c r="AX942" s="41"/>
      <c r="AY942" s="41"/>
      <c r="AZ942" s="41"/>
      <c r="BA942" s="41"/>
      <c r="BB942" s="41"/>
      <c r="BC942" s="41"/>
      <c r="BD942" s="41"/>
      <c r="BE942" s="41"/>
      <c r="BF942" s="41"/>
      <c r="BG942" s="41"/>
    </row>
    <row r="943" spans="1:59" s="35" customFormat="1" ht="15.6">
      <c r="A943" s="44" t="s">
        <v>88</v>
      </c>
      <c r="B943" s="44" t="str">
        <f>VLOOKUP(A943,'CENTROS DE COSTOS'!A:D,2,0)</f>
        <v>0036-0002</v>
      </c>
      <c r="C943" s="44" t="str">
        <f>VLOOKUP(A943,'CENTROS DE COSTOS'!A:D,3,0)</f>
        <v>Wompi Eje Cafetero</v>
      </c>
      <c r="D943" s="44">
        <v>17001</v>
      </c>
      <c r="E943" s="44">
        <v>2856564</v>
      </c>
      <c r="F943" s="44">
        <v>28121</v>
      </c>
      <c r="G943" s="44" t="s">
        <v>35</v>
      </c>
      <c r="H943" s="44" t="s">
        <v>128</v>
      </c>
      <c r="I943" s="44" t="s">
        <v>88</v>
      </c>
      <c r="J943" s="44" t="s">
        <v>2608</v>
      </c>
      <c r="K943" s="44" t="s">
        <v>1174</v>
      </c>
      <c r="L943" s="44" t="s">
        <v>6467</v>
      </c>
      <c r="M943" s="52">
        <v>45938.434027777781</v>
      </c>
      <c r="N943" s="52">
        <v>45945.456944444442</v>
      </c>
      <c r="O943" s="44" t="s">
        <v>37</v>
      </c>
      <c r="P943" s="44" t="s">
        <v>37</v>
      </c>
      <c r="Q943" s="44" t="s">
        <v>3805</v>
      </c>
      <c r="R943" s="44" t="s">
        <v>3806</v>
      </c>
      <c r="S943" s="44" t="s">
        <v>6468</v>
      </c>
      <c r="T943" s="44" t="s">
        <v>1178</v>
      </c>
      <c r="U943" s="44">
        <v>40</v>
      </c>
      <c r="V943" s="44" t="s">
        <v>42</v>
      </c>
      <c r="W943" s="44" t="str">
        <f>VLOOKUP(D943,TIPOLOGIA!A:F,6,0)</f>
        <v>TERRESTRE</v>
      </c>
      <c r="X943" s="44" t="s">
        <v>3837</v>
      </c>
      <c r="Y943" s="44">
        <v>1</v>
      </c>
      <c r="Z943" s="63">
        <f>IF(T943="SOPORTE_TELEFÓNICO",'TARIFAS 2025'!$B$14,IF(V943="PRINCIPAL",'TARIFAS 2025'!$B$11,IF(V943="INTERMEDIA",'TARIFAS 2025'!$C$11,IF(V943="LEJANA",'TARIFAS 2025'!$D$11))))</f>
        <v>31419</v>
      </c>
      <c r="AA943" s="63">
        <f t="shared" si="14"/>
        <v>31419</v>
      </c>
      <c r="AB943" s="41"/>
      <c r="AC943" s="41"/>
      <c r="AD943" s="41"/>
      <c r="AE943" s="41"/>
      <c r="AF943" s="41"/>
      <c r="AG943" s="41"/>
      <c r="AH943" s="41"/>
      <c r="AI943" s="41"/>
      <c r="AJ943" s="41"/>
      <c r="AK943" s="41"/>
      <c r="AL943" s="41"/>
      <c r="AM943" s="41"/>
      <c r="AN943" s="41"/>
      <c r="AO943" s="41"/>
      <c r="AP943" s="41"/>
      <c r="AQ943" s="41"/>
      <c r="AR943" s="41"/>
      <c r="AS943" s="41"/>
      <c r="AT943" s="41"/>
      <c r="AU943" s="41"/>
      <c r="AV943" s="41"/>
      <c r="AW943" s="41"/>
      <c r="AX943" s="41"/>
      <c r="AY943" s="41"/>
      <c r="AZ943" s="41"/>
      <c r="BA943" s="41"/>
      <c r="BB943" s="41"/>
      <c r="BC943" s="41"/>
      <c r="BD943" s="41"/>
      <c r="BE943" s="41"/>
      <c r="BF943" s="41"/>
      <c r="BG943" s="41"/>
    </row>
    <row r="944" spans="1:59" s="35" customFormat="1" ht="15.6">
      <c r="A944" s="44" t="s">
        <v>93</v>
      </c>
      <c r="B944" s="44" t="str">
        <f>VLOOKUP(A944,'CENTROS DE COSTOS'!A:D,2,0)</f>
        <v>0036-0003</v>
      </c>
      <c r="C944" s="44" t="str">
        <f>VLOOKUP(A944,'CENTROS DE COSTOS'!A:D,3,0)</f>
        <v>Wompi Suroccidente</v>
      </c>
      <c r="D944" s="44">
        <v>52001</v>
      </c>
      <c r="E944" s="44">
        <v>2872780</v>
      </c>
      <c r="F944" s="44">
        <v>79647</v>
      </c>
      <c r="G944" s="44" t="s">
        <v>35</v>
      </c>
      <c r="H944" s="44" t="s">
        <v>135</v>
      </c>
      <c r="I944" s="44" t="s">
        <v>93</v>
      </c>
      <c r="J944" s="44" t="s">
        <v>6469</v>
      </c>
      <c r="K944" s="44" t="s">
        <v>1174</v>
      </c>
      <c r="L944" s="44" t="s">
        <v>6470</v>
      </c>
      <c r="M944" s="52">
        <v>45944.333333333336</v>
      </c>
      <c r="N944" s="52">
        <v>45945.46597222222</v>
      </c>
      <c r="O944" s="44" t="s">
        <v>37</v>
      </c>
      <c r="P944" s="44" t="s">
        <v>37</v>
      </c>
      <c r="Q944" s="44" t="s">
        <v>3805</v>
      </c>
      <c r="R944" s="44" t="s">
        <v>3806</v>
      </c>
      <c r="S944" s="44" t="s">
        <v>6471</v>
      </c>
      <c r="T944" s="44" t="s">
        <v>1178</v>
      </c>
      <c r="U944" s="44">
        <v>16</v>
      </c>
      <c r="V944" s="44" t="s">
        <v>42</v>
      </c>
      <c r="W944" s="44" t="str">
        <f>VLOOKUP(D944,TIPOLOGIA!A:F,6,0)</f>
        <v>TERRESTRE</v>
      </c>
      <c r="X944" s="44" t="s">
        <v>6472</v>
      </c>
      <c r="Y944" s="44">
        <v>1</v>
      </c>
      <c r="Z944" s="63">
        <f>IF(T944="SOPORTE_TELEFÓNICO",'TARIFAS 2025'!$B$14,IF(V944="PRINCIPAL",'TARIFAS 2025'!$B$11,IF(V944="INTERMEDIA",'TARIFAS 2025'!$C$11,IF(V944="LEJANA",'TARIFAS 2025'!$D$11))))</f>
        <v>31419</v>
      </c>
      <c r="AA944" s="63">
        <f t="shared" si="14"/>
        <v>31419</v>
      </c>
      <c r="AB944" s="41"/>
      <c r="AC944" s="41"/>
      <c r="AD944" s="41"/>
      <c r="AE944" s="41"/>
      <c r="AF944" s="41"/>
      <c r="AG944" s="41"/>
      <c r="AH944" s="41"/>
      <c r="AI944" s="41"/>
      <c r="AJ944" s="41"/>
      <c r="AK944" s="41"/>
      <c r="AL944" s="41"/>
      <c r="AM944" s="41"/>
      <c r="AN944" s="41"/>
      <c r="AO944" s="41"/>
      <c r="AP944" s="41"/>
      <c r="AQ944" s="41"/>
      <c r="AR944" s="41"/>
      <c r="AS944" s="41"/>
      <c r="AT944" s="41"/>
      <c r="AU944" s="41"/>
      <c r="AV944" s="41"/>
      <c r="AW944" s="41"/>
      <c r="AX944" s="41"/>
      <c r="AY944" s="41"/>
      <c r="AZ944" s="41"/>
      <c r="BA944" s="41"/>
      <c r="BB944" s="41"/>
      <c r="BC944" s="41"/>
      <c r="BD944" s="41"/>
      <c r="BE944" s="41"/>
      <c r="BF944" s="41"/>
      <c r="BG944" s="41"/>
    </row>
    <row r="945" spans="1:59" s="35" customFormat="1" ht="15.6">
      <c r="A945" s="44" t="s">
        <v>97</v>
      </c>
      <c r="B945" s="44" t="str">
        <f>VLOOKUP(A945,'CENTROS DE COSTOS'!A:D,2,0)</f>
        <v>0036-0001</v>
      </c>
      <c r="C945" s="44" t="str">
        <f>VLOOKUP(A945,'CENTROS DE COSTOS'!A:D,3,0)</f>
        <v>Wompi Costa</v>
      </c>
      <c r="D945" s="44">
        <v>70670</v>
      </c>
      <c r="E945" s="44">
        <v>2851180</v>
      </c>
      <c r="F945" s="44">
        <v>55273</v>
      </c>
      <c r="G945" s="44" t="s">
        <v>35</v>
      </c>
      <c r="H945" s="44" t="s">
        <v>506</v>
      </c>
      <c r="I945" s="44" t="s">
        <v>1050</v>
      </c>
      <c r="J945" s="44" t="s">
        <v>6473</v>
      </c>
      <c r="K945" s="44" t="s">
        <v>1174</v>
      </c>
      <c r="L945" s="44" t="s">
        <v>6474</v>
      </c>
      <c r="M945" s="52">
        <v>45937.481944444444</v>
      </c>
      <c r="N945" s="52">
        <v>45945.469444444447</v>
      </c>
      <c r="O945" s="44" t="s">
        <v>37</v>
      </c>
      <c r="P945" s="44" t="s">
        <v>37</v>
      </c>
      <c r="Q945" s="44" t="s">
        <v>3805</v>
      </c>
      <c r="R945" s="44" t="s">
        <v>3806</v>
      </c>
      <c r="S945" s="44" t="s">
        <v>6475</v>
      </c>
      <c r="T945" s="44" t="s">
        <v>3828</v>
      </c>
      <c r="U945" s="44">
        <v>64</v>
      </c>
      <c r="V945" s="44" t="s">
        <v>43</v>
      </c>
      <c r="W945" s="44" t="str">
        <f>VLOOKUP(D945,TIPOLOGIA!A:F,6,0)</f>
        <v>TERRESTRE</v>
      </c>
      <c r="X945" s="44" t="s">
        <v>1901</v>
      </c>
      <c r="Y945" s="44">
        <v>1</v>
      </c>
      <c r="Z945" s="63">
        <f>IF(T945="SOPORTE_TELEFÓNICO",'TARIFAS 2025'!$B$14,IF(V945="PRINCIPAL",'TARIFAS 2025'!$B$11,IF(V945="INTERMEDIA",'TARIFAS 2025'!$C$11,IF(V945="LEJANA",'TARIFAS 2025'!$D$11))))</f>
        <v>36351</v>
      </c>
      <c r="AA945" s="63">
        <f t="shared" si="14"/>
        <v>36351</v>
      </c>
      <c r="AB945" s="41"/>
      <c r="AC945" s="41"/>
      <c r="AD945" s="41"/>
      <c r="AE945" s="41"/>
      <c r="AF945" s="41"/>
      <c r="AG945" s="41"/>
      <c r="AH945" s="41"/>
      <c r="AI945" s="41"/>
      <c r="AJ945" s="41"/>
      <c r="AK945" s="41"/>
      <c r="AL945" s="41"/>
      <c r="AM945" s="41"/>
      <c r="AN945" s="41"/>
      <c r="AO945" s="41"/>
      <c r="AP945" s="41"/>
      <c r="AQ945" s="41"/>
      <c r="AR945" s="41"/>
      <c r="AS945" s="41"/>
      <c r="AT945" s="41"/>
      <c r="AU945" s="41"/>
      <c r="AV945" s="41"/>
      <c r="AW945" s="41"/>
      <c r="AX945" s="41"/>
      <c r="AY945" s="41"/>
      <c r="AZ945" s="41"/>
      <c r="BA945" s="41"/>
      <c r="BB945" s="41"/>
      <c r="BC945" s="41"/>
      <c r="BD945" s="41"/>
      <c r="BE945" s="41"/>
      <c r="BF945" s="41"/>
      <c r="BG945" s="41"/>
    </row>
    <row r="946" spans="1:59" s="35" customFormat="1" ht="15.6">
      <c r="A946" s="44" t="s">
        <v>88</v>
      </c>
      <c r="B946" s="44" t="str">
        <f>VLOOKUP(A946,'CENTROS DE COSTOS'!A:D,2,0)</f>
        <v>0036-0002</v>
      </c>
      <c r="C946" s="44" t="str">
        <f>VLOOKUP(A946,'CENTROS DE COSTOS'!A:D,3,0)</f>
        <v>Wompi Eje Cafetero</v>
      </c>
      <c r="D946" s="44">
        <v>17001</v>
      </c>
      <c r="E946" s="44">
        <v>2870792</v>
      </c>
      <c r="F946" s="44">
        <v>69375</v>
      </c>
      <c r="G946" s="44" t="s">
        <v>35</v>
      </c>
      <c r="H946" s="44" t="s">
        <v>128</v>
      </c>
      <c r="I946" s="44" t="s">
        <v>88</v>
      </c>
      <c r="J946" s="44" t="s">
        <v>6476</v>
      </c>
      <c r="K946" s="44" t="s">
        <v>1174</v>
      </c>
      <c r="L946" s="44" t="s">
        <v>6477</v>
      </c>
      <c r="M946" s="52">
        <v>45940.65902777778</v>
      </c>
      <c r="N946" s="52">
        <v>45945.47152777778</v>
      </c>
      <c r="O946" s="44" t="s">
        <v>37</v>
      </c>
      <c r="P946" s="44" t="s">
        <v>37</v>
      </c>
      <c r="Q946" s="44" t="s">
        <v>3805</v>
      </c>
      <c r="R946" s="44" t="s">
        <v>3806</v>
      </c>
      <c r="S946" s="44" t="s">
        <v>6478</v>
      </c>
      <c r="T946" s="44" t="s">
        <v>1178</v>
      </c>
      <c r="U946" s="44">
        <v>48</v>
      </c>
      <c r="V946" s="44" t="s">
        <v>42</v>
      </c>
      <c r="W946" s="44" t="str">
        <f>VLOOKUP(D946,TIPOLOGIA!A:F,6,0)</f>
        <v>TERRESTRE</v>
      </c>
      <c r="X946" s="44" t="s">
        <v>5226</v>
      </c>
      <c r="Y946" s="44">
        <v>1</v>
      </c>
      <c r="Z946" s="63">
        <f>IF(T946="SOPORTE_TELEFÓNICO",'TARIFAS 2025'!$B$14,IF(V946="PRINCIPAL",'TARIFAS 2025'!$B$11,IF(V946="INTERMEDIA",'TARIFAS 2025'!$C$11,IF(V946="LEJANA",'TARIFAS 2025'!$D$11))))</f>
        <v>31419</v>
      </c>
      <c r="AA946" s="63">
        <f t="shared" si="14"/>
        <v>31419</v>
      </c>
      <c r="AB946" s="41"/>
      <c r="AC946" s="41"/>
      <c r="AD946" s="41"/>
      <c r="AE946" s="41"/>
      <c r="AF946" s="41"/>
      <c r="AG946" s="41"/>
      <c r="AH946" s="41"/>
      <c r="AI946" s="41"/>
      <c r="AJ946" s="41"/>
      <c r="AK946" s="41"/>
      <c r="AL946" s="41"/>
      <c r="AM946" s="41"/>
      <c r="AN946" s="41"/>
      <c r="AO946" s="41"/>
      <c r="AP946" s="41"/>
      <c r="AQ946" s="41"/>
      <c r="AR946" s="41"/>
      <c r="AS946" s="41"/>
      <c r="AT946" s="41"/>
      <c r="AU946" s="41"/>
      <c r="AV946" s="41"/>
      <c r="AW946" s="41"/>
      <c r="AX946" s="41"/>
      <c r="AY946" s="41"/>
      <c r="AZ946" s="41"/>
      <c r="BA946" s="41"/>
      <c r="BB946" s="41"/>
      <c r="BC946" s="41"/>
      <c r="BD946" s="41"/>
      <c r="BE946" s="41"/>
      <c r="BF946" s="41"/>
      <c r="BG946" s="41"/>
    </row>
    <row r="947" spans="1:59" s="35" customFormat="1" ht="15.6">
      <c r="A947" s="44" t="s">
        <v>79</v>
      </c>
      <c r="B947" s="44" t="str">
        <f>VLOOKUP(A947,'CENTROS DE COSTOS'!A:D,2,0)</f>
        <v>0036-0003</v>
      </c>
      <c r="C947" s="44" t="str">
        <f>VLOOKUP(A947,'CENTROS DE COSTOS'!A:D,3,0)</f>
        <v>Wompi Suroccidente</v>
      </c>
      <c r="D947" s="44">
        <v>19698</v>
      </c>
      <c r="E947" s="44">
        <v>2851561</v>
      </c>
      <c r="F947" s="44">
        <v>75523</v>
      </c>
      <c r="G947" s="44" t="s">
        <v>35</v>
      </c>
      <c r="H947" s="44" t="s">
        <v>500</v>
      </c>
      <c r="I947" s="44" t="s">
        <v>529</v>
      </c>
      <c r="J947" s="44" t="s">
        <v>6479</v>
      </c>
      <c r="K947" s="44" t="s">
        <v>1174</v>
      </c>
      <c r="L947" s="44" t="s">
        <v>6480</v>
      </c>
      <c r="M947" s="52">
        <v>45937.505555555559</v>
      </c>
      <c r="N947" s="52">
        <v>45945.473611111112</v>
      </c>
      <c r="O947" s="44" t="s">
        <v>37</v>
      </c>
      <c r="P947" s="44" t="s">
        <v>37</v>
      </c>
      <c r="Q947" s="44" t="s">
        <v>3805</v>
      </c>
      <c r="R947" s="44" t="s">
        <v>3806</v>
      </c>
      <c r="S947" s="44" t="s">
        <v>6481</v>
      </c>
      <c r="T947" s="44" t="s">
        <v>3828</v>
      </c>
      <c r="U947" s="44">
        <v>24</v>
      </c>
      <c r="V947" s="44" t="s">
        <v>43</v>
      </c>
      <c r="W947" s="44" t="str">
        <f>VLOOKUP(D947,TIPOLOGIA!A:F,6,0)</f>
        <v>TERRESTRE</v>
      </c>
      <c r="X947" s="44" t="s">
        <v>6472</v>
      </c>
      <c r="Y947" s="44">
        <v>1</v>
      </c>
      <c r="Z947" s="63">
        <f>IF(T947="SOPORTE_TELEFÓNICO",'TARIFAS 2025'!$B$14,IF(V947="PRINCIPAL",'TARIFAS 2025'!$B$11,IF(V947="INTERMEDIA",'TARIFAS 2025'!$C$11,IF(V947="LEJANA",'TARIFAS 2025'!$D$11))))</f>
        <v>36351</v>
      </c>
      <c r="AA947" s="63">
        <f t="shared" si="14"/>
        <v>36351</v>
      </c>
      <c r="AB947" s="41"/>
      <c r="AC947" s="41"/>
      <c r="AD947" s="41"/>
      <c r="AE947" s="41"/>
      <c r="AF947" s="41"/>
      <c r="AG947" s="41"/>
      <c r="AH947" s="41"/>
      <c r="AI947" s="41"/>
      <c r="AJ947" s="41"/>
      <c r="AK947" s="41"/>
      <c r="AL947" s="41"/>
      <c r="AM947" s="41"/>
      <c r="AN947" s="41"/>
      <c r="AO947" s="41"/>
      <c r="AP947" s="41"/>
      <c r="AQ947" s="41"/>
      <c r="AR947" s="41"/>
      <c r="AS947" s="41"/>
      <c r="AT947" s="41"/>
      <c r="AU947" s="41"/>
      <c r="AV947" s="41"/>
      <c r="AW947" s="41"/>
      <c r="AX947" s="41"/>
      <c r="AY947" s="41"/>
      <c r="AZ947" s="41"/>
      <c r="BA947" s="41"/>
      <c r="BB947" s="41"/>
      <c r="BC947" s="41"/>
      <c r="BD947" s="41"/>
      <c r="BE947" s="41"/>
      <c r="BF947" s="41"/>
      <c r="BG947" s="41"/>
    </row>
    <row r="948" spans="1:59" s="35" customFormat="1" ht="15.6">
      <c r="A948" s="44" t="s">
        <v>82</v>
      </c>
      <c r="B948" s="44" t="str">
        <f>VLOOKUP(A948,'CENTROS DE COSTOS'!A:D,2,0)</f>
        <v>0036-0001</v>
      </c>
      <c r="C948" s="44" t="str">
        <f>VLOOKUP(A948,'CENTROS DE COSTOS'!A:D,3,0)</f>
        <v>Wompi Costa</v>
      </c>
      <c r="D948" s="44">
        <v>13001</v>
      </c>
      <c r="E948" s="44">
        <v>2872377</v>
      </c>
      <c r="F948" s="44">
        <v>24749</v>
      </c>
      <c r="G948" s="44" t="s">
        <v>35</v>
      </c>
      <c r="H948" s="44" t="s">
        <v>277</v>
      </c>
      <c r="I948" s="44" t="s">
        <v>82</v>
      </c>
      <c r="J948" s="44" t="s">
        <v>6482</v>
      </c>
      <c r="K948" s="44" t="s">
        <v>1174</v>
      </c>
      <c r="L948" s="44" t="s">
        <v>6483</v>
      </c>
      <c r="M948" s="52">
        <v>45944.333333333336</v>
      </c>
      <c r="N948" s="52">
        <v>45945.475694444445</v>
      </c>
      <c r="O948" s="44" t="s">
        <v>37</v>
      </c>
      <c r="P948" s="44" t="s">
        <v>37</v>
      </c>
      <c r="Q948" s="44" t="s">
        <v>3805</v>
      </c>
      <c r="R948" s="44" t="s">
        <v>3806</v>
      </c>
      <c r="S948" s="44" t="s">
        <v>6484</v>
      </c>
      <c r="T948" s="44" t="s">
        <v>1178</v>
      </c>
      <c r="U948" s="44">
        <v>24</v>
      </c>
      <c r="V948" s="44" t="s">
        <v>42</v>
      </c>
      <c r="W948" s="44" t="str">
        <f>VLOOKUP(D948,TIPOLOGIA!A:F,6,0)</f>
        <v>TERRESTRE</v>
      </c>
      <c r="X948" s="44" t="s">
        <v>4908</v>
      </c>
      <c r="Y948" s="44">
        <v>1</v>
      </c>
      <c r="Z948" s="63">
        <f>IF(T948="SOPORTE_TELEFÓNICO",'TARIFAS 2025'!$B$14,IF(V948="PRINCIPAL",'TARIFAS 2025'!$B$11,IF(V948="INTERMEDIA",'TARIFAS 2025'!$C$11,IF(V948="LEJANA",'TARIFAS 2025'!$D$11))))</f>
        <v>31419</v>
      </c>
      <c r="AA948" s="63">
        <f t="shared" si="14"/>
        <v>31419</v>
      </c>
      <c r="AB948" s="41"/>
      <c r="AC948" s="41"/>
      <c r="AD948" s="41"/>
      <c r="AE948" s="41"/>
      <c r="AF948" s="41"/>
      <c r="AG948" s="41"/>
      <c r="AH948" s="41"/>
      <c r="AI948" s="41"/>
      <c r="AJ948" s="41"/>
      <c r="AK948" s="41"/>
      <c r="AL948" s="41"/>
      <c r="AM948" s="41"/>
      <c r="AN948" s="41"/>
      <c r="AO948" s="41"/>
      <c r="AP948" s="41"/>
      <c r="AQ948" s="41"/>
      <c r="AR948" s="41"/>
      <c r="AS948" s="41"/>
      <c r="AT948" s="41"/>
      <c r="AU948" s="41"/>
      <c r="AV948" s="41"/>
      <c r="AW948" s="41"/>
      <c r="AX948" s="41"/>
      <c r="AY948" s="41"/>
      <c r="AZ948" s="41"/>
      <c r="BA948" s="41"/>
      <c r="BB948" s="41"/>
      <c r="BC948" s="41"/>
      <c r="BD948" s="41"/>
      <c r="BE948" s="41"/>
      <c r="BF948" s="41"/>
      <c r="BG948" s="41"/>
    </row>
    <row r="949" spans="1:59" s="35" customFormat="1" ht="15.6">
      <c r="A949" s="44" t="s">
        <v>98</v>
      </c>
      <c r="B949" s="44" t="str">
        <f>VLOOKUP(A949,'CENTROS DE COSTOS'!A:D,2,0)</f>
        <v>0036-0007</v>
      </c>
      <c r="C949" s="44" t="str">
        <f>VLOOKUP(A949,'CENTROS DE COSTOS'!A:D,3,0)</f>
        <v>Wompi Santander</v>
      </c>
      <c r="D949" s="44">
        <v>15001</v>
      </c>
      <c r="E949" s="44">
        <v>2878866</v>
      </c>
      <c r="F949" s="44">
        <v>77420</v>
      </c>
      <c r="G949" s="44" t="s">
        <v>35</v>
      </c>
      <c r="H949" s="44" t="s">
        <v>324</v>
      </c>
      <c r="I949" s="44" t="s">
        <v>98</v>
      </c>
      <c r="J949" s="44" t="s">
        <v>6485</v>
      </c>
      <c r="K949" s="44" t="s">
        <v>1174</v>
      </c>
      <c r="L949" s="44" t="s">
        <v>6486</v>
      </c>
      <c r="M949" s="52">
        <v>45944.55972222222</v>
      </c>
      <c r="N949" s="52">
        <v>45945.477083333331</v>
      </c>
      <c r="O949" s="44" t="s">
        <v>37</v>
      </c>
      <c r="P949" s="44" t="s">
        <v>37</v>
      </c>
      <c r="Q949" s="44" t="s">
        <v>3805</v>
      </c>
      <c r="R949" s="44" t="s">
        <v>3806</v>
      </c>
      <c r="S949" s="44" t="s">
        <v>6487</v>
      </c>
      <c r="T949" s="44" t="s">
        <v>1178</v>
      </c>
      <c r="U949" s="44">
        <v>16</v>
      </c>
      <c r="V949" s="44" t="s">
        <v>42</v>
      </c>
      <c r="W949" s="44" t="str">
        <f>VLOOKUP(D949,TIPOLOGIA!A:F,6,0)</f>
        <v>TERRESTRE</v>
      </c>
      <c r="X949" s="44" t="s">
        <v>2171</v>
      </c>
      <c r="Y949" s="44">
        <v>1</v>
      </c>
      <c r="Z949" s="63">
        <f>IF(T949="SOPORTE_TELEFÓNICO",'TARIFAS 2025'!$B$14,IF(V949="PRINCIPAL",'TARIFAS 2025'!$B$11,IF(V949="INTERMEDIA",'TARIFAS 2025'!$C$11,IF(V949="LEJANA",'TARIFAS 2025'!$D$11))))</f>
        <v>31419</v>
      </c>
      <c r="AA949" s="63">
        <f t="shared" si="14"/>
        <v>31419</v>
      </c>
      <c r="AB949" s="41"/>
      <c r="AC949" s="41"/>
      <c r="AD949" s="41"/>
      <c r="AE949" s="41"/>
      <c r="AF949" s="41"/>
      <c r="AG949" s="41"/>
      <c r="AH949" s="41"/>
      <c r="AI949" s="41"/>
      <c r="AJ949" s="41"/>
      <c r="AK949" s="41"/>
      <c r="AL949" s="41"/>
      <c r="AM949" s="41"/>
      <c r="AN949" s="41"/>
      <c r="AO949" s="41"/>
      <c r="AP949" s="41"/>
      <c r="AQ949" s="41"/>
      <c r="AR949" s="41"/>
      <c r="AS949" s="41"/>
      <c r="AT949" s="41"/>
      <c r="AU949" s="41"/>
      <c r="AV949" s="41"/>
      <c r="AW949" s="41"/>
      <c r="AX949" s="41"/>
      <c r="AY949" s="41"/>
      <c r="AZ949" s="41"/>
      <c r="BA949" s="41"/>
      <c r="BB949" s="41"/>
      <c r="BC949" s="41"/>
      <c r="BD949" s="41"/>
      <c r="BE949" s="41"/>
      <c r="BF949" s="41"/>
      <c r="BG949" s="41"/>
    </row>
    <row r="950" spans="1:59" s="35" customFormat="1" ht="15.6">
      <c r="A950" s="44" t="s">
        <v>90</v>
      </c>
      <c r="B950" s="44" t="str">
        <f>VLOOKUP(A950,'CENTROS DE COSTOS'!A:D,2,0)</f>
        <v>0036-0005</v>
      </c>
      <c r="C950" s="44" t="str">
        <f>VLOOKUP(A950,'CENTROS DE COSTOS'!A:D,3,0)</f>
        <v>Wompi Noroccidente</v>
      </c>
      <c r="D950" s="44">
        <v>5001</v>
      </c>
      <c r="E950" s="44">
        <v>2851495</v>
      </c>
      <c r="F950" s="44">
        <v>38429</v>
      </c>
      <c r="G950" s="44" t="s">
        <v>35</v>
      </c>
      <c r="H950" s="44" t="s">
        <v>122</v>
      </c>
      <c r="I950" s="44" t="s">
        <v>90</v>
      </c>
      <c r="J950" s="44" t="s">
        <v>6488</v>
      </c>
      <c r="K950" s="44" t="s">
        <v>1174</v>
      </c>
      <c r="L950" s="44" t="s">
        <v>6489</v>
      </c>
      <c r="M950" s="52">
        <v>45937.509027777778</v>
      </c>
      <c r="N950" s="52">
        <v>45945.480555555558</v>
      </c>
      <c r="O950" s="44" t="s">
        <v>37</v>
      </c>
      <c r="P950" s="44" t="s">
        <v>37</v>
      </c>
      <c r="Q950" s="44" t="s">
        <v>3805</v>
      </c>
      <c r="R950" s="44" t="s">
        <v>3806</v>
      </c>
      <c r="S950" s="44" t="s">
        <v>6490</v>
      </c>
      <c r="T950" s="44" t="s">
        <v>3828</v>
      </c>
      <c r="U950" s="44">
        <v>56</v>
      </c>
      <c r="V950" s="44" t="s">
        <v>42</v>
      </c>
      <c r="W950" s="44" t="str">
        <f>VLOOKUP(D950,TIPOLOGIA!A:F,6,0)</f>
        <v>TERRESTRE</v>
      </c>
      <c r="X950" s="44" t="s">
        <v>1242</v>
      </c>
      <c r="Y950" s="44">
        <v>1</v>
      </c>
      <c r="Z950" s="63">
        <f>IF(T950="SOPORTE_TELEFÓNICO",'TARIFAS 2025'!$B$14,IF(V950="PRINCIPAL",'TARIFAS 2025'!$B$11,IF(V950="INTERMEDIA",'TARIFAS 2025'!$C$11,IF(V950="LEJANA",'TARIFAS 2025'!$D$11))))</f>
        <v>31419</v>
      </c>
      <c r="AA950" s="63">
        <f t="shared" si="14"/>
        <v>31419</v>
      </c>
      <c r="AB950" s="41"/>
      <c r="AC950" s="41"/>
      <c r="AD950" s="41"/>
      <c r="AE950" s="41"/>
      <c r="AF950" s="41"/>
      <c r="AG950" s="41"/>
      <c r="AH950" s="41"/>
      <c r="AI950" s="41"/>
      <c r="AJ950" s="41"/>
      <c r="AK950" s="41"/>
      <c r="AL950" s="41"/>
      <c r="AM950" s="41"/>
      <c r="AN950" s="41"/>
      <c r="AO950" s="41"/>
      <c r="AP950" s="41"/>
      <c r="AQ950" s="41"/>
      <c r="AR950" s="41"/>
      <c r="AS950" s="41"/>
      <c r="AT950" s="41"/>
      <c r="AU950" s="41"/>
      <c r="AV950" s="41"/>
      <c r="AW950" s="41"/>
      <c r="AX950" s="41"/>
      <c r="AY950" s="41"/>
      <c r="AZ950" s="41"/>
      <c r="BA950" s="41"/>
      <c r="BB950" s="41"/>
      <c r="BC950" s="41"/>
      <c r="BD950" s="41"/>
      <c r="BE950" s="41"/>
      <c r="BF950" s="41"/>
      <c r="BG950" s="41"/>
    </row>
    <row r="951" spans="1:59" s="35" customFormat="1" ht="15.6">
      <c r="A951" s="44" t="s">
        <v>88</v>
      </c>
      <c r="B951" s="44" t="str">
        <f>VLOOKUP(A951,'CENTROS DE COSTOS'!A:D,2,0)</f>
        <v>0036-0002</v>
      </c>
      <c r="C951" s="44" t="str">
        <f>VLOOKUP(A951,'CENTROS DE COSTOS'!A:D,3,0)</f>
        <v>Wompi Eje Cafetero</v>
      </c>
      <c r="D951" s="44">
        <v>17001</v>
      </c>
      <c r="E951" s="44">
        <v>2860017</v>
      </c>
      <c r="F951" s="44">
        <v>27241</v>
      </c>
      <c r="G951" s="44" t="s">
        <v>35</v>
      </c>
      <c r="H951" s="44" t="s">
        <v>128</v>
      </c>
      <c r="I951" s="44" t="s">
        <v>88</v>
      </c>
      <c r="J951" s="44" t="s">
        <v>6491</v>
      </c>
      <c r="K951" s="44" t="s">
        <v>1174</v>
      </c>
      <c r="L951" s="44" t="s">
        <v>6492</v>
      </c>
      <c r="M951" s="52">
        <v>45938.693055555559</v>
      </c>
      <c r="N951" s="52">
        <v>45945.48333333333</v>
      </c>
      <c r="O951" s="44" t="s">
        <v>37</v>
      </c>
      <c r="P951" s="44" t="s">
        <v>37</v>
      </c>
      <c r="Q951" s="44" t="s">
        <v>3805</v>
      </c>
      <c r="R951" s="44" t="s">
        <v>3806</v>
      </c>
      <c r="S951" s="44" t="s">
        <v>6493</v>
      </c>
      <c r="T951" s="44" t="s">
        <v>1178</v>
      </c>
      <c r="U951" s="44">
        <v>64</v>
      </c>
      <c r="V951" s="44" t="s">
        <v>42</v>
      </c>
      <c r="W951" s="44" t="str">
        <f>VLOOKUP(D951,TIPOLOGIA!A:F,6,0)</f>
        <v>TERRESTRE</v>
      </c>
      <c r="X951" s="44" t="s">
        <v>3837</v>
      </c>
      <c r="Y951" s="44">
        <v>1</v>
      </c>
      <c r="Z951" s="63">
        <f>IF(T951="SOPORTE_TELEFÓNICO",'TARIFAS 2025'!$B$14,IF(V951="PRINCIPAL",'TARIFAS 2025'!$B$11,IF(V951="INTERMEDIA",'TARIFAS 2025'!$C$11,IF(V951="LEJANA",'TARIFAS 2025'!$D$11))))</f>
        <v>31419</v>
      </c>
      <c r="AA951" s="63">
        <f t="shared" si="14"/>
        <v>31419</v>
      </c>
      <c r="AB951" s="41"/>
      <c r="AC951" s="41"/>
      <c r="AD951" s="41"/>
      <c r="AE951" s="41"/>
      <c r="AF951" s="41"/>
      <c r="AG951" s="41"/>
      <c r="AH951" s="41"/>
      <c r="AI951" s="41"/>
      <c r="AJ951" s="41"/>
      <c r="AK951" s="41"/>
      <c r="AL951" s="41"/>
      <c r="AM951" s="41"/>
      <c r="AN951" s="41"/>
      <c r="AO951" s="41"/>
      <c r="AP951" s="41"/>
      <c r="AQ951" s="41"/>
      <c r="AR951" s="41"/>
      <c r="AS951" s="41"/>
      <c r="AT951" s="41"/>
      <c r="AU951" s="41"/>
      <c r="AV951" s="41"/>
      <c r="AW951" s="41"/>
      <c r="AX951" s="41"/>
      <c r="AY951" s="41"/>
      <c r="AZ951" s="41"/>
      <c r="BA951" s="41"/>
      <c r="BB951" s="41"/>
      <c r="BC951" s="41"/>
      <c r="BD951" s="41"/>
      <c r="BE951" s="41"/>
      <c r="BF951" s="41"/>
      <c r="BG951" s="41"/>
    </row>
    <row r="952" spans="1:59" s="35" customFormat="1" ht="15.6">
      <c r="A952" s="44" t="s">
        <v>100</v>
      </c>
      <c r="B952" s="44" t="str">
        <f>VLOOKUP(A952,'CENTROS DE COSTOS'!A:D,2,0)</f>
        <v>0036-0006</v>
      </c>
      <c r="C952" s="44" t="str">
        <f>VLOOKUP(A952,'CENTROS DE COSTOS'!A:D,3,0)</f>
        <v>Wompi Oriente</v>
      </c>
      <c r="D952" s="44">
        <v>50001</v>
      </c>
      <c r="E952" s="44">
        <v>2880129</v>
      </c>
      <c r="F952" s="44">
        <v>57262</v>
      </c>
      <c r="G952" s="44" t="s">
        <v>35</v>
      </c>
      <c r="H952" s="44" t="s">
        <v>816</v>
      </c>
      <c r="I952" s="44" t="s">
        <v>100</v>
      </c>
      <c r="J952" s="44" t="s">
        <v>2965</v>
      </c>
      <c r="K952" s="44" t="s">
        <v>1174</v>
      </c>
      <c r="L952" s="44" t="s">
        <v>6494</v>
      </c>
      <c r="M952" s="52">
        <v>45944.640972222223</v>
      </c>
      <c r="N952" s="52">
        <v>45945.484722222223</v>
      </c>
      <c r="O952" s="44" t="s">
        <v>37</v>
      </c>
      <c r="P952" s="44" t="s">
        <v>37</v>
      </c>
      <c r="Q952" s="44" t="s">
        <v>3805</v>
      </c>
      <c r="R952" s="44" t="s">
        <v>3806</v>
      </c>
      <c r="S952" s="44" t="s">
        <v>6495</v>
      </c>
      <c r="T952" s="44" t="s">
        <v>1178</v>
      </c>
      <c r="U952" s="44">
        <v>48</v>
      </c>
      <c r="V952" s="44" t="s">
        <v>42</v>
      </c>
      <c r="W952" s="44" t="str">
        <f>VLOOKUP(D952,TIPOLOGIA!A:F,6,0)</f>
        <v>TERRESTRE</v>
      </c>
      <c r="X952" s="44" t="s">
        <v>6472</v>
      </c>
      <c r="Y952" s="44">
        <v>1</v>
      </c>
      <c r="Z952" s="63">
        <f>IF(T952="SOPORTE_TELEFÓNICO",'TARIFAS 2025'!$B$14,IF(V952="PRINCIPAL",'TARIFAS 2025'!$B$11,IF(V952="INTERMEDIA",'TARIFAS 2025'!$C$11,IF(V952="LEJANA",'TARIFAS 2025'!$D$11))))</f>
        <v>31419</v>
      </c>
      <c r="AA952" s="63">
        <f t="shared" si="14"/>
        <v>31419</v>
      </c>
      <c r="AB952" s="41"/>
      <c r="AC952" s="41"/>
      <c r="AD952" s="41"/>
      <c r="AE952" s="41"/>
      <c r="AF952" s="41"/>
      <c r="AG952" s="41"/>
      <c r="AH952" s="41"/>
      <c r="AI952" s="41"/>
      <c r="AJ952" s="41"/>
      <c r="AK952" s="41"/>
      <c r="AL952" s="41"/>
      <c r="AM952" s="41"/>
      <c r="AN952" s="41"/>
      <c r="AO952" s="41"/>
      <c r="AP952" s="41"/>
      <c r="AQ952" s="41"/>
      <c r="AR952" s="41"/>
      <c r="AS952" s="41"/>
      <c r="AT952" s="41"/>
      <c r="AU952" s="41"/>
      <c r="AV952" s="41"/>
      <c r="AW952" s="41"/>
      <c r="AX952" s="41"/>
      <c r="AY952" s="41"/>
      <c r="AZ952" s="41"/>
      <c r="BA952" s="41"/>
      <c r="BB952" s="41"/>
      <c r="BC952" s="41"/>
      <c r="BD952" s="41"/>
      <c r="BE952" s="41"/>
      <c r="BF952" s="41"/>
      <c r="BG952" s="41"/>
    </row>
    <row r="953" spans="1:59" s="35" customFormat="1" ht="15.6">
      <c r="A953" s="44" t="s">
        <v>79</v>
      </c>
      <c r="B953" s="44" t="str">
        <f>VLOOKUP(A953,'CENTROS DE COSTOS'!A:D,2,0)</f>
        <v>0036-0003</v>
      </c>
      <c r="C953" s="44" t="str">
        <f>VLOOKUP(A953,'CENTROS DE COSTOS'!A:D,3,0)</f>
        <v>Wompi Suroccidente</v>
      </c>
      <c r="D953" s="44">
        <v>76001</v>
      </c>
      <c r="E953" s="44">
        <v>2872874</v>
      </c>
      <c r="F953" s="44">
        <v>75323</v>
      </c>
      <c r="G953" s="44" t="s">
        <v>35</v>
      </c>
      <c r="H953" s="44" t="s">
        <v>1103</v>
      </c>
      <c r="I953" s="44" t="s">
        <v>79</v>
      </c>
      <c r="J953" s="44" t="s">
        <v>6496</v>
      </c>
      <c r="K953" s="44" t="s">
        <v>1174</v>
      </c>
      <c r="L953" s="44" t="s">
        <v>6497</v>
      </c>
      <c r="M953" s="52">
        <v>45944.333333333336</v>
      </c>
      <c r="N953" s="52">
        <v>45945.486805555556</v>
      </c>
      <c r="O953" s="44" t="s">
        <v>37</v>
      </c>
      <c r="P953" s="44" t="s">
        <v>37</v>
      </c>
      <c r="Q953" s="44" t="s">
        <v>3805</v>
      </c>
      <c r="R953" s="44" t="s">
        <v>3806</v>
      </c>
      <c r="S953" s="44" t="s">
        <v>6498</v>
      </c>
      <c r="T953" s="44" t="s">
        <v>1178</v>
      </c>
      <c r="U953" s="44">
        <v>32</v>
      </c>
      <c r="V953" s="44" t="s">
        <v>42</v>
      </c>
      <c r="W953" s="44" t="str">
        <f>VLOOKUP(D953,TIPOLOGIA!A:F,6,0)</f>
        <v>TERRESTRE</v>
      </c>
      <c r="X953" s="44" t="s">
        <v>2124</v>
      </c>
      <c r="Y953" s="44">
        <v>1</v>
      </c>
      <c r="Z953" s="63">
        <f>IF(T953="SOPORTE_TELEFÓNICO",'TARIFAS 2025'!$B$14,IF(V953="PRINCIPAL",'TARIFAS 2025'!$B$11,IF(V953="INTERMEDIA",'TARIFAS 2025'!$C$11,IF(V953="LEJANA",'TARIFAS 2025'!$D$11))))</f>
        <v>31419</v>
      </c>
      <c r="AA953" s="63">
        <f t="shared" si="14"/>
        <v>31419</v>
      </c>
      <c r="AB953" s="41"/>
      <c r="AC953" s="41"/>
      <c r="AD953" s="41"/>
      <c r="AE953" s="41"/>
      <c r="AF953" s="41"/>
      <c r="AG953" s="41"/>
      <c r="AH953" s="41"/>
      <c r="AI953" s="41"/>
      <c r="AJ953" s="41"/>
      <c r="AK953" s="41"/>
      <c r="AL953" s="41"/>
      <c r="AM953" s="41"/>
      <c r="AN953" s="41"/>
      <c r="AO953" s="41"/>
      <c r="AP953" s="41"/>
      <c r="AQ953" s="41"/>
      <c r="AR953" s="41"/>
      <c r="AS953" s="41"/>
      <c r="AT953" s="41"/>
      <c r="AU953" s="41"/>
      <c r="AV953" s="41"/>
      <c r="AW953" s="41"/>
      <c r="AX953" s="41"/>
      <c r="AY953" s="41"/>
      <c r="AZ953" s="41"/>
      <c r="BA953" s="41"/>
      <c r="BB953" s="41"/>
      <c r="BC953" s="41"/>
      <c r="BD953" s="41"/>
      <c r="BE953" s="41"/>
      <c r="BF953" s="41"/>
      <c r="BG953" s="41"/>
    </row>
    <row r="954" spans="1:59" s="35" customFormat="1" ht="15.6">
      <c r="A954" s="44" t="s">
        <v>92</v>
      </c>
      <c r="B954" s="44" t="str">
        <f>VLOOKUP(A954,'CENTROS DE COSTOS'!A:D,2,0)</f>
        <v>0036-0006</v>
      </c>
      <c r="C954" s="44" t="str">
        <f>VLOOKUP(A954,'CENTROS DE COSTOS'!A:D,3,0)</f>
        <v>Wompi Oriente</v>
      </c>
      <c r="D954" s="44">
        <v>18247</v>
      </c>
      <c r="E954" s="44">
        <v>2851631</v>
      </c>
      <c r="F954" s="44">
        <v>57221</v>
      </c>
      <c r="G954" s="44" t="s">
        <v>35</v>
      </c>
      <c r="H954" s="44" t="s">
        <v>468</v>
      </c>
      <c r="I954" s="44" t="s">
        <v>473</v>
      </c>
      <c r="J954" s="44" t="s">
        <v>6499</v>
      </c>
      <c r="K954" s="44" t="s">
        <v>1174</v>
      </c>
      <c r="L954" s="44" t="s">
        <v>6500</v>
      </c>
      <c r="M954" s="52">
        <v>45937.511805555558</v>
      </c>
      <c r="N954" s="52">
        <v>45945.488888888889</v>
      </c>
      <c r="O954" s="44" t="s">
        <v>37</v>
      </c>
      <c r="P954" s="44" t="s">
        <v>37</v>
      </c>
      <c r="Q954" s="44" t="s">
        <v>3805</v>
      </c>
      <c r="R954" s="44" t="s">
        <v>3806</v>
      </c>
      <c r="S954" s="44" t="s">
        <v>6501</v>
      </c>
      <c r="T954" s="44" t="s">
        <v>3828</v>
      </c>
      <c r="U954" s="44">
        <v>48</v>
      </c>
      <c r="V954" s="44" t="s">
        <v>44</v>
      </c>
      <c r="W954" s="44" t="str">
        <f>VLOOKUP(D954,TIPOLOGIA!A:F,6,0)</f>
        <v>TERRESTRE</v>
      </c>
      <c r="X954" s="44" t="s">
        <v>4230</v>
      </c>
      <c r="Y954" s="44">
        <v>1</v>
      </c>
      <c r="Z954" s="63">
        <f>IF(T954="SOPORTE_TELEFÓNICO",'TARIFAS 2025'!$B$14,IF(V954="PRINCIPAL",'TARIFAS 2025'!$B$11,IF(V954="INTERMEDIA",'TARIFAS 2025'!$C$11,IF(V954="LEJANA",'TARIFAS 2025'!$D$11))))</f>
        <v>40250</v>
      </c>
      <c r="AA954" s="63">
        <f t="shared" si="14"/>
        <v>40250</v>
      </c>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1"/>
      <c r="BD954" s="41"/>
      <c r="BE954" s="41"/>
      <c r="BF954" s="41"/>
      <c r="BG954" s="41"/>
    </row>
    <row r="955" spans="1:59" s="35" customFormat="1" ht="15.6">
      <c r="A955" s="44" t="s">
        <v>70</v>
      </c>
      <c r="B955" s="44" t="str">
        <f>VLOOKUP(A955,'CENTROS DE COSTOS'!A:D,2,0)</f>
        <v>0036-0001</v>
      </c>
      <c r="C955" s="44" t="str">
        <f>VLOOKUP(A955,'CENTROS DE COSTOS'!A:D,3,0)</f>
        <v>Wompi Costa</v>
      </c>
      <c r="D955" s="44">
        <v>8001</v>
      </c>
      <c r="E955" s="44">
        <v>2872326</v>
      </c>
      <c r="F955" s="44">
        <v>28800</v>
      </c>
      <c r="G955" s="44" t="s">
        <v>35</v>
      </c>
      <c r="H955" s="44" t="s">
        <v>255</v>
      </c>
      <c r="I955" s="44" t="s">
        <v>70</v>
      </c>
      <c r="J955" s="44" t="s">
        <v>6502</v>
      </c>
      <c r="K955" s="44" t="s">
        <v>1174</v>
      </c>
      <c r="L955" s="44" t="s">
        <v>6503</v>
      </c>
      <c r="M955" s="52">
        <v>45944.333333333336</v>
      </c>
      <c r="N955" s="52">
        <v>45945.494444444441</v>
      </c>
      <c r="O955" s="44" t="s">
        <v>37</v>
      </c>
      <c r="P955" s="44" t="s">
        <v>37</v>
      </c>
      <c r="Q955" s="44" t="s">
        <v>3805</v>
      </c>
      <c r="R955" s="44" t="s">
        <v>3806</v>
      </c>
      <c r="S955" s="44" t="s">
        <v>6504</v>
      </c>
      <c r="T955" s="44" t="s">
        <v>1178</v>
      </c>
      <c r="U955" s="44">
        <v>32</v>
      </c>
      <c r="V955" s="44" t="s">
        <v>42</v>
      </c>
      <c r="W955" s="44" t="str">
        <f>VLOOKUP(D955,TIPOLOGIA!A:F,6,0)</f>
        <v>TERRESTRE</v>
      </c>
      <c r="X955" s="44" t="s">
        <v>5226</v>
      </c>
      <c r="Y955" s="44">
        <v>1</v>
      </c>
      <c r="Z955" s="63">
        <f>IF(T955="SOPORTE_TELEFÓNICO",'TARIFAS 2025'!$B$14,IF(V955="PRINCIPAL",'TARIFAS 2025'!$B$11,IF(V955="INTERMEDIA",'TARIFAS 2025'!$C$11,IF(V955="LEJANA",'TARIFAS 2025'!$D$11))))</f>
        <v>31419</v>
      </c>
      <c r="AA955" s="63">
        <f t="shared" si="14"/>
        <v>31419</v>
      </c>
      <c r="AB955" s="41"/>
      <c r="AC955" s="41"/>
      <c r="AD955" s="41"/>
      <c r="AE955" s="41"/>
      <c r="AF955" s="41"/>
      <c r="AG955" s="41"/>
      <c r="AH955" s="41"/>
      <c r="AI955" s="41"/>
      <c r="AJ955" s="41"/>
      <c r="AK955" s="41"/>
      <c r="AL955" s="41"/>
      <c r="AM955" s="41"/>
      <c r="AN955" s="41"/>
      <c r="AO955" s="41"/>
      <c r="AP955" s="41"/>
      <c r="AQ955" s="41"/>
      <c r="AR955" s="41"/>
      <c r="AS955" s="41"/>
      <c r="AT955" s="41"/>
      <c r="AU955" s="41"/>
      <c r="AV955" s="41"/>
      <c r="AW955" s="41"/>
      <c r="AX955" s="41"/>
      <c r="AY955" s="41"/>
      <c r="AZ955" s="41"/>
      <c r="BA955" s="41"/>
      <c r="BB955" s="41"/>
      <c r="BC955" s="41"/>
      <c r="BD955" s="41"/>
      <c r="BE955" s="41"/>
      <c r="BF955" s="41"/>
      <c r="BG955" s="41"/>
    </row>
    <row r="956" spans="1:59" s="35" customFormat="1" ht="15.6">
      <c r="A956" s="44" t="s">
        <v>91</v>
      </c>
      <c r="B956" s="44" t="str">
        <f>VLOOKUP(A956,'CENTROS DE COSTOS'!A:D,2,0)</f>
        <v>0036-0001</v>
      </c>
      <c r="C956" s="44" t="str">
        <f>VLOOKUP(A956,'CENTROS DE COSTOS'!A:D,3,0)</f>
        <v>Wompi Costa</v>
      </c>
      <c r="D956" s="44">
        <v>5659</v>
      </c>
      <c r="E956" s="44">
        <v>2851730</v>
      </c>
      <c r="F956" s="44">
        <v>66554</v>
      </c>
      <c r="G956" s="44" t="s">
        <v>35</v>
      </c>
      <c r="H956" s="44" t="s">
        <v>122</v>
      </c>
      <c r="I956" s="44" t="s">
        <v>221</v>
      </c>
      <c r="J956" s="44" t="s">
        <v>6505</v>
      </c>
      <c r="K956" s="44" t="s">
        <v>1174</v>
      </c>
      <c r="L956" s="44" t="s">
        <v>6506</v>
      </c>
      <c r="M956" s="52">
        <v>45937.520833333336</v>
      </c>
      <c r="N956" s="52">
        <v>45945.49722222222</v>
      </c>
      <c r="O956" s="44" t="s">
        <v>37</v>
      </c>
      <c r="P956" s="44" t="s">
        <v>37</v>
      </c>
      <c r="Q956" s="44" t="s">
        <v>3805</v>
      </c>
      <c r="R956" s="44" t="s">
        <v>3806</v>
      </c>
      <c r="S956" s="44" t="s">
        <v>6507</v>
      </c>
      <c r="T956" s="44" t="s">
        <v>3828</v>
      </c>
      <c r="U956" s="44">
        <v>64</v>
      </c>
      <c r="V956" s="44" t="s">
        <v>43</v>
      </c>
      <c r="W956" s="44" t="str">
        <f>VLOOKUP(D956,TIPOLOGIA!A:F,6,0)</f>
        <v>TERRESTRE</v>
      </c>
      <c r="X956" s="44" t="s">
        <v>2391</v>
      </c>
      <c r="Y956" s="44">
        <v>1</v>
      </c>
      <c r="Z956" s="63">
        <f>IF(T956="SOPORTE_TELEFÓNICO",'TARIFAS 2025'!$B$14,IF(V956="PRINCIPAL",'TARIFAS 2025'!$B$11,IF(V956="INTERMEDIA",'TARIFAS 2025'!$C$11,IF(V956="LEJANA",'TARIFAS 2025'!$D$11))))</f>
        <v>36351</v>
      </c>
      <c r="AA956" s="63">
        <f t="shared" si="14"/>
        <v>36351</v>
      </c>
      <c r="AB956" s="41"/>
      <c r="AC956" s="41"/>
      <c r="AD956" s="41"/>
      <c r="AE956" s="41"/>
      <c r="AF956" s="41"/>
      <c r="AG956" s="41"/>
      <c r="AH956" s="41"/>
      <c r="AI956" s="41"/>
      <c r="AJ956" s="41"/>
      <c r="AK956" s="41"/>
      <c r="AL956" s="41"/>
      <c r="AM956" s="41"/>
      <c r="AN956" s="41"/>
      <c r="AO956" s="41"/>
      <c r="AP956" s="41"/>
      <c r="AQ956" s="41"/>
      <c r="AR956" s="41"/>
      <c r="AS956" s="41"/>
      <c r="AT956" s="41"/>
      <c r="AU956" s="41"/>
      <c r="AV956" s="41"/>
      <c r="AW956" s="41"/>
      <c r="AX956" s="41"/>
      <c r="AY956" s="41"/>
      <c r="AZ956" s="41"/>
      <c r="BA956" s="41"/>
      <c r="BB956" s="41"/>
      <c r="BC956" s="41"/>
      <c r="BD956" s="41"/>
      <c r="BE956" s="41"/>
      <c r="BF956" s="41"/>
      <c r="BG956" s="41"/>
    </row>
    <row r="957" spans="1:59" s="35" customFormat="1" ht="15.6">
      <c r="A957" s="44" t="s">
        <v>70</v>
      </c>
      <c r="B957" s="44" t="str">
        <f>VLOOKUP(A957,'CENTROS DE COSTOS'!A:D,2,0)</f>
        <v>0036-0001</v>
      </c>
      <c r="C957" s="44" t="str">
        <f>VLOOKUP(A957,'CENTROS DE COSTOS'!A:D,3,0)</f>
        <v>Wompi Costa</v>
      </c>
      <c r="D957" s="44">
        <v>8078</v>
      </c>
      <c r="E957" s="44">
        <v>2851763</v>
      </c>
      <c r="F957" s="44">
        <v>49076</v>
      </c>
      <c r="G957" s="44" t="s">
        <v>35</v>
      </c>
      <c r="H957" s="44" t="s">
        <v>255</v>
      </c>
      <c r="I957" s="44" t="s">
        <v>257</v>
      </c>
      <c r="J957" s="44" t="s">
        <v>6508</v>
      </c>
      <c r="K957" s="44" t="s">
        <v>1174</v>
      </c>
      <c r="L957" s="44" t="s">
        <v>6509</v>
      </c>
      <c r="M957" s="52">
        <v>45937.531944444447</v>
      </c>
      <c r="N957" s="52">
        <v>45945.504166666666</v>
      </c>
      <c r="O957" s="44" t="s">
        <v>37</v>
      </c>
      <c r="P957" s="44" t="s">
        <v>37</v>
      </c>
      <c r="Q957" s="44" t="s">
        <v>3805</v>
      </c>
      <c r="R957" s="44" t="s">
        <v>3806</v>
      </c>
      <c r="S957" s="44" t="s">
        <v>6510</v>
      </c>
      <c r="T957" s="44" t="s">
        <v>3828</v>
      </c>
      <c r="U957" s="44">
        <v>64</v>
      </c>
      <c r="V957" s="44" t="s">
        <v>43</v>
      </c>
      <c r="W957" s="44" t="str">
        <f>VLOOKUP(D957,TIPOLOGIA!A:F,6,0)</f>
        <v>TERRESTRE</v>
      </c>
      <c r="X957" s="44" t="s">
        <v>3837</v>
      </c>
      <c r="Y957" s="44">
        <v>1</v>
      </c>
      <c r="Z957" s="63">
        <f>IF(T957="SOPORTE_TELEFÓNICO",'TARIFAS 2025'!$B$14,IF(V957="PRINCIPAL",'TARIFAS 2025'!$B$11,IF(V957="INTERMEDIA",'TARIFAS 2025'!$C$11,IF(V957="LEJANA",'TARIFAS 2025'!$D$11))))</f>
        <v>36351</v>
      </c>
      <c r="AA957" s="63">
        <f t="shared" si="14"/>
        <v>36351</v>
      </c>
      <c r="AB957" s="41"/>
      <c r="AC957" s="41"/>
      <c r="AD957" s="41"/>
      <c r="AE957" s="41"/>
      <c r="AF957" s="41"/>
      <c r="AG957" s="41"/>
      <c r="AH957" s="41"/>
      <c r="AI957" s="41"/>
      <c r="AJ957" s="41"/>
      <c r="AK957" s="41"/>
      <c r="AL957" s="41"/>
      <c r="AM957" s="41"/>
      <c r="AN957" s="41"/>
      <c r="AO957" s="41"/>
      <c r="AP957" s="41"/>
      <c r="AQ957" s="41"/>
      <c r="AR957" s="41"/>
      <c r="AS957" s="41"/>
      <c r="AT957" s="41"/>
      <c r="AU957" s="41"/>
      <c r="AV957" s="41"/>
      <c r="AW957" s="41"/>
      <c r="AX957" s="41"/>
      <c r="AY957" s="41"/>
      <c r="AZ957" s="41"/>
      <c r="BA957" s="41"/>
      <c r="BB957" s="41"/>
      <c r="BC957" s="41"/>
      <c r="BD957" s="41"/>
      <c r="BE957" s="41"/>
      <c r="BF957" s="41"/>
      <c r="BG957" s="41"/>
    </row>
    <row r="958" spans="1:59" s="35" customFormat="1" ht="15.6">
      <c r="A958" s="44" t="s">
        <v>79</v>
      </c>
      <c r="B958" s="44" t="str">
        <f>VLOOKUP(A958,'CENTROS DE COSTOS'!A:D,2,0)</f>
        <v>0036-0003</v>
      </c>
      <c r="C958" s="44" t="str">
        <f>VLOOKUP(A958,'CENTROS DE COSTOS'!A:D,3,0)</f>
        <v>Wompi Suroccidente</v>
      </c>
      <c r="D958" s="44">
        <v>19001</v>
      </c>
      <c r="E958" s="44">
        <v>2865635</v>
      </c>
      <c r="F958" s="44">
        <v>33708</v>
      </c>
      <c r="G958" s="44" t="s">
        <v>35</v>
      </c>
      <c r="H958" s="44" t="s">
        <v>500</v>
      </c>
      <c r="I958" s="44" t="s">
        <v>95</v>
      </c>
      <c r="J958" s="44" t="s">
        <v>6511</v>
      </c>
      <c r="K958" s="44" t="s">
        <v>1174</v>
      </c>
      <c r="L958" s="44" t="s">
        <v>6512</v>
      </c>
      <c r="M958" s="52">
        <v>45939.707638888889</v>
      </c>
      <c r="N958" s="52">
        <v>45945.513194444444</v>
      </c>
      <c r="O958" s="44" t="s">
        <v>37</v>
      </c>
      <c r="P958" s="44" t="s">
        <v>37</v>
      </c>
      <c r="Q958" s="44" t="s">
        <v>3805</v>
      </c>
      <c r="R958" s="44" t="s">
        <v>3806</v>
      </c>
      <c r="S958" s="44" t="s">
        <v>6513</v>
      </c>
      <c r="T958" s="44" t="s">
        <v>1178</v>
      </c>
      <c r="U958" s="44">
        <v>64</v>
      </c>
      <c r="V958" s="44" t="s">
        <v>44</v>
      </c>
      <c r="W958" s="44" t="str">
        <f>VLOOKUP(D958,TIPOLOGIA!A:F,6,0)</f>
        <v>TERRESTRE</v>
      </c>
      <c r="X958" s="44" t="s">
        <v>5226</v>
      </c>
      <c r="Y958" s="44">
        <v>1</v>
      </c>
      <c r="Z958" s="63">
        <f>IF(T958="SOPORTE_TELEFÓNICO",'TARIFAS 2025'!$B$14,IF(V958="PRINCIPAL",'TARIFAS 2025'!$B$11,IF(V958="INTERMEDIA",'TARIFAS 2025'!$C$11,IF(V958="LEJANA",'TARIFAS 2025'!$D$11))))</f>
        <v>40250</v>
      </c>
      <c r="AA958" s="63">
        <f t="shared" si="14"/>
        <v>40250</v>
      </c>
      <c r="AB958" s="41"/>
      <c r="AC958" s="41"/>
      <c r="AD958" s="41"/>
      <c r="AE958" s="41"/>
      <c r="AF958" s="41"/>
      <c r="AG958" s="41"/>
      <c r="AH958" s="41"/>
      <c r="AI958" s="41"/>
      <c r="AJ958" s="41"/>
      <c r="AK958" s="41"/>
      <c r="AL958" s="41"/>
      <c r="AM958" s="41"/>
      <c r="AN958" s="41"/>
      <c r="AO958" s="41"/>
      <c r="AP958" s="41"/>
      <c r="AQ958" s="41"/>
      <c r="AR958" s="41"/>
      <c r="AS958" s="41"/>
      <c r="AT958" s="41"/>
      <c r="AU958" s="41"/>
      <c r="AV958" s="41"/>
      <c r="AW958" s="41"/>
      <c r="AX958" s="41"/>
      <c r="AY958" s="41"/>
      <c r="AZ958" s="41"/>
      <c r="BA958" s="41"/>
      <c r="BB958" s="41"/>
      <c r="BC958" s="41"/>
      <c r="BD958" s="41"/>
      <c r="BE958" s="41"/>
      <c r="BF958" s="41"/>
      <c r="BG958" s="41"/>
    </row>
    <row r="959" spans="1:59" s="35" customFormat="1" ht="15.6">
      <c r="A959" s="44" t="s">
        <v>73</v>
      </c>
      <c r="B959" s="44" t="str">
        <f>VLOOKUP(A959,'CENTROS DE COSTOS'!A:D,2,0)</f>
        <v>0036-0004</v>
      </c>
      <c r="C959" s="44" t="str">
        <f>VLOOKUP(A959,'CENTROS DE COSTOS'!A:D,3,0)</f>
        <v>Wompi Centro</v>
      </c>
      <c r="D959" s="44">
        <v>25430</v>
      </c>
      <c r="E959" s="44">
        <v>2851783</v>
      </c>
      <c r="F959" s="44">
        <v>69577</v>
      </c>
      <c r="G959" s="44" t="s">
        <v>35</v>
      </c>
      <c r="H959" s="44" t="s">
        <v>620</v>
      </c>
      <c r="I959" s="44" t="s">
        <v>676</v>
      </c>
      <c r="J959" s="44" t="s">
        <v>6514</v>
      </c>
      <c r="K959" s="44" t="s">
        <v>1174</v>
      </c>
      <c r="L959" s="44" t="s">
        <v>6515</v>
      </c>
      <c r="M959" s="52">
        <v>45937.536805555559</v>
      </c>
      <c r="N959" s="52">
        <v>45945.513194444444</v>
      </c>
      <c r="O959" s="44" t="s">
        <v>37</v>
      </c>
      <c r="P959" s="44" t="s">
        <v>37</v>
      </c>
      <c r="Q959" s="44" t="s">
        <v>3805</v>
      </c>
      <c r="R959" s="44" t="s">
        <v>3806</v>
      </c>
      <c r="S959" s="44" t="s">
        <v>6516</v>
      </c>
      <c r="T959" s="44" t="s">
        <v>3828</v>
      </c>
      <c r="U959" s="44">
        <v>24</v>
      </c>
      <c r="V959" s="44" t="s">
        <v>43</v>
      </c>
      <c r="W959" s="44" t="str">
        <f>VLOOKUP(D959,TIPOLOGIA!A:F,6,0)</f>
        <v>TERRESTRE</v>
      </c>
      <c r="X959" s="44" t="s">
        <v>1332</v>
      </c>
      <c r="Y959" s="44">
        <v>1</v>
      </c>
      <c r="Z959" s="63">
        <f>IF(T959="SOPORTE_TELEFÓNICO",'TARIFAS 2025'!$B$14,IF(V959="PRINCIPAL",'TARIFAS 2025'!$B$11,IF(V959="INTERMEDIA",'TARIFAS 2025'!$C$11,IF(V959="LEJANA",'TARIFAS 2025'!$D$11))))</f>
        <v>36351</v>
      </c>
      <c r="AA959" s="63">
        <f t="shared" si="14"/>
        <v>36351</v>
      </c>
      <c r="AB959" s="41"/>
      <c r="AC959" s="41"/>
      <c r="AD959" s="41"/>
      <c r="AE959" s="41"/>
      <c r="AF959" s="41"/>
      <c r="AG959" s="41"/>
      <c r="AH959" s="41"/>
      <c r="AI959" s="41"/>
      <c r="AJ959" s="41"/>
      <c r="AK959" s="41"/>
      <c r="AL959" s="41"/>
      <c r="AM959" s="41"/>
      <c r="AN959" s="41"/>
      <c r="AO959" s="41"/>
      <c r="AP959" s="41"/>
      <c r="AQ959" s="41"/>
      <c r="AR959" s="41"/>
      <c r="AS959" s="41"/>
      <c r="AT959" s="41"/>
      <c r="AU959" s="41"/>
      <c r="AV959" s="41"/>
      <c r="AW959" s="41"/>
      <c r="AX959" s="41"/>
      <c r="AY959" s="41"/>
      <c r="AZ959" s="41"/>
      <c r="BA959" s="41"/>
      <c r="BB959" s="41"/>
      <c r="BC959" s="41"/>
      <c r="BD959" s="41"/>
      <c r="BE959" s="41"/>
      <c r="BF959" s="41"/>
      <c r="BG959" s="41"/>
    </row>
    <row r="960" spans="1:59" s="35" customFormat="1" ht="15.6">
      <c r="A960" s="44" t="s">
        <v>91</v>
      </c>
      <c r="B960" s="44" t="str">
        <f>VLOOKUP(A960,'CENTROS DE COSTOS'!A:D,2,0)</f>
        <v>0036-0001</v>
      </c>
      <c r="C960" s="44" t="str">
        <f>VLOOKUP(A960,'CENTROS DE COSTOS'!A:D,3,0)</f>
        <v>Wompi Costa</v>
      </c>
      <c r="D960" s="44">
        <v>23001</v>
      </c>
      <c r="E960" s="44">
        <v>2870070</v>
      </c>
      <c r="F960" s="44">
        <v>76318</v>
      </c>
      <c r="G960" s="44" t="s">
        <v>35</v>
      </c>
      <c r="H960" s="44" t="s">
        <v>278</v>
      </c>
      <c r="I960" s="44" t="s">
        <v>91</v>
      </c>
      <c r="J960" s="44" t="s">
        <v>6517</v>
      </c>
      <c r="K960" s="44" t="s">
        <v>1174</v>
      </c>
      <c r="L960" s="44" t="s">
        <v>6518</v>
      </c>
      <c r="M960" s="52">
        <v>45940.602777777778</v>
      </c>
      <c r="N960" s="52">
        <v>45945.51666666667</v>
      </c>
      <c r="O960" s="44" t="s">
        <v>37</v>
      </c>
      <c r="P960" s="44" t="s">
        <v>37</v>
      </c>
      <c r="Q960" s="44" t="s">
        <v>3805</v>
      </c>
      <c r="R960" s="44" t="s">
        <v>3806</v>
      </c>
      <c r="S960" s="44" t="s">
        <v>6519</v>
      </c>
      <c r="T960" s="44" t="s">
        <v>1178</v>
      </c>
      <c r="U960" s="44">
        <v>32</v>
      </c>
      <c r="V960" s="44" t="s">
        <v>42</v>
      </c>
      <c r="W960" s="44" t="str">
        <f>VLOOKUP(D960,TIPOLOGIA!A:F,6,0)</f>
        <v>TERRESTRE</v>
      </c>
      <c r="X960" s="44" t="s">
        <v>5226</v>
      </c>
      <c r="Y960" s="44">
        <v>1</v>
      </c>
      <c r="Z960" s="63">
        <f>IF(T960="SOPORTE_TELEFÓNICO",'TARIFAS 2025'!$B$14,IF(V960="PRINCIPAL",'TARIFAS 2025'!$B$11,IF(V960="INTERMEDIA",'TARIFAS 2025'!$C$11,IF(V960="LEJANA",'TARIFAS 2025'!$D$11))))</f>
        <v>31419</v>
      </c>
      <c r="AA960" s="63">
        <f t="shared" si="14"/>
        <v>31419</v>
      </c>
      <c r="AB960" s="41"/>
      <c r="AC960" s="41"/>
      <c r="AD960" s="41"/>
      <c r="AE960" s="41"/>
      <c r="AF960" s="41"/>
      <c r="AG960" s="41"/>
      <c r="AH960" s="41"/>
      <c r="AI960" s="41"/>
      <c r="AJ960" s="41"/>
      <c r="AK960" s="41"/>
      <c r="AL960" s="41"/>
      <c r="AM960" s="41"/>
      <c r="AN960" s="41"/>
      <c r="AO960" s="41"/>
      <c r="AP960" s="41"/>
      <c r="AQ960" s="41"/>
      <c r="AR960" s="41"/>
      <c r="AS960" s="41"/>
      <c r="AT960" s="41"/>
      <c r="AU960" s="41"/>
      <c r="AV960" s="41"/>
      <c r="AW960" s="41"/>
      <c r="AX960" s="41"/>
      <c r="AY960" s="41"/>
      <c r="AZ960" s="41"/>
      <c r="BA960" s="41"/>
      <c r="BB960" s="41"/>
      <c r="BC960" s="41"/>
      <c r="BD960" s="41"/>
      <c r="BE960" s="41"/>
      <c r="BF960" s="41"/>
      <c r="BG960" s="41"/>
    </row>
    <row r="961" spans="1:59" s="35" customFormat="1" ht="15.6">
      <c r="A961" s="44" t="s">
        <v>90</v>
      </c>
      <c r="B961" s="44" t="str">
        <f>VLOOKUP(A961,'CENTROS DE COSTOS'!A:D,2,0)</f>
        <v>0036-0005</v>
      </c>
      <c r="C961" s="44" t="str">
        <f>VLOOKUP(A961,'CENTROS DE COSTOS'!A:D,3,0)</f>
        <v>Wompi Noroccidente</v>
      </c>
      <c r="D961" s="44">
        <v>5282</v>
      </c>
      <c r="E961" s="44">
        <v>2852121</v>
      </c>
      <c r="F961" s="44">
        <v>56389</v>
      </c>
      <c r="G961" s="44" t="s">
        <v>35</v>
      </c>
      <c r="H961" s="44" t="s">
        <v>122</v>
      </c>
      <c r="I961" s="44" t="s">
        <v>183</v>
      </c>
      <c r="J961" s="44" t="s">
        <v>6520</v>
      </c>
      <c r="K961" s="44" t="s">
        <v>1174</v>
      </c>
      <c r="L961" s="44" t="s">
        <v>6521</v>
      </c>
      <c r="M961" s="52">
        <v>45937.568749999999</v>
      </c>
      <c r="N961" s="52">
        <v>45945.525694444441</v>
      </c>
      <c r="O961" s="44" t="s">
        <v>37</v>
      </c>
      <c r="P961" s="44" t="s">
        <v>37</v>
      </c>
      <c r="Q961" s="44" t="s">
        <v>3805</v>
      </c>
      <c r="R961" s="44" t="s">
        <v>3806</v>
      </c>
      <c r="S961" s="44" t="s">
        <v>6522</v>
      </c>
      <c r="T961" s="44" t="s">
        <v>3828</v>
      </c>
      <c r="U961" s="44">
        <v>32</v>
      </c>
      <c r="V961" s="44" t="s">
        <v>43</v>
      </c>
      <c r="W961" s="44" t="str">
        <f>VLOOKUP(D961,TIPOLOGIA!A:F,6,0)</f>
        <v>TERRESTRE</v>
      </c>
      <c r="X961" s="44" t="s">
        <v>3023</v>
      </c>
      <c r="Y961" s="44">
        <v>1</v>
      </c>
      <c r="Z961" s="63">
        <f>IF(T961="SOPORTE_TELEFÓNICO",'TARIFAS 2025'!$B$14,IF(V961="PRINCIPAL",'TARIFAS 2025'!$B$11,IF(V961="INTERMEDIA",'TARIFAS 2025'!$C$11,IF(V961="LEJANA",'TARIFAS 2025'!$D$11))))</f>
        <v>36351</v>
      </c>
      <c r="AA961" s="63">
        <f t="shared" si="14"/>
        <v>36351</v>
      </c>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1"/>
      <c r="AX961" s="41"/>
      <c r="AY961" s="41"/>
      <c r="AZ961" s="41"/>
      <c r="BA961" s="41"/>
      <c r="BB961" s="41"/>
      <c r="BC961" s="41"/>
      <c r="BD961" s="41"/>
      <c r="BE961" s="41"/>
      <c r="BF961" s="41"/>
      <c r="BG961" s="41"/>
    </row>
    <row r="962" spans="1:59" s="35" customFormat="1" ht="15.6">
      <c r="A962" s="44" t="s">
        <v>90</v>
      </c>
      <c r="B962" s="44" t="str">
        <f>VLOOKUP(A962,'CENTROS DE COSTOS'!A:D,2,0)</f>
        <v>0036-0005</v>
      </c>
      <c r="C962" s="44" t="str">
        <f>VLOOKUP(A962,'CENTROS DE COSTOS'!A:D,3,0)</f>
        <v>Wompi Noroccidente</v>
      </c>
      <c r="D962" s="44">
        <v>5209</v>
      </c>
      <c r="E962" s="44">
        <v>2853746</v>
      </c>
      <c r="F962" s="44">
        <v>27118</v>
      </c>
      <c r="G962" s="44" t="s">
        <v>35</v>
      </c>
      <c r="H962" s="44" t="s">
        <v>122</v>
      </c>
      <c r="I962" s="44" t="s">
        <v>130</v>
      </c>
      <c r="J962" s="44" t="s">
        <v>6523</v>
      </c>
      <c r="K962" s="44" t="s">
        <v>1174</v>
      </c>
      <c r="L962" s="44" t="s">
        <v>6524</v>
      </c>
      <c r="M962" s="52">
        <v>45937.683333333334</v>
      </c>
      <c r="N962" s="52">
        <v>45945.530555555553</v>
      </c>
      <c r="O962" s="44" t="s">
        <v>37</v>
      </c>
      <c r="P962" s="44" t="s">
        <v>37</v>
      </c>
      <c r="Q962" s="44" t="s">
        <v>3805</v>
      </c>
      <c r="R962" s="44" t="s">
        <v>3806</v>
      </c>
      <c r="S962" s="44" t="s">
        <v>6525</v>
      </c>
      <c r="T962" s="44" t="s">
        <v>3828</v>
      </c>
      <c r="U962" s="44">
        <v>56</v>
      </c>
      <c r="V962" s="44" t="s">
        <v>44</v>
      </c>
      <c r="W962" s="44" t="str">
        <f>VLOOKUP(D962,TIPOLOGIA!A:F,6,0)</f>
        <v>TERRESTRE</v>
      </c>
      <c r="X962" s="44" t="s">
        <v>3837</v>
      </c>
      <c r="Y962" s="44">
        <v>1</v>
      </c>
      <c r="Z962" s="63">
        <f>IF(T962="SOPORTE_TELEFÓNICO",'TARIFAS 2025'!$B$14,IF(V962="PRINCIPAL",'TARIFAS 2025'!$B$11,IF(V962="INTERMEDIA",'TARIFAS 2025'!$C$11,IF(V962="LEJANA",'TARIFAS 2025'!$D$11))))</f>
        <v>40250</v>
      </c>
      <c r="AA962" s="63">
        <f t="shared" si="14"/>
        <v>40250</v>
      </c>
      <c r="AB962" s="41"/>
      <c r="AC962" s="41"/>
      <c r="AD962" s="41"/>
      <c r="AE962" s="41"/>
      <c r="AF962" s="41"/>
      <c r="AG962" s="41"/>
      <c r="AH962" s="41"/>
      <c r="AI962" s="41"/>
      <c r="AJ962" s="41"/>
      <c r="AK962" s="41"/>
      <c r="AL962" s="41"/>
      <c r="AM962" s="41"/>
      <c r="AN962" s="41"/>
      <c r="AO962" s="41"/>
      <c r="AP962" s="41"/>
      <c r="AQ962" s="41"/>
      <c r="AR962" s="41"/>
      <c r="AS962" s="41"/>
      <c r="AT962" s="41"/>
      <c r="AU962" s="41"/>
      <c r="AV962" s="41"/>
      <c r="AW962" s="41"/>
      <c r="AX962" s="41"/>
      <c r="AY962" s="41"/>
      <c r="AZ962" s="41"/>
      <c r="BA962" s="41"/>
      <c r="BB962" s="41"/>
      <c r="BC962" s="41"/>
      <c r="BD962" s="41"/>
      <c r="BE962" s="41"/>
      <c r="BF962" s="41"/>
      <c r="BG962" s="41"/>
    </row>
    <row r="963" spans="1:59" s="35" customFormat="1" ht="15.6">
      <c r="A963" s="44" t="s">
        <v>73</v>
      </c>
      <c r="B963" s="44" t="str">
        <f>VLOOKUP(A963,'CENTROS DE COSTOS'!A:D,2,0)</f>
        <v>0036-0004</v>
      </c>
      <c r="C963" s="44" t="str">
        <f>VLOOKUP(A963,'CENTROS DE COSTOS'!A:D,3,0)</f>
        <v>Wompi Centro</v>
      </c>
      <c r="D963" s="44">
        <v>11001</v>
      </c>
      <c r="E963" s="44">
        <v>2854390</v>
      </c>
      <c r="F963" s="44">
        <v>70697</v>
      </c>
      <c r="G963" s="44" t="s">
        <v>35</v>
      </c>
      <c r="H963" s="44" t="s">
        <v>620</v>
      </c>
      <c r="I963" s="44" t="s">
        <v>2057</v>
      </c>
      <c r="J963" s="44" t="s">
        <v>6526</v>
      </c>
      <c r="K963" s="44" t="s">
        <v>1174</v>
      </c>
      <c r="L963" s="44" t="s">
        <v>6527</v>
      </c>
      <c r="M963" s="52">
        <v>45938.333333333336</v>
      </c>
      <c r="N963" s="52">
        <v>45945.532638888886</v>
      </c>
      <c r="O963" s="44" t="s">
        <v>37</v>
      </c>
      <c r="P963" s="44" t="s">
        <v>37</v>
      </c>
      <c r="Q963" s="44" t="s">
        <v>3805</v>
      </c>
      <c r="R963" s="44" t="s">
        <v>3806</v>
      </c>
      <c r="S963" s="44" t="s">
        <v>6528</v>
      </c>
      <c r="T963" s="44" t="s">
        <v>1178</v>
      </c>
      <c r="U963" s="44">
        <v>16</v>
      </c>
      <c r="V963" s="44" t="s">
        <v>42</v>
      </c>
      <c r="W963" s="44" t="str">
        <f>VLOOKUP(D963,TIPOLOGIA!A:F,6,0)</f>
        <v>TERRESTRE</v>
      </c>
      <c r="X963" s="44" t="s">
        <v>3837</v>
      </c>
      <c r="Y963" s="44">
        <v>1</v>
      </c>
      <c r="Z963" s="63">
        <f>IF(T963="SOPORTE_TELEFÓNICO",'TARIFAS 2025'!$B$14,IF(V963="PRINCIPAL",'TARIFAS 2025'!$B$11,IF(V963="INTERMEDIA",'TARIFAS 2025'!$C$11,IF(V963="LEJANA",'TARIFAS 2025'!$D$11))))</f>
        <v>31419</v>
      </c>
      <c r="AA963" s="63">
        <f t="shared" ref="AA963:AA1026" si="15">Z963*Y963</f>
        <v>31419</v>
      </c>
      <c r="AB963" s="41"/>
      <c r="AC963" s="41"/>
      <c r="AD963" s="41"/>
      <c r="AE963" s="41"/>
      <c r="AF963" s="41"/>
      <c r="AG963" s="41"/>
      <c r="AH963" s="41"/>
      <c r="AI963" s="41"/>
      <c r="AJ963" s="41"/>
      <c r="AK963" s="41"/>
      <c r="AL963" s="41"/>
      <c r="AM963" s="41"/>
      <c r="AN963" s="41"/>
      <c r="AO963" s="41"/>
      <c r="AP963" s="41"/>
      <c r="AQ963" s="41"/>
      <c r="AR963" s="41"/>
      <c r="AS963" s="41"/>
      <c r="AT963" s="41"/>
      <c r="AU963" s="41"/>
      <c r="AV963" s="41"/>
      <c r="AW963" s="41"/>
      <c r="AX963" s="41"/>
      <c r="AY963" s="41"/>
      <c r="AZ963" s="41"/>
      <c r="BA963" s="41"/>
      <c r="BB963" s="41"/>
      <c r="BC963" s="41"/>
      <c r="BD963" s="41"/>
      <c r="BE963" s="41"/>
      <c r="BF963" s="41"/>
      <c r="BG963" s="41"/>
    </row>
    <row r="964" spans="1:59" s="35" customFormat="1" ht="15.6">
      <c r="A964" s="44" t="s">
        <v>73</v>
      </c>
      <c r="B964" s="44" t="str">
        <f>VLOOKUP(A964,'CENTROS DE COSTOS'!A:D,2,0)</f>
        <v>0036-0004</v>
      </c>
      <c r="C964" s="44" t="str">
        <f>VLOOKUP(A964,'CENTROS DE COSTOS'!A:D,3,0)</f>
        <v>Wompi Centro</v>
      </c>
      <c r="D964" s="44">
        <v>25473</v>
      </c>
      <c r="E964" s="44">
        <v>2857951</v>
      </c>
      <c r="F964" s="44">
        <v>75261</v>
      </c>
      <c r="G964" s="44" t="s">
        <v>35</v>
      </c>
      <c r="H964" s="44" t="s">
        <v>620</v>
      </c>
      <c r="I964" s="44" t="s">
        <v>622</v>
      </c>
      <c r="J964" s="44" t="s">
        <v>6529</v>
      </c>
      <c r="K964" s="44" t="s">
        <v>1174</v>
      </c>
      <c r="L964" s="44" t="s">
        <v>6530</v>
      </c>
      <c r="M964" s="52">
        <v>45938.553472222222</v>
      </c>
      <c r="N964" s="52">
        <v>45945.53402777778</v>
      </c>
      <c r="O964" s="44" t="s">
        <v>37</v>
      </c>
      <c r="P964" s="44" t="s">
        <v>37</v>
      </c>
      <c r="Q964" s="44" t="s">
        <v>3805</v>
      </c>
      <c r="R964" s="44" t="s">
        <v>3806</v>
      </c>
      <c r="S964" s="44" t="s">
        <v>6531</v>
      </c>
      <c r="T964" s="44" t="s">
        <v>1178</v>
      </c>
      <c r="U964" s="44">
        <v>56</v>
      </c>
      <c r="V964" s="44" t="s">
        <v>42</v>
      </c>
      <c r="W964" s="44" t="str">
        <f>VLOOKUP(D964,TIPOLOGIA!A:F,6,0)</f>
        <v>TERRESTRE</v>
      </c>
      <c r="X964" s="44" t="s">
        <v>1193</v>
      </c>
      <c r="Y964" s="44">
        <v>1</v>
      </c>
      <c r="Z964" s="63">
        <f>IF(T964="SOPORTE_TELEFÓNICO",'TARIFAS 2025'!$B$14,IF(V964="PRINCIPAL",'TARIFAS 2025'!$B$11,IF(V964="INTERMEDIA",'TARIFAS 2025'!$C$11,IF(V964="LEJANA",'TARIFAS 2025'!$D$11))))</f>
        <v>31419</v>
      </c>
      <c r="AA964" s="63">
        <f t="shared" si="15"/>
        <v>31419</v>
      </c>
      <c r="AB964" s="41"/>
      <c r="AC964" s="41"/>
      <c r="AD964" s="41"/>
      <c r="AE964" s="41"/>
      <c r="AF964" s="41"/>
      <c r="AG964" s="41"/>
      <c r="AH964" s="41"/>
      <c r="AI964" s="41"/>
      <c r="AJ964" s="41"/>
      <c r="AK964" s="41"/>
      <c r="AL964" s="41"/>
      <c r="AM964" s="41"/>
      <c r="AN964" s="41"/>
      <c r="AO964" s="41"/>
      <c r="AP964" s="41"/>
      <c r="AQ964" s="41"/>
      <c r="AR964" s="41"/>
      <c r="AS964" s="41"/>
      <c r="AT964" s="41"/>
      <c r="AU964" s="41"/>
      <c r="AV964" s="41"/>
      <c r="AW964" s="41"/>
      <c r="AX964" s="41"/>
      <c r="AY964" s="41"/>
      <c r="AZ964" s="41"/>
      <c r="BA964" s="41"/>
      <c r="BB964" s="41"/>
      <c r="BC964" s="41"/>
      <c r="BD964" s="41"/>
      <c r="BE964" s="41"/>
      <c r="BF964" s="41"/>
      <c r="BG964" s="41"/>
    </row>
    <row r="965" spans="1:59" s="35" customFormat="1" ht="15.6">
      <c r="A965" s="44" t="s">
        <v>73</v>
      </c>
      <c r="B965" s="44" t="str">
        <f>VLOOKUP(A965,'CENTROS DE COSTOS'!A:D,2,0)</f>
        <v>0036-0004</v>
      </c>
      <c r="C965" s="44" t="str">
        <f>VLOOKUP(A965,'CENTROS DE COSTOS'!A:D,3,0)</f>
        <v>Wompi Centro</v>
      </c>
      <c r="D965" s="44">
        <v>25473</v>
      </c>
      <c r="E965" s="44">
        <v>2858006</v>
      </c>
      <c r="F965" s="44">
        <v>53025</v>
      </c>
      <c r="G965" s="44" t="s">
        <v>35</v>
      </c>
      <c r="H965" s="44" t="s">
        <v>620</v>
      </c>
      <c r="I965" s="44" t="s">
        <v>622</v>
      </c>
      <c r="J965" s="44" t="s">
        <v>6532</v>
      </c>
      <c r="K965" s="44" t="s">
        <v>1174</v>
      </c>
      <c r="L965" s="44" t="s">
        <v>6533</v>
      </c>
      <c r="M965" s="52">
        <v>45938.52847222222</v>
      </c>
      <c r="N965" s="52">
        <v>45945.535416666666</v>
      </c>
      <c r="O965" s="44" t="s">
        <v>37</v>
      </c>
      <c r="P965" s="44" t="s">
        <v>37</v>
      </c>
      <c r="Q965" s="44" t="s">
        <v>3805</v>
      </c>
      <c r="R965" s="44" t="s">
        <v>3806</v>
      </c>
      <c r="S965" s="44" t="s">
        <v>6534</v>
      </c>
      <c r="T965" s="44" t="s">
        <v>1178</v>
      </c>
      <c r="U965" s="44">
        <v>64</v>
      </c>
      <c r="V965" s="44" t="s">
        <v>42</v>
      </c>
      <c r="W965" s="44" t="str">
        <f>VLOOKUP(D965,TIPOLOGIA!A:F,6,0)</f>
        <v>TERRESTRE</v>
      </c>
      <c r="X965" s="44" t="s">
        <v>1451</v>
      </c>
      <c r="Y965" s="44">
        <v>1</v>
      </c>
      <c r="Z965" s="63">
        <f>IF(T965="SOPORTE_TELEFÓNICO",'TARIFAS 2025'!$B$14,IF(V965="PRINCIPAL",'TARIFAS 2025'!$B$11,IF(V965="INTERMEDIA",'TARIFAS 2025'!$C$11,IF(V965="LEJANA",'TARIFAS 2025'!$D$11))))</f>
        <v>31419</v>
      </c>
      <c r="AA965" s="63">
        <f t="shared" si="15"/>
        <v>31419</v>
      </c>
      <c r="AB965" s="41"/>
      <c r="AC965" s="41"/>
      <c r="AD965" s="41"/>
      <c r="AE965" s="41"/>
      <c r="AF965" s="41"/>
      <c r="AG965" s="41"/>
      <c r="AH965" s="41"/>
      <c r="AI965" s="41"/>
      <c r="AJ965" s="41"/>
      <c r="AK965" s="41"/>
      <c r="AL965" s="41"/>
      <c r="AM965" s="41"/>
      <c r="AN965" s="41"/>
      <c r="AO965" s="41"/>
      <c r="AP965" s="41"/>
      <c r="AQ965" s="41"/>
      <c r="AR965" s="41"/>
      <c r="AS965" s="41"/>
      <c r="AT965" s="41"/>
      <c r="AU965" s="41"/>
      <c r="AV965" s="41"/>
      <c r="AW965" s="41"/>
      <c r="AX965" s="41"/>
      <c r="AY965" s="41"/>
      <c r="AZ965" s="41"/>
      <c r="BA965" s="41"/>
      <c r="BB965" s="41"/>
      <c r="BC965" s="41"/>
      <c r="BD965" s="41"/>
      <c r="BE965" s="41"/>
      <c r="BF965" s="41"/>
      <c r="BG965" s="41"/>
    </row>
    <row r="966" spans="1:59" s="35" customFormat="1" ht="15.6">
      <c r="A966" s="44" t="s">
        <v>73</v>
      </c>
      <c r="B966" s="44" t="str">
        <f>VLOOKUP(A966,'CENTROS DE COSTOS'!A:D,2,0)</f>
        <v>0036-0004</v>
      </c>
      <c r="C966" s="44" t="str">
        <f>VLOOKUP(A966,'CENTROS DE COSTOS'!A:D,3,0)</f>
        <v>Wompi Centro</v>
      </c>
      <c r="D966" s="44">
        <v>11001</v>
      </c>
      <c r="E966" s="44">
        <v>2853671</v>
      </c>
      <c r="F966" s="44">
        <v>59759</v>
      </c>
      <c r="G966" s="44" t="s">
        <v>35</v>
      </c>
      <c r="H966" s="44" t="s">
        <v>620</v>
      </c>
      <c r="I966" s="44" t="s">
        <v>2057</v>
      </c>
      <c r="J966" s="44" t="s">
        <v>6535</v>
      </c>
      <c r="K966" s="44" t="s">
        <v>1174</v>
      </c>
      <c r="L966" s="44" t="s">
        <v>6536</v>
      </c>
      <c r="M966" s="52">
        <v>45937.6875</v>
      </c>
      <c r="N966" s="52">
        <v>45945.540972222225</v>
      </c>
      <c r="O966" s="44" t="s">
        <v>37</v>
      </c>
      <c r="P966" s="44" t="s">
        <v>37</v>
      </c>
      <c r="Q966" s="44" t="s">
        <v>3805</v>
      </c>
      <c r="R966" s="44" t="s">
        <v>3806</v>
      </c>
      <c r="S966" s="44" t="s">
        <v>6537</v>
      </c>
      <c r="T966" s="44" t="s">
        <v>1178</v>
      </c>
      <c r="U966" s="44">
        <v>32</v>
      </c>
      <c r="V966" s="44" t="s">
        <v>42</v>
      </c>
      <c r="W966" s="44" t="str">
        <f>VLOOKUP(D966,TIPOLOGIA!A:F,6,0)</f>
        <v>TERRESTRE</v>
      </c>
      <c r="X966" s="44" t="s">
        <v>1451</v>
      </c>
      <c r="Y966" s="44">
        <v>1</v>
      </c>
      <c r="Z966" s="63">
        <f>IF(T966="SOPORTE_TELEFÓNICO",'TARIFAS 2025'!$B$14,IF(V966="PRINCIPAL",'TARIFAS 2025'!$B$11,IF(V966="INTERMEDIA",'TARIFAS 2025'!$C$11,IF(V966="LEJANA",'TARIFAS 2025'!$D$11))))</f>
        <v>31419</v>
      </c>
      <c r="AA966" s="63">
        <f t="shared" si="15"/>
        <v>31419</v>
      </c>
      <c r="AB966" s="41"/>
      <c r="AC966" s="41"/>
      <c r="AD966" s="41"/>
      <c r="AE966" s="41"/>
      <c r="AF966" s="41"/>
      <c r="AG966" s="41"/>
      <c r="AH966" s="41"/>
      <c r="AI966" s="41"/>
      <c r="AJ966" s="41"/>
      <c r="AK966" s="41"/>
      <c r="AL966" s="41"/>
      <c r="AM966" s="41"/>
      <c r="AN966" s="41"/>
      <c r="AO966" s="41"/>
      <c r="AP966" s="41"/>
      <c r="AQ966" s="41"/>
      <c r="AR966" s="41"/>
      <c r="AS966" s="41"/>
      <c r="AT966" s="41"/>
      <c r="AU966" s="41"/>
      <c r="AV966" s="41"/>
      <c r="AW966" s="41"/>
      <c r="AX966" s="41"/>
      <c r="AY966" s="41"/>
      <c r="AZ966" s="41"/>
      <c r="BA966" s="41"/>
      <c r="BB966" s="41"/>
      <c r="BC966" s="41"/>
      <c r="BD966" s="41"/>
      <c r="BE966" s="41"/>
      <c r="BF966" s="41"/>
      <c r="BG966" s="41"/>
    </row>
    <row r="967" spans="1:59" s="35" customFormat="1" ht="15.6">
      <c r="A967" s="44" t="s">
        <v>70</v>
      </c>
      <c r="B967" s="44" t="str">
        <f>VLOOKUP(A967,'CENTROS DE COSTOS'!A:D,2,0)</f>
        <v>0036-0001</v>
      </c>
      <c r="C967" s="44" t="str">
        <f>VLOOKUP(A967,'CENTROS DE COSTOS'!A:D,3,0)</f>
        <v>Wompi Costa</v>
      </c>
      <c r="D967" s="44">
        <v>8758</v>
      </c>
      <c r="E967" s="44">
        <v>2879488</v>
      </c>
      <c r="F967" s="44">
        <v>75675</v>
      </c>
      <c r="G967" s="44" t="s">
        <v>35</v>
      </c>
      <c r="H967" s="44" t="s">
        <v>255</v>
      </c>
      <c r="I967" s="44" t="s">
        <v>272</v>
      </c>
      <c r="J967" s="44" t="s">
        <v>6538</v>
      </c>
      <c r="K967" s="44" t="s">
        <v>1174</v>
      </c>
      <c r="L967" s="44" t="s">
        <v>6539</v>
      </c>
      <c r="M967" s="52">
        <v>45944.614583333336</v>
      </c>
      <c r="N967" s="52">
        <v>45945.611111111109</v>
      </c>
      <c r="O967" s="44" t="s">
        <v>37</v>
      </c>
      <c r="P967" s="44" t="s">
        <v>37</v>
      </c>
      <c r="Q967" s="44" t="s">
        <v>3805</v>
      </c>
      <c r="R967" s="44" t="s">
        <v>3806</v>
      </c>
      <c r="S967" s="44" t="s">
        <v>6540</v>
      </c>
      <c r="T967" s="44" t="s">
        <v>1178</v>
      </c>
      <c r="U967" s="44">
        <v>32</v>
      </c>
      <c r="V967" s="44" t="s">
        <v>42</v>
      </c>
      <c r="W967" s="44" t="str">
        <f>VLOOKUP(D967,TIPOLOGIA!A:F,6,0)</f>
        <v>TERRESTRE</v>
      </c>
      <c r="X967" s="44" t="s">
        <v>1309</v>
      </c>
      <c r="Y967" s="44">
        <v>1</v>
      </c>
      <c r="Z967" s="63">
        <f>IF(T967="SOPORTE_TELEFÓNICO",'TARIFAS 2025'!$B$14,IF(V967="PRINCIPAL",'TARIFAS 2025'!$B$11,IF(V967="INTERMEDIA",'TARIFAS 2025'!$C$11,IF(V967="LEJANA",'TARIFAS 2025'!$D$11))))</f>
        <v>31419</v>
      </c>
      <c r="AA967" s="63">
        <f t="shared" si="15"/>
        <v>31419</v>
      </c>
      <c r="AB967" s="41"/>
      <c r="AC967" s="41"/>
      <c r="AD967" s="41"/>
      <c r="AE967" s="41"/>
      <c r="AF967" s="41"/>
      <c r="AG967" s="41"/>
      <c r="AH967" s="41"/>
      <c r="AI967" s="41"/>
      <c r="AJ967" s="41"/>
      <c r="AK967" s="41"/>
      <c r="AL967" s="41"/>
      <c r="AM967" s="41"/>
      <c r="AN967" s="41"/>
      <c r="AO967" s="41"/>
      <c r="AP967" s="41"/>
      <c r="AQ967" s="41"/>
      <c r="AR967" s="41"/>
      <c r="AS967" s="41"/>
      <c r="AT967" s="41"/>
      <c r="AU967" s="41"/>
      <c r="AV967" s="41"/>
      <c r="AW967" s="41"/>
      <c r="AX967" s="41"/>
      <c r="AY967" s="41"/>
      <c r="AZ967" s="41"/>
      <c r="BA967" s="41"/>
      <c r="BB967" s="41"/>
      <c r="BC967" s="41"/>
      <c r="BD967" s="41"/>
      <c r="BE967" s="41"/>
      <c r="BF967" s="41"/>
      <c r="BG967" s="41"/>
    </row>
    <row r="968" spans="1:59" s="35" customFormat="1" ht="15.6">
      <c r="A968" s="44" t="s">
        <v>100</v>
      </c>
      <c r="B968" s="44" t="str">
        <f>VLOOKUP(A968,'CENTROS DE COSTOS'!A:D,2,0)</f>
        <v>0036-0006</v>
      </c>
      <c r="C968" s="44" t="str">
        <f>VLOOKUP(A968,'CENTROS DE COSTOS'!A:D,3,0)</f>
        <v>Wompi Oriente</v>
      </c>
      <c r="D968" s="44">
        <v>50001</v>
      </c>
      <c r="E968" s="44">
        <v>2879628</v>
      </c>
      <c r="F968" s="44">
        <v>79584</v>
      </c>
      <c r="G968" s="44" t="s">
        <v>35</v>
      </c>
      <c r="H968" s="44" t="s">
        <v>816</v>
      </c>
      <c r="I968" s="44" t="s">
        <v>100</v>
      </c>
      <c r="J968" s="44" t="s">
        <v>6541</v>
      </c>
      <c r="K968" s="44" t="s">
        <v>1174</v>
      </c>
      <c r="L968" s="44" t="s">
        <v>6542</v>
      </c>
      <c r="M968" s="52">
        <v>45944.609027777777</v>
      </c>
      <c r="N968" s="52">
        <v>45945.620833333334</v>
      </c>
      <c r="O968" s="44" t="s">
        <v>37</v>
      </c>
      <c r="P968" s="44" t="s">
        <v>37</v>
      </c>
      <c r="Q968" s="44" t="s">
        <v>3805</v>
      </c>
      <c r="R968" s="44" t="s">
        <v>3806</v>
      </c>
      <c r="S968" s="44" t="s">
        <v>6543</v>
      </c>
      <c r="T968" s="44" t="s">
        <v>1178</v>
      </c>
      <c r="U968" s="44">
        <v>64</v>
      </c>
      <c r="V968" s="44" t="s">
        <v>42</v>
      </c>
      <c r="W968" s="44" t="str">
        <f>VLOOKUP(D968,TIPOLOGIA!A:F,6,0)</f>
        <v>TERRESTRE</v>
      </c>
      <c r="X968" s="44" t="s">
        <v>2432</v>
      </c>
      <c r="Y968" s="44">
        <v>1</v>
      </c>
      <c r="Z968" s="63">
        <f>IF(T968="SOPORTE_TELEFÓNICO",'TARIFAS 2025'!$B$14,IF(V968="PRINCIPAL",'TARIFAS 2025'!$B$11,IF(V968="INTERMEDIA",'TARIFAS 2025'!$C$11,IF(V968="LEJANA",'TARIFAS 2025'!$D$11))))</f>
        <v>31419</v>
      </c>
      <c r="AA968" s="63">
        <f t="shared" si="15"/>
        <v>31419</v>
      </c>
      <c r="AB968" s="41"/>
      <c r="AC968" s="41"/>
      <c r="AD968" s="41"/>
      <c r="AE968" s="41"/>
      <c r="AF968" s="41"/>
      <c r="AG968" s="41"/>
      <c r="AH968" s="41"/>
      <c r="AI968" s="41"/>
      <c r="AJ968" s="41"/>
      <c r="AK968" s="41"/>
      <c r="AL968" s="41"/>
      <c r="AM968" s="41"/>
      <c r="AN968" s="41"/>
      <c r="AO968" s="41"/>
      <c r="AP968" s="41"/>
      <c r="AQ968" s="41"/>
      <c r="AR968" s="41"/>
      <c r="AS968" s="41"/>
      <c r="AT968" s="41"/>
      <c r="AU968" s="41"/>
      <c r="AV968" s="41"/>
      <c r="AW968" s="41"/>
      <c r="AX968" s="41"/>
      <c r="AY968" s="41"/>
      <c r="AZ968" s="41"/>
      <c r="BA968" s="41"/>
      <c r="BB968" s="41"/>
      <c r="BC968" s="41"/>
      <c r="BD968" s="41"/>
      <c r="BE968" s="41"/>
      <c r="BF968" s="41"/>
      <c r="BG968" s="41"/>
    </row>
    <row r="969" spans="1:59" s="35" customFormat="1" ht="15.6">
      <c r="A969" s="44" t="s">
        <v>94</v>
      </c>
      <c r="B969" s="44" t="str">
        <f>VLOOKUP(A969,'CENTROS DE COSTOS'!A:D,2,0)</f>
        <v>0036-0002</v>
      </c>
      <c r="C969" s="44" t="str">
        <f>VLOOKUP(A969,'CENTROS DE COSTOS'!A:D,3,0)</f>
        <v>Wompi Eje Cafetero</v>
      </c>
      <c r="D969" s="44">
        <v>63001</v>
      </c>
      <c r="E969" s="44">
        <v>2878010</v>
      </c>
      <c r="F969" s="44">
        <v>52800</v>
      </c>
      <c r="G969" s="44" t="s">
        <v>35</v>
      </c>
      <c r="H969" s="44" t="s">
        <v>941</v>
      </c>
      <c r="I969" s="44" t="s">
        <v>124</v>
      </c>
      <c r="J969" s="44" t="s">
        <v>6544</v>
      </c>
      <c r="K969" s="44" t="s">
        <v>1174</v>
      </c>
      <c r="L969" s="44" t="s">
        <v>6545</v>
      </c>
      <c r="M969" s="52">
        <v>45944.476388888892</v>
      </c>
      <c r="N969" s="52">
        <v>45945.622916666667</v>
      </c>
      <c r="O969" s="44" t="s">
        <v>37</v>
      </c>
      <c r="P969" s="44" t="s">
        <v>37</v>
      </c>
      <c r="Q969" s="44" t="s">
        <v>3805</v>
      </c>
      <c r="R969" s="44" t="s">
        <v>3806</v>
      </c>
      <c r="S969" s="44" t="s">
        <v>6546</v>
      </c>
      <c r="T969" s="44" t="s">
        <v>1178</v>
      </c>
      <c r="U969" s="44">
        <v>32</v>
      </c>
      <c r="V969" s="44" t="s">
        <v>43</v>
      </c>
      <c r="W969" s="44" t="str">
        <f>VLOOKUP(D969,TIPOLOGIA!A:F,6,0)</f>
        <v>TERRESTRE</v>
      </c>
      <c r="X969" s="44" t="s">
        <v>2714</v>
      </c>
      <c r="Y969" s="44">
        <v>1</v>
      </c>
      <c r="Z969" s="63">
        <f>IF(T969="SOPORTE_TELEFÓNICO",'TARIFAS 2025'!$B$14,IF(V969="PRINCIPAL",'TARIFAS 2025'!$B$11,IF(V969="INTERMEDIA",'TARIFAS 2025'!$C$11,IF(V969="LEJANA",'TARIFAS 2025'!$D$11))))</f>
        <v>36351</v>
      </c>
      <c r="AA969" s="63">
        <f t="shared" si="15"/>
        <v>36351</v>
      </c>
      <c r="AB969" s="41"/>
      <c r="AC969" s="41"/>
      <c r="AD969" s="41"/>
      <c r="AE969" s="41"/>
      <c r="AF969" s="41"/>
      <c r="AG969" s="41"/>
      <c r="AH969" s="41"/>
      <c r="AI969" s="41"/>
      <c r="AJ969" s="41"/>
      <c r="AK969" s="41"/>
      <c r="AL969" s="41"/>
      <c r="AM969" s="41"/>
      <c r="AN969" s="41"/>
      <c r="AO969" s="41"/>
      <c r="AP969" s="41"/>
      <c r="AQ969" s="41"/>
      <c r="AR969" s="41"/>
      <c r="AS969" s="41"/>
      <c r="AT969" s="41"/>
      <c r="AU969" s="41"/>
      <c r="AV969" s="41"/>
      <c r="AW969" s="41"/>
      <c r="AX969" s="41"/>
      <c r="AY969" s="41"/>
      <c r="AZ969" s="41"/>
      <c r="BA969" s="41"/>
      <c r="BB969" s="41"/>
      <c r="BC969" s="41"/>
      <c r="BD969" s="41"/>
      <c r="BE969" s="41"/>
      <c r="BF969" s="41"/>
      <c r="BG969" s="41"/>
    </row>
    <row r="970" spans="1:59" s="35" customFormat="1" ht="15.6">
      <c r="A970" s="44" t="s">
        <v>100</v>
      </c>
      <c r="B970" s="44" t="str">
        <f>VLOOKUP(A970,'CENTROS DE COSTOS'!A:D,2,0)</f>
        <v>0036-0006</v>
      </c>
      <c r="C970" s="44" t="str">
        <f>VLOOKUP(A970,'CENTROS DE COSTOS'!A:D,3,0)</f>
        <v>Wompi Oriente</v>
      </c>
      <c r="D970" s="44">
        <v>50006</v>
      </c>
      <c r="E970" s="44">
        <v>2879756</v>
      </c>
      <c r="F970" s="44">
        <v>70649</v>
      </c>
      <c r="G970" s="44" t="s">
        <v>35</v>
      </c>
      <c r="H970" s="44" t="s">
        <v>816</v>
      </c>
      <c r="I970" s="44" t="s">
        <v>818</v>
      </c>
      <c r="J970" s="44" t="s">
        <v>6547</v>
      </c>
      <c r="K970" s="44" t="s">
        <v>1174</v>
      </c>
      <c r="L970" s="44" t="s">
        <v>6548</v>
      </c>
      <c r="M970" s="52">
        <v>45944.629166666666</v>
      </c>
      <c r="N970" s="52">
        <v>45945.626388888886</v>
      </c>
      <c r="O970" s="44" t="s">
        <v>37</v>
      </c>
      <c r="P970" s="44" t="s">
        <v>37</v>
      </c>
      <c r="Q970" s="44" t="s">
        <v>3805</v>
      </c>
      <c r="R970" s="44" t="s">
        <v>3806</v>
      </c>
      <c r="S970" s="44" t="s">
        <v>6549</v>
      </c>
      <c r="T970" s="44" t="s">
        <v>1178</v>
      </c>
      <c r="U970" s="44">
        <v>16</v>
      </c>
      <c r="V970" s="44" t="s">
        <v>43</v>
      </c>
      <c r="W970" s="44" t="str">
        <f>VLOOKUP(D970,TIPOLOGIA!A:F,6,0)</f>
        <v>TERRESTRE</v>
      </c>
      <c r="X970" s="44" t="s">
        <v>1874</v>
      </c>
      <c r="Y970" s="44">
        <v>1</v>
      </c>
      <c r="Z970" s="63">
        <f>IF(T970="SOPORTE_TELEFÓNICO",'TARIFAS 2025'!$B$14,IF(V970="PRINCIPAL",'TARIFAS 2025'!$B$11,IF(V970="INTERMEDIA",'TARIFAS 2025'!$C$11,IF(V970="LEJANA",'TARIFAS 2025'!$D$11))))</f>
        <v>36351</v>
      </c>
      <c r="AA970" s="63">
        <f t="shared" si="15"/>
        <v>36351</v>
      </c>
      <c r="AB970" s="41"/>
      <c r="AC970" s="41"/>
      <c r="AD970" s="41"/>
      <c r="AE970" s="41"/>
      <c r="AF970" s="41"/>
      <c r="AG970" s="41"/>
      <c r="AH970" s="41"/>
      <c r="AI970" s="41"/>
      <c r="AJ970" s="41"/>
      <c r="AK970" s="41"/>
      <c r="AL970" s="41"/>
      <c r="AM970" s="41"/>
      <c r="AN970" s="41"/>
      <c r="AO970" s="41"/>
      <c r="AP970" s="41"/>
      <c r="AQ970" s="41"/>
      <c r="AR970" s="41"/>
      <c r="AS970" s="41"/>
      <c r="AT970" s="41"/>
      <c r="AU970" s="41"/>
      <c r="AV970" s="41"/>
      <c r="AW970" s="41"/>
      <c r="AX970" s="41"/>
      <c r="AY970" s="41"/>
      <c r="AZ970" s="41"/>
      <c r="BA970" s="41"/>
      <c r="BB970" s="41"/>
      <c r="BC970" s="41"/>
      <c r="BD970" s="41"/>
      <c r="BE970" s="41"/>
      <c r="BF970" s="41"/>
      <c r="BG970" s="41"/>
    </row>
    <row r="971" spans="1:59" s="35" customFormat="1" ht="15.6">
      <c r="A971" s="44" t="s">
        <v>90</v>
      </c>
      <c r="B971" s="44" t="str">
        <f>VLOOKUP(A971,'CENTROS DE COSTOS'!A:D,2,0)</f>
        <v>0036-0005</v>
      </c>
      <c r="C971" s="44" t="str">
        <f>VLOOKUP(A971,'CENTROS DE COSTOS'!A:D,3,0)</f>
        <v>Wompi Noroccidente</v>
      </c>
      <c r="D971" s="44">
        <v>5001</v>
      </c>
      <c r="E971" s="44">
        <v>2853228</v>
      </c>
      <c r="F971" s="44">
        <v>18928</v>
      </c>
      <c r="G971" s="44" t="s">
        <v>35</v>
      </c>
      <c r="H971" s="44" t="s">
        <v>122</v>
      </c>
      <c r="I971" s="44" t="s">
        <v>90</v>
      </c>
      <c r="J971" s="44" t="s">
        <v>6550</v>
      </c>
      <c r="K971" s="44" t="s">
        <v>1174</v>
      </c>
      <c r="L971" s="44" t="s">
        <v>6551</v>
      </c>
      <c r="M971" s="52">
        <v>45937.645138888889</v>
      </c>
      <c r="N971" s="52">
        <v>45945.629166666666</v>
      </c>
      <c r="O971" s="44" t="s">
        <v>37</v>
      </c>
      <c r="P971" s="44" t="s">
        <v>37</v>
      </c>
      <c r="Q971" s="44" t="s">
        <v>3805</v>
      </c>
      <c r="R971" s="44" t="s">
        <v>3806</v>
      </c>
      <c r="S971" s="44" t="s">
        <v>6552</v>
      </c>
      <c r="T971" s="44" t="s">
        <v>1178</v>
      </c>
      <c r="U971" s="44">
        <v>40</v>
      </c>
      <c r="V971" s="44" t="s">
        <v>42</v>
      </c>
      <c r="W971" s="44" t="str">
        <f>VLOOKUP(D971,TIPOLOGIA!A:F,6,0)</f>
        <v>TERRESTRE</v>
      </c>
      <c r="X971" s="44" t="s">
        <v>1223</v>
      </c>
      <c r="Y971" s="44">
        <v>1</v>
      </c>
      <c r="Z971" s="63">
        <f>IF(T971="SOPORTE_TELEFÓNICO",'TARIFAS 2025'!$B$14,IF(V971="PRINCIPAL",'TARIFAS 2025'!$B$11,IF(V971="INTERMEDIA",'TARIFAS 2025'!$C$11,IF(V971="LEJANA",'TARIFAS 2025'!$D$11))))</f>
        <v>31419</v>
      </c>
      <c r="AA971" s="63">
        <f t="shared" si="15"/>
        <v>31419</v>
      </c>
      <c r="AB971" s="41"/>
      <c r="AC971" s="41"/>
      <c r="AD971" s="41"/>
      <c r="AE971" s="41"/>
      <c r="AF971" s="41"/>
      <c r="AG971" s="41"/>
      <c r="AH971" s="41"/>
      <c r="AI971" s="41"/>
      <c r="AJ971" s="41"/>
      <c r="AK971" s="41"/>
      <c r="AL971" s="41"/>
      <c r="AM971" s="41"/>
      <c r="AN971" s="41"/>
      <c r="AO971" s="41"/>
      <c r="AP971" s="41"/>
      <c r="AQ971" s="41"/>
      <c r="AR971" s="41"/>
      <c r="AS971" s="41"/>
      <c r="AT971" s="41"/>
      <c r="AU971" s="41"/>
      <c r="AV971" s="41"/>
      <c r="AW971" s="41"/>
      <c r="AX971" s="41"/>
      <c r="AY971" s="41"/>
      <c r="AZ971" s="41"/>
      <c r="BA971" s="41"/>
      <c r="BB971" s="41"/>
      <c r="BC971" s="41"/>
      <c r="BD971" s="41"/>
      <c r="BE971" s="41"/>
      <c r="BF971" s="41"/>
      <c r="BG971" s="41"/>
    </row>
    <row r="972" spans="1:59" s="35" customFormat="1" ht="15.6">
      <c r="A972" s="44" t="s">
        <v>76</v>
      </c>
      <c r="B972" s="44" t="str">
        <f>VLOOKUP(A972,'CENTROS DE COSTOS'!A:D,2,0)</f>
        <v>0036-0007</v>
      </c>
      <c r="C972" s="44" t="str">
        <f>VLOOKUP(A972,'CENTROS DE COSTOS'!A:D,3,0)</f>
        <v>Wompi Santander</v>
      </c>
      <c r="D972" s="44">
        <v>68001</v>
      </c>
      <c r="E972" s="44">
        <v>2879662</v>
      </c>
      <c r="F972" s="44">
        <v>26926</v>
      </c>
      <c r="G972" s="44" t="s">
        <v>35</v>
      </c>
      <c r="H972" s="44" t="s">
        <v>965</v>
      </c>
      <c r="I972" s="44" t="s">
        <v>76</v>
      </c>
      <c r="J972" s="44" t="s">
        <v>6553</v>
      </c>
      <c r="K972" s="44" t="s">
        <v>1174</v>
      </c>
      <c r="L972" s="44" t="s">
        <v>6554</v>
      </c>
      <c r="M972" s="52">
        <v>45944.613888888889</v>
      </c>
      <c r="N972" s="52">
        <v>45945.632638888892</v>
      </c>
      <c r="O972" s="44" t="s">
        <v>37</v>
      </c>
      <c r="P972" s="44" t="s">
        <v>37</v>
      </c>
      <c r="Q972" s="44" t="s">
        <v>3805</v>
      </c>
      <c r="R972" s="44" t="s">
        <v>3806</v>
      </c>
      <c r="S972" s="44" t="s">
        <v>6406</v>
      </c>
      <c r="T972" s="44" t="s">
        <v>1178</v>
      </c>
      <c r="U972" s="44">
        <v>32</v>
      </c>
      <c r="V972" s="44" t="s">
        <v>42</v>
      </c>
      <c r="W972" s="44" t="str">
        <f>VLOOKUP(D972,TIPOLOGIA!A:F,6,0)</f>
        <v>TERRESTRE</v>
      </c>
      <c r="X972" s="44" t="s">
        <v>3837</v>
      </c>
      <c r="Y972" s="44">
        <v>1</v>
      </c>
      <c r="Z972" s="63">
        <f>IF(T972="SOPORTE_TELEFÓNICO",'TARIFAS 2025'!$B$14,IF(V972="PRINCIPAL",'TARIFAS 2025'!$B$11,IF(V972="INTERMEDIA",'TARIFAS 2025'!$C$11,IF(V972="LEJANA",'TARIFAS 2025'!$D$11))))</f>
        <v>31419</v>
      </c>
      <c r="AA972" s="63">
        <f t="shared" si="15"/>
        <v>31419</v>
      </c>
      <c r="AB972" s="41"/>
      <c r="AC972" s="41"/>
      <c r="AD972" s="41"/>
      <c r="AE972" s="41"/>
      <c r="AF972" s="41"/>
      <c r="AG972" s="41"/>
      <c r="AH972" s="41"/>
      <c r="AI972" s="41"/>
      <c r="AJ972" s="41"/>
      <c r="AK972" s="41"/>
      <c r="AL972" s="41"/>
      <c r="AM972" s="41"/>
      <c r="AN972" s="41"/>
      <c r="AO972" s="41"/>
      <c r="AP972" s="41"/>
      <c r="AQ972" s="41"/>
      <c r="AR972" s="41"/>
      <c r="AS972" s="41"/>
      <c r="AT972" s="41"/>
      <c r="AU972" s="41"/>
      <c r="AV972" s="41"/>
      <c r="AW972" s="41"/>
      <c r="AX972" s="41"/>
      <c r="AY972" s="41"/>
      <c r="AZ972" s="41"/>
      <c r="BA972" s="41"/>
      <c r="BB972" s="41"/>
      <c r="BC972" s="41"/>
      <c r="BD972" s="41"/>
      <c r="BE972" s="41"/>
      <c r="BF972" s="41"/>
      <c r="BG972" s="41"/>
    </row>
    <row r="973" spans="1:59" s="35" customFormat="1" ht="15.6">
      <c r="A973" s="44" t="s">
        <v>79</v>
      </c>
      <c r="B973" s="44" t="str">
        <f>VLOOKUP(A973,'CENTROS DE COSTOS'!A:D,2,0)</f>
        <v>0036-0003</v>
      </c>
      <c r="C973" s="44" t="str">
        <f>VLOOKUP(A973,'CENTROS DE COSTOS'!A:D,3,0)</f>
        <v>Wompi Suroccidente</v>
      </c>
      <c r="D973" s="44">
        <v>19698</v>
      </c>
      <c r="E973" s="44">
        <v>2853065</v>
      </c>
      <c r="F973" s="44">
        <v>60070</v>
      </c>
      <c r="G973" s="44" t="s">
        <v>35</v>
      </c>
      <c r="H973" s="44" t="s">
        <v>500</v>
      </c>
      <c r="I973" s="44" t="s">
        <v>529</v>
      </c>
      <c r="J973" s="44" t="s">
        <v>6555</v>
      </c>
      <c r="K973" s="44" t="s">
        <v>1174</v>
      </c>
      <c r="L973" s="44" t="s">
        <v>6556</v>
      </c>
      <c r="M973" s="52">
        <v>45937.647222222222</v>
      </c>
      <c r="N973" s="52">
        <v>45945.634722222225</v>
      </c>
      <c r="O973" s="44" t="s">
        <v>37</v>
      </c>
      <c r="P973" s="44" t="s">
        <v>37</v>
      </c>
      <c r="Q973" s="44" t="s">
        <v>3805</v>
      </c>
      <c r="R973" s="44" t="s">
        <v>3806</v>
      </c>
      <c r="S973" s="44" t="s">
        <v>6557</v>
      </c>
      <c r="T973" s="44" t="s">
        <v>3828</v>
      </c>
      <c r="U973" s="44">
        <v>24</v>
      </c>
      <c r="V973" s="44" t="s">
        <v>43</v>
      </c>
      <c r="W973" s="44" t="str">
        <f>VLOOKUP(D973,TIPOLOGIA!A:F,6,0)</f>
        <v>TERRESTRE</v>
      </c>
      <c r="X973" s="44" t="s">
        <v>2492</v>
      </c>
      <c r="Y973" s="44">
        <v>1</v>
      </c>
      <c r="Z973" s="63">
        <f>IF(T973="SOPORTE_TELEFÓNICO",'TARIFAS 2025'!$B$14,IF(V973="PRINCIPAL",'TARIFAS 2025'!$B$11,IF(V973="INTERMEDIA",'TARIFAS 2025'!$C$11,IF(V973="LEJANA",'TARIFAS 2025'!$D$11))))</f>
        <v>36351</v>
      </c>
      <c r="AA973" s="63">
        <f t="shared" si="15"/>
        <v>36351</v>
      </c>
      <c r="AB973" s="41"/>
      <c r="AC973" s="41"/>
      <c r="AD973" s="41"/>
      <c r="AE973" s="41"/>
      <c r="AF973" s="41"/>
      <c r="AG973" s="41"/>
      <c r="AH973" s="41"/>
      <c r="AI973" s="41"/>
      <c r="AJ973" s="41"/>
      <c r="AK973" s="41"/>
      <c r="AL973" s="41"/>
      <c r="AM973" s="41"/>
      <c r="AN973" s="41"/>
      <c r="AO973" s="41"/>
      <c r="AP973" s="41"/>
      <c r="AQ973" s="41"/>
      <c r="AR973" s="41"/>
      <c r="AS973" s="41"/>
      <c r="AT973" s="41"/>
      <c r="AU973" s="41"/>
      <c r="AV973" s="41"/>
      <c r="AW973" s="41"/>
      <c r="AX973" s="41"/>
      <c r="AY973" s="41"/>
      <c r="AZ973" s="41"/>
      <c r="BA973" s="41"/>
      <c r="BB973" s="41"/>
      <c r="BC973" s="41"/>
      <c r="BD973" s="41"/>
      <c r="BE973" s="41"/>
      <c r="BF973" s="41"/>
      <c r="BG973" s="41"/>
    </row>
    <row r="974" spans="1:59" s="35" customFormat="1" ht="15.6">
      <c r="A974" s="44" t="s">
        <v>91</v>
      </c>
      <c r="B974" s="44" t="str">
        <f>VLOOKUP(A974,'CENTROS DE COSTOS'!A:D,2,0)</f>
        <v>0036-0001</v>
      </c>
      <c r="C974" s="44" t="str">
        <f>VLOOKUP(A974,'CENTROS DE COSTOS'!A:D,3,0)</f>
        <v>Wompi Costa</v>
      </c>
      <c r="D974" s="44">
        <v>23001</v>
      </c>
      <c r="E974" s="44">
        <v>2872757</v>
      </c>
      <c r="F974" s="44">
        <v>74940</v>
      </c>
      <c r="G974" s="44" t="s">
        <v>35</v>
      </c>
      <c r="H974" s="44" t="s">
        <v>278</v>
      </c>
      <c r="I974" s="44" t="s">
        <v>91</v>
      </c>
      <c r="J974" s="44" t="s">
        <v>6558</v>
      </c>
      <c r="K974" s="44" t="s">
        <v>1174</v>
      </c>
      <c r="L974" s="44" t="s">
        <v>6559</v>
      </c>
      <c r="M974" s="52">
        <v>45944.333333333336</v>
      </c>
      <c r="N974" s="52">
        <v>45945.635416666664</v>
      </c>
      <c r="O974" s="44" t="s">
        <v>37</v>
      </c>
      <c r="P974" s="44" t="s">
        <v>37</v>
      </c>
      <c r="Q974" s="44" t="s">
        <v>3805</v>
      </c>
      <c r="R974" s="44" t="s">
        <v>3806</v>
      </c>
      <c r="S974" s="44" t="s">
        <v>6560</v>
      </c>
      <c r="T974" s="44" t="s">
        <v>1178</v>
      </c>
      <c r="U974" s="44">
        <v>32</v>
      </c>
      <c r="V974" s="44" t="s">
        <v>42</v>
      </c>
      <c r="W974" s="44" t="str">
        <f>VLOOKUP(D974,TIPOLOGIA!A:F,6,0)</f>
        <v>TERRESTRE</v>
      </c>
      <c r="X974" s="44" t="s">
        <v>4908</v>
      </c>
      <c r="Y974" s="44">
        <v>1</v>
      </c>
      <c r="Z974" s="63">
        <f>IF(T974="SOPORTE_TELEFÓNICO",'TARIFAS 2025'!$B$14,IF(V974="PRINCIPAL",'TARIFAS 2025'!$B$11,IF(V974="INTERMEDIA",'TARIFAS 2025'!$C$11,IF(V974="LEJANA",'TARIFAS 2025'!$D$11))))</f>
        <v>31419</v>
      </c>
      <c r="AA974" s="63">
        <f t="shared" si="15"/>
        <v>31419</v>
      </c>
      <c r="AB974" s="41"/>
      <c r="AC974" s="41"/>
      <c r="AD974" s="41"/>
      <c r="AE974" s="41"/>
      <c r="AF974" s="41"/>
      <c r="AG974" s="41"/>
      <c r="AH974" s="41"/>
      <c r="AI974" s="41"/>
      <c r="AJ974" s="41"/>
      <c r="AK974" s="41"/>
      <c r="AL974" s="41"/>
      <c r="AM974" s="41"/>
      <c r="AN974" s="41"/>
      <c r="AO974" s="41"/>
      <c r="AP974" s="41"/>
      <c r="AQ974" s="41"/>
      <c r="AR974" s="41"/>
      <c r="AS974" s="41"/>
      <c r="AT974" s="41"/>
      <c r="AU974" s="41"/>
      <c r="AV974" s="41"/>
      <c r="AW974" s="41"/>
      <c r="AX974" s="41"/>
      <c r="AY974" s="41"/>
      <c r="AZ974" s="41"/>
      <c r="BA974" s="41"/>
      <c r="BB974" s="41"/>
      <c r="BC974" s="41"/>
      <c r="BD974" s="41"/>
      <c r="BE974" s="41"/>
      <c r="BF974" s="41"/>
      <c r="BG974" s="41"/>
    </row>
    <row r="975" spans="1:59" s="35" customFormat="1" ht="15.6">
      <c r="A975" s="44" t="s">
        <v>91</v>
      </c>
      <c r="B975" s="44" t="str">
        <f>VLOOKUP(A975,'CENTROS DE COSTOS'!A:D,2,0)</f>
        <v>0036-0001</v>
      </c>
      <c r="C975" s="44" t="str">
        <f>VLOOKUP(A975,'CENTROS DE COSTOS'!A:D,3,0)</f>
        <v>Wompi Costa</v>
      </c>
      <c r="D975" s="44">
        <v>23001</v>
      </c>
      <c r="E975" s="44">
        <v>2881854</v>
      </c>
      <c r="F975" s="44">
        <v>79217</v>
      </c>
      <c r="G975" s="44" t="s">
        <v>35</v>
      </c>
      <c r="H975" s="44" t="s">
        <v>278</v>
      </c>
      <c r="I975" s="44" t="s">
        <v>91</v>
      </c>
      <c r="J975" s="44" t="s">
        <v>6561</v>
      </c>
      <c r="K975" s="44" t="s">
        <v>1174</v>
      </c>
      <c r="L975" s="44" t="s">
        <v>6562</v>
      </c>
      <c r="M975" s="52">
        <v>45945.333333333336</v>
      </c>
      <c r="N975" s="52">
        <v>45945.638888888891</v>
      </c>
      <c r="O975" s="44" t="s">
        <v>37</v>
      </c>
      <c r="P975" s="44" t="s">
        <v>37</v>
      </c>
      <c r="Q975" s="44" t="s">
        <v>3805</v>
      </c>
      <c r="R975" s="44" t="s">
        <v>3806</v>
      </c>
      <c r="S975" s="44" t="s">
        <v>6563</v>
      </c>
      <c r="T975" s="44" t="s">
        <v>1178</v>
      </c>
      <c r="U975" s="44">
        <v>16</v>
      </c>
      <c r="V975" s="44" t="s">
        <v>42</v>
      </c>
      <c r="W975" s="44" t="str">
        <f>VLOOKUP(D975,TIPOLOGIA!A:F,6,0)</f>
        <v>TERRESTRE</v>
      </c>
      <c r="X975" s="44" t="s">
        <v>1462</v>
      </c>
      <c r="Y975" s="44">
        <v>1</v>
      </c>
      <c r="Z975" s="63">
        <f>IF(T975="SOPORTE_TELEFÓNICO",'TARIFAS 2025'!$B$14,IF(V975="PRINCIPAL",'TARIFAS 2025'!$B$11,IF(V975="INTERMEDIA",'TARIFAS 2025'!$C$11,IF(V975="LEJANA",'TARIFAS 2025'!$D$11))))</f>
        <v>31419</v>
      </c>
      <c r="AA975" s="63">
        <f t="shared" si="15"/>
        <v>31419</v>
      </c>
      <c r="AB975" s="41"/>
      <c r="AC975" s="41"/>
      <c r="AD975" s="41"/>
      <c r="AE975" s="41"/>
      <c r="AF975" s="41"/>
      <c r="AG975" s="41"/>
      <c r="AH975" s="41"/>
      <c r="AI975" s="41"/>
      <c r="AJ975" s="41"/>
      <c r="AK975" s="41"/>
      <c r="AL975" s="41"/>
      <c r="AM975" s="41"/>
      <c r="AN975" s="41"/>
      <c r="AO975" s="41"/>
      <c r="AP975" s="41"/>
      <c r="AQ975" s="41"/>
      <c r="AR975" s="41"/>
      <c r="AS975" s="41"/>
      <c r="AT975" s="41"/>
      <c r="AU975" s="41"/>
      <c r="AV975" s="41"/>
      <c r="AW975" s="41"/>
      <c r="AX975" s="41"/>
      <c r="AY975" s="41"/>
      <c r="AZ975" s="41"/>
      <c r="BA975" s="41"/>
      <c r="BB975" s="41"/>
      <c r="BC975" s="41"/>
      <c r="BD975" s="41"/>
      <c r="BE975" s="41"/>
      <c r="BF975" s="41"/>
      <c r="BG975" s="41"/>
    </row>
    <row r="976" spans="1:59" s="35" customFormat="1" ht="15.6">
      <c r="A976" s="44" t="s">
        <v>97</v>
      </c>
      <c r="B976" s="44" t="str">
        <f>VLOOKUP(A976,'CENTROS DE COSTOS'!A:D,2,0)</f>
        <v>0036-0001</v>
      </c>
      <c r="C976" s="44" t="str">
        <f>VLOOKUP(A976,'CENTROS DE COSTOS'!A:D,3,0)</f>
        <v>Wompi Costa</v>
      </c>
      <c r="D976" s="44">
        <v>70001</v>
      </c>
      <c r="E976" s="44">
        <v>2873508</v>
      </c>
      <c r="F976" s="44">
        <v>61522</v>
      </c>
      <c r="G976" s="44" t="s">
        <v>35</v>
      </c>
      <c r="H976" s="44" t="s">
        <v>506</v>
      </c>
      <c r="I976" s="44" t="s">
        <v>97</v>
      </c>
      <c r="J976" s="44" t="s">
        <v>6564</v>
      </c>
      <c r="K976" s="44" t="s">
        <v>1174</v>
      </c>
      <c r="L976" s="44" t="s">
        <v>6565</v>
      </c>
      <c r="M976" s="52">
        <v>45944.333333333336</v>
      </c>
      <c r="N976" s="52">
        <v>45945.642361111109</v>
      </c>
      <c r="O976" s="44" t="s">
        <v>37</v>
      </c>
      <c r="P976" s="44" t="s">
        <v>37</v>
      </c>
      <c r="Q976" s="44" t="s">
        <v>3805</v>
      </c>
      <c r="R976" s="44" t="s">
        <v>3806</v>
      </c>
      <c r="S976" s="44" t="s">
        <v>6566</v>
      </c>
      <c r="T976" s="44" t="s">
        <v>1178</v>
      </c>
      <c r="U976" s="44">
        <v>64</v>
      </c>
      <c r="V976" s="44" t="s">
        <v>42</v>
      </c>
      <c r="W976" s="44" t="str">
        <f>VLOOKUP(D976,TIPOLOGIA!A:F,6,0)</f>
        <v>TERRESTRE</v>
      </c>
      <c r="X976" s="44" t="s">
        <v>1462</v>
      </c>
      <c r="Y976" s="44">
        <v>1</v>
      </c>
      <c r="Z976" s="63">
        <f>IF(T976="SOPORTE_TELEFÓNICO",'TARIFAS 2025'!$B$14,IF(V976="PRINCIPAL",'TARIFAS 2025'!$B$11,IF(V976="INTERMEDIA",'TARIFAS 2025'!$C$11,IF(V976="LEJANA",'TARIFAS 2025'!$D$11))))</f>
        <v>31419</v>
      </c>
      <c r="AA976" s="63">
        <f t="shared" si="15"/>
        <v>31419</v>
      </c>
      <c r="AB976" s="41"/>
      <c r="AC976" s="41"/>
      <c r="AD976" s="41"/>
      <c r="AE976" s="41"/>
      <c r="AF976" s="41"/>
      <c r="AG976" s="41"/>
      <c r="AH976" s="41"/>
      <c r="AI976" s="41"/>
      <c r="AJ976" s="41"/>
      <c r="AK976" s="41"/>
      <c r="AL976" s="41"/>
      <c r="AM976" s="41"/>
      <c r="AN976" s="41"/>
      <c r="AO976" s="41"/>
      <c r="AP976" s="41"/>
      <c r="AQ976" s="41"/>
      <c r="AR976" s="41"/>
      <c r="AS976" s="41"/>
      <c r="AT976" s="41"/>
      <c r="AU976" s="41"/>
      <c r="AV976" s="41"/>
      <c r="AW976" s="41"/>
      <c r="AX976" s="41"/>
      <c r="AY976" s="41"/>
      <c r="AZ976" s="41"/>
      <c r="BA976" s="41"/>
      <c r="BB976" s="41"/>
      <c r="BC976" s="41"/>
      <c r="BD976" s="41"/>
      <c r="BE976" s="41"/>
      <c r="BF976" s="41"/>
      <c r="BG976" s="41"/>
    </row>
    <row r="977" spans="1:59" s="35" customFormat="1" ht="15.6">
      <c r="A977" s="44" t="s">
        <v>90</v>
      </c>
      <c r="B977" s="44" t="str">
        <f>VLOOKUP(A977,'CENTROS DE COSTOS'!A:D,2,0)</f>
        <v>0036-0005</v>
      </c>
      <c r="C977" s="44" t="str">
        <f>VLOOKUP(A977,'CENTROS DE COSTOS'!A:D,3,0)</f>
        <v>Wompi Noroccidente</v>
      </c>
      <c r="D977" s="44">
        <v>5440</v>
      </c>
      <c r="E977" s="44">
        <v>2853898</v>
      </c>
      <c r="F977" s="44">
        <v>67474</v>
      </c>
      <c r="G977" s="44" t="s">
        <v>35</v>
      </c>
      <c r="H977" s="44" t="s">
        <v>122</v>
      </c>
      <c r="I977" s="44" t="s">
        <v>200</v>
      </c>
      <c r="J977" s="44" t="s">
        <v>6567</v>
      </c>
      <c r="K977" s="44" t="s">
        <v>1174</v>
      </c>
      <c r="L977" s="44" t="s">
        <v>6568</v>
      </c>
      <c r="M977" s="52">
        <v>45937.706944444442</v>
      </c>
      <c r="N977" s="52">
        <v>45945.659722222219</v>
      </c>
      <c r="O977" s="44" t="s">
        <v>37</v>
      </c>
      <c r="P977" s="44" t="s">
        <v>37</v>
      </c>
      <c r="Q977" s="44" t="s">
        <v>3805</v>
      </c>
      <c r="R977" s="44" t="s">
        <v>3806</v>
      </c>
      <c r="S977" s="44" t="s">
        <v>6569</v>
      </c>
      <c r="T977" s="44" t="s">
        <v>3828</v>
      </c>
      <c r="U977" s="44">
        <v>32</v>
      </c>
      <c r="V977" s="44" t="s">
        <v>43</v>
      </c>
      <c r="W977" s="44" t="str">
        <f>VLOOKUP(D977,TIPOLOGIA!A:F,6,0)</f>
        <v>TERRESTRE</v>
      </c>
      <c r="X977" s="44" t="s">
        <v>2271</v>
      </c>
      <c r="Y977" s="44">
        <v>1</v>
      </c>
      <c r="Z977" s="63">
        <f>IF(T977="SOPORTE_TELEFÓNICO",'TARIFAS 2025'!$B$14,IF(V977="PRINCIPAL",'TARIFAS 2025'!$B$11,IF(V977="INTERMEDIA",'TARIFAS 2025'!$C$11,IF(V977="LEJANA",'TARIFAS 2025'!$D$11))))</f>
        <v>36351</v>
      </c>
      <c r="AA977" s="63">
        <f t="shared" si="15"/>
        <v>36351</v>
      </c>
      <c r="AB977" s="41"/>
      <c r="AC977" s="41"/>
      <c r="AD977" s="41"/>
      <c r="AE977" s="41"/>
      <c r="AF977" s="41"/>
      <c r="AG977" s="41"/>
      <c r="AH977" s="41"/>
      <c r="AI977" s="41"/>
      <c r="AJ977" s="41"/>
      <c r="AK977" s="41"/>
      <c r="AL977" s="41"/>
      <c r="AM977" s="41"/>
      <c r="AN977" s="41"/>
      <c r="AO977" s="41"/>
      <c r="AP977" s="41"/>
      <c r="AQ977" s="41"/>
      <c r="AR977" s="41"/>
      <c r="AS977" s="41"/>
      <c r="AT977" s="41"/>
      <c r="AU977" s="41"/>
      <c r="AV977" s="41"/>
      <c r="AW977" s="41"/>
      <c r="AX977" s="41"/>
      <c r="AY977" s="41"/>
      <c r="AZ977" s="41"/>
      <c r="BA977" s="41"/>
      <c r="BB977" s="41"/>
      <c r="BC977" s="41"/>
      <c r="BD977" s="41"/>
      <c r="BE977" s="41"/>
      <c r="BF977" s="41"/>
      <c r="BG977" s="41"/>
    </row>
    <row r="978" spans="1:59" s="35" customFormat="1" ht="15.6">
      <c r="A978" s="44" t="s">
        <v>91</v>
      </c>
      <c r="B978" s="44" t="str">
        <f>VLOOKUP(A978,'CENTROS DE COSTOS'!A:D,2,0)</f>
        <v>0036-0001</v>
      </c>
      <c r="C978" s="44" t="str">
        <f>VLOOKUP(A978,'CENTROS DE COSTOS'!A:D,3,0)</f>
        <v>Wompi Costa</v>
      </c>
      <c r="D978" s="44">
        <v>23001</v>
      </c>
      <c r="E978" s="44">
        <v>2878979</v>
      </c>
      <c r="F978" s="44">
        <v>63438</v>
      </c>
      <c r="G978" s="44" t="s">
        <v>35</v>
      </c>
      <c r="H978" s="44" t="s">
        <v>278</v>
      </c>
      <c r="I978" s="44" t="s">
        <v>91</v>
      </c>
      <c r="J978" s="44" t="s">
        <v>3400</v>
      </c>
      <c r="K978" s="44" t="s">
        <v>1174</v>
      </c>
      <c r="L978" s="44" t="s">
        <v>6570</v>
      </c>
      <c r="M978" s="52">
        <v>45944.573611111111</v>
      </c>
      <c r="N978" s="52">
        <v>45945.663888888892</v>
      </c>
      <c r="O978" s="44" t="s">
        <v>37</v>
      </c>
      <c r="P978" s="44" t="s">
        <v>37</v>
      </c>
      <c r="Q978" s="44" t="s">
        <v>3805</v>
      </c>
      <c r="R978" s="44" t="s">
        <v>3806</v>
      </c>
      <c r="S978" s="44" t="s">
        <v>6571</v>
      </c>
      <c r="T978" s="44" t="s">
        <v>1178</v>
      </c>
      <c r="U978" s="44">
        <v>24</v>
      </c>
      <c r="V978" s="44" t="s">
        <v>42</v>
      </c>
      <c r="W978" s="44" t="str">
        <f>VLOOKUP(D978,TIPOLOGIA!A:F,6,0)</f>
        <v>TERRESTRE</v>
      </c>
      <c r="X978" s="44" t="s">
        <v>3837</v>
      </c>
      <c r="Y978" s="44">
        <v>1</v>
      </c>
      <c r="Z978" s="63">
        <f>IF(T978="SOPORTE_TELEFÓNICO",'TARIFAS 2025'!$B$14,IF(V978="PRINCIPAL",'TARIFAS 2025'!$B$11,IF(V978="INTERMEDIA",'TARIFAS 2025'!$C$11,IF(V978="LEJANA",'TARIFAS 2025'!$D$11))))</f>
        <v>31419</v>
      </c>
      <c r="AA978" s="63">
        <f t="shared" si="15"/>
        <v>31419</v>
      </c>
      <c r="AB978" s="41"/>
      <c r="AC978" s="41"/>
      <c r="AD978" s="41"/>
      <c r="AE978" s="41"/>
      <c r="AF978" s="41"/>
      <c r="AG978" s="41"/>
      <c r="AH978" s="41"/>
      <c r="AI978" s="41"/>
      <c r="AJ978" s="41"/>
      <c r="AK978" s="41"/>
      <c r="AL978" s="41"/>
      <c r="AM978" s="41"/>
      <c r="AN978" s="41"/>
      <c r="AO978" s="41"/>
      <c r="AP978" s="41"/>
      <c r="AQ978" s="41"/>
      <c r="AR978" s="41"/>
      <c r="AS978" s="41"/>
      <c r="AT978" s="41"/>
      <c r="AU978" s="41"/>
      <c r="AV978" s="41"/>
      <c r="AW978" s="41"/>
      <c r="AX978" s="41"/>
      <c r="AY978" s="41"/>
      <c r="AZ978" s="41"/>
      <c r="BA978" s="41"/>
      <c r="BB978" s="41"/>
      <c r="BC978" s="41"/>
      <c r="BD978" s="41"/>
      <c r="BE978" s="41"/>
      <c r="BF978" s="41"/>
      <c r="BG978" s="41"/>
    </row>
    <row r="979" spans="1:59" s="35" customFormat="1" ht="15.6">
      <c r="A979" s="44" t="s">
        <v>92</v>
      </c>
      <c r="B979" s="44" t="str">
        <f>VLOOKUP(A979,'CENTROS DE COSTOS'!A:D,2,0)</f>
        <v>0036-0006</v>
      </c>
      <c r="C979" s="44" t="str">
        <f>VLOOKUP(A979,'CENTROS DE COSTOS'!A:D,3,0)</f>
        <v>Wompi Oriente</v>
      </c>
      <c r="D979" s="44">
        <v>41001</v>
      </c>
      <c r="E979" s="44">
        <v>2871711</v>
      </c>
      <c r="F979" s="44">
        <v>41847</v>
      </c>
      <c r="G979" s="44" t="s">
        <v>35</v>
      </c>
      <c r="H979" s="44" t="s">
        <v>742</v>
      </c>
      <c r="I979" s="44" t="s">
        <v>92</v>
      </c>
      <c r="J979" s="44" t="s">
        <v>6572</v>
      </c>
      <c r="K979" s="44" t="s">
        <v>1174</v>
      </c>
      <c r="L979" s="44" t="s">
        <v>6573</v>
      </c>
      <c r="M979" s="52">
        <v>45944.333333333336</v>
      </c>
      <c r="N979" s="52">
        <v>45945.675000000003</v>
      </c>
      <c r="O979" s="44" t="s">
        <v>37</v>
      </c>
      <c r="P979" s="44" t="s">
        <v>37</v>
      </c>
      <c r="Q979" s="44" t="s">
        <v>3805</v>
      </c>
      <c r="R979" s="44" t="s">
        <v>3806</v>
      </c>
      <c r="S979" s="44" t="s">
        <v>6574</v>
      </c>
      <c r="T979" s="44" t="s">
        <v>1178</v>
      </c>
      <c r="U979" s="44">
        <v>64</v>
      </c>
      <c r="V979" s="44" t="s">
        <v>42</v>
      </c>
      <c r="W979" s="44" t="str">
        <f>VLOOKUP(D979,TIPOLOGIA!A:F,6,0)</f>
        <v>TERRESTRE</v>
      </c>
      <c r="X979" s="44" t="s">
        <v>1462</v>
      </c>
      <c r="Y979" s="44">
        <v>1</v>
      </c>
      <c r="Z979" s="63">
        <f>IF(T979="SOPORTE_TELEFÓNICO",'TARIFAS 2025'!$B$14,IF(V979="PRINCIPAL",'TARIFAS 2025'!$B$11,IF(V979="INTERMEDIA",'TARIFAS 2025'!$C$11,IF(V979="LEJANA",'TARIFAS 2025'!$D$11))))</f>
        <v>31419</v>
      </c>
      <c r="AA979" s="63">
        <f t="shared" si="15"/>
        <v>31419</v>
      </c>
      <c r="AB979" s="41"/>
      <c r="AC979" s="41"/>
      <c r="AD979" s="41"/>
      <c r="AE979" s="41"/>
      <c r="AF979" s="41"/>
      <c r="AG979" s="41"/>
      <c r="AH979" s="41"/>
      <c r="AI979" s="41"/>
      <c r="AJ979" s="41"/>
      <c r="AK979" s="41"/>
      <c r="AL979" s="41"/>
      <c r="AM979" s="41"/>
      <c r="AN979" s="41"/>
      <c r="AO979" s="41"/>
      <c r="AP979" s="41"/>
      <c r="AQ979" s="41"/>
      <c r="AR979" s="41"/>
      <c r="AS979" s="41"/>
      <c r="AT979" s="41"/>
      <c r="AU979" s="41"/>
      <c r="AV979" s="41"/>
      <c r="AW979" s="41"/>
      <c r="AX979" s="41"/>
      <c r="AY979" s="41"/>
      <c r="AZ979" s="41"/>
      <c r="BA979" s="41"/>
      <c r="BB979" s="41"/>
      <c r="BC979" s="41"/>
      <c r="BD979" s="41"/>
      <c r="BE979" s="41"/>
      <c r="BF979" s="41"/>
      <c r="BG979" s="41"/>
    </row>
    <row r="980" spans="1:59" s="35" customFormat="1" ht="15.6">
      <c r="A980" s="44" t="s">
        <v>73</v>
      </c>
      <c r="B980" s="44" t="str">
        <f>VLOOKUP(A980,'CENTROS DE COSTOS'!A:D,2,0)</f>
        <v>0036-0004</v>
      </c>
      <c r="C980" s="44" t="str">
        <f>VLOOKUP(A980,'CENTROS DE COSTOS'!A:D,3,0)</f>
        <v>Wompi Centro</v>
      </c>
      <c r="D980" s="44">
        <v>11001</v>
      </c>
      <c r="E980" s="44">
        <v>2872291</v>
      </c>
      <c r="F980" s="44">
        <v>62619</v>
      </c>
      <c r="G980" s="44" t="s">
        <v>35</v>
      </c>
      <c r="H980" s="44" t="s">
        <v>620</v>
      </c>
      <c r="I980" s="44" t="s">
        <v>2057</v>
      </c>
      <c r="J980" s="44" t="s">
        <v>6575</v>
      </c>
      <c r="K980" s="44" t="s">
        <v>1174</v>
      </c>
      <c r="L980" s="44" t="s">
        <v>6576</v>
      </c>
      <c r="M980" s="52">
        <v>45944.333333333336</v>
      </c>
      <c r="N980" s="52">
        <v>45945.677777777775</v>
      </c>
      <c r="O980" s="44" t="s">
        <v>37</v>
      </c>
      <c r="P980" s="44" t="s">
        <v>37</v>
      </c>
      <c r="Q980" s="44" t="s">
        <v>3805</v>
      </c>
      <c r="R980" s="44" t="s">
        <v>3806</v>
      </c>
      <c r="S980" s="44" t="s">
        <v>6577</v>
      </c>
      <c r="T980" s="44" t="s">
        <v>1178</v>
      </c>
      <c r="U980" s="44">
        <v>16</v>
      </c>
      <c r="V980" s="44" t="s">
        <v>42</v>
      </c>
      <c r="W980" s="44" t="str">
        <f>VLOOKUP(D980,TIPOLOGIA!A:F,6,0)</f>
        <v>TERRESTRE</v>
      </c>
      <c r="X980" s="44" t="s">
        <v>1497</v>
      </c>
      <c r="Y980" s="44">
        <v>1</v>
      </c>
      <c r="Z980" s="63">
        <f>IF(T980="SOPORTE_TELEFÓNICO",'TARIFAS 2025'!$B$14,IF(V980="PRINCIPAL",'TARIFAS 2025'!$B$11,IF(V980="INTERMEDIA",'TARIFAS 2025'!$C$11,IF(V980="LEJANA",'TARIFAS 2025'!$D$11))))</f>
        <v>31419</v>
      </c>
      <c r="AA980" s="63">
        <f t="shared" si="15"/>
        <v>31419</v>
      </c>
      <c r="AB980" s="41"/>
      <c r="AC980" s="41"/>
      <c r="AD980" s="41"/>
      <c r="AE980" s="41"/>
      <c r="AF980" s="41"/>
      <c r="AG980" s="41"/>
      <c r="AH980" s="41"/>
      <c r="AI980" s="41"/>
      <c r="AJ980" s="41"/>
      <c r="AK980" s="41"/>
      <c r="AL980" s="41"/>
      <c r="AM980" s="41"/>
      <c r="AN980" s="41"/>
      <c r="AO980" s="41"/>
      <c r="AP980" s="41"/>
      <c r="AQ980" s="41"/>
      <c r="AR980" s="41"/>
      <c r="AS980" s="41"/>
      <c r="AT980" s="41"/>
      <c r="AU980" s="41"/>
      <c r="AV980" s="41"/>
      <c r="AW980" s="41"/>
      <c r="AX980" s="41"/>
      <c r="AY980" s="41"/>
      <c r="AZ980" s="41"/>
      <c r="BA980" s="41"/>
      <c r="BB980" s="41"/>
      <c r="BC980" s="41"/>
      <c r="BD980" s="41"/>
      <c r="BE980" s="41"/>
      <c r="BF980" s="41"/>
      <c r="BG980" s="41"/>
    </row>
    <row r="981" spans="1:59" s="35" customFormat="1" ht="15.6">
      <c r="A981" s="44" t="s">
        <v>97</v>
      </c>
      <c r="B981" s="44" t="str">
        <f>VLOOKUP(A981,'CENTROS DE COSTOS'!A:D,2,0)</f>
        <v>0036-0001</v>
      </c>
      <c r="C981" s="44" t="str">
        <f>VLOOKUP(A981,'CENTROS DE COSTOS'!A:D,3,0)</f>
        <v>Wompi Costa</v>
      </c>
      <c r="D981" s="44">
        <v>70001</v>
      </c>
      <c r="E981" s="44">
        <v>2870864</v>
      </c>
      <c r="F981" s="44">
        <v>26931</v>
      </c>
      <c r="G981" s="44" t="s">
        <v>35</v>
      </c>
      <c r="H981" s="44" t="s">
        <v>506</v>
      </c>
      <c r="I981" s="44" t="s">
        <v>97</v>
      </c>
      <c r="J981" s="44" t="s">
        <v>2191</v>
      </c>
      <c r="K981" s="44" t="s">
        <v>1174</v>
      </c>
      <c r="L981" s="44" t="s">
        <v>6578</v>
      </c>
      <c r="M981" s="52">
        <v>45940.672222222223</v>
      </c>
      <c r="N981" s="52">
        <v>45945.688194444447</v>
      </c>
      <c r="O981" s="44" t="s">
        <v>37</v>
      </c>
      <c r="P981" s="44" t="s">
        <v>37</v>
      </c>
      <c r="Q981" s="44" t="s">
        <v>3805</v>
      </c>
      <c r="R981" s="44" t="s">
        <v>3806</v>
      </c>
      <c r="S981" s="44" t="s">
        <v>6579</v>
      </c>
      <c r="T981" s="44" t="s">
        <v>1178</v>
      </c>
      <c r="U981" s="44">
        <v>16</v>
      </c>
      <c r="V981" s="44" t="s">
        <v>42</v>
      </c>
      <c r="W981" s="44" t="str">
        <f>VLOOKUP(D981,TIPOLOGIA!A:F,6,0)</f>
        <v>TERRESTRE</v>
      </c>
      <c r="X981" s="44" t="s">
        <v>4908</v>
      </c>
      <c r="Y981" s="44">
        <v>1</v>
      </c>
      <c r="Z981" s="63">
        <f>IF(T981="SOPORTE_TELEFÓNICO",'TARIFAS 2025'!$B$14,IF(V981="PRINCIPAL",'TARIFAS 2025'!$B$11,IF(V981="INTERMEDIA",'TARIFAS 2025'!$C$11,IF(V981="LEJANA",'TARIFAS 2025'!$D$11))))</f>
        <v>31419</v>
      </c>
      <c r="AA981" s="63">
        <f t="shared" si="15"/>
        <v>31419</v>
      </c>
      <c r="AB981" s="41"/>
      <c r="AC981" s="41"/>
      <c r="AD981" s="41"/>
      <c r="AE981" s="41"/>
      <c r="AF981" s="41"/>
      <c r="AG981" s="41"/>
      <c r="AH981" s="41"/>
      <c r="AI981" s="41"/>
      <c r="AJ981" s="41"/>
      <c r="AK981" s="41"/>
      <c r="AL981" s="41"/>
      <c r="AM981" s="41"/>
      <c r="AN981" s="41"/>
      <c r="AO981" s="41"/>
      <c r="AP981" s="41"/>
      <c r="AQ981" s="41"/>
      <c r="AR981" s="41"/>
      <c r="AS981" s="41"/>
      <c r="AT981" s="41"/>
      <c r="AU981" s="41"/>
      <c r="AV981" s="41"/>
      <c r="AW981" s="41"/>
      <c r="AX981" s="41"/>
      <c r="AY981" s="41"/>
      <c r="AZ981" s="41"/>
      <c r="BA981" s="41"/>
      <c r="BB981" s="41"/>
      <c r="BC981" s="41"/>
      <c r="BD981" s="41"/>
      <c r="BE981" s="41"/>
      <c r="BF981" s="41"/>
      <c r="BG981" s="41"/>
    </row>
    <row r="982" spans="1:59" s="35" customFormat="1" ht="15.6">
      <c r="A982" s="44" t="s">
        <v>90</v>
      </c>
      <c r="B982" s="44" t="str">
        <f>VLOOKUP(A982,'CENTROS DE COSTOS'!A:D,2,0)</f>
        <v>0036-0005</v>
      </c>
      <c r="C982" s="44" t="str">
        <f>VLOOKUP(A982,'CENTROS DE COSTOS'!A:D,3,0)</f>
        <v>Wompi Noroccidente</v>
      </c>
      <c r="D982" s="44">
        <v>5079</v>
      </c>
      <c r="E982" s="44">
        <v>2854713</v>
      </c>
      <c r="F982" s="44">
        <v>19653</v>
      </c>
      <c r="G982" s="44" t="s">
        <v>35</v>
      </c>
      <c r="H982" s="44" t="s">
        <v>122</v>
      </c>
      <c r="I982" s="44" t="s">
        <v>125</v>
      </c>
      <c r="J982" s="44" t="s">
        <v>6580</v>
      </c>
      <c r="K982" s="44" t="s">
        <v>1174</v>
      </c>
      <c r="L982" s="44" t="s">
        <v>6581</v>
      </c>
      <c r="M982" s="52">
        <v>45938.333333333336</v>
      </c>
      <c r="N982" s="52">
        <v>45946.327777777777</v>
      </c>
      <c r="O982" s="44" t="s">
        <v>37</v>
      </c>
      <c r="P982" s="44" t="s">
        <v>37</v>
      </c>
      <c r="Q982" s="44" t="s">
        <v>3805</v>
      </c>
      <c r="R982" s="44" t="s">
        <v>3806</v>
      </c>
      <c r="S982" s="44" t="s">
        <v>6582</v>
      </c>
      <c r="T982" s="44" t="s">
        <v>3828</v>
      </c>
      <c r="U982" s="44">
        <v>64</v>
      </c>
      <c r="V982" s="44" t="s">
        <v>43</v>
      </c>
      <c r="W982" s="44" t="str">
        <f>VLOOKUP(D982,TIPOLOGIA!A:F,6,0)</f>
        <v>TERRESTRE</v>
      </c>
      <c r="X982" s="44" t="s">
        <v>4908</v>
      </c>
      <c r="Y982" s="44">
        <v>1</v>
      </c>
      <c r="Z982" s="63">
        <f>IF(T982="SOPORTE_TELEFÓNICO",'TARIFAS 2025'!$B$14,IF(V982="PRINCIPAL",'TARIFAS 2025'!$B$11,IF(V982="INTERMEDIA",'TARIFAS 2025'!$C$11,IF(V982="LEJANA",'TARIFAS 2025'!$D$11))))</f>
        <v>36351</v>
      </c>
      <c r="AA982" s="63">
        <f t="shared" si="15"/>
        <v>36351</v>
      </c>
      <c r="AB982" s="41"/>
      <c r="AC982" s="41"/>
      <c r="AD982" s="41"/>
      <c r="AE982" s="41"/>
      <c r="AF982" s="41"/>
      <c r="AG982" s="41"/>
      <c r="AH982" s="41"/>
      <c r="AI982" s="41"/>
      <c r="AJ982" s="41"/>
      <c r="AK982" s="41"/>
      <c r="AL982" s="41"/>
      <c r="AM982" s="41"/>
      <c r="AN982" s="41"/>
      <c r="AO982" s="41"/>
      <c r="AP982" s="41"/>
      <c r="AQ982" s="41"/>
      <c r="AR982" s="41"/>
      <c r="AS982" s="41"/>
      <c r="AT982" s="41"/>
      <c r="AU982" s="41"/>
      <c r="AV982" s="41"/>
      <c r="AW982" s="41"/>
      <c r="AX982" s="41"/>
      <c r="AY982" s="41"/>
      <c r="AZ982" s="41"/>
      <c r="BA982" s="41"/>
      <c r="BB982" s="41"/>
      <c r="BC982" s="41"/>
      <c r="BD982" s="41"/>
      <c r="BE982" s="41"/>
      <c r="BF982" s="41"/>
      <c r="BG982" s="41"/>
    </row>
    <row r="983" spans="1:59" s="35" customFormat="1" ht="15.6">
      <c r="A983" s="44" t="s">
        <v>98</v>
      </c>
      <c r="B983" s="44" t="str">
        <f>VLOOKUP(A983,'CENTROS DE COSTOS'!A:D,2,0)</f>
        <v>0036-0007</v>
      </c>
      <c r="C983" s="44" t="str">
        <f>VLOOKUP(A983,'CENTROS DE COSTOS'!A:D,3,0)</f>
        <v>Wompi Santander</v>
      </c>
      <c r="D983" s="44">
        <v>15238</v>
      </c>
      <c r="E983" s="44">
        <v>2854706</v>
      </c>
      <c r="F983" s="44">
        <v>59685</v>
      </c>
      <c r="G983" s="44" t="s">
        <v>35</v>
      </c>
      <c r="H983" s="44" t="s">
        <v>324</v>
      </c>
      <c r="I983" s="44" t="s">
        <v>354</v>
      </c>
      <c r="J983" s="44" t="s">
        <v>3515</v>
      </c>
      <c r="K983" s="44" t="s">
        <v>1174</v>
      </c>
      <c r="L983" s="44" t="s">
        <v>6583</v>
      </c>
      <c r="M983" s="52">
        <v>45938.333333333336</v>
      </c>
      <c r="N983" s="52">
        <v>45946.328472222223</v>
      </c>
      <c r="O983" s="44" t="s">
        <v>37</v>
      </c>
      <c r="P983" s="44" t="s">
        <v>37</v>
      </c>
      <c r="Q983" s="44" t="s">
        <v>3805</v>
      </c>
      <c r="R983" s="44" t="s">
        <v>3806</v>
      </c>
      <c r="S983" s="44" t="s">
        <v>6584</v>
      </c>
      <c r="T983" s="44" t="s">
        <v>3828</v>
      </c>
      <c r="U983" s="44">
        <v>32</v>
      </c>
      <c r="V983" s="44" t="s">
        <v>43</v>
      </c>
      <c r="W983" s="44" t="str">
        <f>VLOOKUP(D983,TIPOLOGIA!A:F,6,0)</f>
        <v>TERRESTRE</v>
      </c>
      <c r="X983" s="44" t="s">
        <v>3837</v>
      </c>
      <c r="Y983" s="44">
        <v>1</v>
      </c>
      <c r="Z983" s="63">
        <f>IF(T983="SOPORTE_TELEFÓNICO",'TARIFAS 2025'!$B$14,IF(V983="PRINCIPAL",'TARIFAS 2025'!$B$11,IF(V983="INTERMEDIA",'TARIFAS 2025'!$C$11,IF(V983="LEJANA",'TARIFAS 2025'!$D$11))))</f>
        <v>36351</v>
      </c>
      <c r="AA983" s="63">
        <f t="shared" si="15"/>
        <v>36351</v>
      </c>
      <c r="AB983" s="41"/>
      <c r="AC983" s="41"/>
      <c r="AD983" s="41"/>
      <c r="AE983" s="41"/>
      <c r="AF983" s="41"/>
      <c r="AG983" s="41"/>
      <c r="AH983" s="41"/>
      <c r="AI983" s="41"/>
      <c r="AJ983" s="41"/>
      <c r="AK983" s="41"/>
      <c r="AL983" s="41"/>
      <c r="AM983" s="41"/>
      <c r="AN983" s="41"/>
      <c r="AO983" s="41"/>
      <c r="AP983" s="41"/>
      <c r="AQ983" s="41"/>
      <c r="AR983" s="41"/>
      <c r="AS983" s="41"/>
      <c r="AT983" s="41"/>
      <c r="AU983" s="41"/>
      <c r="AV983" s="41"/>
      <c r="AW983" s="41"/>
      <c r="AX983" s="41"/>
      <c r="AY983" s="41"/>
      <c r="AZ983" s="41"/>
      <c r="BA983" s="41"/>
      <c r="BB983" s="41"/>
      <c r="BC983" s="41"/>
      <c r="BD983" s="41"/>
      <c r="BE983" s="41"/>
      <c r="BF983" s="41"/>
      <c r="BG983" s="41"/>
    </row>
    <row r="984" spans="1:59" s="35" customFormat="1" ht="15.6">
      <c r="A984" s="44" t="s">
        <v>79</v>
      </c>
      <c r="B984" s="44" t="str">
        <f>VLOOKUP(A984,'CENTROS DE COSTOS'!A:D,2,0)</f>
        <v>0036-0003</v>
      </c>
      <c r="C984" s="44" t="str">
        <f>VLOOKUP(A984,'CENTROS DE COSTOS'!A:D,3,0)</f>
        <v>Wompi Suroccidente</v>
      </c>
      <c r="D984" s="44">
        <v>19698</v>
      </c>
      <c r="E984" s="44">
        <v>2854645</v>
      </c>
      <c r="F984" s="44">
        <v>47114</v>
      </c>
      <c r="G984" s="44" t="s">
        <v>35</v>
      </c>
      <c r="H984" s="44" t="s">
        <v>500</v>
      </c>
      <c r="I984" s="44" t="s">
        <v>529</v>
      </c>
      <c r="J984" s="44" t="s">
        <v>2947</v>
      </c>
      <c r="K984" s="44" t="s">
        <v>1174</v>
      </c>
      <c r="L984" s="44" t="s">
        <v>6585</v>
      </c>
      <c r="M984" s="52">
        <v>45938.333333333336</v>
      </c>
      <c r="N984" s="52">
        <v>45946.329861111109</v>
      </c>
      <c r="O984" s="44" t="s">
        <v>37</v>
      </c>
      <c r="P984" s="44" t="s">
        <v>37</v>
      </c>
      <c r="Q984" s="44" t="s">
        <v>3805</v>
      </c>
      <c r="R984" s="44" t="s">
        <v>3806</v>
      </c>
      <c r="S984" s="44" t="s">
        <v>6586</v>
      </c>
      <c r="T984" s="44" t="s">
        <v>3828</v>
      </c>
      <c r="U984" s="44">
        <v>64</v>
      </c>
      <c r="V984" s="44" t="s">
        <v>43</v>
      </c>
      <c r="W984" s="44" t="str">
        <f>VLOOKUP(D984,TIPOLOGIA!A:F,6,0)</f>
        <v>TERRESTRE</v>
      </c>
      <c r="X984" s="44" t="s">
        <v>4908</v>
      </c>
      <c r="Y984" s="44">
        <v>1</v>
      </c>
      <c r="Z984" s="63">
        <f>IF(T984="SOPORTE_TELEFÓNICO",'TARIFAS 2025'!$B$14,IF(V984="PRINCIPAL",'TARIFAS 2025'!$B$11,IF(V984="INTERMEDIA",'TARIFAS 2025'!$C$11,IF(V984="LEJANA",'TARIFAS 2025'!$D$11))))</f>
        <v>36351</v>
      </c>
      <c r="AA984" s="63">
        <f t="shared" si="15"/>
        <v>36351</v>
      </c>
      <c r="AB984" s="41"/>
      <c r="AC984" s="41"/>
      <c r="AD984" s="41"/>
      <c r="AE984" s="41"/>
      <c r="AF984" s="41"/>
      <c r="AG984" s="41"/>
      <c r="AH984" s="41"/>
      <c r="AI984" s="41"/>
      <c r="AJ984" s="41"/>
      <c r="AK984" s="41"/>
      <c r="AL984" s="41"/>
      <c r="AM984" s="41"/>
      <c r="AN984" s="41"/>
      <c r="AO984" s="41"/>
      <c r="AP984" s="41"/>
      <c r="AQ984" s="41"/>
      <c r="AR984" s="41"/>
      <c r="AS984" s="41"/>
      <c r="AT984" s="41"/>
      <c r="AU984" s="41"/>
      <c r="AV984" s="41"/>
      <c r="AW984" s="41"/>
      <c r="AX984" s="41"/>
      <c r="AY984" s="41"/>
      <c r="AZ984" s="41"/>
      <c r="BA984" s="41"/>
      <c r="BB984" s="41"/>
      <c r="BC984" s="41"/>
      <c r="BD984" s="41"/>
      <c r="BE984" s="41"/>
      <c r="BF984" s="41"/>
      <c r="BG984" s="41"/>
    </row>
    <row r="985" spans="1:59" s="35" customFormat="1" ht="15.6">
      <c r="A985" s="44" t="s">
        <v>90</v>
      </c>
      <c r="B985" s="44" t="str">
        <f>VLOOKUP(A985,'CENTROS DE COSTOS'!A:D,2,0)</f>
        <v>0036-0005</v>
      </c>
      <c r="C985" s="44" t="str">
        <f>VLOOKUP(A985,'CENTROS DE COSTOS'!A:D,3,0)</f>
        <v>Wompi Noroccidente</v>
      </c>
      <c r="D985" s="44">
        <v>5079</v>
      </c>
      <c r="E985" s="44">
        <v>2854204</v>
      </c>
      <c r="F985" s="44">
        <v>13055</v>
      </c>
      <c r="G985" s="44" t="s">
        <v>35</v>
      </c>
      <c r="H985" s="44" t="s">
        <v>122</v>
      </c>
      <c r="I985" s="44" t="s">
        <v>125</v>
      </c>
      <c r="J985" s="44" t="s">
        <v>2474</v>
      </c>
      <c r="K985" s="44" t="s">
        <v>1174</v>
      </c>
      <c r="L985" s="44" t="s">
        <v>6587</v>
      </c>
      <c r="M985" s="52">
        <v>45938.333333333336</v>
      </c>
      <c r="N985" s="52">
        <v>45946.331250000003</v>
      </c>
      <c r="O985" s="44" t="s">
        <v>37</v>
      </c>
      <c r="P985" s="44" t="s">
        <v>37</v>
      </c>
      <c r="Q985" s="44" t="s">
        <v>3805</v>
      </c>
      <c r="R985" s="44" t="s">
        <v>3806</v>
      </c>
      <c r="S985" s="44" t="s">
        <v>6588</v>
      </c>
      <c r="T985" s="44" t="s">
        <v>3828</v>
      </c>
      <c r="U985" s="44">
        <v>64</v>
      </c>
      <c r="V985" s="44" t="s">
        <v>43</v>
      </c>
      <c r="W985" s="44" t="str">
        <f>VLOOKUP(D985,TIPOLOGIA!A:F,6,0)</f>
        <v>TERRESTRE</v>
      </c>
      <c r="X985" s="44" t="s">
        <v>4908</v>
      </c>
      <c r="Y985" s="44">
        <v>1</v>
      </c>
      <c r="Z985" s="63">
        <f>IF(T985="SOPORTE_TELEFÓNICO",'TARIFAS 2025'!$B$14,IF(V985="PRINCIPAL",'TARIFAS 2025'!$B$11,IF(V985="INTERMEDIA",'TARIFAS 2025'!$C$11,IF(V985="LEJANA",'TARIFAS 2025'!$D$11))))</f>
        <v>36351</v>
      </c>
      <c r="AA985" s="63">
        <f t="shared" si="15"/>
        <v>36351</v>
      </c>
      <c r="AB985" s="41"/>
      <c r="AC985" s="41"/>
      <c r="AD985" s="41"/>
      <c r="AE985" s="41"/>
      <c r="AF985" s="41"/>
      <c r="AG985" s="41"/>
      <c r="AH985" s="41"/>
      <c r="AI985" s="41"/>
      <c r="AJ985" s="41"/>
      <c r="AK985" s="41"/>
      <c r="AL985" s="41"/>
      <c r="AM985" s="41"/>
      <c r="AN985" s="41"/>
      <c r="AO985" s="41"/>
      <c r="AP985" s="41"/>
      <c r="AQ985" s="41"/>
      <c r="AR985" s="41"/>
      <c r="AS985" s="41"/>
      <c r="AT985" s="41"/>
      <c r="AU985" s="41"/>
      <c r="AV985" s="41"/>
      <c r="AW985" s="41"/>
      <c r="AX985" s="41"/>
      <c r="AY985" s="41"/>
      <c r="AZ985" s="41"/>
      <c r="BA985" s="41"/>
      <c r="BB985" s="41"/>
      <c r="BC985" s="41"/>
      <c r="BD985" s="41"/>
      <c r="BE985" s="41"/>
      <c r="BF985" s="41"/>
      <c r="BG985" s="41"/>
    </row>
    <row r="986" spans="1:59" s="35" customFormat="1" ht="15.6">
      <c r="A986" s="44" t="s">
        <v>73</v>
      </c>
      <c r="B986" s="44" t="str">
        <f>VLOOKUP(A986,'CENTROS DE COSTOS'!A:D,2,0)</f>
        <v>0036-0004</v>
      </c>
      <c r="C986" s="44" t="str">
        <f>VLOOKUP(A986,'CENTROS DE COSTOS'!A:D,3,0)</f>
        <v>Wompi Centro</v>
      </c>
      <c r="D986" s="44">
        <v>11001</v>
      </c>
      <c r="E986" s="44">
        <v>2854703</v>
      </c>
      <c r="F986" s="44">
        <v>66117</v>
      </c>
      <c r="G986" s="44" t="s">
        <v>35</v>
      </c>
      <c r="H986" s="44" t="s">
        <v>620</v>
      </c>
      <c r="I986" s="44" t="s">
        <v>73</v>
      </c>
      <c r="J986" s="44" t="s">
        <v>3074</v>
      </c>
      <c r="K986" s="44" t="s">
        <v>1174</v>
      </c>
      <c r="L986" s="44" t="s">
        <v>6589</v>
      </c>
      <c r="M986" s="52">
        <v>45938.333333333336</v>
      </c>
      <c r="N986" s="52">
        <v>45946.331250000003</v>
      </c>
      <c r="O986" s="44" t="s">
        <v>37</v>
      </c>
      <c r="P986" s="44" t="s">
        <v>37</v>
      </c>
      <c r="Q986" s="44" t="s">
        <v>3805</v>
      </c>
      <c r="R986" s="44" t="s">
        <v>3806</v>
      </c>
      <c r="S986" s="44" t="s">
        <v>6590</v>
      </c>
      <c r="T986" s="44" t="s">
        <v>1178</v>
      </c>
      <c r="U986" s="44">
        <v>64</v>
      </c>
      <c r="V986" s="44" t="s">
        <v>42</v>
      </c>
      <c r="W986" s="44" t="str">
        <f>VLOOKUP(D986,TIPOLOGIA!A:F,6,0)</f>
        <v>TERRESTRE</v>
      </c>
      <c r="X986" s="44" t="s">
        <v>3837</v>
      </c>
      <c r="Y986" s="44">
        <v>1</v>
      </c>
      <c r="Z986" s="63">
        <f>IF(T986="SOPORTE_TELEFÓNICO",'TARIFAS 2025'!$B$14,IF(V986="PRINCIPAL",'TARIFAS 2025'!$B$11,IF(V986="INTERMEDIA",'TARIFAS 2025'!$C$11,IF(V986="LEJANA",'TARIFAS 2025'!$D$11))))</f>
        <v>31419</v>
      </c>
      <c r="AA986" s="63">
        <f t="shared" si="15"/>
        <v>31419</v>
      </c>
      <c r="AB986" s="41"/>
      <c r="AC986" s="41"/>
      <c r="AD986" s="41"/>
      <c r="AE986" s="41"/>
      <c r="AF986" s="41"/>
      <c r="AG986" s="41"/>
      <c r="AH986" s="41"/>
      <c r="AI986" s="41"/>
      <c r="AJ986" s="41"/>
      <c r="AK986" s="41"/>
      <c r="AL986" s="41"/>
      <c r="AM986" s="41"/>
      <c r="AN986" s="41"/>
      <c r="AO986" s="41"/>
      <c r="AP986" s="41"/>
      <c r="AQ986" s="41"/>
      <c r="AR986" s="41"/>
      <c r="AS986" s="41"/>
      <c r="AT986" s="41"/>
      <c r="AU986" s="41"/>
      <c r="AV986" s="41"/>
      <c r="AW986" s="41"/>
      <c r="AX986" s="41"/>
      <c r="AY986" s="41"/>
      <c r="AZ986" s="41"/>
      <c r="BA986" s="41"/>
      <c r="BB986" s="41"/>
      <c r="BC986" s="41"/>
      <c r="BD986" s="41"/>
      <c r="BE986" s="41"/>
      <c r="BF986" s="41"/>
      <c r="BG986" s="41"/>
    </row>
    <row r="987" spans="1:59" s="35" customFormat="1" ht="15.6">
      <c r="A987" s="44" t="s">
        <v>82</v>
      </c>
      <c r="B987" s="44" t="str">
        <f>VLOOKUP(A987,'CENTROS DE COSTOS'!A:D,2,0)</f>
        <v>0036-0001</v>
      </c>
      <c r="C987" s="44" t="str">
        <f>VLOOKUP(A987,'CENTROS DE COSTOS'!A:D,3,0)</f>
        <v>Wompi Costa</v>
      </c>
      <c r="D987" s="44">
        <v>13001</v>
      </c>
      <c r="E987" s="44">
        <v>2855095</v>
      </c>
      <c r="F987" s="44">
        <v>67024</v>
      </c>
      <c r="G987" s="44" t="s">
        <v>35</v>
      </c>
      <c r="H987" s="44" t="s">
        <v>277</v>
      </c>
      <c r="I987" s="44" t="s">
        <v>82</v>
      </c>
      <c r="J987" s="44" t="s">
        <v>2891</v>
      </c>
      <c r="K987" s="44" t="s">
        <v>1174</v>
      </c>
      <c r="L987" s="44" t="s">
        <v>6591</v>
      </c>
      <c r="M987" s="52">
        <v>45938.333333333336</v>
      </c>
      <c r="N987" s="52">
        <v>45946.332638888889</v>
      </c>
      <c r="O987" s="44" t="s">
        <v>37</v>
      </c>
      <c r="P987" s="44" t="s">
        <v>37</v>
      </c>
      <c r="Q987" s="44" t="s">
        <v>3805</v>
      </c>
      <c r="R987" s="44" t="s">
        <v>3806</v>
      </c>
      <c r="S987" s="44" t="s">
        <v>6592</v>
      </c>
      <c r="T987" s="44" t="s">
        <v>1178</v>
      </c>
      <c r="U987" s="44">
        <v>64</v>
      </c>
      <c r="V987" s="44" t="s">
        <v>42</v>
      </c>
      <c r="W987" s="44" t="str">
        <f>VLOOKUP(D987,TIPOLOGIA!A:F,6,0)</f>
        <v>TERRESTRE</v>
      </c>
      <c r="X987" s="44" t="s">
        <v>2080</v>
      </c>
      <c r="Y987" s="44">
        <v>1</v>
      </c>
      <c r="Z987" s="63">
        <f>IF(T987="SOPORTE_TELEFÓNICO",'TARIFAS 2025'!$B$14,IF(V987="PRINCIPAL",'TARIFAS 2025'!$B$11,IF(V987="INTERMEDIA",'TARIFAS 2025'!$C$11,IF(V987="LEJANA",'TARIFAS 2025'!$D$11))))</f>
        <v>31419</v>
      </c>
      <c r="AA987" s="63">
        <f t="shared" si="15"/>
        <v>31419</v>
      </c>
      <c r="AB987" s="41"/>
      <c r="AC987" s="41"/>
      <c r="AD987" s="41"/>
      <c r="AE987" s="41"/>
      <c r="AF987" s="41"/>
      <c r="AG987" s="41"/>
      <c r="AH987" s="41"/>
      <c r="AI987" s="41"/>
      <c r="AJ987" s="41"/>
      <c r="AK987" s="41"/>
      <c r="AL987" s="41"/>
      <c r="AM987" s="41"/>
      <c r="AN987" s="41"/>
      <c r="AO987" s="41"/>
      <c r="AP987" s="41"/>
      <c r="AQ987" s="41"/>
      <c r="AR987" s="41"/>
      <c r="AS987" s="41"/>
      <c r="AT987" s="41"/>
      <c r="AU987" s="41"/>
      <c r="AV987" s="41"/>
      <c r="AW987" s="41"/>
      <c r="AX987" s="41"/>
      <c r="AY987" s="41"/>
      <c r="AZ987" s="41"/>
      <c r="BA987" s="41"/>
      <c r="BB987" s="41"/>
      <c r="BC987" s="41"/>
      <c r="BD987" s="41"/>
      <c r="BE987" s="41"/>
      <c r="BF987" s="41"/>
      <c r="BG987" s="41"/>
    </row>
    <row r="988" spans="1:59" s="35" customFormat="1" ht="15.6">
      <c r="A988" s="44" t="s">
        <v>73</v>
      </c>
      <c r="B988" s="44" t="str">
        <f>VLOOKUP(A988,'CENTROS DE COSTOS'!A:D,2,0)</f>
        <v>0036-0004</v>
      </c>
      <c r="C988" s="44" t="str">
        <f>VLOOKUP(A988,'CENTROS DE COSTOS'!A:D,3,0)</f>
        <v>Wompi Centro</v>
      </c>
      <c r="D988" s="44">
        <v>11001</v>
      </c>
      <c r="E988" s="44">
        <v>2854720</v>
      </c>
      <c r="F988" s="44">
        <v>46488</v>
      </c>
      <c r="G988" s="44" t="s">
        <v>35</v>
      </c>
      <c r="H988" s="44" t="s">
        <v>620</v>
      </c>
      <c r="I988" s="44" t="s">
        <v>2057</v>
      </c>
      <c r="J988" s="44" t="s">
        <v>6593</v>
      </c>
      <c r="K988" s="44" t="s">
        <v>1174</v>
      </c>
      <c r="L988" s="44" t="s">
        <v>6594</v>
      </c>
      <c r="M988" s="52">
        <v>45938.333333333336</v>
      </c>
      <c r="N988" s="52">
        <v>45946.333333333336</v>
      </c>
      <c r="O988" s="44" t="s">
        <v>37</v>
      </c>
      <c r="P988" s="44" t="s">
        <v>37</v>
      </c>
      <c r="Q988" s="44" t="s">
        <v>3805</v>
      </c>
      <c r="R988" s="44" t="s">
        <v>3806</v>
      </c>
      <c r="S988" s="44" t="s">
        <v>6595</v>
      </c>
      <c r="T988" s="44" t="s">
        <v>1178</v>
      </c>
      <c r="U988" s="44">
        <v>40</v>
      </c>
      <c r="V988" s="44" t="s">
        <v>42</v>
      </c>
      <c r="W988" s="44" t="str">
        <f>VLOOKUP(D988,TIPOLOGIA!A:F,6,0)</f>
        <v>TERRESTRE</v>
      </c>
      <c r="X988" s="44" t="s">
        <v>2171</v>
      </c>
      <c r="Y988" s="44">
        <v>1</v>
      </c>
      <c r="Z988" s="63">
        <f>IF(T988="SOPORTE_TELEFÓNICO",'TARIFAS 2025'!$B$14,IF(V988="PRINCIPAL",'TARIFAS 2025'!$B$11,IF(V988="INTERMEDIA",'TARIFAS 2025'!$C$11,IF(V988="LEJANA",'TARIFAS 2025'!$D$11))))</f>
        <v>31419</v>
      </c>
      <c r="AA988" s="63">
        <f t="shared" si="15"/>
        <v>31419</v>
      </c>
      <c r="AB988" s="41"/>
      <c r="AC988" s="41"/>
      <c r="AD988" s="41"/>
      <c r="AE988" s="41"/>
      <c r="AF988" s="41"/>
      <c r="AG988" s="41"/>
      <c r="AH988" s="41"/>
      <c r="AI988" s="41"/>
      <c r="AJ988" s="41"/>
      <c r="AK988" s="41"/>
      <c r="AL988" s="41"/>
      <c r="AM988" s="41"/>
      <c r="AN988" s="41"/>
      <c r="AO988" s="41"/>
      <c r="AP988" s="41"/>
      <c r="AQ988" s="41"/>
      <c r="AR988" s="41"/>
      <c r="AS988" s="41"/>
      <c r="AT988" s="41"/>
      <c r="AU988" s="41"/>
      <c r="AV988" s="41"/>
      <c r="AW988" s="41"/>
      <c r="AX988" s="41"/>
      <c r="AY988" s="41"/>
      <c r="AZ988" s="41"/>
      <c r="BA988" s="41"/>
      <c r="BB988" s="41"/>
      <c r="BC988" s="41"/>
      <c r="BD988" s="41"/>
      <c r="BE988" s="41"/>
      <c r="BF988" s="41"/>
      <c r="BG988" s="41"/>
    </row>
    <row r="989" spans="1:59" s="35" customFormat="1" ht="15.6">
      <c r="A989" s="44" t="s">
        <v>93</v>
      </c>
      <c r="B989" s="44" t="str">
        <f>VLOOKUP(A989,'CENTROS DE COSTOS'!A:D,2,0)</f>
        <v>0036-0003</v>
      </c>
      <c r="C989" s="44" t="str">
        <f>VLOOKUP(A989,'CENTROS DE COSTOS'!A:D,3,0)</f>
        <v>Wompi Suroccidente</v>
      </c>
      <c r="D989" s="44">
        <v>52083</v>
      </c>
      <c r="E989" s="44">
        <v>2855345</v>
      </c>
      <c r="F989" s="44">
        <v>35110</v>
      </c>
      <c r="G989" s="44" t="s">
        <v>35</v>
      </c>
      <c r="H989" s="44" t="s">
        <v>135</v>
      </c>
      <c r="I989" s="44" t="s">
        <v>323</v>
      </c>
      <c r="J989" s="44" t="s">
        <v>6596</v>
      </c>
      <c r="K989" s="44" t="s">
        <v>1174</v>
      </c>
      <c r="L989" s="44" t="s">
        <v>6597</v>
      </c>
      <c r="M989" s="52">
        <v>45938.342361111114</v>
      </c>
      <c r="N989" s="52">
        <v>45946.337500000001</v>
      </c>
      <c r="O989" s="44" t="s">
        <v>37</v>
      </c>
      <c r="P989" s="44" t="s">
        <v>37</v>
      </c>
      <c r="Q989" s="44" t="s">
        <v>3805</v>
      </c>
      <c r="R989" s="44" t="s">
        <v>3806</v>
      </c>
      <c r="S989" s="44" t="s">
        <v>6598</v>
      </c>
      <c r="T989" s="44" t="s">
        <v>3828</v>
      </c>
      <c r="U989" s="44">
        <v>56</v>
      </c>
      <c r="V989" s="44" t="s">
        <v>44</v>
      </c>
      <c r="W989" s="44" t="str">
        <f>VLOOKUP(D989,TIPOLOGIA!A:F,6,0)</f>
        <v>TERRESTRE</v>
      </c>
      <c r="X989" s="44" t="s">
        <v>1309</v>
      </c>
      <c r="Y989" s="44">
        <v>1</v>
      </c>
      <c r="Z989" s="63">
        <f>IF(T989="SOPORTE_TELEFÓNICO",'TARIFAS 2025'!$B$14,IF(V989="PRINCIPAL",'TARIFAS 2025'!$B$11,IF(V989="INTERMEDIA",'TARIFAS 2025'!$C$11,IF(V989="LEJANA",'TARIFAS 2025'!$D$11))))</f>
        <v>40250</v>
      </c>
      <c r="AA989" s="63">
        <f t="shared" si="15"/>
        <v>40250</v>
      </c>
      <c r="AB989" s="41"/>
      <c r="AC989" s="41"/>
      <c r="AD989" s="41"/>
      <c r="AE989" s="41"/>
      <c r="AF989" s="41"/>
      <c r="AG989" s="41"/>
      <c r="AH989" s="41"/>
      <c r="AI989" s="41"/>
      <c r="AJ989" s="41"/>
      <c r="AK989" s="41"/>
      <c r="AL989" s="41"/>
      <c r="AM989" s="41"/>
      <c r="AN989" s="41"/>
      <c r="AO989" s="41"/>
      <c r="AP989" s="41"/>
      <c r="AQ989" s="41"/>
      <c r="AR989" s="41"/>
      <c r="AS989" s="41"/>
      <c r="AT989" s="41"/>
      <c r="AU989" s="41"/>
      <c r="AV989" s="41"/>
      <c r="AW989" s="41"/>
      <c r="AX989" s="41"/>
      <c r="AY989" s="41"/>
      <c r="AZ989" s="41"/>
      <c r="BA989" s="41"/>
      <c r="BB989" s="41"/>
      <c r="BC989" s="41"/>
      <c r="BD989" s="41"/>
      <c r="BE989" s="41"/>
      <c r="BF989" s="41"/>
      <c r="BG989" s="41"/>
    </row>
    <row r="990" spans="1:59" s="35" customFormat="1" ht="15.6">
      <c r="A990" s="44" t="s">
        <v>79</v>
      </c>
      <c r="B990" s="44" t="str">
        <f>VLOOKUP(A990,'CENTROS DE COSTOS'!A:D,2,0)</f>
        <v>0036-0003</v>
      </c>
      <c r="C990" s="44" t="str">
        <f>VLOOKUP(A990,'CENTROS DE COSTOS'!A:D,3,0)</f>
        <v>Wompi Suroccidente</v>
      </c>
      <c r="D990" s="44">
        <v>19698</v>
      </c>
      <c r="E990" s="44">
        <v>2855601</v>
      </c>
      <c r="F990" s="44">
        <v>78462</v>
      </c>
      <c r="G990" s="44" t="s">
        <v>35</v>
      </c>
      <c r="H990" s="44" t="s">
        <v>500</v>
      </c>
      <c r="I990" s="44" t="s">
        <v>529</v>
      </c>
      <c r="J990" s="44" t="s">
        <v>6599</v>
      </c>
      <c r="K990" s="44" t="s">
        <v>1174</v>
      </c>
      <c r="L990" s="44" t="s">
        <v>6600</v>
      </c>
      <c r="M990" s="52">
        <v>45938.356249999997</v>
      </c>
      <c r="N990" s="52">
        <v>45946.34097222222</v>
      </c>
      <c r="O990" s="44" t="s">
        <v>37</v>
      </c>
      <c r="P990" s="44" t="s">
        <v>37</v>
      </c>
      <c r="Q990" s="44" t="s">
        <v>3805</v>
      </c>
      <c r="R990" s="44" t="s">
        <v>3806</v>
      </c>
      <c r="S990" s="44" t="s">
        <v>6601</v>
      </c>
      <c r="T990" s="44" t="s">
        <v>3828</v>
      </c>
      <c r="U990" s="44">
        <v>32</v>
      </c>
      <c r="V990" s="44" t="s">
        <v>43</v>
      </c>
      <c r="W990" s="44" t="str">
        <f>VLOOKUP(D990,TIPOLOGIA!A:F,6,0)</f>
        <v>TERRESTRE</v>
      </c>
      <c r="X990" s="44" t="s">
        <v>4908</v>
      </c>
      <c r="Y990" s="44">
        <v>1</v>
      </c>
      <c r="Z990" s="63">
        <f>IF(T990="SOPORTE_TELEFÓNICO",'TARIFAS 2025'!$B$14,IF(V990="PRINCIPAL",'TARIFAS 2025'!$B$11,IF(V990="INTERMEDIA",'TARIFAS 2025'!$C$11,IF(V990="LEJANA",'TARIFAS 2025'!$D$11))))</f>
        <v>36351</v>
      </c>
      <c r="AA990" s="63">
        <f t="shared" si="15"/>
        <v>36351</v>
      </c>
      <c r="AB990" s="41"/>
      <c r="AC990" s="41"/>
      <c r="AD990" s="41"/>
      <c r="AE990" s="41"/>
      <c r="AF990" s="41"/>
      <c r="AG990" s="41"/>
      <c r="AH990" s="41"/>
      <c r="AI990" s="41"/>
      <c r="AJ990" s="41"/>
      <c r="AK990" s="41"/>
      <c r="AL990" s="41"/>
      <c r="AM990" s="41"/>
      <c r="AN990" s="41"/>
      <c r="AO990" s="41"/>
      <c r="AP990" s="41"/>
      <c r="AQ990" s="41"/>
      <c r="AR990" s="41"/>
      <c r="AS990" s="41"/>
      <c r="AT990" s="41"/>
      <c r="AU990" s="41"/>
      <c r="AV990" s="41"/>
      <c r="AW990" s="41"/>
      <c r="AX990" s="41"/>
      <c r="AY990" s="41"/>
      <c r="AZ990" s="41"/>
      <c r="BA990" s="41"/>
      <c r="BB990" s="41"/>
      <c r="BC990" s="41"/>
      <c r="BD990" s="41"/>
      <c r="BE990" s="41"/>
      <c r="BF990" s="41"/>
      <c r="BG990" s="41"/>
    </row>
    <row r="991" spans="1:59" s="35" customFormat="1" ht="15.6">
      <c r="A991" s="44" t="s">
        <v>73</v>
      </c>
      <c r="B991" s="44" t="str">
        <f>VLOOKUP(A991,'CENTROS DE COSTOS'!A:D,2,0)</f>
        <v>0036-0004</v>
      </c>
      <c r="C991" s="44" t="str">
        <f>VLOOKUP(A991,'CENTROS DE COSTOS'!A:D,3,0)</f>
        <v>Wompi Centro</v>
      </c>
      <c r="D991" s="44">
        <v>11001</v>
      </c>
      <c r="E991" s="44">
        <v>2857777</v>
      </c>
      <c r="F991" s="44">
        <v>39431</v>
      </c>
      <c r="G991" s="44" t="s">
        <v>35</v>
      </c>
      <c r="H991" s="44" t="s">
        <v>620</v>
      </c>
      <c r="I991" s="44" t="s">
        <v>2057</v>
      </c>
      <c r="J991" s="44" t="s">
        <v>6602</v>
      </c>
      <c r="K991" s="44" t="s">
        <v>1174</v>
      </c>
      <c r="L991" s="44" t="s">
        <v>6603</v>
      </c>
      <c r="M991" s="52">
        <v>45938.518750000003</v>
      </c>
      <c r="N991" s="52">
        <v>45946.344444444447</v>
      </c>
      <c r="O991" s="44" t="s">
        <v>37</v>
      </c>
      <c r="P991" s="44" t="s">
        <v>37</v>
      </c>
      <c r="Q991" s="44" t="s">
        <v>3805</v>
      </c>
      <c r="R991" s="44" t="s">
        <v>3806</v>
      </c>
      <c r="S991" s="44" t="s">
        <v>6604</v>
      </c>
      <c r="T991" s="44" t="s">
        <v>1178</v>
      </c>
      <c r="U991" s="44">
        <v>24</v>
      </c>
      <c r="V991" s="44" t="s">
        <v>42</v>
      </c>
      <c r="W991" s="44" t="str">
        <f>VLOOKUP(D991,TIPOLOGIA!A:F,6,0)</f>
        <v>TERRESTRE</v>
      </c>
      <c r="X991" s="44" t="s">
        <v>4908</v>
      </c>
      <c r="Y991" s="44">
        <v>1</v>
      </c>
      <c r="Z991" s="63">
        <f>IF(T991="SOPORTE_TELEFÓNICO",'TARIFAS 2025'!$B$14,IF(V991="PRINCIPAL",'TARIFAS 2025'!$B$11,IF(V991="INTERMEDIA",'TARIFAS 2025'!$C$11,IF(V991="LEJANA",'TARIFAS 2025'!$D$11))))</f>
        <v>31419</v>
      </c>
      <c r="AA991" s="63">
        <f t="shared" si="15"/>
        <v>31419</v>
      </c>
      <c r="AB991" s="41"/>
      <c r="AC991" s="41"/>
      <c r="AD991" s="41"/>
      <c r="AE991" s="41"/>
      <c r="AF991" s="41"/>
      <c r="AG991" s="41"/>
      <c r="AH991" s="41"/>
      <c r="AI991" s="41"/>
      <c r="AJ991" s="41"/>
      <c r="AK991" s="41"/>
      <c r="AL991" s="41"/>
      <c r="AM991" s="41"/>
      <c r="AN991" s="41"/>
      <c r="AO991" s="41"/>
      <c r="AP991" s="41"/>
      <c r="AQ991" s="41"/>
      <c r="AR991" s="41"/>
      <c r="AS991" s="41"/>
      <c r="AT991" s="41"/>
      <c r="AU991" s="41"/>
      <c r="AV991" s="41"/>
      <c r="AW991" s="41"/>
      <c r="AX991" s="41"/>
      <c r="AY991" s="41"/>
      <c r="AZ991" s="41"/>
      <c r="BA991" s="41"/>
      <c r="BB991" s="41"/>
      <c r="BC991" s="41"/>
      <c r="BD991" s="41"/>
      <c r="BE991" s="41"/>
      <c r="BF991" s="41"/>
      <c r="BG991" s="41"/>
    </row>
    <row r="992" spans="1:59" s="35" customFormat="1" ht="15.6">
      <c r="A992" s="44" t="s">
        <v>73</v>
      </c>
      <c r="B992" s="44" t="str">
        <f>VLOOKUP(A992,'CENTROS DE COSTOS'!A:D,2,0)</f>
        <v>0036-0004</v>
      </c>
      <c r="C992" s="44" t="str">
        <f>VLOOKUP(A992,'CENTROS DE COSTOS'!A:D,3,0)</f>
        <v>Wompi Centro</v>
      </c>
      <c r="D992" s="44">
        <v>11001</v>
      </c>
      <c r="E992" s="44">
        <v>2857857</v>
      </c>
      <c r="F992" s="44">
        <v>49565</v>
      </c>
      <c r="G992" s="44" t="s">
        <v>35</v>
      </c>
      <c r="H992" s="44" t="s">
        <v>620</v>
      </c>
      <c r="I992" s="44" t="s">
        <v>2057</v>
      </c>
      <c r="J992" s="44" t="s">
        <v>6605</v>
      </c>
      <c r="K992" s="44" t="s">
        <v>1174</v>
      </c>
      <c r="L992" s="44" t="s">
        <v>6606</v>
      </c>
      <c r="M992" s="52">
        <v>45938.529166666667</v>
      </c>
      <c r="N992" s="52">
        <v>45946.34652777778</v>
      </c>
      <c r="O992" s="44" t="s">
        <v>37</v>
      </c>
      <c r="P992" s="44" t="s">
        <v>37</v>
      </c>
      <c r="Q992" s="44" t="s">
        <v>3805</v>
      </c>
      <c r="R992" s="44" t="s">
        <v>3806</v>
      </c>
      <c r="S992" s="44" t="s">
        <v>6607</v>
      </c>
      <c r="T992" s="44" t="s">
        <v>1178</v>
      </c>
      <c r="U992" s="44">
        <v>32</v>
      </c>
      <c r="V992" s="44" t="s">
        <v>42</v>
      </c>
      <c r="W992" s="44" t="str">
        <f>VLOOKUP(D992,TIPOLOGIA!A:F,6,0)</f>
        <v>TERRESTRE</v>
      </c>
      <c r="X992" s="44" t="s">
        <v>1509</v>
      </c>
      <c r="Y992" s="44">
        <v>1</v>
      </c>
      <c r="Z992" s="63">
        <f>IF(T992="SOPORTE_TELEFÓNICO",'TARIFAS 2025'!$B$14,IF(V992="PRINCIPAL",'TARIFAS 2025'!$B$11,IF(V992="INTERMEDIA",'TARIFAS 2025'!$C$11,IF(V992="LEJANA",'TARIFAS 2025'!$D$11))))</f>
        <v>31419</v>
      </c>
      <c r="AA992" s="63">
        <f t="shared" si="15"/>
        <v>31419</v>
      </c>
      <c r="AB992" s="41"/>
      <c r="AC992" s="41"/>
      <c r="AD992" s="41"/>
      <c r="AE992" s="41"/>
      <c r="AF992" s="41"/>
      <c r="AG992" s="41"/>
      <c r="AH992" s="41"/>
      <c r="AI992" s="41"/>
      <c r="AJ992" s="41"/>
      <c r="AK992" s="41"/>
      <c r="AL992" s="41"/>
      <c r="AM992" s="41"/>
      <c r="AN992" s="41"/>
      <c r="AO992" s="41"/>
      <c r="AP992" s="41"/>
      <c r="AQ992" s="41"/>
      <c r="AR992" s="41"/>
      <c r="AS992" s="41"/>
      <c r="AT992" s="41"/>
      <c r="AU992" s="41"/>
      <c r="AV992" s="41"/>
      <c r="AW992" s="41"/>
      <c r="AX992" s="41"/>
      <c r="AY992" s="41"/>
      <c r="AZ992" s="41"/>
      <c r="BA992" s="41"/>
      <c r="BB992" s="41"/>
      <c r="BC992" s="41"/>
      <c r="BD992" s="41"/>
      <c r="BE992" s="41"/>
      <c r="BF992" s="41"/>
      <c r="BG992" s="41"/>
    </row>
    <row r="993" spans="1:59" s="35" customFormat="1" ht="15.6">
      <c r="A993" s="44" t="s">
        <v>90</v>
      </c>
      <c r="B993" s="44" t="str">
        <f>VLOOKUP(A993,'CENTROS DE COSTOS'!A:D,2,0)</f>
        <v>0036-0005</v>
      </c>
      <c r="C993" s="44" t="str">
        <f>VLOOKUP(A993,'CENTROS DE COSTOS'!A:D,3,0)</f>
        <v>Wompi Noroccidente</v>
      </c>
      <c r="D993" s="44">
        <v>5664</v>
      </c>
      <c r="E993" s="44">
        <v>2855642</v>
      </c>
      <c r="F993" s="44">
        <v>76770</v>
      </c>
      <c r="G993" s="44" t="s">
        <v>35</v>
      </c>
      <c r="H993" s="44" t="s">
        <v>122</v>
      </c>
      <c r="I993" s="44" t="s">
        <v>141</v>
      </c>
      <c r="J993" s="44" t="s">
        <v>6608</v>
      </c>
      <c r="K993" s="44" t="s">
        <v>1174</v>
      </c>
      <c r="L993" s="44" t="s">
        <v>6609</v>
      </c>
      <c r="M993" s="52">
        <v>45938.362500000003</v>
      </c>
      <c r="N993" s="52">
        <v>45946.347222222219</v>
      </c>
      <c r="O993" s="44" t="s">
        <v>37</v>
      </c>
      <c r="P993" s="44" t="s">
        <v>37</v>
      </c>
      <c r="Q993" s="44" t="s">
        <v>3805</v>
      </c>
      <c r="R993" s="44" t="s">
        <v>3806</v>
      </c>
      <c r="S993" s="44" t="s">
        <v>6610</v>
      </c>
      <c r="T993" s="44" t="s">
        <v>3828</v>
      </c>
      <c r="U993" s="44">
        <v>24</v>
      </c>
      <c r="V993" s="44" t="s">
        <v>43</v>
      </c>
      <c r="W993" s="44" t="str">
        <f>VLOOKUP(D993,TIPOLOGIA!A:F,6,0)</f>
        <v>TERRESTRE</v>
      </c>
      <c r="X993" s="44" t="s">
        <v>1309</v>
      </c>
      <c r="Y993" s="44">
        <v>1</v>
      </c>
      <c r="Z993" s="63">
        <f>IF(T993="SOPORTE_TELEFÓNICO",'TARIFAS 2025'!$B$14,IF(V993="PRINCIPAL",'TARIFAS 2025'!$B$11,IF(V993="INTERMEDIA",'TARIFAS 2025'!$C$11,IF(V993="LEJANA",'TARIFAS 2025'!$D$11))))</f>
        <v>36351</v>
      </c>
      <c r="AA993" s="63">
        <f t="shared" si="15"/>
        <v>36351</v>
      </c>
      <c r="AB993" s="41"/>
      <c r="AC993" s="41"/>
      <c r="AD993" s="41"/>
      <c r="AE993" s="41"/>
      <c r="AF993" s="41"/>
      <c r="AG993" s="41"/>
      <c r="AH993" s="41"/>
      <c r="AI993" s="41"/>
      <c r="AJ993" s="41"/>
      <c r="AK993" s="41"/>
      <c r="AL993" s="41"/>
      <c r="AM993" s="41"/>
      <c r="AN993" s="41"/>
      <c r="AO993" s="41"/>
      <c r="AP993" s="41"/>
      <c r="AQ993" s="41"/>
      <c r="AR993" s="41"/>
      <c r="AS993" s="41"/>
      <c r="AT993" s="41"/>
      <c r="AU993" s="41"/>
      <c r="AV993" s="41"/>
      <c r="AW993" s="41"/>
      <c r="AX993" s="41"/>
      <c r="AY993" s="41"/>
      <c r="AZ993" s="41"/>
      <c r="BA993" s="41"/>
      <c r="BB993" s="41"/>
      <c r="BC993" s="41"/>
      <c r="BD993" s="41"/>
      <c r="BE993" s="41"/>
      <c r="BF993" s="41"/>
      <c r="BG993" s="41"/>
    </row>
    <row r="994" spans="1:59" s="35" customFormat="1" ht="15.6">
      <c r="A994" s="44" t="s">
        <v>73</v>
      </c>
      <c r="B994" s="44" t="str">
        <f>VLOOKUP(A994,'CENTROS DE COSTOS'!A:D,2,0)</f>
        <v>0036-0004</v>
      </c>
      <c r="C994" s="44" t="str">
        <f>VLOOKUP(A994,'CENTROS DE COSTOS'!A:D,3,0)</f>
        <v>Wompi Centro</v>
      </c>
      <c r="D994" s="44">
        <v>11001</v>
      </c>
      <c r="E994" s="44">
        <v>2857999</v>
      </c>
      <c r="F994" s="44">
        <v>26955</v>
      </c>
      <c r="G994" s="44" t="s">
        <v>35</v>
      </c>
      <c r="H994" s="44" t="s">
        <v>620</v>
      </c>
      <c r="I994" s="44" t="s">
        <v>2057</v>
      </c>
      <c r="J994" s="44" t="s">
        <v>2624</v>
      </c>
      <c r="K994" s="44" t="s">
        <v>1174</v>
      </c>
      <c r="L994" s="44" t="s">
        <v>6611</v>
      </c>
      <c r="M994" s="52">
        <v>45938.578472222223</v>
      </c>
      <c r="N994" s="52">
        <v>45946.35</v>
      </c>
      <c r="O994" s="44" t="s">
        <v>37</v>
      </c>
      <c r="P994" s="44" t="s">
        <v>37</v>
      </c>
      <c r="Q994" s="44" t="s">
        <v>3805</v>
      </c>
      <c r="R994" s="44" t="s">
        <v>3806</v>
      </c>
      <c r="S994" s="44" t="s">
        <v>6612</v>
      </c>
      <c r="T994" s="44" t="s">
        <v>1178</v>
      </c>
      <c r="U994" s="44">
        <v>64</v>
      </c>
      <c r="V994" s="44" t="s">
        <v>42</v>
      </c>
      <c r="W994" s="44" t="str">
        <f>VLOOKUP(D994,TIPOLOGIA!A:F,6,0)</f>
        <v>TERRESTRE</v>
      </c>
      <c r="X994" s="44" t="s">
        <v>3837</v>
      </c>
      <c r="Y994" s="44">
        <v>1</v>
      </c>
      <c r="Z994" s="63">
        <f>IF(T994="SOPORTE_TELEFÓNICO",'TARIFAS 2025'!$B$14,IF(V994="PRINCIPAL",'TARIFAS 2025'!$B$11,IF(V994="INTERMEDIA",'TARIFAS 2025'!$C$11,IF(V994="LEJANA",'TARIFAS 2025'!$D$11))))</f>
        <v>31419</v>
      </c>
      <c r="AA994" s="63">
        <f t="shared" si="15"/>
        <v>31419</v>
      </c>
      <c r="AB994" s="41"/>
      <c r="AC994" s="41"/>
      <c r="AD994" s="41"/>
      <c r="AE994" s="41"/>
      <c r="AF994" s="41"/>
      <c r="AG994" s="41"/>
      <c r="AH994" s="41"/>
      <c r="AI994" s="41"/>
      <c r="AJ994" s="41"/>
      <c r="AK994" s="41"/>
      <c r="AL994" s="41"/>
      <c r="AM994" s="41"/>
      <c r="AN994" s="41"/>
      <c r="AO994" s="41"/>
      <c r="AP994" s="41"/>
      <c r="AQ994" s="41"/>
      <c r="AR994" s="41"/>
      <c r="AS994" s="41"/>
      <c r="AT994" s="41"/>
      <c r="AU994" s="41"/>
      <c r="AV994" s="41"/>
      <c r="AW994" s="41"/>
      <c r="AX994" s="41"/>
      <c r="AY994" s="41"/>
      <c r="AZ994" s="41"/>
      <c r="BA994" s="41"/>
      <c r="BB994" s="41"/>
      <c r="BC994" s="41"/>
      <c r="BD994" s="41"/>
      <c r="BE994" s="41"/>
      <c r="BF994" s="41"/>
      <c r="BG994" s="41"/>
    </row>
    <row r="995" spans="1:59" s="35" customFormat="1" ht="15.6">
      <c r="A995" s="44" t="s">
        <v>73</v>
      </c>
      <c r="B995" s="44" t="str">
        <f>VLOOKUP(A995,'CENTROS DE COSTOS'!A:D,2,0)</f>
        <v>0036-0004</v>
      </c>
      <c r="C995" s="44" t="str">
        <f>VLOOKUP(A995,'CENTROS DE COSTOS'!A:D,3,0)</f>
        <v>Wompi Centro</v>
      </c>
      <c r="D995" s="44">
        <v>11001</v>
      </c>
      <c r="E995" s="44">
        <v>2859694</v>
      </c>
      <c r="F995" s="44">
        <v>77338</v>
      </c>
      <c r="G995" s="44" t="s">
        <v>35</v>
      </c>
      <c r="H995" s="44" t="s">
        <v>620</v>
      </c>
      <c r="I995" s="44" t="s">
        <v>2057</v>
      </c>
      <c r="J995" s="44" t="s">
        <v>6613</v>
      </c>
      <c r="K995" s="44" t="s">
        <v>1174</v>
      </c>
      <c r="L995" s="44" t="s">
        <v>6614</v>
      </c>
      <c r="M995" s="52">
        <v>45938.688888888886</v>
      </c>
      <c r="N995" s="52">
        <v>45946.354166666664</v>
      </c>
      <c r="O995" s="44" t="s">
        <v>37</v>
      </c>
      <c r="P995" s="44" t="s">
        <v>37</v>
      </c>
      <c r="Q995" s="44" t="s">
        <v>3805</v>
      </c>
      <c r="R995" s="44" t="s">
        <v>3806</v>
      </c>
      <c r="S995" s="44" t="s">
        <v>6615</v>
      </c>
      <c r="T995" s="44" t="s">
        <v>1178</v>
      </c>
      <c r="U995" s="44">
        <v>16</v>
      </c>
      <c r="V995" s="44" t="s">
        <v>42</v>
      </c>
      <c r="W995" s="44" t="str">
        <f>VLOOKUP(D995,TIPOLOGIA!A:F,6,0)</f>
        <v>TERRESTRE</v>
      </c>
      <c r="X995" s="44" t="s">
        <v>3483</v>
      </c>
      <c r="Y995" s="44">
        <v>1</v>
      </c>
      <c r="Z995" s="63">
        <f>IF(T995="SOPORTE_TELEFÓNICO",'TARIFAS 2025'!$B$14,IF(V995="PRINCIPAL",'TARIFAS 2025'!$B$11,IF(V995="INTERMEDIA",'TARIFAS 2025'!$C$11,IF(V995="LEJANA",'TARIFAS 2025'!$D$11))))</f>
        <v>31419</v>
      </c>
      <c r="AA995" s="63">
        <f t="shared" si="15"/>
        <v>31419</v>
      </c>
      <c r="AB995" s="41"/>
      <c r="AC995" s="41"/>
      <c r="AD995" s="41"/>
      <c r="AE995" s="41"/>
      <c r="AF995" s="41"/>
      <c r="AG995" s="41"/>
      <c r="AH995" s="41"/>
      <c r="AI995" s="41"/>
      <c r="AJ995" s="41"/>
      <c r="AK995" s="41"/>
      <c r="AL995" s="41"/>
      <c r="AM995" s="41"/>
      <c r="AN995" s="41"/>
      <c r="AO995" s="41"/>
      <c r="AP995" s="41"/>
      <c r="AQ995" s="41"/>
      <c r="AR995" s="41"/>
      <c r="AS995" s="41"/>
      <c r="AT995" s="41"/>
      <c r="AU995" s="41"/>
      <c r="AV995" s="41"/>
      <c r="AW995" s="41"/>
      <c r="AX995" s="41"/>
      <c r="AY995" s="41"/>
      <c r="AZ995" s="41"/>
      <c r="BA995" s="41"/>
      <c r="BB995" s="41"/>
      <c r="BC995" s="41"/>
      <c r="BD995" s="41"/>
      <c r="BE995" s="41"/>
      <c r="BF995" s="41"/>
      <c r="BG995" s="41"/>
    </row>
    <row r="996" spans="1:59" s="35" customFormat="1" ht="15.6">
      <c r="A996" s="44" t="s">
        <v>92</v>
      </c>
      <c r="B996" s="44" t="str">
        <f>VLOOKUP(A996,'CENTROS DE COSTOS'!A:D,2,0)</f>
        <v>0036-0006</v>
      </c>
      <c r="C996" s="44" t="str">
        <f>VLOOKUP(A996,'CENTROS DE COSTOS'!A:D,3,0)</f>
        <v>Wompi Oriente</v>
      </c>
      <c r="D996" s="44">
        <v>18610</v>
      </c>
      <c r="E996" s="44">
        <v>2856116</v>
      </c>
      <c r="F996" s="44">
        <v>70548</v>
      </c>
      <c r="G996" s="44" t="s">
        <v>35</v>
      </c>
      <c r="H996" s="44" t="s">
        <v>468</v>
      </c>
      <c r="I996" s="44" t="s">
        <v>478</v>
      </c>
      <c r="J996" s="44" t="s">
        <v>6616</v>
      </c>
      <c r="K996" s="44" t="s">
        <v>1174</v>
      </c>
      <c r="L996" s="44" t="s">
        <v>6617</v>
      </c>
      <c r="M996" s="52">
        <v>45938.393055555556</v>
      </c>
      <c r="N996" s="52">
        <v>45946.361805555556</v>
      </c>
      <c r="O996" s="44" t="s">
        <v>37</v>
      </c>
      <c r="P996" s="44" t="s">
        <v>37</v>
      </c>
      <c r="Q996" s="44" t="s">
        <v>3805</v>
      </c>
      <c r="R996" s="44" t="s">
        <v>3806</v>
      </c>
      <c r="S996" s="44" t="s">
        <v>6618</v>
      </c>
      <c r="T996" s="44" t="s">
        <v>3828</v>
      </c>
      <c r="U996" s="44">
        <v>16</v>
      </c>
      <c r="V996" s="44" t="s">
        <v>44</v>
      </c>
      <c r="W996" s="44" t="str">
        <f>VLOOKUP(D996,TIPOLOGIA!A:F,6,0)</f>
        <v>TERRESTRE</v>
      </c>
      <c r="X996" s="44" t="s">
        <v>1309</v>
      </c>
      <c r="Y996" s="44">
        <v>1</v>
      </c>
      <c r="Z996" s="63">
        <f>IF(T996="SOPORTE_TELEFÓNICO",'TARIFAS 2025'!$B$14,IF(V996="PRINCIPAL",'TARIFAS 2025'!$B$11,IF(V996="INTERMEDIA",'TARIFAS 2025'!$C$11,IF(V996="LEJANA",'TARIFAS 2025'!$D$11))))</f>
        <v>40250</v>
      </c>
      <c r="AA996" s="63">
        <f t="shared" si="15"/>
        <v>40250</v>
      </c>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1"/>
      <c r="BD996" s="41"/>
      <c r="BE996" s="41"/>
      <c r="BF996" s="41"/>
      <c r="BG996" s="41"/>
    </row>
    <row r="997" spans="1:59" s="35" customFormat="1" ht="15.6">
      <c r="A997" s="44" t="s">
        <v>98</v>
      </c>
      <c r="B997" s="44" t="str">
        <f>VLOOKUP(A997,'CENTROS DE COSTOS'!A:D,2,0)</f>
        <v>0036-0007</v>
      </c>
      <c r="C997" s="44" t="str">
        <f>VLOOKUP(A997,'CENTROS DE COSTOS'!A:D,3,0)</f>
        <v>Wompi Santander</v>
      </c>
      <c r="D997" s="44">
        <v>15176</v>
      </c>
      <c r="E997" s="44">
        <v>2856149</v>
      </c>
      <c r="F997" s="44">
        <v>33975</v>
      </c>
      <c r="G997" s="44" t="s">
        <v>35</v>
      </c>
      <c r="H997" s="44" t="s">
        <v>324</v>
      </c>
      <c r="I997" s="44" t="s">
        <v>340</v>
      </c>
      <c r="J997" s="44" t="s">
        <v>6619</v>
      </c>
      <c r="K997" s="44" t="s">
        <v>1174</v>
      </c>
      <c r="L997" s="44" t="s">
        <v>6620</v>
      </c>
      <c r="M997" s="52">
        <v>45938.404166666667</v>
      </c>
      <c r="N997" s="52">
        <v>45946.364583333336</v>
      </c>
      <c r="O997" s="44" t="s">
        <v>37</v>
      </c>
      <c r="P997" s="44" t="s">
        <v>37</v>
      </c>
      <c r="Q997" s="44" t="s">
        <v>3805</v>
      </c>
      <c r="R997" s="44" t="s">
        <v>3806</v>
      </c>
      <c r="S997" s="44" t="s">
        <v>6621</v>
      </c>
      <c r="T997" s="44" t="s">
        <v>3828</v>
      </c>
      <c r="U997" s="44">
        <v>48</v>
      </c>
      <c r="V997" s="44" t="s">
        <v>44</v>
      </c>
      <c r="W997" s="44" t="str">
        <f>VLOOKUP(D997,TIPOLOGIA!A:F,6,0)</f>
        <v>TERRESTRE</v>
      </c>
      <c r="X997" s="44" t="s">
        <v>5226</v>
      </c>
      <c r="Y997" s="44">
        <v>1</v>
      </c>
      <c r="Z997" s="63">
        <f>IF(T997="SOPORTE_TELEFÓNICO",'TARIFAS 2025'!$B$14,IF(V997="PRINCIPAL",'TARIFAS 2025'!$B$11,IF(V997="INTERMEDIA",'TARIFAS 2025'!$C$11,IF(V997="LEJANA",'TARIFAS 2025'!$D$11))))</f>
        <v>40250</v>
      </c>
      <c r="AA997" s="63">
        <f t="shared" si="15"/>
        <v>40250</v>
      </c>
      <c r="AB997" s="41"/>
      <c r="AC997" s="41"/>
      <c r="AD997" s="41"/>
      <c r="AE997" s="41"/>
      <c r="AF997" s="41"/>
      <c r="AG997" s="41"/>
      <c r="AH997" s="41"/>
      <c r="AI997" s="41"/>
      <c r="AJ997" s="41"/>
      <c r="AK997" s="41"/>
      <c r="AL997" s="41"/>
      <c r="AM997" s="41"/>
      <c r="AN997" s="41"/>
      <c r="AO997" s="41"/>
      <c r="AP997" s="41"/>
      <c r="AQ997" s="41"/>
      <c r="AR997" s="41"/>
      <c r="AS997" s="41"/>
      <c r="AT997" s="41"/>
      <c r="AU997" s="41"/>
      <c r="AV997" s="41"/>
      <c r="AW997" s="41"/>
      <c r="AX997" s="41"/>
      <c r="AY997" s="41"/>
      <c r="AZ997" s="41"/>
      <c r="BA997" s="41"/>
      <c r="BB997" s="41"/>
      <c r="BC997" s="41"/>
      <c r="BD997" s="41"/>
      <c r="BE997" s="41"/>
      <c r="BF997" s="41"/>
      <c r="BG997" s="41"/>
    </row>
    <row r="998" spans="1:59" s="35" customFormat="1" ht="15.6">
      <c r="A998" s="44" t="s">
        <v>101</v>
      </c>
      <c r="B998" s="44" t="str">
        <f>VLOOKUP(A998,'CENTROS DE COSTOS'!A:D,2,0)</f>
        <v>0036-0006</v>
      </c>
      <c r="C998" s="44" t="str">
        <f>VLOOKUP(A998,'CENTROS DE COSTOS'!A:D,3,0)</f>
        <v>Wompi Oriente</v>
      </c>
      <c r="D998" s="44">
        <v>85410</v>
      </c>
      <c r="E998" s="44">
        <v>2856253</v>
      </c>
      <c r="F998" s="44">
        <v>34246</v>
      </c>
      <c r="G998" s="44" t="s">
        <v>35</v>
      </c>
      <c r="H998" s="44" t="s">
        <v>483</v>
      </c>
      <c r="I998" s="44" t="s">
        <v>498</v>
      </c>
      <c r="J998" s="44" t="s">
        <v>6622</v>
      </c>
      <c r="K998" s="44" t="s">
        <v>1174</v>
      </c>
      <c r="L998" s="44" t="s">
        <v>6623</v>
      </c>
      <c r="M998" s="52">
        <v>45938.405555555553</v>
      </c>
      <c r="N998" s="52">
        <v>45946.367361111108</v>
      </c>
      <c r="O998" s="44" t="s">
        <v>37</v>
      </c>
      <c r="P998" s="44" t="s">
        <v>37</v>
      </c>
      <c r="Q998" s="44" t="s">
        <v>3805</v>
      </c>
      <c r="R998" s="44" t="s">
        <v>3806</v>
      </c>
      <c r="S998" s="44" t="s">
        <v>6624</v>
      </c>
      <c r="T998" s="44" t="s">
        <v>3828</v>
      </c>
      <c r="U998" s="44">
        <v>32</v>
      </c>
      <c r="V998" s="44" t="s">
        <v>43</v>
      </c>
      <c r="W998" s="44" t="str">
        <f>VLOOKUP(D998,TIPOLOGIA!A:F,6,0)</f>
        <v>TERRESTRE</v>
      </c>
      <c r="X998" s="44" t="s">
        <v>1242</v>
      </c>
      <c r="Y998" s="44">
        <v>1</v>
      </c>
      <c r="Z998" s="63">
        <f>IF(T998="SOPORTE_TELEFÓNICO",'TARIFAS 2025'!$B$14,IF(V998="PRINCIPAL",'TARIFAS 2025'!$B$11,IF(V998="INTERMEDIA",'TARIFAS 2025'!$C$11,IF(V998="LEJANA",'TARIFAS 2025'!$D$11))))</f>
        <v>36351</v>
      </c>
      <c r="AA998" s="63">
        <f t="shared" si="15"/>
        <v>36351</v>
      </c>
      <c r="AB998" s="41"/>
      <c r="AC998" s="41"/>
      <c r="AD998" s="41"/>
      <c r="AE998" s="41"/>
      <c r="AF998" s="41"/>
      <c r="AG998" s="41"/>
      <c r="AH998" s="41"/>
      <c r="AI998" s="41"/>
      <c r="AJ998" s="41"/>
      <c r="AK998" s="41"/>
      <c r="AL998" s="41"/>
      <c r="AM998" s="41"/>
      <c r="AN998" s="41"/>
      <c r="AO998" s="41"/>
      <c r="AP998" s="41"/>
      <c r="AQ998" s="41"/>
      <c r="AR998" s="41"/>
      <c r="AS998" s="41"/>
      <c r="AT998" s="41"/>
      <c r="AU998" s="41"/>
      <c r="AV998" s="41"/>
      <c r="AW998" s="41"/>
      <c r="AX998" s="41"/>
      <c r="AY998" s="41"/>
      <c r="AZ998" s="41"/>
      <c r="BA998" s="41"/>
      <c r="BB998" s="41"/>
      <c r="BC998" s="41"/>
      <c r="BD998" s="41"/>
      <c r="BE998" s="41"/>
      <c r="BF998" s="41"/>
      <c r="BG998" s="41"/>
    </row>
    <row r="999" spans="1:59" s="35" customFormat="1" ht="15.6">
      <c r="A999" s="44" t="s">
        <v>73</v>
      </c>
      <c r="B999" s="44" t="str">
        <f>VLOOKUP(A999,'CENTROS DE COSTOS'!A:D,2,0)</f>
        <v>0036-0004</v>
      </c>
      <c r="C999" s="44" t="str">
        <f>VLOOKUP(A999,'CENTROS DE COSTOS'!A:D,3,0)</f>
        <v>Wompi Centro</v>
      </c>
      <c r="D999" s="44">
        <v>11001</v>
      </c>
      <c r="E999" s="44">
        <v>2864405</v>
      </c>
      <c r="F999" s="44">
        <v>59751</v>
      </c>
      <c r="G999" s="44" t="s">
        <v>35</v>
      </c>
      <c r="H999" s="44" t="s">
        <v>620</v>
      </c>
      <c r="I999" s="44" t="s">
        <v>2057</v>
      </c>
      <c r="J999" s="44" t="s">
        <v>6625</v>
      </c>
      <c r="K999" s="44" t="s">
        <v>1174</v>
      </c>
      <c r="L999" s="44" t="s">
        <v>6626</v>
      </c>
      <c r="M999" s="52">
        <v>45939.602777777778</v>
      </c>
      <c r="N999" s="52">
        <v>45946.385416666664</v>
      </c>
      <c r="O999" s="44" t="s">
        <v>37</v>
      </c>
      <c r="P999" s="44" t="s">
        <v>37</v>
      </c>
      <c r="Q999" s="44" t="s">
        <v>3805</v>
      </c>
      <c r="R999" s="44" t="s">
        <v>3806</v>
      </c>
      <c r="S999" s="44" t="s">
        <v>6615</v>
      </c>
      <c r="T999" s="44" t="s">
        <v>1178</v>
      </c>
      <c r="U999" s="44">
        <v>32</v>
      </c>
      <c r="V999" s="44" t="s">
        <v>42</v>
      </c>
      <c r="W999" s="44" t="str">
        <f>VLOOKUP(D999,TIPOLOGIA!A:F,6,0)</f>
        <v>TERRESTRE</v>
      </c>
      <c r="X999" s="44" t="s">
        <v>5226</v>
      </c>
      <c r="Y999" s="44">
        <v>1</v>
      </c>
      <c r="Z999" s="63">
        <f>IF(T999="SOPORTE_TELEFÓNICO",'TARIFAS 2025'!$B$14,IF(V999="PRINCIPAL",'TARIFAS 2025'!$B$11,IF(V999="INTERMEDIA",'TARIFAS 2025'!$C$11,IF(V999="LEJANA",'TARIFAS 2025'!$D$11))))</f>
        <v>31419</v>
      </c>
      <c r="AA999" s="63">
        <f t="shared" si="15"/>
        <v>31419</v>
      </c>
      <c r="AB999" s="41"/>
      <c r="AC999" s="41"/>
      <c r="AD999" s="41"/>
      <c r="AE999" s="41"/>
      <c r="AF999" s="41"/>
      <c r="AG999" s="41"/>
      <c r="AH999" s="41"/>
      <c r="AI999" s="41"/>
      <c r="AJ999" s="41"/>
      <c r="AK999" s="41"/>
      <c r="AL999" s="41"/>
      <c r="AM999" s="41"/>
      <c r="AN999" s="41"/>
      <c r="AO999" s="41"/>
      <c r="AP999" s="41"/>
      <c r="AQ999" s="41"/>
      <c r="AR999" s="41"/>
      <c r="AS999" s="41"/>
      <c r="AT999" s="41"/>
      <c r="AU999" s="41"/>
      <c r="AV999" s="41"/>
      <c r="AW999" s="41"/>
      <c r="AX999" s="41"/>
      <c r="AY999" s="41"/>
      <c r="AZ999" s="41"/>
      <c r="BA999" s="41"/>
      <c r="BB999" s="41"/>
      <c r="BC999" s="41"/>
      <c r="BD999" s="41"/>
      <c r="BE999" s="41"/>
      <c r="BF999" s="41"/>
      <c r="BG999" s="41"/>
    </row>
    <row r="1000" spans="1:59" s="35" customFormat="1" ht="15.6">
      <c r="A1000" s="44" t="s">
        <v>98</v>
      </c>
      <c r="B1000" s="44" t="str">
        <f>VLOOKUP(A1000,'CENTROS DE COSTOS'!A:D,2,0)</f>
        <v>0036-0007</v>
      </c>
      <c r="C1000" s="44" t="str">
        <f>VLOOKUP(A1000,'CENTROS DE COSTOS'!A:D,3,0)</f>
        <v>Wompi Santander</v>
      </c>
      <c r="D1000" s="44">
        <v>15759</v>
      </c>
      <c r="E1000" s="44">
        <v>2856624</v>
      </c>
      <c r="F1000" s="44">
        <v>47017</v>
      </c>
      <c r="G1000" s="44" t="s">
        <v>35</v>
      </c>
      <c r="H1000" s="44" t="s">
        <v>324</v>
      </c>
      <c r="I1000" s="44" t="s">
        <v>414</v>
      </c>
      <c r="J1000" s="44" t="s">
        <v>6627</v>
      </c>
      <c r="K1000" s="44" t="s">
        <v>1174</v>
      </c>
      <c r="L1000" s="44" t="s">
        <v>6628</v>
      </c>
      <c r="M1000" s="52">
        <v>45938.436111111114</v>
      </c>
      <c r="N1000" s="52">
        <v>45946.386111111111</v>
      </c>
      <c r="O1000" s="44" t="s">
        <v>37</v>
      </c>
      <c r="P1000" s="44" t="s">
        <v>37</v>
      </c>
      <c r="Q1000" s="44" t="s">
        <v>3805</v>
      </c>
      <c r="R1000" s="44" t="s">
        <v>3806</v>
      </c>
      <c r="S1000" s="44" t="s">
        <v>6629</v>
      </c>
      <c r="T1000" s="44" t="s">
        <v>3828</v>
      </c>
      <c r="U1000" s="44">
        <v>32</v>
      </c>
      <c r="V1000" s="44" t="s">
        <v>43</v>
      </c>
      <c r="W1000" s="44" t="str">
        <f>VLOOKUP(D1000,TIPOLOGIA!A:F,6,0)</f>
        <v>TERRESTRE</v>
      </c>
      <c r="X1000" s="44" t="s">
        <v>1309</v>
      </c>
      <c r="Y1000" s="44">
        <v>1</v>
      </c>
      <c r="Z1000" s="63">
        <f>IF(T1000="SOPORTE_TELEFÓNICO",'TARIFAS 2025'!$B$14,IF(V1000="PRINCIPAL",'TARIFAS 2025'!$B$11,IF(V1000="INTERMEDIA",'TARIFAS 2025'!$C$11,IF(V1000="LEJANA",'TARIFAS 2025'!$D$11))))</f>
        <v>36351</v>
      </c>
      <c r="AA1000" s="63">
        <f t="shared" si="15"/>
        <v>36351</v>
      </c>
      <c r="AB1000" s="41"/>
      <c r="AC1000" s="41"/>
      <c r="AD1000" s="41"/>
      <c r="AE1000" s="41"/>
      <c r="AF1000" s="41"/>
      <c r="AG1000" s="41"/>
      <c r="AH1000" s="41"/>
      <c r="AI1000" s="41"/>
      <c r="AJ1000" s="41"/>
      <c r="AK1000" s="41"/>
      <c r="AL1000" s="41"/>
      <c r="AM1000" s="41"/>
      <c r="AN1000" s="41"/>
      <c r="AO1000" s="41"/>
      <c r="AP1000" s="41"/>
      <c r="AQ1000" s="41"/>
      <c r="AR1000" s="41"/>
      <c r="AS1000" s="41"/>
      <c r="AT1000" s="41"/>
      <c r="AU1000" s="41"/>
      <c r="AV1000" s="41"/>
      <c r="AW1000" s="41"/>
      <c r="AX1000" s="41"/>
      <c r="AY1000" s="41"/>
      <c r="AZ1000" s="41"/>
      <c r="BA1000" s="41"/>
      <c r="BB1000" s="41"/>
      <c r="BC1000" s="41"/>
      <c r="BD1000" s="41"/>
      <c r="BE1000" s="41"/>
      <c r="BF1000" s="41"/>
      <c r="BG1000" s="41"/>
    </row>
    <row r="1001" spans="1:59" s="35" customFormat="1" ht="15.6">
      <c r="A1001" s="44" t="s">
        <v>90</v>
      </c>
      <c r="B1001" s="44" t="str">
        <f>VLOOKUP(A1001,'CENTROS DE COSTOS'!A:D,2,0)</f>
        <v>0036-0005</v>
      </c>
      <c r="C1001" s="44" t="str">
        <f>VLOOKUP(A1001,'CENTROS DE COSTOS'!A:D,3,0)</f>
        <v>Wompi Noroccidente</v>
      </c>
      <c r="D1001" s="44">
        <v>5697</v>
      </c>
      <c r="E1001" s="44">
        <v>2857116</v>
      </c>
      <c r="F1001" s="44">
        <v>17702</v>
      </c>
      <c r="G1001" s="44" t="s">
        <v>35</v>
      </c>
      <c r="H1001" s="44" t="s">
        <v>122</v>
      </c>
      <c r="I1001" s="44" t="s">
        <v>180</v>
      </c>
      <c r="J1001" s="44" t="s">
        <v>2765</v>
      </c>
      <c r="K1001" s="44" t="s">
        <v>1174</v>
      </c>
      <c r="L1001" s="44" t="s">
        <v>6630</v>
      </c>
      <c r="M1001" s="52">
        <v>45938.459027777775</v>
      </c>
      <c r="N1001" s="52">
        <v>45946.388194444444</v>
      </c>
      <c r="O1001" s="44" t="s">
        <v>37</v>
      </c>
      <c r="P1001" s="44" t="s">
        <v>37</v>
      </c>
      <c r="Q1001" s="44" t="s">
        <v>3805</v>
      </c>
      <c r="R1001" s="44" t="s">
        <v>3806</v>
      </c>
      <c r="S1001" s="44" t="s">
        <v>6631</v>
      </c>
      <c r="T1001" s="44" t="s">
        <v>3828</v>
      </c>
      <c r="U1001" s="44">
        <v>16</v>
      </c>
      <c r="V1001" s="44" t="s">
        <v>43</v>
      </c>
      <c r="W1001" s="44" t="str">
        <f>VLOOKUP(D1001,TIPOLOGIA!A:F,6,0)</f>
        <v>TERRESTRE</v>
      </c>
      <c r="X1001" s="44" t="s">
        <v>4908</v>
      </c>
      <c r="Y1001" s="44">
        <v>1</v>
      </c>
      <c r="Z1001" s="63">
        <f>IF(T1001="SOPORTE_TELEFÓNICO",'TARIFAS 2025'!$B$14,IF(V1001="PRINCIPAL",'TARIFAS 2025'!$B$11,IF(V1001="INTERMEDIA",'TARIFAS 2025'!$C$11,IF(V1001="LEJANA",'TARIFAS 2025'!$D$11))))</f>
        <v>36351</v>
      </c>
      <c r="AA1001" s="63">
        <f t="shared" si="15"/>
        <v>36351</v>
      </c>
      <c r="AB1001" s="41"/>
      <c r="AC1001" s="41"/>
      <c r="AD1001" s="41"/>
      <c r="AE1001" s="41"/>
      <c r="AF1001" s="41"/>
      <c r="AG1001" s="41"/>
      <c r="AH1001" s="41"/>
      <c r="AI1001" s="41"/>
      <c r="AJ1001" s="41"/>
      <c r="AK1001" s="41"/>
      <c r="AL1001" s="41"/>
      <c r="AM1001" s="41"/>
      <c r="AN1001" s="41"/>
      <c r="AO1001" s="41"/>
      <c r="AP1001" s="41"/>
      <c r="AQ1001" s="41"/>
      <c r="AR1001" s="41"/>
      <c r="AS1001" s="41"/>
      <c r="AT1001" s="41"/>
      <c r="AU1001" s="41"/>
      <c r="AV1001" s="41"/>
      <c r="AW1001" s="41"/>
      <c r="AX1001" s="41"/>
      <c r="AY1001" s="41"/>
      <c r="AZ1001" s="41"/>
      <c r="BA1001" s="41"/>
      <c r="BB1001" s="41"/>
      <c r="BC1001" s="41"/>
      <c r="BD1001" s="41"/>
      <c r="BE1001" s="41"/>
      <c r="BF1001" s="41"/>
      <c r="BG1001" s="41"/>
    </row>
    <row r="1002" spans="1:59" s="35" customFormat="1" ht="15.6">
      <c r="A1002" s="44" t="s">
        <v>73</v>
      </c>
      <c r="B1002" s="44" t="str">
        <f>VLOOKUP(A1002,'CENTROS DE COSTOS'!A:D,2,0)</f>
        <v>0036-0004</v>
      </c>
      <c r="C1002" s="44" t="str">
        <f>VLOOKUP(A1002,'CENTROS DE COSTOS'!A:D,3,0)</f>
        <v>Wompi Centro</v>
      </c>
      <c r="D1002" s="44">
        <v>11001</v>
      </c>
      <c r="E1002" s="44">
        <v>2865116</v>
      </c>
      <c r="F1002" s="44">
        <v>24107</v>
      </c>
      <c r="G1002" s="44" t="s">
        <v>35</v>
      </c>
      <c r="H1002" s="44" t="s">
        <v>620</v>
      </c>
      <c r="I1002" s="44" t="s">
        <v>2057</v>
      </c>
      <c r="J1002" s="44" t="s">
        <v>6632</v>
      </c>
      <c r="K1002" s="44" t="s">
        <v>1174</v>
      </c>
      <c r="L1002" s="44" t="s">
        <v>6633</v>
      </c>
      <c r="M1002" s="52">
        <v>45939.654861111114</v>
      </c>
      <c r="N1002" s="52">
        <v>45946.388888888891</v>
      </c>
      <c r="O1002" s="44" t="s">
        <v>37</v>
      </c>
      <c r="P1002" s="44" t="s">
        <v>37</v>
      </c>
      <c r="Q1002" s="44" t="s">
        <v>3805</v>
      </c>
      <c r="R1002" s="44" t="s">
        <v>3806</v>
      </c>
      <c r="S1002" s="44" t="s">
        <v>6634</v>
      </c>
      <c r="T1002" s="44" t="s">
        <v>1178</v>
      </c>
      <c r="U1002" s="44">
        <v>48</v>
      </c>
      <c r="V1002" s="44" t="s">
        <v>42</v>
      </c>
      <c r="W1002" s="44" t="str">
        <f>VLOOKUP(D1002,TIPOLOGIA!A:F,6,0)</f>
        <v>TERRESTRE</v>
      </c>
      <c r="X1002" s="44" t="s">
        <v>3837</v>
      </c>
      <c r="Y1002" s="44">
        <v>1</v>
      </c>
      <c r="Z1002" s="63">
        <f>IF(T1002="SOPORTE_TELEFÓNICO",'TARIFAS 2025'!$B$14,IF(V1002="PRINCIPAL",'TARIFAS 2025'!$B$11,IF(V1002="INTERMEDIA",'TARIFAS 2025'!$C$11,IF(V1002="LEJANA",'TARIFAS 2025'!$D$11))))</f>
        <v>31419</v>
      </c>
      <c r="AA1002" s="63">
        <f t="shared" si="15"/>
        <v>31419</v>
      </c>
      <c r="AB1002" s="41"/>
      <c r="AC1002" s="41"/>
      <c r="AD1002" s="41"/>
      <c r="AE1002" s="41"/>
      <c r="AF1002" s="41"/>
      <c r="AG1002" s="41"/>
      <c r="AH1002" s="41"/>
      <c r="AI1002" s="41"/>
      <c r="AJ1002" s="41"/>
      <c r="AK1002" s="41"/>
      <c r="AL1002" s="41"/>
      <c r="AM1002" s="41"/>
      <c r="AN1002" s="41"/>
      <c r="AO1002" s="41"/>
      <c r="AP1002" s="41"/>
      <c r="AQ1002" s="41"/>
      <c r="AR1002" s="41"/>
      <c r="AS1002" s="41"/>
      <c r="AT1002" s="41"/>
      <c r="AU1002" s="41"/>
      <c r="AV1002" s="41"/>
      <c r="AW1002" s="41"/>
      <c r="AX1002" s="41"/>
      <c r="AY1002" s="41"/>
      <c r="AZ1002" s="41"/>
      <c r="BA1002" s="41"/>
      <c r="BB1002" s="41"/>
      <c r="BC1002" s="41"/>
      <c r="BD1002" s="41"/>
      <c r="BE1002" s="41"/>
      <c r="BF1002" s="41"/>
      <c r="BG1002" s="41"/>
    </row>
    <row r="1003" spans="1:59" s="35" customFormat="1" ht="15.6">
      <c r="A1003" s="44" t="s">
        <v>98</v>
      </c>
      <c r="B1003" s="44" t="str">
        <f>VLOOKUP(A1003,'CENTROS DE COSTOS'!A:D,2,0)</f>
        <v>0036-0007</v>
      </c>
      <c r="C1003" s="44" t="str">
        <f>VLOOKUP(A1003,'CENTROS DE COSTOS'!A:D,3,0)</f>
        <v>Wompi Santander</v>
      </c>
      <c r="D1003" s="44">
        <v>15759</v>
      </c>
      <c r="E1003" s="44">
        <v>2857223</v>
      </c>
      <c r="F1003" s="44">
        <v>43028</v>
      </c>
      <c r="G1003" s="44" t="s">
        <v>35</v>
      </c>
      <c r="H1003" s="44" t="s">
        <v>324</v>
      </c>
      <c r="I1003" s="44" t="s">
        <v>414</v>
      </c>
      <c r="J1003" s="44" t="s">
        <v>3027</v>
      </c>
      <c r="K1003" s="44" t="s">
        <v>1174</v>
      </c>
      <c r="L1003" s="44" t="s">
        <v>6635</v>
      </c>
      <c r="M1003" s="52">
        <v>45938.472916666666</v>
      </c>
      <c r="N1003" s="52">
        <v>45946.395138888889</v>
      </c>
      <c r="O1003" s="44" t="s">
        <v>37</v>
      </c>
      <c r="P1003" s="44" t="s">
        <v>37</v>
      </c>
      <c r="Q1003" s="44" t="s">
        <v>3805</v>
      </c>
      <c r="R1003" s="44" t="s">
        <v>3806</v>
      </c>
      <c r="S1003" s="44" t="s">
        <v>6636</v>
      </c>
      <c r="T1003" s="44" t="s">
        <v>3828</v>
      </c>
      <c r="U1003" s="44">
        <v>64</v>
      </c>
      <c r="V1003" s="44" t="s">
        <v>43</v>
      </c>
      <c r="W1003" s="44" t="str">
        <f>VLOOKUP(D1003,TIPOLOGIA!A:F,6,0)</f>
        <v>TERRESTRE</v>
      </c>
      <c r="X1003" s="44" t="s">
        <v>2281</v>
      </c>
      <c r="Y1003" s="44">
        <v>1</v>
      </c>
      <c r="Z1003" s="63">
        <f>IF(T1003="SOPORTE_TELEFÓNICO",'TARIFAS 2025'!$B$14,IF(V1003="PRINCIPAL",'TARIFAS 2025'!$B$11,IF(V1003="INTERMEDIA",'TARIFAS 2025'!$C$11,IF(V1003="LEJANA",'TARIFAS 2025'!$D$11))))</f>
        <v>36351</v>
      </c>
      <c r="AA1003" s="63">
        <f t="shared" si="15"/>
        <v>36351</v>
      </c>
      <c r="AB1003" s="41"/>
      <c r="AC1003" s="41"/>
      <c r="AD1003" s="41"/>
      <c r="AE1003" s="41"/>
      <c r="AF1003" s="41"/>
      <c r="AG1003" s="41"/>
      <c r="AH1003" s="41"/>
      <c r="AI1003" s="41"/>
      <c r="AJ1003" s="41"/>
      <c r="AK1003" s="41"/>
      <c r="AL1003" s="41"/>
      <c r="AM1003" s="41"/>
      <c r="AN1003" s="41"/>
      <c r="AO1003" s="41"/>
      <c r="AP1003" s="41"/>
      <c r="AQ1003" s="41"/>
      <c r="AR1003" s="41"/>
      <c r="AS1003" s="41"/>
      <c r="AT1003" s="41"/>
      <c r="AU1003" s="41"/>
      <c r="AV1003" s="41"/>
      <c r="AW1003" s="41"/>
      <c r="AX1003" s="41"/>
      <c r="AY1003" s="41"/>
      <c r="AZ1003" s="41"/>
      <c r="BA1003" s="41"/>
      <c r="BB1003" s="41"/>
      <c r="BC1003" s="41"/>
      <c r="BD1003" s="41"/>
      <c r="BE1003" s="41"/>
      <c r="BF1003" s="41"/>
      <c r="BG1003" s="41"/>
    </row>
    <row r="1004" spans="1:59" s="35" customFormat="1" ht="15.6">
      <c r="A1004" s="44" t="s">
        <v>70</v>
      </c>
      <c r="B1004" s="44" t="str">
        <f>VLOOKUP(A1004,'CENTROS DE COSTOS'!A:D,2,0)</f>
        <v>0036-0001</v>
      </c>
      <c r="C1004" s="44" t="str">
        <f>VLOOKUP(A1004,'CENTROS DE COSTOS'!A:D,3,0)</f>
        <v>Wompi Costa</v>
      </c>
      <c r="D1004" s="44">
        <v>8638</v>
      </c>
      <c r="E1004" s="44">
        <v>2857809</v>
      </c>
      <c r="F1004" s="44">
        <v>59232</v>
      </c>
      <c r="G1004" s="44" t="s">
        <v>35</v>
      </c>
      <c r="H1004" s="44" t="s">
        <v>255</v>
      </c>
      <c r="I1004" s="44" t="s">
        <v>137</v>
      </c>
      <c r="J1004" s="44" t="s">
        <v>6637</v>
      </c>
      <c r="K1004" s="44" t="s">
        <v>1174</v>
      </c>
      <c r="L1004" s="44" t="s">
        <v>6638</v>
      </c>
      <c r="M1004" s="52">
        <v>45938.512499999997</v>
      </c>
      <c r="N1004" s="52">
        <v>45946.397222222222</v>
      </c>
      <c r="O1004" s="44" t="s">
        <v>37</v>
      </c>
      <c r="P1004" s="44" t="s">
        <v>37</v>
      </c>
      <c r="Q1004" s="44" t="s">
        <v>3805</v>
      </c>
      <c r="R1004" s="44" t="s">
        <v>3806</v>
      </c>
      <c r="S1004" s="44" t="s">
        <v>6639</v>
      </c>
      <c r="T1004" s="44" t="s">
        <v>3828</v>
      </c>
      <c r="U1004" s="44">
        <v>40</v>
      </c>
      <c r="V1004" s="44" t="s">
        <v>43</v>
      </c>
      <c r="W1004" s="44" t="str">
        <f>VLOOKUP(D1004,TIPOLOGIA!A:F,6,0)</f>
        <v>TERRESTRE</v>
      </c>
      <c r="X1004" s="44" t="s">
        <v>5226</v>
      </c>
      <c r="Y1004" s="44">
        <v>1</v>
      </c>
      <c r="Z1004" s="63">
        <f>IF(T1004="SOPORTE_TELEFÓNICO",'TARIFAS 2025'!$B$14,IF(V1004="PRINCIPAL",'TARIFAS 2025'!$B$11,IF(V1004="INTERMEDIA",'TARIFAS 2025'!$C$11,IF(V1004="LEJANA",'TARIFAS 2025'!$D$11))))</f>
        <v>36351</v>
      </c>
      <c r="AA1004" s="63">
        <f t="shared" si="15"/>
        <v>36351</v>
      </c>
      <c r="AB1004" s="41"/>
      <c r="AC1004" s="41"/>
      <c r="AD1004" s="41"/>
      <c r="AE1004" s="41"/>
      <c r="AF1004" s="41"/>
      <c r="AG1004" s="41"/>
      <c r="AH1004" s="41"/>
      <c r="AI1004" s="41"/>
      <c r="AJ1004" s="41"/>
      <c r="AK1004" s="41"/>
      <c r="AL1004" s="41"/>
      <c r="AM1004" s="41"/>
      <c r="AN1004" s="41"/>
      <c r="AO1004" s="41"/>
      <c r="AP1004" s="41"/>
      <c r="AQ1004" s="41"/>
      <c r="AR1004" s="41"/>
      <c r="AS1004" s="41"/>
      <c r="AT1004" s="41"/>
      <c r="AU1004" s="41"/>
      <c r="AV1004" s="41"/>
      <c r="AW1004" s="41"/>
      <c r="AX1004" s="41"/>
      <c r="AY1004" s="41"/>
      <c r="AZ1004" s="41"/>
      <c r="BA1004" s="41"/>
      <c r="BB1004" s="41"/>
      <c r="BC1004" s="41"/>
      <c r="BD1004" s="41"/>
      <c r="BE1004" s="41"/>
      <c r="BF1004" s="41"/>
      <c r="BG1004" s="41"/>
    </row>
    <row r="1005" spans="1:59" s="35" customFormat="1" ht="15.6">
      <c r="A1005" s="44" t="s">
        <v>90</v>
      </c>
      <c r="B1005" s="44" t="str">
        <f>VLOOKUP(A1005,'CENTROS DE COSTOS'!A:D,2,0)</f>
        <v>0036-0005</v>
      </c>
      <c r="C1005" s="44" t="str">
        <f>VLOOKUP(A1005,'CENTROS DE COSTOS'!A:D,3,0)</f>
        <v>Wompi Noroccidente</v>
      </c>
      <c r="D1005" s="44">
        <v>5113</v>
      </c>
      <c r="E1005" s="44">
        <v>2857784</v>
      </c>
      <c r="F1005" s="44">
        <v>72821</v>
      </c>
      <c r="G1005" s="44" t="s">
        <v>35</v>
      </c>
      <c r="H1005" s="44" t="s">
        <v>122</v>
      </c>
      <c r="I1005" s="44" t="s">
        <v>160</v>
      </c>
      <c r="J1005" s="44" t="s">
        <v>6640</v>
      </c>
      <c r="K1005" s="44" t="s">
        <v>1174</v>
      </c>
      <c r="L1005" s="44" t="s">
        <v>6641</v>
      </c>
      <c r="M1005" s="52">
        <v>45938.520833333336</v>
      </c>
      <c r="N1005" s="52">
        <v>45946.402083333334</v>
      </c>
      <c r="O1005" s="44" t="s">
        <v>37</v>
      </c>
      <c r="P1005" s="44" t="s">
        <v>37</v>
      </c>
      <c r="Q1005" s="44" t="s">
        <v>3805</v>
      </c>
      <c r="R1005" s="44" t="s">
        <v>3806</v>
      </c>
      <c r="S1005" s="44" t="s">
        <v>6642</v>
      </c>
      <c r="T1005" s="44" t="s">
        <v>3828</v>
      </c>
      <c r="U1005" s="44">
        <v>48</v>
      </c>
      <c r="V1005" s="44" t="s">
        <v>44</v>
      </c>
      <c r="W1005" s="44" t="str">
        <f>VLOOKUP(D1005,TIPOLOGIA!A:F,6,0)</f>
        <v>TERRESTRE</v>
      </c>
      <c r="X1005" s="44" t="s">
        <v>6643</v>
      </c>
      <c r="Y1005" s="44">
        <v>1</v>
      </c>
      <c r="Z1005" s="63">
        <f>IF(T1005="SOPORTE_TELEFÓNICO",'TARIFAS 2025'!$B$14,IF(V1005="PRINCIPAL",'TARIFAS 2025'!$B$11,IF(V1005="INTERMEDIA",'TARIFAS 2025'!$C$11,IF(V1005="LEJANA",'TARIFAS 2025'!$D$11))))</f>
        <v>40250</v>
      </c>
      <c r="AA1005" s="63">
        <f t="shared" si="15"/>
        <v>40250</v>
      </c>
      <c r="AB1005" s="41"/>
      <c r="AC1005" s="41"/>
      <c r="AD1005" s="41"/>
      <c r="AE1005" s="41"/>
      <c r="AF1005" s="41"/>
      <c r="AG1005" s="41"/>
      <c r="AH1005" s="41"/>
      <c r="AI1005" s="41"/>
      <c r="AJ1005" s="41"/>
      <c r="AK1005" s="41"/>
      <c r="AL1005" s="41"/>
      <c r="AM1005" s="41"/>
      <c r="AN1005" s="41"/>
      <c r="AO1005" s="41"/>
      <c r="AP1005" s="41"/>
      <c r="AQ1005" s="41"/>
      <c r="AR1005" s="41"/>
      <c r="AS1005" s="41"/>
      <c r="AT1005" s="41"/>
      <c r="AU1005" s="41"/>
      <c r="AV1005" s="41"/>
      <c r="AW1005" s="41"/>
      <c r="AX1005" s="41"/>
      <c r="AY1005" s="41"/>
      <c r="AZ1005" s="41"/>
      <c r="BA1005" s="41"/>
      <c r="BB1005" s="41"/>
      <c r="BC1005" s="41"/>
      <c r="BD1005" s="41"/>
      <c r="BE1005" s="41"/>
      <c r="BF1005" s="41"/>
      <c r="BG1005" s="41"/>
    </row>
    <row r="1006" spans="1:59" s="35" customFormat="1" ht="15.6">
      <c r="A1006" s="44" t="s">
        <v>73</v>
      </c>
      <c r="B1006" s="44" t="str">
        <f>VLOOKUP(A1006,'CENTROS DE COSTOS'!A:D,2,0)</f>
        <v>0036-0004</v>
      </c>
      <c r="C1006" s="44" t="str">
        <f>VLOOKUP(A1006,'CENTROS DE COSTOS'!A:D,3,0)</f>
        <v>Wompi Centro</v>
      </c>
      <c r="D1006" s="44">
        <v>11001</v>
      </c>
      <c r="E1006" s="44">
        <v>2854087</v>
      </c>
      <c r="F1006" s="44">
        <v>47414</v>
      </c>
      <c r="G1006" s="44" t="s">
        <v>35</v>
      </c>
      <c r="H1006" s="44" t="s">
        <v>620</v>
      </c>
      <c r="I1006" s="44" t="s">
        <v>2057</v>
      </c>
      <c r="J1006" s="44" t="s">
        <v>6644</v>
      </c>
      <c r="K1006" s="44" t="s">
        <v>1174</v>
      </c>
      <c r="L1006" s="44" t="s">
        <v>6645</v>
      </c>
      <c r="M1006" s="52">
        <v>45938.333333333336</v>
      </c>
      <c r="N1006" s="52">
        <v>45946.402777777781</v>
      </c>
      <c r="O1006" s="44" t="s">
        <v>37</v>
      </c>
      <c r="P1006" s="44" t="s">
        <v>37</v>
      </c>
      <c r="Q1006" s="44" t="s">
        <v>3805</v>
      </c>
      <c r="R1006" s="44" t="s">
        <v>3806</v>
      </c>
      <c r="S1006" s="44" t="s">
        <v>6646</v>
      </c>
      <c r="T1006" s="44" t="s">
        <v>1178</v>
      </c>
      <c r="U1006" s="44">
        <v>32</v>
      </c>
      <c r="V1006" s="44" t="s">
        <v>42</v>
      </c>
      <c r="W1006" s="44" t="str">
        <f>VLOOKUP(D1006,TIPOLOGIA!A:F,6,0)</f>
        <v>TERRESTRE</v>
      </c>
      <c r="X1006" s="44" t="s">
        <v>3837</v>
      </c>
      <c r="Y1006" s="44">
        <v>1</v>
      </c>
      <c r="Z1006" s="63">
        <f>IF(T1006="SOPORTE_TELEFÓNICO",'TARIFAS 2025'!$B$14,IF(V1006="PRINCIPAL",'TARIFAS 2025'!$B$11,IF(V1006="INTERMEDIA",'TARIFAS 2025'!$C$11,IF(V1006="LEJANA",'TARIFAS 2025'!$D$11))))</f>
        <v>31419</v>
      </c>
      <c r="AA1006" s="63">
        <f t="shared" si="15"/>
        <v>31419</v>
      </c>
      <c r="AB1006" s="41"/>
      <c r="AC1006" s="41"/>
      <c r="AD1006" s="41"/>
      <c r="AE1006" s="41"/>
      <c r="AF1006" s="41"/>
      <c r="AG1006" s="41"/>
      <c r="AH1006" s="41"/>
      <c r="AI1006" s="41"/>
      <c r="AJ1006" s="41"/>
      <c r="AK1006" s="41"/>
      <c r="AL1006" s="41"/>
      <c r="AM1006" s="41"/>
      <c r="AN1006" s="41"/>
      <c r="AO1006" s="41"/>
      <c r="AP1006" s="41"/>
      <c r="AQ1006" s="41"/>
      <c r="AR1006" s="41"/>
      <c r="AS1006" s="41"/>
      <c r="AT1006" s="41"/>
      <c r="AU1006" s="41"/>
      <c r="AV1006" s="41"/>
      <c r="AW1006" s="41"/>
      <c r="AX1006" s="41"/>
      <c r="AY1006" s="41"/>
      <c r="AZ1006" s="41"/>
      <c r="BA1006" s="41"/>
      <c r="BB1006" s="41"/>
      <c r="BC1006" s="41"/>
      <c r="BD1006" s="41"/>
      <c r="BE1006" s="41"/>
      <c r="BF1006" s="41"/>
      <c r="BG1006" s="41"/>
    </row>
    <row r="1007" spans="1:59" s="35" customFormat="1" ht="15.6">
      <c r="A1007" s="44" t="s">
        <v>73</v>
      </c>
      <c r="B1007" s="44" t="str">
        <f>VLOOKUP(A1007,'CENTROS DE COSTOS'!A:D,2,0)</f>
        <v>0036-0004</v>
      </c>
      <c r="C1007" s="44" t="str">
        <f>VLOOKUP(A1007,'CENTROS DE COSTOS'!A:D,3,0)</f>
        <v>Wompi Centro</v>
      </c>
      <c r="D1007" s="44">
        <v>11001</v>
      </c>
      <c r="E1007" s="44">
        <v>2867646</v>
      </c>
      <c r="F1007" s="44">
        <v>54719</v>
      </c>
      <c r="G1007" s="44" t="s">
        <v>35</v>
      </c>
      <c r="H1007" s="44" t="s">
        <v>620</v>
      </c>
      <c r="I1007" s="44" t="s">
        <v>73</v>
      </c>
      <c r="J1007" s="44" t="s">
        <v>3963</v>
      </c>
      <c r="K1007" s="44" t="s">
        <v>1174</v>
      </c>
      <c r="L1007" s="44" t="s">
        <v>6647</v>
      </c>
      <c r="M1007" s="52">
        <v>45940.397222222222</v>
      </c>
      <c r="N1007" s="52">
        <v>45946.406944444447</v>
      </c>
      <c r="O1007" s="44" t="s">
        <v>37</v>
      </c>
      <c r="P1007" s="44" t="s">
        <v>37</v>
      </c>
      <c r="Q1007" s="44" t="s">
        <v>3805</v>
      </c>
      <c r="R1007" s="44" t="s">
        <v>3806</v>
      </c>
      <c r="S1007" s="44" t="s">
        <v>6648</v>
      </c>
      <c r="T1007" s="44" t="s">
        <v>1178</v>
      </c>
      <c r="U1007" s="44">
        <v>64</v>
      </c>
      <c r="V1007" s="44" t="s">
        <v>42</v>
      </c>
      <c r="W1007" s="44" t="str">
        <f>VLOOKUP(D1007,TIPOLOGIA!A:F,6,0)</f>
        <v>TERRESTRE</v>
      </c>
      <c r="X1007" s="44" t="s">
        <v>1217</v>
      </c>
      <c r="Y1007" s="44">
        <v>1</v>
      </c>
      <c r="Z1007" s="63">
        <f>IF(T1007="SOPORTE_TELEFÓNICO",'TARIFAS 2025'!$B$14,IF(V1007="PRINCIPAL",'TARIFAS 2025'!$B$11,IF(V1007="INTERMEDIA",'TARIFAS 2025'!$C$11,IF(V1007="LEJANA",'TARIFAS 2025'!$D$11))))</f>
        <v>31419</v>
      </c>
      <c r="AA1007" s="63">
        <f t="shared" si="15"/>
        <v>31419</v>
      </c>
      <c r="AB1007" s="41"/>
      <c r="AC1007" s="41"/>
      <c r="AD1007" s="41"/>
      <c r="AE1007" s="41"/>
      <c r="AF1007" s="41"/>
      <c r="AG1007" s="41"/>
      <c r="AH1007" s="41"/>
      <c r="AI1007" s="41"/>
      <c r="AJ1007" s="41"/>
      <c r="AK1007" s="41"/>
      <c r="AL1007" s="41"/>
      <c r="AM1007" s="41"/>
      <c r="AN1007" s="41"/>
      <c r="AO1007" s="41"/>
      <c r="AP1007" s="41"/>
      <c r="AQ1007" s="41"/>
      <c r="AR1007" s="41"/>
      <c r="AS1007" s="41"/>
      <c r="AT1007" s="41"/>
      <c r="AU1007" s="41"/>
      <c r="AV1007" s="41"/>
      <c r="AW1007" s="41"/>
      <c r="AX1007" s="41"/>
      <c r="AY1007" s="41"/>
      <c r="AZ1007" s="41"/>
      <c r="BA1007" s="41"/>
      <c r="BB1007" s="41"/>
      <c r="BC1007" s="41"/>
      <c r="BD1007" s="41"/>
      <c r="BE1007" s="41"/>
      <c r="BF1007" s="41"/>
      <c r="BG1007" s="41"/>
    </row>
    <row r="1008" spans="1:59" s="35" customFormat="1" ht="15.6">
      <c r="A1008" s="44" t="s">
        <v>90</v>
      </c>
      <c r="B1008" s="44" t="str">
        <f>VLOOKUP(A1008,'CENTROS DE COSTOS'!A:D,2,0)</f>
        <v>0036-0005</v>
      </c>
      <c r="C1008" s="44" t="str">
        <f>VLOOKUP(A1008,'CENTROS DE COSTOS'!A:D,3,0)</f>
        <v>Wompi Noroccidente</v>
      </c>
      <c r="D1008" s="44">
        <v>5001</v>
      </c>
      <c r="E1008" s="44">
        <v>2849887</v>
      </c>
      <c r="F1008" s="44">
        <v>54666</v>
      </c>
      <c r="G1008" s="44" t="s">
        <v>35</v>
      </c>
      <c r="H1008" s="44" t="s">
        <v>122</v>
      </c>
      <c r="I1008" s="44" t="s">
        <v>90</v>
      </c>
      <c r="J1008" s="44" t="s">
        <v>6649</v>
      </c>
      <c r="K1008" s="44" t="s">
        <v>1174</v>
      </c>
      <c r="L1008" s="44" t="s">
        <v>6650</v>
      </c>
      <c r="M1008" s="52">
        <v>45937.421527777777</v>
      </c>
      <c r="N1008" s="52">
        <v>45946.410416666666</v>
      </c>
      <c r="O1008" s="44" t="s">
        <v>37</v>
      </c>
      <c r="P1008" s="44" t="s">
        <v>37</v>
      </c>
      <c r="Q1008" s="44" t="s">
        <v>3805</v>
      </c>
      <c r="R1008" s="44" t="s">
        <v>3806</v>
      </c>
      <c r="S1008" s="44" t="s">
        <v>6651</v>
      </c>
      <c r="T1008" s="44" t="s">
        <v>1178</v>
      </c>
      <c r="U1008" s="44">
        <v>24</v>
      </c>
      <c r="V1008" s="44" t="s">
        <v>42</v>
      </c>
      <c r="W1008" s="44" t="str">
        <f>VLOOKUP(D1008,TIPOLOGIA!A:F,6,0)</f>
        <v>TERRESTRE</v>
      </c>
      <c r="X1008" s="44" t="s">
        <v>2757</v>
      </c>
      <c r="Y1008" s="44">
        <v>1</v>
      </c>
      <c r="Z1008" s="63">
        <f>IF(T1008="SOPORTE_TELEFÓNICO",'TARIFAS 2025'!$B$14,IF(V1008="PRINCIPAL",'TARIFAS 2025'!$B$11,IF(V1008="INTERMEDIA",'TARIFAS 2025'!$C$11,IF(V1008="LEJANA",'TARIFAS 2025'!$D$11))))</f>
        <v>31419</v>
      </c>
      <c r="AA1008" s="63">
        <f t="shared" si="15"/>
        <v>31419</v>
      </c>
      <c r="AB1008" s="41"/>
      <c r="AC1008" s="41"/>
      <c r="AD1008" s="41"/>
      <c r="AE1008" s="41"/>
      <c r="AF1008" s="41"/>
      <c r="AG1008" s="41"/>
      <c r="AH1008" s="41"/>
      <c r="AI1008" s="41"/>
      <c r="AJ1008" s="41"/>
      <c r="AK1008" s="41"/>
      <c r="AL1008" s="41"/>
      <c r="AM1008" s="41"/>
      <c r="AN1008" s="41"/>
      <c r="AO1008" s="41"/>
      <c r="AP1008" s="41"/>
      <c r="AQ1008" s="41"/>
      <c r="AR1008" s="41"/>
      <c r="AS1008" s="41"/>
      <c r="AT1008" s="41"/>
      <c r="AU1008" s="41"/>
      <c r="AV1008" s="41"/>
      <c r="AW1008" s="41"/>
      <c r="AX1008" s="41"/>
      <c r="AY1008" s="41"/>
      <c r="AZ1008" s="41"/>
      <c r="BA1008" s="41"/>
      <c r="BB1008" s="41"/>
      <c r="BC1008" s="41"/>
      <c r="BD1008" s="41"/>
      <c r="BE1008" s="41"/>
      <c r="BF1008" s="41"/>
      <c r="BG1008" s="41"/>
    </row>
    <row r="1009" spans="1:59" s="35" customFormat="1" ht="15.6">
      <c r="A1009" s="44" t="s">
        <v>90</v>
      </c>
      <c r="B1009" s="44" t="str">
        <f>VLOOKUP(A1009,'CENTROS DE COSTOS'!A:D,2,0)</f>
        <v>0036-0005</v>
      </c>
      <c r="C1009" s="44" t="str">
        <f>VLOOKUP(A1009,'CENTROS DE COSTOS'!A:D,3,0)</f>
        <v>Wompi Noroccidente</v>
      </c>
      <c r="D1009" s="44">
        <v>5001</v>
      </c>
      <c r="E1009" s="44">
        <v>2872702</v>
      </c>
      <c r="F1009" s="44">
        <v>41407</v>
      </c>
      <c r="G1009" s="44" t="s">
        <v>35</v>
      </c>
      <c r="H1009" s="44" t="s">
        <v>122</v>
      </c>
      <c r="I1009" s="44" t="s">
        <v>2044</v>
      </c>
      <c r="J1009" s="44" t="s">
        <v>6652</v>
      </c>
      <c r="K1009" s="44" t="s">
        <v>1174</v>
      </c>
      <c r="L1009" s="44" t="s">
        <v>6653</v>
      </c>
      <c r="M1009" s="52">
        <v>45944.333333333336</v>
      </c>
      <c r="N1009" s="52">
        <v>45946.412499999999</v>
      </c>
      <c r="O1009" s="44" t="s">
        <v>37</v>
      </c>
      <c r="P1009" s="44" t="s">
        <v>37</v>
      </c>
      <c r="Q1009" s="44" t="s">
        <v>3805</v>
      </c>
      <c r="R1009" s="44" t="s">
        <v>3806</v>
      </c>
      <c r="S1009" s="44" t="s">
        <v>6654</v>
      </c>
      <c r="T1009" s="44" t="s">
        <v>1178</v>
      </c>
      <c r="U1009" s="44">
        <v>64</v>
      </c>
      <c r="V1009" s="44" t="s">
        <v>42</v>
      </c>
      <c r="W1009" s="44" t="str">
        <f>VLOOKUP(D1009,TIPOLOGIA!A:F,6,0)</f>
        <v>TERRESTRE</v>
      </c>
      <c r="X1009" s="44" t="s">
        <v>3837</v>
      </c>
      <c r="Y1009" s="44">
        <v>1</v>
      </c>
      <c r="Z1009" s="63">
        <f>IF(T1009="SOPORTE_TELEFÓNICO",'TARIFAS 2025'!$B$14,IF(V1009="PRINCIPAL",'TARIFAS 2025'!$B$11,IF(V1009="INTERMEDIA",'TARIFAS 2025'!$C$11,IF(V1009="LEJANA",'TARIFAS 2025'!$D$11))))</f>
        <v>31419</v>
      </c>
      <c r="AA1009" s="63">
        <f t="shared" si="15"/>
        <v>31419</v>
      </c>
      <c r="AB1009" s="41"/>
      <c r="AC1009" s="41"/>
      <c r="AD1009" s="41"/>
      <c r="AE1009" s="41"/>
      <c r="AF1009" s="41"/>
      <c r="AG1009" s="41"/>
      <c r="AH1009" s="41"/>
      <c r="AI1009" s="41"/>
      <c r="AJ1009" s="41"/>
      <c r="AK1009" s="41"/>
      <c r="AL1009" s="41"/>
      <c r="AM1009" s="41"/>
      <c r="AN1009" s="41"/>
      <c r="AO1009" s="41"/>
      <c r="AP1009" s="41"/>
      <c r="AQ1009" s="41"/>
      <c r="AR1009" s="41"/>
      <c r="AS1009" s="41"/>
      <c r="AT1009" s="41"/>
      <c r="AU1009" s="41"/>
      <c r="AV1009" s="41"/>
      <c r="AW1009" s="41"/>
      <c r="AX1009" s="41"/>
      <c r="AY1009" s="41"/>
      <c r="AZ1009" s="41"/>
      <c r="BA1009" s="41"/>
      <c r="BB1009" s="41"/>
      <c r="BC1009" s="41"/>
      <c r="BD1009" s="41"/>
      <c r="BE1009" s="41"/>
      <c r="BF1009" s="41"/>
      <c r="BG1009" s="41"/>
    </row>
    <row r="1010" spans="1:59" s="35" customFormat="1" ht="15.6">
      <c r="A1010" s="44" t="s">
        <v>90</v>
      </c>
      <c r="B1010" s="44" t="str">
        <f>VLOOKUP(A1010,'CENTROS DE COSTOS'!A:D,2,0)</f>
        <v>0036-0005</v>
      </c>
      <c r="C1010" s="44" t="str">
        <f>VLOOKUP(A1010,'CENTROS DE COSTOS'!A:D,3,0)</f>
        <v>Wompi Noroccidente</v>
      </c>
      <c r="D1010" s="44">
        <v>5001</v>
      </c>
      <c r="E1010" s="44">
        <v>2872196</v>
      </c>
      <c r="F1010" s="44">
        <v>52961</v>
      </c>
      <c r="G1010" s="44" t="s">
        <v>35</v>
      </c>
      <c r="H1010" s="44" t="s">
        <v>122</v>
      </c>
      <c r="I1010" s="44" t="s">
        <v>90</v>
      </c>
      <c r="J1010" s="44" t="s">
        <v>6655</v>
      </c>
      <c r="K1010" s="44" t="s">
        <v>1174</v>
      </c>
      <c r="L1010" s="44" t="s">
        <v>6656</v>
      </c>
      <c r="M1010" s="52">
        <v>45944.333333333336</v>
      </c>
      <c r="N1010" s="52">
        <v>45946.413194444445</v>
      </c>
      <c r="O1010" s="44" t="s">
        <v>37</v>
      </c>
      <c r="P1010" s="44" t="s">
        <v>37</v>
      </c>
      <c r="Q1010" s="44" t="s">
        <v>3805</v>
      </c>
      <c r="R1010" s="44" t="s">
        <v>3806</v>
      </c>
      <c r="S1010" s="44" t="s">
        <v>6657</v>
      </c>
      <c r="T1010" s="44" t="s">
        <v>1178</v>
      </c>
      <c r="U1010" s="44">
        <v>56</v>
      </c>
      <c r="V1010" s="44" t="s">
        <v>42</v>
      </c>
      <c r="W1010" s="44" t="str">
        <f>VLOOKUP(D1010,TIPOLOGIA!A:F,6,0)</f>
        <v>TERRESTRE</v>
      </c>
      <c r="X1010" s="44" t="s">
        <v>3837</v>
      </c>
      <c r="Y1010" s="44">
        <v>1</v>
      </c>
      <c r="Z1010" s="63">
        <f>IF(T1010="SOPORTE_TELEFÓNICO",'TARIFAS 2025'!$B$14,IF(V1010="PRINCIPAL",'TARIFAS 2025'!$B$11,IF(V1010="INTERMEDIA",'TARIFAS 2025'!$C$11,IF(V1010="LEJANA",'TARIFAS 2025'!$D$11))))</f>
        <v>31419</v>
      </c>
      <c r="AA1010" s="63">
        <f t="shared" si="15"/>
        <v>31419</v>
      </c>
      <c r="AB1010" s="41"/>
      <c r="AC1010" s="41"/>
      <c r="AD1010" s="41"/>
      <c r="AE1010" s="41"/>
      <c r="AF1010" s="41"/>
      <c r="AG1010" s="41"/>
      <c r="AH1010" s="41"/>
      <c r="AI1010" s="41"/>
      <c r="AJ1010" s="41"/>
      <c r="AK1010" s="41"/>
      <c r="AL1010" s="41"/>
      <c r="AM1010" s="41"/>
      <c r="AN1010" s="41"/>
      <c r="AO1010" s="41"/>
      <c r="AP1010" s="41"/>
      <c r="AQ1010" s="41"/>
      <c r="AR1010" s="41"/>
      <c r="AS1010" s="41"/>
      <c r="AT1010" s="41"/>
      <c r="AU1010" s="41"/>
      <c r="AV1010" s="41"/>
      <c r="AW1010" s="41"/>
      <c r="AX1010" s="41"/>
      <c r="AY1010" s="41"/>
      <c r="AZ1010" s="41"/>
      <c r="BA1010" s="41"/>
      <c r="BB1010" s="41"/>
      <c r="BC1010" s="41"/>
      <c r="BD1010" s="41"/>
      <c r="BE1010" s="41"/>
      <c r="BF1010" s="41"/>
      <c r="BG1010" s="41"/>
    </row>
    <row r="1011" spans="1:59" s="35" customFormat="1" ht="15.6">
      <c r="A1011" s="44" t="s">
        <v>90</v>
      </c>
      <c r="B1011" s="44" t="str">
        <f>VLOOKUP(A1011,'CENTROS DE COSTOS'!A:D,2,0)</f>
        <v>0036-0005</v>
      </c>
      <c r="C1011" s="44" t="str">
        <f>VLOOKUP(A1011,'CENTROS DE COSTOS'!A:D,3,0)</f>
        <v>Wompi Noroccidente</v>
      </c>
      <c r="D1011" s="44">
        <v>5001</v>
      </c>
      <c r="E1011" s="44">
        <v>2876723</v>
      </c>
      <c r="F1011" s="44">
        <v>30081</v>
      </c>
      <c r="G1011" s="44" t="s">
        <v>35</v>
      </c>
      <c r="H1011" s="44" t="s">
        <v>122</v>
      </c>
      <c r="I1011" s="44" t="s">
        <v>90</v>
      </c>
      <c r="J1011" s="44" t="s">
        <v>4748</v>
      </c>
      <c r="K1011" s="44" t="s">
        <v>1174</v>
      </c>
      <c r="L1011" s="44" t="s">
        <v>6658</v>
      </c>
      <c r="M1011" s="52">
        <v>45944.413888888892</v>
      </c>
      <c r="N1011" s="52">
        <v>45946.413888888892</v>
      </c>
      <c r="O1011" s="44" t="s">
        <v>37</v>
      </c>
      <c r="P1011" s="44" t="s">
        <v>37</v>
      </c>
      <c r="Q1011" s="44" t="s">
        <v>3805</v>
      </c>
      <c r="R1011" s="44" t="s">
        <v>3806</v>
      </c>
      <c r="S1011" s="44" t="s">
        <v>6659</v>
      </c>
      <c r="T1011" s="44" t="s">
        <v>1178</v>
      </c>
      <c r="U1011" s="44">
        <v>64</v>
      </c>
      <c r="V1011" s="44" t="s">
        <v>42</v>
      </c>
      <c r="W1011" s="44" t="str">
        <f>VLOOKUP(D1011,TIPOLOGIA!A:F,6,0)</f>
        <v>TERRESTRE</v>
      </c>
      <c r="X1011" s="44" t="s">
        <v>3837</v>
      </c>
      <c r="Y1011" s="44">
        <v>1</v>
      </c>
      <c r="Z1011" s="63">
        <f>IF(T1011="SOPORTE_TELEFÓNICO",'TARIFAS 2025'!$B$14,IF(V1011="PRINCIPAL",'TARIFAS 2025'!$B$11,IF(V1011="INTERMEDIA",'TARIFAS 2025'!$C$11,IF(V1011="LEJANA",'TARIFAS 2025'!$D$11))))</f>
        <v>31419</v>
      </c>
      <c r="AA1011" s="63">
        <f t="shared" si="15"/>
        <v>31419</v>
      </c>
      <c r="AB1011" s="41"/>
      <c r="AC1011" s="41"/>
      <c r="AD1011" s="41"/>
      <c r="AE1011" s="41"/>
      <c r="AF1011" s="41"/>
      <c r="AG1011" s="41"/>
      <c r="AH1011" s="41"/>
      <c r="AI1011" s="41"/>
      <c r="AJ1011" s="41"/>
      <c r="AK1011" s="41"/>
      <c r="AL1011" s="41"/>
      <c r="AM1011" s="41"/>
      <c r="AN1011" s="41"/>
      <c r="AO1011" s="41"/>
      <c r="AP1011" s="41"/>
      <c r="AQ1011" s="41"/>
      <c r="AR1011" s="41"/>
      <c r="AS1011" s="41"/>
      <c r="AT1011" s="41"/>
      <c r="AU1011" s="41"/>
      <c r="AV1011" s="41"/>
      <c r="AW1011" s="41"/>
      <c r="AX1011" s="41"/>
      <c r="AY1011" s="41"/>
      <c r="AZ1011" s="41"/>
      <c r="BA1011" s="41"/>
      <c r="BB1011" s="41"/>
      <c r="BC1011" s="41"/>
      <c r="BD1011" s="41"/>
      <c r="BE1011" s="41"/>
      <c r="BF1011" s="41"/>
      <c r="BG1011" s="41"/>
    </row>
    <row r="1012" spans="1:59" s="35" customFormat="1" ht="15.6">
      <c r="A1012" s="44" t="s">
        <v>90</v>
      </c>
      <c r="B1012" s="44" t="str">
        <f>VLOOKUP(A1012,'CENTROS DE COSTOS'!A:D,2,0)</f>
        <v>0036-0005</v>
      </c>
      <c r="C1012" s="44" t="str">
        <f>VLOOKUP(A1012,'CENTROS DE COSTOS'!A:D,3,0)</f>
        <v>Wompi Noroccidente</v>
      </c>
      <c r="D1012" s="44">
        <v>5266</v>
      </c>
      <c r="E1012" s="44">
        <v>2877554</v>
      </c>
      <c r="F1012" s="44">
        <v>20612</v>
      </c>
      <c r="G1012" s="44" t="s">
        <v>35</v>
      </c>
      <c r="H1012" s="44" t="s">
        <v>122</v>
      </c>
      <c r="I1012" s="44" t="s">
        <v>182</v>
      </c>
      <c r="J1012" s="44" t="s">
        <v>6660</v>
      </c>
      <c r="K1012" s="44" t="s">
        <v>1174</v>
      </c>
      <c r="L1012" s="44" t="s">
        <v>6661</v>
      </c>
      <c r="M1012" s="52">
        <v>45944.456250000003</v>
      </c>
      <c r="N1012" s="52">
        <v>45946.413888888892</v>
      </c>
      <c r="O1012" s="44" t="s">
        <v>37</v>
      </c>
      <c r="P1012" s="44" t="s">
        <v>37</v>
      </c>
      <c r="Q1012" s="44" t="s">
        <v>3805</v>
      </c>
      <c r="R1012" s="44" t="s">
        <v>3806</v>
      </c>
      <c r="S1012" s="44" t="s">
        <v>6662</v>
      </c>
      <c r="T1012" s="44" t="s">
        <v>1178</v>
      </c>
      <c r="U1012" s="44">
        <v>32</v>
      </c>
      <c r="V1012" s="44" t="s">
        <v>42</v>
      </c>
      <c r="W1012" s="44" t="str">
        <f>VLOOKUP(D1012,TIPOLOGIA!A:F,6,0)</f>
        <v>TERRESTRE</v>
      </c>
      <c r="X1012" s="44" t="s">
        <v>3837</v>
      </c>
      <c r="Y1012" s="44">
        <v>1</v>
      </c>
      <c r="Z1012" s="63">
        <f>IF(T1012="SOPORTE_TELEFÓNICO",'TARIFAS 2025'!$B$14,IF(V1012="PRINCIPAL",'TARIFAS 2025'!$B$11,IF(V1012="INTERMEDIA",'TARIFAS 2025'!$C$11,IF(V1012="LEJANA",'TARIFAS 2025'!$D$11))))</f>
        <v>31419</v>
      </c>
      <c r="AA1012" s="63">
        <f t="shared" si="15"/>
        <v>31419</v>
      </c>
      <c r="AB1012" s="41"/>
      <c r="AC1012" s="41"/>
      <c r="AD1012" s="41"/>
      <c r="AE1012" s="41"/>
      <c r="AF1012" s="41"/>
      <c r="AG1012" s="41"/>
      <c r="AH1012" s="41"/>
      <c r="AI1012" s="41"/>
      <c r="AJ1012" s="41"/>
      <c r="AK1012" s="41"/>
      <c r="AL1012" s="41"/>
      <c r="AM1012" s="41"/>
      <c r="AN1012" s="41"/>
      <c r="AO1012" s="41"/>
      <c r="AP1012" s="41"/>
      <c r="AQ1012" s="41"/>
      <c r="AR1012" s="41"/>
      <c r="AS1012" s="41"/>
      <c r="AT1012" s="41"/>
      <c r="AU1012" s="41"/>
      <c r="AV1012" s="41"/>
      <c r="AW1012" s="41"/>
      <c r="AX1012" s="41"/>
      <c r="AY1012" s="41"/>
      <c r="AZ1012" s="41"/>
      <c r="BA1012" s="41"/>
      <c r="BB1012" s="41"/>
      <c r="BC1012" s="41"/>
      <c r="BD1012" s="41"/>
      <c r="BE1012" s="41"/>
      <c r="BF1012" s="41"/>
      <c r="BG1012" s="41"/>
    </row>
    <row r="1013" spans="1:59" s="35" customFormat="1" ht="15.6">
      <c r="A1013" s="44" t="s">
        <v>90</v>
      </c>
      <c r="B1013" s="44" t="str">
        <f>VLOOKUP(A1013,'CENTROS DE COSTOS'!A:D,2,0)</f>
        <v>0036-0005</v>
      </c>
      <c r="C1013" s="44" t="str">
        <f>VLOOKUP(A1013,'CENTROS DE COSTOS'!A:D,3,0)</f>
        <v>Wompi Noroccidente</v>
      </c>
      <c r="D1013" s="44">
        <v>5266</v>
      </c>
      <c r="E1013" s="44">
        <v>2878566</v>
      </c>
      <c r="F1013" s="44">
        <v>37708</v>
      </c>
      <c r="G1013" s="44" t="s">
        <v>35</v>
      </c>
      <c r="H1013" s="44" t="s">
        <v>122</v>
      </c>
      <c r="I1013" s="44" t="s">
        <v>182</v>
      </c>
      <c r="J1013" s="44" t="s">
        <v>6663</v>
      </c>
      <c r="K1013" s="44" t="s">
        <v>1174</v>
      </c>
      <c r="L1013" s="44" t="s">
        <v>6664</v>
      </c>
      <c r="M1013" s="52">
        <v>45944.526388888888</v>
      </c>
      <c r="N1013" s="52">
        <v>45946.414583333331</v>
      </c>
      <c r="O1013" s="44" t="s">
        <v>37</v>
      </c>
      <c r="P1013" s="44" t="s">
        <v>37</v>
      </c>
      <c r="Q1013" s="44" t="s">
        <v>3805</v>
      </c>
      <c r="R1013" s="44" t="s">
        <v>3806</v>
      </c>
      <c r="S1013" s="44" t="s">
        <v>6665</v>
      </c>
      <c r="T1013" s="44" t="s">
        <v>1178</v>
      </c>
      <c r="U1013" s="44">
        <v>24</v>
      </c>
      <c r="V1013" s="44" t="s">
        <v>42</v>
      </c>
      <c r="W1013" s="44" t="str">
        <f>VLOOKUP(D1013,TIPOLOGIA!A:F,6,0)</f>
        <v>TERRESTRE</v>
      </c>
      <c r="X1013" s="44" t="s">
        <v>3837</v>
      </c>
      <c r="Y1013" s="44">
        <v>1</v>
      </c>
      <c r="Z1013" s="63">
        <f>IF(T1013="SOPORTE_TELEFÓNICO",'TARIFAS 2025'!$B$14,IF(V1013="PRINCIPAL",'TARIFAS 2025'!$B$11,IF(V1013="INTERMEDIA",'TARIFAS 2025'!$C$11,IF(V1013="LEJANA",'TARIFAS 2025'!$D$11))))</f>
        <v>31419</v>
      </c>
      <c r="AA1013" s="63">
        <f t="shared" si="15"/>
        <v>31419</v>
      </c>
      <c r="AB1013" s="41"/>
      <c r="AC1013" s="41"/>
      <c r="AD1013" s="41"/>
      <c r="AE1013" s="41"/>
      <c r="AF1013" s="41"/>
      <c r="AG1013" s="41"/>
      <c r="AH1013" s="41"/>
      <c r="AI1013" s="41"/>
      <c r="AJ1013" s="41"/>
      <c r="AK1013" s="41"/>
      <c r="AL1013" s="41"/>
      <c r="AM1013" s="41"/>
      <c r="AN1013" s="41"/>
      <c r="AO1013" s="41"/>
      <c r="AP1013" s="41"/>
      <c r="AQ1013" s="41"/>
      <c r="AR1013" s="41"/>
      <c r="AS1013" s="41"/>
      <c r="AT1013" s="41"/>
      <c r="AU1013" s="41"/>
      <c r="AV1013" s="41"/>
      <c r="AW1013" s="41"/>
      <c r="AX1013" s="41"/>
      <c r="AY1013" s="41"/>
      <c r="AZ1013" s="41"/>
      <c r="BA1013" s="41"/>
      <c r="BB1013" s="41"/>
      <c r="BC1013" s="41"/>
      <c r="BD1013" s="41"/>
      <c r="BE1013" s="41"/>
      <c r="BF1013" s="41"/>
      <c r="BG1013" s="41"/>
    </row>
    <row r="1014" spans="1:59" s="35" customFormat="1" ht="15.6">
      <c r="A1014" s="44" t="s">
        <v>90</v>
      </c>
      <c r="B1014" s="44" t="str">
        <f>VLOOKUP(A1014,'CENTROS DE COSTOS'!A:D,2,0)</f>
        <v>0036-0005</v>
      </c>
      <c r="C1014" s="44" t="str">
        <f>VLOOKUP(A1014,'CENTROS DE COSTOS'!A:D,3,0)</f>
        <v>Wompi Noroccidente</v>
      </c>
      <c r="D1014" s="44">
        <v>5266</v>
      </c>
      <c r="E1014" s="44">
        <v>2878672</v>
      </c>
      <c r="F1014" s="44">
        <v>56911</v>
      </c>
      <c r="G1014" s="44" t="s">
        <v>35</v>
      </c>
      <c r="H1014" s="44" t="s">
        <v>122</v>
      </c>
      <c r="I1014" s="44" t="s">
        <v>182</v>
      </c>
      <c r="J1014" s="44" t="s">
        <v>6666</v>
      </c>
      <c r="K1014" s="44" t="s">
        <v>1174</v>
      </c>
      <c r="L1014" s="44" t="s">
        <v>6667</v>
      </c>
      <c r="M1014" s="52">
        <v>45944.530555555553</v>
      </c>
      <c r="N1014" s="52">
        <v>45946.415972222225</v>
      </c>
      <c r="O1014" s="44" t="s">
        <v>37</v>
      </c>
      <c r="P1014" s="44" t="s">
        <v>37</v>
      </c>
      <c r="Q1014" s="44" t="s">
        <v>3805</v>
      </c>
      <c r="R1014" s="44" t="s">
        <v>3806</v>
      </c>
      <c r="S1014" s="44" t="s">
        <v>6668</v>
      </c>
      <c r="T1014" s="44" t="s">
        <v>1178</v>
      </c>
      <c r="U1014" s="44">
        <v>48</v>
      </c>
      <c r="V1014" s="44" t="s">
        <v>42</v>
      </c>
      <c r="W1014" s="44" t="str">
        <f>VLOOKUP(D1014,TIPOLOGIA!A:F,6,0)</f>
        <v>TERRESTRE</v>
      </c>
      <c r="X1014" s="44" t="s">
        <v>3837</v>
      </c>
      <c r="Y1014" s="44">
        <v>1</v>
      </c>
      <c r="Z1014" s="63">
        <f>IF(T1014="SOPORTE_TELEFÓNICO",'TARIFAS 2025'!$B$14,IF(V1014="PRINCIPAL",'TARIFAS 2025'!$B$11,IF(V1014="INTERMEDIA",'TARIFAS 2025'!$C$11,IF(V1014="LEJANA",'TARIFAS 2025'!$D$11))))</f>
        <v>31419</v>
      </c>
      <c r="AA1014" s="63">
        <f t="shared" si="15"/>
        <v>31419</v>
      </c>
      <c r="AB1014" s="41"/>
      <c r="AC1014" s="41"/>
      <c r="AD1014" s="41"/>
      <c r="AE1014" s="41"/>
      <c r="AF1014" s="41"/>
      <c r="AG1014" s="41"/>
      <c r="AH1014" s="41"/>
      <c r="AI1014" s="41"/>
      <c r="AJ1014" s="41"/>
      <c r="AK1014" s="41"/>
      <c r="AL1014" s="41"/>
      <c r="AM1014" s="41"/>
      <c r="AN1014" s="41"/>
      <c r="AO1014" s="41"/>
      <c r="AP1014" s="41"/>
      <c r="AQ1014" s="41"/>
      <c r="AR1014" s="41"/>
      <c r="AS1014" s="41"/>
      <c r="AT1014" s="41"/>
      <c r="AU1014" s="41"/>
      <c r="AV1014" s="41"/>
      <c r="AW1014" s="41"/>
      <c r="AX1014" s="41"/>
      <c r="AY1014" s="41"/>
      <c r="AZ1014" s="41"/>
      <c r="BA1014" s="41"/>
      <c r="BB1014" s="41"/>
      <c r="BC1014" s="41"/>
      <c r="BD1014" s="41"/>
      <c r="BE1014" s="41"/>
      <c r="BF1014" s="41"/>
      <c r="BG1014" s="41"/>
    </row>
    <row r="1015" spans="1:59" s="35" customFormat="1" ht="15.6">
      <c r="A1015" s="44" t="s">
        <v>91</v>
      </c>
      <c r="B1015" s="44" t="str">
        <f>VLOOKUP(A1015,'CENTROS DE COSTOS'!A:D,2,0)</f>
        <v>0036-0001</v>
      </c>
      <c r="C1015" s="44" t="str">
        <f>VLOOKUP(A1015,'CENTROS DE COSTOS'!A:D,3,0)</f>
        <v>Wompi Costa</v>
      </c>
      <c r="D1015" s="44">
        <v>23001</v>
      </c>
      <c r="E1015" s="44">
        <v>2868998</v>
      </c>
      <c r="F1015" s="44">
        <v>78881</v>
      </c>
      <c r="G1015" s="44" t="s">
        <v>35</v>
      </c>
      <c r="H1015" s="44" t="s">
        <v>278</v>
      </c>
      <c r="I1015" s="44" t="s">
        <v>91</v>
      </c>
      <c r="J1015" s="44" t="s">
        <v>6669</v>
      </c>
      <c r="K1015" s="44" t="s">
        <v>1174</v>
      </c>
      <c r="L1015" s="44" t="s">
        <v>6670</v>
      </c>
      <c r="M1015" s="52">
        <v>45940.492361111108</v>
      </c>
      <c r="N1015" s="52">
        <v>45946.417361111111</v>
      </c>
      <c r="O1015" s="44" t="s">
        <v>37</v>
      </c>
      <c r="P1015" s="44" t="s">
        <v>37</v>
      </c>
      <c r="Q1015" s="44" t="s">
        <v>3805</v>
      </c>
      <c r="R1015" s="44" t="s">
        <v>3806</v>
      </c>
      <c r="S1015" s="44" t="s">
        <v>6671</v>
      </c>
      <c r="T1015" s="44" t="s">
        <v>1178</v>
      </c>
      <c r="U1015" s="44">
        <v>16</v>
      </c>
      <c r="V1015" s="44" t="s">
        <v>42</v>
      </c>
      <c r="W1015" s="44" t="str">
        <f>VLOOKUP(D1015,TIPOLOGIA!A:F,6,0)</f>
        <v>TERRESTRE</v>
      </c>
      <c r="X1015" s="44" t="s">
        <v>3837</v>
      </c>
      <c r="Y1015" s="44">
        <v>1</v>
      </c>
      <c r="Z1015" s="63">
        <f>IF(T1015="SOPORTE_TELEFÓNICO",'TARIFAS 2025'!$B$14,IF(V1015="PRINCIPAL",'TARIFAS 2025'!$B$11,IF(V1015="INTERMEDIA",'TARIFAS 2025'!$C$11,IF(V1015="LEJANA",'TARIFAS 2025'!$D$11))))</f>
        <v>31419</v>
      </c>
      <c r="AA1015" s="63">
        <f t="shared" si="15"/>
        <v>31419</v>
      </c>
      <c r="AB1015" s="41"/>
      <c r="AC1015" s="41"/>
      <c r="AD1015" s="41"/>
      <c r="AE1015" s="41"/>
      <c r="AF1015" s="41"/>
      <c r="AG1015" s="41"/>
      <c r="AH1015" s="41"/>
      <c r="AI1015" s="41"/>
      <c r="AJ1015" s="41"/>
      <c r="AK1015" s="41"/>
      <c r="AL1015" s="41"/>
      <c r="AM1015" s="41"/>
      <c r="AN1015" s="41"/>
      <c r="AO1015" s="41"/>
      <c r="AP1015" s="41"/>
      <c r="AQ1015" s="41"/>
      <c r="AR1015" s="41"/>
      <c r="AS1015" s="41"/>
      <c r="AT1015" s="41"/>
      <c r="AU1015" s="41"/>
      <c r="AV1015" s="41"/>
      <c r="AW1015" s="41"/>
      <c r="AX1015" s="41"/>
      <c r="AY1015" s="41"/>
      <c r="AZ1015" s="41"/>
      <c r="BA1015" s="41"/>
      <c r="BB1015" s="41"/>
      <c r="BC1015" s="41"/>
      <c r="BD1015" s="41"/>
      <c r="BE1015" s="41"/>
      <c r="BF1015" s="41"/>
      <c r="BG1015" s="41"/>
    </row>
    <row r="1016" spans="1:59" s="35" customFormat="1" ht="15.6">
      <c r="A1016" s="44" t="s">
        <v>90</v>
      </c>
      <c r="B1016" s="44" t="str">
        <f>VLOOKUP(A1016,'CENTROS DE COSTOS'!A:D,2,0)</f>
        <v>0036-0005</v>
      </c>
      <c r="C1016" s="44" t="str">
        <f>VLOOKUP(A1016,'CENTROS DE COSTOS'!A:D,3,0)</f>
        <v>Wompi Noroccidente</v>
      </c>
      <c r="D1016" s="44">
        <v>5001</v>
      </c>
      <c r="E1016" s="44">
        <v>2878716</v>
      </c>
      <c r="F1016" s="44">
        <v>17090</v>
      </c>
      <c r="G1016" s="44" t="s">
        <v>35</v>
      </c>
      <c r="H1016" s="44" t="s">
        <v>122</v>
      </c>
      <c r="I1016" s="44" t="s">
        <v>90</v>
      </c>
      <c r="J1016" s="44" t="s">
        <v>6672</v>
      </c>
      <c r="K1016" s="44" t="s">
        <v>1174</v>
      </c>
      <c r="L1016" s="44" t="s">
        <v>6673</v>
      </c>
      <c r="M1016" s="52">
        <v>45944.541666666664</v>
      </c>
      <c r="N1016" s="52">
        <v>45946.417361111111</v>
      </c>
      <c r="O1016" s="44" t="s">
        <v>37</v>
      </c>
      <c r="P1016" s="44" t="s">
        <v>37</v>
      </c>
      <c r="Q1016" s="44" t="s">
        <v>3805</v>
      </c>
      <c r="R1016" s="44" t="s">
        <v>3806</v>
      </c>
      <c r="S1016" s="44" t="s">
        <v>6674</v>
      </c>
      <c r="T1016" s="44" t="s">
        <v>1178</v>
      </c>
      <c r="U1016" s="44">
        <v>64</v>
      </c>
      <c r="V1016" s="44" t="s">
        <v>42</v>
      </c>
      <c r="W1016" s="44" t="str">
        <f>VLOOKUP(D1016,TIPOLOGIA!A:F,6,0)</f>
        <v>TERRESTRE</v>
      </c>
      <c r="X1016" s="44" t="s">
        <v>1462</v>
      </c>
      <c r="Y1016" s="44">
        <v>1</v>
      </c>
      <c r="Z1016" s="63">
        <f>IF(T1016="SOPORTE_TELEFÓNICO",'TARIFAS 2025'!$B$14,IF(V1016="PRINCIPAL",'TARIFAS 2025'!$B$11,IF(V1016="INTERMEDIA",'TARIFAS 2025'!$C$11,IF(V1016="LEJANA",'TARIFAS 2025'!$D$11))))</f>
        <v>31419</v>
      </c>
      <c r="AA1016" s="63">
        <f t="shared" si="15"/>
        <v>31419</v>
      </c>
      <c r="AB1016" s="41"/>
      <c r="AC1016" s="41"/>
      <c r="AD1016" s="41"/>
      <c r="AE1016" s="41"/>
      <c r="AF1016" s="41"/>
      <c r="AG1016" s="41"/>
      <c r="AH1016" s="41"/>
      <c r="AI1016" s="41"/>
      <c r="AJ1016" s="41"/>
      <c r="AK1016" s="41"/>
      <c r="AL1016" s="41"/>
      <c r="AM1016" s="41"/>
      <c r="AN1016" s="41"/>
      <c r="AO1016" s="41"/>
      <c r="AP1016" s="41"/>
      <c r="AQ1016" s="41"/>
      <c r="AR1016" s="41"/>
      <c r="AS1016" s="41"/>
      <c r="AT1016" s="41"/>
      <c r="AU1016" s="41"/>
      <c r="AV1016" s="41"/>
      <c r="AW1016" s="41"/>
      <c r="AX1016" s="41"/>
      <c r="AY1016" s="41"/>
      <c r="AZ1016" s="41"/>
      <c r="BA1016" s="41"/>
      <c r="BB1016" s="41"/>
      <c r="BC1016" s="41"/>
      <c r="BD1016" s="41"/>
      <c r="BE1016" s="41"/>
      <c r="BF1016" s="41"/>
      <c r="BG1016" s="41"/>
    </row>
    <row r="1017" spans="1:59" s="35" customFormat="1" ht="15.6">
      <c r="A1017" s="44" t="s">
        <v>98</v>
      </c>
      <c r="B1017" s="44" t="str">
        <f>VLOOKUP(A1017,'CENTROS DE COSTOS'!A:D,2,0)</f>
        <v>0036-0007</v>
      </c>
      <c r="C1017" s="44" t="str">
        <f>VLOOKUP(A1017,'CENTROS DE COSTOS'!A:D,3,0)</f>
        <v>Wompi Santander</v>
      </c>
      <c r="D1017" s="44">
        <v>15238</v>
      </c>
      <c r="E1017" s="44">
        <v>2857906</v>
      </c>
      <c r="F1017" s="44">
        <v>72250</v>
      </c>
      <c r="G1017" s="44" t="s">
        <v>35</v>
      </c>
      <c r="H1017" s="44" t="s">
        <v>324</v>
      </c>
      <c r="I1017" s="44" t="s">
        <v>354</v>
      </c>
      <c r="J1017" s="44" t="s">
        <v>6675</v>
      </c>
      <c r="K1017" s="44" t="s">
        <v>1174</v>
      </c>
      <c r="L1017" s="44" t="s">
        <v>6676</v>
      </c>
      <c r="M1017" s="52">
        <v>45938.527083333334</v>
      </c>
      <c r="N1017" s="52">
        <v>45946.418749999997</v>
      </c>
      <c r="O1017" s="44" t="s">
        <v>37</v>
      </c>
      <c r="P1017" s="44" t="s">
        <v>37</v>
      </c>
      <c r="Q1017" s="44" t="s">
        <v>3805</v>
      </c>
      <c r="R1017" s="44" t="s">
        <v>3806</v>
      </c>
      <c r="S1017" s="44" t="s">
        <v>6677</v>
      </c>
      <c r="T1017" s="44" t="s">
        <v>3828</v>
      </c>
      <c r="U1017" s="44">
        <v>32</v>
      </c>
      <c r="V1017" s="44" t="s">
        <v>43</v>
      </c>
      <c r="W1017" s="44" t="str">
        <f>VLOOKUP(D1017,TIPOLOGIA!A:F,6,0)</f>
        <v>TERRESTRE</v>
      </c>
      <c r="X1017" s="44" t="s">
        <v>3837</v>
      </c>
      <c r="Y1017" s="44">
        <v>1</v>
      </c>
      <c r="Z1017" s="63">
        <f>IF(T1017="SOPORTE_TELEFÓNICO",'TARIFAS 2025'!$B$14,IF(V1017="PRINCIPAL",'TARIFAS 2025'!$B$11,IF(V1017="INTERMEDIA",'TARIFAS 2025'!$C$11,IF(V1017="LEJANA",'TARIFAS 2025'!$D$11))))</f>
        <v>36351</v>
      </c>
      <c r="AA1017" s="63">
        <f t="shared" si="15"/>
        <v>36351</v>
      </c>
      <c r="AB1017" s="41"/>
      <c r="AC1017" s="41"/>
      <c r="AD1017" s="41"/>
      <c r="AE1017" s="41"/>
      <c r="AF1017" s="41"/>
      <c r="AG1017" s="41"/>
      <c r="AH1017" s="41"/>
      <c r="AI1017" s="41"/>
      <c r="AJ1017" s="41"/>
      <c r="AK1017" s="41"/>
      <c r="AL1017" s="41"/>
      <c r="AM1017" s="41"/>
      <c r="AN1017" s="41"/>
      <c r="AO1017" s="41"/>
      <c r="AP1017" s="41"/>
      <c r="AQ1017" s="41"/>
      <c r="AR1017" s="41"/>
      <c r="AS1017" s="41"/>
      <c r="AT1017" s="41"/>
      <c r="AU1017" s="41"/>
      <c r="AV1017" s="41"/>
      <c r="AW1017" s="41"/>
      <c r="AX1017" s="41"/>
      <c r="AY1017" s="41"/>
      <c r="AZ1017" s="41"/>
      <c r="BA1017" s="41"/>
      <c r="BB1017" s="41"/>
      <c r="BC1017" s="41"/>
      <c r="BD1017" s="41"/>
      <c r="BE1017" s="41"/>
      <c r="BF1017" s="41"/>
      <c r="BG1017" s="41"/>
    </row>
    <row r="1018" spans="1:59" s="35" customFormat="1" ht="15.6">
      <c r="A1018" s="44" t="s">
        <v>79</v>
      </c>
      <c r="B1018" s="44" t="str">
        <f>VLOOKUP(A1018,'CENTROS DE COSTOS'!A:D,2,0)</f>
        <v>0036-0003</v>
      </c>
      <c r="C1018" s="44" t="str">
        <f>VLOOKUP(A1018,'CENTROS DE COSTOS'!A:D,3,0)</f>
        <v>Wompi Suroccidente</v>
      </c>
      <c r="D1018" s="44">
        <v>76364</v>
      </c>
      <c r="E1018" s="44">
        <v>2857907</v>
      </c>
      <c r="F1018" s="44">
        <v>66829</v>
      </c>
      <c r="G1018" s="44" t="s">
        <v>35</v>
      </c>
      <c r="H1018" s="44" t="s">
        <v>1103</v>
      </c>
      <c r="I1018" s="44" t="s">
        <v>1121</v>
      </c>
      <c r="J1018" s="44" t="s">
        <v>6678</v>
      </c>
      <c r="K1018" s="44" t="s">
        <v>1174</v>
      </c>
      <c r="L1018" s="44" t="s">
        <v>6679</v>
      </c>
      <c r="M1018" s="52">
        <v>45938.527777777781</v>
      </c>
      <c r="N1018" s="52">
        <v>45946.421527777777</v>
      </c>
      <c r="O1018" s="44" t="s">
        <v>37</v>
      </c>
      <c r="P1018" s="44" t="s">
        <v>37</v>
      </c>
      <c r="Q1018" s="44" t="s">
        <v>3805</v>
      </c>
      <c r="R1018" s="44" t="s">
        <v>3806</v>
      </c>
      <c r="S1018" s="44" t="s">
        <v>6680</v>
      </c>
      <c r="T1018" s="44" t="s">
        <v>3828</v>
      </c>
      <c r="U1018" s="44">
        <v>24</v>
      </c>
      <c r="V1018" s="44" t="s">
        <v>43</v>
      </c>
      <c r="W1018" s="44" t="str">
        <f>VLOOKUP(D1018,TIPOLOGIA!A:F,6,0)</f>
        <v>TERRESTRE</v>
      </c>
      <c r="X1018" s="44" t="s">
        <v>5226</v>
      </c>
      <c r="Y1018" s="44">
        <v>1</v>
      </c>
      <c r="Z1018" s="63">
        <f>IF(T1018="SOPORTE_TELEFÓNICO",'TARIFAS 2025'!$B$14,IF(V1018="PRINCIPAL",'TARIFAS 2025'!$B$11,IF(V1018="INTERMEDIA",'TARIFAS 2025'!$C$11,IF(V1018="LEJANA",'TARIFAS 2025'!$D$11))))</f>
        <v>36351</v>
      </c>
      <c r="AA1018" s="63">
        <f t="shared" si="15"/>
        <v>36351</v>
      </c>
      <c r="AB1018" s="41"/>
      <c r="AC1018" s="41"/>
      <c r="AD1018" s="41"/>
      <c r="AE1018" s="41"/>
      <c r="AF1018" s="41"/>
      <c r="AG1018" s="41"/>
      <c r="AH1018" s="41"/>
      <c r="AI1018" s="41"/>
      <c r="AJ1018" s="41"/>
      <c r="AK1018" s="41"/>
      <c r="AL1018" s="41"/>
      <c r="AM1018" s="41"/>
      <c r="AN1018" s="41"/>
      <c r="AO1018" s="41"/>
      <c r="AP1018" s="41"/>
      <c r="AQ1018" s="41"/>
      <c r="AR1018" s="41"/>
      <c r="AS1018" s="41"/>
      <c r="AT1018" s="41"/>
      <c r="AU1018" s="41"/>
      <c r="AV1018" s="41"/>
      <c r="AW1018" s="41"/>
      <c r="AX1018" s="41"/>
      <c r="AY1018" s="41"/>
      <c r="AZ1018" s="41"/>
      <c r="BA1018" s="41"/>
      <c r="BB1018" s="41"/>
      <c r="BC1018" s="41"/>
      <c r="BD1018" s="41"/>
      <c r="BE1018" s="41"/>
      <c r="BF1018" s="41"/>
      <c r="BG1018" s="41"/>
    </row>
    <row r="1019" spans="1:59" s="35" customFormat="1" ht="15.6">
      <c r="A1019" s="44" t="s">
        <v>83</v>
      </c>
      <c r="B1019" s="44" t="str">
        <f>VLOOKUP(A1019,'CENTROS DE COSTOS'!A:D,2,0)</f>
        <v>0036-0007</v>
      </c>
      <c r="C1019" s="44" t="str">
        <f>VLOOKUP(A1019,'CENTROS DE COSTOS'!A:D,3,0)</f>
        <v>Wompi Santander</v>
      </c>
      <c r="D1019" s="44">
        <v>54820</v>
      </c>
      <c r="E1019" s="44">
        <v>2857933</v>
      </c>
      <c r="F1019" s="44">
        <v>18539</v>
      </c>
      <c r="G1019" s="44" t="s">
        <v>35</v>
      </c>
      <c r="H1019" s="44" t="s">
        <v>893</v>
      </c>
      <c r="I1019" s="44" t="s">
        <v>143</v>
      </c>
      <c r="J1019" s="44" t="s">
        <v>5185</v>
      </c>
      <c r="K1019" s="44" t="s">
        <v>1174</v>
      </c>
      <c r="L1019" s="44" t="s">
        <v>6681</v>
      </c>
      <c r="M1019" s="52">
        <v>45938.544444444444</v>
      </c>
      <c r="N1019" s="52">
        <v>45946.423611111109</v>
      </c>
      <c r="O1019" s="44" t="s">
        <v>37</v>
      </c>
      <c r="P1019" s="44" t="s">
        <v>37</v>
      </c>
      <c r="Q1019" s="44" t="s">
        <v>3805</v>
      </c>
      <c r="R1019" s="44" t="s">
        <v>3806</v>
      </c>
      <c r="S1019" s="44" t="s">
        <v>6682</v>
      </c>
      <c r="T1019" s="44" t="s">
        <v>3828</v>
      </c>
      <c r="U1019" s="44">
        <v>8</v>
      </c>
      <c r="V1019" s="44" t="s">
        <v>44</v>
      </c>
      <c r="W1019" s="44" t="str">
        <f>VLOOKUP(D1019,TIPOLOGIA!A:F,6,0)</f>
        <v>TERRESTRE</v>
      </c>
      <c r="X1019" s="44" t="s">
        <v>5226</v>
      </c>
      <c r="Y1019" s="44">
        <v>1</v>
      </c>
      <c r="Z1019" s="63">
        <f>IF(T1019="SOPORTE_TELEFÓNICO",'TARIFAS 2025'!$B$14,IF(V1019="PRINCIPAL",'TARIFAS 2025'!$B$11,IF(V1019="INTERMEDIA",'TARIFAS 2025'!$C$11,IF(V1019="LEJANA",'TARIFAS 2025'!$D$11))))</f>
        <v>40250</v>
      </c>
      <c r="AA1019" s="63">
        <f t="shared" si="15"/>
        <v>40250</v>
      </c>
      <c r="AB1019" s="41"/>
      <c r="AC1019" s="41"/>
      <c r="AD1019" s="41"/>
      <c r="AE1019" s="41"/>
      <c r="AF1019" s="41"/>
      <c r="AG1019" s="41"/>
      <c r="AH1019" s="41"/>
      <c r="AI1019" s="41"/>
      <c r="AJ1019" s="41"/>
      <c r="AK1019" s="41"/>
      <c r="AL1019" s="41"/>
      <c r="AM1019" s="41"/>
      <c r="AN1019" s="41"/>
      <c r="AO1019" s="41"/>
      <c r="AP1019" s="41"/>
      <c r="AQ1019" s="41"/>
      <c r="AR1019" s="41"/>
      <c r="AS1019" s="41"/>
      <c r="AT1019" s="41"/>
      <c r="AU1019" s="41"/>
      <c r="AV1019" s="41"/>
      <c r="AW1019" s="41"/>
      <c r="AX1019" s="41"/>
      <c r="AY1019" s="41"/>
      <c r="AZ1019" s="41"/>
      <c r="BA1019" s="41"/>
      <c r="BB1019" s="41"/>
      <c r="BC1019" s="41"/>
      <c r="BD1019" s="41"/>
      <c r="BE1019" s="41"/>
      <c r="BF1019" s="41"/>
      <c r="BG1019" s="41"/>
    </row>
    <row r="1020" spans="1:59" s="35" customFormat="1" ht="15.6">
      <c r="A1020" s="44" t="s">
        <v>100</v>
      </c>
      <c r="B1020" s="44" t="str">
        <f>VLOOKUP(A1020,'CENTROS DE COSTOS'!A:D,2,0)</f>
        <v>0036-0006</v>
      </c>
      <c r="C1020" s="44" t="str">
        <f>VLOOKUP(A1020,'CENTROS DE COSTOS'!A:D,3,0)</f>
        <v>Wompi Oriente</v>
      </c>
      <c r="D1020" s="44">
        <v>50006</v>
      </c>
      <c r="E1020" s="44">
        <v>2869834</v>
      </c>
      <c r="F1020" s="44">
        <v>65609</v>
      </c>
      <c r="G1020" s="44" t="s">
        <v>35</v>
      </c>
      <c r="H1020" s="44" t="s">
        <v>816</v>
      </c>
      <c r="I1020" s="44" t="s">
        <v>818</v>
      </c>
      <c r="J1020" s="44" t="s">
        <v>6683</v>
      </c>
      <c r="K1020" s="44" t="s">
        <v>1174</v>
      </c>
      <c r="L1020" s="44" t="s">
        <v>6684</v>
      </c>
      <c r="M1020" s="52">
        <v>45940.564583333333</v>
      </c>
      <c r="N1020" s="52">
        <v>45946.427777777775</v>
      </c>
      <c r="O1020" s="44" t="s">
        <v>37</v>
      </c>
      <c r="P1020" s="44" t="s">
        <v>37</v>
      </c>
      <c r="Q1020" s="44" t="s">
        <v>3805</v>
      </c>
      <c r="R1020" s="44" t="s">
        <v>3806</v>
      </c>
      <c r="S1020" s="44" t="s">
        <v>6685</v>
      </c>
      <c r="T1020" s="44" t="s">
        <v>1178</v>
      </c>
      <c r="U1020" s="44">
        <v>32</v>
      </c>
      <c r="V1020" s="44" t="s">
        <v>43</v>
      </c>
      <c r="W1020" s="44" t="str">
        <f>VLOOKUP(D1020,TIPOLOGIA!A:F,6,0)</f>
        <v>TERRESTRE</v>
      </c>
      <c r="X1020" s="44" t="s">
        <v>4908</v>
      </c>
      <c r="Y1020" s="44">
        <v>1</v>
      </c>
      <c r="Z1020" s="63">
        <f>IF(T1020="SOPORTE_TELEFÓNICO",'TARIFAS 2025'!$B$14,IF(V1020="PRINCIPAL",'TARIFAS 2025'!$B$11,IF(V1020="INTERMEDIA",'TARIFAS 2025'!$C$11,IF(V1020="LEJANA",'TARIFAS 2025'!$D$11))))</f>
        <v>36351</v>
      </c>
      <c r="AA1020" s="63">
        <f t="shared" si="15"/>
        <v>36351</v>
      </c>
      <c r="AB1020" s="41"/>
      <c r="AC1020" s="41"/>
      <c r="AD1020" s="41"/>
      <c r="AE1020" s="41"/>
      <c r="AF1020" s="41"/>
      <c r="AG1020" s="41"/>
      <c r="AH1020" s="41"/>
      <c r="AI1020" s="41"/>
      <c r="AJ1020" s="41"/>
      <c r="AK1020" s="41"/>
      <c r="AL1020" s="41"/>
      <c r="AM1020" s="41"/>
      <c r="AN1020" s="41"/>
      <c r="AO1020" s="41"/>
      <c r="AP1020" s="41"/>
      <c r="AQ1020" s="41"/>
      <c r="AR1020" s="41"/>
      <c r="AS1020" s="41"/>
      <c r="AT1020" s="41"/>
      <c r="AU1020" s="41"/>
      <c r="AV1020" s="41"/>
      <c r="AW1020" s="41"/>
      <c r="AX1020" s="41"/>
      <c r="AY1020" s="41"/>
      <c r="AZ1020" s="41"/>
      <c r="BA1020" s="41"/>
      <c r="BB1020" s="41"/>
      <c r="BC1020" s="41"/>
      <c r="BD1020" s="41"/>
      <c r="BE1020" s="41"/>
      <c r="BF1020" s="41"/>
      <c r="BG1020" s="41"/>
    </row>
    <row r="1021" spans="1:59" s="35" customFormat="1" ht="15.6">
      <c r="A1021" s="44" t="s">
        <v>79</v>
      </c>
      <c r="B1021" s="44" t="str">
        <f>VLOOKUP(A1021,'CENTROS DE COSTOS'!A:D,2,0)</f>
        <v>0036-0003</v>
      </c>
      <c r="C1021" s="44" t="str">
        <f>VLOOKUP(A1021,'CENTROS DE COSTOS'!A:D,3,0)</f>
        <v>Wompi Suroccidente</v>
      </c>
      <c r="D1021" s="44">
        <v>19001</v>
      </c>
      <c r="E1021" s="44">
        <v>2870696</v>
      </c>
      <c r="F1021" s="44">
        <v>76278</v>
      </c>
      <c r="G1021" s="44" t="s">
        <v>35</v>
      </c>
      <c r="H1021" s="44" t="s">
        <v>500</v>
      </c>
      <c r="I1021" s="44" t="s">
        <v>95</v>
      </c>
      <c r="J1021" s="44" t="s">
        <v>6686</v>
      </c>
      <c r="K1021" s="44" t="s">
        <v>1174</v>
      </c>
      <c r="L1021" s="44" t="s">
        <v>6687</v>
      </c>
      <c r="M1021" s="52">
        <v>45940.656944444447</v>
      </c>
      <c r="N1021" s="52">
        <v>45946.441666666666</v>
      </c>
      <c r="O1021" s="44" t="s">
        <v>37</v>
      </c>
      <c r="P1021" s="44" t="s">
        <v>37</v>
      </c>
      <c r="Q1021" s="44" t="s">
        <v>3805</v>
      </c>
      <c r="R1021" s="44" t="s">
        <v>3806</v>
      </c>
      <c r="S1021" s="44" t="s">
        <v>6688</v>
      </c>
      <c r="T1021" s="44" t="s">
        <v>1178</v>
      </c>
      <c r="U1021" s="44">
        <v>32</v>
      </c>
      <c r="V1021" s="44" t="s">
        <v>44</v>
      </c>
      <c r="W1021" s="44" t="str">
        <f>VLOOKUP(D1021,TIPOLOGIA!A:F,6,0)</f>
        <v>TERRESTRE</v>
      </c>
      <c r="X1021" s="44" t="s">
        <v>5226</v>
      </c>
      <c r="Y1021" s="44">
        <v>1</v>
      </c>
      <c r="Z1021" s="63">
        <f>IF(T1021="SOPORTE_TELEFÓNICO",'TARIFAS 2025'!$B$14,IF(V1021="PRINCIPAL",'TARIFAS 2025'!$B$11,IF(V1021="INTERMEDIA",'TARIFAS 2025'!$C$11,IF(V1021="LEJANA",'TARIFAS 2025'!$D$11))))</f>
        <v>40250</v>
      </c>
      <c r="AA1021" s="63">
        <f t="shared" si="15"/>
        <v>40250</v>
      </c>
      <c r="AB1021" s="41"/>
      <c r="AC1021" s="41"/>
      <c r="AD1021" s="41"/>
      <c r="AE1021" s="41"/>
      <c r="AF1021" s="41"/>
      <c r="AG1021" s="41"/>
      <c r="AH1021" s="41"/>
      <c r="AI1021" s="41"/>
      <c r="AJ1021" s="41"/>
      <c r="AK1021" s="41"/>
      <c r="AL1021" s="41"/>
      <c r="AM1021" s="41"/>
      <c r="AN1021" s="41"/>
      <c r="AO1021" s="41"/>
      <c r="AP1021" s="41"/>
      <c r="AQ1021" s="41"/>
      <c r="AR1021" s="41"/>
      <c r="AS1021" s="41"/>
      <c r="AT1021" s="41"/>
      <c r="AU1021" s="41"/>
      <c r="AV1021" s="41"/>
      <c r="AW1021" s="41"/>
      <c r="AX1021" s="41"/>
      <c r="AY1021" s="41"/>
      <c r="AZ1021" s="41"/>
      <c r="BA1021" s="41"/>
      <c r="BB1021" s="41"/>
      <c r="BC1021" s="41"/>
      <c r="BD1021" s="41"/>
      <c r="BE1021" s="41"/>
      <c r="BF1021" s="41"/>
      <c r="BG1021" s="41"/>
    </row>
    <row r="1022" spans="1:59" s="35" customFormat="1" ht="15.6">
      <c r="A1022" s="44" t="s">
        <v>100</v>
      </c>
      <c r="B1022" s="44" t="str">
        <f>VLOOKUP(A1022,'CENTROS DE COSTOS'!A:D,2,0)</f>
        <v>0036-0006</v>
      </c>
      <c r="C1022" s="44" t="str">
        <f>VLOOKUP(A1022,'CENTROS DE COSTOS'!A:D,3,0)</f>
        <v>Wompi Oriente</v>
      </c>
      <c r="D1022" s="44">
        <v>50001</v>
      </c>
      <c r="E1022" s="44">
        <v>2872522</v>
      </c>
      <c r="F1022" s="44">
        <v>75754</v>
      </c>
      <c r="G1022" s="44" t="s">
        <v>35</v>
      </c>
      <c r="H1022" s="44" t="s">
        <v>816</v>
      </c>
      <c r="I1022" s="44" t="s">
        <v>100</v>
      </c>
      <c r="J1022" s="44" t="s">
        <v>6689</v>
      </c>
      <c r="K1022" s="44" t="s">
        <v>1174</v>
      </c>
      <c r="L1022" s="44" t="s">
        <v>6690</v>
      </c>
      <c r="M1022" s="52">
        <v>45944.333333333336</v>
      </c>
      <c r="N1022" s="52">
        <v>45946.443749999999</v>
      </c>
      <c r="O1022" s="44" t="s">
        <v>37</v>
      </c>
      <c r="P1022" s="44" t="s">
        <v>37</v>
      </c>
      <c r="Q1022" s="44" t="s">
        <v>3805</v>
      </c>
      <c r="R1022" s="44" t="s">
        <v>3806</v>
      </c>
      <c r="S1022" s="44" t="s">
        <v>6691</v>
      </c>
      <c r="T1022" s="44" t="s">
        <v>1178</v>
      </c>
      <c r="U1022" s="44">
        <v>48</v>
      </c>
      <c r="V1022" s="44" t="s">
        <v>42</v>
      </c>
      <c r="W1022" s="44" t="str">
        <f>VLOOKUP(D1022,TIPOLOGIA!A:F,6,0)</f>
        <v>TERRESTRE</v>
      </c>
      <c r="X1022" s="44" t="s">
        <v>1332</v>
      </c>
      <c r="Y1022" s="44">
        <v>1</v>
      </c>
      <c r="Z1022" s="63">
        <f>IF(T1022="SOPORTE_TELEFÓNICO",'TARIFAS 2025'!$B$14,IF(V1022="PRINCIPAL",'TARIFAS 2025'!$B$11,IF(V1022="INTERMEDIA",'TARIFAS 2025'!$C$11,IF(V1022="LEJANA",'TARIFAS 2025'!$D$11))))</f>
        <v>31419</v>
      </c>
      <c r="AA1022" s="63">
        <f t="shared" si="15"/>
        <v>31419</v>
      </c>
      <c r="AB1022" s="41"/>
      <c r="AC1022" s="41"/>
      <c r="AD1022" s="41"/>
      <c r="AE1022" s="41"/>
      <c r="AF1022" s="41"/>
      <c r="AG1022" s="41"/>
      <c r="AH1022" s="41"/>
      <c r="AI1022" s="41"/>
      <c r="AJ1022" s="41"/>
      <c r="AK1022" s="41"/>
      <c r="AL1022" s="41"/>
      <c r="AM1022" s="41"/>
      <c r="AN1022" s="41"/>
      <c r="AO1022" s="41"/>
      <c r="AP1022" s="41"/>
      <c r="AQ1022" s="41"/>
      <c r="AR1022" s="41"/>
      <c r="AS1022" s="41"/>
      <c r="AT1022" s="41"/>
      <c r="AU1022" s="41"/>
      <c r="AV1022" s="41"/>
      <c r="AW1022" s="41"/>
      <c r="AX1022" s="41"/>
      <c r="AY1022" s="41"/>
      <c r="AZ1022" s="41"/>
      <c r="BA1022" s="41"/>
      <c r="BB1022" s="41"/>
      <c r="BC1022" s="41"/>
      <c r="BD1022" s="41"/>
      <c r="BE1022" s="41"/>
      <c r="BF1022" s="41"/>
      <c r="BG1022" s="41"/>
    </row>
    <row r="1023" spans="1:59" s="35" customFormat="1" ht="15.6">
      <c r="A1023" s="44" t="s">
        <v>94</v>
      </c>
      <c r="B1023" s="44" t="str">
        <f>VLOOKUP(A1023,'CENTROS DE COSTOS'!A:D,2,0)</f>
        <v>0036-0002</v>
      </c>
      <c r="C1023" s="44" t="str">
        <f>VLOOKUP(A1023,'CENTROS DE COSTOS'!A:D,3,0)</f>
        <v>Wompi Eje Cafetero</v>
      </c>
      <c r="D1023" s="44">
        <v>66001</v>
      </c>
      <c r="E1023" s="44">
        <v>2872878</v>
      </c>
      <c r="F1023" s="44">
        <v>46669</v>
      </c>
      <c r="G1023" s="44" t="s">
        <v>35</v>
      </c>
      <c r="H1023" s="44" t="s">
        <v>460</v>
      </c>
      <c r="I1023" s="44" t="s">
        <v>94</v>
      </c>
      <c r="J1023" s="44" t="s">
        <v>6692</v>
      </c>
      <c r="K1023" s="44" t="s">
        <v>1174</v>
      </c>
      <c r="L1023" s="44" t="s">
        <v>6693</v>
      </c>
      <c r="M1023" s="52">
        <v>45944.333333333336</v>
      </c>
      <c r="N1023" s="52">
        <v>45946.445833333331</v>
      </c>
      <c r="O1023" s="44" t="s">
        <v>37</v>
      </c>
      <c r="P1023" s="44" t="s">
        <v>37</v>
      </c>
      <c r="Q1023" s="44" t="s">
        <v>3805</v>
      </c>
      <c r="R1023" s="44" t="s">
        <v>3806</v>
      </c>
      <c r="S1023" s="44" t="s">
        <v>6694</v>
      </c>
      <c r="T1023" s="44" t="s">
        <v>1178</v>
      </c>
      <c r="U1023" s="44">
        <v>64</v>
      </c>
      <c r="V1023" s="44" t="s">
        <v>42</v>
      </c>
      <c r="W1023" s="44" t="str">
        <f>VLOOKUP(D1023,TIPOLOGIA!A:F,6,0)</f>
        <v>TERRESTRE</v>
      </c>
      <c r="X1023" s="44" t="s">
        <v>1223</v>
      </c>
      <c r="Y1023" s="44">
        <v>1</v>
      </c>
      <c r="Z1023" s="63">
        <f>IF(T1023="SOPORTE_TELEFÓNICO",'TARIFAS 2025'!$B$14,IF(V1023="PRINCIPAL",'TARIFAS 2025'!$B$11,IF(V1023="INTERMEDIA",'TARIFAS 2025'!$C$11,IF(V1023="LEJANA",'TARIFAS 2025'!$D$11))))</f>
        <v>31419</v>
      </c>
      <c r="AA1023" s="63">
        <f t="shared" si="15"/>
        <v>31419</v>
      </c>
      <c r="AB1023" s="41"/>
      <c r="AC1023" s="41"/>
      <c r="AD1023" s="41"/>
      <c r="AE1023" s="41"/>
      <c r="AF1023" s="41"/>
      <c r="AG1023" s="41"/>
      <c r="AH1023" s="41"/>
      <c r="AI1023" s="41"/>
      <c r="AJ1023" s="41"/>
      <c r="AK1023" s="41"/>
      <c r="AL1023" s="41"/>
      <c r="AM1023" s="41"/>
      <c r="AN1023" s="41"/>
      <c r="AO1023" s="41"/>
      <c r="AP1023" s="41"/>
      <c r="AQ1023" s="41"/>
      <c r="AR1023" s="41"/>
      <c r="AS1023" s="41"/>
      <c r="AT1023" s="41"/>
      <c r="AU1023" s="41"/>
      <c r="AV1023" s="41"/>
      <c r="AW1023" s="41"/>
      <c r="AX1023" s="41"/>
      <c r="AY1023" s="41"/>
      <c r="AZ1023" s="41"/>
      <c r="BA1023" s="41"/>
      <c r="BB1023" s="41"/>
      <c r="BC1023" s="41"/>
      <c r="BD1023" s="41"/>
      <c r="BE1023" s="41"/>
      <c r="BF1023" s="41"/>
      <c r="BG1023" s="41"/>
    </row>
    <row r="1024" spans="1:59" s="35" customFormat="1" ht="15.6">
      <c r="A1024" s="44" t="s">
        <v>94</v>
      </c>
      <c r="B1024" s="44" t="str">
        <f>VLOOKUP(A1024,'CENTROS DE COSTOS'!A:D,2,0)</f>
        <v>0036-0002</v>
      </c>
      <c r="C1024" s="44" t="str">
        <f>VLOOKUP(A1024,'CENTROS DE COSTOS'!A:D,3,0)</f>
        <v>Wompi Eje Cafetero</v>
      </c>
      <c r="D1024" s="44">
        <v>66001</v>
      </c>
      <c r="E1024" s="44">
        <v>2873526</v>
      </c>
      <c r="F1024" s="44">
        <v>74380</v>
      </c>
      <c r="G1024" s="44" t="s">
        <v>35</v>
      </c>
      <c r="H1024" s="44" t="s">
        <v>460</v>
      </c>
      <c r="I1024" s="44" t="s">
        <v>94</v>
      </c>
      <c r="J1024" s="44" t="s">
        <v>6695</v>
      </c>
      <c r="K1024" s="44" t="s">
        <v>1174</v>
      </c>
      <c r="L1024" s="44" t="s">
        <v>6696</v>
      </c>
      <c r="M1024" s="52">
        <v>45944.333333333336</v>
      </c>
      <c r="N1024" s="52">
        <v>45946.447222222225</v>
      </c>
      <c r="O1024" s="44" t="s">
        <v>37</v>
      </c>
      <c r="P1024" s="44" t="s">
        <v>37</v>
      </c>
      <c r="Q1024" s="44" t="s">
        <v>3805</v>
      </c>
      <c r="R1024" s="44" t="s">
        <v>3806</v>
      </c>
      <c r="S1024" s="44" t="s">
        <v>6697</v>
      </c>
      <c r="T1024" s="44" t="s">
        <v>1178</v>
      </c>
      <c r="U1024" s="44">
        <v>40</v>
      </c>
      <c r="V1024" s="44" t="s">
        <v>42</v>
      </c>
      <c r="W1024" s="44" t="str">
        <f>VLOOKUP(D1024,TIPOLOGIA!A:F,6,0)</f>
        <v>TERRESTRE</v>
      </c>
      <c r="X1024" s="44" t="s">
        <v>6698</v>
      </c>
      <c r="Y1024" s="44">
        <v>1</v>
      </c>
      <c r="Z1024" s="63">
        <f>IF(T1024="SOPORTE_TELEFÓNICO",'TARIFAS 2025'!$B$14,IF(V1024="PRINCIPAL",'TARIFAS 2025'!$B$11,IF(V1024="INTERMEDIA",'TARIFAS 2025'!$C$11,IF(V1024="LEJANA",'TARIFAS 2025'!$D$11))))</f>
        <v>31419</v>
      </c>
      <c r="AA1024" s="63">
        <f t="shared" si="15"/>
        <v>31419</v>
      </c>
      <c r="AB1024" s="41"/>
      <c r="AC1024" s="41"/>
      <c r="AD1024" s="41"/>
      <c r="AE1024" s="41"/>
      <c r="AF1024" s="41"/>
      <c r="AG1024" s="41"/>
      <c r="AH1024" s="41"/>
      <c r="AI1024" s="41"/>
      <c r="AJ1024" s="41"/>
      <c r="AK1024" s="41"/>
      <c r="AL1024" s="41"/>
      <c r="AM1024" s="41"/>
      <c r="AN1024" s="41"/>
      <c r="AO1024" s="41"/>
      <c r="AP1024" s="41"/>
      <c r="AQ1024" s="41"/>
      <c r="AR1024" s="41"/>
      <c r="AS1024" s="41"/>
      <c r="AT1024" s="41"/>
      <c r="AU1024" s="41"/>
      <c r="AV1024" s="41"/>
      <c r="AW1024" s="41"/>
      <c r="AX1024" s="41"/>
      <c r="AY1024" s="41"/>
      <c r="AZ1024" s="41"/>
      <c r="BA1024" s="41"/>
      <c r="BB1024" s="41"/>
      <c r="BC1024" s="41"/>
      <c r="BD1024" s="41"/>
      <c r="BE1024" s="41"/>
      <c r="BF1024" s="41"/>
      <c r="BG1024" s="41"/>
    </row>
    <row r="1025" spans="1:59" s="35" customFormat="1" ht="15.6">
      <c r="A1025" s="44" t="s">
        <v>73</v>
      </c>
      <c r="B1025" s="44" t="str">
        <f>VLOOKUP(A1025,'CENTROS DE COSTOS'!A:D,2,0)</f>
        <v>0036-0004</v>
      </c>
      <c r="C1025" s="44" t="str">
        <f>VLOOKUP(A1025,'CENTROS DE COSTOS'!A:D,3,0)</f>
        <v>Wompi Centro</v>
      </c>
      <c r="D1025" s="44">
        <v>11001</v>
      </c>
      <c r="E1025" s="44">
        <v>2871478</v>
      </c>
      <c r="F1025" s="44">
        <v>31745</v>
      </c>
      <c r="G1025" s="44" t="s">
        <v>35</v>
      </c>
      <c r="H1025" s="44" t="s">
        <v>620</v>
      </c>
      <c r="I1025" s="44" t="s">
        <v>2057</v>
      </c>
      <c r="J1025" s="44" t="s">
        <v>6699</v>
      </c>
      <c r="K1025" s="44" t="s">
        <v>1174</v>
      </c>
      <c r="L1025" s="44" t="s">
        <v>6700</v>
      </c>
      <c r="M1025" s="52">
        <v>45944.333333333336</v>
      </c>
      <c r="N1025" s="52">
        <v>45946.452777777777</v>
      </c>
      <c r="O1025" s="44" t="s">
        <v>37</v>
      </c>
      <c r="P1025" s="44" t="s">
        <v>37</v>
      </c>
      <c r="Q1025" s="44" t="s">
        <v>3805</v>
      </c>
      <c r="R1025" s="44" t="s">
        <v>3806</v>
      </c>
      <c r="S1025" s="44" t="s">
        <v>6701</v>
      </c>
      <c r="T1025" s="44" t="s">
        <v>1178</v>
      </c>
      <c r="U1025" s="44">
        <v>32</v>
      </c>
      <c r="V1025" s="44" t="s">
        <v>42</v>
      </c>
      <c r="W1025" s="44" t="str">
        <f>VLOOKUP(D1025,TIPOLOGIA!A:F,6,0)</f>
        <v>TERRESTRE</v>
      </c>
      <c r="X1025" s="44" t="s">
        <v>6698</v>
      </c>
      <c r="Y1025" s="44">
        <v>1</v>
      </c>
      <c r="Z1025" s="63">
        <f>IF(T1025="SOPORTE_TELEFÓNICO",'TARIFAS 2025'!$B$14,IF(V1025="PRINCIPAL",'TARIFAS 2025'!$B$11,IF(V1025="INTERMEDIA",'TARIFAS 2025'!$C$11,IF(V1025="LEJANA",'TARIFAS 2025'!$D$11))))</f>
        <v>31419</v>
      </c>
      <c r="AA1025" s="63">
        <f t="shared" si="15"/>
        <v>31419</v>
      </c>
      <c r="AB1025" s="41"/>
      <c r="AC1025" s="41"/>
      <c r="AD1025" s="41"/>
      <c r="AE1025" s="41"/>
      <c r="AF1025" s="41"/>
      <c r="AG1025" s="41"/>
      <c r="AH1025" s="41"/>
      <c r="AI1025" s="41"/>
      <c r="AJ1025" s="41"/>
      <c r="AK1025" s="41"/>
      <c r="AL1025" s="41"/>
      <c r="AM1025" s="41"/>
      <c r="AN1025" s="41"/>
      <c r="AO1025" s="41"/>
      <c r="AP1025" s="41"/>
      <c r="AQ1025" s="41"/>
      <c r="AR1025" s="41"/>
      <c r="AS1025" s="41"/>
      <c r="AT1025" s="41"/>
      <c r="AU1025" s="41"/>
      <c r="AV1025" s="41"/>
      <c r="AW1025" s="41"/>
      <c r="AX1025" s="41"/>
      <c r="AY1025" s="41"/>
      <c r="AZ1025" s="41"/>
      <c r="BA1025" s="41"/>
      <c r="BB1025" s="41"/>
      <c r="BC1025" s="41"/>
      <c r="BD1025" s="41"/>
      <c r="BE1025" s="41"/>
      <c r="BF1025" s="41"/>
      <c r="BG1025" s="41"/>
    </row>
    <row r="1026" spans="1:59" s="35" customFormat="1" ht="15.6">
      <c r="A1026" s="44" t="s">
        <v>79</v>
      </c>
      <c r="B1026" s="44" t="str">
        <f>VLOOKUP(A1026,'CENTROS DE COSTOS'!A:D,2,0)</f>
        <v>0036-0003</v>
      </c>
      <c r="C1026" s="44" t="str">
        <f>VLOOKUP(A1026,'CENTROS DE COSTOS'!A:D,3,0)</f>
        <v>Wompi Suroccidente</v>
      </c>
      <c r="D1026" s="44">
        <v>76001</v>
      </c>
      <c r="E1026" s="44">
        <v>2877148</v>
      </c>
      <c r="F1026" s="44">
        <v>75325</v>
      </c>
      <c r="G1026" s="44" t="s">
        <v>35</v>
      </c>
      <c r="H1026" s="44" t="s">
        <v>1103</v>
      </c>
      <c r="I1026" s="44" t="s">
        <v>79</v>
      </c>
      <c r="J1026" s="44" t="s">
        <v>6702</v>
      </c>
      <c r="K1026" s="44" t="s">
        <v>1174</v>
      </c>
      <c r="L1026" s="44" t="s">
        <v>6703</v>
      </c>
      <c r="M1026" s="52">
        <v>45944.438888888886</v>
      </c>
      <c r="N1026" s="52">
        <v>45946.459027777775</v>
      </c>
      <c r="O1026" s="44" t="s">
        <v>37</v>
      </c>
      <c r="P1026" s="44" t="s">
        <v>37</v>
      </c>
      <c r="Q1026" s="44" t="s">
        <v>3805</v>
      </c>
      <c r="R1026" s="44" t="s">
        <v>3806</v>
      </c>
      <c r="S1026" s="44" t="s">
        <v>6704</v>
      </c>
      <c r="T1026" s="44" t="s">
        <v>1178</v>
      </c>
      <c r="U1026" s="44">
        <v>40</v>
      </c>
      <c r="V1026" s="44" t="s">
        <v>42</v>
      </c>
      <c r="W1026" s="44" t="str">
        <f>VLOOKUP(D1026,TIPOLOGIA!A:F,6,0)</f>
        <v>TERRESTRE</v>
      </c>
      <c r="X1026" s="44" t="s">
        <v>2281</v>
      </c>
      <c r="Y1026" s="44">
        <v>1</v>
      </c>
      <c r="Z1026" s="63">
        <f>IF(T1026="SOPORTE_TELEFÓNICO",'TARIFAS 2025'!$B$14,IF(V1026="PRINCIPAL",'TARIFAS 2025'!$B$11,IF(V1026="INTERMEDIA",'TARIFAS 2025'!$C$11,IF(V1026="LEJANA",'TARIFAS 2025'!$D$11))))</f>
        <v>31419</v>
      </c>
      <c r="AA1026" s="63">
        <f t="shared" si="15"/>
        <v>31419</v>
      </c>
      <c r="AB1026" s="41"/>
      <c r="AC1026" s="41"/>
      <c r="AD1026" s="41"/>
      <c r="AE1026" s="41"/>
      <c r="AF1026" s="41"/>
      <c r="AG1026" s="41"/>
      <c r="AH1026" s="41"/>
      <c r="AI1026" s="41"/>
      <c r="AJ1026" s="41"/>
      <c r="AK1026" s="41"/>
      <c r="AL1026" s="41"/>
      <c r="AM1026" s="41"/>
      <c r="AN1026" s="41"/>
      <c r="AO1026" s="41"/>
      <c r="AP1026" s="41"/>
      <c r="AQ1026" s="41"/>
      <c r="AR1026" s="41"/>
      <c r="AS1026" s="41"/>
      <c r="AT1026" s="41"/>
      <c r="AU1026" s="41"/>
      <c r="AV1026" s="41"/>
      <c r="AW1026" s="41"/>
      <c r="AX1026" s="41"/>
      <c r="AY1026" s="41"/>
      <c r="AZ1026" s="41"/>
      <c r="BA1026" s="41"/>
      <c r="BB1026" s="41"/>
      <c r="BC1026" s="41"/>
      <c r="BD1026" s="41"/>
      <c r="BE1026" s="41"/>
      <c r="BF1026" s="41"/>
      <c r="BG1026" s="41"/>
    </row>
    <row r="1027" spans="1:59" s="35" customFormat="1" ht="15.6">
      <c r="A1027" s="44" t="s">
        <v>87</v>
      </c>
      <c r="B1027" s="44" t="str">
        <f>VLOOKUP(A1027,'CENTROS DE COSTOS'!A:D,2,0)</f>
        <v>0036-0006</v>
      </c>
      <c r="C1027" s="44" t="str">
        <f>VLOOKUP(A1027,'CENTROS DE COSTOS'!A:D,3,0)</f>
        <v>Wompi Oriente</v>
      </c>
      <c r="D1027" s="44">
        <v>73678</v>
      </c>
      <c r="E1027" s="44">
        <v>2870164</v>
      </c>
      <c r="F1027" s="44">
        <v>54279</v>
      </c>
      <c r="G1027" s="44" t="s">
        <v>35</v>
      </c>
      <c r="H1027" s="44" t="s">
        <v>1058</v>
      </c>
      <c r="I1027" s="44" t="s">
        <v>140</v>
      </c>
      <c r="J1027" s="44" t="s">
        <v>6705</v>
      </c>
      <c r="K1027" s="44" t="s">
        <v>1174</v>
      </c>
      <c r="L1027" s="44" t="s">
        <v>6706</v>
      </c>
      <c r="M1027" s="52">
        <v>45940.61041666667</v>
      </c>
      <c r="N1027" s="52">
        <v>45946.461805555555</v>
      </c>
      <c r="O1027" s="44" t="s">
        <v>37</v>
      </c>
      <c r="P1027" s="44" t="s">
        <v>37</v>
      </c>
      <c r="Q1027" s="44" t="s">
        <v>3805</v>
      </c>
      <c r="R1027" s="44" t="s">
        <v>3806</v>
      </c>
      <c r="S1027" s="44" t="s">
        <v>6707</v>
      </c>
      <c r="T1027" s="44" t="s">
        <v>1178</v>
      </c>
      <c r="U1027" s="44">
        <v>40</v>
      </c>
      <c r="V1027" s="44" t="s">
        <v>43</v>
      </c>
      <c r="W1027" s="44" t="str">
        <f>VLOOKUP(D1027,TIPOLOGIA!A:F,6,0)</f>
        <v>TERRESTRE</v>
      </c>
      <c r="X1027" s="44" t="s">
        <v>6708</v>
      </c>
      <c r="Y1027" s="44">
        <v>1</v>
      </c>
      <c r="Z1027" s="63">
        <f>IF(T1027="SOPORTE_TELEFÓNICO",'TARIFAS 2025'!$B$14,IF(V1027="PRINCIPAL",'TARIFAS 2025'!$B$11,IF(V1027="INTERMEDIA",'TARIFAS 2025'!$C$11,IF(V1027="LEJANA",'TARIFAS 2025'!$D$11))))</f>
        <v>36351</v>
      </c>
      <c r="AA1027" s="63">
        <f t="shared" ref="AA1027:AA1090" si="16">Z1027*Y1027</f>
        <v>36351</v>
      </c>
      <c r="AB1027" s="41"/>
      <c r="AC1027" s="41"/>
      <c r="AD1027" s="41"/>
      <c r="AE1027" s="41"/>
      <c r="AF1027" s="41"/>
      <c r="AG1027" s="41"/>
      <c r="AH1027" s="41"/>
      <c r="AI1027" s="41"/>
      <c r="AJ1027" s="41"/>
      <c r="AK1027" s="41"/>
      <c r="AL1027" s="41"/>
      <c r="AM1027" s="41"/>
      <c r="AN1027" s="41"/>
      <c r="AO1027" s="41"/>
      <c r="AP1027" s="41"/>
      <c r="AQ1027" s="41"/>
      <c r="AR1027" s="41"/>
      <c r="AS1027" s="41"/>
      <c r="AT1027" s="41"/>
      <c r="AU1027" s="41"/>
      <c r="AV1027" s="41"/>
      <c r="AW1027" s="41"/>
      <c r="AX1027" s="41"/>
      <c r="AY1027" s="41"/>
      <c r="AZ1027" s="41"/>
      <c r="BA1027" s="41"/>
      <c r="BB1027" s="41"/>
      <c r="BC1027" s="41"/>
      <c r="BD1027" s="41"/>
      <c r="BE1027" s="41"/>
      <c r="BF1027" s="41"/>
      <c r="BG1027" s="41"/>
    </row>
    <row r="1028" spans="1:59" s="35" customFormat="1" ht="15.6">
      <c r="A1028" s="44" t="s">
        <v>100</v>
      </c>
      <c r="B1028" s="44" t="str">
        <f>VLOOKUP(A1028,'CENTROS DE COSTOS'!A:D,2,0)</f>
        <v>0036-0006</v>
      </c>
      <c r="C1028" s="44" t="str">
        <f>VLOOKUP(A1028,'CENTROS DE COSTOS'!A:D,3,0)</f>
        <v>Wompi Oriente</v>
      </c>
      <c r="D1028" s="44">
        <v>50001</v>
      </c>
      <c r="E1028" s="44">
        <v>2877642</v>
      </c>
      <c r="F1028" s="44">
        <v>62265</v>
      </c>
      <c r="G1028" s="44" t="s">
        <v>35</v>
      </c>
      <c r="H1028" s="44" t="s">
        <v>816</v>
      </c>
      <c r="I1028" s="44" t="s">
        <v>100</v>
      </c>
      <c r="J1028" s="44" t="s">
        <v>6709</v>
      </c>
      <c r="K1028" s="44" t="s">
        <v>1174</v>
      </c>
      <c r="L1028" s="44" t="s">
        <v>6710</v>
      </c>
      <c r="M1028" s="52">
        <v>45944.461111111108</v>
      </c>
      <c r="N1028" s="52">
        <v>45946.463194444441</v>
      </c>
      <c r="O1028" s="44" t="s">
        <v>37</v>
      </c>
      <c r="P1028" s="44" t="s">
        <v>37</v>
      </c>
      <c r="Q1028" s="44" t="s">
        <v>3805</v>
      </c>
      <c r="R1028" s="44" t="s">
        <v>3806</v>
      </c>
      <c r="S1028" s="44" t="s">
        <v>6711</v>
      </c>
      <c r="T1028" s="44" t="s">
        <v>1178</v>
      </c>
      <c r="U1028" s="44">
        <v>40</v>
      </c>
      <c r="V1028" s="44" t="s">
        <v>42</v>
      </c>
      <c r="W1028" s="44" t="str">
        <f>VLOOKUP(D1028,TIPOLOGIA!A:F,6,0)</f>
        <v>TERRESTRE</v>
      </c>
      <c r="X1028" s="44" t="s">
        <v>1259</v>
      </c>
      <c r="Y1028" s="44">
        <v>1</v>
      </c>
      <c r="Z1028" s="63">
        <f>IF(T1028="SOPORTE_TELEFÓNICO",'TARIFAS 2025'!$B$14,IF(V1028="PRINCIPAL",'TARIFAS 2025'!$B$11,IF(V1028="INTERMEDIA",'TARIFAS 2025'!$C$11,IF(V1028="LEJANA",'TARIFAS 2025'!$D$11))))</f>
        <v>31419</v>
      </c>
      <c r="AA1028" s="63">
        <f t="shared" si="16"/>
        <v>31419</v>
      </c>
      <c r="AB1028" s="41"/>
      <c r="AC1028" s="41"/>
      <c r="AD1028" s="41"/>
      <c r="AE1028" s="41"/>
      <c r="AF1028" s="41"/>
      <c r="AG1028" s="41"/>
      <c r="AH1028" s="41"/>
      <c r="AI1028" s="41"/>
      <c r="AJ1028" s="41"/>
      <c r="AK1028" s="41"/>
      <c r="AL1028" s="41"/>
      <c r="AM1028" s="41"/>
      <c r="AN1028" s="41"/>
      <c r="AO1028" s="41"/>
      <c r="AP1028" s="41"/>
      <c r="AQ1028" s="41"/>
      <c r="AR1028" s="41"/>
      <c r="AS1028" s="41"/>
      <c r="AT1028" s="41"/>
      <c r="AU1028" s="41"/>
      <c r="AV1028" s="41"/>
      <c r="AW1028" s="41"/>
      <c r="AX1028" s="41"/>
      <c r="AY1028" s="41"/>
      <c r="AZ1028" s="41"/>
      <c r="BA1028" s="41"/>
      <c r="BB1028" s="41"/>
      <c r="BC1028" s="41"/>
      <c r="BD1028" s="41"/>
      <c r="BE1028" s="41"/>
      <c r="BF1028" s="41"/>
      <c r="BG1028" s="41"/>
    </row>
    <row r="1029" spans="1:59" s="35" customFormat="1" ht="15.6">
      <c r="A1029" s="44" t="s">
        <v>100</v>
      </c>
      <c r="B1029" s="44" t="str">
        <f>VLOOKUP(A1029,'CENTROS DE COSTOS'!A:D,2,0)</f>
        <v>0036-0006</v>
      </c>
      <c r="C1029" s="44" t="str">
        <f>VLOOKUP(A1029,'CENTROS DE COSTOS'!A:D,3,0)</f>
        <v>Wompi Oriente</v>
      </c>
      <c r="D1029" s="44">
        <v>50001</v>
      </c>
      <c r="E1029" s="44">
        <v>2877637</v>
      </c>
      <c r="F1029" s="44">
        <v>77424</v>
      </c>
      <c r="G1029" s="44" t="s">
        <v>35</v>
      </c>
      <c r="H1029" s="44" t="s">
        <v>816</v>
      </c>
      <c r="I1029" s="44" t="s">
        <v>100</v>
      </c>
      <c r="J1029" s="44" t="s">
        <v>6712</v>
      </c>
      <c r="K1029" s="44" t="s">
        <v>1174</v>
      </c>
      <c r="L1029" s="44" t="s">
        <v>6713</v>
      </c>
      <c r="M1029" s="52">
        <v>45944.460416666669</v>
      </c>
      <c r="N1029" s="52">
        <v>45946.479166666664</v>
      </c>
      <c r="O1029" s="44" t="s">
        <v>37</v>
      </c>
      <c r="P1029" s="44" t="s">
        <v>37</v>
      </c>
      <c r="Q1029" s="44" t="s">
        <v>3805</v>
      </c>
      <c r="R1029" s="44" t="s">
        <v>3806</v>
      </c>
      <c r="S1029" s="44" t="s">
        <v>6714</v>
      </c>
      <c r="T1029" s="44" t="s">
        <v>1178</v>
      </c>
      <c r="U1029" s="44">
        <v>16</v>
      </c>
      <c r="V1029" s="44" t="s">
        <v>42</v>
      </c>
      <c r="W1029" s="44" t="str">
        <f>VLOOKUP(D1029,TIPOLOGIA!A:F,6,0)</f>
        <v>TERRESTRE</v>
      </c>
      <c r="X1029" s="44" t="s">
        <v>5140</v>
      </c>
      <c r="Y1029" s="44">
        <v>1</v>
      </c>
      <c r="Z1029" s="63">
        <f>IF(T1029="SOPORTE_TELEFÓNICO",'TARIFAS 2025'!$B$14,IF(V1029="PRINCIPAL",'TARIFAS 2025'!$B$11,IF(V1029="INTERMEDIA",'TARIFAS 2025'!$C$11,IF(V1029="LEJANA",'TARIFAS 2025'!$D$11))))</f>
        <v>31419</v>
      </c>
      <c r="AA1029" s="63">
        <f t="shared" si="16"/>
        <v>31419</v>
      </c>
      <c r="AB1029" s="41"/>
      <c r="AC1029" s="41"/>
      <c r="AD1029" s="41"/>
      <c r="AE1029" s="41"/>
      <c r="AF1029" s="41"/>
      <c r="AG1029" s="41"/>
      <c r="AH1029" s="41"/>
      <c r="AI1029" s="41"/>
      <c r="AJ1029" s="41"/>
      <c r="AK1029" s="41"/>
      <c r="AL1029" s="41"/>
      <c r="AM1029" s="41"/>
      <c r="AN1029" s="41"/>
      <c r="AO1029" s="41"/>
      <c r="AP1029" s="41"/>
      <c r="AQ1029" s="41"/>
      <c r="AR1029" s="41"/>
      <c r="AS1029" s="41"/>
      <c r="AT1029" s="41"/>
      <c r="AU1029" s="41"/>
      <c r="AV1029" s="41"/>
      <c r="AW1029" s="41"/>
      <c r="AX1029" s="41"/>
      <c r="AY1029" s="41"/>
      <c r="AZ1029" s="41"/>
      <c r="BA1029" s="41"/>
      <c r="BB1029" s="41"/>
      <c r="BC1029" s="41"/>
      <c r="BD1029" s="41"/>
      <c r="BE1029" s="41"/>
      <c r="BF1029" s="41"/>
      <c r="BG1029" s="41"/>
    </row>
    <row r="1030" spans="1:59" s="35" customFormat="1" ht="15.6">
      <c r="A1030" s="44" t="s">
        <v>100</v>
      </c>
      <c r="B1030" s="44" t="str">
        <f>VLOOKUP(A1030,'CENTROS DE COSTOS'!A:D,2,0)</f>
        <v>0036-0006</v>
      </c>
      <c r="C1030" s="44" t="str">
        <f>VLOOKUP(A1030,'CENTROS DE COSTOS'!A:D,3,0)</f>
        <v>Wompi Oriente</v>
      </c>
      <c r="D1030" s="44">
        <v>50001</v>
      </c>
      <c r="E1030" s="44">
        <v>2880407</v>
      </c>
      <c r="F1030" s="44">
        <v>32994</v>
      </c>
      <c r="G1030" s="44" t="s">
        <v>35</v>
      </c>
      <c r="H1030" s="44" t="s">
        <v>816</v>
      </c>
      <c r="I1030" s="44" t="s">
        <v>100</v>
      </c>
      <c r="J1030" s="44" t="s">
        <v>6715</v>
      </c>
      <c r="K1030" s="44" t="s">
        <v>1174</v>
      </c>
      <c r="L1030" s="44" t="s">
        <v>6716</v>
      </c>
      <c r="M1030" s="52">
        <v>45944.654166666667</v>
      </c>
      <c r="N1030" s="52">
        <v>45946.484027777777</v>
      </c>
      <c r="O1030" s="44" t="s">
        <v>37</v>
      </c>
      <c r="P1030" s="44" t="s">
        <v>37</v>
      </c>
      <c r="Q1030" s="44" t="s">
        <v>3805</v>
      </c>
      <c r="R1030" s="44" t="s">
        <v>3806</v>
      </c>
      <c r="S1030" s="44" t="s">
        <v>6717</v>
      </c>
      <c r="T1030" s="44" t="s">
        <v>1178</v>
      </c>
      <c r="U1030" s="44">
        <v>64</v>
      </c>
      <c r="V1030" s="44" t="s">
        <v>42</v>
      </c>
      <c r="W1030" s="44" t="str">
        <f>VLOOKUP(D1030,TIPOLOGIA!A:F,6,0)</f>
        <v>TERRESTRE</v>
      </c>
      <c r="X1030" s="44" t="s">
        <v>2646</v>
      </c>
      <c r="Y1030" s="44">
        <v>1</v>
      </c>
      <c r="Z1030" s="63">
        <f>IF(T1030="SOPORTE_TELEFÓNICO",'TARIFAS 2025'!$B$14,IF(V1030="PRINCIPAL",'TARIFAS 2025'!$B$11,IF(V1030="INTERMEDIA",'TARIFAS 2025'!$C$11,IF(V1030="LEJANA",'TARIFAS 2025'!$D$11))))</f>
        <v>31419</v>
      </c>
      <c r="AA1030" s="63">
        <f t="shared" si="16"/>
        <v>31419</v>
      </c>
      <c r="AB1030" s="41"/>
      <c r="AC1030" s="41"/>
      <c r="AD1030" s="41"/>
      <c r="AE1030" s="41"/>
      <c r="AF1030" s="41"/>
      <c r="AG1030" s="41"/>
      <c r="AH1030" s="41"/>
      <c r="AI1030" s="41"/>
      <c r="AJ1030" s="41"/>
      <c r="AK1030" s="41"/>
      <c r="AL1030" s="41"/>
      <c r="AM1030" s="41"/>
      <c r="AN1030" s="41"/>
      <c r="AO1030" s="41"/>
      <c r="AP1030" s="41"/>
      <c r="AQ1030" s="41"/>
      <c r="AR1030" s="41"/>
      <c r="AS1030" s="41"/>
      <c r="AT1030" s="41"/>
      <c r="AU1030" s="41"/>
      <c r="AV1030" s="41"/>
      <c r="AW1030" s="41"/>
      <c r="AX1030" s="41"/>
      <c r="AY1030" s="41"/>
      <c r="AZ1030" s="41"/>
      <c r="BA1030" s="41"/>
      <c r="BB1030" s="41"/>
      <c r="BC1030" s="41"/>
      <c r="BD1030" s="41"/>
      <c r="BE1030" s="41"/>
      <c r="BF1030" s="41"/>
      <c r="BG1030" s="41"/>
    </row>
    <row r="1031" spans="1:59" s="35" customFormat="1" ht="15.6">
      <c r="A1031" s="44" t="s">
        <v>92</v>
      </c>
      <c r="B1031" s="44" t="str">
        <f>VLOOKUP(A1031,'CENTROS DE COSTOS'!A:D,2,0)</f>
        <v>0036-0006</v>
      </c>
      <c r="C1031" s="44" t="str">
        <f>VLOOKUP(A1031,'CENTROS DE COSTOS'!A:D,3,0)</f>
        <v>Wompi Oriente</v>
      </c>
      <c r="D1031" s="44">
        <v>41001</v>
      </c>
      <c r="E1031" s="44">
        <v>2881121</v>
      </c>
      <c r="F1031" s="44">
        <v>54251</v>
      </c>
      <c r="G1031" s="44" t="s">
        <v>35</v>
      </c>
      <c r="H1031" s="44" t="s">
        <v>742</v>
      </c>
      <c r="I1031" s="44" t="s">
        <v>92</v>
      </c>
      <c r="J1031" s="44" t="s">
        <v>2201</v>
      </c>
      <c r="K1031" s="44" t="s">
        <v>1174</v>
      </c>
      <c r="L1031" s="44" t="s">
        <v>6718</v>
      </c>
      <c r="M1031" s="52">
        <v>45944.696527777778</v>
      </c>
      <c r="N1031" s="52">
        <v>45946.48541666667</v>
      </c>
      <c r="O1031" s="44" t="s">
        <v>37</v>
      </c>
      <c r="P1031" s="44" t="s">
        <v>37</v>
      </c>
      <c r="Q1031" s="44" t="s">
        <v>3805</v>
      </c>
      <c r="R1031" s="44" t="s">
        <v>3806</v>
      </c>
      <c r="S1031" s="44" t="s">
        <v>6719</v>
      </c>
      <c r="T1031" s="44" t="s">
        <v>1178</v>
      </c>
      <c r="U1031" s="44">
        <v>32</v>
      </c>
      <c r="V1031" s="44" t="s">
        <v>42</v>
      </c>
      <c r="W1031" s="44" t="str">
        <f>VLOOKUP(D1031,TIPOLOGIA!A:F,6,0)</f>
        <v>TERRESTRE</v>
      </c>
      <c r="X1031" s="44" t="s">
        <v>2030</v>
      </c>
      <c r="Y1031" s="44">
        <v>1</v>
      </c>
      <c r="Z1031" s="63">
        <f>IF(T1031="SOPORTE_TELEFÓNICO",'TARIFAS 2025'!$B$14,IF(V1031="PRINCIPAL",'TARIFAS 2025'!$B$11,IF(V1031="INTERMEDIA",'TARIFAS 2025'!$C$11,IF(V1031="LEJANA",'TARIFAS 2025'!$D$11))))</f>
        <v>31419</v>
      </c>
      <c r="AA1031" s="63">
        <f t="shared" si="16"/>
        <v>31419</v>
      </c>
      <c r="AB1031" s="41"/>
      <c r="AC1031" s="41"/>
      <c r="AD1031" s="41"/>
      <c r="AE1031" s="41"/>
      <c r="AF1031" s="41"/>
      <c r="AG1031" s="41"/>
      <c r="AH1031" s="41"/>
      <c r="AI1031" s="41"/>
      <c r="AJ1031" s="41"/>
      <c r="AK1031" s="41"/>
      <c r="AL1031" s="41"/>
      <c r="AM1031" s="41"/>
      <c r="AN1031" s="41"/>
      <c r="AO1031" s="41"/>
      <c r="AP1031" s="41"/>
      <c r="AQ1031" s="41"/>
      <c r="AR1031" s="41"/>
      <c r="AS1031" s="41"/>
      <c r="AT1031" s="41"/>
      <c r="AU1031" s="41"/>
      <c r="AV1031" s="41"/>
      <c r="AW1031" s="41"/>
      <c r="AX1031" s="41"/>
      <c r="AY1031" s="41"/>
      <c r="AZ1031" s="41"/>
      <c r="BA1031" s="41"/>
      <c r="BB1031" s="41"/>
      <c r="BC1031" s="41"/>
      <c r="BD1031" s="41"/>
      <c r="BE1031" s="41"/>
      <c r="BF1031" s="41"/>
      <c r="BG1031" s="41"/>
    </row>
    <row r="1032" spans="1:59" s="35" customFormat="1" ht="15.6">
      <c r="A1032" s="44" t="s">
        <v>100</v>
      </c>
      <c r="B1032" s="44" t="str">
        <f>VLOOKUP(A1032,'CENTROS DE COSTOS'!A:D,2,0)</f>
        <v>0036-0006</v>
      </c>
      <c r="C1032" s="44" t="str">
        <f>VLOOKUP(A1032,'CENTROS DE COSTOS'!A:D,3,0)</f>
        <v>Wompi Oriente</v>
      </c>
      <c r="D1032" s="44">
        <v>50001</v>
      </c>
      <c r="E1032" s="44">
        <v>2881043</v>
      </c>
      <c r="F1032" s="44">
        <v>78123</v>
      </c>
      <c r="G1032" s="44" t="s">
        <v>35</v>
      </c>
      <c r="H1032" s="44" t="s">
        <v>816</v>
      </c>
      <c r="I1032" s="44" t="s">
        <v>100</v>
      </c>
      <c r="J1032" s="44" t="s">
        <v>6720</v>
      </c>
      <c r="K1032" s="44" t="s">
        <v>1174</v>
      </c>
      <c r="L1032" s="44" t="s">
        <v>6721</v>
      </c>
      <c r="M1032" s="52">
        <v>45944.70208333333</v>
      </c>
      <c r="N1032" s="52">
        <v>45946.487500000003</v>
      </c>
      <c r="O1032" s="44" t="s">
        <v>37</v>
      </c>
      <c r="P1032" s="44" t="s">
        <v>37</v>
      </c>
      <c r="Q1032" s="44" t="s">
        <v>3805</v>
      </c>
      <c r="R1032" s="44" t="s">
        <v>3806</v>
      </c>
      <c r="S1032" s="44" t="s">
        <v>6722</v>
      </c>
      <c r="T1032" s="44" t="s">
        <v>1178</v>
      </c>
      <c r="U1032" s="44">
        <v>24</v>
      </c>
      <c r="V1032" s="44" t="s">
        <v>42</v>
      </c>
      <c r="W1032" s="44" t="str">
        <f>VLOOKUP(D1032,TIPOLOGIA!A:F,6,0)</f>
        <v>TERRESTRE</v>
      </c>
      <c r="X1032" s="44" t="s">
        <v>1205</v>
      </c>
      <c r="Y1032" s="44">
        <v>1</v>
      </c>
      <c r="Z1032" s="63">
        <f>IF(T1032="SOPORTE_TELEFÓNICO",'TARIFAS 2025'!$B$14,IF(V1032="PRINCIPAL",'TARIFAS 2025'!$B$11,IF(V1032="INTERMEDIA",'TARIFAS 2025'!$C$11,IF(V1032="LEJANA",'TARIFAS 2025'!$D$11))))</f>
        <v>31419</v>
      </c>
      <c r="AA1032" s="63">
        <f t="shared" si="16"/>
        <v>31419</v>
      </c>
      <c r="AB1032" s="41"/>
      <c r="AC1032" s="41"/>
      <c r="AD1032" s="41"/>
      <c r="AE1032" s="41"/>
      <c r="AF1032" s="41"/>
      <c r="AG1032" s="41"/>
      <c r="AH1032" s="41"/>
      <c r="AI1032" s="41"/>
      <c r="AJ1032" s="41"/>
      <c r="AK1032" s="41"/>
      <c r="AL1032" s="41"/>
      <c r="AM1032" s="41"/>
      <c r="AN1032" s="41"/>
      <c r="AO1032" s="41"/>
      <c r="AP1032" s="41"/>
      <c r="AQ1032" s="41"/>
      <c r="AR1032" s="41"/>
      <c r="AS1032" s="41"/>
      <c r="AT1032" s="41"/>
      <c r="AU1032" s="41"/>
      <c r="AV1032" s="41"/>
      <c r="AW1032" s="41"/>
      <c r="AX1032" s="41"/>
      <c r="AY1032" s="41"/>
      <c r="AZ1032" s="41"/>
      <c r="BA1032" s="41"/>
      <c r="BB1032" s="41"/>
      <c r="BC1032" s="41"/>
      <c r="BD1032" s="41"/>
      <c r="BE1032" s="41"/>
      <c r="BF1032" s="41"/>
      <c r="BG1032" s="41"/>
    </row>
    <row r="1033" spans="1:59" s="35" customFormat="1" ht="15.6">
      <c r="A1033" s="44" t="s">
        <v>76</v>
      </c>
      <c r="B1033" s="44" t="str">
        <f>VLOOKUP(A1033,'CENTROS DE COSTOS'!A:D,2,0)</f>
        <v>0036-0007</v>
      </c>
      <c r="C1033" s="44" t="str">
        <f>VLOOKUP(A1033,'CENTROS DE COSTOS'!A:D,3,0)</f>
        <v>Wompi Santander</v>
      </c>
      <c r="D1033" s="44">
        <v>68679</v>
      </c>
      <c r="E1033" s="44">
        <v>2871527</v>
      </c>
      <c r="F1033" s="44">
        <v>71844</v>
      </c>
      <c r="G1033" s="44" t="s">
        <v>35</v>
      </c>
      <c r="H1033" s="44" t="s">
        <v>965</v>
      </c>
      <c r="I1033" s="44" t="s">
        <v>1022</v>
      </c>
      <c r="J1033" s="44" t="s">
        <v>6723</v>
      </c>
      <c r="K1033" s="44" t="s">
        <v>1174</v>
      </c>
      <c r="L1033" s="44" t="s">
        <v>6724</v>
      </c>
      <c r="M1033" s="52">
        <v>45944.333333333336</v>
      </c>
      <c r="N1033" s="52">
        <v>45946.488888888889</v>
      </c>
      <c r="O1033" s="44" t="s">
        <v>37</v>
      </c>
      <c r="P1033" s="44" t="s">
        <v>37</v>
      </c>
      <c r="Q1033" s="44" t="s">
        <v>3805</v>
      </c>
      <c r="R1033" s="44" t="s">
        <v>3806</v>
      </c>
      <c r="S1033" s="44" t="s">
        <v>6725</v>
      </c>
      <c r="T1033" s="44" t="s">
        <v>3828</v>
      </c>
      <c r="U1033" s="44">
        <v>24</v>
      </c>
      <c r="V1033" s="44" t="s">
        <v>43</v>
      </c>
      <c r="W1033" s="44" t="str">
        <f>VLOOKUP(D1033,TIPOLOGIA!A:F,6,0)</f>
        <v>TERRESTRE</v>
      </c>
      <c r="X1033" s="44" t="s">
        <v>2030</v>
      </c>
      <c r="Y1033" s="44">
        <v>1</v>
      </c>
      <c r="Z1033" s="63">
        <f>IF(T1033="SOPORTE_TELEFÓNICO",'TARIFAS 2025'!$B$14,IF(V1033="PRINCIPAL",'TARIFAS 2025'!$B$11,IF(V1033="INTERMEDIA",'TARIFAS 2025'!$C$11,IF(V1033="LEJANA",'TARIFAS 2025'!$D$11))))</f>
        <v>36351</v>
      </c>
      <c r="AA1033" s="63">
        <f t="shared" si="16"/>
        <v>36351</v>
      </c>
      <c r="AB1033" s="41"/>
      <c r="AC1033" s="41"/>
      <c r="AD1033" s="41"/>
      <c r="AE1033" s="41"/>
      <c r="AF1033" s="41"/>
      <c r="AG1033" s="41"/>
      <c r="AH1033" s="41"/>
      <c r="AI1033" s="41"/>
      <c r="AJ1033" s="41"/>
      <c r="AK1033" s="41"/>
      <c r="AL1033" s="41"/>
      <c r="AM1033" s="41"/>
      <c r="AN1033" s="41"/>
      <c r="AO1033" s="41"/>
      <c r="AP1033" s="41"/>
      <c r="AQ1033" s="41"/>
      <c r="AR1033" s="41"/>
      <c r="AS1033" s="41"/>
      <c r="AT1033" s="41"/>
      <c r="AU1033" s="41"/>
      <c r="AV1033" s="41"/>
      <c r="AW1033" s="41"/>
      <c r="AX1033" s="41"/>
      <c r="AY1033" s="41"/>
      <c r="AZ1033" s="41"/>
      <c r="BA1033" s="41"/>
      <c r="BB1033" s="41"/>
      <c r="BC1033" s="41"/>
      <c r="BD1033" s="41"/>
      <c r="BE1033" s="41"/>
      <c r="BF1033" s="41"/>
      <c r="BG1033" s="41"/>
    </row>
    <row r="1034" spans="1:59" s="35" customFormat="1" ht="15.6">
      <c r="A1034" s="44" t="s">
        <v>79</v>
      </c>
      <c r="B1034" s="44" t="str">
        <f>VLOOKUP(A1034,'CENTROS DE COSTOS'!A:D,2,0)</f>
        <v>0036-0003</v>
      </c>
      <c r="C1034" s="44" t="str">
        <f>VLOOKUP(A1034,'CENTROS DE COSTOS'!A:D,3,0)</f>
        <v>Wompi Suroccidente</v>
      </c>
      <c r="D1034" s="44">
        <v>76130</v>
      </c>
      <c r="E1034" s="44">
        <v>2871539</v>
      </c>
      <c r="F1034" s="44">
        <v>22203</v>
      </c>
      <c r="G1034" s="44" t="s">
        <v>35</v>
      </c>
      <c r="H1034" s="44" t="s">
        <v>1103</v>
      </c>
      <c r="I1034" s="44" t="s">
        <v>254</v>
      </c>
      <c r="J1034" s="44" t="s">
        <v>2517</v>
      </c>
      <c r="K1034" s="44" t="s">
        <v>1174</v>
      </c>
      <c r="L1034" s="44" t="s">
        <v>6726</v>
      </c>
      <c r="M1034" s="52">
        <v>45944.333333333336</v>
      </c>
      <c r="N1034" s="52">
        <v>45946.490277777775</v>
      </c>
      <c r="O1034" s="44" t="s">
        <v>37</v>
      </c>
      <c r="P1034" s="44" t="s">
        <v>37</v>
      </c>
      <c r="Q1034" s="44" t="s">
        <v>3805</v>
      </c>
      <c r="R1034" s="44" t="s">
        <v>3806</v>
      </c>
      <c r="S1034" s="44" t="s">
        <v>6727</v>
      </c>
      <c r="T1034" s="44" t="s">
        <v>3828</v>
      </c>
      <c r="U1034" s="44">
        <v>64</v>
      </c>
      <c r="V1034" s="44" t="s">
        <v>43</v>
      </c>
      <c r="W1034" s="44" t="str">
        <f>VLOOKUP(D1034,TIPOLOGIA!A:F,6,0)</f>
        <v>TERRESTRE</v>
      </c>
      <c r="X1034" s="44" t="s">
        <v>5226</v>
      </c>
      <c r="Y1034" s="44">
        <v>1</v>
      </c>
      <c r="Z1034" s="63">
        <f>IF(T1034="SOPORTE_TELEFÓNICO",'TARIFAS 2025'!$B$14,IF(V1034="PRINCIPAL",'TARIFAS 2025'!$B$11,IF(V1034="INTERMEDIA",'TARIFAS 2025'!$C$11,IF(V1034="LEJANA",'TARIFAS 2025'!$D$11))))</f>
        <v>36351</v>
      </c>
      <c r="AA1034" s="63">
        <f t="shared" si="16"/>
        <v>36351</v>
      </c>
      <c r="AB1034" s="41"/>
      <c r="AC1034" s="41"/>
      <c r="AD1034" s="41"/>
      <c r="AE1034" s="41"/>
      <c r="AF1034" s="41"/>
      <c r="AG1034" s="41"/>
      <c r="AH1034" s="41"/>
      <c r="AI1034" s="41"/>
      <c r="AJ1034" s="41"/>
      <c r="AK1034" s="41"/>
      <c r="AL1034" s="41"/>
      <c r="AM1034" s="41"/>
      <c r="AN1034" s="41"/>
      <c r="AO1034" s="41"/>
      <c r="AP1034" s="41"/>
      <c r="AQ1034" s="41"/>
      <c r="AR1034" s="41"/>
      <c r="AS1034" s="41"/>
      <c r="AT1034" s="41"/>
      <c r="AU1034" s="41"/>
      <c r="AV1034" s="41"/>
      <c r="AW1034" s="41"/>
      <c r="AX1034" s="41"/>
      <c r="AY1034" s="41"/>
      <c r="AZ1034" s="41"/>
      <c r="BA1034" s="41"/>
      <c r="BB1034" s="41"/>
      <c r="BC1034" s="41"/>
      <c r="BD1034" s="41"/>
      <c r="BE1034" s="41"/>
      <c r="BF1034" s="41"/>
      <c r="BG1034" s="41"/>
    </row>
    <row r="1035" spans="1:59" s="35" customFormat="1" ht="15.6">
      <c r="A1035" s="44" t="s">
        <v>79</v>
      </c>
      <c r="B1035" s="44" t="str">
        <f>VLOOKUP(A1035,'CENTROS DE COSTOS'!A:D,2,0)</f>
        <v>0036-0003</v>
      </c>
      <c r="C1035" s="44" t="str">
        <f>VLOOKUP(A1035,'CENTROS DE COSTOS'!A:D,3,0)</f>
        <v>Wompi Suroccidente</v>
      </c>
      <c r="D1035" s="44">
        <v>19698</v>
      </c>
      <c r="E1035" s="44">
        <v>2870964</v>
      </c>
      <c r="F1035" s="44">
        <v>79322</v>
      </c>
      <c r="G1035" s="44" t="s">
        <v>35</v>
      </c>
      <c r="H1035" s="44" t="s">
        <v>500</v>
      </c>
      <c r="I1035" s="44" t="s">
        <v>529</v>
      </c>
      <c r="J1035" s="44" t="s">
        <v>6728</v>
      </c>
      <c r="K1035" s="44" t="s">
        <v>1174</v>
      </c>
      <c r="L1035" s="44" t="s">
        <v>6729</v>
      </c>
      <c r="M1035" s="52">
        <v>45940.675000000003</v>
      </c>
      <c r="N1035" s="52">
        <v>45946.490972222222</v>
      </c>
      <c r="O1035" s="44" t="s">
        <v>37</v>
      </c>
      <c r="P1035" s="44" t="s">
        <v>37</v>
      </c>
      <c r="Q1035" s="44" t="s">
        <v>3805</v>
      </c>
      <c r="R1035" s="44" t="s">
        <v>3806</v>
      </c>
      <c r="S1035" s="44" t="s">
        <v>6730</v>
      </c>
      <c r="T1035" s="44" t="s">
        <v>3828</v>
      </c>
      <c r="U1035" s="44">
        <v>16</v>
      </c>
      <c r="V1035" s="44" t="s">
        <v>43</v>
      </c>
      <c r="W1035" s="44" t="str">
        <f>VLOOKUP(D1035,TIPOLOGIA!A:F,6,0)</f>
        <v>TERRESTRE</v>
      </c>
      <c r="X1035" s="44" t="s">
        <v>5226</v>
      </c>
      <c r="Y1035" s="44">
        <v>1</v>
      </c>
      <c r="Z1035" s="63">
        <f>IF(T1035="SOPORTE_TELEFÓNICO",'TARIFAS 2025'!$B$14,IF(V1035="PRINCIPAL",'TARIFAS 2025'!$B$11,IF(V1035="INTERMEDIA",'TARIFAS 2025'!$C$11,IF(V1035="LEJANA",'TARIFAS 2025'!$D$11))))</f>
        <v>36351</v>
      </c>
      <c r="AA1035" s="63">
        <f t="shared" si="16"/>
        <v>36351</v>
      </c>
      <c r="AB1035" s="41"/>
      <c r="AC1035" s="41"/>
      <c r="AD1035" s="41"/>
      <c r="AE1035" s="41"/>
      <c r="AF1035" s="41"/>
      <c r="AG1035" s="41"/>
      <c r="AH1035" s="41"/>
      <c r="AI1035" s="41"/>
      <c r="AJ1035" s="41"/>
      <c r="AK1035" s="41"/>
      <c r="AL1035" s="41"/>
      <c r="AM1035" s="41"/>
      <c r="AN1035" s="41"/>
      <c r="AO1035" s="41"/>
      <c r="AP1035" s="41"/>
      <c r="AQ1035" s="41"/>
      <c r="AR1035" s="41"/>
      <c r="AS1035" s="41"/>
      <c r="AT1035" s="41"/>
      <c r="AU1035" s="41"/>
      <c r="AV1035" s="41"/>
      <c r="AW1035" s="41"/>
      <c r="AX1035" s="41"/>
      <c r="AY1035" s="41"/>
      <c r="AZ1035" s="41"/>
      <c r="BA1035" s="41"/>
      <c r="BB1035" s="41"/>
      <c r="BC1035" s="41"/>
      <c r="BD1035" s="41"/>
      <c r="BE1035" s="41"/>
      <c r="BF1035" s="41"/>
      <c r="BG1035" s="41"/>
    </row>
    <row r="1036" spans="1:59" s="35" customFormat="1" ht="15.6">
      <c r="A1036" s="44" t="s">
        <v>76</v>
      </c>
      <c r="B1036" s="44" t="str">
        <f>VLOOKUP(A1036,'CENTROS DE COSTOS'!A:D,2,0)</f>
        <v>0036-0007</v>
      </c>
      <c r="C1036" s="44" t="str">
        <f>VLOOKUP(A1036,'CENTROS DE COSTOS'!A:D,3,0)</f>
        <v>Wompi Santander</v>
      </c>
      <c r="D1036" s="44">
        <v>68081</v>
      </c>
      <c r="E1036" s="44">
        <v>2866870</v>
      </c>
      <c r="F1036" s="44">
        <v>62765</v>
      </c>
      <c r="G1036" s="44" t="s">
        <v>35</v>
      </c>
      <c r="H1036" s="44" t="s">
        <v>965</v>
      </c>
      <c r="I1036" s="44" t="s">
        <v>969</v>
      </c>
      <c r="J1036" s="44" t="s">
        <v>6731</v>
      </c>
      <c r="K1036" s="44" t="s">
        <v>1174</v>
      </c>
      <c r="L1036" s="44" t="s">
        <v>6732</v>
      </c>
      <c r="M1036" s="52">
        <v>45940.352083333331</v>
      </c>
      <c r="N1036" s="52">
        <v>45946.492361111108</v>
      </c>
      <c r="O1036" s="44" t="s">
        <v>37</v>
      </c>
      <c r="P1036" s="44" t="s">
        <v>37</v>
      </c>
      <c r="Q1036" s="44" t="s">
        <v>3805</v>
      </c>
      <c r="R1036" s="44" t="s">
        <v>3806</v>
      </c>
      <c r="S1036" s="44" t="s">
        <v>6733</v>
      </c>
      <c r="T1036" s="44" t="s">
        <v>3828</v>
      </c>
      <c r="U1036" s="44">
        <v>56</v>
      </c>
      <c r="V1036" s="44" t="s">
        <v>44</v>
      </c>
      <c r="W1036" s="44" t="str">
        <f>VLOOKUP(D1036,TIPOLOGIA!A:F,6,0)</f>
        <v>TERRESTRE</v>
      </c>
      <c r="X1036" s="44" t="s">
        <v>5226</v>
      </c>
      <c r="Y1036" s="44">
        <v>1</v>
      </c>
      <c r="Z1036" s="63">
        <f>IF(T1036="SOPORTE_TELEFÓNICO",'TARIFAS 2025'!$B$14,IF(V1036="PRINCIPAL",'TARIFAS 2025'!$B$11,IF(V1036="INTERMEDIA",'TARIFAS 2025'!$C$11,IF(V1036="LEJANA",'TARIFAS 2025'!$D$11))))</f>
        <v>40250</v>
      </c>
      <c r="AA1036" s="63">
        <f t="shared" si="16"/>
        <v>40250</v>
      </c>
      <c r="AB1036" s="41"/>
      <c r="AC1036" s="41"/>
      <c r="AD1036" s="41"/>
      <c r="AE1036" s="41"/>
      <c r="AF1036" s="41"/>
      <c r="AG1036" s="41"/>
      <c r="AH1036" s="41"/>
      <c r="AI1036" s="41"/>
      <c r="AJ1036" s="41"/>
      <c r="AK1036" s="41"/>
      <c r="AL1036" s="41"/>
      <c r="AM1036" s="41"/>
      <c r="AN1036" s="41"/>
      <c r="AO1036" s="41"/>
      <c r="AP1036" s="41"/>
      <c r="AQ1036" s="41"/>
      <c r="AR1036" s="41"/>
      <c r="AS1036" s="41"/>
      <c r="AT1036" s="41"/>
      <c r="AU1036" s="41"/>
      <c r="AV1036" s="41"/>
      <c r="AW1036" s="41"/>
      <c r="AX1036" s="41"/>
      <c r="AY1036" s="41"/>
      <c r="AZ1036" s="41"/>
      <c r="BA1036" s="41"/>
      <c r="BB1036" s="41"/>
      <c r="BC1036" s="41"/>
      <c r="BD1036" s="41"/>
      <c r="BE1036" s="41"/>
      <c r="BF1036" s="41"/>
      <c r="BG1036" s="41"/>
    </row>
    <row r="1037" spans="1:59" s="35" customFormat="1" ht="15.6">
      <c r="A1037" s="44" t="s">
        <v>70</v>
      </c>
      <c r="B1037" s="44" t="str">
        <f>VLOOKUP(A1037,'CENTROS DE COSTOS'!A:D,2,0)</f>
        <v>0036-0001</v>
      </c>
      <c r="C1037" s="44" t="str">
        <f>VLOOKUP(A1037,'CENTROS DE COSTOS'!A:D,3,0)</f>
        <v>Wompi Costa</v>
      </c>
      <c r="D1037" s="44">
        <v>8433</v>
      </c>
      <c r="E1037" s="44">
        <v>2866850</v>
      </c>
      <c r="F1037" s="44">
        <v>58206</v>
      </c>
      <c r="G1037" s="44" t="s">
        <v>35</v>
      </c>
      <c r="H1037" s="44" t="s">
        <v>255</v>
      </c>
      <c r="I1037" s="44" t="s">
        <v>262</v>
      </c>
      <c r="J1037" s="44" t="s">
        <v>6734</v>
      </c>
      <c r="K1037" s="44" t="s">
        <v>1174</v>
      </c>
      <c r="L1037" s="44" t="s">
        <v>6735</v>
      </c>
      <c r="M1037" s="52">
        <v>45940.344444444447</v>
      </c>
      <c r="N1037" s="52">
        <v>45946.493750000001</v>
      </c>
      <c r="O1037" s="44" t="s">
        <v>37</v>
      </c>
      <c r="P1037" s="44" t="s">
        <v>37</v>
      </c>
      <c r="Q1037" s="44" t="s">
        <v>3805</v>
      </c>
      <c r="R1037" s="44" t="s">
        <v>3806</v>
      </c>
      <c r="S1037" s="44" t="s">
        <v>6736</v>
      </c>
      <c r="T1037" s="44" t="s">
        <v>3828</v>
      </c>
      <c r="U1037" s="44">
        <v>64</v>
      </c>
      <c r="V1037" s="44" t="s">
        <v>43</v>
      </c>
      <c r="W1037" s="44" t="str">
        <f>VLOOKUP(D1037,TIPOLOGIA!A:F,6,0)</f>
        <v>TERRESTRE</v>
      </c>
      <c r="X1037" s="44" t="s">
        <v>5226</v>
      </c>
      <c r="Y1037" s="44">
        <v>1</v>
      </c>
      <c r="Z1037" s="63">
        <f>IF(T1037="SOPORTE_TELEFÓNICO",'TARIFAS 2025'!$B$14,IF(V1037="PRINCIPAL",'TARIFAS 2025'!$B$11,IF(V1037="INTERMEDIA",'TARIFAS 2025'!$C$11,IF(V1037="LEJANA",'TARIFAS 2025'!$D$11))))</f>
        <v>36351</v>
      </c>
      <c r="AA1037" s="63">
        <f t="shared" si="16"/>
        <v>36351</v>
      </c>
      <c r="AB1037" s="41"/>
      <c r="AC1037" s="41"/>
      <c r="AD1037" s="41"/>
      <c r="AE1037" s="41"/>
      <c r="AF1037" s="41"/>
      <c r="AG1037" s="41"/>
      <c r="AH1037" s="41"/>
      <c r="AI1037" s="41"/>
      <c r="AJ1037" s="41"/>
      <c r="AK1037" s="41"/>
      <c r="AL1037" s="41"/>
      <c r="AM1037" s="41"/>
      <c r="AN1037" s="41"/>
      <c r="AO1037" s="41"/>
      <c r="AP1037" s="41"/>
      <c r="AQ1037" s="41"/>
      <c r="AR1037" s="41"/>
      <c r="AS1037" s="41"/>
      <c r="AT1037" s="41"/>
      <c r="AU1037" s="41"/>
      <c r="AV1037" s="41"/>
      <c r="AW1037" s="41"/>
      <c r="AX1037" s="41"/>
      <c r="AY1037" s="41"/>
      <c r="AZ1037" s="41"/>
      <c r="BA1037" s="41"/>
      <c r="BB1037" s="41"/>
      <c r="BC1037" s="41"/>
      <c r="BD1037" s="41"/>
      <c r="BE1037" s="41"/>
      <c r="BF1037" s="41"/>
      <c r="BG1037" s="41"/>
    </row>
    <row r="1038" spans="1:59" s="35" customFormat="1" ht="15.6">
      <c r="A1038" s="44" t="s">
        <v>73</v>
      </c>
      <c r="B1038" s="44" t="str">
        <f>VLOOKUP(A1038,'CENTROS DE COSTOS'!A:D,2,0)</f>
        <v>0036-0004</v>
      </c>
      <c r="C1038" s="44" t="str">
        <f>VLOOKUP(A1038,'CENTROS DE COSTOS'!A:D,3,0)</f>
        <v>Wompi Centro</v>
      </c>
      <c r="D1038" s="44">
        <v>25175</v>
      </c>
      <c r="E1038" s="44">
        <v>2863930</v>
      </c>
      <c r="F1038" s="44">
        <v>66080</v>
      </c>
      <c r="G1038" s="44" t="s">
        <v>35</v>
      </c>
      <c r="H1038" s="44" t="s">
        <v>620</v>
      </c>
      <c r="I1038" s="44" t="s">
        <v>640</v>
      </c>
      <c r="J1038" s="44" t="s">
        <v>6737</v>
      </c>
      <c r="K1038" s="44" t="s">
        <v>1174</v>
      </c>
      <c r="L1038" s="44" t="s">
        <v>6738</v>
      </c>
      <c r="M1038" s="52">
        <v>45939.536805555559</v>
      </c>
      <c r="N1038" s="52">
        <v>45946.494444444441</v>
      </c>
      <c r="O1038" s="44" t="s">
        <v>37</v>
      </c>
      <c r="P1038" s="44" t="s">
        <v>37</v>
      </c>
      <c r="Q1038" s="44" t="s">
        <v>3805</v>
      </c>
      <c r="R1038" s="44" t="s">
        <v>3806</v>
      </c>
      <c r="S1038" s="44" t="s">
        <v>6739</v>
      </c>
      <c r="T1038" s="44" t="s">
        <v>3828</v>
      </c>
      <c r="U1038" s="44">
        <v>32</v>
      </c>
      <c r="V1038" s="44" t="s">
        <v>43</v>
      </c>
      <c r="W1038" s="44" t="str">
        <f>VLOOKUP(D1038,TIPOLOGIA!A:F,6,0)</f>
        <v>TERRESTRE</v>
      </c>
      <c r="X1038" s="44" t="s">
        <v>5226</v>
      </c>
      <c r="Y1038" s="44">
        <v>1</v>
      </c>
      <c r="Z1038" s="63">
        <f>IF(T1038="SOPORTE_TELEFÓNICO",'TARIFAS 2025'!$B$14,IF(V1038="PRINCIPAL",'TARIFAS 2025'!$B$11,IF(V1038="INTERMEDIA",'TARIFAS 2025'!$C$11,IF(V1038="LEJANA",'TARIFAS 2025'!$D$11))))</f>
        <v>36351</v>
      </c>
      <c r="AA1038" s="63">
        <f t="shared" si="16"/>
        <v>36351</v>
      </c>
      <c r="AB1038" s="41"/>
      <c r="AC1038" s="41"/>
      <c r="AD1038" s="41"/>
      <c r="AE1038" s="41"/>
      <c r="AF1038" s="41"/>
      <c r="AG1038" s="41"/>
      <c r="AH1038" s="41"/>
      <c r="AI1038" s="41"/>
      <c r="AJ1038" s="41"/>
      <c r="AK1038" s="41"/>
      <c r="AL1038" s="41"/>
      <c r="AM1038" s="41"/>
      <c r="AN1038" s="41"/>
      <c r="AO1038" s="41"/>
      <c r="AP1038" s="41"/>
      <c r="AQ1038" s="41"/>
      <c r="AR1038" s="41"/>
      <c r="AS1038" s="41"/>
      <c r="AT1038" s="41"/>
      <c r="AU1038" s="41"/>
      <c r="AV1038" s="41"/>
      <c r="AW1038" s="41"/>
      <c r="AX1038" s="41"/>
      <c r="AY1038" s="41"/>
      <c r="AZ1038" s="41"/>
      <c r="BA1038" s="41"/>
      <c r="BB1038" s="41"/>
      <c r="BC1038" s="41"/>
      <c r="BD1038" s="41"/>
      <c r="BE1038" s="41"/>
      <c r="BF1038" s="41"/>
      <c r="BG1038" s="41"/>
    </row>
    <row r="1039" spans="1:59" s="35" customFormat="1" ht="15.6">
      <c r="A1039" s="44" t="s">
        <v>73</v>
      </c>
      <c r="B1039" s="44" t="str">
        <f>VLOOKUP(A1039,'CENTROS DE COSTOS'!A:D,2,0)</f>
        <v>0036-0004</v>
      </c>
      <c r="C1039" s="44" t="str">
        <f>VLOOKUP(A1039,'CENTROS DE COSTOS'!A:D,3,0)</f>
        <v>Wompi Centro</v>
      </c>
      <c r="D1039" s="44">
        <v>11001</v>
      </c>
      <c r="E1039" s="44">
        <v>2862559</v>
      </c>
      <c r="F1039" s="44">
        <v>74825</v>
      </c>
      <c r="G1039" s="44" t="s">
        <v>35</v>
      </c>
      <c r="H1039" s="44" t="s">
        <v>620</v>
      </c>
      <c r="I1039" s="44" t="s">
        <v>2057</v>
      </c>
      <c r="J1039" s="44" t="s">
        <v>6740</v>
      </c>
      <c r="K1039" s="44" t="s">
        <v>1174</v>
      </c>
      <c r="L1039" s="44" t="s">
        <v>6741</v>
      </c>
      <c r="M1039" s="52">
        <v>45939.442361111112</v>
      </c>
      <c r="N1039" s="52">
        <v>45946.496527777781</v>
      </c>
      <c r="O1039" s="44" t="s">
        <v>37</v>
      </c>
      <c r="P1039" s="44" t="s">
        <v>37</v>
      </c>
      <c r="Q1039" s="44" t="s">
        <v>3805</v>
      </c>
      <c r="R1039" s="44" t="s">
        <v>3806</v>
      </c>
      <c r="S1039" s="44" t="s">
        <v>6742</v>
      </c>
      <c r="T1039" s="44" t="s">
        <v>1178</v>
      </c>
      <c r="U1039" s="44">
        <v>24</v>
      </c>
      <c r="V1039" s="44" t="s">
        <v>42</v>
      </c>
      <c r="W1039" s="44" t="str">
        <f>VLOOKUP(D1039,TIPOLOGIA!A:F,6,0)</f>
        <v>TERRESTRE</v>
      </c>
      <c r="X1039" s="44" t="s">
        <v>6743</v>
      </c>
      <c r="Y1039" s="44">
        <v>1</v>
      </c>
      <c r="Z1039" s="63">
        <f>IF(T1039="SOPORTE_TELEFÓNICO",'TARIFAS 2025'!$B$14,IF(V1039="PRINCIPAL",'TARIFAS 2025'!$B$11,IF(V1039="INTERMEDIA",'TARIFAS 2025'!$C$11,IF(V1039="LEJANA",'TARIFAS 2025'!$D$11))))</f>
        <v>31419</v>
      </c>
      <c r="AA1039" s="63">
        <f t="shared" si="16"/>
        <v>31419</v>
      </c>
      <c r="AB1039" s="41"/>
      <c r="AC1039" s="41"/>
      <c r="AD1039" s="41"/>
      <c r="AE1039" s="41"/>
      <c r="AF1039" s="41"/>
      <c r="AG1039" s="41"/>
      <c r="AH1039" s="41"/>
      <c r="AI1039" s="41"/>
      <c r="AJ1039" s="41"/>
      <c r="AK1039" s="41"/>
      <c r="AL1039" s="41"/>
      <c r="AM1039" s="41"/>
      <c r="AN1039" s="41"/>
      <c r="AO1039" s="41"/>
      <c r="AP1039" s="41"/>
      <c r="AQ1039" s="41"/>
      <c r="AR1039" s="41"/>
      <c r="AS1039" s="41"/>
      <c r="AT1039" s="41"/>
      <c r="AU1039" s="41"/>
      <c r="AV1039" s="41"/>
      <c r="AW1039" s="41"/>
      <c r="AX1039" s="41"/>
      <c r="AY1039" s="41"/>
      <c r="AZ1039" s="41"/>
      <c r="BA1039" s="41"/>
      <c r="BB1039" s="41"/>
      <c r="BC1039" s="41"/>
      <c r="BD1039" s="41"/>
      <c r="BE1039" s="41"/>
      <c r="BF1039" s="41"/>
      <c r="BG1039" s="41"/>
    </row>
    <row r="1040" spans="1:59" s="35" customFormat="1" ht="15.6">
      <c r="A1040" s="44" t="s">
        <v>73</v>
      </c>
      <c r="B1040" s="44" t="str">
        <f>VLOOKUP(A1040,'CENTROS DE COSTOS'!A:D,2,0)</f>
        <v>0036-0004</v>
      </c>
      <c r="C1040" s="44" t="str">
        <f>VLOOKUP(A1040,'CENTROS DE COSTOS'!A:D,3,0)</f>
        <v>Wompi Centro</v>
      </c>
      <c r="D1040" s="44">
        <v>25899</v>
      </c>
      <c r="E1040" s="44">
        <v>2866120</v>
      </c>
      <c r="F1040" s="44">
        <v>15375</v>
      </c>
      <c r="G1040" s="44" t="s">
        <v>35</v>
      </c>
      <c r="H1040" s="44" t="s">
        <v>620</v>
      </c>
      <c r="I1040" s="44" t="s">
        <v>729</v>
      </c>
      <c r="J1040" s="44" t="s">
        <v>6744</v>
      </c>
      <c r="K1040" s="44" t="s">
        <v>1174</v>
      </c>
      <c r="L1040" s="44" t="s">
        <v>6745</v>
      </c>
      <c r="M1040" s="52">
        <v>45940.333333333336</v>
      </c>
      <c r="N1040" s="52">
        <v>45946.496527777781</v>
      </c>
      <c r="O1040" s="44" t="s">
        <v>37</v>
      </c>
      <c r="P1040" s="44" t="s">
        <v>37</v>
      </c>
      <c r="Q1040" s="44" t="s">
        <v>3805</v>
      </c>
      <c r="R1040" s="44" t="s">
        <v>3806</v>
      </c>
      <c r="S1040" s="44" t="s">
        <v>6746</v>
      </c>
      <c r="T1040" s="44" t="s">
        <v>3828</v>
      </c>
      <c r="U1040" s="44">
        <v>48</v>
      </c>
      <c r="V1040" s="44" t="s">
        <v>43</v>
      </c>
      <c r="W1040" s="44" t="str">
        <f>VLOOKUP(D1040,TIPOLOGIA!A:F,6,0)</f>
        <v>TERRESTRE</v>
      </c>
      <c r="X1040" s="44" t="s">
        <v>1509</v>
      </c>
      <c r="Y1040" s="44">
        <v>1</v>
      </c>
      <c r="Z1040" s="63">
        <f>IF(T1040="SOPORTE_TELEFÓNICO",'TARIFAS 2025'!$B$14,IF(V1040="PRINCIPAL",'TARIFAS 2025'!$B$11,IF(V1040="INTERMEDIA",'TARIFAS 2025'!$C$11,IF(V1040="LEJANA",'TARIFAS 2025'!$D$11))))</f>
        <v>36351</v>
      </c>
      <c r="AA1040" s="63">
        <f t="shared" si="16"/>
        <v>36351</v>
      </c>
      <c r="AB1040" s="41"/>
      <c r="AC1040" s="41"/>
      <c r="AD1040" s="41"/>
      <c r="AE1040" s="41"/>
      <c r="AF1040" s="41"/>
      <c r="AG1040" s="41"/>
      <c r="AH1040" s="41"/>
      <c r="AI1040" s="41"/>
      <c r="AJ1040" s="41"/>
      <c r="AK1040" s="41"/>
      <c r="AL1040" s="41"/>
      <c r="AM1040" s="41"/>
      <c r="AN1040" s="41"/>
      <c r="AO1040" s="41"/>
      <c r="AP1040" s="41"/>
      <c r="AQ1040" s="41"/>
      <c r="AR1040" s="41"/>
      <c r="AS1040" s="41"/>
      <c r="AT1040" s="41"/>
      <c r="AU1040" s="41"/>
      <c r="AV1040" s="41"/>
      <c r="AW1040" s="41"/>
      <c r="AX1040" s="41"/>
      <c r="AY1040" s="41"/>
      <c r="AZ1040" s="41"/>
      <c r="BA1040" s="41"/>
      <c r="BB1040" s="41"/>
      <c r="BC1040" s="41"/>
      <c r="BD1040" s="41"/>
      <c r="BE1040" s="41"/>
      <c r="BF1040" s="41"/>
      <c r="BG1040" s="41"/>
    </row>
    <row r="1041" spans="1:59" s="35" customFormat="1" ht="15.6">
      <c r="A1041" s="44" t="s">
        <v>73</v>
      </c>
      <c r="B1041" s="44" t="str">
        <f>VLOOKUP(A1041,'CENTROS DE COSTOS'!A:D,2,0)</f>
        <v>0036-0004</v>
      </c>
      <c r="C1041" s="44" t="str">
        <f>VLOOKUP(A1041,'CENTROS DE COSTOS'!A:D,3,0)</f>
        <v>Wompi Centro</v>
      </c>
      <c r="D1041" s="44">
        <v>25430</v>
      </c>
      <c r="E1041" s="44">
        <v>2864901</v>
      </c>
      <c r="F1041" s="44">
        <v>77679</v>
      </c>
      <c r="G1041" s="44" t="s">
        <v>35</v>
      </c>
      <c r="H1041" s="44" t="s">
        <v>620</v>
      </c>
      <c r="I1041" s="44" t="s">
        <v>676</v>
      </c>
      <c r="J1041" s="44" t="s">
        <v>6747</v>
      </c>
      <c r="K1041" s="44" t="s">
        <v>1174</v>
      </c>
      <c r="L1041" s="44" t="s">
        <v>6748</v>
      </c>
      <c r="M1041" s="52">
        <v>45939.637499999997</v>
      </c>
      <c r="N1041" s="52">
        <v>45946.49722222222</v>
      </c>
      <c r="O1041" s="44" t="s">
        <v>37</v>
      </c>
      <c r="P1041" s="44" t="s">
        <v>37</v>
      </c>
      <c r="Q1041" s="44" t="s">
        <v>3805</v>
      </c>
      <c r="R1041" s="44" t="s">
        <v>3806</v>
      </c>
      <c r="S1041" s="44" t="s">
        <v>6749</v>
      </c>
      <c r="T1041" s="44" t="s">
        <v>3828</v>
      </c>
      <c r="U1041" s="44">
        <v>24</v>
      </c>
      <c r="V1041" s="44" t="s">
        <v>43</v>
      </c>
      <c r="W1041" s="44" t="str">
        <f>VLOOKUP(D1041,TIPOLOGIA!A:F,6,0)</f>
        <v>TERRESTRE</v>
      </c>
      <c r="X1041" s="44" t="s">
        <v>5226</v>
      </c>
      <c r="Y1041" s="44">
        <v>1</v>
      </c>
      <c r="Z1041" s="63">
        <f>IF(T1041="SOPORTE_TELEFÓNICO",'TARIFAS 2025'!$B$14,IF(V1041="PRINCIPAL",'TARIFAS 2025'!$B$11,IF(V1041="INTERMEDIA",'TARIFAS 2025'!$C$11,IF(V1041="LEJANA",'TARIFAS 2025'!$D$11))))</f>
        <v>36351</v>
      </c>
      <c r="AA1041" s="63">
        <f t="shared" si="16"/>
        <v>36351</v>
      </c>
      <c r="AB1041" s="41"/>
      <c r="AC1041" s="41"/>
      <c r="AD1041" s="41"/>
      <c r="AE1041" s="41"/>
      <c r="AF1041" s="41"/>
      <c r="AG1041" s="41"/>
      <c r="AH1041" s="41"/>
      <c r="AI1041" s="41"/>
      <c r="AJ1041" s="41"/>
      <c r="AK1041" s="41"/>
      <c r="AL1041" s="41"/>
      <c r="AM1041" s="41"/>
      <c r="AN1041" s="41"/>
      <c r="AO1041" s="41"/>
      <c r="AP1041" s="41"/>
      <c r="AQ1041" s="41"/>
      <c r="AR1041" s="41"/>
      <c r="AS1041" s="41"/>
      <c r="AT1041" s="41"/>
      <c r="AU1041" s="41"/>
      <c r="AV1041" s="41"/>
      <c r="AW1041" s="41"/>
      <c r="AX1041" s="41"/>
      <c r="AY1041" s="41"/>
      <c r="AZ1041" s="41"/>
      <c r="BA1041" s="41"/>
      <c r="BB1041" s="41"/>
      <c r="BC1041" s="41"/>
      <c r="BD1041" s="41"/>
      <c r="BE1041" s="41"/>
      <c r="BF1041" s="41"/>
      <c r="BG1041" s="41"/>
    </row>
    <row r="1042" spans="1:59" s="35" customFormat="1" ht="15.6">
      <c r="A1042" s="44" t="s">
        <v>87</v>
      </c>
      <c r="B1042" s="44" t="str">
        <f>VLOOKUP(A1042,'CENTROS DE COSTOS'!A:D,2,0)</f>
        <v>0036-0006</v>
      </c>
      <c r="C1042" s="44" t="str">
        <f>VLOOKUP(A1042,'CENTROS DE COSTOS'!A:D,3,0)</f>
        <v>Wompi Oriente</v>
      </c>
      <c r="D1042" s="44">
        <v>17380</v>
      </c>
      <c r="E1042" s="44">
        <v>2862942</v>
      </c>
      <c r="F1042" s="44">
        <v>81389</v>
      </c>
      <c r="G1042" s="44" t="s">
        <v>35</v>
      </c>
      <c r="H1042" s="44" t="s">
        <v>128</v>
      </c>
      <c r="I1042" s="44" t="s">
        <v>450</v>
      </c>
      <c r="J1042" s="44" t="s">
        <v>6750</v>
      </c>
      <c r="K1042" s="44" t="s">
        <v>1174</v>
      </c>
      <c r="L1042" s="44" t="s">
        <v>6751</v>
      </c>
      <c r="M1042" s="52">
        <v>45939.46597222222</v>
      </c>
      <c r="N1042" s="52">
        <v>45946.497916666667</v>
      </c>
      <c r="O1042" s="44" t="s">
        <v>37</v>
      </c>
      <c r="P1042" s="44" t="s">
        <v>37</v>
      </c>
      <c r="Q1042" s="44" t="s">
        <v>3805</v>
      </c>
      <c r="R1042" s="44" t="s">
        <v>3806</v>
      </c>
      <c r="S1042" s="44" t="s">
        <v>6752</v>
      </c>
      <c r="T1042" s="44" t="s">
        <v>3828</v>
      </c>
      <c r="U1042" s="44">
        <v>8</v>
      </c>
      <c r="V1042" s="44" t="s">
        <v>44</v>
      </c>
      <c r="W1042" s="44" t="str">
        <f>VLOOKUP(D1042,TIPOLOGIA!A:F,6,0)</f>
        <v>TERRESTRE</v>
      </c>
      <c r="X1042" s="44" t="s">
        <v>5226</v>
      </c>
      <c r="Y1042" s="44">
        <v>1</v>
      </c>
      <c r="Z1042" s="63">
        <f>IF(T1042="SOPORTE_TELEFÓNICO",'TARIFAS 2025'!$B$14,IF(V1042="PRINCIPAL",'TARIFAS 2025'!$B$11,IF(V1042="INTERMEDIA",'TARIFAS 2025'!$C$11,IF(V1042="LEJANA",'TARIFAS 2025'!$D$11))))</f>
        <v>40250</v>
      </c>
      <c r="AA1042" s="63">
        <f t="shared" si="16"/>
        <v>40250</v>
      </c>
      <c r="AB1042" s="41"/>
      <c r="AC1042" s="41"/>
      <c r="AD1042" s="41"/>
      <c r="AE1042" s="41"/>
      <c r="AF1042" s="41"/>
      <c r="AG1042" s="41"/>
      <c r="AH1042" s="41"/>
      <c r="AI1042" s="41"/>
      <c r="AJ1042" s="41"/>
      <c r="AK1042" s="41"/>
      <c r="AL1042" s="41"/>
      <c r="AM1042" s="41"/>
      <c r="AN1042" s="41"/>
      <c r="AO1042" s="41"/>
      <c r="AP1042" s="41"/>
      <c r="AQ1042" s="41"/>
      <c r="AR1042" s="41"/>
      <c r="AS1042" s="41"/>
      <c r="AT1042" s="41"/>
      <c r="AU1042" s="41"/>
      <c r="AV1042" s="41"/>
      <c r="AW1042" s="41"/>
      <c r="AX1042" s="41"/>
      <c r="AY1042" s="41"/>
      <c r="AZ1042" s="41"/>
      <c r="BA1042" s="41"/>
      <c r="BB1042" s="41"/>
      <c r="BC1042" s="41"/>
      <c r="BD1042" s="41"/>
      <c r="BE1042" s="41"/>
      <c r="BF1042" s="41"/>
      <c r="BG1042" s="41"/>
    </row>
    <row r="1043" spans="1:59" s="35" customFormat="1" ht="15.6">
      <c r="A1043" s="44" t="s">
        <v>98</v>
      </c>
      <c r="B1043" s="44" t="str">
        <f>VLOOKUP(A1043,'CENTROS DE COSTOS'!A:D,2,0)</f>
        <v>0036-0007</v>
      </c>
      <c r="C1043" s="44" t="str">
        <f>VLOOKUP(A1043,'CENTROS DE COSTOS'!A:D,3,0)</f>
        <v>Wompi Santander</v>
      </c>
      <c r="D1043" s="44">
        <v>15407</v>
      </c>
      <c r="E1043" s="44">
        <v>2863633</v>
      </c>
      <c r="F1043" s="44">
        <v>25991</v>
      </c>
      <c r="G1043" s="44" t="s">
        <v>35</v>
      </c>
      <c r="H1043" s="44" t="s">
        <v>324</v>
      </c>
      <c r="I1043" s="44" t="s">
        <v>438</v>
      </c>
      <c r="J1043" s="44" t="s">
        <v>6753</v>
      </c>
      <c r="K1043" s="44" t="s">
        <v>1174</v>
      </c>
      <c r="L1043" s="44" t="s">
        <v>6754</v>
      </c>
      <c r="M1043" s="52">
        <v>45939.505555555559</v>
      </c>
      <c r="N1043" s="52">
        <v>45946.499305555553</v>
      </c>
      <c r="O1043" s="44" t="s">
        <v>37</v>
      </c>
      <c r="P1043" s="44" t="s">
        <v>37</v>
      </c>
      <c r="Q1043" s="44" t="s">
        <v>3805</v>
      </c>
      <c r="R1043" s="44" t="s">
        <v>3806</v>
      </c>
      <c r="S1043" s="44" t="s">
        <v>6755</v>
      </c>
      <c r="T1043" s="44" t="s">
        <v>3828</v>
      </c>
      <c r="U1043" s="44">
        <v>64</v>
      </c>
      <c r="V1043" s="44" t="s">
        <v>43</v>
      </c>
      <c r="W1043" s="44" t="str">
        <f>VLOOKUP(D1043,TIPOLOGIA!A:F,6,0)</f>
        <v>TERRESTRE</v>
      </c>
      <c r="X1043" s="44" t="s">
        <v>5226</v>
      </c>
      <c r="Y1043" s="44">
        <v>1</v>
      </c>
      <c r="Z1043" s="63">
        <f>IF(T1043="SOPORTE_TELEFÓNICO",'TARIFAS 2025'!$B$14,IF(V1043="PRINCIPAL",'TARIFAS 2025'!$B$11,IF(V1043="INTERMEDIA",'TARIFAS 2025'!$C$11,IF(V1043="LEJANA",'TARIFAS 2025'!$D$11))))</f>
        <v>36351</v>
      </c>
      <c r="AA1043" s="63">
        <f t="shared" si="16"/>
        <v>36351</v>
      </c>
      <c r="AB1043" s="41"/>
      <c r="AC1043" s="41"/>
      <c r="AD1043" s="41"/>
      <c r="AE1043" s="41"/>
      <c r="AF1043" s="41"/>
      <c r="AG1043" s="41"/>
      <c r="AH1043" s="41"/>
      <c r="AI1043" s="41"/>
      <c r="AJ1043" s="41"/>
      <c r="AK1043" s="41"/>
      <c r="AL1043" s="41"/>
      <c r="AM1043" s="41"/>
      <c r="AN1043" s="41"/>
      <c r="AO1043" s="41"/>
      <c r="AP1043" s="51"/>
      <c r="AQ1043" s="41"/>
      <c r="AR1043" s="41"/>
      <c r="AS1043" s="41"/>
      <c r="AT1043" s="41"/>
      <c r="AU1043" s="41"/>
      <c r="AV1043" s="41"/>
      <c r="AW1043" s="41"/>
      <c r="AX1043" s="41"/>
      <c r="AY1043" s="41"/>
      <c r="AZ1043" s="41"/>
      <c r="BA1043" s="41"/>
      <c r="BB1043" s="41"/>
      <c r="BC1043" s="41"/>
      <c r="BD1043" s="41"/>
      <c r="BE1043" s="41"/>
      <c r="BF1043" s="41"/>
      <c r="BG1043" s="41"/>
    </row>
    <row r="1044" spans="1:59" s="35" customFormat="1" ht="15.6">
      <c r="A1044" s="44" t="s">
        <v>79</v>
      </c>
      <c r="B1044" s="44" t="str">
        <f>VLOOKUP(A1044,'CENTROS DE COSTOS'!A:D,2,0)</f>
        <v>0036-0003</v>
      </c>
      <c r="C1044" s="44" t="str">
        <f>VLOOKUP(A1044,'CENTROS DE COSTOS'!A:D,3,0)</f>
        <v>Wompi Suroccidente</v>
      </c>
      <c r="D1044" s="44">
        <v>76364</v>
      </c>
      <c r="E1044" s="44">
        <v>2862076</v>
      </c>
      <c r="F1044" s="44">
        <v>15563</v>
      </c>
      <c r="G1044" s="44" t="s">
        <v>35</v>
      </c>
      <c r="H1044" s="44" t="s">
        <v>1103</v>
      </c>
      <c r="I1044" s="44" t="s">
        <v>1121</v>
      </c>
      <c r="J1044" s="44" t="s">
        <v>6756</v>
      </c>
      <c r="K1044" s="44" t="s">
        <v>1174</v>
      </c>
      <c r="L1044" s="44" t="s">
        <v>6757</v>
      </c>
      <c r="M1044" s="52">
        <v>45939.411805555559</v>
      </c>
      <c r="N1044" s="52">
        <v>45946.5</v>
      </c>
      <c r="O1044" s="44" t="s">
        <v>37</v>
      </c>
      <c r="P1044" s="44" t="s">
        <v>37</v>
      </c>
      <c r="Q1044" s="44" t="s">
        <v>3805</v>
      </c>
      <c r="R1044" s="44" t="s">
        <v>3806</v>
      </c>
      <c r="S1044" s="44" t="s">
        <v>6758</v>
      </c>
      <c r="T1044" s="44" t="s">
        <v>3828</v>
      </c>
      <c r="U1044" s="44">
        <v>48</v>
      </c>
      <c r="V1044" s="44" t="s">
        <v>43</v>
      </c>
      <c r="W1044" s="44" t="str">
        <f>VLOOKUP(D1044,TIPOLOGIA!A:F,6,0)</f>
        <v>TERRESTRE</v>
      </c>
      <c r="X1044" s="44" t="s">
        <v>5226</v>
      </c>
      <c r="Y1044" s="44">
        <v>1</v>
      </c>
      <c r="Z1044" s="63">
        <f>IF(T1044="SOPORTE_TELEFÓNICO",'TARIFAS 2025'!$B$14,IF(V1044="PRINCIPAL",'TARIFAS 2025'!$B$11,IF(V1044="INTERMEDIA",'TARIFAS 2025'!$C$11,IF(V1044="LEJANA",'TARIFAS 2025'!$D$11))))</f>
        <v>36351</v>
      </c>
      <c r="AA1044" s="63">
        <f t="shared" si="16"/>
        <v>36351</v>
      </c>
      <c r="AB1044" s="41"/>
      <c r="AC1044" s="41"/>
      <c r="AD1044" s="41"/>
      <c r="AE1044" s="41"/>
      <c r="AF1044" s="41"/>
      <c r="AG1044" s="41"/>
      <c r="AH1044" s="41"/>
      <c r="AI1044" s="41"/>
      <c r="AJ1044" s="41"/>
      <c r="AK1044" s="41"/>
      <c r="AL1044" s="41"/>
      <c r="AM1044" s="41"/>
      <c r="AN1044" s="41"/>
      <c r="AO1044" s="41"/>
      <c r="AP1044" s="51"/>
      <c r="AQ1044" s="41"/>
      <c r="AR1044" s="41"/>
      <c r="AS1044" s="41"/>
      <c r="AT1044" s="41"/>
      <c r="AU1044" s="41"/>
      <c r="AV1044" s="41"/>
      <c r="AW1044" s="41"/>
      <c r="AX1044" s="41"/>
      <c r="AY1044" s="41"/>
      <c r="AZ1044" s="41"/>
      <c r="BA1044" s="41"/>
      <c r="BB1044" s="41"/>
      <c r="BC1044" s="41"/>
      <c r="BD1044" s="41"/>
      <c r="BE1044" s="41"/>
      <c r="BF1044" s="41"/>
      <c r="BG1044" s="41"/>
    </row>
    <row r="1045" spans="1:59" s="35" customFormat="1" ht="15.6">
      <c r="A1045" s="44" t="s">
        <v>98</v>
      </c>
      <c r="B1045" s="44" t="str">
        <f>VLOOKUP(A1045,'CENTROS DE COSTOS'!A:D,2,0)</f>
        <v>0036-0007</v>
      </c>
      <c r="C1045" s="44" t="str">
        <f>VLOOKUP(A1045,'CENTROS DE COSTOS'!A:D,3,0)</f>
        <v>Wompi Santander</v>
      </c>
      <c r="D1045" s="44">
        <v>15238</v>
      </c>
      <c r="E1045" s="44">
        <v>2861719</v>
      </c>
      <c r="F1045" s="44">
        <v>59686</v>
      </c>
      <c r="G1045" s="44" t="s">
        <v>35</v>
      </c>
      <c r="H1045" s="44" t="s">
        <v>324</v>
      </c>
      <c r="I1045" s="44" t="s">
        <v>354</v>
      </c>
      <c r="J1045" s="44" t="s">
        <v>6759</v>
      </c>
      <c r="K1045" s="44" t="s">
        <v>1174</v>
      </c>
      <c r="L1045" s="44" t="s">
        <v>6760</v>
      </c>
      <c r="M1045" s="52">
        <v>45939.385416666664</v>
      </c>
      <c r="N1045" s="52">
        <v>45946.500694444447</v>
      </c>
      <c r="O1045" s="44" t="s">
        <v>37</v>
      </c>
      <c r="P1045" s="44" t="s">
        <v>37</v>
      </c>
      <c r="Q1045" s="44" t="s">
        <v>3805</v>
      </c>
      <c r="R1045" s="44" t="s">
        <v>3806</v>
      </c>
      <c r="S1045" s="44" t="s">
        <v>6761</v>
      </c>
      <c r="T1045" s="44" t="s">
        <v>3828</v>
      </c>
      <c r="U1045" s="44">
        <v>64</v>
      </c>
      <c r="V1045" s="44" t="s">
        <v>43</v>
      </c>
      <c r="W1045" s="44" t="str">
        <f>VLOOKUP(D1045,TIPOLOGIA!A:F,6,0)</f>
        <v>TERRESTRE</v>
      </c>
      <c r="X1045" s="44" t="s">
        <v>5226</v>
      </c>
      <c r="Y1045" s="44">
        <v>1</v>
      </c>
      <c r="Z1045" s="63">
        <f>IF(T1045="SOPORTE_TELEFÓNICO",'TARIFAS 2025'!$B$14,IF(V1045="PRINCIPAL",'TARIFAS 2025'!$B$11,IF(V1045="INTERMEDIA",'TARIFAS 2025'!$C$11,IF(V1045="LEJANA",'TARIFAS 2025'!$D$11))))</f>
        <v>36351</v>
      </c>
      <c r="AA1045" s="63">
        <f t="shared" si="16"/>
        <v>36351</v>
      </c>
      <c r="AB1045" s="41"/>
      <c r="AC1045" s="41"/>
      <c r="AD1045" s="41"/>
      <c r="AE1045" s="41"/>
      <c r="AF1045" s="41"/>
      <c r="AG1045" s="41"/>
      <c r="AH1045" s="41"/>
      <c r="AI1045" s="41"/>
      <c r="AJ1045" s="41"/>
      <c r="AK1045" s="41"/>
      <c r="AL1045" s="41"/>
      <c r="AM1045" s="41"/>
      <c r="AN1045" s="41"/>
      <c r="AO1045" s="41"/>
      <c r="AP1045" s="41"/>
      <c r="AQ1045" s="41"/>
      <c r="AR1045" s="41"/>
      <c r="AS1045" s="41"/>
      <c r="AT1045" s="41"/>
      <c r="AU1045" s="41"/>
      <c r="AV1045" s="41"/>
      <c r="AW1045" s="41"/>
      <c r="AX1045" s="41"/>
      <c r="AY1045" s="41"/>
      <c r="AZ1045" s="41"/>
      <c r="BA1045" s="41"/>
      <c r="BB1045" s="41"/>
      <c r="BC1045" s="41"/>
      <c r="BD1045" s="41"/>
      <c r="BE1045" s="41"/>
      <c r="BF1045" s="41"/>
      <c r="BG1045" s="41"/>
    </row>
    <row r="1046" spans="1:59" s="35" customFormat="1" ht="15.6">
      <c r="A1046" s="44" t="s">
        <v>76</v>
      </c>
      <c r="B1046" s="44" t="str">
        <f>VLOOKUP(A1046,'CENTROS DE COSTOS'!A:D,2,0)</f>
        <v>0036-0007</v>
      </c>
      <c r="C1046" s="44" t="str">
        <f>VLOOKUP(A1046,'CENTROS DE COSTOS'!A:D,3,0)</f>
        <v>Wompi Santander</v>
      </c>
      <c r="D1046" s="44">
        <v>68547</v>
      </c>
      <c r="E1046" s="44">
        <v>2861380</v>
      </c>
      <c r="F1046" s="44">
        <v>75828</v>
      </c>
      <c r="G1046" s="44" t="s">
        <v>35</v>
      </c>
      <c r="H1046" s="44" t="s">
        <v>965</v>
      </c>
      <c r="I1046" s="44" t="s">
        <v>1015</v>
      </c>
      <c r="J1046" s="44" t="s">
        <v>6762</v>
      </c>
      <c r="K1046" s="44" t="s">
        <v>1174</v>
      </c>
      <c r="L1046" s="44" t="s">
        <v>6763</v>
      </c>
      <c r="M1046" s="52">
        <v>45939.375694444447</v>
      </c>
      <c r="N1046" s="52">
        <v>45946.503472222219</v>
      </c>
      <c r="O1046" s="44" t="s">
        <v>37</v>
      </c>
      <c r="P1046" s="44" t="s">
        <v>37</v>
      </c>
      <c r="Q1046" s="44" t="s">
        <v>3805</v>
      </c>
      <c r="R1046" s="44" t="s">
        <v>3806</v>
      </c>
      <c r="S1046" s="44" t="s">
        <v>6764</v>
      </c>
      <c r="T1046" s="44" t="s">
        <v>3828</v>
      </c>
      <c r="U1046" s="44">
        <v>40</v>
      </c>
      <c r="V1046" s="44" t="s">
        <v>43</v>
      </c>
      <c r="W1046" s="44" t="str">
        <f>VLOOKUP(D1046,TIPOLOGIA!A:F,6,0)</f>
        <v>TERRESTRE</v>
      </c>
      <c r="X1046" s="44" t="s">
        <v>5226</v>
      </c>
      <c r="Y1046" s="44">
        <v>1</v>
      </c>
      <c r="Z1046" s="63">
        <f>IF(T1046="SOPORTE_TELEFÓNICO",'TARIFAS 2025'!$B$14,IF(V1046="PRINCIPAL",'TARIFAS 2025'!$B$11,IF(V1046="INTERMEDIA",'TARIFAS 2025'!$C$11,IF(V1046="LEJANA",'TARIFAS 2025'!$D$11))))</f>
        <v>36351</v>
      </c>
      <c r="AA1046" s="63">
        <f t="shared" si="16"/>
        <v>36351</v>
      </c>
      <c r="AB1046" s="41"/>
      <c r="AC1046" s="41"/>
      <c r="AD1046" s="41"/>
      <c r="AE1046" s="41"/>
      <c r="AF1046" s="41"/>
      <c r="AG1046" s="41"/>
      <c r="AH1046" s="41"/>
      <c r="AI1046" s="41"/>
      <c r="AJ1046" s="41"/>
      <c r="AK1046" s="41"/>
      <c r="AL1046" s="41"/>
      <c r="AM1046" s="41"/>
      <c r="AN1046" s="41"/>
      <c r="AO1046" s="41"/>
      <c r="AP1046" s="41"/>
      <c r="AQ1046" s="41"/>
      <c r="AR1046" s="41"/>
      <c r="AS1046" s="41"/>
      <c r="AT1046" s="41"/>
      <c r="AU1046" s="41"/>
      <c r="AV1046" s="41"/>
      <c r="AW1046" s="41"/>
      <c r="AX1046" s="41"/>
      <c r="AY1046" s="41"/>
      <c r="AZ1046" s="41"/>
      <c r="BA1046" s="41"/>
      <c r="BB1046" s="41"/>
      <c r="BC1046" s="41"/>
      <c r="BD1046" s="41"/>
      <c r="BE1046" s="41"/>
      <c r="BF1046" s="41"/>
      <c r="BG1046" s="41"/>
    </row>
    <row r="1047" spans="1:59" s="35" customFormat="1" ht="15.6">
      <c r="A1047" s="44" t="s">
        <v>76</v>
      </c>
      <c r="B1047" s="44" t="str">
        <f>VLOOKUP(A1047,'CENTROS DE COSTOS'!A:D,2,0)</f>
        <v>0036-0007</v>
      </c>
      <c r="C1047" s="44" t="str">
        <f>VLOOKUP(A1047,'CENTROS DE COSTOS'!A:D,3,0)</f>
        <v>Wompi Santander</v>
      </c>
      <c r="D1047" s="44">
        <v>68081</v>
      </c>
      <c r="E1047" s="44">
        <v>2860642</v>
      </c>
      <c r="F1047" s="44">
        <v>45612</v>
      </c>
      <c r="G1047" s="44" t="s">
        <v>35</v>
      </c>
      <c r="H1047" s="44" t="s">
        <v>965</v>
      </c>
      <c r="I1047" s="44" t="s">
        <v>969</v>
      </c>
      <c r="J1047" s="44" t="s">
        <v>6765</v>
      </c>
      <c r="K1047" s="44" t="s">
        <v>1174</v>
      </c>
      <c r="L1047" s="44" t="s">
        <v>6766</v>
      </c>
      <c r="M1047" s="52">
        <v>45939.333333333336</v>
      </c>
      <c r="N1047" s="52">
        <v>45946.504861111112</v>
      </c>
      <c r="O1047" s="44" t="s">
        <v>37</v>
      </c>
      <c r="P1047" s="44" t="s">
        <v>37</v>
      </c>
      <c r="Q1047" s="44" t="s">
        <v>3805</v>
      </c>
      <c r="R1047" s="44" t="s">
        <v>3806</v>
      </c>
      <c r="S1047" s="44" t="s">
        <v>6767</v>
      </c>
      <c r="T1047" s="44" t="s">
        <v>3828</v>
      </c>
      <c r="U1047" s="44">
        <v>64</v>
      </c>
      <c r="V1047" s="44" t="s">
        <v>44</v>
      </c>
      <c r="W1047" s="44" t="str">
        <f>VLOOKUP(D1047,TIPOLOGIA!A:F,6,0)</f>
        <v>TERRESTRE</v>
      </c>
      <c r="X1047" s="44" t="s">
        <v>5226</v>
      </c>
      <c r="Y1047" s="44">
        <v>1</v>
      </c>
      <c r="Z1047" s="63">
        <f>IF(T1047="SOPORTE_TELEFÓNICO",'TARIFAS 2025'!$B$14,IF(V1047="PRINCIPAL",'TARIFAS 2025'!$B$11,IF(V1047="INTERMEDIA",'TARIFAS 2025'!$C$11,IF(V1047="LEJANA",'TARIFAS 2025'!$D$11))))</f>
        <v>40250</v>
      </c>
      <c r="AA1047" s="63">
        <f t="shared" si="16"/>
        <v>40250</v>
      </c>
      <c r="AB1047" s="41"/>
      <c r="AC1047" s="41"/>
      <c r="AD1047" s="41"/>
      <c r="AE1047" s="41"/>
      <c r="AF1047" s="41"/>
      <c r="AG1047" s="41"/>
      <c r="AH1047" s="41"/>
      <c r="AI1047" s="41"/>
      <c r="AJ1047" s="41"/>
      <c r="AK1047" s="41"/>
      <c r="AL1047" s="41"/>
      <c r="AM1047" s="41"/>
      <c r="AN1047" s="41"/>
      <c r="AO1047" s="41"/>
      <c r="AP1047" s="41"/>
      <c r="AQ1047" s="41"/>
      <c r="AR1047" s="41"/>
      <c r="AS1047" s="41"/>
      <c r="AT1047" s="41"/>
      <c r="AU1047" s="41"/>
      <c r="AV1047" s="41"/>
      <c r="AW1047" s="41"/>
      <c r="AX1047" s="41"/>
      <c r="AY1047" s="41"/>
      <c r="AZ1047" s="41"/>
      <c r="BA1047" s="41"/>
      <c r="BB1047" s="41"/>
      <c r="BC1047" s="41"/>
      <c r="BD1047" s="41"/>
      <c r="BE1047" s="41"/>
      <c r="BF1047" s="41"/>
      <c r="BG1047" s="41"/>
    </row>
    <row r="1048" spans="1:59" s="35" customFormat="1" ht="15.6">
      <c r="A1048" s="44" t="s">
        <v>73</v>
      </c>
      <c r="B1048" s="44" t="str">
        <f>VLOOKUP(A1048,'CENTROS DE COSTOS'!A:D,2,0)</f>
        <v>0036-0004</v>
      </c>
      <c r="C1048" s="44" t="str">
        <f>VLOOKUP(A1048,'CENTROS DE COSTOS'!A:D,3,0)</f>
        <v>Wompi Centro</v>
      </c>
      <c r="D1048" s="44">
        <v>11001</v>
      </c>
      <c r="E1048" s="44">
        <v>2860641</v>
      </c>
      <c r="F1048" s="44">
        <v>51641</v>
      </c>
      <c r="G1048" s="44" t="s">
        <v>35</v>
      </c>
      <c r="H1048" s="44" t="s">
        <v>620</v>
      </c>
      <c r="I1048" s="44" t="s">
        <v>73</v>
      </c>
      <c r="J1048" s="44" t="s">
        <v>6768</v>
      </c>
      <c r="K1048" s="44" t="s">
        <v>1174</v>
      </c>
      <c r="L1048" s="44" t="s">
        <v>6769</v>
      </c>
      <c r="M1048" s="52">
        <v>45939.333333333336</v>
      </c>
      <c r="N1048" s="52">
        <v>45946.513194444444</v>
      </c>
      <c r="O1048" s="44" t="s">
        <v>37</v>
      </c>
      <c r="P1048" s="44" t="s">
        <v>37</v>
      </c>
      <c r="Q1048" s="44" t="s">
        <v>4094</v>
      </c>
      <c r="R1048" s="44" t="s">
        <v>4095</v>
      </c>
      <c r="S1048" s="44" t="s">
        <v>6770</v>
      </c>
      <c r="T1048" s="44" t="s">
        <v>1178</v>
      </c>
      <c r="U1048" s="44"/>
      <c r="V1048" s="44" t="s">
        <v>42</v>
      </c>
      <c r="W1048" s="44" t="str">
        <f>VLOOKUP(D1048,TIPOLOGIA!A:F,6,0)</f>
        <v>TERRESTRE</v>
      </c>
      <c r="X1048" s="44" t="s">
        <v>5226</v>
      </c>
      <c r="Y1048" s="44">
        <v>1</v>
      </c>
      <c r="Z1048" s="63">
        <f>IF(T1048="SOPORTE_TELEFÓNICO",'TARIFAS 2025'!$B$14,IF(V1048="PRINCIPAL",'TARIFAS 2025'!$B$11,IF(V1048="INTERMEDIA",'TARIFAS 2025'!$C$11,IF(V1048="LEJANA",'TARIFAS 2025'!$D$11))))</f>
        <v>31419</v>
      </c>
      <c r="AA1048" s="63">
        <f t="shared" si="16"/>
        <v>31419</v>
      </c>
      <c r="AB1048" s="41"/>
      <c r="AC1048" s="41"/>
      <c r="AD1048" s="41"/>
      <c r="AE1048" s="41"/>
      <c r="AF1048" s="41"/>
      <c r="AG1048" s="41"/>
      <c r="AH1048" s="41"/>
      <c r="AI1048" s="41"/>
      <c r="AJ1048" s="41"/>
      <c r="AK1048" s="41"/>
      <c r="AL1048" s="41"/>
      <c r="AM1048" s="41"/>
      <c r="AN1048" s="41"/>
      <c r="AO1048" s="41"/>
      <c r="AP1048" s="41"/>
      <c r="AQ1048" s="41"/>
      <c r="AR1048" s="41"/>
      <c r="AS1048" s="41"/>
      <c r="AT1048" s="41"/>
      <c r="AU1048" s="41"/>
      <c r="AV1048" s="41"/>
      <c r="AW1048" s="41"/>
      <c r="AX1048" s="41"/>
      <c r="AY1048" s="41"/>
      <c r="AZ1048" s="41"/>
      <c r="BA1048" s="41"/>
      <c r="BB1048" s="41"/>
      <c r="BC1048" s="41"/>
      <c r="BD1048" s="41"/>
      <c r="BE1048" s="41"/>
      <c r="BF1048" s="41"/>
      <c r="BG1048" s="41"/>
    </row>
    <row r="1049" spans="1:59" s="35" customFormat="1" ht="15.6">
      <c r="A1049" s="44" t="s">
        <v>83</v>
      </c>
      <c r="B1049" s="44" t="str">
        <f>VLOOKUP(A1049,'CENTROS DE COSTOS'!A:D,2,0)</f>
        <v>0036-0007</v>
      </c>
      <c r="C1049" s="44" t="str">
        <f>VLOOKUP(A1049,'CENTROS DE COSTOS'!A:D,3,0)</f>
        <v>Wompi Santander</v>
      </c>
      <c r="D1049" s="44">
        <v>54051</v>
      </c>
      <c r="E1049" s="44">
        <v>2858647</v>
      </c>
      <c r="F1049" s="44">
        <v>61603</v>
      </c>
      <c r="G1049" s="44" t="s">
        <v>35</v>
      </c>
      <c r="H1049" s="44" t="s">
        <v>893</v>
      </c>
      <c r="I1049" s="44" t="s">
        <v>896</v>
      </c>
      <c r="J1049" s="44" t="s">
        <v>6771</v>
      </c>
      <c r="K1049" s="44" t="s">
        <v>1174</v>
      </c>
      <c r="L1049" s="44" t="s">
        <v>6772</v>
      </c>
      <c r="M1049" s="52">
        <v>45938.606249999997</v>
      </c>
      <c r="N1049" s="52">
        <v>45946.515277777777</v>
      </c>
      <c r="O1049" s="44" t="s">
        <v>37</v>
      </c>
      <c r="P1049" s="44" t="s">
        <v>37</v>
      </c>
      <c r="Q1049" s="44" t="s">
        <v>3805</v>
      </c>
      <c r="R1049" s="44" t="s">
        <v>3806</v>
      </c>
      <c r="S1049" s="44" t="s">
        <v>6773</v>
      </c>
      <c r="T1049" s="44" t="s">
        <v>3828</v>
      </c>
      <c r="U1049" s="44">
        <v>40</v>
      </c>
      <c r="V1049" s="44" t="s">
        <v>44</v>
      </c>
      <c r="W1049" s="44" t="str">
        <f>VLOOKUP(D1049,TIPOLOGIA!A:F,6,0)</f>
        <v>TERRESTRE</v>
      </c>
      <c r="X1049" s="44" t="s">
        <v>2243</v>
      </c>
      <c r="Y1049" s="44">
        <v>1</v>
      </c>
      <c r="Z1049" s="63">
        <f>IF(T1049="SOPORTE_TELEFÓNICO",'TARIFAS 2025'!$B$14,IF(V1049="PRINCIPAL",'TARIFAS 2025'!$B$11,IF(V1049="INTERMEDIA",'TARIFAS 2025'!$C$11,IF(V1049="LEJANA",'TARIFAS 2025'!$D$11))))</f>
        <v>40250</v>
      </c>
      <c r="AA1049" s="63">
        <f t="shared" si="16"/>
        <v>40250</v>
      </c>
      <c r="AB1049" s="41"/>
      <c r="AC1049" s="41"/>
      <c r="AD1049" s="41"/>
      <c r="AE1049" s="41"/>
      <c r="AF1049" s="41"/>
      <c r="AG1049" s="41"/>
      <c r="AH1049" s="41"/>
      <c r="AI1049" s="41"/>
      <c r="AJ1049" s="41"/>
      <c r="AK1049" s="41"/>
      <c r="AL1049" s="41"/>
      <c r="AM1049" s="41"/>
      <c r="AN1049" s="41"/>
      <c r="AO1049" s="41"/>
      <c r="AP1049" s="41"/>
      <c r="AQ1049" s="41"/>
      <c r="AR1049" s="41"/>
      <c r="AS1049" s="41"/>
      <c r="AT1049" s="41"/>
      <c r="AU1049" s="41"/>
      <c r="AV1049" s="41"/>
      <c r="AW1049" s="41"/>
      <c r="AX1049" s="41"/>
      <c r="AY1049" s="41"/>
      <c r="AZ1049" s="41"/>
      <c r="BA1049" s="41"/>
      <c r="BB1049" s="41"/>
      <c r="BC1049" s="41"/>
      <c r="BD1049" s="41"/>
      <c r="BE1049" s="41"/>
      <c r="BF1049" s="41"/>
      <c r="BG1049" s="41"/>
    </row>
    <row r="1050" spans="1:59" s="35" customFormat="1" ht="15.6">
      <c r="A1050" s="44" t="s">
        <v>73</v>
      </c>
      <c r="B1050" s="44" t="str">
        <f>VLOOKUP(A1050,'CENTROS DE COSTOS'!A:D,2,0)</f>
        <v>0036-0004</v>
      </c>
      <c r="C1050" s="44" t="str">
        <f>VLOOKUP(A1050,'CENTROS DE COSTOS'!A:D,3,0)</f>
        <v>Wompi Centro</v>
      </c>
      <c r="D1050" s="44">
        <v>25754</v>
      </c>
      <c r="E1050" s="44">
        <v>2870248</v>
      </c>
      <c r="F1050" s="44">
        <v>50837</v>
      </c>
      <c r="G1050" s="44" t="s">
        <v>35</v>
      </c>
      <c r="H1050" s="44" t="s">
        <v>620</v>
      </c>
      <c r="I1050" s="44" t="s">
        <v>700</v>
      </c>
      <c r="J1050" s="44" t="s">
        <v>2785</v>
      </c>
      <c r="K1050" s="44" t="s">
        <v>1174</v>
      </c>
      <c r="L1050" s="44" t="s">
        <v>6774</v>
      </c>
      <c r="M1050" s="52">
        <v>45940.619444444441</v>
      </c>
      <c r="N1050" s="52">
        <v>45946.51666666667</v>
      </c>
      <c r="O1050" s="44" t="s">
        <v>37</v>
      </c>
      <c r="P1050" s="44" t="s">
        <v>37</v>
      </c>
      <c r="Q1050" s="44" t="s">
        <v>3805</v>
      </c>
      <c r="R1050" s="44" t="s">
        <v>3806</v>
      </c>
      <c r="S1050" s="44" t="s">
        <v>6775</v>
      </c>
      <c r="T1050" s="44" t="s">
        <v>1178</v>
      </c>
      <c r="U1050" s="44">
        <v>56</v>
      </c>
      <c r="V1050" s="44" t="s">
        <v>42</v>
      </c>
      <c r="W1050" s="44" t="str">
        <f>VLOOKUP(D1050,TIPOLOGIA!A:F,6,0)</f>
        <v>TERRESTRE</v>
      </c>
      <c r="X1050" s="44" t="s">
        <v>4908</v>
      </c>
      <c r="Y1050" s="44">
        <v>1</v>
      </c>
      <c r="Z1050" s="63">
        <f>IF(T1050="SOPORTE_TELEFÓNICO",'TARIFAS 2025'!$B$14,IF(V1050="PRINCIPAL",'TARIFAS 2025'!$B$11,IF(V1050="INTERMEDIA",'TARIFAS 2025'!$C$11,IF(V1050="LEJANA",'TARIFAS 2025'!$D$11))))</f>
        <v>31419</v>
      </c>
      <c r="AA1050" s="63">
        <f t="shared" si="16"/>
        <v>31419</v>
      </c>
      <c r="AB1050" s="41"/>
      <c r="AC1050" s="41"/>
      <c r="AD1050" s="41"/>
      <c r="AE1050" s="41"/>
      <c r="AF1050" s="41"/>
      <c r="AG1050" s="41"/>
      <c r="AH1050" s="41"/>
      <c r="AI1050" s="41"/>
      <c r="AJ1050" s="41"/>
      <c r="AK1050" s="41"/>
      <c r="AL1050" s="41"/>
      <c r="AM1050" s="41"/>
      <c r="AN1050" s="41"/>
      <c r="AO1050" s="41"/>
      <c r="AP1050" s="41"/>
      <c r="AQ1050" s="41"/>
      <c r="AR1050" s="41"/>
      <c r="AS1050" s="41"/>
      <c r="AT1050" s="41"/>
      <c r="AU1050" s="41"/>
      <c r="AV1050" s="41"/>
      <c r="AW1050" s="41"/>
      <c r="AX1050" s="41"/>
      <c r="AY1050" s="41"/>
      <c r="AZ1050" s="41"/>
      <c r="BA1050" s="41"/>
      <c r="BB1050" s="41"/>
      <c r="BC1050" s="41"/>
      <c r="BD1050" s="41"/>
      <c r="BE1050" s="41"/>
      <c r="BF1050" s="41"/>
      <c r="BG1050" s="41"/>
    </row>
    <row r="1051" spans="1:59" s="35" customFormat="1" ht="15.6">
      <c r="A1051" s="44" t="s">
        <v>101</v>
      </c>
      <c r="B1051" s="44" t="str">
        <f>VLOOKUP(A1051,'CENTROS DE COSTOS'!A:D,2,0)</f>
        <v>0036-0006</v>
      </c>
      <c r="C1051" s="44" t="str">
        <f>VLOOKUP(A1051,'CENTROS DE COSTOS'!A:D,3,0)</f>
        <v>Wompi Oriente</v>
      </c>
      <c r="D1051" s="44">
        <v>85430</v>
      </c>
      <c r="E1051" s="44">
        <v>2859293</v>
      </c>
      <c r="F1051" s="44">
        <v>27455</v>
      </c>
      <c r="G1051" s="44" t="s">
        <v>35</v>
      </c>
      <c r="H1051" s="44" t="s">
        <v>483</v>
      </c>
      <c r="I1051" s="44" t="s">
        <v>499</v>
      </c>
      <c r="J1051" s="44" t="s">
        <v>6776</v>
      </c>
      <c r="K1051" s="44" t="s">
        <v>1174</v>
      </c>
      <c r="L1051" s="44" t="s">
        <v>6777</v>
      </c>
      <c r="M1051" s="52">
        <v>45938.65625</v>
      </c>
      <c r="N1051" s="52">
        <v>45946.51666666667</v>
      </c>
      <c r="O1051" s="44" t="s">
        <v>37</v>
      </c>
      <c r="P1051" s="44" t="s">
        <v>37</v>
      </c>
      <c r="Q1051" s="44" t="s">
        <v>3805</v>
      </c>
      <c r="R1051" s="44" t="s">
        <v>3806</v>
      </c>
      <c r="S1051" s="44" t="s">
        <v>6778</v>
      </c>
      <c r="T1051" s="44" t="s">
        <v>3828</v>
      </c>
      <c r="U1051" s="44">
        <v>64</v>
      </c>
      <c r="V1051" s="44" t="s">
        <v>43</v>
      </c>
      <c r="W1051" s="44" t="str">
        <f>VLOOKUP(D1051,TIPOLOGIA!A:F,6,0)</f>
        <v>TERRESTRE</v>
      </c>
      <c r="X1051" s="44" t="s">
        <v>1451</v>
      </c>
      <c r="Y1051" s="44">
        <v>1</v>
      </c>
      <c r="Z1051" s="63">
        <f>IF(T1051="SOPORTE_TELEFÓNICO",'TARIFAS 2025'!$B$14,IF(V1051="PRINCIPAL",'TARIFAS 2025'!$B$11,IF(V1051="INTERMEDIA",'TARIFAS 2025'!$C$11,IF(V1051="LEJANA",'TARIFAS 2025'!$D$11))))</f>
        <v>36351</v>
      </c>
      <c r="AA1051" s="63">
        <f t="shared" si="16"/>
        <v>36351</v>
      </c>
      <c r="AB1051" s="41"/>
      <c r="AC1051" s="41"/>
      <c r="AD1051" s="41"/>
      <c r="AE1051" s="41"/>
      <c r="AF1051" s="41"/>
      <c r="AG1051" s="41"/>
      <c r="AH1051" s="41"/>
      <c r="AI1051" s="41"/>
      <c r="AJ1051" s="41"/>
      <c r="AK1051" s="41"/>
      <c r="AL1051" s="41"/>
      <c r="AM1051" s="41"/>
      <c r="AN1051" s="41"/>
      <c r="AO1051" s="41"/>
      <c r="AP1051" s="41"/>
      <c r="AQ1051" s="41"/>
      <c r="AR1051" s="41"/>
      <c r="AS1051" s="41"/>
      <c r="AT1051" s="41"/>
      <c r="AU1051" s="41"/>
      <c r="AV1051" s="41"/>
      <c r="AW1051" s="41"/>
      <c r="AX1051" s="41"/>
      <c r="AY1051" s="41"/>
      <c r="AZ1051" s="41"/>
      <c r="BA1051" s="41"/>
      <c r="BB1051" s="41"/>
      <c r="BC1051" s="41"/>
      <c r="BD1051" s="41"/>
      <c r="BE1051" s="41"/>
      <c r="BF1051" s="41"/>
      <c r="BG1051" s="41"/>
    </row>
    <row r="1052" spans="1:59" s="35" customFormat="1" ht="15.6">
      <c r="A1052" s="44" t="s">
        <v>73</v>
      </c>
      <c r="B1052" s="44" t="str">
        <f>VLOOKUP(A1052,'CENTROS DE COSTOS'!A:D,2,0)</f>
        <v>0036-0004</v>
      </c>
      <c r="C1052" s="44" t="str">
        <f>VLOOKUP(A1052,'CENTROS DE COSTOS'!A:D,3,0)</f>
        <v>Wompi Centro</v>
      </c>
      <c r="D1052" s="44">
        <v>11001</v>
      </c>
      <c r="E1052" s="44">
        <v>2862575</v>
      </c>
      <c r="F1052" s="44">
        <v>70334</v>
      </c>
      <c r="G1052" s="44" t="s">
        <v>35</v>
      </c>
      <c r="H1052" s="44" t="s">
        <v>620</v>
      </c>
      <c r="I1052" s="44" t="s">
        <v>2057</v>
      </c>
      <c r="J1052" s="44" t="s">
        <v>6779</v>
      </c>
      <c r="K1052" s="44" t="s">
        <v>1174</v>
      </c>
      <c r="L1052" s="44" t="s">
        <v>6780</v>
      </c>
      <c r="M1052" s="52">
        <v>45939.444444444445</v>
      </c>
      <c r="N1052" s="52">
        <v>45946.518750000003</v>
      </c>
      <c r="O1052" s="44" t="s">
        <v>37</v>
      </c>
      <c r="P1052" s="44" t="s">
        <v>37</v>
      </c>
      <c r="Q1052" s="44" t="s">
        <v>3805</v>
      </c>
      <c r="R1052" s="44" t="s">
        <v>3806</v>
      </c>
      <c r="S1052" s="44" t="s">
        <v>6781</v>
      </c>
      <c r="T1052" s="44" t="s">
        <v>1178</v>
      </c>
      <c r="U1052" s="44">
        <v>16</v>
      </c>
      <c r="V1052" s="44" t="s">
        <v>42</v>
      </c>
      <c r="W1052" s="44" t="str">
        <f>VLOOKUP(D1052,TIPOLOGIA!A:F,6,0)</f>
        <v>TERRESTRE</v>
      </c>
      <c r="X1052" s="44" t="s">
        <v>4908</v>
      </c>
      <c r="Y1052" s="44">
        <v>1</v>
      </c>
      <c r="Z1052" s="63">
        <f>IF(T1052="SOPORTE_TELEFÓNICO",'TARIFAS 2025'!$B$14,IF(V1052="PRINCIPAL",'TARIFAS 2025'!$B$11,IF(V1052="INTERMEDIA",'TARIFAS 2025'!$C$11,IF(V1052="LEJANA",'TARIFAS 2025'!$D$11))))</f>
        <v>31419</v>
      </c>
      <c r="AA1052" s="63">
        <f t="shared" si="16"/>
        <v>31419</v>
      </c>
      <c r="AB1052" s="41"/>
      <c r="AC1052" s="41"/>
      <c r="AD1052" s="41"/>
      <c r="AE1052" s="41"/>
      <c r="AF1052" s="41"/>
      <c r="AG1052" s="41"/>
      <c r="AH1052" s="41"/>
      <c r="AI1052" s="41"/>
      <c r="AJ1052" s="41"/>
      <c r="AK1052" s="41"/>
      <c r="AL1052" s="41"/>
      <c r="AM1052" s="41"/>
      <c r="AN1052" s="41"/>
      <c r="AO1052" s="41"/>
      <c r="AP1052" s="41"/>
      <c r="AQ1052" s="41"/>
      <c r="AR1052" s="41"/>
      <c r="AS1052" s="41"/>
      <c r="AT1052" s="41"/>
      <c r="AU1052" s="41"/>
      <c r="AV1052" s="41"/>
      <c r="AW1052" s="41"/>
      <c r="AX1052" s="41"/>
      <c r="AY1052" s="41"/>
      <c r="AZ1052" s="41"/>
      <c r="BA1052" s="41"/>
      <c r="BB1052" s="41"/>
      <c r="BC1052" s="41"/>
      <c r="BD1052" s="41"/>
      <c r="BE1052" s="41"/>
      <c r="BF1052" s="41"/>
      <c r="BG1052" s="41"/>
    </row>
    <row r="1053" spans="1:59" s="35" customFormat="1" ht="15.6">
      <c r="A1053" s="44" t="s">
        <v>90</v>
      </c>
      <c r="B1053" s="44" t="str">
        <f>VLOOKUP(A1053,'CENTROS DE COSTOS'!A:D,2,0)</f>
        <v>0036-0005</v>
      </c>
      <c r="C1053" s="44" t="str">
        <f>VLOOKUP(A1053,'CENTROS DE COSTOS'!A:D,3,0)</f>
        <v>Wompi Noroccidente</v>
      </c>
      <c r="D1053" s="44">
        <v>5237</v>
      </c>
      <c r="E1053" s="44">
        <v>2823130</v>
      </c>
      <c r="F1053" s="44">
        <v>77398</v>
      </c>
      <c r="G1053" s="44" t="s">
        <v>35</v>
      </c>
      <c r="H1053" s="44" t="s">
        <v>122</v>
      </c>
      <c r="I1053" s="44" t="s">
        <v>176</v>
      </c>
      <c r="J1053" s="44" t="s">
        <v>6782</v>
      </c>
      <c r="K1053" s="44" t="s">
        <v>1174</v>
      </c>
      <c r="L1053" s="44" t="s">
        <v>6783</v>
      </c>
      <c r="M1053" s="52">
        <v>45931.542361111111</v>
      </c>
      <c r="N1053" s="52">
        <v>45946.520138888889</v>
      </c>
      <c r="O1053" s="44" t="s">
        <v>37</v>
      </c>
      <c r="P1053" s="44" t="s">
        <v>37</v>
      </c>
      <c r="Q1053" s="44" t="s">
        <v>3805</v>
      </c>
      <c r="R1053" s="44" t="s">
        <v>3806</v>
      </c>
      <c r="S1053" s="44" t="s">
        <v>6784</v>
      </c>
      <c r="T1053" s="44" t="s">
        <v>3828</v>
      </c>
      <c r="U1053" s="44">
        <v>48</v>
      </c>
      <c r="V1053" s="44" t="s">
        <v>43</v>
      </c>
      <c r="W1053" s="44" t="str">
        <f>VLOOKUP(D1053,TIPOLOGIA!A:F,6,0)</f>
        <v>TERRESTRE</v>
      </c>
      <c r="X1053" s="44" t="s">
        <v>1390</v>
      </c>
      <c r="Y1053" s="44">
        <v>1</v>
      </c>
      <c r="Z1053" s="63">
        <f>IF(T1053="SOPORTE_TELEFÓNICO",'TARIFAS 2025'!$B$14,IF(V1053="PRINCIPAL",'TARIFAS 2025'!$B$11,IF(V1053="INTERMEDIA",'TARIFAS 2025'!$C$11,IF(V1053="LEJANA",'TARIFAS 2025'!$D$11))))</f>
        <v>36351</v>
      </c>
      <c r="AA1053" s="63">
        <f t="shared" si="16"/>
        <v>36351</v>
      </c>
      <c r="AB1053" s="41"/>
      <c r="AC1053" s="41"/>
      <c r="AD1053" s="41"/>
      <c r="AE1053" s="41"/>
      <c r="AF1053" s="41"/>
      <c r="AG1053" s="41"/>
      <c r="AH1053" s="41"/>
      <c r="AI1053" s="41"/>
      <c r="AJ1053" s="41"/>
      <c r="AK1053" s="41"/>
      <c r="AL1053" s="41"/>
      <c r="AM1053" s="41"/>
      <c r="AN1053" s="41"/>
      <c r="AO1053" s="41"/>
      <c r="AP1053" s="41"/>
      <c r="AQ1053" s="41"/>
      <c r="AR1053" s="41"/>
      <c r="AS1053" s="41"/>
      <c r="AT1053" s="41"/>
      <c r="AU1053" s="41"/>
      <c r="AV1053" s="41"/>
      <c r="AW1053" s="41"/>
      <c r="AX1053" s="41"/>
      <c r="AY1053" s="41"/>
      <c r="AZ1053" s="41"/>
      <c r="BA1053" s="41"/>
      <c r="BB1053" s="41"/>
      <c r="BC1053" s="41"/>
      <c r="BD1053" s="41"/>
      <c r="BE1053" s="41"/>
      <c r="BF1053" s="41"/>
      <c r="BG1053" s="41"/>
    </row>
    <row r="1054" spans="1:59" s="35" customFormat="1" ht="15.6">
      <c r="A1054" s="44" t="s">
        <v>100</v>
      </c>
      <c r="B1054" s="44" t="str">
        <f>VLOOKUP(A1054,'CENTROS DE COSTOS'!A:D,2,0)</f>
        <v>0036-0006</v>
      </c>
      <c r="C1054" s="44" t="str">
        <f>VLOOKUP(A1054,'CENTROS DE COSTOS'!A:D,3,0)</f>
        <v>Wompi Oriente</v>
      </c>
      <c r="D1054" s="44">
        <v>50001</v>
      </c>
      <c r="E1054" s="44">
        <v>2878477</v>
      </c>
      <c r="F1054" s="44">
        <v>78028</v>
      </c>
      <c r="G1054" s="44" t="s">
        <v>35</v>
      </c>
      <c r="H1054" s="44" t="s">
        <v>816</v>
      </c>
      <c r="I1054" s="44" t="s">
        <v>100</v>
      </c>
      <c r="J1054" s="44" t="s">
        <v>6785</v>
      </c>
      <c r="K1054" s="44" t="s">
        <v>1174</v>
      </c>
      <c r="L1054" s="44" t="s">
        <v>6786</v>
      </c>
      <c r="M1054" s="52">
        <v>45944.52847222222</v>
      </c>
      <c r="N1054" s="52">
        <v>45946.529166666667</v>
      </c>
      <c r="O1054" s="44" t="s">
        <v>37</v>
      </c>
      <c r="P1054" s="44" t="s">
        <v>37</v>
      </c>
      <c r="Q1054" s="44" t="s">
        <v>3805</v>
      </c>
      <c r="R1054" s="44" t="s">
        <v>3806</v>
      </c>
      <c r="S1054" s="44" t="s">
        <v>6787</v>
      </c>
      <c r="T1054" s="44" t="s">
        <v>1178</v>
      </c>
      <c r="U1054" s="44">
        <v>24</v>
      </c>
      <c r="V1054" s="44" t="s">
        <v>42</v>
      </c>
      <c r="W1054" s="44" t="str">
        <f>VLOOKUP(D1054,TIPOLOGIA!A:F,6,0)</f>
        <v>TERRESTRE</v>
      </c>
      <c r="X1054" s="44" t="s">
        <v>3837</v>
      </c>
      <c r="Y1054" s="44">
        <v>1</v>
      </c>
      <c r="Z1054" s="63">
        <f>IF(T1054="SOPORTE_TELEFÓNICO",'TARIFAS 2025'!$B$14,IF(V1054="PRINCIPAL",'TARIFAS 2025'!$B$11,IF(V1054="INTERMEDIA",'TARIFAS 2025'!$C$11,IF(V1054="LEJANA",'TARIFAS 2025'!$D$11))))</f>
        <v>31419</v>
      </c>
      <c r="AA1054" s="63">
        <f t="shared" si="16"/>
        <v>31419</v>
      </c>
      <c r="AB1054" s="41"/>
      <c r="AC1054" s="41"/>
      <c r="AD1054" s="41"/>
      <c r="AE1054" s="41"/>
      <c r="AF1054" s="41"/>
      <c r="AG1054" s="41"/>
      <c r="AH1054" s="41"/>
      <c r="AI1054" s="41"/>
      <c r="AJ1054" s="41"/>
      <c r="AK1054" s="41"/>
      <c r="AL1054" s="41"/>
      <c r="AM1054" s="41"/>
      <c r="AN1054" s="41"/>
      <c r="AO1054" s="41"/>
      <c r="AP1054" s="41"/>
      <c r="AQ1054" s="41"/>
      <c r="AR1054" s="41"/>
      <c r="AS1054" s="41"/>
      <c r="AT1054" s="41"/>
      <c r="AU1054" s="41"/>
      <c r="AV1054" s="41"/>
      <c r="AW1054" s="41"/>
      <c r="AX1054" s="41"/>
      <c r="AY1054" s="41"/>
      <c r="AZ1054" s="41"/>
      <c r="BA1054" s="41"/>
      <c r="BB1054" s="41"/>
      <c r="BC1054" s="41"/>
      <c r="BD1054" s="41"/>
      <c r="BE1054" s="41"/>
      <c r="BF1054" s="41"/>
      <c r="BG1054" s="41"/>
    </row>
    <row r="1055" spans="1:59" s="35" customFormat="1" ht="15.6">
      <c r="A1055" s="44" t="s">
        <v>73</v>
      </c>
      <c r="B1055" s="44" t="str">
        <f>VLOOKUP(A1055,'CENTROS DE COSTOS'!A:D,2,0)</f>
        <v>0036-0004</v>
      </c>
      <c r="C1055" s="44" t="str">
        <f>VLOOKUP(A1055,'CENTROS DE COSTOS'!A:D,3,0)</f>
        <v>Wompi Centro</v>
      </c>
      <c r="D1055" s="44">
        <v>11001</v>
      </c>
      <c r="E1055" s="44">
        <v>2862689</v>
      </c>
      <c r="F1055" s="44">
        <v>47924</v>
      </c>
      <c r="G1055" s="44" t="s">
        <v>35</v>
      </c>
      <c r="H1055" s="44" t="s">
        <v>620</v>
      </c>
      <c r="I1055" s="44" t="s">
        <v>2057</v>
      </c>
      <c r="J1055" s="44" t="s">
        <v>6788</v>
      </c>
      <c r="K1055" s="44" t="s">
        <v>1174</v>
      </c>
      <c r="L1055" s="44" t="s">
        <v>6789</v>
      </c>
      <c r="M1055" s="52">
        <v>45939.458333333336</v>
      </c>
      <c r="N1055" s="52">
        <v>45946.53125</v>
      </c>
      <c r="O1055" s="44" t="s">
        <v>37</v>
      </c>
      <c r="P1055" s="44" t="s">
        <v>37</v>
      </c>
      <c r="Q1055" s="44" t="s">
        <v>3805</v>
      </c>
      <c r="R1055" s="44" t="s">
        <v>3806</v>
      </c>
      <c r="S1055" s="44" t="s">
        <v>6790</v>
      </c>
      <c r="T1055" s="44" t="s">
        <v>1178</v>
      </c>
      <c r="U1055" s="44">
        <v>24</v>
      </c>
      <c r="V1055" s="44" t="s">
        <v>42</v>
      </c>
      <c r="W1055" s="44" t="str">
        <f>VLOOKUP(D1055,TIPOLOGIA!A:F,6,0)</f>
        <v>TERRESTRE</v>
      </c>
      <c r="X1055" s="44" t="s">
        <v>5140</v>
      </c>
      <c r="Y1055" s="44">
        <v>1</v>
      </c>
      <c r="Z1055" s="63">
        <f>IF(T1055="SOPORTE_TELEFÓNICO",'TARIFAS 2025'!$B$14,IF(V1055="PRINCIPAL",'TARIFAS 2025'!$B$11,IF(V1055="INTERMEDIA",'TARIFAS 2025'!$C$11,IF(V1055="LEJANA",'TARIFAS 2025'!$D$11))))</f>
        <v>31419</v>
      </c>
      <c r="AA1055" s="63">
        <f t="shared" si="16"/>
        <v>31419</v>
      </c>
      <c r="AB1055" s="41"/>
      <c r="AC1055" s="41"/>
      <c r="AD1055" s="41"/>
      <c r="AE1055" s="41"/>
      <c r="AF1055" s="41"/>
      <c r="AG1055" s="41"/>
      <c r="AH1055" s="41"/>
      <c r="AI1055" s="41"/>
      <c r="AJ1055" s="41"/>
      <c r="AK1055" s="41"/>
      <c r="AL1055" s="41"/>
      <c r="AM1055" s="41"/>
      <c r="AN1055" s="41"/>
      <c r="AO1055" s="41"/>
      <c r="AP1055" s="41"/>
      <c r="AQ1055" s="41"/>
      <c r="AR1055" s="41"/>
      <c r="AS1055" s="41"/>
      <c r="AT1055" s="41"/>
      <c r="AU1055" s="41"/>
      <c r="AV1055" s="41"/>
      <c r="AW1055" s="41"/>
      <c r="AX1055" s="41"/>
      <c r="AY1055" s="41"/>
      <c r="AZ1055" s="41"/>
      <c r="BA1055" s="41"/>
      <c r="BB1055" s="41"/>
      <c r="BC1055" s="41"/>
      <c r="BD1055" s="41"/>
      <c r="BE1055" s="41"/>
      <c r="BF1055" s="41"/>
      <c r="BG1055" s="41"/>
    </row>
    <row r="1056" spans="1:59" s="35" customFormat="1" ht="15.6">
      <c r="A1056" s="44" t="s">
        <v>90</v>
      </c>
      <c r="B1056" s="44" t="str">
        <f>VLOOKUP(A1056,'CENTROS DE COSTOS'!A:D,2,0)</f>
        <v>0036-0005</v>
      </c>
      <c r="C1056" s="44" t="str">
        <f>VLOOKUP(A1056,'CENTROS DE COSTOS'!A:D,3,0)</f>
        <v>Wompi Noroccidente</v>
      </c>
      <c r="D1056" s="44">
        <v>5664</v>
      </c>
      <c r="E1056" s="44">
        <v>2839834</v>
      </c>
      <c r="F1056" s="44">
        <v>50444</v>
      </c>
      <c r="G1056" s="44" t="s">
        <v>35</v>
      </c>
      <c r="H1056" s="44" t="s">
        <v>122</v>
      </c>
      <c r="I1056" s="44" t="s">
        <v>141</v>
      </c>
      <c r="J1056" s="44" t="s">
        <v>6791</v>
      </c>
      <c r="K1056" s="44" t="s">
        <v>1174</v>
      </c>
      <c r="L1056" s="44" t="s">
        <v>6792</v>
      </c>
      <c r="M1056" s="52">
        <v>45936.333333333336</v>
      </c>
      <c r="N1056" s="52">
        <v>45946.53125</v>
      </c>
      <c r="O1056" s="44" t="s">
        <v>37</v>
      </c>
      <c r="P1056" s="44" t="s">
        <v>37</v>
      </c>
      <c r="Q1056" s="44" t="s">
        <v>3805</v>
      </c>
      <c r="R1056" s="44" t="s">
        <v>3806</v>
      </c>
      <c r="S1056" s="44" t="s">
        <v>6793</v>
      </c>
      <c r="T1056" s="44" t="s">
        <v>3828</v>
      </c>
      <c r="U1056" s="44">
        <v>64</v>
      </c>
      <c r="V1056" s="44" t="s">
        <v>43</v>
      </c>
      <c r="W1056" s="44" t="str">
        <f>VLOOKUP(D1056,TIPOLOGIA!A:F,6,0)</f>
        <v>TERRESTRE</v>
      </c>
      <c r="X1056" s="44" t="s">
        <v>2243</v>
      </c>
      <c r="Y1056" s="44">
        <v>1</v>
      </c>
      <c r="Z1056" s="63">
        <f>IF(T1056="SOPORTE_TELEFÓNICO",'TARIFAS 2025'!$B$14,IF(V1056="PRINCIPAL",'TARIFAS 2025'!$B$11,IF(V1056="INTERMEDIA",'TARIFAS 2025'!$C$11,IF(V1056="LEJANA",'TARIFAS 2025'!$D$11))))</f>
        <v>36351</v>
      </c>
      <c r="AA1056" s="63">
        <f t="shared" si="16"/>
        <v>36351</v>
      </c>
      <c r="AB1056" s="41"/>
      <c r="AC1056" s="41"/>
      <c r="AD1056" s="41"/>
      <c r="AE1056" s="41"/>
      <c r="AF1056" s="41"/>
      <c r="AG1056" s="41"/>
      <c r="AH1056" s="41"/>
      <c r="AI1056" s="41"/>
      <c r="AJ1056" s="41"/>
      <c r="AK1056" s="41"/>
      <c r="AL1056" s="41"/>
      <c r="AM1056" s="41"/>
      <c r="AN1056" s="41"/>
      <c r="AO1056" s="41"/>
      <c r="AP1056" s="41"/>
      <c r="AQ1056" s="41"/>
      <c r="AR1056" s="41"/>
      <c r="AS1056" s="41"/>
      <c r="AT1056" s="41"/>
      <c r="AU1056" s="41"/>
      <c r="AV1056" s="41"/>
      <c r="AW1056" s="41"/>
      <c r="AX1056" s="41"/>
      <c r="AY1056" s="41"/>
      <c r="AZ1056" s="41"/>
      <c r="BA1056" s="41"/>
      <c r="BB1056" s="41"/>
      <c r="BC1056" s="41"/>
      <c r="BD1056" s="41"/>
      <c r="BE1056" s="41"/>
      <c r="BF1056" s="41"/>
      <c r="BG1056" s="41"/>
    </row>
    <row r="1057" spans="1:59" s="35" customFormat="1" ht="15.6">
      <c r="A1057" s="44" t="s">
        <v>90</v>
      </c>
      <c r="B1057" s="44" t="str">
        <f>VLOOKUP(A1057,'CENTROS DE COSTOS'!A:D,2,0)</f>
        <v>0036-0005</v>
      </c>
      <c r="C1057" s="44" t="str">
        <f>VLOOKUP(A1057,'CENTROS DE COSTOS'!A:D,3,0)</f>
        <v>Wompi Noroccidente</v>
      </c>
      <c r="D1057" s="44">
        <v>5789</v>
      </c>
      <c r="E1057" s="44">
        <v>2839920</v>
      </c>
      <c r="F1057" s="44">
        <v>57780</v>
      </c>
      <c r="G1057" s="44" t="s">
        <v>35</v>
      </c>
      <c r="H1057" s="44" t="s">
        <v>122</v>
      </c>
      <c r="I1057" s="44" t="s">
        <v>232</v>
      </c>
      <c r="J1057" s="44" t="s">
        <v>6794</v>
      </c>
      <c r="K1057" s="44" t="s">
        <v>1174</v>
      </c>
      <c r="L1057" s="44" t="s">
        <v>6795</v>
      </c>
      <c r="M1057" s="52">
        <v>45936.333333333336</v>
      </c>
      <c r="N1057" s="52">
        <v>45946.532638888886</v>
      </c>
      <c r="O1057" s="44" t="s">
        <v>37</v>
      </c>
      <c r="P1057" s="44" t="s">
        <v>37</v>
      </c>
      <c r="Q1057" s="44" t="s">
        <v>3805</v>
      </c>
      <c r="R1057" s="44" t="s">
        <v>3806</v>
      </c>
      <c r="S1057" s="44" t="s">
        <v>6796</v>
      </c>
      <c r="T1057" s="44" t="s">
        <v>3828</v>
      </c>
      <c r="U1057" s="44">
        <v>48</v>
      </c>
      <c r="V1057" s="44" t="s">
        <v>44</v>
      </c>
      <c r="W1057" s="44" t="str">
        <f>VLOOKUP(D1057,TIPOLOGIA!A:F,6,0)</f>
        <v>TERRESTRE</v>
      </c>
      <c r="X1057" s="44" t="s">
        <v>3837</v>
      </c>
      <c r="Y1057" s="44">
        <v>1</v>
      </c>
      <c r="Z1057" s="63">
        <f>IF(T1057="SOPORTE_TELEFÓNICO",'TARIFAS 2025'!$B$14,IF(V1057="PRINCIPAL",'TARIFAS 2025'!$B$11,IF(V1057="INTERMEDIA",'TARIFAS 2025'!$C$11,IF(V1057="LEJANA",'TARIFAS 2025'!$D$11))))</f>
        <v>40250</v>
      </c>
      <c r="AA1057" s="63">
        <f t="shared" si="16"/>
        <v>40250</v>
      </c>
      <c r="AB1057" s="41"/>
      <c r="AC1057" s="41"/>
      <c r="AD1057" s="41"/>
      <c r="AE1057" s="41"/>
      <c r="AF1057" s="41"/>
      <c r="AG1057" s="41"/>
      <c r="AH1057" s="41"/>
      <c r="AI1057" s="41"/>
      <c r="AJ1057" s="41"/>
      <c r="AK1057" s="41"/>
      <c r="AL1057" s="41"/>
      <c r="AM1057" s="41"/>
      <c r="AN1057" s="41"/>
      <c r="AO1057" s="41"/>
      <c r="AP1057" s="41"/>
      <c r="AQ1057" s="41"/>
      <c r="AR1057" s="41"/>
      <c r="AS1057" s="41"/>
      <c r="AT1057" s="41"/>
      <c r="AU1057" s="41"/>
      <c r="AV1057" s="41"/>
      <c r="AW1057" s="41"/>
      <c r="AX1057" s="41"/>
      <c r="AY1057" s="41"/>
      <c r="AZ1057" s="41"/>
      <c r="BA1057" s="41"/>
      <c r="BB1057" s="41"/>
      <c r="BC1057" s="41"/>
      <c r="BD1057" s="41"/>
      <c r="BE1057" s="41"/>
      <c r="BF1057" s="41"/>
      <c r="BG1057" s="41"/>
    </row>
    <row r="1058" spans="1:59" s="35" customFormat="1" ht="15.6">
      <c r="A1058" s="44" t="s">
        <v>90</v>
      </c>
      <c r="B1058" s="44" t="str">
        <f>VLOOKUP(A1058,'CENTROS DE COSTOS'!A:D,2,0)</f>
        <v>0036-0005</v>
      </c>
      <c r="C1058" s="44" t="str">
        <f>VLOOKUP(A1058,'CENTROS DE COSTOS'!A:D,3,0)</f>
        <v>Wompi Noroccidente</v>
      </c>
      <c r="D1058" s="44">
        <v>5789</v>
      </c>
      <c r="E1058" s="44">
        <v>2839838</v>
      </c>
      <c r="F1058" s="44">
        <v>31283</v>
      </c>
      <c r="G1058" s="44" t="s">
        <v>35</v>
      </c>
      <c r="H1058" s="44" t="s">
        <v>122</v>
      </c>
      <c r="I1058" s="44" t="s">
        <v>232</v>
      </c>
      <c r="J1058" s="44" t="s">
        <v>6797</v>
      </c>
      <c r="K1058" s="44" t="s">
        <v>1174</v>
      </c>
      <c r="L1058" s="44" t="s">
        <v>6798</v>
      </c>
      <c r="M1058" s="52">
        <v>45936.333333333336</v>
      </c>
      <c r="N1058" s="52">
        <v>45946.536805555559</v>
      </c>
      <c r="O1058" s="44" t="s">
        <v>37</v>
      </c>
      <c r="P1058" s="44" t="s">
        <v>37</v>
      </c>
      <c r="Q1058" s="44" t="s">
        <v>3805</v>
      </c>
      <c r="R1058" s="44" t="s">
        <v>3806</v>
      </c>
      <c r="S1058" s="44" t="s">
        <v>6799</v>
      </c>
      <c r="T1058" s="44" t="s">
        <v>3828</v>
      </c>
      <c r="U1058" s="44">
        <v>40</v>
      </c>
      <c r="V1058" s="44" t="s">
        <v>44</v>
      </c>
      <c r="W1058" s="44" t="str">
        <f>VLOOKUP(D1058,TIPOLOGIA!A:F,6,0)</f>
        <v>TERRESTRE</v>
      </c>
      <c r="X1058" s="44" t="s">
        <v>3837</v>
      </c>
      <c r="Y1058" s="44">
        <v>1</v>
      </c>
      <c r="Z1058" s="63">
        <f>IF(T1058="SOPORTE_TELEFÓNICO",'TARIFAS 2025'!$B$14,IF(V1058="PRINCIPAL",'TARIFAS 2025'!$B$11,IF(V1058="INTERMEDIA",'TARIFAS 2025'!$C$11,IF(V1058="LEJANA",'TARIFAS 2025'!$D$11))))</f>
        <v>40250</v>
      </c>
      <c r="AA1058" s="63">
        <f t="shared" si="16"/>
        <v>40250</v>
      </c>
      <c r="AB1058" s="41"/>
      <c r="AC1058" s="41"/>
      <c r="AD1058" s="41"/>
      <c r="AE1058" s="41"/>
      <c r="AF1058" s="41"/>
      <c r="AG1058" s="41"/>
      <c r="AH1058" s="41"/>
      <c r="AI1058" s="41"/>
      <c r="AJ1058" s="41"/>
      <c r="AK1058" s="41"/>
      <c r="AL1058" s="41"/>
      <c r="AM1058" s="41"/>
      <c r="AN1058" s="41"/>
      <c r="AO1058" s="41"/>
      <c r="AP1058" s="41"/>
      <c r="AQ1058" s="41"/>
      <c r="AR1058" s="41"/>
      <c r="AS1058" s="41"/>
      <c r="AT1058" s="41"/>
      <c r="AU1058" s="41"/>
      <c r="AV1058" s="41"/>
      <c r="AW1058" s="41"/>
      <c r="AX1058" s="41"/>
      <c r="AY1058" s="41"/>
      <c r="AZ1058" s="41"/>
      <c r="BA1058" s="41"/>
      <c r="BB1058" s="41"/>
      <c r="BC1058" s="41"/>
      <c r="BD1058" s="41"/>
      <c r="BE1058" s="41"/>
      <c r="BF1058" s="41"/>
      <c r="BG1058" s="41"/>
    </row>
    <row r="1059" spans="1:59" s="35" customFormat="1" ht="15.6">
      <c r="A1059" s="44" t="s">
        <v>73</v>
      </c>
      <c r="B1059" s="44" t="str">
        <f>VLOOKUP(A1059,'CENTROS DE COSTOS'!A:D,2,0)</f>
        <v>0036-0004</v>
      </c>
      <c r="C1059" s="44" t="str">
        <f>VLOOKUP(A1059,'CENTROS DE COSTOS'!A:D,3,0)</f>
        <v>Wompi Centro</v>
      </c>
      <c r="D1059" s="44">
        <v>25754</v>
      </c>
      <c r="E1059" s="44">
        <v>2872161</v>
      </c>
      <c r="F1059" s="44">
        <v>76429</v>
      </c>
      <c r="G1059" s="44" t="s">
        <v>35</v>
      </c>
      <c r="H1059" s="44" t="s">
        <v>620</v>
      </c>
      <c r="I1059" s="44" t="s">
        <v>700</v>
      </c>
      <c r="J1059" s="44" t="s">
        <v>6800</v>
      </c>
      <c r="K1059" s="44" t="s">
        <v>1174</v>
      </c>
      <c r="L1059" s="44" t="s">
        <v>6801</v>
      </c>
      <c r="M1059" s="52">
        <v>45944.333333333336</v>
      </c>
      <c r="N1059" s="52">
        <v>45946.536805555559</v>
      </c>
      <c r="O1059" s="44" t="s">
        <v>37</v>
      </c>
      <c r="P1059" s="44" t="s">
        <v>37</v>
      </c>
      <c r="Q1059" s="44" t="s">
        <v>3805</v>
      </c>
      <c r="R1059" s="44" t="s">
        <v>3806</v>
      </c>
      <c r="S1059" s="44" t="s">
        <v>6802</v>
      </c>
      <c r="T1059" s="44" t="s">
        <v>1178</v>
      </c>
      <c r="U1059" s="44">
        <v>24</v>
      </c>
      <c r="V1059" s="44" t="s">
        <v>42</v>
      </c>
      <c r="W1059" s="44" t="str">
        <f>VLOOKUP(D1059,TIPOLOGIA!A:F,6,0)</f>
        <v>TERRESTRE</v>
      </c>
      <c r="X1059" s="44" t="s">
        <v>3837</v>
      </c>
      <c r="Y1059" s="44">
        <v>1</v>
      </c>
      <c r="Z1059" s="63">
        <f>IF(T1059="SOPORTE_TELEFÓNICO",'TARIFAS 2025'!$B$14,IF(V1059="PRINCIPAL",'TARIFAS 2025'!$B$11,IF(V1059="INTERMEDIA",'TARIFAS 2025'!$C$11,IF(V1059="LEJANA",'TARIFAS 2025'!$D$11))))</f>
        <v>31419</v>
      </c>
      <c r="AA1059" s="63">
        <f t="shared" si="16"/>
        <v>31419</v>
      </c>
      <c r="AB1059" s="41"/>
      <c r="AC1059" s="41"/>
      <c r="AD1059" s="41"/>
      <c r="AE1059" s="41"/>
      <c r="AF1059" s="41"/>
      <c r="AG1059" s="41"/>
      <c r="AH1059" s="41"/>
      <c r="AI1059" s="41"/>
      <c r="AJ1059" s="41"/>
      <c r="AK1059" s="41"/>
      <c r="AL1059" s="41"/>
      <c r="AM1059" s="41"/>
      <c r="AN1059" s="41"/>
      <c r="AO1059" s="41"/>
      <c r="AP1059" s="41"/>
      <c r="AQ1059" s="41"/>
      <c r="AR1059" s="41"/>
      <c r="AS1059" s="41"/>
      <c r="AT1059" s="41"/>
      <c r="AU1059" s="41"/>
      <c r="AV1059" s="41"/>
      <c r="AW1059" s="41"/>
      <c r="AX1059" s="41"/>
      <c r="AY1059" s="41"/>
      <c r="AZ1059" s="41"/>
      <c r="BA1059" s="41"/>
      <c r="BB1059" s="41"/>
      <c r="BC1059" s="41"/>
      <c r="BD1059" s="41"/>
      <c r="BE1059" s="41"/>
      <c r="BF1059" s="41"/>
      <c r="BG1059" s="41"/>
    </row>
    <row r="1060" spans="1:59" s="35" customFormat="1" ht="15.6">
      <c r="A1060" s="44" t="s">
        <v>73</v>
      </c>
      <c r="B1060" s="44" t="str">
        <f>VLOOKUP(A1060,'CENTROS DE COSTOS'!A:D,2,0)</f>
        <v>0036-0004</v>
      </c>
      <c r="C1060" s="44" t="str">
        <f>VLOOKUP(A1060,'CENTROS DE COSTOS'!A:D,3,0)</f>
        <v>Wompi Centro</v>
      </c>
      <c r="D1060" s="44">
        <v>11001</v>
      </c>
      <c r="E1060" s="44">
        <v>2877686</v>
      </c>
      <c r="F1060" s="44">
        <v>70699</v>
      </c>
      <c r="G1060" s="44" t="s">
        <v>35</v>
      </c>
      <c r="H1060" s="44" t="s">
        <v>620</v>
      </c>
      <c r="I1060" s="44" t="s">
        <v>73</v>
      </c>
      <c r="J1060" s="44" t="s">
        <v>6803</v>
      </c>
      <c r="K1060" s="44" t="s">
        <v>1174</v>
      </c>
      <c r="L1060" s="44" t="s">
        <v>6804</v>
      </c>
      <c r="M1060" s="52">
        <v>45944.467361111114</v>
      </c>
      <c r="N1060" s="52">
        <v>45946.538194444445</v>
      </c>
      <c r="O1060" s="44" t="s">
        <v>37</v>
      </c>
      <c r="P1060" s="44" t="s">
        <v>37</v>
      </c>
      <c r="Q1060" s="44" t="s">
        <v>3805</v>
      </c>
      <c r="R1060" s="44" t="s">
        <v>3806</v>
      </c>
      <c r="S1060" s="44" t="s">
        <v>6805</v>
      </c>
      <c r="T1060" s="44" t="s">
        <v>1178</v>
      </c>
      <c r="U1060" s="44">
        <v>16</v>
      </c>
      <c r="V1060" s="44" t="s">
        <v>42</v>
      </c>
      <c r="W1060" s="44" t="str">
        <f>VLOOKUP(D1060,TIPOLOGIA!A:F,6,0)</f>
        <v>TERRESTRE</v>
      </c>
      <c r="X1060" s="44" t="s">
        <v>1451</v>
      </c>
      <c r="Y1060" s="44">
        <v>1</v>
      </c>
      <c r="Z1060" s="63">
        <f>IF(T1060="SOPORTE_TELEFÓNICO",'TARIFAS 2025'!$B$14,IF(V1060="PRINCIPAL",'TARIFAS 2025'!$B$11,IF(V1060="INTERMEDIA",'TARIFAS 2025'!$C$11,IF(V1060="LEJANA",'TARIFAS 2025'!$D$11))))</f>
        <v>31419</v>
      </c>
      <c r="AA1060" s="63">
        <f t="shared" si="16"/>
        <v>31419</v>
      </c>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1"/>
      <c r="BD1060" s="41"/>
      <c r="BE1060" s="41"/>
      <c r="BF1060" s="41"/>
      <c r="BG1060" s="41"/>
    </row>
    <row r="1061" spans="1:59" s="35" customFormat="1" ht="15.6">
      <c r="A1061" s="44" t="s">
        <v>90</v>
      </c>
      <c r="B1061" s="44" t="str">
        <f>VLOOKUP(A1061,'CENTROS DE COSTOS'!A:D,2,0)</f>
        <v>0036-0005</v>
      </c>
      <c r="C1061" s="44" t="str">
        <f>VLOOKUP(A1061,'CENTROS DE COSTOS'!A:D,3,0)</f>
        <v>Wompi Noroccidente</v>
      </c>
      <c r="D1061" s="44">
        <v>5664</v>
      </c>
      <c r="E1061" s="44">
        <v>2838562</v>
      </c>
      <c r="F1061" s="44">
        <v>50674</v>
      </c>
      <c r="G1061" s="44" t="s">
        <v>35</v>
      </c>
      <c r="H1061" s="44" t="s">
        <v>122</v>
      </c>
      <c r="I1061" s="44" t="s">
        <v>141</v>
      </c>
      <c r="J1061" s="44" t="s">
        <v>6806</v>
      </c>
      <c r="K1061" s="44" t="s">
        <v>1174</v>
      </c>
      <c r="L1061" s="44" t="s">
        <v>6807</v>
      </c>
      <c r="M1061" s="52">
        <v>45936.333333333336</v>
      </c>
      <c r="N1061" s="52">
        <v>45946.541666666664</v>
      </c>
      <c r="O1061" s="44" t="s">
        <v>37</v>
      </c>
      <c r="P1061" s="44" t="s">
        <v>37</v>
      </c>
      <c r="Q1061" s="44" t="s">
        <v>3805</v>
      </c>
      <c r="R1061" s="44" t="s">
        <v>3806</v>
      </c>
      <c r="S1061" s="44" t="s">
        <v>6808</v>
      </c>
      <c r="T1061" s="44" t="s">
        <v>3828</v>
      </c>
      <c r="U1061" s="44">
        <v>40</v>
      </c>
      <c r="V1061" s="44" t="s">
        <v>43</v>
      </c>
      <c r="W1061" s="44" t="str">
        <f>VLOOKUP(D1061,TIPOLOGIA!A:F,6,0)</f>
        <v>TERRESTRE</v>
      </c>
      <c r="X1061" s="44" t="s">
        <v>1366</v>
      </c>
      <c r="Y1061" s="44">
        <v>1</v>
      </c>
      <c r="Z1061" s="63">
        <f>IF(T1061="SOPORTE_TELEFÓNICO",'TARIFAS 2025'!$B$14,IF(V1061="PRINCIPAL",'TARIFAS 2025'!$B$11,IF(V1061="INTERMEDIA",'TARIFAS 2025'!$C$11,IF(V1061="LEJANA",'TARIFAS 2025'!$D$11))))</f>
        <v>36351</v>
      </c>
      <c r="AA1061" s="63">
        <f t="shared" si="16"/>
        <v>36351</v>
      </c>
      <c r="AB1061" s="41"/>
      <c r="AC1061" s="41"/>
      <c r="AD1061" s="41"/>
      <c r="AE1061" s="41"/>
      <c r="AF1061" s="41"/>
      <c r="AG1061" s="41"/>
      <c r="AH1061" s="41"/>
      <c r="AI1061" s="41"/>
      <c r="AJ1061" s="41"/>
      <c r="AK1061" s="41"/>
      <c r="AL1061" s="41"/>
      <c r="AM1061" s="41"/>
      <c r="AN1061" s="41"/>
      <c r="AO1061" s="41"/>
      <c r="AP1061" s="41"/>
      <c r="AQ1061" s="41"/>
      <c r="AR1061" s="41"/>
      <c r="AS1061" s="41"/>
      <c r="AT1061" s="41"/>
      <c r="AU1061" s="41"/>
      <c r="AV1061" s="41"/>
      <c r="AW1061" s="41"/>
      <c r="AX1061" s="41"/>
      <c r="AY1061" s="41"/>
      <c r="AZ1061" s="41"/>
      <c r="BA1061" s="41"/>
      <c r="BB1061" s="41"/>
      <c r="BC1061" s="41"/>
      <c r="BD1061" s="41"/>
      <c r="BE1061" s="41"/>
      <c r="BF1061" s="41"/>
      <c r="BG1061" s="41"/>
    </row>
    <row r="1062" spans="1:59" s="35" customFormat="1" ht="15.6">
      <c r="A1062" s="44" t="s">
        <v>92</v>
      </c>
      <c r="B1062" s="44" t="str">
        <f>VLOOKUP(A1062,'CENTROS DE COSTOS'!A:D,2,0)</f>
        <v>0036-0006</v>
      </c>
      <c r="C1062" s="44" t="str">
        <f>VLOOKUP(A1062,'CENTROS DE COSTOS'!A:D,3,0)</f>
        <v>Wompi Oriente</v>
      </c>
      <c r="D1062" s="44">
        <v>18247</v>
      </c>
      <c r="E1062" s="44">
        <v>2858645</v>
      </c>
      <c r="F1062" s="44">
        <v>21718</v>
      </c>
      <c r="G1062" s="44" t="s">
        <v>35</v>
      </c>
      <c r="H1062" s="44" t="s">
        <v>468</v>
      </c>
      <c r="I1062" s="44" t="s">
        <v>473</v>
      </c>
      <c r="J1062" s="44" t="s">
        <v>6809</v>
      </c>
      <c r="K1062" s="44" t="s">
        <v>1174</v>
      </c>
      <c r="L1062" s="44" t="s">
        <v>6810</v>
      </c>
      <c r="M1062" s="52">
        <v>45938.604861111111</v>
      </c>
      <c r="N1062" s="52">
        <v>45946.542361111111</v>
      </c>
      <c r="O1062" s="44" t="s">
        <v>37</v>
      </c>
      <c r="P1062" s="44" t="s">
        <v>37</v>
      </c>
      <c r="Q1062" s="44" t="s">
        <v>3805</v>
      </c>
      <c r="R1062" s="44" t="s">
        <v>3806</v>
      </c>
      <c r="S1062" s="44" t="s">
        <v>6811</v>
      </c>
      <c r="T1062" s="44" t="s">
        <v>3828</v>
      </c>
      <c r="U1062" s="44">
        <v>32</v>
      </c>
      <c r="V1062" s="44" t="s">
        <v>44</v>
      </c>
      <c r="W1062" s="44" t="str">
        <f>VLOOKUP(D1062,TIPOLOGIA!A:F,6,0)</f>
        <v>TERRESTRE</v>
      </c>
      <c r="X1062" s="44" t="s">
        <v>3837</v>
      </c>
      <c r="Y1062" s="44">
        <v>1</v>
      </c>
      <c r="Z1062" s="63">
        <f>IF(T1062="SOPORTE_TELEFÓNICO",'TARIFAS 2025'!$B$14,IF(V1062="PRINCIPAL",'TARIFAS 2025'!$B$11,IF(V1062="INTERMEDIA",'TARIFAS 2025'!$C$11,IF(V1062="LEJANA",'TARIFAS 2025'!$D$11))))</f>
        <v>40250</v>
      </c>
      <c r="AA1062" s="63">
        <f t="shared" si="16"/>
        <v>40250</v>
      </c>
      <c r="AB1062" s="41"/>
      <c r="AC1062" s="41"/>
      <c r="AD1062" s="41"/>
      <c r="AE1062" s="41"/>
      <c r="AF1062" s="41"/>
      <c r="AG1062" s="41"/>
      <c r="AH1062" s="41"/>
      <c r="AI1062" s="41"/>
      <c r="AJ1062" s="41"/>
      <c r="AK1062" s="41"/>
      <c r="AL1062" s="41"/>
      <c r="AM1062" s="41"/>
      <c r="AN1062" s="41"/>
      <c r="AO1062" s="41"/>
      <c r="AP1062" s="41"/>
      <c r="AQ1062" s="41"/>
      <c r="AR1062" s="41"/>
      <c r="AS1062" s="41"/>
      <c r="AT1062" s="41"/>
      <c r="AU1062" s="41"/>
      <c r="AV1062" s="41"/>
      <c r="AW1062" s="41"/>
      <c r="AX1062" s="41"/>
      <c r="AY1062" s="41"/>
      <c r="AZ1062" s="41"/>
      <c r="BA1062" s="41"/>
      <c r="BB1062" s="41"/>
      <c r="BC1062" s="41"/>
      <c r="BD1062" s="41"/>
      <c r="BE1062" s="41"/>
      <c r="BF1062" s="41"/>
      <c r="BG1062" s="41"/>
    </row>
    <row r="1063" spans="1:59" s="35" customFormat="1" ht="15.6">
      <c r="A1063" s="44" t="s">
        <v>92</v>
      </c>
      <c r="B1063" s="44" t="str">
        <f>VLOOKUP(A1063,'CENTROS DE COSTOS'!A:D,2,0)</f>
        <v>0036-0006</v>
      </c>
      <c r="C1063" s="44" t="str">
        <f>VLOOKUP(A1063,'CENTROS DE COSTOS'!A:D,3,0)</f>
        <v>Wompi Oriente</v>
      </c>
      <c r="D1063" s="44">
        <v>18247</v>
      </c>
      <c r="E1063" s="44">
        <v>2858654</v>
      </c>
      <c r="F1063" s="44">
        <v>64332</v>
      </c>
      <c r="G1063" s="44" t="s">
        <v>35</v>
      </c>
      <c r="H1063" s="44" t="s">
        <v>468</v>
      </c>
      <c r="I1063" s="44" t="s">
        <v>473</v>
      </c>
      <c r="J1063" s="44" t="s">
        <v>6812</v>
      </c>
      <c r="K1063" s="44" t="s">
        <v>1174</v>
      </c>
      <c r="L1063" s="44" t="s">
        <v>6813</v>
      </c>
      <c r="M1063" s="52">
        <v>45938.606944444444</v>
      </c>
      <c r="N1063" s="52">
        <v>45946.54583333333</v>
      </c>
      <c r="O1063" s="44" t="s">
        <v>37</v>
      </c>
      <c r="P1063" s="44" t="s">
        <v>37</v>
      </c>
      <c r="Q1063" s="44" t="s">
        <v>3805</v>
      </c>
      <c r="R1063" s="44" t="s">
        <v>3806</v>
      </c>
      <c r="S1063" s="44" t="s">
        <v>6814</v>
      </c>
      <c r="T1063" s="44" t="s">
        <v>3828</v>
      </c>
      <c r="U1063" s="44">
        <v>24</v>
      </c>
      <c r="V1063" s="44" t="s">
        <v>44</v>
      </c>
      <c r="W1063" s="44" t="str">
        <f>VLOOKUP(D1063,TIPOLOGIA!A:F,6,0)</f>
        <v>TERRESTRE</v>
      </c>
      <c r="X1063" s="44" t="s">
        <v>4908</v>
      </c>
      <c r="Y1063" s="44">
        <v>1</v>
      </c>
      <c r="Z1063" s="63">
        <f>IF(T1063="SOPORTE_TELEFÓNICO",'TARIFAS 2025'!$B$14,IF(V1063="PRINCIPAL",'TARIFAS 2025'!$B$11,IF(V1063="INTERMEDIA",'TARIFAS 2025'!$C$11,IF(V1063="LEJANA",'TARIFAS 2025'!$D$11))))</f>
        <v>40250</v>
      </c>
      <c r="AA1063" s="63">
        <f t="shared" si="16"/>
        <v>40250</v>
      </c>
      <c r="AB1063" s="41"/>
      <c r="AC1063" s="41"/>
      <c r="AD1063" s="41"/>
      <c r="AE1063" s="41"/>
      <c r="AF1063" s="41"/>
      <c r="AG1063" s="41"/>
      <c r="AH1063" s="41"/>
      <c r="AI1063" s="41"/>
      <c r="AJ1063" s="41"/>
      <c r="AK1063" s="41"/>
      <c r="AL1063" s="41"/>
      <c r="AM1063" s="41"/>
      <c r="AN1063" s="41"/>
      <c r="AO1063" s="41"/>
      <c r="AP1063" s="41"/>
      <c r="AQ1063" s="41"/>
      <c r="AR1063" s="41"/>
      <c r="AS1063" s="41"/>
      <c r="AT1063" s="41"/>
      <c r="AU1063" s="41"/>
      <c r="AV1063" s="41"/>
      <c r="AW1063" s="41"/>
      <c r="AX1063" s="41"/>
      <c r="AY1063" s="41"/>
      <c r="AZ1063" s="41"/>
      <c r="BA1063" s="41"/>
      <c r="BB1063" s="41"/>
      <c r="BC1063" s="41"/>
      <c r="BD1063" s="41"/>
      <c r="BE1063" s="41"/>
      <c r="BF1063" s="41"/>
      <c r="BG1063" s="41"/>
    </row>
    <row r="1064" spans="1:59" s="35" customFormat="1" ht="15.6">
      <c r="A1064" s="44" t="s">
        <v>90</v>
      </c>
      <c r="B1064" s="44" t="str">
        <f>VLOOKUP(A1064,'CENTROS DE COSTOS'!A:D,2,0)</f>
        <v>0036-0005</v>
      </c>
      <c r="C1064" s="44" t="str">
        <f>VLOOKUP(A1064,'CENTROS DE COSTOS'!A:D,3,0)</f>
        <v>Wompi Noroccidente</v>
      </c>
      <c r="D1064" s="44">
        <v>5789</v>
      </c>
      <c r="E1064" s="44">
        <v>2839505</v>
      </c>
      <c r="F1064" s="44">
        <v>58299</v>
      </c>
      <c r="G1064" s="44" t="s">
        <v>35</v>
      </c>
      <c r="H1064" s="44" t="s">
        <v>122</v>
      </c>
      <c r="I1064" s="44" t="s">
        <v>232</v>
      </c>
      <c r="J1064" s="44" t="s">
        <v>6815</v>
      </c>
      <c r="K1064" s="44" t="s">
        <v>1174</v>
      </c>
      <c r="L1064" s="44" t="s">
        <v>6816</v>
      </c>
      <c r="M1064" s="52">
        <v>45936.333333333336</v>
      </c>
      <c r="N1064" s="52">
        <v>45946.549305555556</v>
      </c>
      <c r="O1064" s="44" t="s">
        <v>37</v>
      </c>
      <c r="P1064" s="44" t="s">
        <v>37</v>
      </c>
      <c r="Q1064" s="44" t="s">
        <v>3805</v>
      </c>
      <c r="R1064" s="44" t="s">
        <v>3806</v>
      </c>
      <c r="S1064" s="44" t="s">
        <v>6817</v>
      </c>
      <c r="T1064" s="44" t="s">
        <v>3828</v>
      </c>
      <c r="U1064" s="44">
        <v>64</v>
      </c>
      <c r="V1064" s="44" t="s">
        <v>44</v>
      </c>
      <c r="W1064" s="44" t="str">
        <f>VLOOKUP(D1064,TIPOLOGIA!A:F,6,0)</f>
        <v>TERRESTRE</v>
      </c>
      <c r="X1064" s="44" t="s">
        <v>4908</v>
      </c>
      <c r="Y1064" s="44">
        <v>1</v>
      </c>
      <c r="Z1064" s="63">
        <f>IF(T1064="SOPORTE_TELEFÓNICO",'TARIFAS 2025'!$B$14,IF(V1064="PRINCIPAL",'TARIFAS 2025'!$B$11,IF(V1064="INTERMEDIA",'TARIFAS 2025'!$C$11,IF(V1064="LEJANA",'TARIFAS 2025'!$D$11))))</f>
        <v>40250</v>
      </c>
      <c r="AA1064" s="63">
        <f t="shared" si="16"/>
        <v>40250</v>
      </c>
      <c r="AB1064" s="41"/>
      <c r="AC1064" s="41"/>
      <c r="AD1064" s="41"/>
      <c r="AE1064" s="41"/>
      <c r="AF1064" s="41"/>
      <c r="AG1064" s="41"/>
      <c r="AH1064" s="41"/>
      <c r="AI1064" s="41"/>
      <c r="AJ1064" s="41"/>
      <c r="AK1064" s="41"/>
      <c r="AL1064" s="41"/>
      <c r="AM1064" s="41"/>
      <c r="AN1064" s="41"/>
      <c r="AO1064" s="41"/>
      <c r="AP1064" s="41"/>
      <c r="AQ1064" s="41"/>
      <c r="AR1064" s="41"/>
      <c r="AS1064" s="41"/>
      <c r="AT1064" s="41"/>
      <c r="AU1064" s="41"/>
      <c r="AV1064" s="41"/>
      <c r="AW1064" s="41"/>
      <c r="AX1064" s="41"/>
      <c r="AY1064" s="41"/>
      <c r="AZ1064" s="41"/>
      <c r="BA1064" s="41"/>
      <c r="BB1064" s="41"/>
      <c r="BC1064" s="41"/>
      <c r="BD1064" s="41"/>
      <c r="BE1064" s="41"/>
      <c r="BF1064" s="41"/>
      <c r="BG1064" s="41"/>
    </row>
    <row r="1065" spans="1:59" s="35" customFormat="1" ht="15.6">
      <c r="A1065" s="44" t="s">
        <v>90</v>
      </c>
      <c r="B1065" s="44" t="str">
        <f>VLOOKUP(A1065,'CENTROS DE COSTOS'!A:D,2,0)</f>
        <v>0036-0005</v>
      </c>
      <c r="C1065" s="44" t="str">
        <f>VLOOKUP(A1065,'CENTROS DE COSTOS'!A:D,3,0)</f>
        <v>Wompi Noroccidente</v>
      </c>
      <c r="D1065" s="44">
        <v>5789</v>
      </c>
      <c r="E1065" s="44">
        <v>2840029</v>
      </c>
      <c r="F1065" s="44">
        <v>27754</v>
      </c>
      <c r="G1065" s="44" t="s">
        <v>35</v>
      </c>
      <c r="H1065" s="44" t="s">
        <v>122</v>
      </c>
      <c r="I1065" s="44" t="s">
        <v>232</v>
      </c>
      <c r="J1065" s="44" t="s">
        <v>6818</v>
      </c>
      <c r="K1065" s="44" t="s">
        <v>1174</v>
      </c>
      <c r="L1065" s="44" t="s">
        <v>6819</v>
      </c>
      <c r="M1065" s="52">
        <v>45936.333333333336</v>
      </c>
      <c r="N1065" s="52">
        <v>45946.55</v>
      </c>
      <c r="O1065" s="44" t="s">
        <v>37</v>
      </c>
      <c r="P1065" s="44" t="s">
        <v>37</v>
      </c>
      <c r="Q1065" s="44" t="s">
        <v>3805</v>
      </c>
      <c r="R1065" s="44" t="s">
        <v>3806</v>
      </c>
      <c r="S1065" s="44" t="s">
        <v>6820</v>
      </c>
      <c r="T1065" s="44" t="s">
        <v>3828</v>
      </c>
      <c r="U1065" s="44">
        <v>56</v>
      </c>
      <c r="V1065" s="44" t="s">
        <v>44</v>
      </c>
      <c r="W1065" s="44" t="str">
        <f>VLOOKUP(D1065,TIPOLOGIA!A:F,6,0)</f>
        <v>TERRESTRE</v>
      </c>
      <c r="X1065" s="44" t="s">
        <v>3837</v>
      </c>
      <c r="Y1065" s="44">
        <v>1</v>
      </c>
      <c r="Z1065" s="63">
        <f>IF(T1065="SOPORTE_TELEFÓNICO",'TARIFAS 2025'!$B$14,IF(V1065="PRINCIPAL",'TARIFAS 2025'!$B$11,IF(V1065="INTERMEDIA",'TARIFAS 2025'!$C$11,IF(V1065="LEJANA",'TARIFAS 2025'!$D$11))))</f>
        <v>40250</v>
      </c>
      <c r="AA1065" s="63">
        <f t="shared" si="16"/>
        <v>40250</v>
      </c>
      <c r="AB1065" s="41"/>
      <c r="AC1065" s="41"/>
      <c r="AD1065" s="41"/>
      <c r="AE1065" s="41"/>
      <c r="AF1065" s="41"/>
      <c r="AG1065" s="41"/>
      <c r="AH1065" s="41"/>
      <c r="AI1065" s="41"/>
      <c r="AJ1065" s="41"/>
      <c r="AK1065" s="41"/>
      <c r="AL1065" s="41"/>
      <c r="AM1065" s="41"/>
      <c r="AN1065" s="41"/>
      <c r="AO1065" s="41"/>
      <c r="AP1065" s="41"/>
      <c r="AQ1065" s="41"/>
      <c r="AR1065" s="41"/>
      <c r="AS1065" s="41"/>
      <c r="AT1065" s="41"/>
      <c r="AU1065" s="41"/>
      <c r="AV1065" s="41"/>
      <c r="AW1065" s="41"/>
      <c r="AX1065" s="41"/>
      <c r="AY1065" s="41"/>
      <c r="AZ1065" s="41"/>
      <c r="BA1065" s="41"/>
      <c r="BB1065" s="41"/>
      <c r="BC1065" s="41"/>
      <c r="BD1065" s="41"/>
      <c r="BE1065" s="41"/>
      <c r="BF1065" s="41"/>
      <c r="BG1065" s="41"/>
    </row>
    <row r="1066" spans="1:59" s="35" customFormat="1" ht="15.6">
      <c r="A1066" s="44" t="s">
        <v>90</v>
      </c>
      <c r="B1066" s="44" t="str">
        <f>VLOOKUP(A1066,'CENTROS DE COSTOS'!A:D,2,0)</f>
        <v>0036-0005</v>
      </c>
      <c r="C1066" s="44" t="str">
        <f>VLOOKUP(A1066,'CENTROS DE COSTOS'!A:D,3,0)</f>
        <v>Wompi Noroccidente</v>
      </c>
      <c r="D1066" s="44">
        <v>5861</v>
      </c>
      <c r="E1066" s="44">
        <v>2839717</v>
      </c>
      <c r="F1066" s="44">
        <v>46908</v>
      </c>
      <c r="G1066" s="44" t="s">
        <v>35</v>
      </c>
      <c r="H1066" s="44" t="s">
        <v>122</v>
      </c>
      <c r="I1066" s="44" t="s">
        <v>145</v>
      </c>
      <c r="J1066" s="44" t="s">
        <v>6821</v>
      </c>
      <c r="K1066" s="44" t="s">
        <v>1174</v>
      </c>
      <c r="L1066" s="44" t="s">
        <v>6822</v>
      </c>
      <c r="M1066" s="52">
        <v>45936.333333333336</v>
      </c>
      <c r="N1066" s="52">
        <v>45946.555555555555</v>
      </c>
      <c r="O1066" s="44" t="s">
        <v>37</v>
      </c>
      <c r="P1066" s="44" t="s">
        <v>37</v>
      </c>
      <c r="Q1066" s="44" t="s">
        <v>3805</v>
      </c>
      <c r="R1066" s="44" t="s">
        <v>3806</v>
      </c>
      <c r="S1066" s="44" t="s">
        <v>6823</v>
      </c>
      <c r="T1066" s="44" t="s">
        <v>3828</v>
      </c>
      <c r="U1066" s="44">
        <v>48</v>
      </c>
      <c r="V1066" s="44" t="s">
        <v>43</v>
      </c>
      <c r="W1066" s="44" t="str">
        <f>VLOOKUP(D1066,TIPOLOGIA!A:F,6,0)</f>
        <v>TERRESTRE</v>
      </c>
      <c r="X1066" s="44" t="s">
        <v>3837</v>
      </c>
      <c r="Y1066" s="44">
        <v>1</v>
      </c>
      <c r="Z1066" s="63">
        <f>IF(T1066="SOPORTE_TELEFÓNICO",'TARIFAS 2025'!$B$14,IF(V1066="PRINCIPAL",'TARIFAS 2025'!$B$11,IF(V1066="INTERMEDIA",'TARIFAS 2025'!$C$11,IF(V1066="LEJANA",'TARIFAS 2025'!$D$11))))</f>
        <v>36351</v>
      </c>
      <c r="AA1066" s="63">
        <f t="shared" si="16"/>
        <v>36351</v>
      </c>
      <c r="AB1066" s="41"/>
      <c r="AC1066" s="41"/>
      <c r="AD1066" s="41"/>
      <c r="AE1066" s="41"/>
      <c r="AF1066" s="41"/>
      <c r="AG1066" s="41"/>
      <c r="AH1066" s="41"/>
      <c r="AI1066" s="41"/>
      <c r="AJ1066" s="41"/>
      <c r="AK1066" s="41"/>
      <c r="AL1066" s="41"/>
      <c r="AM1066" s="41"/>
      <c r="AN1066" s="41"/>
      <c r="AO1066" s="41"/>
      <c r="AP1066" s="41"/>
      <c r="AQ1066" s="41"/>
      <c r="AR1066" s="41"/>
      <c r="AS1066" s="41"/>
      <c r="AT1066" s="41"/>
      <c r="AU1066" s="41"/>
      <c r="AV1066" s="41"/>
      <c r="AW1066" s="41"/>
      <c r="AX1066" s="41"/>
      <c r="AY1066" s="41"/>
      <c r="AZ1066" s="41"/>
      <c r="BA1066" s="41"/>
      <c r="BB1066" s="41"/>
      <c r="BC1066" s="41"/>
      <c r="BD1066" s="41"/>
      <c r="BE1066" s="41"/>
      <c r="BF1066" s="41"/>
      <c r="BG1066" s="41"/>
    </row>
    <row r="1067" spans="1:59" s="35" customFormat="1" ht="15.6">
      <c r="A1067" s="44" t="s">
        <v>90</v>
      </c>
      <c r="B1067" s="44" t="str">
        <f>VLOOKUP(A1067,'CENTROS DE COSTOS'!A:D,2,0)</f>
        <v>0036-0005</v>
      </c>
      <c r="C1067" s="44" t="str">
        <f>VLOOKUP(A1067,'CENTROS DE COSTOS'!A:D,3,0)</f>
        <v>Wompi Noroccidente</v>
      </c>
      <c r="D1067" s="44">
        <v>5679</v>
      </c>
      <c r="E1067" s="44">
        <v>2840552</v>
      </c>
      <c r="F1067" s="44">
        <v>28611</v>
      </c>
      <c r="G1067" s="44" t="s">
        <v>35</v>
      </c>
      <c r="H1067" s="44" t="s">
        <v>122</v>
      </c>
      <c r="I1067" s="44" t="s">
        <v>142</v>
      </c>
      <c r="J1067" s="44" t="s">
        <v>6824</v>
      </c>
      <c r="K1067" s="44" t="s">
        <v>1174</v>
      </c>
      <c r="L1067" s="44" t="s">
        <v>6825</v>
      </c>
      <c r="M1067" s="52">
        <v>45936.333333333336</v>
      </c>
      <c r="N1067" s="52">
        <v>45946.557638888888</v>
      </c>
      <c r="O1067" s="44" t="s">
        <v>37</v>
      </c>
      <c r="P1067" s="44" t="s">
        <v>37</v>
      </c>
      <c r="Q1067" s="44" t="s">
        <v>3805</v>
      </c>
      <c r="R1067" s="44" t="s">
        <v>3806</v>
      </c>
      <c r="S1067" s="44" t="s">
        <v>6826</v>
      </c>
      <c r="T1067" s="44" t="s">
        <v>3828</v>
      </c>
      <c r="U1067" s="44">
        <v>64</v>
      </c>
      <c r="V1067" s="44" t="s">
        <v>43</v>
      </c>
      <c r="W1067" s="44" t="str">
        <f>VLOOKUP(D1067,TIPOLOGIA!A:F,6,0)</f>
        <v>TERRESTRE</v>
      </c>
      <c r="X1067" s="44" t="s">
        <v>3837</v>
      </c>
      <c r="Y1067" s="44">
        <v>1</v>
      </c>
      <c r="Z1067" s="63">
        <f>IF(T1067="SOPORTE_TELEFÓNICO",'TARIFAS 2025'!$B$14,IF(V1067="PRINCIPAL",'TARIFAS 2025'!$B$11,IF(V1067="INTERMEDIA",'TARIFAS 2025'!$C$11,IF(V1067="LEJANA",'TARIFAS 2025'!$D$11))))</f>
        <v>36351</v>
      </c>
      <c r="AA1067" s="63">
        <f t="shared" si="16"/>
        <v>36351</v>
      </c>
      <c r="AB1067" s="41"/>
      <c r="AC1067" s="41"/>
      <c r="AD1067" s="41"/>
      <c r="AE1067" s="41"/>
      <c r="AF1067" s="41"/>
      <c r="AG1067" s="41"/>
      <c r="AH1067" s="41"/>
      <c r="AI1067" s="41"/>
      <c r="AJ1067" s="41"/>
      <c r="AK1067" s="41"/>
      <c r="AL1067" s="41"/>
      <c r="AM1067" s="41"/>
      <c r="AN1067" s="41"/>
      <c r="AO1067" s="41"/>
      <c r="AP1067" s="41"/>
      <c r="AQ1067" s="41"/>
      <c r="AR1067" s="41"/>
      <c r="AS1067" s="41"/>
      <c r="AT1067" s="41"/>
      <c r="AU1067" s="41"/>
      <c r="AV1067" s="41"/>
      <c r="AW1067" s="41"/>
      <c r="AX1067" s="41"/>
      <c r="AY1067" s="41"/>
      <c r="AZ1067" s="41"/>
      <c r="BA1067" s="41"/>
      <c r="BB1067" s="41"/>
      <c r="BC1067" s="41"/>
      <c r="BD1067" s="41"/>
      <c r="BE1067" s="41"/>
      <c r="BF1067" s="41"/>
      <c r="BG1067" s="41"/>
    </row>
    <row r="1068" spans="1:59" s="35" customFormat="1" ht="15.6">
      <c r="A1068" s="44" t="s">
        <v>90</v>
      </c>
      <c r="B1068" s="44" t="str">
        <f>VLOOKUP(A1068,'CENTROS DE COSTOS'!A:D,2,0)</f>
        <v>0036-0005</v>
      </c>
      <c r="C1068" s="44" t="str">
        <f>VLOOKUP(A1068,'CENTROS DE COSTOS'!A:D,3,0)</f>
        <v>Wompi Noroccidente</v>
      </c>
      <c r="D1068" s="44">
        <v>5042</v>
      </c>
      <c r="E1068" s="44">
        <v>2858449</v>
      </c>
      <c r="F1068" s="44">
        <v>67494</v>
      </c>
      <c r="G1068" s="44" t="s">
        <v>35</v>
      </c>
      <c r="H1068" s="44" t="s">
        <v>122</v>
      </c>
      <c r="I1068" s="44" t="s">
        <v>226</v>
      </c>
      <c r="J1068" s="44" t="s">
        <v>6827</v>
      </c>
      <c r="K1068" s="44" t="s">
        <v>1174</v>
      </c>
      <c r="L1068" s="44" t="s">
        <v>6828</v>
      </c>
      <c r="M1068" s="52">
        <v>45938.599305555559</v>
      </c>
      <c r="N1068" s="52">
        <v>45946.59375</v>
      </c>
      <c r="O1068" s="44" t="s">
        <v>37</v>
      </c>
      <c r="P1068" s="44" t="s">
        <v>37</v>
      </c>
      <c r="Q1068" s="44" t="s">
        <v>3805</v>
      </c>
      <c r="R1068" s="44" t="s">
        <v>3806</v>
      </c>
      <c r="S1068" s="44" t="s">
        <v>6829</v>
      </c>
      <c r="T1068" s="44" t="s">
        <v>3828</v>
      </c>
      <c r="U1068" s="44">
        <v>20</v>
      </c>
      <c r="V1068" s="44" t="s">
        <v>43</v>
      </c>
      <c r="W1068" s="44" t="str">
        <f>VLOOKUP(D1068,TIPOLOGIA!A:F,6,0)</f>
        <v>TERRESTRE</v>
      </c>
      <c r="X1068" s="44" t="s">
        <v>3837</v>
      </c>
      <c r="Y1068" s="44">
        <v>1</v>
      </c>
      <c r="Z1068" s="63">
        <f>IF(T1068="SOPORTE_TELEFÓNICO",'TARIFAS 2025'!$B$14,IF(V1068="PRINCIPAL",'TARIFAS 2025'!$B$11,IF(V1068="INTERMEDIA",'TARIFAS 2025'!$C$11,IF(V1068="LEJANA",'TARIFAS 2025'!$D$11))))</f>
        <v>36351</v>
      </c>
      <c r="AA1068" s="63">
        <f t="shared" si="16"/>
        <v>36351</v>
      </c>
      <c r="AB1068" s="41"/>
      <c r="AC1068" s="41"/>
      <c r="AD1068" s="41"/>
      <c r="AE1068" s="41"/>
      <c r="AF1068" s="41"/>
      <c r="AG1068" s="41"/>
      <c r="AH1068" s="41"/>
      <c r="AI1068" s="41"/>
      <c r="AJ1068" s="41"/>
      <c r="AK1068" s="41"/>
      <c r="AL1068" s="41"/>
      <c r="AM1068" s="41"/>
      <c r="AN1068" s="41"/>
      <c r="AO1068" s="41"/>
      <c r="AP1068" s="41"/>
      <c r="AQ1068" s="41"/>
      <c r="AR1068" s="41"/>
      <c r="AS1068" s="41"/>
      <c r="AT1068" s="41"/>
      <c r="AU1068" s="41"/>
      <c r="AV1068" s="41"/>
      <c r="AW1068" s="41"/>
      <c r="AX1068" s="41"/>
      <c r="AY1068" s="41"/>
      <c r="AZ1068" s="41"/>
      <c r="BA1068" s="41"/>
      <c r="BB1068" s="41"/>
      <c r="BC1068" s="41"/>
      <c r="BD1068" s="41"/>
      <c r="BE1068" s="41"/>
      <c r="BF1068" s="41"/>
      <c r="BG1068" s="41"/>
    </row>
    <row r="1069" spans="1:59" s="35" customFormat="1" ht="15.6">
      <c r="A1069" s="44" t="s">
        <v>73</v>
      </c>
      <c r="B1069" s="44" t="str">
        <f>VLOOKUP(A1069,'CENTROS DE COSTOS'!A:D,2,0)</f>
        <v>0036-0004</v>
      </c>
      <c r="C1069" s="44" t="str">
        <f>VLOOKUP(A1069,'CENTROS DE COSTOS'!A:D,3,0)</f>
        <v>Wompi Centro</v>
      </c>
      <c r="D1069" s="44">
        <v>11001</v>
      </c>
      <c r="E1069" s="44">
        <v>2857231</v>
      </c>
      <c r="F1069" s="44">
        <v>27295</v>
      </c>
      <c r="G1069" s="44" t="s">
        <v>35</v>
      </c>
      <c r="H1069" s="44" t="s">
        <v>620</v>
      </c>
      <c r="I1069" s="44" t="s">
        <v>2057</v>
      </c>
      <c r="J1069" s="44" t="s">
        <v>6830</v>
      </c>
      <c r="K1069" s="44" t="s">
        <v>1174</v>
      </c>
      <c r="L1069" s="44" t="s">
        <v>6831</v>
      </c>
      <c r="M1069" s="52">
        <v>45938.474305555559</v>
      </c>
      <c r="N1069" s="52">
        <v>45946.623611111114</v>
      </c>
      <c r="O1069" s="44" t="s">
        <v>37</v>
      </c>
      <c r="P1069" s="44" t="s">
        <v>37</v>
      </c>
      <c r="Q1069" s="44" t="s">
        <v>3805</v>
      </c>
      <c r="R1069" s="44" t="s">
        <v>3806</v>
      </c>
      <c r="S1069" s="44" t="s">
        <v>6832</v>
      </c>
      <c r="T1069" s="44" t="s">
        <v>1178</v>
      </c>
      <c r="U1069" s="44">
        <v>16</v>
      </c>
      <c r="V1069" s="44" t="s">
        <v>42</v>
      </c>
      <c r="W1069" s="44" t="str">
        <f>VLOOKUP(D1069,TIPOLOGIA!A:F,6,0)</f>
        <v>TERRESTRE</v>
      </c>
      <c r="X1069" s="44" t="s">
        <v>3837</v>
      </c>
      <c r="Y1069" s="44">
        <v>1</v>
      </c>
      <c r="Z1069" s="63">
        <f>IF(T1069="SOPORTE_TELEFÓNICO",'TARIFAS 2025'!$B$14,IF(V1069="PRINCIPAL",'TARIFAS 2025'!$B$11,IF(V1069="INTERMEDIA",'TARIFAS 2025'!$C$11,IF(V1069="LEJANA",'TARIFAS 2025'!$D$11))))</f>
        <v>31419</v>
      </c>
      <c r="AA1069" s="63">
        <f t="shared" si="16"/>
        <v>31419</v>
      </c>
      <c r="AB1069" s="41"/>
      <c r="AC1069" s="41"/>
      <c r="AD1069" s="41"/>
      <c r="AE1069" s="41"/>
      <c r="AF1069" s="41"/>
      <c r="AG1069" s="41"/>
      <c r="AH1069" s="41"/>
      <c r="AI1069" s="41"/>
      <c r="AJ1069" s="41"/>
      <c r="AK1069" s="41"/>
      <c r="AL1069" s="41"/>
      <c r="AM1069" s="41"/>
      <c r="AN1069" s="41"/>
      <c r="AO1069" s="41"/>
      <c r="AP1069" s="41"/>
      <c r="AQ1069" s="41"/>
      <c r="AR1069" s="41"/>
      <c r="AS1069" s="41"/>
      <c r="AT1069" s="41"/>
      <c r="AU1069" s="41"/>
      <c r="AV1069" s="41"/>
      <c r="AW1069" s="41"/>
      <c r="AX1069" s="41"/>
      <c r="AY1069" s="41"/>
      <c r="AZ1069" s="41"/>
      <c r="BA1069" s="41"/>
      <c r="BB1069" s="41"/>
      <c r="BC1069" s="41"/>
      <c r="BD1069" s="41"/>
      <c r="BE1069" s="41"/>
      <c r="BF1069" s="41"/>
      <c r="BG1069" s="41"/>
    </row>
    <row r="1070" spans="1:59" s="35" customFormat="1" ht="15.6">
      <c r="A1070" s="44" t="s">
        <v>73</v>
      </c>
      <c r="B1070" s="44" t="str">
        <f>VLOOKUP(A1070,'CENTROS DE COSTOS'!A:D,2,0)</f>
        <v>0036-0004</v>
      </c>
      <c r="C1070" s="44" t="str">
        <f>VLOOKUP(A1070,'CENTROS DE COSTOS'!A:D,3,0)</f>
        <v>Wompi Centro</v>
      </c>
      <c r="D1070" s="44">
        <v>11001</v>
      </c>
      <c r="E1070" s="44">
        <v>2863751</v>
      </c>
      <c r="F1070" s="44">
        <v>73508</v>
      </c>
      <c r="G1070" s="44" t="s">
        <v>35</v>
      </c>
      <c r="H1070" s="44" t="s">
        <v>620</v>
      </c>
      <c r="I1070" s="44" t="s">
        <v>2057</v>
      </c>
      <c r="J1070" s="44" t="s">
        <v>6833</v>
      </c>
      <c r="K1070" s="44" t="s">
        <v>1174</v>
      </c>
      <c r="L1070" s="44" t="s">
        <v>6834</v>
      </c>
      <c r="M1070" s="52">
        <v>45939.524305555555</v>
      </c>
      <c r="N1070" s="52">
        <v>45946.63958333333</v>
      </c>
      <c r="O1070" s="44" t="s">
        <v>37</v>
      </c>
      <c r="P1070" s="44" t="s">
        <v>37</v>
      </c>
      <c r="Q1070" s="44" t="s">
        <v>3805</v>
      </c>
      <c r="R1070" s="44" t="s">
        <v>3806</v>
      </c>
      <c r="S1070" s="44" t="s">
        <v>6835</v>
      </c>
      <c r="T1070" s="44" t="s">
        <v>1178</v>
      </c>
      <c r="U1070" s="44">
        <v>32</v>
      </c>
      <c r="V1070" s="44" t="s">
        <v>42</v>
      </c>
      <c r="W1070" s="44" t="str">
        <f>VLOOKUP(D1070,TIPOLOGIA!A:F,6,0)</f>
        <v>TERRESTRE</v>
      </c>
      <c r="X1070" s="44" t="s">
        <v>3193</v>
      </c>
      <c r="Y1070" s="44">
        <v>1</v>
      </c>
      <c r="Z1070" s="63">
        <f>IF(T1070="SOPORTE_TELEFÓNICO",'TARIFAS 2025'!$B$14,IF(V1070="PRINCIPAL",'TARIFAS 2025'!$B$11,IF(V1070="INTERMEDIA",'TARIFAS 2025'!$C$11,IF(V1070="LEJANA",'TARIFAS 2025'!$D$11))))</f>
        <v>31419</v>
      </c>
      <c r="AA1070" s="63">
        <f t="shared" si="16"/>
        <v>31419</v>
      </c>
      <c r="AB1070" s="41"/>
      <c r="AC1070" s="41"/>
      <c r="AD1070" s="41"/>
      <c r="AE1070" s="41"/>
      <c r="AF1070" s="41"/>
      <c r="AG1070" s="41"/>
      <c r="AH1070" s="41"/>
      <c r="AI1070" s="41"/>
      <c r="AJ1070" s="41"/>
      <c r="AK1070" s="41"/>
      <c r="AL1070" s="41"/>
      <c r="AM1070" s="41"/>
      <c r="AN1070" s="41"/>
      <c r="AO1070" s="41"/>
      <c r="AP1070" s="41"/>
      <c r="AQ1070" s="41"/>
      <c r="AR1070" s="41"/>
      <c r="AS1070" s="41"/>
      <c r="AT1070" s="41"/>
      <c r="AU1070" s="41"/>
      <c r="AV1070" s="41"/>
      <c r="AW1070" s="41"/>
      <c r="AX1070" s="41"/>
      <c r="AY1070" s="41"/>
      <c r="AZ1070" s="41"/>
      <c r="BA1070" s="41"/>
      <c r="BB1070" s="41"/>
      <c r="BC1070" s="41"/>
      <c r="BD1070" s="41"/>
      <c r="BE1070" s="41"/>
      <c r="BF1070" s="41"/>
      <c r="BG1070" s="41"/>
    </row>
    <row r="1071" spans="1:59" s="35" customFormat="1" ht="15.6">
      <c r="A1071" s="44" t="s">
        <v>73</v>
      </c>
      <c r="B1071" s="44" t="str">
        <f>VLOOKUP(A1071,'CENTROS DE COSTOS'!A:D,2,0)</f>
        <v>0036-0004</v>
      </c>
      <c r="C1071" s="44" t="str">
        <f>VLOOKUP(A1071,'CENTROS DE COSTOS'!A:D,3,0)</f>
        <v>Wompi Centro</v>
      </c>
      <c r="D1071" s="44">
        <v>11001</v>
      </c>
      <c r="E1071" s="44">
        <v>2863847</v>
      </c>
      <c r="F1071" s="44">
        <v>76496</v>
      </c>
      <c r="G1071" s="44" t="s">
        <v>35</v>
      </c>
      <c r="H1071" s="44" t="s">
        <v>620</v>
      </c>
      <c r="I1071" s="44" t="s">
        <v>2057</v>
      </c>
      <c r="J1071" s="44" t="s">
        <v>6836</v>
      </c>
      <c r="K1071" s="44" t="s">
        <v>1174</v>
      </c>
      <c r="L1071" s="44" t="s">
        <v>6837</v>
      </c>
      <c r="M1071" s="52">
        <v>45939.543055555558</v>
      </c>
      <c r="N1071" s="52">
        <v>45946.640972222223</v>
      </c>
      <c r="O1071" s="44" t="s">
        <v>37</v>
      </c>
      <c r="P1071" s="44" t="s">
        <v>37</v>
      </c>
      <c r="Q1071" s="44" t="s">
        <v>3805</v>
      </c>
      <c r="R1071" s="44" t="s">
        <v>3806</v>
      </c>
      <c r="S1071" s="44" t="s">
        <v>6838</v>
      </c>
      <c r="T1071" s="44" t="s">
        <v>1178</v>
      </c>
      <c r="U1071" s="44">
        <v>16</v>
      </c>
      <c r="V1071" s="44" t="s">
        <v>42</v>
      </c>
      <c r="W1071" s="44" t="str">
        <f>VLOOKUP(D1071,TIPOLOGIA!A:F,6,0)</f>
        <v>TERRESTRE</v>
      </c>
      <c r="X1071" s="44" t="s">
        <v>1217</v>
      </c>
      <c r="Y1071" s="44">
        <v>1</v>
      </c>
      <c r="Z1071" s="63">
        <f>IF(T1071="SOPORTE_TELEFÓNICO",'TARIFAS 2025'!$B$14,IF(V1071="PRINCIPAL",'TARIFAS 2025'!$B$11,IF(V1071="INTERMEDIA",'TARIFAS 2025'!$C$11,IF(V1071="LEJANA",'TARIFAS 2025'!$D$11))))</f>
        <v>31419</v>
      </c>
      <c r="AA1071" s="63">
        <f t="shared" si="16"/>
        <v>31419</v>
      </c>
      <c r="AB1071" s="41"/>
      <c r="AC1071" s="41"/>
      <c r="AD1071" s="41"/>
      <c r="AE1071" s="41"/>
      <c r="AF1071" s="41"/>
      <c r="AG1071" s="41"/>
      <c r="AH1071" s="41"/>
      <c r="AI1071" s="41"/>
      <c r="AJ1071" s="41"/>
      <c r="AK1071" s="41"/>
      <c r="AL1071" s="41"/>
      <c r="AM1071" s="41"/>
      <c r="AN1071" s="41"/>
      <c r="AO1071" s="41"/>
      <c r="AP1071" s="41"/>
      <c r="AQ1071" s="41"/>
      <c r="AR1071" s="41"/>
      <c r="AS1071" s="41"/>
      <c r="AT1071" s="41"/>
      <c r="AU1071" s="41"/>
      <c r="AV1071" s="41"/>
      <c r="AW1071" s="41"/>
      <c r="AX1071" s="41"/>
      <c r="AY1071" s="41"/>
      <c r="AZ1071" s="41"/>
      <c r="BA1071" s="41"/>
      <c r="BB1071" s="41"/>
      <c r="BC1071" s="41"/>
      <c r="BD1071" s="41"/>
      <c r="BE1071" s="41"/>
      <c r="BF1071" s="41"/>
      <c r="BG1071" s="41"/>
    </row>
    <row r="1072" spans="1:59" s="35" customFormat="1" ht="15.6">
      <c r="A1072" s="44" t="s">
        <v>90</v>
      </c>
      <c r="B1072" s="44" t="str">
        <f>VLOOKUP(A1072,'CENTROS DE COSTOS'!A:D,2,0)</f>
        <v>0036-0005</v>
      </c>
      <c r="C1072" s="44" t="str">
        <f>VLOOKUP(A1072,'CENTROS DE COSTOS'!A:D,3,0)</f>
        <v>Wompi Noroccidente</v>
      </c>
      <c r="D1072" s="44">
        <v>5679</v>
      </c>
      <c r="E1072" s="44">
        <v>2829749</v>
      </c>
      <c r="F1072" s="44">
        <v>10154</v>
      </c>
      <c r="G1072" s="44" t="s">
        <v>35</v>
      </c>
      <c r="H1072" s="44" t="s">
        <v>122</v>
      </c>
      <c r="I1072" s="44" t="s">
        <v>142</v>
      </c>
      <c r="J1072" s="44" t="s">
        <v>142</v>
      </c>
      <c r="K1072" s="44" t="s">
        <v>1174</v>
      </c>
      <c r="L1072" s="44" t="s">
        <v>6839</v>
      </c>
      <c r="M1072" s="52">
        <v>45932.477083333331</v>
      </c>
      <c r="N1072" s="52">
        <v>45946.65625</v>
      </c>
      <c r="O1072" s="44" t="s">
        <v>37</v>
      </c>
      <c r="P1072" s="44" t="s">
        <v>37</v>
      </c>
      <c r="Q1072" s="44" t="s">
        <v>3805</v>
      </c>
      <c r="R1072" s="44" t="s">
        <v>3806</v>
      </c>
      <c r="S1072" s="44" t="s">
        <v>6840</v>
      </c>
      <c r="T1072" s="44" t="s">
        <v>3828</v>
      </c>
      <c r="U1072" s="44">
        <v>64</v>
      </c>
      <c r="V1072" s="44" t="s">
        <v>43</v>
      </c>
      <c r="W1072" s="44" t="str">
        <f>VLOOKUP(D1072,TIPOLOGIA!A:F,6,0)</f>
        <v>TERRESTRE</v>
      </c>
      <c r="X1072" s="44" t="s">
        <v>2080</v>
      </c>
      <c r="Y1072" s="44">
        <v>1</v>
      </c>
      <c r="Z1072" s="63">
        <f>IF(T1072="SOPORTE_TELEFÓNICO",'TARIFAS 2025'!$B$14,IF(V1072="PRINCIPAL",'TARIFAS 2025'!$B$11,IF(V1072="INTERMEDIA",'TARIFAS 2025'!$C$11,IF(V1072="LEJANA",'TARIFAS 2025'!$D$11))))</f>
        <v>36351</v>
      </c>
      <c r="AA1072" s="63">
        <f t="shared" si="16"/>
        <v>36351</v>
      </c>
      <c r="AB1072" s="41"/>
      <c r="AC1072" s="41"/>
      <c r="AD1072" s="41"/>
      <c r="AE1072" s="41"/>
      <c r="AF1072" s="41"/>
      <c r="AG1072" s="41"/>
      <c r="AH1072" s="41"/>
      <c r="AI1072" s="41"/>
      <c r="AJ1072" s="41"/>
      <c r="AK1072" s="41"/>
      <c r="AL1072" s="41"/>
      <c r="AM1072" s="41"/>
      <c r="AN1072" s="41"/>
      <c r="AO1072" s="41"/>
      <c r="AP1072" s="41"/>
      <c r="AQ1072" s="41"/>
      <c r="AR1072" s="41"/>
      <c r="AS1072" s="41"/>
      <c r="AT1072" s="41"/>
      <c r="AU1072" s="41"/>
      <c r="AV1072" s="41"/>
      <c r="AW1072" s="41"/>
      <c r="AX1072" s="41"/>
      <c r="AY1072" s="41"/>
      <c r="AZ1072" s="41"/>
      <c r="BA1072" s="41"/>
      <c r="BB1072" s="41"/>
      <c r="BC1072" s="41"/>
      <c r="BD1072" s="41"/>
      <c r="BE1072" s="41"/>
      <c r="BF1072" s="41"/>
      <c r="BG1072" s="41"/>
    </row>
    <row r="1073" spans="1:59" s="35" customFormat="1" ht="15.6">
      <c r="A1073" s="44" t="s">
        <v>90</v>
      </c>
      <c r="B1073" s="44" t="str">
        <f>VLOOKUP(A1073,'CENTROS DE COSTOS'!A:D,2,0)</f>
        <v>0036-0005</v>
      </c>
      <c r="C1073" s="44" t="str">
        <f>VLOOKUP(A1073,'CENTROS DE COSTOS'!A:D,3,0)</f>
        <v>Wompi Noroccidente</v>
      </c>
      <c r="D1073" s="44">
        <v>5679</v>
      </c>
      <c r="E1073" s="44">
        <v>2832168</v>
      </c>
      <c r="F1073" s="44">
        <v>62944</v>
      </c>
      <c r="G1073" s="44" t="s">
        <v>35</v>
      </c>
      <c r="H1073" s="44" t="s">
        <v>122</v>
      </c>
      <c r="I1073" s="44" t="s">
        <v>142</v>
      </c>
      <c r="J1073" s="44" t="s">
        <v>6841</v>
      </c>
      <c r="K1073" s="44" t="s">
        <v>1174</v>
      </c>
      <c r="L1073" s="44" t="s">
        <v>6842</v>
      </c>
      <c r="M1073" s="52">
        <v>45932.673611111109</v>
      </c>
      <c r="N1073" s="52">
        <v>45946.656944444447</v>
      </c>
      <c r="O1073" s="44" t="s">
        <v>37</v>
      </c>
      <c r="P1073" s="44" t="s">
        <v>37</v>
      </c>
      <c r="Q1073" s="44" t="s">
        <v>3805</v>
      </c>
      <c r="R1073" s="44" t="s">
        <v>3806</v>
      </c>
      <c r="S1073" s="44" t="s">
        <v>6843</v>
      </c>
      <c r="T1073" s="44" t="s">
        <v>3828</v>
      </c>
      <c r="U1073" s="44">
        <v>48</v>
      </c>
      <c r="V1073" s="44" t="s">
        <v>43</v>
      </c>
      <c r="W1073" s="44" t="str">
        <f>VLOOKUP(D1073,TIPOLOGIA!A:F,6,0)</f>
        <v>TERRESTRE</v>
      </c>
      <c r="X1073" s="44" t="s">
        <v>3837</v>
      </c>
      <c r="Y1073" s="44">
        <v>1</v>
      </c>
      <c r="Z1073" s="63">
        <f>IF(T1073="SOPORTE_TELEFÓNICO",'TARIFAS 2025'!$B$14,IF(V1073="PRINCIPAL",'TARIFAS 2025'!$B$11,IF(V1073="INTERMEDIA",'TARIFAS 2025'!$C$11,IF(V1073="LEJANA",'TARIFAS 2025'!$D$11))))</f>
        <v>36351</v>
      </c>
      <c r="AA1073" s="63">
        <f t="shared" si="16"/>
        <v>36351</v>
      </c>
      <c r="AB1073" s="41"/>
      <c r="AC1073" s="41"/>
      <c r="AD1073" s="41"/>
      <c r="AE1073" s="41"/>
      <c r="AF1073" s="41"/>
      <c r="AG1073" s="41"/>
      <c r="AH1073" s="41"/>
      <c r="AI1073" s="41"/>
      <c r="AJ1073" s="41"/>
      <c r="AK1073" s="41"/>
      <c r="AL1073" s="41"/>
      <c r="AM1073" s="41"/>
      <c r="AN1073" s="41"/>
      <c r="AO1073" s="41"/>
      <c r="AP1073" s="41"/>
      <c r="AQ1073" s="41"/>
      <c r="AR1073" s="41"/>
      <c r="AS1073" s="41"/>
      <c r="AT1073" s="41"/>
      <c r="AU1073" s="41"/>
      <c r="AV1073" s="41"/>
      <c r="AW1073" s="41"/>
      <c r="AX1073" s="41"/>
      <c r="AY1073" s="41"/>
      <c r="AZ1073" s="41"/>
      <c r="BA1073" s="41"/>
      <c r="BB1073" s="41"/>
      <c r="BC1073" s="41"/>
      <c r="BD1073" s="41"/>
      <c r="BE1073" s="41"/>
      <c r="BF1073" s="41"/>
      <c r="BG1073" s="41"/>
    </row>
    <row r="1074" spans="1:59" s="35" customFormat="1" ht="15.6">
      <c r="A1074" s="44" t="s">
        <v>90</v>
      </c>
      <c r="B1074" s="44" t="str">
        <f>VLOOKUP(A1074,'CENTROS DE COSTOS'!A:D,2,0)</f>
        <v>0036-0005</v>
      </c>
      <c r="C1074" s="44" t="str">
        <f>VLOOKUP(A1074,'CENTROS DE COSTOS'!A:D,3,0)</f>
        <v>Wompi Noroccidente</v>
      </c>
      <c r="D1074" s="44">
        <v>5615</v>
      </c>
      <c r="E1074" s="44">
        <v>2833096</v>
      </c>
      <c r="F1074" s="44">
        <v>36442</v>
      </c>
      <c r="G1074" s="44" t="s">
        <v>35</v>
      </c>
      <c r="H1074" s="44" t="s">
        <v>122</v>
      </c>
      <c r="I1074" s="44" t="s">
        <v>136</v>
      </c>
      <c r="J1074" s="44" t="s">
        <v>6844</v>
      </c>
      <c r="K1074" s="44" t="s">
        <v>1174</v>
      </c>
      <c r="L1074" s="44" t="s">
        <v>6845</v>
      </c>
      <c r="M1074" s="52">
        <v>45933.333333333336</v>
      </c>
      <c r="N1074" s="52">
        <v>45946.657638888886</v>
      </c>
      <c r="O1074" s="44" t="s">
        <v>37</v>
      </c>
      <c r="P1074" s="44" t="s">
        <v>37</v>
      </c>
      <c r="Q1074" s="44" t="s">
        <v>3805</v>
      </c>
      <c r="R1074" s="44" t="s">
        <v>3806</v>
      </c>
      <c r="S1074" s="44" t="s">
        <v>6846</v>
      </c>
      <c r="T1074" s="44" t="s">
        <v>3828</v>
      </c>
      <c r="U1074" s="44">
        <v>64</v>
      </c>
      <c r="V1074" s="44" t="s">
        <v>43</v>
      </c>
      <c r="W1074" s="44" t="str">
        <f>VLOOKUP(D1074,TIPOLOGIA!A:F,6,0)</f>
        <v>TERRESTRE</v>
      </c>
      <c r="X1074" s="44" t="s">
        <v>3837</v>
      </c>
      <c r="Y1074" s="44">
        <v>1</v>
      </c>
      <c r="Z1074" s="63">
        <f>IF(T1074="SOPORTE_TELEFÓNICO",'TARIFAS 2025'!$B$14,IF(V1074="PRINCIPAL",'TARIFAS 2025'!$B$11,IF(V1074="INTERMEDIA",'TARIFAS 2025'!$C$11,IF(V1074="LEJANA",'TARIFAS 2025'!$D$11))))</f>
        <v>36351</v>
      </c>
      <c r="AA1074" s="63">
        <f t="shared" si="16"/>
        <v>36351</v>
      </c>
      <c r="AB1074" s="41"/>
      <c r="AC1074" s="41"/>
      <c r="AD1074" s="41"/>
      <c r="AE1074" s="41"/>
      <c r="AF1074" s="41"/>
      <c r="AG1074" s="41"/>
      <c r="AH1074" s="41"/>
      <c r="AI1074" s="41"/>
      <c r="AJ1074" s="41"/>
      <c r="AK1074" s="41"/>
      <c r="AL1074" s="41"/>
      <c r="AM1074" s="41"/>
      <c r="AN1074" s="41"/>
      <c r="AO1074" s="41"/>
      <c r="AP1074" s="41"/>
      <c r="AQ1074" s="41"/>
      <c r="AR1074" s="41"/>
      <c r="AS1074" s="41"/>
      <c r="AT1074" s="41"/>
      <c r="AU1074" s="41"/>
      <c r="AV1074" s="41"/>
      <c r="AW1074" s="41"/>
      <c r="AX1074" s="41"/>
      <c r="AY1074" s="41"/>
      <c r="AZ1074" s="41"/>
      <c r="BA1074" s="41"/>
      <c r="BB1074" s="41"/>
      <c r="BC1074" s="41"/>
      <c r="BD1074" s="41"/>
      <c r="BE1074" s="41"/>
      <c r="BF1074" s="41"/>
      <c r="BG1074" s="41"/>
    </row>
    <row r="1075" spans="1:59" s="35" customFormat="1" ht="15.6">
      <c r="A1075" s="44" t="s">
        <v>90</v>
      </c>
      <c r="B1075" s="44" t="str">
        <f>VLOOKUP(A1075,'CENTROS DE COSTOS'!A:D,2,0)</f>
        <v>0036-0005</v>
      </c>
      <c r="C1075" s="44" t="str">
        <f>VLOOKUP(A1075,'CENTROS DE COSTOS'!A:D,3,0)</f>
        <v>Wompi Noroccidente</v>
      </c>
      <c r="D1075" s="44">
        <v>5789</v>
      </c>
      <c r="E1075" s="44">
        <v>2835945</v>
      </c>
      <c r="F1075" s="44">
        <v>68726</v>
      </c>
      <c r="G1075" s="44" t="s">
        <v>35</v>
      </c>
      <c r="H1075" s="44" t="s">
        <v>122</v>
      </c>
      <c r="I1075" s="44" t="s">
        <v>232</v>
      </c>
      <c r="J1075" s="44" t="s">
        <v>6847</v>
      </c>
      <c r="K1075" s="44" t="s">
        <v>1174</v>
      </c>
      <c r="L1075" s="44" t="s">
        <v>6848</v>
      </c>
      <c r="M1075" s="52">
        <v>45933.487500000003</v>
      </c>
      <c r="N1075" s="52">
        <v>45946.658333333333</v>
      </c>
      <c r="O1075" s="44" t="s">
        <v>37</v>
      </c>
      <c r="P1075" s="44" t="s">
        <v>37</v>
      </c>
      <c r="Q1075" s="44" t="s">
        <v>3805</v>
      </c>
      <c r="R1075" s="44" t="s">
        <v>3806</v>
      </c>
      <c r="S1075" s="44" t="s">
        <v>6849</v>
      </c>
      <c r="T1075" s="44" t="s">
        <v>3828</v>
      </c>
      <c r="U1075" s="44">
        <v>40</v>
      </c>
      <c r="V1075" s="44" t="s">
        <v>44</v>
      </c>
      <c r="W1075" s="44" t="str">
        <f>VLOOKUP(D1075,TIPOLOGIA!A:F,6,0)</f>
        <v>TERRESTRE</v>
      </c>
      <c r="X1075" s="44" t="s">
        <v>3837</v>
      </c>
      <c r="Y1075" s="44">
        <v>1</v>
      </c>
      <c r="Z1075" s="63">
        <f>IF(T1075="SOPORTE_TELEFÓNICO",'TARIFAS 2025'!$B$14,IF(V1075="PRINCIPAL",'TARIFAS 2025'!$B$11,IF(V1075="INTERMEDIA",'TARIFAS 2025'!$C$11,IF(V1075="LEJANA",'TARIFAS 2025'!$D$11))))</f>
        <v>40250</v>
      </c>
      <c r="AA1075" s="63">
        <f t="shared" si="16"/>
        <v>40250</v>
      </c>
      <c r="AB1075" s="41"/>
      <c r="AC1075" s="41"/>
      <c r="AD1075" s="41"/>
      <c r="AE1075" s="41"/>
      <c r="AF1075" s="41"/>
      <c r="AG1075" s="41"/>
      <c r="AH1075" s="41"/>
      <c r="AI1075" s="41"/>
      <c r="AJ1075" s="41"/>
      <c r="AK1075" s="41"/>
      <c r="AL1075" s="41"/>
      <c r="AM1075" s="41"/>
      <c r="AN1075" s="41"/>
      <c r="AO1075" s="41"/>
      <c r="AP1075" s="41"/>
      <c r="AQ1075" s="41"/>
      <c r="AR1075" s="41"/>
      <c r="AS1075" s="41"/>
      <c r="AT1075" s="41"/>
      <c r="AU1075" s="41"/>
      <c r="AV1075" s="41"/>
      <c r="AW1075" s="41"/>
      <c r="AX1075" s="41"/>
      <c r="AY1075" s="41"/>
      <c r="AZ1075" s="41"/>
      <c r="BA1075" s="41"/>
      <c r="BB1075" s="41"/>
      <c r="BC1075" s="41"/>
      <c r="BD1075" s="41"/>
      <c r="BE1075" s="41"/>
      <c r="BF1075" s="41"/>
      <c r="BG1075" s="41"/>
    </row>
    <row r="1076" spans="1:59" s="35" customFormat="1" ht="15.6">
      <c r="A1076" s="44" t="s">
        <v>90</v>
      </c>
      <c r="B1076" s="44" t="str">
        <f>VLOOKUP(A1076,'CENTROS DE COSTOS'!A:D,2,0)</f>
        <v>0036-0005</v>
      </c>
      <c r="C1076" s="44" t="str">
        <f>VLOOKUP(A1076,'CENTROS DE COSTOS'!A:D,3,0)</f>
        <v>Wompi Noroccidente</v>
      </c>
      <c r="D1076" s="44">
        <v>5615</v>
      </c>
      <c r="E1076" s="44">
        <v>2836476</v>
      </c>
      <c r="F1076" s="44">
        <v>21442</v>
      </c>
      <c r="G1076" s="44" t="s">
        <v>35</v>
      </c>
      <c r="H1076" s="44" t="s">
        <v>122</v>
      </c>
      <c r="I1076" s="44" t="s">
        <v>136</v>
      </c>
      <c r="J1076" s="44" t="s">
        <v>6850</v>
      </c>
      <c r="K1076" s="44" t="s">
        <v>1174</v>
      </c>
      <c r="L1076" s="44" t="s">
        <v>6851</v>
      </c>
      <c r="M1076" s="52">
        <v>45933.539583333331</v>
      </c>
      <c r="N1076" s="52">
        <v>45946.65902777778</v>
      </c>
      <c r="O1076" s="44" t="s">
        <v>37</v>
      </c>
      <c r="P1076" s="44" t="s">
        <v>37</v>
      </c>
      <c r="Q1076" s="44" t="s">
        <v>3805</v>
      </c>
      <c r="R1076" s="44" t="s">
        <v>3806</v>
      </c>
      <c r="S1076" s="44" t="s">
        <v>6852</v>
      </c>
      <c r="T1076" s="44" t="s">
        <v>3828</v>
      </c>
      <c r="U1076" s="44">
        <v>64</v>
      </c>
      <c r="V1076" s="44" t="s">
        <v>43</v>
      </c>
      <c r="W1076" s="44" t="str">
        <f>VLOOKUP(D1076,TIPOLOGIA!A:F,6,0)</f>
        <v>TERRESTRE</v>
      </c>
      <c r="X1076" s="44" t="s">
        <v>3837</v>
      </c>
      <c r="Y1076" s="44">
        <v>1</v>
      </c>
      <c r="Z1076" s="63">
        <f>IF(T1076="SOPORTE_TELEFÓNICO",'TARIFAS 2025'!$B$14,IF(V1076="PRINCIPAL",'TARIFAS 2025'!$B$11,IF(V1076="INTERMEDIA",'TARIFAS 2025'!$C$11,IF(V1076="LEJANA",'TARIFAS 2025'!$D$11))))</f>
        <v>36351</v>
      </c>
      <c r="AA1076" s="63">
        <f t="shared" si="16"/>
        <v>36351</v>
      </c>
      <c r="AB1076" s="41"/>
      <c r="AC1076" s="41"/>
      <c r="AD1076" s="41"/>
      <c r="AE1076" s="41"/>
      <c r="AF1076" s="41"/>
      <c r="AG1076" s="41"/>
      <c r="AH1076" s="41"/>
      <c r="AI1076" s="41"/>
      <c r="AJ1076" s="41"/>
      <c r="AK1076" s="41"/>
      <c r="AL1076" s="41"/>
      <c r="AM1076" s="41"/>
      <c r="AN1076" s="41"/>
      <c r="AO1076" s="41"/>
      <c r="AP1076" s="41"/>
      <c r="AQ1076" s="41"/>
      <c r="AR1076" s="41"/>
      <c r="AS1076" s="41"/>
      <c r="AT1076" s="41"/>
      <c r="AU1076" s="41"/>
      <c r="AV1076" s="41"/>
      <c r="AW1076" s="41"/>
      <c r="AX1076" s="41"/>
      <c r="AY1076" s="41"/>
      <c r="AZ1076" s="41"/>
      <c r="BA1076" s="41"/>
      <c r="BB1076" s="41"/>
      <c r="BC1076" s="41"/>
      <c r="BD1076" s="41"/>
      <c r="BE1076" s="41"/>
      <c r="BF1076" s="41"/>
      <c r="BG1076" s="41"/>
    </row>
    <row r="1077" spans="1:59" s="35" customFormat="1" ht="15.6">
      <c r="A1077" s="44" t="s">
        <v>90</v>
      </c>
      <c r="B1077" s="44" t="str">
        <f>VLOOKUP(A1077,'CENTROS DE COSTOS'!A:D,2,0)</f>
        <v>0036-0005</v>
      </c>
      <c r="C1077" s="44" t="str">
        <f>VLOOKUP(A1077,'CENTROS DE COSTOS'!A:D,3,0)</f>
        <v>Wompi Noroccidente</v>
      </c>
      <c r="D1077" s="44">
        <v>5679</v>
      </c>
      <c r="E1077" s="44">
        <v>2837072</v>
      </c>
      <c r="F1077" s="44">
        <v>37908</v>
      </c>
      <c r="G1077" s="44" t="s">
        <v>35</v>
      </c>
      <c r="H1077" s="44" t="s">
        <v>122</v>
      </c>
      <c r="I1077" s="44" t="s">
        <v>142</v>
      </c>
      <c r="J1077" s="44" t="s">
        <v>6853</v>
      </c>
      <c r="K1077" s="44" t="s">
        <v>1174</v>
      </c>
      <c r="L1077" s="44" t="s">
        <v>6854</v>
      </c>
      <c r="M1077" s="52">
        <v>45933.605555555558</v>
      </c>
      <c r="N1077" s="52">
        <v>45946.659722222219</v>
      </c>
      <c r="O1077" s="44" t="s">
        <v>37</v>
      </c>
      <c r="P1077" s="44" t="s">
        <v>37</v>
      </c>
      <c r="Q1077" s="44" t="s">
        <v>3805</v>
      </c>
      <c r="R1077" s="44" t="s">
        <v>3806</v>
      </c>
      <c r="S1077" s="44" t="s">
        <v>6855</v>
      </c>
      <c r="T1077" s="44" t="s">
        <v>3828</v>
      </c>
      <c r="U1077" s="44">
        <v>64</v>
      </c>
      <c r="V1077" s="44" t="s">
        <v>43</v>
      </c>
      <c r="W1077" s="44" t="str">
        <f>VLOOKUP(D1077,TIPOLOGIA!A:F,6,0)</f>
        <v>TERRESTRE</v>
      </c>
      <c r="X1077" s="44" t="s">
        <v>3837</v>
      </c>
      <c r="Y1077" s="44">
        <v>1</v>
      </c>
      <c r="Z1077" s="63">
        <f>IF(T1077="SOPORTE_TELEFÓNICO",'TARIFAS 2025'!$B$14,IF(V1077="PRINCIPAL",'TARIFAS 2025'!$B$11,IF(V1077="INTERMEDIA",'TARIFAS 2025'!$C$11,IF(V1077="LEJANA",'TARIFAS 2025'!$D$11))))</f>
        <v>36351</v>
      </c>
      <c r="AA1077" s="63">
        <f t="shared" si="16"/>
        <v>36351</v>
      </c>
      <c r="AB1077" s="41"/>
      <c r="AC1077" s="41"/>
      <c r="AD1077" s="41"/>
      <c r="AE1077" s="41"/>
      <c r="AF1077" s="41"/>
      <c r="AG1077" s="41"/>
      <c r="AH1077" s="41"/>
      <c r="AI1077" s="41"/>
      <c r="AJ1077" s="41"/>
      <c r="AK1077" s="41"/>
      <c r="AL1077" s="41"/>
      <c r="AM1077" s="41"/>
      <c r="AN1077" s="41"/>
      <c r="AO1077" s="41"/>
      <c r="AP1077" s="41"/>
      <c r="AQ1077" s="41"/>
      <c r="AR1077" s="41"/>
      <c r="AS1077" s="41"/>
      <c r="AT1077" s="41"/>
      <c r="AU1077" s="41"/>
      <c r="AV1077" s="41"/>
      <c r="AW1077" s="41"/>
      <c r="AX1077" s="41"/>
      <c r="AY1077" s="41"/>
      <c r="AZ1077" s="41"/>
      <c r="BA1077" s="41"/>
      <c r="BB1077" s="41"/>
      <c r="BC1077" s="41"/>
      <c r="BD1077" s="41"/>
      <c r="BE1077" s="41"/>
      <c r="BF1077" s="41"/>
      <c r="BG1077" s="41"/>
    </row>
    <row r="1078" spans="1:59" s="35" customFormat="1" ht="15.6">
      <c r="A1078" s="44" t="s">
        <v>90</v>
      </c>
      <c r="B1078" s="44" t="str">
        <f>VLOOKUP(A1078,'CENTROS DE COSTOS'!A:D,2,0)</f>
        <v>0036-0005</v>
      </c>
      <c r="C1078" s="44" t="str">
        <f>VLOOKUP(A1078,'CENTROS DE COSTOS'!A:D,3,0)</f>
        <v>Wompi Noroccidente</v>
      </c>
      <c r="D1078" s="44">
        <v>5368</v>
      </c>
      <c r="E1078" s="44">
        <v>2861215</v>
      </c>
      <c r="F1078" s="44">
        <v>32064</v>
      </c>
      <c r="G1078" s="44" t="s">
        <v>35</v>
      </c>
      <c r="H1078" s="44" t="s">
        <v>122</v>
      </c>
      <c r="I1078" s="44" t="s">
        <v>133</v>
      </c>
      <c r="J1078" s="44" t="s">
        <v>6856</v>
      </c>
      <c r="K1078" s="44" t="s">
        <v>1174</v>
      </c>
      <c r="L1078" s="44" t="s">
        <v>6857</v>
      </c>
      <c r="M1078" s="52">
        <v>45939.334722222222</v>
      </c>
      <c r="N1078" s="52">
        <v>45946.660416666666</v>
      </c>
      <c r="O1078" s="44" t="s">
        <v>37</v>
      </c>
      <c r="P1078" s="44" t="s">
        <v>37</v>
      </c>
      <c r="Q1078" s="44" t="s">
        <v>3805</v>
      </c>
      <c r="R1078" s="44" t="s">
        <v>3806</v>
      </c>
      <c r="S1078" s="44" t="s">
        <v>6858</v>
      </c>
      <c r="T1078" s="44" t="s">
        <v>3828</v>
      </c>
      <c r="U1078" s="44">
        <v>32</v>
      </c>
      <c r="V1078" s="44" t="s">
        <v>44</v>
      </c>
      <c r="W1078" s="44" t="str">
        <f>VLOOKUP(D1078,TIPOLOGIA!A:F,6,0)</f>
        <v>TERRESTRE</v>
      </c>
      <c r="X1078" s="44" t="s">
        <v>3837</v>
      </c>
      <c r="Y1078" s="44">
        <v>1</v>
      </c>
      <c r="Z1078" s="63">
        <f>IF(T1078="SOPORTE_TELEFÓNICO",'TARIFAS 2025'!$B$14,IF(V1078="PRINCIPAL",'TARIFAS 2025'!$B$11,IF(V1078="INTERMEDIA",'TARIFAS 2025'!$C$11,IF(V1078="LEJANA",'TARIFAS 2025'!$D$11))))</f>
        <v>40250</v>
      </c>
      <c r="AA1078" s="63">
        <f t="shared" si="16"/>
        <v>40250</v>
      </c>
      <c r="AB1078" s="41"/>
      <c r="AC1078" s="41"/>
      <c r="AD1078" s="41"/>
      <c r="AE1078" s="41"/>
      <c r="AF1078" s="41"/>
      <c r="AG1078" s="41"/>
      <c r="AH1078" s="41"/>
      <c r="AI1078" s="41"/>
      <c r="AJ1078" s="41"/>
      <c r="AK1078" s="41"/>
      <c r="AL1078" s="41"/>
      <c r="AM1078" s="41"/>
      <c r="AN1078" s="41"/>
      <c r="AO1078" s="41"/>
      <c r="AP1078" s="41"/>
      <c r="AQ1078" s="41"/>
      <c r="AR1078" s="41"/>
      <c r="AS1078" s="41"/>
      <c r="AT1078" s="41"/>
      <c r="AU1078" s="41"/>
      <c r="AV1078" s="41"/>
      <c r="AW1078" s="41"/>
      <c r="AX1078" s="41"/>
      <c r="AY1078" s="41"/>
      <c r="AZ1078" s="41"/>
      <c r="BA1078" s="41"/>
      <c r="BB1078" s="41"/>
      <c r="BC1078" s="41"/>
      <c r="BD1078" s="41"/>
      <c r="BE1078" s="41"/>
      <c r="BF1078" s="41"/>
      <c r="BG1078" s="41"/>
    </row>
    <row r="1079" spans="1:59" s="35" customFormat="1" ht="15.6">
      <c r="A1079" s="44" t="s">
        <v>90</v>
      </c>
      <c r="B1079" s="44" t="str">
        <f>VLOOKUP(A1079,'CENTROS DE COSTOS'!A:D,2,0)</f>
        <v>0036-0005</v>
      </c>
      <c r="C1079" s="44" t="str">
        <f>VLOOKUP(A1079,'CENTROS DE COSTOS'!A:D,3,0)</f>
        <v>Wompi Noroccidente</v>
      </c>
      <c r="D1079" s="44">
        <v>5440</v>
      </c>
      <c r="E1079" s="44">
        <v>2861335</v>
      </c>
      <c r="F1079" s="44">
        <v>35305</v>
      </c>
      <c r="G1079" s="44" t="s">
        <v>35</v>
      </c>
      <c r="H1079" s="44" t="s">
        <v>122</v>
      </c>
      <c r="I1079" s="44" t="s">
        <v>200</v>
      </c>
      <c r="J1079" s="44" t="s">
        <v>6859</v>
      </c>
      <c r="K1079" s="44" t="s">
        <v>1174</v>
      </c>
      <c r="L1079" s="44" t="s">
        <v>6860</v>
      </c>
      <c r="M1079" s="52">
        <v>45939.362500000003</v>
      </c>
      <c r="N1079" s="52">
        <v>45946.660416666666</v>
      </c>
      <c r="O1079" s="44" t="s">
        <v>37</v>
      </c>
      <c r="P1079" s="44" t="s">
        <v>37</v>
      </c>
      <c r="Q1079" s="44" t="s">
        <v>3805</v>
      </c>
      <c r="R1079" s="44" t="s">
        <v>3806</v>
      </c>
      <c r="S1079" s="44" t="s">
        <v>6861</v>
      </c>
      <c r="T1079" s="44" t="s">
        <v>3828</v>
      </c>
      <c r="U1079" s="44">
        <v>16</v>
      </c>
      <c r="V1079" s="44" t="s">
        <v>43</v>
      </c>
      <c r="W1079" s="44" t="str">
        <f>VLOOKUP(D1079,TIPOLOGIA!A:F,6,0)</f>
        <v>TERRESTRE</v>
      </c>
      <c r="X1079" s="44" t="s">
        <v>3837</v>
      </c>
      <c r="Y1079" s="44">
        <v>1</v>
      </c>
      <c r="Z1079" s="63">
        <f>IF(T1079="SOPORTE_TELEFÓNICO",'TARIFAS 2025'!$B$14,IF(V1079="PRINCIPAL",'TARIFAS 2025'!$B$11,IF(V1079="INTERMEDIA",'TARIFAS 2025'!$C$11,IF(V1079="LEJANA",'TARIFAS 2025'!$D$11))))</f>
        <v>36351</v>
      </c>
      <c r="AA1079" s="63">
        <f t="shared" si="16"/>
        <v>36351</v>
      </c>
      <c r="AB1079" s="41"/>
      <c r="AC1079" s="41"/>
      <c r="AD1079" s="41"/>
      <c r="AE1079" s="41"/>
      <c r="AF1079" s="41"/>
      <c r="AG1079" s="41"/>
      <c r="AH1079" s="41"/>
      <c r="AI1079" s="41"/>
      <c r="AJ1079" s="41"/>
      <c r="AK1079" s="41"/>
      <c r="AL1079" s="41"/>
      <c r="AM1079" s="41"/>
      <c r="AN1079" s="41"/>
      <c r="AO1079" s="41"/>
      <c r="AP1079" s="41"/>
      <c r="AQ1079" s="41"/>
      <c r="AR1079" s="41"/>
      <c r="AS1079" s="41"/>
      <c r="AT1079" s="41"/>
      <c r="AU1079" s="41"/>
      <c r="AV1079" s="41"/>
      <c r="AW1079" s="41"/>
      <c r="AX1079" s="41"/>
      <c r="AY1079" s="41"/>
      <c r="AZ1079" s="41"/>
      <c r="BA1079" s="41"/>
      <c r="BB1079" s="41"/>
      <c r="BC1079" s="41"/>
      <c r="BD1079" s="41"/>
      <c r="BE1079" s="41"/>
      <c r="BF1079" s="41"/>
      <c r="BG1079" s="41"/>
    </row>
    <row r="1080" spans="1:59" s="35" customFormat="1" ht="15.6">
      <c r="A1080" s="44" t="s">
        <v>90</v>
      </c>
      <c r="B1080" s="44" t="str">
        <f>VLOOKUP(A1080,'CENTROS DE COSTOS'!A:D,2,0)</f>
        <v>0036-0005</v>
      </c>
      <c r="C1080" s="44" t="str">
        <f>VLOOKUP(A1080,'CENTROS DE COSTOS'!A:D,3,0)</f>
        <v>Wompi Noroccidente</v>
      </c>
      <c r="D1080" s="44">
        <v>5368</v>
      </c>
      <c r="E1080" s="44">
        <v>2862204</v>
      </c>
      <c r="F1080" s="44">
        <v>36218</v>
      </c>
      <c r="G1080" s="44" t="s">
        <v>35</v>
      </c>
      <c r="H1080" s="44" t="s">
        <v>122</v>
      </c>
      <c r="I1080" s="44" t="s">
        <v>133</v>
      </c>
      <c r="J1080" s="44" t="s">
        <v>6862</v>
      </c>
      <c r="K1080" s="44" t="s">
        <v>1174</v>
      </c>
      <c r="L1080" s="44" t="s">
        <v>6863</v>
      </c>
      <c r="M1080" s="52">
        <v>45939.415277777778</v>
      </c>
      <c r="N1080" s="52">
        <v>45946.661111111112</v>
      </c>
      <c r="O1080" s="44" t="s">
        <v>37</v>
      </c>
      <c r="P1080" s="44" t="s">
        <v>37</v>
      </c>
      <c r="Q1080" s="44" t="s">
        <v>3805</v>
      </c>
      <c r="R1080" s="44" t="s">
        <v>3806</v>
      </c>
      <c r="S1080" s="44" t="s">
        <v>6864</v>
      </c>
      <c r="T1080" s="44" t="s">
        <v>3828</v>
      </c>
      <c r="U1080" s="44">
        <v>24</v>
      </c>
      <c r="V1080" s="44" t="s">
        <v>44</v>
      </c>
      <c r="W1080" s="44" t="str">
        <f>VLOOKUP(D1080,TIPOLOGIA!A:F,6,0)</f>
        <v>TERRESTRE</v>
      </c>
      <c r="X1080" s="44" t="s">
        <v>3837</v>
      </c>
      <c r="Y1080" s="44">
        <v>1</v>
      </c>
      <c r="Z1080" s="63">
        <f>IF(T1080="SOPORTE_TELEFÓNICO",'TARIFAS 2025'!$B$14,IF(V1080="PRINCIPAL",'TARIFAS 2025'!$B$11,IF(V1080="INTERMEDIA",'TARIFAS 2025'!$C$11,IF(V1080="LEJANA",'TARIFAS 2025'!$D$11))))</f>
        <v>40250</v>
      </c>
      <c r="AA1080" s="63">
        <f t="shared" si="16"/>
        <v>40250</v>
      </c>
      <c r="AB1080" s="41"/>
      <c r="AC1080" s="41"/>
      <c r="AD1080" s="41"/>
      <c r="AE1080" s="41"/>
      <c r="AF1080" s="41"/>
      <c r="AG1080" s="41"/>
      <c r="AH1080" s="41"/>
      <c r="AI1080" s="41"/>
      <c r="AJ1080" s="41"/>
      <c r="AK1080" s="41"/>
      <c r="AL1080" s="41"/>
      <c r="AM1080" s="41"/>
      <c r="AN1080" s="41"/>
      <c r="AO1080" s="41"/>
      <c r="AP1080" s="51"/>
      <c r="AQ1080" s="41"/>
      <c r="AR1080" s="41"/>
      <c r="AS1080" s="41"/>
      <c r="AT1080" s="41"/>
      <c r="AU1080" s="41"/>
      <c r="AV1080" s="41"/>
      <c r="AW1080" s="41"/>
      <c r="AX1080" s="41"/>
      <c r="AY1080" s="41"/>
      <c r="AZ1080" s="41"/>
      <c r="BA1080" s="41"/>
      <c r="BB1080" s="41"/>
      <c r="BC1080" s="41"/>
      <c r="BD1080" s="41"/>
      <c r="BE1080" s="41"/>
      <c r="BF1080" s="41"/>
      <c r="BG1080" s="41"/>
    </row>
    <row r="1081" spans="1:59" s="35" customFormat="1" ht="15.6">
      <c r="A1081" s="44" t="s">
        <v>90</v>
      </c>
      <c r="B1081" s="44" t="str">
        <f>VLOOKUP(A1081,'CENTROS DE COSTOS'!A:D,2,0)</f>
        <v>0036-0005</v>
      </c>
      <c r="C1081" s="44" t="str">
        <f>VLOOKUP(A1081,'CENTROS DE COSTOS'!A:D,3,0)</f>
        <v>Wompi Noroccidente</v>
      </c>
      <c r="D1081" s="44">
        <v>5368</v>
      </c>
      <c r="E1081" s="44">
        <v>2862441</v>
      </c>
      <c r="F1081" s="44">
        <v>36440</v>
      </c>
      <c r="G1081" s="44" t="s">
        <v>35</v>
      </c>
      <c r="H1081" s="44" t="s">
        <v>122</v>
      </c>
      <c r="I1081" s="44" t="s">
        <v>133</v>
      </c>
      <c r="J1081" s="44" t="s">
        <v>6865</v>
      </c>
      <c r="K1081" s="44" t="s">
        <v>1174</v>
      </c>
      <c r="L1081" s="44" t="s">
        <v>6866</v>
      </c>
      <c r="M1081" s="52">
        <v>45939.427777777775</v>
      </c>
      <c r="N1081" s="52">
        <v>45946.661111111112</v>
      </c>
      <c r="O1081" s="44" t="s">
        <v>37</v>
      </c>
      <c r="P1081" s="44" t="s">
        <v>37</v>
      </c>
      <c r="Q1081" s="44" t="s">
        <v>3805</v>
      </c>
      <c r="R1081" s="44" t="s">
        <v>3806</v>
      </c>
      <c r="S1081" s="44" t="s">
        <v>6867</v>
      </c>
      <c r="T1081" s="44" t="s">
        <v>3828</v>
      </c>
      <c r="U1081" s="44">
        <v>64</v>
      </c>
      <c r="V1081" s="44" t="s">
        <v>44</v>
      </c>
      <c r="W1081" s="44" t="str">
        <f>VLOOKUP(D1081,TIPOLOGIA!A:F,6,0)</f>
        <v>TERRESTRE</v>
      </c>
      <c r="X1081" s="44" t="s">
        <v>3837</v>
      </c>
      <c r="Y1081" s="44">
        <v>1</v>
      </c>
      <c r="Z1081" s="63">
        <f>IF(T1081="SOPORTE_TELEFÓNICO",'TARIFAS 2025'!$B$14,IF(V1081="PRINCIPAL",'TARIFAS 2025'!$B$11,IF(V1081="INTERMEDIA",'TARIFAS 2025'!$C$11,IF(V1081="LEJANA",'TARIFAS 2025'!$D$11))))</f>
        <v>40250</v>
      </c>
      <c r="AA1081" s="63">
        <f t="shared" si="16"/>
        <v>40250</v>
      </c>
      <c r="AB1081" s="41"/>
      <c r="AC1081" s="41"/>
      <c r="AD1081" s="41"/>
      <c r="AE1081" s="41"/>
      <c r="AF1081" s="41"/>
      <c r="AG1081" s="41"/>
      <c r="AH1081" s="41"/>
      <c r="AI1081" s="41"/>
      <c r="AJ1081" s="41"/>
      <c r="AK1081" s="41"/>
      <c r="AL1081" s="41"/>
      <c r="AM1081" s="41"/>
      <c r="AN1081" s="41"/>
      <c r="AO1081" s="41"/>
      <c r="AP1081" s="41"/>
      <c r="AQ1081" s="41"/>
      <c r="AR1081" s="41"/>
      <c r="AS1081" s="41"/>
      <c r="AT1081" s="41"/>
      <c r="AU1081" s="41"/>
      <c r="AV1081" s="41"/>
      <c r="AW1081" s="41"/>
      <c r="AX1081" s="41"/>
      <c r="AY1081" s="41"/>
      <c r="AZ1081" s="41"/>
      <c r="BA1081" s="41"/>
      <c r="BB1081" s="41"/>
      <c r="BC1081" s="41"/>
      <c r="BD1081" s="41"/>
      <c r="BE1081" s="41"/>
      <c r="BF1081" s="41"/>
      <c r="BG1081" s="41"/>
    </row>
    <row r="1082" spans="1:59" s="35" customFormat="1" ht="15.6">
      <c r="A1082" s="44" t="s">
        <v>90</v>
      </c>
      <c r="B1082" s="44" t="str">
        <f>VLOOKUP(A1082,'CENTROS DE COSTOS'!A:D,2,0)</f>
        <v>0036-0005</v>
      </c>
      <c r="C1082" s="44" t="str">
        <f>VLOOKUP(A1082,'CENTROS DE COSTOS'!A:D,3,0)</f>
        <v>Wompi Noroccidente</v>
      </c>
      <c r="D1082" s="44">
        <v>5664</v>
      </c>
      <c r="E1082" s="44">
        <v>2867292</v>
      </c>
      <c r="F1082" s="44">
        <v>25984</v>
      </c>
      <c r="G1082" s="44" t="s">
        <v>35</v>
      </c>
      <c r="H1082" s="44" t="s">
        <v>122</v>
      </c>
      <c r="I1082" s="44" t="s">
        <v>141</v>
      </c>
      <c r="J1082" s="44" t="s">
        <v>6868</v>
      </c>
      <c r="K1082" s="44" t="s">
        <v>1174</v>
      </c>
      <c r="L1082" s="44" t="s">
        <v>6869</v>
      </c>
      <c r="M1082" s="52">
        <v>45940.379861111112</v>
      </c>
      <c r="N1082" s="52">
        <v>45946.661805555559</v>
      </c>
      <c r="O1082" s="44" t="s">
        <v>37</v>
      </c>
      <c r="P1082" s="44" t="s">
        <v>37</v>
      </c>
      <c r="Q1082" s="44" t="s">
        <v>3805</v>
      </c>
      <c r="R1082" s="44" t="s">
        <v>3806</v>
      </c>
      <c r="S1082" s="44" t="s">
        <v>6870</v>
      </c>
      <c r="T1082" s="44" t="s">
        <v>3828</v>
      </c>
      <c r="U1082" s="44">
        <v>50</v>
      </c>
      <c r="V1082" s="44" t="s">
        <v>43</v>
      </c>
      <c r="W1082" s="44" t="str">
        <f>VLOOKUP(D1082,TIPOLOGIA!A:F,6,0)</f>
        <v>TERRESTRE</v>
      </c>
      <c r="X1082" s="44" t="s">
        <v>3837</v>
      </c>
      <c r="Y1082" s="44">
        <v>1</v>
      </c>
      <c r="Z1082" s="63">
        <f>IF(T1082="SOPORTE_TELEFÓNICO",'TARIFAS 2025'!$B$14,IF(V1082="PRINCIPAL",'TARIFAS 2025'!$B$11,IF(V1082="INTERMEDIA",'TARIFAS 2025'!$C$11,IF(V1082="LEJANA",'TARIFAS 2025'!$D$11))))</f>
        <v>36351</v>
      </c>
      <c r="AA1082" s="63">
        <f t="shared" si="16"/>
        <v>36351</v>
      </c>
      <c r="AB1082" s="41"/>
      <c r="AC1082" s="41"/>
      <c r="AD1082" s="41"/>
      <c r="AE1082" s="41"/>
      <c r="AF1082" s="41"/>
      <c r="AG1082" s="41"/>
      <c r="AH1082" s="41"/>
      <c r="AI1082" s="41"/>
      <c r="AJ1082" s="41"/>
      <c r="AK1082" s="41"/>
      <c r="AL1082" s="41"/>
      <c r="AM1082" s="41"/>
      <c r="AN1082" s="41"/>
      <c r="AO1082" s="41"/>
      <c r="AP1082" s="41"/>
      <c r="AQ1082" s="41"/>
      <c r="AR1082" s="41"/>
      <c r="AS1082" s="41"/>
      <c r="AT1082" s="41"/>
      <c r="AU1082" s="41"/>
      <c r="AV1082" s="41"/>
      <c r="AW1082" s="41"/>
      <c r="AX1082" s="41"/>
      <c r="AY1082" s="41"/>
      <c r="AZ1082" s="41"/>
      <c r="BA1082" s="41"/>
      <c r="BB1082" s="41"/>
      <c r="BC1082" s="41"/>
      <c r="BD1082" s="41"/>
      <c r="BE1082" s="41"/>
      <c r="BF1082" s="41"/>
      <c r="BG1082" s="41"/>
    </row>
    <row r="1083" spans="1:59" s="35" customFormat="1" ht="15.6">
      <c r="A1083" s="44" t="s">
        <v>90</v>
      </c>
      <c r="B1083" s="44" t="str">
        <f>VLOOKUP(A1083,'CENTROS DE COSTOS'!A:D,2,0)</f>
        <v>0036-0005</v>
      </c>
      <c r="C1083" s="44" t="str">
        <f>VLOOKUP(A1083,'CENTROS DE COSTOS'!A:D,3,0)</f>
        <v>Wompi Noroccidente</v>
      </c>
      <c r="D1083" s="44">
        <v>5541</v>
      </c>
      <c r="E1083" s="44">
        <v>2867598</v>
      </c>
      <c r="F1083" s="44">
        <v>27230</v>
      </c>
      <c r="G1083" s="44" t="s">
        <v>35</v>
      </c>
      <c r="H1083" s="44" t="s">
        <v>122</v>
      </c>
      <c r="I1083" s="44" t="s">
        <v>208</v>
      </c>
      <c r="J1083" s="44" t="s">
        <v>6871</v>
      </c>
      <c r="K1083" s="44" t="s">
        <v>1174</v>
      </c>
      <c r="L1083" s="44" t="s">
        <v>6872</v>
      </c>
      <c r="M1083" s="52">
        <v>45940.401388888888</v>
      </c>
      <c r="N1083" s="52">
        <v>45946.662499999999</v>
      </c>
      <c r="O1083" s="44" t="s">
        <v>37</v>
      </c>
      <c r="P1083" s="44" t="s">
        <v>37</v>
      </c>
      <c r="Q1083" s="44" t="s">
        <v>3805</v>
      </c>
      <c r="R1083" s="44" t="s">
        <v>3806</v>
      </c>
      <c r="S1083" s="44" t="s">
        <v>6873</v>
      </c>
      <c r="T1083" s="44" t="s">
        <v>3828</v>
      </c>
      <c r="U1083" s="44">
        <v>40</v>
      </c>
      <c r="V1083" s="44" t="s">
        <v>43</v>
      </c>
      <c r="W1083" s="44" t="str">
        <f>VLOOKUP(D1083,TIPOLOGIA!A:F,6,0)</f>
        <v>TERRESTRE</v>
      </c>
      <c r="X1083" s="44" t="s">
        <v>3837</v>
      </c>
      <c r="Y1083" s="44">
        <v>1</v>
      </c>
      <c r="Z1083" s="63">
        <f>IF(T1083="SOPORTE_TELEFÓNICO",'TARIFAS 2025'!$B$14,IF(V1083="PRINCIPAL",'TARIFAS 2025'!$B$11,IF(V1083="INTERMEDIA",'TARIFAS 2025'!$C$11,IF(V1083="LEJANA",'TARIFAS 2025'!$D$11))))</f>
        <v>36351</v>
      </c>
      <c r="AA1083" s="63">
        <f t="shared" si="16"/>
        <v>36351</v>
      </c>
      <c r="AB1083" s="41"/>
      <c r="AC1083" s="41"/>
      <c r="AD1083" s="41"/>
      <c r="AE1083" s="41"/>
      <c r="AF1083" s="41"/>
      <c r="AG1083" s="41"/>
      <c r="AH1083" s="41"/>
      <c r="AI1083" s="41"/>
      <c r="AJ1083" s="41"/>
      <c r="AK1083" s="41"/>
      <c r="AL1083" s="41"/>
      <c r="AM1083" s="41"/>
      <c r="AN1083" s="41"/>
      <c r="AO1083" s="41"/>
      <c r="AP1083" s="41"/>
      <c r="AQ1083" s="41"/>
      <c r="AR1083" s="41"/>
      <c r="AS1083" s="41"/>
      <c r="AT1083" s="41"/>
      <c r="AU1083" s="41"/>
      <c r="AV1083" s="41"/>
      <c r="AW1083" s="41"/>
      <c r="AX1083" s="41"/>
      <c r="AY1083" s="41"/>
      <c r="AZ1083" s="41"/>
      <c r="BA1083" s="41"/>
      <c r="BB1083" s="41"/>
      <c r="BC1083" s="41"/>
      <c r="BD1083" s="41"/>
      <c r="BE1083" s="41"/>
      <c r="BF1083" s="41"/>
      <c r="BG1083" s="41"/>
    </row>
    <row r="1084" spans="1:59" s="35" customFormat="1" ht="15.6">
      <c r="A1084" s="44" t="s">
        <v>90</v>
      </c>
      <c r="B1084" s="44" t="str">
        <f>VLOOKUP(A1084,'CENTROS DE COSTOS'!A:D,2,0)</f>
        <v>0036-0005</v>
      </c>
      <c r="C1084" s="44" t="str">
        <f>VLOOKUP(A1084,'CENTROS DE COSTOS'!A:D,3,0)</f>
        <v>Wompi Noroccidente</v>
      </c>
      <c r="D1084" s="44">
        <v>5368</v>
      </c>
      <c r="E1084" s="44">
        <v>2867673</v>
      </c>
      <c r="F1084" s="44">
        <v>10325</v>
      </c>
      <c r="G1084" s="44" t="s">
        <v>35</v>
      </c>
      <c r="H1084" s="44" t="s">
        <v>122</v>
      </c>
      <c r="I1084" s="44" t="s">
        <v>133</v>
      </c>
      <c r="J1084" s="44" t="s">
        <v>6874</v>
      </c>
      <c r="K1084" s="44" t="s">
        <v>1174</v>
      </c>
      <c r="L1084" s="44" t="s">
        <v>6875</v>
      </c>
      <c r="M1084" s="52">
        <v>45940.402083333334</v>
      </c>
      <c r="N1084" s="52">
        <v>45946.663194444445</v>
      </c>
      <c r="O1084" s="44" t="s">
        <v>37</v>
      </c>
      <c r="P1084" s="44" t="s">
        <v>37</v>
      </c>
      <c r="Q1084" s="44" t="s">
        <v>3805</v>
      </c>
      <c r="R1084" s="44" t="s">
        <v>3806</v>
      </c>
      <c r="S1084" s="44" t="s">
        <v>6876</v>
      </c>
      <c r="T1084" s="44" t="s">
        <v>3828</v>
      </c>
      <c r="U1084" s="44">
        <v>120</v>
      </c>
      <c r="V1084" s="44" t="s">
        <v>44</v>
      </c>
      <c r="W1084" s="44" t="str">
        <f>VLOOKUP(D1084,TIPOLOGIA!A:F,6,0)</f>
        <v>TERRESTRE</v>
      </c>
      <c r="X1084" s="44" t="s">
        <v>3837</v>
      </c>
      <c r="Y1084" s="44">
        <v>1</v>
      </c>
      <c r="Z1084" s="63">
        <f>IF(T1084="SOPORTE_TELEFÓNICO",'TARIFAS 2025'!$B$14,IF(V1084="PRINCIPAL",'TARIFAS 2025'!$B$11,IF(V1084="INTERMEDIA",'TARIFAS 2025'!$C$11,IF(V1084="LEJANA",'TARIFAS 2025'!$D$11))))</f>
        <v>40250</v>
      </c>
      <c r="AA1084" s="63">
        <f t="shared" si="16"/>
        <v>40250</v>
      </c>
      <c r="AB1084" s="41"/>
      <c r="AC1084" s="41"/>
      <c r="AD1084" s="41"/>
      <c r="AE1084" s="41"/>
      <c r="AF1084" s="41"/>
      <c r="AG1084" s="41"/>
      <c r="AH1084" s="41"/>
      <c r="AI1084" s="41"/>
      <c r="AJ1084" s="41"/>
      <c r="AK1084" s="41"/>
      <c r="AL1084" s="41"/>
      <c r="AM1084" s="41"/>
      <c r="AN1084" s="41"/>
      <c r="AO1084" s="41"/>
      <c r="AP1084" s="41"/>
      <c r="AQ1084" s="41"/>
      <c r="AR1084" s="41"/>
      <c r="AS1084" s="41"/>
      <c r="AT1084" s="41"/>
      <c r="AU1084" s="41"/>
      <c r="AV1084" s="41"/>
      <c r="AW1084" s="41"/>
      <c r="AX1084" s="41"/>
      <c r="AY1084" s="41"/>
      <c r="AZ1084" s="41"/>
      <c r="BA1084" s="41"/>
      <c r="BB1084" s="41"/>
      <c r="BC1084" s="41"/>
      <c r="BD1084" s="41"/>
      <c r="BE1084" s="41"/>
      <c r="BF1084" s="41"/>
      <c r="BG1084" s="41"/>
    </row>
    <row r="1085" spans="1:59" s="35" customFormat="1" ht="15.6">
      <c r="A1085" s="44" t="s">
        <v>73</v>
      </c>
      <c r="B1085" s="44" t="str">
        <f>VLOOKUP(A1085,'CENTROS DE COSTOS'!A:D,2,0)</f>
        <v>0036-0004</v>
      </c>
      <c r="C1085" s="44" t="str">
        <f>VLOOKUP(A1085,'CENTROS DE COSTOS'!A:D,3,0)</f>
        <v>Wompi Centro</v>
      </c>
      <c r="D1085" s="44">
        <v>11001</v>
      </c>
      <c r="E1085" s="44">
        <v>2868398</v>
      </c>
      <c r="F1085" s="44">
        <v>35051</v>
      </c>
      <c r="G1085" s="44" t="s">
        <v>35</v>
      </c>
      <c r="H1085" s="44" t="s">
        <v>620</v>
      </c>
      <c r="I1085" s="44" t="s">
        <v>73</v>
      </c>
      <c r="J1085" s="44" t="s">
        <v>6877</v>
      </c>
      <c r="K1085" s="44" t="s">
        <v>1174</v>
      </c>
      <c r="L1085" s="44" t="s">
        <v>6878</v>
      </c>
      <c r="M1085" s="52">
        <v>45940.45416666667</v>
      </c>
      <c r="N1085" s="52">
        <v>45946.668055555558</v>
      </c>
      <c r="O1085" s="44" t="s">
        <v>37</v>
      </c>
      <c r="P1085" s="44" t="s">
        <v>37</v>
      </c>
      <c r="Q1085" s="44" t="s">
        <v>3805</v>
      </c>
      <c r="R1085" s="44" t="s">
        <v>3806</v>
      </c>
      <c r="S1085" s="44" t="s">
        <v>6879</v>
      </c>
      <c r="T1085" s="44" t="s">
        <v>1178</v>
      </c>
      <c r="U1085" s="44">
        <v>48</v>
      </c>
      <c r="V1085" s="44" t="s">
        <v>42</v>
      </c>
      <c r="W1085" s="44" t="str">
        <f>VLOOKUP(D1085,TIPOLOGIA!A:F,6,0)</f>
        <v>TERRESTRE</v>
      </c>
      <c r="X1085" s="44" t="s">
        <v>3837</v>
      </c>
      <c r="Y1085" s="44">
        <v>1</v>
      </c>
      <c r="Z1085" s="63">
        <f>IF(T1085="SOPORTE_TELEFÓNICO",'TARIFAS 2025'!$B$14,IF(V1085="PRINCIPAL",'TARIFAS 2025'!$B$11,IF(V1085="INTERMEDIA",'TARIFAS 2025'!$C$11,IF(V1085="LEJANA",'TARIFAS 2025'!$D$11))))</f>
        <v>31419</v>
      </c>
      <c r="AA1085" s="63">
        <f t="shared" si="16"/>
        <v>31419</v>
      </c>
      <c r="AB1085" s="41"/>
      <c r="AC1085" s="41"/>
      <c r="AD1085" s="41"/>
      <c r="AE1085" s="41"/>
      <c r="AF1085" s="41"/>
      <c r="AG1085" s="41"/>
      <c r="AH1085" s="41"/>
      <c r="AI1085" s="41"/>
      <c r="AJ1085" s="41"/>
      <c r="AK1085" s="41"/>
      <c r="AL1085" s="41"/>
      <c r="AM1085" s="41"/>
      <c r="AN1085" s="41"/>
      <c r="AO1085" s="41"/>
      <c r="AP1085" s="41"/>
      <c r="AQ1085" s="41"/>
      <c r="AR1085" s="41"/>
      <c r="AS1085" s="41"/>
      <c r="AT1085" s="41"/>
      <c r="AU1085" s="41"/>
      <c r="AV1085" s="41"/>
      <c r="AW1085" s="41"/>
      <c r="AX1085" s="41"/>
      <c r="AY1085" s="41"/>
      <c r="AZ1085" s="41"/>
      <c r="BA1085" s="41"/>
      <c r="BB1085" s="41"/>
      <c r="BC1085" s="41"/>
      <c r="BD1085" s="41"/>
      <c r="BE1085" s="41"/>
      <c r="BF1085" s="41"/>
      <c r="BG1085" s="41"/>
    </row>
    <row r="1086" spans="1:59" s="35" customFormat="1" ht="15.6">
      <c r="A1086" s="44" t="s">
        <v>100</v>
      </c>
      <c r="B1086" s="44" t="str">
        <f>VLOOKUP(A1086,'CENTROS DE COSTOS'!A:D,2,0)</f>
        <v>0036-0006</v>
      </c>
      <c r="C1086" s="44" t="str">
        <f>VLOOKUP(A1086,'CENTROS DE COSTOS'!A:D,3,0)</f>
        <v>Wompi Oriente</v>
      </c>
      <c r="D1086" s="44">
        <v>50006</v>
      </c>
      <c r="E1086" s="44">
        <v>2868841</v>
      </c>
      <c r="F1086" s="44">
        <v>66518</v>
      </c>
      <c r="G1086" s="44" t="s">
        <v>35</v>
      </c>
      <c r="H1086" s="44" t="s">
        <v>816</v>
      </c>
      <c r="I1086" s="44" t="s">
        <v>818</v>
      </c>
      <c r="J1086" s="44" t="s">
        <v>6880</v>
      </c>
      <c r="K1086" s="44" t="s">
        <v>1174</v>
      </c>
      <c r="L1086" s="44" t="s">
        <v>6881</v>
      </c>
      <c r="M1086" s="52">
        <v>45940.476388888892</v>
      </c>
      <c r="N1086" s="52">
        <v>45946.673611111109</v>
      </c>
      <c r="O1086" s="44" t="s">
        <v>37</v>
      </c>
      <c r="P1086" s="44" t="s">
        <v>37</v>
      </c>
      <c r="Q1086" s="44" t="s">
        <v>3805</v>
      </c>
      <c r="R1086" s="44" t="s">
        <v>3806</v>
      </c>
      <c r="S1086" s="44" t="s">
        <v>6882</v>
      </c>
      <c r="T1086" s="44" t="s">
        <v>1178</v>
      </c>
      <c r="U1086" s="44">
        <v>32</v>
      </c>
      <c r="V1086" s="44" t="s">
        <v>43</v>
      </c>
      <c r="W1086" s="44" t="str">
        <f>VLOOKUP(D1086,TIPOLOGIA!A:F,6,0)</f>
        <v>TERRESTRE</v>
      </c>
      <c r="X1086" s="44" t="s">
        <v>2243</v>
      </c>
      <c r="Y1086" s="44">
        <v>1</v>
      </c>
      <c r="Z1086" s="63">
        <f>IF(T1086="SOPORTE_TELEFÓNICO",'TARIFAS 2025'!$B$14,IF(V1086="PRINCIPAL",'TARIFAS 2025'!$B$11,IF(V1086="INTERMEDIA",'TARIFAS 2025'!$C$11,IF(V1086="LEJANA",'TARIFAS 2025'!$D$11))))</f>
        <v>36351</v>
      </c>
      <c r="AA1086" s="63">
        <f t="shared" si="16"/>
        <v>36351</v>
      </c>
      <c r="AB1086" s="41"/>
      <c r="AC1086" s="41"/>
      <c r="AD1086" s="41"/>
      <c r="AE1086" s="41"/>
      <c r="AF1086" s="41"/>
      <c r="AG1086" s="41"/>
      <c r="AH1086" s="41"/>
      <c r="AI1086" s="41"/>
      <c r="AJ1086" s="41"/>
      <c r="AK1086" s="41"/>
      <c r="AL1086" s="41"/>
      <c r="AM1086" s="41"/>
      <c r="AN1086" s="41"/>
      <c r="AO1086" s="41"/>
      <c r="AP1086" s="41"/>
      <c r="AQ1086" s="41"/>
      <c r="AR1086" s="41"/>
      <c r="AS1086" s="41"/>
      <c r="AT1086" s="41"/>
      <c r="AU1086" s="41"/>
      <c r="AV1086" s="41"/>
      <c r="AW1086" s="41"/>
      <c r="AX1086" s="41"/>
      <c r="AY1086" s="41"/>
      <c r="AZ1086" s="41"/>
      <c r="BA1086" s="41"/>
      <c r="BB1086" s="41"/>
      <c r="BC1086" s="41"/>
      <c r="BD1086" s="41"/>
      <c r="BE1086" s="41"/>
      <c r="BF1086" s="41"/>
      <c r="BG1086" s="41"/>
    </row>
    <row r="1087" spans="1:59" s="35" customFormat="1" ht="15.6">
      <c r="A1087" s="44" t="s">
        <v>73</v>
      </c>
      <c r="B1087" s="44" t="str">
        <f>VLOOKUP(A1087,'CENTROS DE COSTOS'!A:D,2,0)</f>
        <v>0036-0004</v>
      </c>
      <c r="C1087" s="44" t="str">
        <f>VLOOKUP(A1087,'CENTROS DE COSTOS'!A:D,3,0)</f>
        <v>Wompi Centro</v>
      </c>
      <c r="D1087" s="44">
        <v>25214</v>
      </c>
      <c r="E1087" s="44">
        <v>2854002</v>
      </c>
      <c r="F1087" s="44">
        <v>29329</v>
      </c>
      <c r="G1087" s="44" t="s">
        <v>35</v>
      </c>
      <c r="H1087" s="44" t="s">
        <v>620</v>
      </c>
      <c r="I1087" s="44" t="s">
        <v>645</v>
      </c>
      <c r="J1087" s="44" t="s">
        <v>6883</v>
      </c>
      <c r="K1087" s="44" t="s">
        <v>1174</v>
      </c>
      <c r="L1087" s="44" t="s">
        <v>6884</v>
      </c>
      <c r="M1087" s="52">
        <v>45937.697222222225</v>
      </c>
      <c r="N1087" s="52">
        <v>45946.679166666669</v>
      </c>
      <c r="O1087" s="44" t="s">
        <v>37</v>
      </c>
      <c r="P1087" s="44" t="s">
        <v>37</v>
      </c>
      <c r="Q1087" s="44" t="s">
        <v>3805</v>
      </c>
      <c r="R1087" s="44" t="s">
        <v>3806</v>
      </c>
      <c r="S1087" s="44" t="s">
        <v>6885</v>
      </c>
      <c r="T1087" s="44" t="s">
        <v>1178</v>
      </c>
      <c r="U1087" s="44">
        <v>40</v>
      </c>
      <c r="V1087" s="44" t="s">
        <v>43</v>
      </c>
      <c r="W1087" s="44" t="str">
        <f>VLOOKUP(D1087,TIPOLOGIA!A:F,6,0)</f>
        <v>TERRESTRE</v>
      </c>
      <c r="X1087" s="44" t="s">
        <v>2124</v>
      </c>
      <c r="Y1087" s="44">
        <v>1</v>
      </c>
      <c r="Z1087" s="63">
        <f>IF(T1087="SOPORTE_TELEFÓNICO",'TARIFAS 2025'!$B$14,IF(V1087="PRINCIPAL",'TARIFAS 2025'!$B$11,IF(V1087="INTERMEDIA",'TARIFAS 2025'!$C$11,IF(V1087="LEJANA",'TARIFAS 2025'!$D$11))))</f>
        <v>36351</v>
      </c>
      <c r="AA1087" s="63">
        <f t="shared" si="16"/>
        <v>36351</v>
      </c>
      <c r="AB1087" s="41"/>
      <c r="AC1087" s="41"/>
      <c r="AD1087" s="41"/>
      <c r="AE1087" s="41"/>
      <c r="AF1087" s="41"/>
      <c r="AG1087" s="41"/>
      <c r="AH1087" s="41"/>
      <c r="AI1087" s="41"/>
      <c r="AJ1087" s="41"/>
      <c r="AK1087" s="41"/>
      <c r="AL1087" s="41"/>
      <c r="AM1087" s="41"/>
      <c r="AN1087" s="41"/>
      <c r="AO1087" s="41"/>
      <c r="AP1087" s="41"/>
      <c r="AQ1087" s="41"/>
      <c r="AR1087" s="41"/>
      <c r="AS1087" s="41"/>
      <c r="AT1087" s="41"/>
      <c r="AU1087" s="41"/>
      <c r="AV1087" s="41"/>
      <c r="AW1087" s="41"/>
      <c r="AX1087" s="41"/>
      <c r="AY1087" s="41"/>
      <c r="AZ1087" s="41"/>
      <c r="BA1087" s="41"/>
      <c r="BB1087" s="41"/>
      <c r="BC1087" s="41"/>
      <c r="BD1087" s="41"/>
      <c r="BE1087" s="41"/>
      <c r="BF1087" s="41"/>
      <c r="BG1087" s="41"/>
    </row>
    <row r="1088" spans="1:59" s="35" customFormat="1" ht="15.6">
      <c r="A1088" s="44" t="s">
        <v>73</v>
      </c>
      <c r="B1088" s="44" t="str">
        <f>VLOOKUP(A1088,'CENTROS DE COSTOS'!A:D,2,0)</f>
        <v>0036-0004</v>
      </c>
      <c r="C1088" s="44" t="str">
        <f>VLOOKUP(A1088,'CENTROS DE COSTOS'!A:D,3,0)</f>
        <v>Wompi Centro</v>
      </c>
      <c r="D1088" s="44">
        <v>11001</v>
      </c>
      <c r="E1088" s="44">
        <v>2869449</v>
      </c>
      <c r="F1088" s="44">
        <v>75689</v>
      </c>
      <c r="G1088" s="44" t="s">
        <v>35</v>
      </c>
      <c r="H1088" s="44" t="s">
        <v>620</v>
      </c>
      <c r="I1088" s="44" t="s">
        <v>73</v>
      </c>
      <c r="J1088" s="44" t="s">
        <v>6886</v>
      </c>
      <c r="K1088" s="44" t="s">
        <v>1174</v>
      </c>
      <c r="L1088" s="44" t="s">
        <v>6887</v>
      </c>
      <c r="M1088" s="52">
        <v>45940.517361111109</v>
      </c>
      <c r="N1088" s="52">
        <v>45946.688888888886</v>
      </c>
      <c r="O1088" s="44" t="s">
        <v>37</v>
      </c>
      <c r="P1088" s="44" t="s">
        <v>37</v>
      </c>
      <c r="Q1088" s="44" t="s">
        <v>4094</v>
      </c>
      <c r="R1088" s="44" t="s">
        <v>4095</v>
      </c>
      <c r="S1088" s="44" t="s">
        <v>6888</v>
      </c>
      <c r="T1088" s="44" t="s">
        <v>1178</v>
      </c>
      <c r="U1088" s="44"/>
      <c r="V1088" s="44" t="s">
        <v>42</v>
      </c>
      <c r="W1088" s="44" t="str">
        <f>VLOOKUP(D1088,TIPOLOGIA!A:F,6,0)</f>
        <v>TERRESTRE</v>
      </c>
      <c r="X1088" s="44" t="s">
        <v>3483</v>
      </c>
      <c r="Y1088" s="44">
        <v>1</v>
      </c>
      <c r="Z1088" s="63">
        <f>IF(T1088="SOPORTE_TELEFÓNICO",'TARIFAS 2025'!$B$14,IF(V1088="PRINCIPAL",'TARIFAS 2025'!$B$11,IF(V1088="INTERMEDIA",'TARIFAS 2025'!$C$11,IF(V1088="LEJANA",'TARIFAS 2025'!$D$11))))</f>
        <v>31419</v>
      </c>
      <c r="AA1088" s="63">
        <f t="shared" si="16"/>
        <v>31419</v>
      </c>
      <c r="AB1088" s="41"/>
      <c r="AC1088" s="41"/>
      <c r="AD1088" s="41"/>
      <c r="AE1088" s="41"/>
      <c r="AF1088" s="41"/>
      <c r="AG1088" s="41"/>
      <c r="AH1088" s="41"/>
      <c r="AI1088" s="41"/>
      <c r="AJ1088" s="41"/>
      <c r="AK1088" s="41"/>
      <c r="AL1088" s="41"/>
      <c r="AM1088" s="41"/>
      <c r="AN1088" s="41"/>
      <c r="AO1088" s="41"/>
      <c r="AP1088" s="41"/>
      <c r="AQ1088" s="41"/>
      <c r="AR1088" s="41"/>
      <c r="AS1088" s="41"/>
      <c r="AT1088" s="41"/>
      <c r="AU1088" s="41"/>
      <c r="AV1088" s="41"/>
      <c r="AW1088" s="41"/>
      <c r="AX1088" s="41"/>
      <c r="AY1088" s="41"/>
      <c r="AZ1088" s="41"/>
      <c r="BA1088" s="41"/>
      <c r="BB1088" s="41"/>
      <c r="BC1088" s="41"/>
      <c r="BD1088" s="41"/>
      <c r="BE1088" s="41"/>
      <c r="BF1088" s="41"/>
      <c r="BG1088" s="41"/>
    </row>
    <row r="1089" spans="1:59" s="35" customFormat="1" ht="15.6">
      <c r="A1089" s="44" t="s">
        <v>90</v>
      </c>
      <c r="B1089" s="44" t="str">
        <f>VLOOKUP(A1089,'CENTROS DE COSTOS'!A:D,2,0)</f>
        <v>0036-0005</v>
      </c>
      <c r="C1089" s="44" t="str">
        <f>VLOOKUP(A1089,'CENTROS DE COSTOS'!A:D,3,0)</f>
        <v>Wompi Noroccidente</v>
      </c>
      <c r="D1089" s="44">
        <v>5001</v>
      </c>
      <c r="E1089" s="44">
        <v>2879464</v>
      </c>
      <c r="F1089" s="44">
        <v>24517</v>
      </c>
      <c r="G1089" s="44" t="s">
        <v>35</v>
      </c>
      <c r="H1089" s="44" t="s">
        <v>122</v>
      </c>
      <c r="I1089" s="44" t="s">
        <v>90</v>
      </c>
      <c r="J1089" s="44" t="s">
        <v>3574</v>
      </c>
      <c r="K1089" s="44" t="s">
        <v>1174</v>
      </c>
      <c r="L1089" s="44" t="s">
        <v>6889</v>
      </c>
      <c r="M1089" s="52">
        <v>45944.611111111109</v>
      </c>
      <c r="N1089" s="52">
        <v>45946.717361111114</v>
      </c>
      <c r="O1089" s="44" t="s">
        <v>37</v>
      </c>
      <c r="P1089" s="44" t="s">
        <v>37</v>
      </c>
      <c r="Q1089" s="44" t="s">
        <v>3805</v>
      </c>
      <c r="R1089" s="44" t="s">
        <v>3806</v>
      </c>
      <c r="S1089" s="44" t="s">
        <v>6890</v>
      </c>
      <c r="T1089" s="44" t="s">
        <v>1178</v>
      </c>
      <c r="U1089" s="44">
        <v>64</v>
      </c>
      <c r="V1089" s="44" t="s">
        <v>42</v>
      </c>
      <c r="W1089" s="44" t="str">
        <f>VLOOKUP(D1089,TIPOLOGIA!A:F,6,0)</f>
        <v>TERRESTRE</v>
      </c>
      <c r="X1089" s="44" t="s">
        <v>1217</v>
      </c>
      <c r="Y1089" s="44">
        <v>1</v>
      </c>
      <c r="Z1089" s="63">
        <f>IF(T1089="SOPORTE_TELEFÓNICO",'TARIFAS 2025'!$B$14,IF(V1089="PRINCIPAL",'TARIFAS 2025'!$B$11,IF(V1089="INTERMEDIA",'TARIFAS 2025'!$C$11,IF(V1089="LEJANA",'TARIFAS 2025'!$D$11))))</f>
        <v>31419</v>
      </c>
      <c r="AA1089" s="63">
        <f t="shared" si="16"/>
        <v>31419</v>
      </c>
      <c r="AB1089" s="41"/>
      <c r="AC1089" s="41"/>
      <c r="AD1089" s="41"/>
      <c r="AE1089" s="41"/>
      <c r="AF1089" s="41"/>
      <c r="AG1089" s="41"/>
      <c r="AH1089" s="41"/>
      <c r="AI1089" s="41"/>
      <c r="AJ1089" s="41"/>
      <c r="AK1089" s="41"/>
      <c r="AL1089" s="41"/>
      <c r="AM1089" s="41"/>
      <c r="AN1089" s="41"/>
      <c r="AO1089" s="41"/>
      <c r="AP1089" s="41"/>
      <c r="AQ1089" s="41"/>
      <c r="AR1089" s="41"/>
      <c r="AS1089" s="41"/>
      <c r="AT1089" s="41"/>
      <c r="AU1089" s="41"/>
      <c r="AV1089" s="41"/>
      <c r="AW1089" s="41"/>
      <c r="AX1089" s="41"/>
      <c r="AY1089" s="41"/>
      <c r="AZ1089" s="41"/>
      <c r="BA1089" s="41"/>
      <c r="BB1089" s="41"/>
      <c r="BC1089" s="41"/>
      <c r="BD1089" s="41"/>
      <c r="BE1089" s="41"/>
      <c r="BF1089" s="41"/>
      <c r="BG1089" s="41"/>
    </row>
    <row r="1090" spans="1:59" s="35" customFormat="1" ht="15.6">
      <c r="A1090" s="44" t="s">
        <v>90</v>
      </c>
      <c r="B1090" s="44" t="str">
        <f>VLOOKUP(A1090,'CENTROS DE COSTOS'!A:D,2,0)</f>
        <v>0036-0005</v>
      </c>
      <c r="C1090" s="44" t="str">
        <f>VLOOKUP(A1090,'CENTROS DE COSTOS'!A:D,3,0)</f>
        <v>Wompi Noroccidente</v>
      </c>
      <c r="D1090" s="44">
        <v>5001</v>
      </c>
      <c r="E1090" s="44">
        <v>2881206</v>
      </c>
      <c r="F1090" s="44">
        <v>42356</v>
      </c>
      <c r="G1090" s="44" t="s">
        <v>35</v>
      </c>
      <c r="H1090" s="44" t="s">
        <v>122</v>
      </c>
      <c r="I1090" s="44" t="s">
        <v>90</v>
      </c>
      <c r="J1090" s="44" t="s">
        <v>6891</v>
      </c>
      <c r="K1090" s="44" t="s">
        <v>1174</v>
      </c>
      <c r="L1090" s="44" t="s">
        <v>6892</v>
      </c>
      <c r="M1090" s="52">
        <v>45944.702777777777</v>
      </c>
      <c r="N1090" s="52">
        <v>45946.718055555553</v>
      </c>
      <c r="O1090" s="44" t="s">
        <v>37</v>
      </c>
      <c r="P1090" s="44" t="s">
        <v>37</v>
      </c>
      <c r="Q1090" s="44" t="s">
        <v>3805</v>
      </c>
      <c r="R1090" s="44" t="s">
        <v>3806</v>
      </c>
      <c r="S1090" s="44" t="s">
        <v>6893</v>
      </c>
      <c r="T1090" s="44" t="s">
        <v>1178</v>
      </c>
      <c r="U1090" s="44">
        <v>64</v>
      </c>
      <c r="V1090" s="44" t="s">
        <v>42</v>
      </c>
      <c r="W1090" s="44" t="str">
        <f>VLOOKUP(D1090,TIPOLOGIA!A:F,6,0)</f>
        <v>TERRESTRE</v>
      </c>
      <c r="X1090" s="44" t="s">
        <v>3837</v>
      </c>
      <c r="Y1090" s="44">
        <v>1</v>
      </c>
      <c r="Z1090" s="63">
        <f>IF(T1090="SOPORTE_TELEFÓNICO",'TARIFAS 2025'!$B$14,IF(V1090="PRINCIPAL",'TARIFAS 2025'!$B$11,IF(V1090="INTERMEDIA",'TARIFAS 2025'!$C$11,IF(V1090="LEJANA",'TARIFAS 2025'!$D$11))))</f>
        <v>31419</v>
      </c>
      <c r="AA1090" s="63">
        <f t="shared" si="16"/>
        <v>31419</v>
      </c>
      <c r="AB1090" s="41"/>
      <c r="AC1090" s="41"/>
      <c r="AD1090" s="41"/>
      <c r="AE1090" s="41"/>
      <c r="AF1090" s="41"/>
      <c r="AG1090" s="41"/>
      <c r="AH1090" s="41"/>
      <c r="AI1090" s="41"/>
      <c r="AJ1090" s="41"/>
      <c r="AK1090" s="41"/>
      <c r="AL1090" s="41"/>
      <c r="AM1090" s="41"/>
      <c r="AN1090" s="41"/>
      <c r="AO1090" s="41"/>
      <c r="AP1090" s="41"/>
      <c r="AQ1090" s="41"/>
      <c r="AR1090" s="41"/>
      <c r="AS1090" s="41"/>
      <c r="AT1090" s="41"/>
      <c r="AU1090" s="41"/>
      <c r="AV1090" s="41"/>
      <c r="AW1090" s="41"/>
      <c r="AX1090" s="41"/>
      <c r="AY1090" s="41"/>
      <c r="AZ1090" s="41"/>
      <c r="BA1090" s="41"/>
      <c r="BB1090" s="41"/>
      <c r="BC1090" s="41"/>
      <c r="BD1090" s="41"/>
      <c r="BE1090" s="41"/>
      <c r="BF1090" s="41"/>
      <c r="BG1090" s="41"/>
    </row>
    <row r="1091" spans="1:59" s="35" customFormat="1" ht="15.6">
      <c r="A1091" s="44" t="s">
        <v>90</v>
      </c>
      <c r="B1091" s="44" t="str">
        <f>VLOOKUP(A1091,'CENTROS DE COSTOS'!A:D,2,0)</f>
        <v>0036-0005</v>
      </c>
      <c r="C1091" s="44" t="str">
        <f>VLOOKUP(A1091,'CENTROS DE COSTOS'!A:D,3,0)</f>
        <v>Wompi Noroccidente</v>
      </c>
      <c r="D1091" s="44">
        <v>5360</v>
      </c>
      <c r="E1091" s="44">
        <v>2884225</v>
      </c>
      <c r="F1091" s="44">
        <v>54419</v>
      </c>
      <c r="G1091" s="44" t="s">
        <v>35</v>
      </c>
      <c r="H1091" s="44" t="s">
        <v>122</v>
      </c>
      <c r="I1091" s="44" t="s">
        <v>192</v>
      </c>
      <c r="J1091" s="44" t="s">
        <v>6894</v>
      </c>
      <c r="K1091" s="44" t="s">
        <v>1174</v>
      </c>
      <c r="L1091" s="44" t="s">
        <v>6895</v>
      </c>
      <c r="M1091" s="52">
        <v>45945.443749999999</v>
      </c>
      <c r="N1091" s="52">
        <v>45946.71875</v>
      </c>
      <c r="O1091" s="44" t="s">
        <v>37</v>
      </c>
      <c r="P1091" s="44" t="s">
        <v>37</v>
      </c>
      <c r="Q1091" s="44" t="s">
        <v>3805</v>
      </c>
      <c r="R1091" s="44" t="s">
        <v>3806</v>
      </c>
      <c r="S1091" s="44" t="s">
        <v>6896</v>
      </c>
      <c r="T1091" s="44" t="s">
        <v>1178</v>
      </c>
      <c r="U1091" s="44">
        <v>24</v>
      </c>
      <c r="V1091" s="44" t="s">
        <v>42</v>
      </c>
      <c r="W1091" s="44" t="str">
        <f>VLOOKUP(D1091,TIPOLOGIA!A:F,6,0)</f>
        <v>TERRESTRE</v>
      </c>
      <c r="X1091" s="44" t="s">
        <v>3837</v>
      </c>
      <c r="Y1091" s="44">
        <v>1</v>
      </c>
      <c r="Z1091" s="63">
        <f>IF(T1091="SOPORTE_TELEFÓNICO",'TARIFAS 2025'!$B$14,IF(V1091="PRINCIPAL",'TARIFAS 2025'!$B$11,IF(V1091="INTERMEDIA",'TARIFAS 2025'!$C$11,IF(V1091="LEJANA",'TARIFAS 2025'!$D$11))))</f>
        <v>31419</v>
      </c>
      <c r="AA1091" s="63">
        <f t="shared" ref="AA1091:AA1154" si="17">Z1091*Y1091</f>
        <v>31419</v>
      </c>
      <c r="AB1091" s="41"/>
      <c r="AC1091" s="41"/>
      <c r="AD1091" s="41"/>
      <c r="AE1091" s="41"/>
      <c r="AF1091" s="41"/>
      <c r="AG1091" s="41"/>
      <c r="AH1091" s="41"/>
      <c r="AI1091" s="41"/>
      <c r="AJ1091" s="41"/>
      <c r="AK1091" s="41"/>
      <c r="AL1091" s="41"/>
      <c r="AM1091" s="41"/>
      <c r="AN1091" s="41"/>
      <c r="AO1091" s="41"/>
      <c r="AP1091" s="41"/>
      <c r="AQ1091" s="41"/>
      <c r="AR1091" s="41"/>
      <c r="AS1091" s="41"/>
      <c r="AT1091" s="41"/>
      <c r="AU1091" s="41"/>
      <c r="AV1091" s="41"/>
      <c r="AW1091" s="41"/>
      <c r="AX1091" s="41"/>
      <c r="AY1091" s="41"/>
      <c r="AZ1091" s="41"/>
      <c r="BA1091" s="41"/>
      <c r="BB1091" s="41"/>
      <c r="BC1091" s="41"/>
      <c r="BD1091" s="41"/>
      <c r="BE1091" s="41"/>
      <c r="BF1091" s="41"/>
      <c r="BG1091" s="41"/>
    </row>
    <row r="1092" spans="1:59" s="35" customFormat="1" ht="15.6">
      <c r="A1092" s="44" t="s">
        <v>90</v>
      </c>
      <c r="B1092" s="44" t="str">
        <f>VLOOKUP(A1092,'CENTROS DE COSTOS'!A:D,2,0)</f>
        <v>0036-0005</v>
      </c>
      <c r="C1092" s="44" t="str">
        <f>VLOOKUP(A1092,'CENTROS DE COSTOS'!A:D,3,0)</f>
        <v>Wompi Noroccidente</v>
      </c>
      <c r="D1092" s="44">
        <v>5360</v>
      </c>
      <c r="E1092" s="44">
        <v>2884839</v>
      </c>
      <c r="F1092" s="44">
        <v>79628</v>
      </c>
      <c r="G1092" s="44" t="s">
        <v>35</v>
      </c>
      <c r="H1092" s="44" t="s">
        <v>122</v>
      </c>
      <c r="I1092" s="44" t="s">
        <v>192</v>
      </c>
      <c r="J1092" s="44" t="s">
        <v>6897</v>
      </c>
      <c r="K1092" s="44" t="s">
        <v>1174</v>
      </c>
      <c r="L1092" s="44" t="s">
        <v>6898</v>
      </c>
      <c r="M1092" s="52">
        <v>45945.472916666666</v>
      </c>
      <c r="N1092" s="52">
        <v>45946.71875</v>
      </c>
      <c r="O1092" s="44" t="s">
        <v>37</v>
      </c>
      <c r="P1092" s="44" t="s">
        <v>37</v>
      </c>
      <c r="Q1092" s="44" t="s">
        <v>3805</v>
      </c>
      <c r="R1092" s="44" t="s">
        <v>3806</v>
      </c>
      <c r="S1092" s="44" t="s">
        <v>6899</v>
      </c>
      <c r="T1092" s="44" t="s">
        <v>1178</v>
      </c>
      <c r="U1092" s="44">
        <v>24</v>
      </c>
      <c r="V1092" s="44" t="s">
        <v>42</v>
      </c>
      <c r="W1092" s="44" t="str">
        <f>VLOOKUP(D1092,TIPOLOGIA!A:F,6,0)</f>
        <v>TERRESTRE</v>
      </c>
      <c r="X1092" s="44" t="s">
        <v>3837</v>
      </c>
      <c r="Y1092" s="44">
        <v>1</v>
      </c>
      <c r="Z1092" s="63">
        <f>IF(T1092="SOPORTE_TELEFÓNICO",'TARIFAS 2025'!$B$14,IF(V1092="PRINCIPAL",'TARIFAS 2025'!$B$11,IF(V1092="INTERMEDIA",'TARIFAS 2025'!$C$11,IF(V1092="LEJANA",'TARIFAS 2025'!$D$11))))</f>
        <v>31419</v>
      </c>
      <c r="AA1092" s="63">
        <f t="shared" si="17"/>
        <v>31419</v>
      </c>
      <c r="AB1092" s="41"/>
      <c r="AC1092" s="41"/>
      <c r="AD1092" s="41"/>
      <c r="AE1092" s="41"/>
      <c r="AF1092" s="41"/>
      <c r="AG1092" s="41"/>
      <c r="AH1092" s="41"/>
      <c r="AI1092" s="41"/>
      <c r="AJ1092" s="41"/>
      <c r="AK1092" s="41"/>
      <c r="AL1092" s="41"/>
      <c r="AM1092" s="41"/>
      <c r="AN1092" s="41"/>
      <c r="AO1092" s="41"/>
      <c r="AP1092" s="41"/>
      <c r="AQ1092" s="41"/>
      <c r="AR1092" s="41"/>
      <c r="AS1092" s="41"/>
      <c r="AT1092" s="41"/>
      <c r="AU1092" s="41"/>
      <c r="AV1092" s="41"/>
      <c r="AW1092" s="41"/>
      <c r="AX1092" s="41"/>
      <c r="AY1092" s="41"/>
      <c r="AZ1092" s="41"/>
      <c r="BA1092" s="41"/>
      <c r="BB1092" s="41"/>
      <c r="BC1092" s="41"/>
      <c r="BD1092" s="41"/>
      <c r="BE1092" s="41"/>
      <c r="BF1092" s="41"/>
      <c r="BG1092" s="41"/>
    </row>
    <row r="1093" spans="1:59" s="35" customFormat="1" ht="15.6">
      <c r="A1093" s="44" t="s">
        <v>90</v>
      </c>
      <c r="B1093" s="44" t="str">
        <f>VLOOKUP(A1093,'CENTROS DE COSTOS'!A:D,2,0)</f>
        <v>0036-0005</v>
      </c>
      <c r="C1093" s="44" t="str">
        <f>VLOOKUP(A1093,'CENTROS DE COSTOS'!A:D,3,0)</f>
        <v>Wompi Noroccidente</v>
      </c>
      <c r="D1093" s="44">
        <v>5360</v>
      </c>
      <c r="E1093" s="44">
        <v>2884953</v>
      </c>
      <c r="F1093" s="44">
        <v>75434</v>
      </c>
      <c r="G1093" s="44" t="s">
        <v>35</v>
      </c>
      <c r="H1093" s="44" t="s">
        <v>122</v>
      </c>
      <c r="I1093" s="44" t="s">
        <v>2503</v>
      </c>
      <c r="J1093" s="44" t="s">
        <v>6900</v>
      </c>
      <c r="K1093" s="44" t="s">
        <v>1174</v>
      </c>
      <c r="L1093" s="44" t="s">
        <v>6901</v>
      </c>
      <c r="M1093" s="52">
        <v>45945.488194444442</v>
      </c>
      <c r="N1093" s="52">
        <v>45946.719444444447</v>
      </c>
      <c r="O1093" s="44" t="s">
        <v>37</v>
      </c>
      <c r="P1093" s="44" t="s">
        <v>37</v>
      </c>
      <c r="Q1093" s="44" t="s">
        <v>3805</v>
      </c>
      <c r="R1093" s="44" t="s">
        <v>3806</v>
      </c>
      <c r="S1093" s="44" t="s">
        <v>6902</v>
      </c>
      <c r="T1093" s="44" t="s">
        <v>1178</v>
      </c>
      <c r="U1093" s="44">
        <v>32</v>
      </c>
      <c r="V1093" s="44" t="s">
        <v>42</v>
      </c>
      <c r="W1093" s="44" t="str">
        <f>VLOOKUP(D1093,TIPOLOGIA!A:F,6,0)</f>
        <v>TERRESTRE</v>
      </c>
      <c r="X1093" s="44" t="s">
        <v>3837</v>
      </c>
      <c r="Y1093" s="44">
        <v>1</v>
      </c>
      <c r="Z1093" s="63">
        <f>IF(T1093="SOPORTE_TELEFÓNICO",'TARIFAS 2025'!$B$14,IF(V1093="PRINCIPAL",'TARIFAS 2025'!$B$11,IF(V1093="INTERMEDIA",'TARIFAS 2025'!$C$11,IF(V1093="LEJANA",'TARIFAS 2025'!$D$11))))</f>
        <v>31419</v>
      </c>
      <c r="AA1093" s="63">
        <f t="shared" si="17"/>
        <v>31419</v>
      </c>
      <c r="AB1093" s="41"/>
      <c r="AC1093" s="41"/>
      <c r="AD1093" s="41"/>
      <c r="AE1093" s="41"/>
      <c r="AF1093" s="41"/>
      <c r="AG1093" s="41"/>
      <c r="AH1093" s="41"/>
      <c r="AI1093" s="41"/>
      <c r="AJ1093" s="41"/>
      <c r="AK1093" s="41"/>
      <c r="AL1093" s="41"/>
      <c r="AM1093" s="41"/>
      <c r="AN1093" s="41"/>
      <c r="AO1093" s="41"/>
      <c r="AP1093" s="41"/>
      <c r="AQ1093" s="41"/>
      <c r="AR1093" s="41"/>
      <c r="AS1093" s="41"/>
      <c r="AT1093" s="41"/>
      <c r="AU1093" s="41"/>
      <c r="AV1093" s="41"/>
      <c r="AW1093" s="41"/>
      <c r="AX1093" s="41"/>
      <c r="AY1093" s="41"/>
      <c r="AZ1093" s="41"/>
      <c r="BA1093" s="41"/>
      <c r="BB1093" s="41"/>
      <c r="BC1093" s="41"/>
      <c r="BD1093" s="41"/>
      <c r="BE1093" s="41"/>
      <c r="BF1093" s="41"/>
      <c r="BG1093" s="41"/>
    </row>
    <row r="1094" spans="1:59" s="35" customFormat="1" ht="15.6">
      <c r="A1094" s="44" t="s">
        <v>90</v>
      </c>
      <c r="B1094" s="44" t="str">
        <f>VLOOKUP(A1094,'CENTROS DE COSTOS'!A:D,2,0)</f>
        <v>0036-0005</v>
      </c>
      <c r="C1094" s="44" t="str">
        <f>VLOOKUP(A1094,'CENTROS DE COSTOS'!A:D,3,0)</f>
        <v>Wompi Noroccidente</v>
      </c>
      <c r="D1094" s="44">
        <v>5360</v>
      </c>
      <c r="E1094" s="44">
        <v>2885651</v>
      </c>
      <c r="F1094" s="44">
        <v>35408</v>
      </c>
      <c r="G1094" s="44" t="s">
        <v>35</v>
      </c>
      <c r="H1094" s="44" t="s">
        <v>122</v>
      </c>
      <c r="I1094" s="44" t="s">
        <v>2503</v>
      </c>
      <c r="J1094" s="44" t="s">
        <v>6903</v>
      </c>
      <c r="K1094" s="44" t="s">
        <v>1174</v>
      </c>
      <c r="L1094" s="44" t="s">
        <v>6904</v>
      </c>
      <c r="M1094" s="52">
        <v>45945.542361111111</v>
      </c>
      <c r="N1094" s="52">
        <v>45946.720138888886</v>
      </c>
      <c r="O1094" s="44" t="s">
        <v>37</v>
      </c>
      <c r="P1094" s="44" t="s">
        <v>37</v>
      </c>
      <c r="Q1094" s="44" t="s">
        <v>3805</v>
      </c>
      <c r="R1094" s="44" t="s">
        <v>3806</v>
      </c>
      <c r="S1094" s="44" t="s">
        <v>6905</v>
      </c>
      <c r="T1094" s="44" t="s">
        <v>1178</v>
      </c>
      <c r="U1094" s="44">
        <v>40</v>
      </c>
      <c r="V1094" s="44" t="s">
        <v>42</v>
      </c>
      <c r="W1094" s="44" t="str">
        <f>VLOOKUP(D1094,TIPOLOGIA!A:F,6,0)</f>
        <v>TERRESTRE</v>
      </c>
      <c r="X1094" s="44" t="s">
        <v>3837</v>
      </c>
      <c r="Y1094" s="44">
        <v>1</v>
      </c>
      <c r="Z1094" s="63">
        <f>IF(T1094="SOPORTE_TELEFÓNICO",'TARIFAS 2025'!$B$14,IF(V1094="PRINCIPAL",'TARIFAS 2025'!$B$11,IF(V1094="INTERMEDIA",'TARIFAS 2025'!$C$11,IF(V1094="LEJANA",'TARIFAS 2025'!$D$11))))</f>
        <v>31419</v>
      </c>
      <c r="AA1094" s="63">
        <f t="shared" si="17"/>
        <v>31419</v>
      </c>
      <c r="AB1094" s="41"/>
      <c r="AC1094" s="41"/>
      <c r="AD1094" s="41"/>
      <c r="AE1094" s="41"/>
      <c r="AF1094" s="41"/>
      <c r="AG1094" s="41"/>
      <c r="AH1094" s="41"/>
      <c r="AI1094" s="41"/>
      <c r="AJ1094" s="41"/>
      <c r="AK1094" s="41"/>
      <c r="AL1094" s="41"/>
      <c r="AM1094" s="41"/>
      <c r="AN1094" s="41"/>
      <c r="AO1094" s="41"/>
      <c r="AP1094" s="41"/>
      <c r="AQ1094" s="41"/>
      <c r="AR1094" s="41"/>
      <c r="AS1094" s="41"/>
      <c r="AT1094" s="41"/>
      <c r="AU1094" s="41"/>
      <c r="AV1094" s="41"/>
      <c r="AW1094" s="41"/>
      <c r="AX1094" s="41"/>
      <c r="AY1094" s="41"/>
      <c r="AZ1094" s="41"/>
      <c r="BA1094" s="41"/>
      <c r="BB1094" s="41"/>
      <c r="BC1094" s="41"/>
      <c r="BD1094" s="41"/>
      <c r="BE1094" s="41"/>
      <c r="BF1094" s="41"/>
      <c r="BG1094" s="41"/>
    </row>
    <row r="1095" spans="1:59" s="35" customFormat="1" ht="15.6">
      <c r="A1095" s="44" t="s">
        <v>90</v>
      </c>
      <c r="B1095" s="44" t="str">
        <f>VLOOKUP(A1095,'CENTROS DE COSTOS'!A:D,2,0)</f>
        <v>0036-0005</v>
      </c>
      <c r="C1095" s="44" t="str">
        <f>VLOOKUP(A1095,'CENTROS DE COSTOS'!A:D,3,0)</f>
        <v>Wompi Noroccidente</v>
      </c>
      <c r="D1095" s="44">
        <v>5001</v>
      </c>
      <c r="E1095" s="44">
        <v>2870888</v>
      </c>
      <c r="F1095" s="44">
        <v>60157</v>
      </c>
      <c r="G1095" s="44" t="s">
        <v>35</v>
      </c>
      <c r="H1095" s="44" t="s">
        <v>122</v>
      </c>
      <c r="I1095" s="44" t="s">
        <v>2044</v>
      </c>
      <c r="J1095" s="44" t="s">
        <v>6906</v>
      </c>
      <c r="K1095" s="44" t="s">
        <v>1174</v>
      </c>
      <c r="L1095" s="44" t="s">
        <v>6907</v>
      </c>
      <c r="M1095" s="52">
        <v>45940.679861111108</v>
      </c>
      <c r="N1095" s="52">
        <v>45946.720833333333</v>
      </c>
      <c r="O1095" s="44" t="s">
        <v>37</v>
      </c>
      <c r="P1095" s="44" t="s">
        <v>37</v>
      </c>
      <c r="Q1095" s="44" t="s">
        <v>3805</v>
      </c>
      <c r="R1095" s="44" t="s">
        <v>3806</v>
      </c>
      <c r="S1095" s="44" t="s">
        <v>6908</v>
      </c>
      <c r="T1095" s="44" t="s">
        <v>1178</v>
      </c>
      <c r="U1095" s="44">
        <v>64</v>
      </c>
      <c r="V1095" s="44" t="s">
        <v>42</v>
      </c>
      <c r="W1095" s="44" t="str">
        <f>VLOOKUP(D1095,TIPOLOGIA!A:F,6,0)</f>
        <v>TERRESTRE</v>
      </c>
      <c r="X1095" s="44" t="s">
        <v>3837</v>
      </c>
      <c r="Y1095" s="44">
        <v>1</v>
      </c>
      <c r="Z1095" s="63">
        <f>IF(T1095="SOPORTE_TELEFÓNICO",'TARIFAS 2025'!$B$14,IF(V1095="PRINCIPAL",'TARIFAS 2025'!$B$11,IF(V1095="INTERMEDIA",'TARIFAS 2025'!$C$11,IF(V1095="LEJANA",'TARIFAS 2025'!$D$11))))</f>
        <v>31419</v>
      </c>
      <c r="AA1095" s="63">
        <f t="shared" si="17"/>
        <v>31419</v>
      </c>
      <c r="AB1095" s="41"/>
      <c r="AC1095" s="41"/>
      <c r="AD1095" s="41"/>
      <c r="AE1095" s="41"/>
      <c r="AF1095" s="41"/>
      <c r="AG1095" s="41"/>
      <c r="AH1095" s="41"/>
      <c r="AI1095" s="41"/>
      <c r="AJ1095" s="41"/>
      <c r="AK1095" s="41"/>
      <c r="AL1095" s="41"/>
      <c r="AM1095" s="41"/>
      <c r="AN1095" s="41"/>
      <c r="AO1095" s="41"/>
      <c r="AP1095" s="41"/>
      <c r="AQ1095" s="41"/>
      <c r="AR1095" s="41"/>
      <c r="AS1095" s="41"/>
      <c r="AT1095" s="41"/>
      <c r="AU1095" s="41"/>
      <c r="AV1095" s="41"/>
      <c r="AW1095" s="41"/>
      <c r="AX1095" s="41"/>
      <c r="AY1095" s="41"/>
      <c r="AZ1095" s="41"/>
      <c r="BA1095" s="41"/>
      <c r="BB1095" s="41"/>
      <c r="BC1095" s="41"/>
      <c r="BD1095" s="41"/>
      <c r="BE1095" s="41"/>
      <c r="BF1095" s="41"/>
      <c r="BG1095" s="41"/>
    </row>
    <row r="1096" spans="1:59" s="35" customFormat="1" ht="15.6">
      <c r="A1096" s="44" t="s">
        <v>90</v>
      </c>
      <c r="B1096" s="44" t="str">
        <f>VLOOKUP(A1096,'CENTROS DE COSTOS'!A:D,2,0)</f>
        <v>0036-0005</v>
      </c>
      <c r="C1096" s="44" t="str">
        <f>VLOOKUP(A1096,'CENTROS DE COSTOS'!A:D,3,0)</f>
        <v>Wompi Noroccidente</v>
      </c>
      <c r="D1096" s="44">
        <v>5088</v>
      </c>
      <c r="E1096" s="44">
        <v>2873607</v>
      </c>
      <c r="F1096" s="44">
        <v>38647</v>
      </c>
      <c r="G1096" s="44" t="s">
        <v>35</v>
      </c>
      <c r="H1096" s="44" t="s">
        <v>122</v>
      </c>
      <c r="I1096" s="44" t="s">
        <v>157</v>
      </c>
      <c r="J1096" s="44" t="s">
        <v>6909</v>
      </c>
      <c r="K1096" s="44" t="s">
        <v>1174</v>
      </c>
      <c r="L1096" s="44" t="s">
        <v>6910</v>
      </c>
      <c r="M1096" s="52">
        <v>45944.333333333336</v>
      </c>
      <c r="N1096" s="52">
        <v>45946.720833333333</v>
      </c>
      <c r="O1096" s="44" t="s">
        <v>37</v>
      </c>
      <c r="P1096" s="44" t="s">
        <v>37</v>
      </c>
      <c r="Q1096" s="44" t="s">
        <v>3805</v>
      </c>
      <c r="R1096" s="44" t="s">
        <v>3806</v>
      </c>
      <c r="S1096" s="44" t="s">
        <v>6911</v>
      </c>
      <c r="T1096" s="44" t="s">
        <v>1178</v>
      </c>
      <c r="U1096" s="44">
        <v>64</v>
      </c>
      <c r="V1096" s="44" t="s">
        <v>42</v>
      </c>
      <c r="W1096" s="44" t="str">
        <f>VLOOKUP(D1096,TIPOLOGIA!A:F,6,0)</f>
        <v>TERRESTRE</v>
      </c>
      <c r="X1096" s="44" t="s">
        <v>3837</v>
      </c>
      <c r="Y1096" s="44">
        <v>1</v>
      </c>
      <c r="Z1096" s="63">
        <f>IF(T1096="SOPORTE_TELEFÓNICO",'TARIFAS 2025'!$B$14,IF(V1096="PRINCIPAL",'TARIFAS 2025'!$B$11,IF(V1096="INTERMEDIA",'TARIFAS 2025'!$C$11,IF(V1096="LEJANA",'TARIFAS 2025'!$D$11))))</f>
        <v>31419</v>
      </c>
      <c r="AA1096" s="63">
        <f t="shared" si="17"/>
        <v>31419</v>
      </c>
      <c r="AB1096" s="41"/>
      <c r="AC1096" s="41"/>
      <c r="AD1096" s="41"/>
      <c r="AE1096" s="41"/>
      <c r="AF1096" s="41"/>
      <c r="AG1096" s="41"/>
      <c r="AH1096" s="41"/>
      <c r="AI1096" s="41"/>
      <c r="AJ1096" s="41"/>
      <c r="AK1096" s="41"/>
      <c r="AL1096" s="41"/>
      <c r="AM1096" s="41"/>
      <c r="AN1096" s="41"/>
      <c r="AO1096" s="41"/>
      <c r="AP1096" s="41"/>
      <c r="AQ1096" s="41"/>
      <c r="AR1096" s="41"/>
      <c r="AS1096" s="41"/>
      <c r="AT1096" s="41"/>
      <c r="AU1096" s="41"/>
      <c r="AV1096" s="41"/>
      <c r="AW1096" s="41"/>
      <c r="AX1096" s="41"/>
      <c r="AY1096" s="41"/>
      <c r="AZ1096" s="41"/>
      <c r="BA1096" s="41"/>
      <c r="BB1096" s="41"/>
      <c r="BC1096" s="41"/>
      <c r="BD1096" s="41"/>
      <c r="BE1096" s="41"/>
      <c r="BF1096" s="41"/>
      <c r="BG1096" s="41"/>
    </row>
    <row r="1097" spans="1:59" s="35" customFormat="1" ht="15.6">
      <c r="A1097" s="44" t="s">
        <v>90</v>
      </c>
      <c r="B1097" s="44" t="str">
        <f>VLOOKUP(A1097,'CENTROS DE COSTOS'!A:D,2,0)</f>
        <v>0036-0005</v>
      </c>
      <c r="C1097" s="44" t="str">
        <f>VLOOKUP(A1097,'CENTROS DE COSTOS'!A:D,3,0)</f>
        <v>Wompi Noroccidente</v>
      </c>
      <c r="D1097" s="44">
        <v>5001</v>
      </c>
      <c r="E1097" s="44">
        <v>2873481</v>
      </c>
      <c r="F1097" s="44">
        <v>61333</v>
      </c>
      <c r="G1097" s="44" t="s">
        <v>35</v>
      </c>
      <c r="H1097" s="44" t="s">
        <v>122</v>
      </c>
      <c r="I1097" s="44" t="s">
        <v>90</v>
      </c>
      <c r="J1097" s="44" t="s">
        <v>6912</v>
      </c>
      <c r="K1097" s="44" t="s">
        <v>1174</v>
      </c>
      <c r="L1097" s="44" t="s">
        <v>6913</v>
      </c>
      <c r="M1097" s="52">
        <v>45944.333333333336</v>
      </c>
      <c r="N1097" s="52">
        <v>45946.72152777778</v>
      </c>
      <c r="O1097" s="44" t="s">
        <v>37</v>
      </c>
      <c r="P1097" s="44" t="s">
        <v>37</v>
      </c>
      <c r="Q1097" s="44" t="s">
        <v>3805</v>
      </c>
      <c r="R1097" s="44" t="s">
        <v>3806</v>
      </c>
      <c r="S1097" s="44" t="s">
        <v>6914</v>
      </c>
      <c r="T1097" s="44" t="s">
        <v>1178</v>
      </c>
      <c r="U1097" s="44">
        <v>24</v>
      </c>
      <c r="V1097" s="44" t="s">
        <v>42</v>
      </c>
      <c r="W1097" s="44" t="str">
        <f>VLOOKUP(D1097,TIPOLOGIA!A:F,6,0)</f>
        <v>TERRESTRE</v>
      </c>
      <c r="X1097" s="44" t="s">
        <v>3837</v>
      </c>
      <c r="Y1097" s="44">
        <v>1</v>
      </c>
      <c r="Z1097" s="63">
        <f>IF(T1097="SOPORTE_TELEFÓNICO",'TARIFAS 2025'!$B$14,IF(V1097="PRINCIPAL",'TARIFAS 2025'!$B$11,IF(V1097="INTERMEDIA",'TARIFAS 2025'!$C$11,IF(V1097="LEJANA",'TARIFAS 2025'!$D$11))))</f>
        <v>31419</v>
      </c>
      <c r="AA1097" s="63">
        <f t="shared" si="17"/>
        <v>31419</v>
      </c>
      <c r="AB1097" s="41"/>
      <c r="AC1097" s="41"/>
      <c r="AD1097" s="41"/>
      <c r="AE1097" s="41"/>
      <c r="AF1097" s="41"/>
      <c r="AG1097" s="41"/>
      <c r="AH1097" s="41"/>
      <c r="AI1097" s="41"/>
      <c r="AJ1097" s="41"/>
      <c r="AK1097" s="41"/>
      <c r="AL1097" s="41"/>
      <c r="AM1097" s="41"/>
      <c r="AN1097" s="41"/>
      <c r="AO1097" s="41"/>
      <c r="AP1097" s="41"/>
      <c r="AQ1097" s="41"/>
      <c r="AR1097" s="41"/>
      <c r="AS1097" s="41"/>
      <c r="AT1097" s="41"/>
      <c r="AU1097" s="41"/>
      <c r="AV1097" s="41"/>
      <c r="AW1097" s="41"/>
      <c r="AX1097" s="41"/>
      <c r="AY1097" s="41"/>
      <c r="AZ1097" s="41"/>
      <c r="BA1097" s="41"/>
      <c r="BB1097" s="41"/>
      <c r="BC1097" s="41"/>
      <c r="BD1097" s="41"/>
      <c r="BE1097" s="41"/>
      <c r="BF1097" s="41"/>
      <c r="BG1097" s="41"/>
    </row>
    <row r="1098" spans="1:59" s="35" customFormat="1" ht="15.6">
      <c r="A1098" s="44" t="s">
        <v>90</v>
      </c>
      <c r="B1098" s="44" t="str">
        <f>VLOOKUP(A1098,'CENTROS DE COSTOS'!A:D,2,0)</f>
        <v>0036-0005</v>
      </c>
      <c r="C1098" s="44" t="str">
        <f>VLOOKUP(A1098,'CENTROS DE COSTOS'!A:D,3,0)</f>
        <v>Wompi Noroccidente</v>
      </c>
      <c r="D1098" s="44">
        <v>5001</v>
      </c>
      <c r="E1098" s="44">
        <v>2878000</v>
      </c>
      <c r="F1098" s="44">
        <v>74439</v>
      </c>
      <c r="G1098" s="44" t="s">
        <v>35</v>
      </c>
      <c r="H1098" s="44" t="s">
        <v>122</v>
      </c>
      <c r="I1098" s="44" t="s">
        <v>2044</v>
      </c>
      <c r="J1098" s="44" t="s">
        <v>3258</v>
      </c>
      <c r="K1098" s="44" t="s">
        <v>1174</v>
      </c>
      <c r="L1098" s="44" t="s">
        <v>6915</v>
      </c>
      <c r="M1098" s="52">
        <v>45944.474999999999</v>
      </c>
      <c r="N1098" s="52">
        <v>45946.722916666666</v>
      </c>
      <c r="O1098" s="44" t="s">
        <v>37</v>
      </c>
      <c r="P1098" s="44" t="s">
        <v>37</v>
      </c>
      <c r="Q1098" s="44" t="s">
        <v>3805</v>
      </c>
      <c r="R1098" s="44" t="s">
        <v>3806</v>
      </c>
      <c r="S1098" s="44" t="s">
        <v>6916</v>
      </c>
      <c r="T1098" s="44" t="s">
        <v>1178</v>
      </c>
      <c r="U1098" s="44">
        <v>24</v>
      </c>
      <c r="V1098" s="44" t="s">
        <v>42</v>
      </c>
      <c r="W1098" s="44" t="str">
        <f>VLOOKUP(D1098,TIPOLOGIA!A:F,6,0)</f>
        <v>TERRESTRE</v>
      </c>
      <c r="X1098" s="44" t="s">
        <v>5226</v>
      </c>
      <c r="Y1098" s="44">
        <v>1</v>
      </c>
      <c r="Z1098" s="63">
        <f>IF(T1098="SOPORTE_TELEFÓNICO",'TARIFAS 2025'!$B$14,IF(V1098="PRINCIPAL",'TARIFAS 2025'!$B$11,IF(V1098="INTERMEDIA",'TARIFAS 2025'!$C$11,IF(V1098="LEJANA",'TARIFAS 2025'!$D$11))))</f>
        <v>31419</v>
      </c>
      <c r="AA1098" s="63">
        <f t="shared" si="17"/>
        <v>31419</v>
      </c>
      <c r="AB1098" s="41"/>
      <c r="AC1098" s="41"/>
      <c r="AD1098" s="41"/>
      <c r="AE1098" s="41"/>
      <c r="AF1098" s="41"/>
      <c r="AG1098" s="41"/>
      <c r="AH1098" s="41"/>
      <c r="AI1098" s="41"/>
      <c r="AJ1098" s="41"/>
      <c r="AK1098" s="41"/>
      <c r="AL1098" s="41"/>
      <c r="AM1098" s="41"/>
      <c r="AN1098" s="41"/>
      <c r="AO1098" s="41"/>
      <c r="AP1098" s="41"/>
      <c r="AQ1098" s="41"/>
      <c r="AR1098" s="41"/>
      <c r="AS1098" s="41"/>
      <c r="AT1098" s="41"/>
      <c r="AU1098" s="41"/>
      <c r="AV1098" s="41"/>
      <c r="AW1098" s="41"/>
      <c r="AX1098" s="41"/>
      <c r="AY1098" s="41"/>
      <c r="AZ1098" s="41"/>
      <c r="BA1098" s="41"/>
      <c r="BB1098" s="41"/>
      <c r="BC1098" s="41"/>
      <c r="BD1098" s="41"/>
      <c r="BE1098" s="41"/>
      <c r="BF1098" s="41"/>
      <c r="BG1098" s="41"/>
    </row>
    <row r="1099" spans="1:59" s="35" customFormat="1" ht="15.6">
      <c r="A1099" s="44" t="s">
        <v>90</v>
      </c>
      <c r="B1099" s="44" t="str">
        <f>VLOOKUP(A1099,'CENTROS DE COSTOS'!A:D,2,0)</f>
        <v>0036-0005</v>
      </c>
      <c r="C1099" s="44" t="str">
        <f>VLOOKUP(A1099,'CENTROS DE COSTOS'!A:D,3,0)</f>
        <v>Wompi Noroccidente</v>
      </c>
      <c r="D1099" s="44">
        <v>5001</v>
      </c>
      <c r="E1099" s="44">
        <v>2876203</v>
      </c>
      <c r="F1099" s="44">
        <v>73788</v>
      </c>
      <c r="G1099" s="44" t="s">
        <v>35</v>
      </c>
      <c r="H1099" s="44" t="s">
        <v>122</v>
      </c>
      <c r="I1099" s="44" t="s">
        <v>2044</v>
      </c>
      <c r="J1099" s="44" t="s">
        <v>6917</v>
      </c>
      <c r="K1099" s="44" t="s">
        <v>1174</v>
      </c>
      <c r="L1099" s="44" t="s">
        <v>6918</v>
      </c>
      <c r="M1099" s="52">
        <v>45944.387499999997</v>
      </c>
      <c r="N1099" s="52">
        <v>45946.722916666666</v>
      </c>
      <c r="O1099" s="44" t="s">
        <v>37</v>
      </c>
      <c r="P1099" s="44" t="s">
        <v>37</v>
      </c>
      <c r="Q1099" s="44" t="s">
        <v>3805</v>
      </c>
      <c r="R1099" s="44" t="s">
        <v>3806</v>
      </c>
      <c r="S1099" s="44" t="s">
        <v>6919</v>
      </c>
      <c r="T1099" s="44" t="s">
        <v>1178</v>
      </c>
      <c r="U1099" s="44">
        <v>40</v>
      </c>
      <c r="V1099" s="44" t="s">
        <v>42</v>
      </c>
      <c r="W1099" s="44" t="str">
        <f>VLOOKUP(D1099,TIPOLOGIA!A:F,6,0)</f>
        <v>TERRESTRE</v>
      </c>
      <c r="X1099" s="44" t="s">
        <v>3837</v>
      </c>
      <c r="Y1099" s="44">
        <v>1</v>
      </c>
      <c r="Z1099" s="63">
        <f>IF(T1099="SOPORTE_TELEFÓNICO",'TARIFAS 2025'!$B$14,IF(V1099="PRINCIPAL",'TARIFAS 2025'!$B$11,IF(V1099="INTERMEDIA",'TARIFAS 2025'!$C$11,IF(V1099="LEJANA",'TARIFAS 2025'!$D$11))))</f>
        <v>31419</v>
      </c>
      <c r="AA1099" s="63">
        <f t="shared" si="17"/>
        <v>31419</v>
      </c>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1"/>
      <c r="BD1099" s="41"/>
      <c r="BE1099" s="41"/>
      <c r="BF1099" s="41"/>
      <c r="BG1099" s="41"/>
    </row>
    <row r="1100" spans="1:59" s="35" customFormat="1" ht="15.6">
      <c r="A1100" s="44" t="s">
        <v>90</v>
      </c>
      <c r="B1100" s="44" t="str">
        <f>VLOOKUP(A1100,'CENTROS DE COSTOS'!A:D,2,0)</f>
        <v>0036-0005</v>
      </c>
      <c r="C1100" s="44" t="str">
        <f>VLOOKUP(A1100,'CENTROS DE COSTOS'!A:D,3,0)</f>
        <v>Wompi Noroccidente</v>
      </c>
      <c r="D1100" s="44">
        <v>5001</v>
      </c>
      <c r="E1100" s="44">
        <v>2878587</v>
      </c>
      <c r="F1100" s="44">
        <v>79436</v>
      </c>
      <c r="G1100" s="44" t="s">
        <v>35</v>
      </c>
      <c r="H1100" s="44" t="s">
        <v>122</v>
      </c>
      <c r="I1100" s="44" t="s">
        <v>2044</v>
      </c>
      <c r="J1100" s="44" t="s">
        <v>6920</v>
      </c>
      <c r="K1100" s="44" t="s">
        <v>1174</v>
      </c>
      <c r="L1100" s="44" t="s">
        <v>6921</v>
      </c>
      <c r="M1100" s="52">
        <v>45944.534722222219</v>
      </c>
      <c r="N1100" s="52">
        <v>45946.723611111112</v>
      </c>
      <c r="O1100" s="44" t="s">
        <v>37</v>
      </c>
      <c r="P1100" s="44" t="s">
        <v>37</v>
      </c>
      <c r="Q1100" s="44" t="s">
        <v>3805</v>
      </c>
      <c r="R1100" s="44" t="s">
        <v>3806</v>
      </c>
      <c r="S1100" s="44" t="s">
        <v>6922</v>
      </c>
      <c r="T1100" s="44" t="s">
        <v>1178</v>
      </c>
      <c r="U1100" s="44">
        <v>16</v>
      </c>
      <c r="V1100" s="44" t="s">
        <v>42</v>
      </c>
      <c r="W1100" s="44" t="str">
        <f>VLOOKUP(D1100,TIPOLOGIA!A:F,6,0)</f>
        <v>TERRESTRE</v>
      </c>
      <c r="X1100" s="44" t="s">
        <v>3837</v>
      </c>
      <c r="Y1100" s="44">
        <v>1</v>
      </c>
      <c r="Z1100" s="63">
        <f>IF(T1100="SOPORTE_TELEFÓNICO",'TARIFAS 2025'!$B$14,IF(V1100="PRINCIPAL",'TARIFAS 2025'!$B$11,IF(V1100="INTERMEDIA",'TARIFAS 2025'!$C$11,IF(V1100="LEJANA",'TARIFAS 2025'!$D$11))))</f>
        <v>31419</v>
      </c>
      <c r="AA1100" s="63">
        <f t="shared" si="17"/>
        <v>31419</v>
      </c>
      <c r="AB1100" s="41"/>
      <c r="AC1100" s="41"/>
      <c r="AD1100" s="41"/>
      <c r="AE1100" s="41"/>
      <c r="AF1100" s="41"/>
      <c r="AG1100" s="41"/>
      <c r="AH1100" s="41"/>
      <c r="AI1100" s="41"/>
      <c r="AJ1100" s="41"/>
      <c r="AK1100" s="41"/>
      <c r="AL1100" s="41"/>
      <c r="AM1100" s="41"/>
      <c r="AN1100" s="41"/>
      <c r="AO1100" s="41"/>
      <c r="AP1100" s="41"/>
      <c r="AQ1100" s="41"/>
      <c r="AR1100" s="41"/>
      <c r="AS1100" s="41"/>
      <c r="AT1100" s="41"/>
      <c r="AU1100" s="41"/>
      <c r="AV1100" s="41"/>
      <c r="AW1100" s="41"/>
      <c r="AX1100" s="41"/>
      <c r="AY1100" s="41"/>
      <c r="AZ1100" s="41"/>
      <c r="BA1100" s="41"/>
      <c r="BB1100" s="41"/>
      <c r="BC1100" s="41"/>
      <c r="BD1100" s="41"/>
      <c r="BE1100" s="41"/>
      <c r="BF1100" s="41"/>
      <c r="BG1100" s="41"/>
    </row>
    <row r="1101" spans="1:59" s="35" customFormat="1" ht="15.6">
      <c r="A1101" s="44" t="s">
        <v>73</v>
      </c>
      <c r="B1101" s="44" t="str">
        <f>VLOOKUP(A1101,'CENTROS DE COSTOS'!A:D,2,0)</f>
        <v>0036-0004</v>
      </c>
      <c r="C1101" s="44" t="str">
        <f>VLOOKUP(A1101,'CENTROS DE COSTOS'!A:D,3,0)</f>
        <v>Wompi Centro</v>
      </c>
      <c r="D1101" s="44">
        <v>11001</v>
      </c>
      <c r="E1101" s="44">
        <v>2860232</v>
      </c>
      <c r="F1101" s="44">
        <v>40672</v>
      </c>
      <c r="G1101" s="44" t="s">
        <v>35</v>
      </c>
      <c r="H1101" s="44" t="s">
        <v>620</v>
      </c>
      <c r="I1101" s="44" t="s">
        <v>73</v>
      </c>
      <c r="J1101" s="44" t="s">
        <v>2745</v>
      </c>
      <c r="K1101" s="44" t="s">
        <v>1174</v>
      </c>
      <c r="L1101" s="44" t="s">
        <v>6923</v>
      </c>
      <c r="M1101" s="52">
        <v>45939.333333333336</v>
      </c>
      <c r="N1101" s="52">
        <v>45946.970138888886</v>
      </c>
      <c r="O1101" s="44" t="s">
        <v>37</v>
      </c>
      <c r="P1101" s="44" t="s">
        <v>37</v>
      </c>
      <c r="Q1101" s="44" t="s">
        <v>3805</v>
      </c>
      <c r="R1101" s="44" t="s">
        <v>3806</v>
      </c>
      <c r="S1101" s="44" t="s">
        <v>6924</v>
      </c>
      <c r="T1101" s="44" t="s">
        <v>1178</v>
      </c>
      <c r="U1101" s="44">
        <v>64</v>
      </c>
      <c r="V1101" s="44" t="s">
        <v>42</v>
      </c>
      <c r="W1101" s="44" t="str">
        <f>VLOOKUP(D1101,TIPOLOGIA!A:F,6,0)</f>
        <v>TERRESTRE</v>
      </c>
      <c r="X1101" s="44" t="s">
        <v>5226</v>
      </c>
      <c r="Y1101" s="44">
        <v>1</v>
      </c>
      <c r="Z1101" s="63">
        <f>IF(T1101="SOPORTE_TELEFÓNICO",'TARIFAS 2025'!$B$14,IF(V1101="PRINCIPAL",'TARIFAS 2025'!$B$11,IF(V1101="INTERMEDIA",'TARIFAS 2025'!$C$11,IF(V1101="LEJANA",'TARIFAS 2025'!$D$11))))</f>
        <v>31419</v>
      </c>
      <c r="AA1101" s="63">
        <f t="shared" si="17"/>
        <v>31419</v>
      </c>
      <c r="AB1101" s="41"/>
      <c r="AC1101" s="41"/>
      <c r="AD1101" s="41"/>
      <c r="AE1101" s="41"/>
      <c r="AF1101" s="41"/>
      <c r="AG1101" s="41"/>
      <c r="AH1101" s="41"/>
      <c r="AI1101" s="41"/>
      <c r="AJ1101" s="41"/>
      <c r="AK1101" s="41"/>
      <c r="AL1101" s="41"/>
      <c r="AM1101" s="41"/>
      <c r="AN1101" s="41"/>
      <c r="AO1101" s="41"/>
      <c r="AP1101" s="41"/>
      <c r="AQ1101" s="41"/>
      <c r="AR1101" s="41"/>
      <c r="AS1101" s="41"/>
      <c r="AT1101" s="41"/>
      <c r="AU1101" s="41"/>
      <c r="AV1101" s="41"/>
      <c r="AW1101" s="41"/>
      <c r="AX1101" s="41"/>
      <c r="AY1101" s="41"/>
      <c r="AZ1101" s="41"/>
      <c r="BA1101" s="41"/>
      <c r="BB1101" s="41"/>
      <c r="BC1101" s="41"/>
      <c r="BD1101" s="41"/>
      <c r="BE1101" s="41"/>
      <c r="BF1101" s="41"/>
      <c r="BG1101" s="41"/>
    </row>
    <row r="1102" spans="1:59" s="35" customFormat="1" ht="15.6">
      <c r="A1102" s="44" t="s">
        <v>93</v>
      </c>
      <c r="B1102" s="44" t="str">
        <f>VLOOKUP(A1102,'CENTROS DE COSTOS'!A:D,2,0)</f>
        <v>0036-0003</v>
      </c>
      <c r="C1102" s="44" t="str">
        <f>VLOOKUP(A1102,'CENTROS DE COSTOS'!A:D,3,0)</f>
        <v>Wompi Suroccidente</v>
      </c>
      <c r="D1102" s="44">
        <v>52258</v>
      </c>
      <c r="E1102" s="44">
        <v>2861164</v>
      </c>
      <c r="F1102" s="44">
        <v>26150</v>
      </c>
      <c r="G1102" s="44" t="s">
        <v>35</v>
      </c>
      <c r="H1102" s="44" t="s">
        <v>135</v>
      </c>
      <c r="I1102" s="44" t="s">
        <v>857</v>
      </c>
      <c r="J1102" s="44" t="s">
        <v>6925</v>
      </c>
      <c r="K1102" s="44" t="s">
        <v>1174</v>
      </c>
      <c r="L1102" s="44" t="s">
        <v>6926</v>
      </c>
      <c r="M1102" s="52">
        <v>45939.354166666664</v>
      </c>
      <c r="N1102" s="52">
        <v>45947.34375</v>
      </c>
      <c r="O1102" s="44" t="s">
        <v>37</v>
      </c>
      <c r="P1102" s="44" t="s">
        <v>37</v>
      </c>
      <c r="Q1102" s="44" t="s">
        <v>3805</v>
      </c>
      <c r="R1102" s="44" t="s">
        <v>3806</v>
      </c>
      <c r="S1102" s="44" t="s">
        <v>6927</v>
      </c>
      <c r="T1102" s="44" t="s">
        <v>3828</v>
      </c>
      <c r="U1102" s="44">
        <v>32</v>
      </c>
      <c r="V1102" s="44" t="s">
        <v>43</v>
      </c>
      <c r="W1102" s="44" t="str">
        <f>VLOOKUP(D1102,TIPOLOGIA!A:F,6,0)</f>
        <v>TERRESTRE</v>
      </c>
      <c r="X1102" s="44" t="s">
        <v>2281</v>
      </c>
      <c r="Y1102" s="44">
        <v>1</v>
      </c>
      <c r="Z1102" s="63">
        <f>IF(T1102="SOPORTE_TELEFÓNICO",'TARIFAS 2025'!$B$14,IF(V1102="PRINCIPAL",'TARIFAS 2025'!$B$11,IF(V1102="INTERMEDIA",'TARIFAS 2025'!$C$11,IF(V1102="LEJANA",'TARIFAS 2025'!$D$11))))</f>
        <v>36351</v>
      </c>
      <c r="AA1102" s="63">
        <f t="shared" si="17"/>
        <v>36351</v>
      </c>
      <c r="AB1102" s="41"/>
      <c r="AC1102" s="41"/>
      <c r="AD1102" s="41"/>
      <c r="AE1102" s="41"/>
      <c r="AF1102" s="41"/>
      <c r="AG1102" s="41"/>
      <c r="AH1102" s="41"/>
      <c r="AI1102" s="41"/>
      <c r="AJ1102" s="41"/>
      <c r="AK1102" s="41"/>
      <c r="AL1102" s="41"/>
      <c r="AM1102" s="41"/>
      <c r="AN1102" s="41"/>
      <c r="AO1102" s="41"/>
      <c r="AP1102" s="41"/>
      <c r="AQ1102" s="41"/>
      <c r="AR1102" s="41"/>
      <c r="AS1102" s="41"/>
      <c r="AT1102" s="41"/>
      <c r="AU1102" s="41"/>
      <c r="AV1102" s="41"/>
      <c r="AW1102" s="41"/>
      <c r="AX1102" s="41"/>
      <c r="AY1102" s="41"/>
      <c r="AZ1102" s="41"/>
      <c r="BA1102" s="41"/>
      <c r="BB1102" s="41"/>
      <c r="BC1102" s="41"/>
      <c r="BD1102" s="41"/>
      <c r="BE1102" s="41"/>
      <c r="BF1102" s="41"/>
      <c r="BG1102" s="41"/>
    </row>
    <row r="1103" spans="1:59" s="35" customFormat="1" ht="15.6">
      <c r="A1103" s="44" t="s">
        <v>83</v>
      </c>
      <c r="B1103" s="44" t="str">
        <f>VLOOKUP(A1103,'CENTROS DE COSTOS'!A:D,2,0)</f>
        <v>0036-0007</v>
      </c>
      <c r="C1103" s="44" t="str">
        <f>VLOOKUP(A1103,'CENTROS DE COSTOS'!A:D,3,0)</f>
        <v>Wompi Santander</v>
      </c>
      <c r="D1103" s="44">
        <v>54099</v>
      </c>
      <c r="E1103" s="44">
        <v>2861436</v>
      </c>
      <c r="F1103" s="44">
        <v>78866</v>
      </c>
      <c r="G1103" s="44" t="s">
        <v>35</v>
      </c>
      <c r="H1103" s="44" t="s">
        <v>893</v>
      </c>
      <c r="I1103" s="44" t="s">
        <v>897</v>
      </c>
      <c r="J1103" s="44" t="s">
        <v>2538</v>
      </c>
      <c r="K1103" s="44" t="s">
        <v>1174</v>
      </c>
      <c r="L1103" s="44" t="s">
        <v>6928</v>
      </c>
      <c r="M1103" s="52">
        <v>45939.364583333336</v>
      </c>
      <c r="N1103" s="52">
        <v>45947.347222222219</v>
      </c>
      <c r="O1103" s="44" t="s">
        <v>37</v>
      </c>
      <c r="P1103" s="44" t="s">
        <v>37</v>
      </c>
      <c r="Q1103" s="44" t="s">
        <v>3805</v>
      </c>
      <c r="R1103" s="44" t="s">
        <v>3806</v>
      </c>
      <c r="S1103" s="44" t="s">
        <v>6929</v>
      </c>
      <c r="T1103" s="44" t="s">
        <v>3828</v>
      </c>
      <c r="U1103" s="44">
        <v>24</v>
      </c>
      <c r="V1103" s="44" t="s">
        <v>43</v>
      </c>
      <c r="W1103" s="44" t="str">
        <f>VLOOKUP(D1103,TIPOLOGIA!A:F,6,0)</f>
        <v>TERRESTRE</v>
      </c>
      <c r="X1103" s="44" t="s">
        <v>1901</v>
      </c>
      <c r="Y1103" s="44">
        <v>1</v>
      </c>
      <c r="Z1103" s="63">
        <f>IF(T1103="SOPORTE_TELEFÓNICO",'TARIFAS 2025'!$B$14,IF(V1103="PRINCIPAL",'TARIFAS 2025'!$B$11,IF(V1103="INTERMEDIA",'TARIFAS 2025'!$C$11,IF(V1103="LEJANA",'TARIFAS 2025'!$D$11))))</f>
        <v>36351</v>
      </c>
      <c r="AA1103" s="63">
        <f t="shared" si="17"/>
        <v>36351</v>
      </c>
      <c r="AB1103" s="41"/>
      <c r="AC1103" s="41"/>
      <c r="AD1103" s="41"/>
      <c r="AE1103" s="41"/>
      <c r="AF1103" s="41"/>
      <c r="AG1103" s="41"/>
      <c r="AH1103" s="41"/>
      <c r="AI1103" s="41"/>
      <c r="AJ1103" s="41"/>
      <c r="AK1103" s="41"/>
      <c r="AL1103" s="41"/>
      <c r="AM1103" s="41"/>
      <c r="AN1103" s="41"/>
      <c r="AO1103" s="41"/>
      <c r="AP1103" s="41"/>
      <c r="AQ1103" s="41"/>
      <c r="AR1103" s="41"/>
      <c r="AS1103" s="41"/>
      <c r="AT1103" s="41"/>
      <c r="AU1103" s="41"/>
      <c r="AV1103" s="41"/>
      <c r="AW1103" s="41"/>
      <c r="AX1103" s="41"/>
      <c r="AY1103" s="41"/>
      <c r="AZ1103" s="41"/>
      <c r="BA1103" s="41"/>
      <c r="BB1103" s="41"/>
      <c r="BC1103" s="41"/>
      <c r="BD1103" s="41"/>
      <c r="BE1103" s="41"/>
      <c r="BF1103" s="41"/>
      <c r="BG1103" s="41"/>
    </row>
    <row r="1104" spans="1:59" s="35" customFormat="1" ht="15.6">
      <c r="A1104" s="44" t="s">
        <v>93</v>
      </c>
      <c r="B1104" s="44" t="str">
        <f>VLOOKUP(A1104,'CENTROS DE COSTOS'!A:D,2,0)</f>
        <v>0036-0003</v>
      </c>
      <c r="C1104" s="44" t="str">
        <f>VLOOKUP(A1104,'CENTROS DE COSTOS'!A:D,3,0)</f>
        <v>Wompi Suroccidente</v>
      </c>
      <c r="D1104" s="44">
        <v>52001</v>
      </c>
      <c r="E1104" s="44">
        <v>2863941</v>
      </c>
      <c r="F1104" s="44">
        <v>57796</v>
      </c>
      <c r="G1104" s="44" t="s">
        <v>35</v>
      </c>
      <c r="H1104" s="44" t="s">
        <v>135</v>
      </c>
      <c r="I1104" s="44" t="s">
        <v>93</v>
      </c>
      <c r="J1104" s="44" t="s">
        <v>6930</v>
      </c>
      <c r="K1104" s="44" t="s">
        <v>1174</v>
      </c>
      <c r="L1104" s="44" t="s">
        <v>6931</v>
      </c>
      <c r="M1104" s="52">
        <v>45939.545138888891</v>
      </c>
      <c r="N1104" s="52">
        <v>45947.353472222225</v>
      </c>
      <c r="O1104" s="44" t="s">
        <v>37</v>
      </c>
      <c r="P1104" s="44" t="s">
        <v>37</v>
      </c>
      <c r="Q1104" s="44" t="s">
        <v>3805</v>
      </c>
      <c r="R1104" s="44" t="s">
        <v>3806</v>
      </c>
      <c r="S1104" s="44" t="s">
        <v>6932</v>
      </c>
      <c r="T1104" s="44" t="s">
        <v>1178</v>
      </c>
      <c r="U1104" s="44">
        <v>24</v>
      </c>
      <c r="V1104" s="44" t="s">
        <v>42</v>
      </c>
      <c r="W1104" s="44" t="str">
        <f>VLOOKUP(D1104,TIPOLOGIA!A:F,6,0)</f>
        <v>TERRESTRE</v>
      </c>
      <c r="X1104" s="44" t="s">
        <v>2221</v>
      </c>
      <c r="Y1104" s="44">
        <v>1</v>
      </c>
      <c r="Z1104" s="63">
        <f>IF(T1104="SOPORTE_TELEFÓNICO",'TARIFAS 2025'!$B$14,IF(V1104="PRINCIPAL",'TARIFAS 2025'!$B$11,IF(V1104="INTERMEDIA",'TARIFAS 2025'!$C$11,IF(V1104="LEJANA",'TARIFAS 2025'!$D$11))))</f>
        <v>31419</v>
      </c>
      <c r="AA1104" s="63">
        <f t="shared" si="17"/>
        <v>31419</v>
      </c>
      <c r="AB1104" s="41"/>
      <c r="AC1104" s="41"/>
      <c r="AD1104" s="41"/>
      <c r="AE1104" s="41"/>
      <c r="AF1104" s="41"/>
      <c r="AG1104" s="41"/>
      <c r="AH1104" s="41"/>
      <c r="AI1104" s="41"/>
      <c r="AJ1104" s="41"/>
      <c r="AK1104" s="41"/>
      <c r="AL1104" s="41"/>
      <c r="AM1104" s="41"/>
      <c r="AN1104" s="41"/>
      <c r="AO1104" s="41"/>
      <c r="AP1104" s="41"/>
      <c r="AQ1104" s="41"/>
      <c r="AR1104" s="41"/>
      <c r="AS1104" s="41"/>
      <c r="AT1104" s="41"/>
      <c r="AU1104" s="41"/>
      <c r="AV1104" s="41"/>
      <c r="AW1104" s="41"/>
      <c r="AX1104" s="41"/>
      <c r="AY1104" s="41"/>
      <c r="AZ1104" s="41"/>
      <c r="BA1104" s="41"/>
      <c r="BB1104" s="41"/>
      <c r="BC1104" s="41"/>
      <c r="BD1104" s="41"/>
      <c r="BE1104" s="41"/>
      <c r="BF1104" s="41"/>
      <c r="BG1104" s="41"/>
    </row>
    <row r="1105" spans="1:59" s="35" customFormat="1" ht="15.6">
      <c r="A1105" s="44" t="s">
        <v>73</v>
      </c>
      <c r="B1105" s="44" t="str">
        <f>VLOOKUP(A1105,'CENTROS DE COSTOS'!A:D,2,0)</f>
        <v>0036-0004</v>
      </c>
      <c r="C1105" s="44" t="str">
        <f>VLOOKUP(A1105,'CENTROS DE COSTOS'!A:D,3,0)</f>
        <v>Wompi Centro</v>
      </c>
      <c r="D1105" s="44">
        <v>11001</v>
      </c>
      <c r="E1105" s="44">
        <v>2864084</v>
      </c>
      <c r="F1105" s="44">
        <v>76880</v>
      </c>
      <c r="G1105" s="44" t="s">
        <v>35</v>
      </c>
      <c r="H1105" s="44" t="s">
        <v>620</v>
      </c>
      <c r="I1105" s="44" t="s">
        <v>2057</v>
      </c>
      <c r="J1105" s="44" t="s">
        <v>6933</v>
      </c>
      <c r="K1105" s="44" t="s">
        <v>1174</v>
      </c>
      <c r="L1105" s="44" t="s">
        <v>6934</v>
      </c>
      <c r="M1105" s="52">
        <v>45939.588888888888</v>
      </c>
      <c r="N1105" s="52">
        <v>45947.354861111111</v>
      </c>
      <c r="O1105" s="44" t="s">
        <v>37</v>
      </c>
      <c r="P1105" s="44" t="s">
        <v>37</v>
      </c>
      <c r="Q1105" s="44" t="s">
        <v>3805</v>
      </c>
      <c r="R1105" s="44" t="s">
        <v>3806</v>
      </c>
      <c r="S1105" s="44" t="s">
        <v>6742</v>
      </c>
      <c r="T1105" s="44" t="s">
        <v>1178</v>
      </c>
      <c r="U1105" s="44">
        <v>24</v>
      </c>
      <c r="V1105" s="44" t="s">
        <v>42</v>
      </c>
      <c r="W1105" s="44" t="str">
        <f>VLOOKUP(D1105,TIPOLOGIA!A:F,6,0)</f>
        <v>TERRESTRE</v>
      </c>
      <c r="X1105" s="44" t="s">
        <v>1807</v>
      </c>
      <c r="Y1105" s="44">
        <v>1</v>
      </c>
      <c r="Z1105" s="63">
        <f>IF(T1105="SOPORTE_TELEFÓNICO",'TARIFAS 2025'!$B$14,IF(V1105="PRINCIPAL",'TARIFAS 2025'!$B$11,IF(V1105="INTERMEDIA",'TARIFAS 2025'!$C$11,IF(V1105="LEJANA",'TARIFAS 2025'!$D$11))))</f>
        <v>31419</v>
      </c>
      <c r="AA1105" s="63">
        <f t="shared" si="17"/>
        <v>31419</v>
      </c>
      <c r="AB1105" s="41"/>
      <c r="AC1105" s="41"/>
      <c r="AD1105" s="41"/>
      <c r="AE1105" s="41"/>
      <c r="AF1105" s="41"/>
      <c r="AG1105" s="41"/>
      <c r="AH1105" s="41"/>
      <c r="AI1105" s="41"/>
      <c r="AJ1105" s="41"/>
      <c r="AK1105" s="41"/>
      <c r="AL1105" s="41"/>
      <c r="AM1105" s="41"/>
      <c r="AN1105" s="41"/>
      <c r="AO1105" s="41"/>
      <c r="AP1105" s="41"/>
      <c r="AQ1105" s="41"/>
      <c r="AR1105" s="41"/>
      <c r="AS1105" s="41"/>
      <c r="AT1105" s="41"/>
      <c r="AU1105" s="41"/>
      <c r="AV1105" s="41"/>
      <c r="AW1105" s="41"/>
      <c r="AX1105" s="41"/>
      <c r="AY1105" s="41"/>
      <c r="AZ1105" s="41"/>
      <c r="BA1105" s="41"/>
      <c r="BB1105" s="41"/>
      <c r="BC1105" s="41"/>
      <c r="BD1105" s="41"/>
      <c r="BE1105" s="41"/>
      <c r="BF1105" s="41"/>
      <c r="BG1105" s="41"/>
    </row>
    <row r="1106" spans="1:59" s="35" customFormat="1" ht="15.6">
      <c r="A1106" s="44" t="s">
        <v>90</v>
      </c>
      <c r="B1106" s="44" t="str">
        <f>VLOOKUP(A1106,'CENTROS DE COSTOS'!A:D,2,0)</f>
        <v>0036-0005</v>
      </c>
      <c r="C1106" s="44" t="str">
        <f>VLOOKUP(A1106,'CENTROS DE COSTOS'!A:D,3,0)</f>
        <v>Wompi Noroccidente</v>
      </c>
      <c r="D1106" s="44">
        <v>5697</v>
      </c>
      <c r="E1106" s="44">
        <v>2861674</v>
      </c>
      <c r="F1106" s="44">
        <v>77117</v>
      </c>
      <c r="G1106" s="44" t="s">
        <v>35</v>
      </c>
      <c r="H1106" s="44" t="s">
        <v>122</v>
      </c>
      <c r="I1106" s="44" t="s">
        <v>180</v>
      </c>
      <c r="J1106" s="44" t="s">
        <v>6935</v>
      </c>
      <c r="K1106" s="44" t="s">
        <v>1174</v>
      </c>
      <c r="L1106" s="44" t="s">
        <v>6936</v>
      </c>
      <c r="M1106" s="52">
        <v>45939.38958333333</v>
      </c>
      <c r="N1106" s="52">
        <v>45947.36041666667</v>
      </c>
      <c r="O1106" s="44" t="s">
        <v>37</v>
      </c>
      <c r="P1106" s="44" t="s">
        <v>37</v>
      </c>
      <c r="Q1106" s="44" t="s">
        <v>3805</v>
      </c>
      <c r="R1106" s="44" t="s">
        <v>3806</v>
      </c>
      <c r="S1106" s="44" t="s">
        <v>6937</v>
      </c>
      <c r="T1106" s="44" t="s">
        <v>3828</v>
      </c>
      <c r="U1106" s="44">
        <v>32</v>
      </c>
      <c r="V1106" s="44" t="s">
        <v>43</v>
      </c>
      <c r="W1106" s="44" t="str">
        <f>VLOOKUP(D1106,TIPOLOGIA!A:F,6,0)</f>
        <v>TERRESTRE</v>
      </c>
      <c r="X1106" s="44" t="s">
        <v>1509</v>
      </c>
      <c r="Y1106" s="44">
        <v>1</v>
      </c>
      <c r="Z1106" s="63">
        <f>IF(T1106="SOPORTE_TELEFÓNICO",'TARIFAS 2025'!$B$14,IF(V1106="PRINCIPAL",'TARIFAS 2025'!$B$11,IF(V1106="INTERMEDIA",'TARIFAS 2025'!$C$11,IF(V1106="LEJANA",'TARIFAS 2025'!$D$11))))</f>
        <v>36351</v>
      </c>
      <c r="AA1106" s="63">
        <f t="shared" si="17"/>
        <v>36351</v>
      </c>
      <c r="AB1106" s="41"/>
      <c r="AC1106" s="41"/>
      <c r="AD1106" s="41"/>
      <c r="AE1106" s="41"/>
      <c r="AF1106" s="41"/>
      <c r="AG1106" s="41"/>
      <c r="AH1106" s="41"/>
      <c r="AI1106" s="41"/>
      <c r="AJ1106" s="41"/>
      <c r="AK1106" s="41"/>
      <c r="AL1106" s="41"/>
      <c r="AM1106" s="41"/>
      <c r="AN1106" s="41"/>
      <c r="AO1106" s="41"/>
      <c r="AP1106" s="41"/>
      <c r="AQ1106" s="41"/>
      <c r="AR1106" s="41"/>
      <c r="AS1106" s="41"/>
      <c r="AT1106" s="41"/>
      <c r="AU1106" s="41"/>
      <c r="AV1106" s="41"/>
      <c r="AW1106" s="41"/>
      <c r="AX1106" s="41"/>
      <c r="AY1106" s="41"/>
      <c r="AZ1106" s="41"/>
      <c r="BA1106" s="41"/>
      <c r="BB1106" s="41"/>
      <c r="BC1106" s="41"/>
      <c r="BD1106" s="41"/>
      <c r="BE1106" s="41"/>
      <c r="BF1106" s="41"/>
      <c r="BG1106" s="41"/>
    </row>
    <row r="1107" spans="1:59" s="35" customFormat="1" ht="15.6">
      <c r="A1107" s="44" t="s">
        <v>88</v>
      </c>
      <c r="B1107" s="44" t="str">
        <f>VLOOKUP(A1107,'CENTROS DE COSTOS'!A:D,2,0)</f>
        <v>0036-0002</v>
      </c>
      <c r="C1107" s="44" t="str">
        <f>VLOOKUP(A1107,'CENTROS DE COSTOS'!A:D,3,0)</f>
        <v>Wompi Eje Cafetero</v>
      </c>
      <c r="D1107" s="44">
        <v>17001</v>
      </c>
      <c r="E1107" s="44">
        <v>2863593</v>
      </c>
      <c r="F1107" s="44">
        <v>59121</v>
      </c>
      <c r="G1107" s="44" t="s">
        <v>35</v>
      </c>
      <c r="H1107" s="44" t="s">
        <v>128</v>
      </c>
      <c r="I1107" s="44" t="s">
        <v>88</v>
      </c>
      <c r="J1107" s="44" t="s">
        <v>6938</v>
      </c>
      <c r="K1107" s="44" t="s">
        <v>1174</v>
      </c>
      <c r="L1107" s="44" t="s">
        <v>6939</v>
      </c>
      <c r="M1107" s="52">
        <v>45939.51666666667</v>
      </c>
      <c r="N1107" s="52">
        <v>45947.362500000003</v>
      </c>
      <c r="O1107" s="44" t="s">
        <v>37</v>
      </c>
      <c r="P1107" s="44" t="s">
        <v>37</v>
      </c>
      <c r="Q1107" s="44" t="s">
        <v>3805</v>
      </c>
      <c r="R1107" s="44" t="s">
        <v>3806</v>
      </c>
      <c r="S1107" s="44" t="s">
        <v>6940</v>
      </c>
      <c r="T1107" s="44" t="s">
        <v>1178</v>
      </c>
      <c r="U1107" s="44">
        <v>48</v>
      </c>
      <c r="V1107" s="44" t="s">
        <v>42</v>
      </c>
      <c r="W1107" s="44" t="str">
        <f>VLOOKUP(D1107,TIPOLOGIA!A:F,6,0)</f>
        <v>TERRESTRE</v>
      </c>
      <c r="X1107" s="44" t="s">
        <v>3837</v>
      </c>
      <c r="Y1107" s="44">
        <v>1</v>
      </c>
      <c r="Z1107" s="63">
        <f>IF(T1107="SOPORTE_TELEFÓNICO",'TARIFAS 2025'!$B$14,IF(V1107="PRINCIPAL",'TARIFAS 2025'!$B$11,IF(V1107="INTERMEDIA",'TARIFAS 2025'!$C$11,IF(V1107="LEJANA",'TARIFAS 2025'!$D$11))))</f>
        <v>31419</v>
      </c>
      <c r="AA1107" s="63">
        <f t="shared" si="17"/>
        <v>31419</v>
      </c>
      <c r="AB1107" s="41"/>
      <c r="AC1107" s="41"/>
      <c r="AD1107" s="41"/>
      <c r="AE1107" s="41"/>
      <c r="AF1107" s="41"/>
      <c r="AG1107" s="41"/>
      <c r="AH1107" s="41"/>
      <c r="AI1107" s="41"/>
      <c r="AJ1107" s="41"/>
      <c r="AK1107" s="41"/>
      <c r="AL1107" s="41"/>
      <c r="AM1107" s="41"/>
      <c r="AN1107" s="41"/>
      <c r="AO1107" s="41"/>
      <c r="AP1107" s="41"/>
      <c r="AQ1107" s="41"/>
      <c r="AR1107" s="41"/>
      <c r="AS1107" s="41"/>
      <c r="AT1107" s="41"/>
      <c r="AU1107" s="41"/>
      <c r="AV1107" s="41"/>
      <c r="AW1107" s="41"/>
      <c r="AX1107" s="41"/>
      <c r="AY1107" s="41"/>
      <c r="AZ1107" s="41"/>
      <c r="BA1107" s="41"/>
      <c r="BB1107" s="41"/>
      <c r="BC1107" s="41"/>
      <c r="BD1107" s="41"/>
      <c r="BE1107" s="41"/>
      <c r="BF1107" s="41"/>
      <c r="BG1107" s="41"/>
    </row>
    <row r="1108" spans="1:59" s="35" customFormat="1" ht="15.6">
      <c r="A1108" s="44" t="s">
        <v>88</v>
      </c>
      <c r="B1108" s="44" t="str">
        <f>VLOOKUP(A1108,'CENTROS DE COSTOS'!A:D,2,0)</f>
        <v>0036-0002</v>
      </c>
      <c r="C1108" s="44" t="str">
        <f>VLOOKUP(A1108,'CENTROS DE COSTOS'!A:D,3,0)</f>
        <v>Wompi Eje Cafetero</v>
      </c>
      <c r="D1108" s="44">
        <v>17001</v>
      </c>
      <c r="E1108" s="44">
        <v>2863597</v>
      </c>
      <c r="F1108" s="44">
        <v>57430</v>
      </c>
      <c r="G1108" s="44" t="s">
        <v>35</v>
      </c>
      <c r="H1108" s="44" t="s">
        <v>128</v>
      </c>
      <c r="I1108" s="44" t="s">
        <v>88</v>
      </c>
      <c r="J1108" s="44" t="s">
        <v>3348</v>
      </c>
      <c r="K1108" s="44" t="s">
        <v>1174</v>
      </c>
      <c r="L1108" s="44" t="s">
        <v>6941</v>
      </c>
      <c r="M1108" s="52">
        <v>45939.518750000003</v>
      </c>
      <c r="N1108" s="52">
        <v>45947.363888888889</v>
      </c>
      <c r="O1108" s="44" t="s">
        <v>37</v>
      </c>
      <c r="P1108" s="44" t="s">
        <v>37</v>
      </c>
      <c r="Q1108" s="44" t="s">
        <v>3805</v>
      </c>
      <c r="R1108" s="44" t="s">
        <v>3806</v>
      </c>
      <c r="S1108" s="44" t="s">
        <v>6942</v>
      </c>
      <c r="T1108" s="44" t="s">
        <v>1178</v>
      </c>
      <c r="U1108" s="44">
        <v>56</v>
      </c>
      <c r="V1108" s="44" t="s">
        <v>42</v>
      </c>
      <c r="W1108" s="44" t="str">
        <f>VLOOKUP(D1108,TIPOLOGIA!A:F,6,0)</f>
        <v>TERRESTRE</v>
      </c>
      <c r="X1108" s="44" t="s">
        <v>1321</v>
      </c>
      <c r="Y1108" s="44">
        <v>1</v>
      </c>
      <c r="Z1108" s="63">
        <f>IF(T1108="SOPORTE_TELEFÓNICO",'TARIFAS 2025'!$B$14,IF(V1108="PRINCIPAL",'TARIFAS 2025'!$B$11,IF(V1108="INTERMEDIA",'TARIFAS 2025'!$C$11,IF(V1108="LEJANA",'TARIFAS 2025'!$D$11))))</f>
        <v>31419</v>
      </c>
      <c r="AA1108" s="63">
        <f t="shared" si="17"/>
        <v>31419</v>
      </c>
      <c r="AB1108" s="41"/>
      <c r="AC1108" s="41"/>
      <c r="AD1108" s="41"/>
      <c r="AE1108" s="41"/>
      <c r="AF1108" s="41"/>
      <c r="AG1108" s="41"/>
      <c r="AH1108" s="41"/>
      <c r="AI1108" s="41"/>
      <c r="AJ1108" s="41"/>
      <c r="AK1108" s="41"/>
      <c r="AL1108" s="41"/>
      <c r="AM1108" s="41"/>
      <c r="AN1108" s="41"/>
      <c r="AO1108" s="41"/>
      <c r="AP1108" s="41"/>
      <c r="AQ1108" s="41"/>
      <c r="AR1108" s="41"/>
      <c r="AS1108" s="41"/>
      <c r="AT1108" s="41"/>
      <c r="AU1108" s="41"/>
      <c r="AV1108" s="41"/>
      <c r="AW1108" s="41"/>
      <c r="AX1108" s="41"/>
      <c r="AY1108" s="41"/>
      <c r="AZ1108" s="41"/>
      <c r="BA1108" s="41"/>
      <c r="BB1108" s="41"/>
      <c r="BC1108" s="41"/>
      <c r="BD1108" s="41"/>
      <c r="BE1108" s="41"/>
      <c r="BF1108" s="41"/>
      <c r="BG1108" s="41"/>
    </row>
    <row r="1109" spans="1:59" s="35" customFormat="1" ht="15.6">
      <c r="A1109" s="44" t="s">
        <v>73</v>
      </c>
      <c r="B1109" s="44" t="str">
        <f>VLOOKUP(A1109,'CENTROS DE COSTOS'!A:D,2,0)</f>
        <v>0036-0004</v>
      </c>
      <c r="C1109" s="44" t="str">
        <f>VLOOKUP(A1109,'CENTROS DE COSTOS'!A:D,3,0)</f>
        <v>Wompi Centro</v>
      </c>
      <c r="D1109" s="44">
        <v>11001</v>
      </c>
      <c r="E1109" s="44">
        <v>2865165</v>
      </c>
      <c r="F1109" s="44">
        <v>54715</v>
      </c>
      <c r="G1109" s="44" t="s">
        <v>35</v>
      </c>
      <c r="H1109" s="44" t="s">
        <v>620</v>
      </c>
      <c r="I1109" s="44" t="s">
        <v>2057</v>
      </c>
      <c r="J1109" s="44" t="s">
        <v>6943</v>
      </c>
      <c r="K1109" s="44" t="s">
        <v>1174</v>
      </c>
      <c r="L1109" s="44" t="s">
        <v>6944</v>
      </c>
      <c r="M1109" s="52">
        <v>45939.662499999999</v>
      </c>
      <c r="N1109" s="52">
        <v>45947.365972222222</v>
      </c>
      <c r="O1109" s="44" t="s">
        <v>37</v>
      </c>
      <c r="P1109" s="44" t="s">
        <v>37</v>
      </c>
      <c r="Q1109" s="44" t="s">
        <v>3805</v>
      </c>
      <c r="R1109" s="44" t="s">
        <v>3806</v>
      </c>
      <c r="S1109" s="44" t="s">
        <v>6945</v>
      </c>
      <c r="T1109" s="44" t="s">
        <v>1178</v>
      </c>
      <c r="U1109" s="44">
        <v>24</v>
      </c>
      <c r="V1109" s="44" t="s">
        <v>42</v>
      </c>
      <c r="W1109" s="44" t="str">
        <f>VLOOKUP(D1109,TIPOLOGIA!A:F,6,0)</f>
        <v>TERRESTRE</v>
      </c>
      <c r="X1109" s="44" t="s">
        <v>1321</v>
      </c>
      <c r="Y1109" s="44">
        <v>1</v>
      </c>
      <c r="Z1109" s="63">
        <f>IF(T1109="SOPORTE_TELEFÓNICO",'TARIFAS 2025'!$B$14,IF(V1109="PRINCIPAL",'TARIFAS 2025'!$B$11,IF(V1109="INTERMEDIA",'TARIFAS 2025'!$C$11,IF(V1109="LEJANA",'TARIFAS 2025'!$D$11))))</f>
        <v>31419</v>
      </c>
      <c r="AA1109" s="63">
        <f t="shared" si="17"/>
        <v>31419</v>
      </c>
      <c r="AB1109" s="41"/>
      <c r="AC1109" s="41"/>
      <c r="AD1109" s="41"/>
      <c r="AE1109" s="41"/>
      <c r="AF1109" s="41"/>
      <c r="AG1109" s="41"/>
      <c r="AH1109" s="41"/>
      <c r="AI1109" s="41"/>
      <c r="AJ1109" s="41"/>
      <c r="AK1109" s="41"/>
      <c r="AL1109" s="41"/>
      <c r="AM1109" s="41"/>
      <c r="AN1109" s="41"/>
      <c r="AO1109" s="41"/>
      <c r="AP1109" s="41"/>
      <c r="AQ1109" s="41"/>
      <c r="AR1109" s="41"/>
      <c r="AS1109" s="41"/>
      <c r="AT1109" s="41"/>
      <c r="AU1109" s="41"/>
      <c r="AV1109" s="41"/>
      <c r="AW1109" s="41"/>
      <c r="AX1109" s="41"/>
      <c r="AY1109" s="41"/>
      <c r="AZ1109" s="41"/>
      <c r="BA1109" s="41"/>
      <c r="BB1109" s="41"/>
      <c r="BC1109" s="41"/>
      <c r="BD1109" s="41"/>
      <c r="BE1109" s="41"/>
      <c r="BF1109" s="41"/>
      <c r="BG1109" s="41"/>
    </row>
    <row r="1110" spans="1:59" s="35" customFormat="1" ht="15.6">
      <c r="A1110" s="44" t="s">
        <v>73</v>
      </c>
      <c r="B1110" s="44" t="str">
        <f>VLOOKUP(A1110,'CENTROS DE COSTOS'!A:D,2,0)</f>
        <v>0036-0004</v>
      </c>
      <c r="C1110" s="44" t="str">
        <f>VLOOKUP(A1110,'CENTROS DE COSTOS'!A:D,3,0)</f>
        <v>Wompi Centro</v>
      </c>
      <c r="D1110" s="44">
        <v>11001</v>
      </c>
      <c r="E1110" s="44">
        <v>2868811</v>
      </c>
      <c r="F1110" s="44">
        <v>15438</v>
      </c>
      <c r="G1110" s="44" t="s">
        <v>35</v>
      </c>
      <c r="H1110" s="44" t="s">
        <v>620</v>
      </c>
      <c r="I1110" s="44" t="s">
        <v>73</v>
      </c>
      <c r="J1110" s="44" t="s">
        <v>6946</v>
      </c>
      <c r="K1110" s="44" t="s">
        <v>1174</v>
      </c>
      <c r="L1110" s="44" t="s">
        <v>6947</v>
      </c>
      <c r="M1110" s="52">
        <v>45940.468055555553</v>
      </c>
      <c r="N1110" s="52">
        <v>45947.368055555555</v>
      </c>
      <c r="O1110" s="44" t="s">
        <v>37</v>
      </c>
      <c r="P1110" s="44" t="s">
        <v>37</v>
      </c>
      <c r="Q1110" s="44" t="s">
        <v>3805</v>
      </c>
      <c r="R1110" s="44" t="s">
        <v>3806</v>
      </c>
      <c r="S1110" s="44" t="s">
        <v>6948</v>
      </c>
      <c r="T1110" s="44" t="s">
        <v>1178</v>
      </c>
      <c r="U1110" s="44">
        <v>40</v>
      </c>
      <c r="V1110" s="44" t="s">
        <v>42</v>
      </c>
      <c r="W1110" s="44" t="str">
        <f>VLOOKUP(D1110,TIPOLOGIA!A:F,6,0)</f>
        <v>TERRESTRE</v>
      </c>
      <c r="X1110" s="44" t="s">
        <v>1390</v>
      </c>
      <c r="Y1110" s="44">
        <v>1</v>
      </c>
      <c r="Z1110" s="63">
        <f>IF(T1110="SOPORTE_TELEFÓNICO",'TARIFAS 2025'!$B$14,IF(V1110="PRINCIPAL",'TARIFAS 2025'!$B$11,IF(V1110="INTERMEDIA",'TARIFAS 2025'!$C$11,IF(V1110="LEJANA",'TARIFAS 2025'!$D$11))))</f>
        <v>31419</v>
      </c>
      <c r="AA1110" s="63">
        <f t="shared" si="17"/>
        <v>31419</v>
      </c>
      <c r="AB1110" s="41"/>
      <c r="AC1110" s="41"/>
      <c r="AD1110" s="41"/>
      <c r="AE1110" s="41"/>
      <c r="AF1110" s="41"/>
      <c r="AG1110" s="41"/>
      <c r="AH1110" s="41"/>
      <c r="AI1110" s="41"/>
      <c r="AJ1110" s="41"/>
      <c r="AK1110" s="41"/>
      <c r="AL1110" s="41"/>
      <c r="AM1110" s="41"/>
      <c r="AN1110" s="41"/>
      <c r="AO1110" s="41"/>
      <c r="AP1110" s="41"/>
      <c r="AQ1110" s="41"/>
      <c r="AR1110" s="41"/>
      <c r="AS1110" s="41"/>
      <c r="AT1110" s="41"/>
      <c r="AU1110" s="41"/>
      <c r="AV1110" s="41"/>
      <c r="AW1110" s="41"/>
      <c r="AX1110" s="41"/>
      <c r="AY1110" s="41"/>
      <c r="AZ1110" s="41"/>
      <c r="BA1110" s="41"/>
      <c r="BB1110" s="41"/>
      <c r="BC1110" s="41"/>
      <c r="BD1110" s="41"/>
      <c r="BE1110" s="41"/>
      <c r="BF1110" s="41"/>
      <c r="BG1110" s="41"/>
    </row>
    <row r="1111" spans="1:59" s="35" customFormat="1" ht="15.6">
      <c r="A1111" s="44" t="s">
        <v>73</v>
      </c>
      <c r="B1111" s="44" t="str">
        <f>VLOOKUP(A1111,'CENTROS DE COSTOS'!A:D,2,0)</f>
        <v>0036-0004</v>
      </c>
      <c r="C1111" s="44" t="str">
        <f>VLOOKUP(A1111,'CENTROS DE COSTOS'!A:D,3,0)</f>
        <v>Wompi Centro</v>
      </c>
      <c r="D1111" s="44">
        <v>11001</v>
      </c>
      <c r="E1111" s="44">
        <v>2868903</v>
      </c>
      <c r="F1111" s="44">
        <v>79742</v>
      </c>
      <c r="G1111" s="44" t="s">
        <v>35</v>
      </c>
      <c r="H1111" s="44" t="s">
        <v>620</v>
      </c>
      <c r="I1111" s="44" t="s">
        <v>73</v>
      </c>
      <c r="J1111" s="44" t="s">
        <v>6949</v>
      </c>
      <c r="K1111" s="44" t="s">
        <v>1174</v>
      </c>
      <c r="L1111" s="44" t="s">
        <v>6950</v>
      </c>
      <c r="M1111" s="52">
        <v>45940.474305555559</v>
      </c>
      <c r="N1111" s="52">
        <v>45947.369444444441</v>
      </c>
      <c r="O1111" s="44" t="s">
        <v>37</v>
      </c>
      <c r="P1111" s="44" t="s">
        <v>37</v>
      </c>
      <c r="Q1111" s="44" t="s">
        <v>3805</v>
      </c>
      <c r="R1111" s="44" t="s">
        <v>3806</v>
      </c>
      <c r="S1111" s="44" t="s">
        <v>6951</v>
      </c>
      <c r="T1111" s="44" t="s">
        <v>1178</v>
      </c>
      <c r="U1111" s="44">
        <v>24</v>
      </c>
      <c r="V1111" s="44" t="s">
        <v>42</v>
      </c>
      <c r="W1111" s="44" t="str">
        <f>VLOOKUP(D1111,TIPOLOGIA!A:F,6,0)</f>
        <v>TERRESTRE</v>
      </c>
      <c r="X1111" s="44" t="s">
        <v>1390</v>
      </c>
      <c r="Y1111" s="44">
        <v>1</v>
      </c>
      <c r="Z1111" s="63">
        <f>IF(T1111="SOPORTE_TELEFÓNICO",'TARIFAS 2025'!$B$14,IF(V1111="PRINCIPAL",'TARIFAS 2025'!$B$11,IF(V1111="INTERMEDIA",'TARIFAS 2025'!$C$11,IF(V1111="LEJANA",'TARIFAS 2025'!$D$11))))</f>
        <v>31419</v>
      </c>
      <c r="AA1111" s="63">
        <f t="shared" si="17"/>
        <v>31419</v>
      </c>
      <c r="AB1111" s="41"/>
      <c r="AC1111" s="41"/>
      <c r="AD1111" s="41"/>
      <c r="AE1111" s="41"/>
      <c r="AF1111" s="41"/>
      <c r="AG1111" s="41"/>
      <c r="AH1111" s="41"/>
      <c r="AI1111" s="41"/>
      <c r="AJ1111" s="41"/>
      <c r="AK1111" s="41"/>
      <c r="AL1111" s="41"/>
      <c r="AM1111" s="41"/>
      <c r="AN1111" s="41"/>
      <c r="AO1111" s="41"/>
      <c r="AP1111" s="41"/>
      <c r="AQ1111" s="41"/>
      <c r="AR1111" s="41"/>
      <c r="AS1111" s="41"/>
      <c r="AT1111" s="41"/>
      <c r="AU1111" s="41"/>
      <c r="AV1111" s="41"/>
      <c r="AW1111" s="41"/>
      <c r="AX1111" s="41"/>
      <c r="AY1111" s="41"/>
      <c r="AZ1111" s="41"/>
      <c r="BA1111" s="41"/>
      <c r="BB1111" s="41"/>
      <c r="BC1111" s="41"/>
      <c r="BD1111" s="41"/>
      <c r="BE1111" s="41"/>
      <c r="BF1111" s="41"/>
      <c r="BG1111" s="41"/>
    </row>
    <row r="1112" spans="1:59" s="35" customFormat="1" ht="15.6">
      <c r="A1112" s="44" t="s">
        <v>90</v>
      </c>
      <c r="B1112" s="44" t="str">
        <f>VLOOKUP(A1112,'CENTROS DE COSTOS'!A:D,2,0)</f>
        <v>0036-0005</v>
      </c>
      <c r="C1112" s="44" t="str">
        <f>VLOOKUP(A1112,'CENTROS DE COSTOS'!A:D,3,0)</f>
        <v>Wompi Noroccidente</v>
      </c>
      <c r="D1112" s="44">
        <v>5308</v>
      </c>
      <c r="E1112" s="44">
        <v>2874278</v>
      </c>
      <c r="F1112" s="44">
        <v>59812</v>
      </c>
      <c r="G1112" s="44" t="s">
        <v>35</v>
      </c>
      <c r="H1112" s="44" t="s">
        <v>122</v>
      </c>
      <c r="I1112" s="44" t="s">
        <v>186</v>
      </c>
      <c r="J1112" s="44" t="s">
        <v>6952</v>
      </c>
      <c r="K1112" s="44" t="s">
        <v>1174</v>
      </c>
      <c r="L1112" s="44" t="s">
        <v>6953</v>
      </c>
      <c r="M1112" s="52">
        <v>45944.333333333336</v>
      </c>
      <c r="N1112" s="52">
        <v>45947.381249999999</v>
      </c>
      <c r="O1112" s="44" t="s">
        <v>37</v>
      </c>
      <c r="P1112" s="44" t="s">
        <v>37</v>
      </c>
      <c r="Q1112" s="44" t="s">
        <v>3805</v>
      </c>
      <c r="R1112" s="44" t="s">
        <v>3806</v>
      </c>
      <c r="S1112" s="44" t="s">
        <v>6954</v>
      </c>
      <c r="T1112" s="44" t="s">
        <v>1178</v>
      </c>
      <c r="U1112" s="44">
        <v>32</v>
      </c>
      <c r="V1112" s="44" t="s">
        <v>42</v>
      </c>
      <c r="W1112" s="44" t="str">
        <f>VLOOKUP(D1112,TIPOLOGIA!A:F,6,0)</f>
        <v>TERRESTRE</v>
      </c>
      <c r="X1112" s="44" t="s">
        <v>2080</v>
      </c>
      <c r="Y1112" s="44">
        <v>1</v>
      </c>
      <c r="Z1112" s="63">
        <f>IF(T1112="SOPORTE_TELEFÓNICO",'TARIFAS 2025'!$B$14,IF(V1112="PRINCIPAL",'TARIFAS 2025'!$B$11,IF(V1112="INTERMEDIA",'TARIFAS 2025'!$C$11,IF(V1112="LEJANA",'TARIFAS 2025'!$D$11))))</f>
        <v>31419</v>
      </c>
      <c r="AA1112" s="63">
        <f t="shared" si="17"/>
        <v>31419</v>
      </c>
      <c r="AB1112" s="41"/>
      <c r="AC1112" s="41"/>
      <c r="AD1112" s="41"/>
      <c r="AE1112" s="41"/>
      <c r="AF1112" s="41"/>
      <c r="AG1112" s="41"/>
      <c r="AH1112" s="41"/>
      <c r="AI1112" s="41"/>
      <c r="AJ1112" s="41"/>
      <c r="AK1112" s="41"/>
      <c r="AL1112" s="41"/>
      <c r="AM1112" s="41"/>
      <c r="AN1112" s="41"/>
      <c r="AO1112" s="41"/>
      <c r="AP1112" s="41"/>
      <c r="AQ1112" s="41"/>
      <c r="AR1112" s="41"/>
      <c r="AS1112" s="41"/>
      <c r="AT1112" s="41"/>
      <c r="AU1112" s="41"/>
      <c r="AV1112" s="41"/>
      <c r="AW1112" s="41"/>
      <c r="AX1112" s="41"/>
      <c r="AY1112" s="41"/>
      <c r="AZ1112" s="41"/>
      <c r="BA1112" s="41"/>
      <c r="BB1112" s="41"/>
      <c r="BC1112" s="41"/>
      <c r="BD1112" s="41"/>
      <c r="BE1112" s="41"/>
      <c r="BF1112" s="41"/>
      <c r="BG1112" s="41"/>
    </row>
    <row r="1113" spans="1:59" s="35" customFormat="1" ht="15.6">
      <c r="A1113" s="44" t="s">
        <v>70</v>
      </c>
      <c r="B1113" s="44" t="str">
        <f>VLOOKUP(A1113,'CENTROS DE COSTOS'!A:D,2,0)</f>
        <v>0036-0001</v>
      </c>
      <c r="C1113" s="44" t="str">
        <f>VLOOKUP(A1113,'CENTROS DE COSTOS'!A:D,3,0)</f>
        <v>Wompi Costa</v>
      </c>
      <c r="D1113" s="44">
        <v>8849</v>
      </c>
      <c r="E1113" s="44">
        <v>2867596</v>
      </c>
      <c r="F1113" s="44">
        <v>64834</v>
      </c>
      <c r="G1113" s="44" t="s">
        <v>35</v>
      </c>
      <c r="H1113" s="44" t="s">
        <v>255</v>
      </c>
      <c r="I1113" s="44" t="s">
        <v>275</v>
      </c>
      <c r="J1113" s="44" t="s">
        <v>6955</v>
      </c>
      <c r="K1113" s="44" t="s">
        <v>1174</v>
      </c>
      <c r="L1113" s="44" t="s">
        <v>6956</v>
      </c>
      <c r="M1113" s="52">
        <v>45940.400694444441</v>
      </c>
      <c r="N1113" s="52">
        <v>45947.381944444445</v>
      </c>
      <c r="O1113" s="44" t="s">
        <v>37</v>
      </c>
      <c r="P1113" s="44" t="s">
        <v>37</v>
      </c>
      <c r="Q1113" s="44" t="s">
        <v>3805</v>
      </c>
      <c r="R1113" s="44" t="s">
        <v>3806</v>
      </c>
      <c r="S1113" s="44" t="s">
        <v>6957</v>
      </c>
      <c r="T1113" s="44" t="s">
        <v>3828</v>
      </c>
      <c r="U1113" s="44">
        <v>24</v>
      </c>
      <c r="V1113" s="44" t="s">
        <v>43</v>
      </c>
      <c r="W1113" s="44" t="str">
        <f>VLOOKUP(D1113,TIPOLOGIA!A:F,6,0)</f>
        <v>TERRESTRE</v>
      </c>
      <c r="X1113" s="44" t="s">
        <v>1548</v>
      </c>
      <c r="Y1113" s="44">
        <v>1</v>
      </c>
      <c r="Z1113" s="63">
        <f>IF(T1113="SOPORTE_TELEFÓNICO",'TARIFAS 2025'!$B$14,IF(V1113="PRINCIPAL",'TARIFAS 2025'!$B$11,IF(V1113="INTERMEDIA",'TARIFAS 2025'!$C$11,IF(V1113="LEJANA",'TARIFAS 2025'!$D$11))))</f>
        <v>36351</v>
      </c>
      <c r="AA1113" s="63">
        <f t="shared" si="17"/>
        <v>36351</v>
      </c>
      <c r="AB1113" s="41"/>
      <c r="AC1113" s="41"/>
      <c r="AD1113" s="41"/>
      <c r="AE1113" s="41"/>
      <c r="AF1113" s="41"/>
      <c r="AG1113" s="41"/>
      <c r="AH1113" s="41"/>
      <c r="AI1113" s="41"/>
      <c r="AJ1113" s="41"/>
      <c r="AK1113" s="41"/>
      <c r="AL1113" s="41"/>
      <c r="AM1113" s="41"/>
      <c r="AN1113" s="41"/>
      <c r="AO1113" s="41"/>
      <c r="AP1113" s="41"/>
      <c r="AQ1113" s="41"/>
      <c r="AR1113" s="41"/>
      <c r="AS1113" s="41"/>
      <c r="AT1113" s="41"/>
      <c r="AU1113" s="41"/>
      <c r="AV1113" s="41"/>
      <c r="AW1113" s="41"/>
      <c r="AX1113" s="41"/>
      <c r="AY1113" s="41"/>
      <c r="AZ1113" s="41"/>
      <c r="BA1113" s="41"/>
      <c r="BB1113" s="41"/>
      <c r="BC1113" s="41"/>
      <c r="BD1113" s="41"/>
      <c r="BE1113" s="41"/>
      <c r="BF1113" s="41"/>
      <c r="BG1113" s="41"/>
    </row>
    <row r="1114" spans="1:59" s="35" customFormat="1" ht="15.6">
      <c r="A1114" s="44" t="s">
        <v>70</v>
      </c>
      <c r="B1114" s="44" t="str">
        <f>VLOOKUP(A1114,'CENTROS DE COSTOS'!A:D,2,0)</f>
        <v>0036-0001</v>
      </c>
      <c r="C1114" s="44" t="str">
        <f>VLOOKUP(A1114,'CENTROS DE COSTOS'!A:D,3,0)</f>
        <v>Wompi Costa</v>
      </c>
      <c r="D1114" s="44">
        <v>8638</v>
      </c>
      <c r="E1114" s="44">
        <v>2874604</v>
      </c>
      <c r="F1114" s="44">
        <v>77032</v>
      </c>
      <c r="G1114" s="44" t="s">
        <v>35</v>
      </c>
      <c r="H1114" s="44" t="s">
        <v>255</v>
      </c>
      <c r="I1114" s="44" t="s">
        <v>137</v>
      </c>
      <c r="J1114" s="44" t="s">
        <v>6958</v>
      </c>
      <c r="K1114" s="44" t="s">
        <v>1174</v>
      </c>
      <c r="L1114" s="44" t="s">
        <v>6959</v>
      </c>
      <c r="M1114" s="52">
        <v>45944.333333333336</v>
      </c>
      <c r="N1114" s="52">
        <v>45947.382638888892</v>
      </c>
      <c r="O1114" s="44" t="s">
        <v>37</v>
      </c>
      <c r="P1114" s="44" t="s">
        <v>37</v>
      </c>
      <c r="Q1114" s="44" t="s">
        <v>3805</v>
      </c>
      <c r="R1114" s="44" t="s">
        <v>3806</v>
      </c>
      <c r="S1114" s="44" t="s">
        <v>6960</v>
      </c>
      <c r="T1114" s="44" t="s">
        <v>3828</v>
      </c>
      <c r="U1114" s="44">
        <v>24</v>
      </c>
      <c r="V1114" s="44" t="s">
        <v>43</v>
      </c>
      <c r="W1114" s="44" t="str">
        <f>VLOOKUP(D1114,TIPOLOGIA!A:F,6,0)</f>
        <v>TERRESTRE</v>
      </c>
      <c r="X1114" s="44" t="s">
        <v>4908</v>
      </c>
      <c r="Y1114" s="44">
        <v>1</v>
      </c>
      <c r="Z1114" s="63">
        <f>IF(T1114="SOPORTE_TELEFÓNICO",'TARIFAS 2025'!$B$14,IF(V1114="PRINCIPAL",'TARIFAS 2025'!$B$11,IF(V1114="INTERMEDIA",'TARIFAS 2025'!$C$11,IF(V1114="LEJANA",'TARIFAS 2025'!$D$11))))</f>
        <v>36351</v>
      </c>
      <c r="AA1114" s="63">
        <f t="shared" si="17"/>
        <v>36351</v>
      </c>
      <c r="AB1114" s="41"/>
      <c r="AC1114" s="41"/>
      <c r="AD1114" s="41"/>
      <c r="AE1114" s="41"/>
      <c r="AF1114" s="41"/>
      <c r="AG1114" s="41"/>
      <c r="AH1114" s="41"/>
      <c r="AI1114" s="41"/>
      <c r="AJ1114" s="41"/>
      <c r="AK1114" s="41"/>
      <c r="AL1114" s="41"/>
      <c r="AM1114" s="41"/>
      <c r="AN1114" s="41"/>
      <c r="AO1114" s="41"/>
      <c r="AP1114" s="41"/>
      <c r="AQ1114" s="41"/>
      <c r="AR1114" s="41"/>
      <c r="AS1114" s="41"/>
      <c r="AT1114" s="41"/>
      <c r="AU1114" s="41"/>
      <c r="AV1114" s="41"/>
      <c r="AW1114" s="41"/>
      <c r="AX1114" s="41"/>
      <c r="AY1114" s="41"/>
      <c r="AZ1114" s="41"/>
      <c r="BA1114" s="41"/>
      <c r="BB1114" s="41"/>
      <c r="BC1114" s="41"/>
      <c r="BD1114" s="41"/>
      <c r="BE1114" s="41"/>
      <c r="BF1114" s="41"/>
      <c r="BG1114" s="41"/>
    </row>
    <row r="1115" spans="1:59" s="35" customFormat="1" ht="15.6">
      <c r="A1115" s="44" t="s">
        <v>83</v>
      </c>
      <c r="B1115" s="44" t="str">
        <f>VLOOKUP(A1115,'CENTROS DE COSTOS'!A:D,2,0)</f>
        <v>0036-0007</v>
      </c>
      <c r="C1115" s="44" t="str">
        <f>VLOOKUP(A1115,'CENTROS DE COSTOS'!A:D,3,0)</f>
        <v>Wompi Santander</v>
      </c>
      <c r="D1115" s="44">
        <v>54518</v>
      </c>
      <c r="E1115" s="44">
        <v>2874354</v>
      </c>
      <c r="F1115" s="44">
        <v>33152</v>
      </c>
      <c r="G1115" s="44" t="s">
        <v>35</v>
      </c>
      <c r="H1115" s="44" t="s">
        <v>893</v>
      </c>
      <c r="I1115" s="44" t="s">
        <v>919</v>
      </c>
      <c r="J1115" s="44" t="s">
        <v>6961</v>
      </c>
      <c r="K1115" s="44" t="s">
        <v>1174</v>
      </c>
      <c r="L1115" s="44" t="s">
        <v>6962</v>
      </c>
      <c r="M1115" s="52">
        <v>45944.333333333336</v>
      </c>
      <c r="N1115" s="52">
        <v>45947.382638888892</v>
      </c>
      <c r="O1115" s="44" t="s">
        <v>37</v>
      </c>
      <c r="P1115" s="44" t="s">
        <v>37</v>
      </c>
      <c r="Q1115" s="44" t="s">
        <v>3805</v>
      </c>
      <c r="R1115" s="44" t="s">
        <v>3806</v>
      </c>
      <c r="S1115" s="44" t="s">
        <v>6963</v>
      </c>
      <c r="T1115" s="44" t="s">
        <v>3828</v>
      </c>
      <c r="U1115" s="44">
        <v>32</v>
      </c>
      <c r="V1115" s="44" t="s">
        <v>44</v>
      </c>
      <c r="W1115" s="44" t="str">
        <f>VLOOKUP(D1115,TIPOLOGIA!A:F,6,0)</f>
        <v>TERRESTRE</v>
      </c>
      <c r="X1115" s="44" t="s">
        <v>5226</v>
      </c>
      <c r="Y1115" s="44">
        <v>1</v>
      </c>
      <c r="Z1115" s="63">
        <f>IF(T1115="SOPORTE_TELEFÓNICO",'TARIFAS 2025'!$B$14,IF(V1115="PRINCIPAL",'TARIFAS 2025'!$B$11,IF(V1115="INTERMEDIA",'TARIFAS 2025'!$C$11,IF(V1115="LEJANA",'TARIFAS 2025'!$D$11))))</f>
        <v>40250</v>
      </c>
      <c r="AA1115" s="63">
        <f t="shared" si="17"/>
        <v>40250</v>
      </c>
      <c r="AB1115" s="41"/>
      <c r="AC1115" s="41"/>
      <c r="AD1115" s="41"/>
      <c r="AE1115" s="41"/>
      <c r="AF1115" s="41"/>
      <c r="AG1115" s="41"/>
      <c r="AH1115" s="41"/>
      <c r="AI1115" s="41"/>
      <c r="AJ1115" s="41"/>
      <c r="AK1115" s="41"/>
      <c r="AL1115" s="41"/>
      <c r="AM1115" s="41"/>
      <c r="AN1115" s="41"/>
      <c r="AO1115" s="41"/>
      <c r="AP1115" s="41"/>
      <c r="AQ1115" s="41"/>
      <c r="AR1115" s="41"/>
      <c r="AS1115" s="41"/>
      <c r="AT1115" s="41"/>
      <c r="AU1115" s="41"/>
      <c r="AV1115" s="41"/>
      <c r="AW1115" s="41"/>
      <c r="AX1115" s="41"/>
      <c r="AY1115" s="41"/>
      <c r="AZ1115" s="41"/>
      <c r="BA1115" s="41"/>
      <c r="BB1115" s="41"/>
      <c r="BC1115" s="41"/>
      <c r="BD1115" s="41"/>
      <c r="BE1115" s="41"/>
      <c r="BF1115" s="41"/>
      <c r="BG1115" s="41"/>
    </row>
    <row r="1116" spans="1:59" s="35" customFormat="1" ht="15.6">
      <c r="A1116" s="44" t="s">
        <v>70</v>
      </c>
      <c r="B1116" s="44" t="str">
        <f>VLOOKUP(A1116,'CENTROS DE COSTOS'!A:D,2,0)</f>
        <v>0036-0001</v>
      </c>
      <c r="C1116" s="44" t="str">
        <f>VLOOKUP(A1116,'CENTROS DE COSTOS'!A:D,3,0)</f>
        <v>Wompi Costa</v>
      </c>
      <c r="D1116" s="44">
        <v>8573</v>
      </c>
      <c r="E1116" s="44">
        <v>2874424</v>
      </c>
      <c r="F1116" s="44">
        <v>77820</v>
      </c>
      <c r="G1116" s="44" t="s">
        <v>35</v>
      </c>
      <c r="H1116" s="44" t="s">
        <v>255</v>
      </c>
      <c r="I1116" s="44" t="s">
        <v>256</v>
      </c>
      <c r="J1116" s="44" t="s">
        <v>2959</v>
      </c>
      <c r="K1116" s="44" t="s">
        <v>1174</v>
      </c>
      <c r="L1116" s="44" t="s">
        <v>6964</v>
      </c>
      <c r="M1116" s="52">
        <v>45944.333333333336</v>
      </c>
      <c r="N1116" s="52">
        <v>45947.383333333331</v>
      </c>
      <c r="O1116" s="44" t="s">
        <v>37</v>
      </c>
      <c r="P1116" s="44" t="s">
        <v>37</v>
      </c>
      <c r="Q1116" s="44" t="s">
        <v>3805</v>
      </c>
      <c r="R1116" s="44" t="s">
        <v>3806</v>
      </c>
      <c r="S1116" s="44" t="s">
        <v>6965</v>
      </c>
      <c r="T1116" s="44" t="s">
        <v>3828</v>
      </c>
      <c r="U1116" s="44">
        <v>32</v>
      </c>
      <c r="V1116" s="44" t="s">
        <v>43</v>
      </c>
      <c r="W1116" s="44" t="str">
        <f>VLOOKUP(D1116,TIPOLOGIA!A:F,6,0)</f>
        <v>TERRESTRE</v>
      </c>
      <c r="X1116" s="44" t="s">
        <v>5226</v>
      </c>
      <c r="Y1116" s="44">
        <v>1</v>
      </c>
      <c r="Z1116" s="63">
        <f>IF(T1116="SOPORTE_TELEFÓNICO",'TARIFAS 2025'!$B$14,IF(V1116="PRINCIPAL",'TARIFAS 2025'!$B$11,IF(V1116="INTERMEDIA",'TARIFAS 2025'!$C$11,IF(V1116="LEJANA",'TARIFAS 2025'!$D$11))))</f>
        <v>36351</v>
      </c>
      <c r="AA1116" s="63">
        <f t="shared" si="17"/>
        <v>36351</v>
      </c>
      <c r="AB1116" s="41"/>
      <c r="AC1116" s="41"/>
      <c r="AD1116" s="41"/>
      <c r="AE1116" s="41"/>
      <c r="AF1116" s="41"/>
      <c r="AG1116" s="41"/>
      <c r="AH1116" s="41"/>
      <c r="AI1116" s="41"/>
      <c r="AJ1116" s="41"/>
      <c r="AK1116" s="41"/>
      <c r="AL1116" s="41"/>
      <c r="AM1116" s="41"/>
      <c r="AN1116" s="41"/>
      <c r="AO1116" s="41"/>
      <c r="AP1116" s="41"/>
      <c r="AQ1116" s="41"/>
      <c r="AR1116" s="41"/>
      <c r="AS1116" s="41"/>
      <c r="AT1116" s="41"/>
      <c r="AU1116" s="41"/>
      <c r="AV1116" s="41"/>
      <c r="AW1116" s="41"/>
      <c r="AX1116" s="41"/>
      <c r="AY1116" s="41"/>
      <c r="AZ1116" s="41"/>
      <c r="BA1116" s="41"/>
      <c r="BB1116" s="41"/>
      <c r="BC1116" s="41"/>
      <c r="BD1116" s="41"/>
      <c r="BE1116" s="41"/>
      <c r="BF1116" s="41"/>
      <c r="BG1116" s="41"/>
    </row>
    <row r="1117" spans="1:59" s="35" customFormat="1" ht="15.6">
      <c r="A1117" s="44" t="s">
        <v>73</v>
      </c>
      <c r="B1117" s="44" t="str">
        <f>VLOOKUP(A1117,'CENTROS DE COSTOS'!A:D,2,0)</f>
        <v>0036-0004</v>
      </c>
      <c r="C1117" s="44" t="str">
        <f>VLOOKUP(A1117,'CENTROS DE COSTOS'!A:D,3,0)</f>
        <v>Wompi Centro</v>
      </c>
      <c r="D1117" s="44">
        <v>25126</v>
      </c>
      <c r="E1117" s="44">
        <v>2872606</v>
      </c>
      <c r="F1117" s="44">
        <v>57440</v>
      </c>
      <c r="G1117" s="44" t="s">
        <v>35</v>
      </c>
      <c r="H1117" s="44" t="s">
        <v>620</v>
      </c>
      <c r="I1117" s="44" t="s">
        <v>635</v>
      </c>
      <c r="J1117" s="44" t="s">
        <v>6966</v>
      </c>
      <c r="K1117" s="44" t="s">
        <v>1174</v>
      </c>
      <c r="L1117" s="44" t="s">
        <v>6967</v>
      </c>
      <c r="M1117" s="52">
        <v>45944.333333333336</v>
      </c>
      <c r="N1117" s="52">
        <v>45947.384027777778</v>
      </c>
      <c r="O1117" s="44" t="s">
        <v>37</v>
      </c>
      <c r="P1117" s="44" t="s">
        <v>37</v>
      </c>
      <c r="Q1117" s="44" t="s">
        <v>3805</v>
      </c>
      <c r="R1117" s="44" t="s">
        <v>3806</v>
      </c>
      <c r="S1117" s="44" t="s">
        <v>6968</v>
      </c>
      <c r="T1117" s="44" t="s">
        <v>3828</v>
      </c>
      <c r="U1117" s="44">
        <v>56</v>
      </c>
      <c r="V1117" s="44" t="s">
        <v>43</v>
      </c>
      <c r="W1117" s="44" t="str">
        <f>VLOOKUP(D1117,TIPOLOGIA!A:F,6,0)</f>
        <v>TERRESTRE</v>
      </c>
      <c r="X1117" s="44" t="s">
        <v>5226</v>
      </c>
      <c r="Y1117" s="44">
        <v>1</v>
      </c>
      <c r="Z1117" s="63">
        <f>IF(T1117="SOPORTE_TELEFÓNICO",'TARIFAS 2025'!$B$14,IF(V1117="PRINCIPAL",'TARIFAS 2025'!$B$11,IF(V1117="INTERMEDIA",'TARIFAS 2025'!$C$11,IF(V1117="LEJANA",'TARIFAS 2025'!$D$11))))</f>
        <v>36351</v>
      </c>
      <c r="AA1117" s="63">
        <f t="shared" si="17"/>
        <v>36351</v>
      </c>
      <c r="AB1117" s="41"/>
      <c r="AC1117" s="41"/>
      <c r="AD1117" s="41"/>
      <c r="AE1117" s="41"/>
      <c r="AF1117" s="41"/>
      <c r="AG1117" s="41"/>
      <c r="AH1117" s="41"/>
      <c r="AI1117" s="41"/>
      <c r="AJ1117" s="41"/>
      <c r="AK1117" s="41"/>
      <c r="AL1117" s="41"/>
      <c r="AM1117" s="41"/>
      <c r="AN1117" s="41"/>
      <c r="AO1117" s="41"/>
      <c r="AP1117" s="41"/>
      <c r="AQ1117" s="41"/>
      <c r="AR1117" s="41"/>
      <c r="AS1117" s="41"/>
      <c r="AT1117" s="41"/>
      <c r="AU1117" s="41"/>
      <c r="AV1117" s="41"/>
      <c r="AW1117" s="41"/>
      <c r="AX1117" s="41"/>
      <c r="AY1117" s="41"/>
      <c r="AZ1117" s="41"/>
      <c r="BA1117" s="41"/>
      <c r="BB1117" s="41"/>
      <c r="BC1117" s="41"/>
      <c r="BD1117" s="41"/>
      <c r="BE1117" s="41"/>
      <c r="BF1117" s="41"/>
      <c r="BG1117" s="41"/>
    </row>
    <row r="1118" spans="1:59" s="35" customFormat="1" ht="15.6">
      <c r="A1118" s="44" t="s">
        <v>79</v>
      </c>
      <c r="B1118" s="44" t="str">
        <f>VLOOKUP(A1118,'CENTROS DE COSTOS'!A:D,2,0)</f>
        <v>0036-0003</v>
      </c>
      <c r="C1118" s="44" t="str">
        <f>VLOOKUP(A1118,'CENTROS DE COSTOS'!A:D,3,0)</f>
        <v>Wompi Suroccidente</v>
      </c>
      <c r="D1118" s="44">
        <v>76001</v>
      </c>
      <c r="E1118" s="44">
        <v>2873272</v>
      </c>
      <c r="F1118" s="44">
        <v>72974</v>
      </c>
      <c r="G1118" s="44" t="s">
        <v>35</v>
      </c>
      <c r="H1118" s="44" t="s">
        <v>1103</v>
      </c>
      <c r="I1118" s="44" t="s">
        <v>79</v>
      </c>
      <c r="J1118" s="44" t="s">
        <v>6969</v>
      </c>
      <c r="K1118" s="44" t="s">
        <v>1174</v>
      </c>
      <c r="L1118" s="44" t="s">
        <v>6970</v>
      </c>
      <c r="M1118" s="52">
        <v>45944.333333333336</v>
      </c>
      <c r="N1118" s="52">
        <v>45947.384722222225</v>
      </c>
      <c r="O1118" s="44" t="s">
        <v>37</v>
      </c>
      <c r="P1118" s="44" t="s">
        <v>37</v>
      </c>
      <c r="Q1118" s="44" t="s">
        <v>3805</v>
      </c>
      <c r="R1118" s="44" t="s">
        <v>3806</v>
      </c>
      <c r="S1118" s="44" t="s">
        <v>6971</v>
      </c>
      <c r="T1118" s="44" t="s">
        <v>1178</v>
      </c>
      <c r="U1118" s="44">
        <v>48</v>
      </c>
      <c r="V1118" s="44" t="s">
        <v>42</v>
      </c>
      <c r="W1118" s="44" t="str">
        <f>VLOOKUP(D1118,TIPOLOGIA!A:F,6,0)</f>
        <v>TERRESTRE</v>
      </c>
      <c r="X1118" s="44" t="s">
        <v>5226</v>
      </c>
      <c r="Y1118" s="44">
        <v>1</v>
      </c>
      <c r="Z1118" s="63">
        <f>IF(T1118="SOPORTE_TELEFÓNICO",'TARIFAS 2025'!$B$14,IF(V1118="PRINCIPAL",'TARIFAS 2025'!$B$11,IF(V1118="INTERMEDIA",'TARIFAS 2025'!$C$11,IF(V1118="LEJANA",'TARIFAS 2025'!$D$11))))</f>
        <v>31419</v>
      </c>
      <c r="AA1118" s="63">
        <f t="shared" si="17"/>
        <v>31419</v>
      </c>
      <c r="AB1118" s="41"/>
      <c r="AC1118" s="41"/>
      <c r="AD1118" s="41"/>
      <c r="AE1118" s="41"/>
      <c r="AF1118" s="41"/>
      <c r="AG1118" s="41"/>
      <c r="AH1118" s="41"/>
      <c r="AI1118" s="41"/>
      <c r="AJ1118" s="41"/>
      <c r="AK1118" s="41"/>
      <c r="AL1118" s="41"/>
      <c r="AM1118" s="41"/>
      <c r="AN1118" s="41"/>
      <c r="AO1118" s="41"/>
      <c r="AP1118" s="41"/>
      <c r="AQ1118" s="41"/>
      <c r="AR1118" s="41"/>
      <c r="AS1118" s="41"/>
      <c r="AT1118" s="41"/>
      <c r="AU1118" s="41"/>
      <c r="AV1118" s="41"/>
      <c r="AW1118" s="41"/>
      <c r="AX1118" s="41"/>
      <c r="AY1118" s="41"/>
      <c r="AZ1118" s="41"/>
      <c r="BA1118" s="41"/>
      <c r="BB1118" s="41"/>
      <c r="BC1118" s="41"/>
      <c r="BD1118" s="41"/>
      <c r="BE1118" s="41"/>
      <c r="BF1118" s="41"/>
      <c r="BG1118" s="41"/>
    </row>
    <row r="1119" spans="1:59" s="35" customFormat="1" ht="15.6">
      <c r="A1119" s="44" t="s">
        <v>73</v>
      </c>
      <c r="B1119" s="44" t="str">
        <f>VLOOKUP(A1119,'CENTROS DE COSTOS'!A:D,2,0)</f>
        <v>0036-0004</v>
      </c>
      <c r="C1119" s="44" t="str">
        <f>VLOOKUP(A1119,'CENTROS DE COSTOS'!A:D,3,0)</f>
        <v>Wompi Centro</v>
      </c>
      <c r="D1119" s="44">
        <v>11001</v>
      </c>
      <c r="E1119" s="44">
        <v>2874624</v>
      </c>
      <c r="F1119" s="44">
        <v>51544</v>
      </c>
      <c r="G1119" s="44" t="s">
        <v>35</v>
      </c>
      <c r="H1119" s="44" t="s">
        <v>620</v>
      </c>
      <c r="I1119" s="44" t="s">
        <v>2057</v>
      </c>
      <c r="J1119" s="44" t="s">
        <v>6972</v>
      </c>
      <c r="K1119" s="44" t="s">
        <v>1174</v>
      </c>
      <c r="L1119" s="44" t="s">
        <v>6973</v>
      </c>
      <c r="M1119" s="52">
        <v>45944.333333333336</v>
      </c>
      <c r="N1119" s="52">
        <v>45947.386111111111</v>
      </c>
      <c r="O1119" s="44" t="s">
        <v>37</v>
      </c>
      <c r="P1119" s="44" t="s">
        <v>37</v>
      </c>
      <c r="Q1119" s="44" t="s">
        <v>3805</v>
      </c>
      <c r="R1119" s="44" t="s">
        <v>3806</v>
      </c>
      <c r="S1119" s="44" t="s">
        <v>6805</v>
      </c>
      <c r="T1119" s="44" t="s">
        <v>1178</v>
      </c>
      <c r="U1119" s="44">
        <v>32</v>
      </c>
      <c r="V1119" s="44" t="s">
        <v>42</v>
      </c>
      <c r="W1119" s="44" t="str">
        <f>VLOOKUP(D1119,TIPOLOGIA!A:F,6,0)</f>
        <v>TERRESTRE</v>
      </c>
      <c r="X1119" s="44" t="s">
        <v>1485</v>
      </c>
      <c r="Y1119" s="44">
        <v>1</v>
      </c>
      <c r="Z1119" s="63">
        <f>IF(T1119="SOPORTE_TELEFÓNICO",'TARIFAS 2025'!$B$14,IF(V1119="PRINCIPAL",'TARIFAS 2025'!$B$11,IF(V1119="INTERMEDIA",'TARIFAS 2025'!$C$11,IF(V1119="LEJANA",'TARIFAS 2025'!$D$11))))</f>
        <v>31419</v>
      </c>
      <c r="AA1119" s="63">
        <f t="shared" si="17"/>
        <v>31419</v>
      </c>
      <c r="AB1119" s="41"/>
      <c r="AC1119" s="41"/>
      <c r="AD1119" s="41"/>
      <c r="AE1119" s="41"/>
      <c r="AF1119" s="41"/>
      <c r="AG1119" s="41"/>
      <c r="AH1119" s="41"/>
      <c r="AI1119" s="41"/>
      <c r="AJ1119" s="41"/>
      <c r="AK1119" s="41"/>
      <c r="AL1119" s="41"/>
      <c r="AM1119" s="41"/>
      <c r="AN1119" s="41"/>
      <c r="AO1119" s="41"/>
      <c r="AP1119" s="41"/>
      <c r="AQ1119" s="41"/>
      <c r="AR1119" s="41"/>
      <c r="AS1119" s="41"/>
      <c r="AT1119" s="41"/>
      <c r="AU1119" s="41"/>
      <c r="AV1119" s="41"/>
      <c r="AW1119" s="41"/>
      <c r="AX1119" s="41"/>
      <c r="AY1119" s="41"/>
      <c r="AZ1119" s="41"/>
      <c r="BA1119" s="41"/>
      <c r="BB1119" s="41"/>
      <c r="BC1119" s="41"/>
      <c r="BD1119" s="41"/>
      <c r="BE1119" s="41"/>
      <c r="BF1119" s="41"/>
      <c r="BG1119" s="41"/>
    </row>
    <row r="1120" spans="1:59" s="35" customFormat="1" ht="15.6">
      <c r="A1120" s="44" t="s">
        <v>70</v>
      </c>
      <c r="B1120" s="44" t="str">
        <f>VLOOKUP(A1120,'CENTROS DE COSTOS'!A:D,2,0)</f>
        <v>0036-0001</v>
      </c>
      <c r="C1120" s="44" t="str">
        <f>VLOOKUP(A1120,'CENTROS DE COSTOS'!A:D,3,0)</f>
        <v>Wompi Costa</v>
      </c>
      <c r="D1120" s="44">
        <v>8638</v>
      </c>
      <c r="E1120" s="44">
        <v>2871257</v>
      </c>
      <c r="F1120" s="44">
        <v>77476</v>
      </c>
      <c r="G1120" s="44" t="s">
        <v>35</v>
      </c>
      <c r="H1120" s="44" t="s">
        <v>255</v>
      </c>
      <c r="I1120" s="44" t="s">
        <v>137</v>
      </c>
      <c r="J1120" s="44" t="s">
        <v>6974</v>
      </c>
      <c r="K1120" s="44" t="s">
        <v>1174</v>
      </c>
      <c r="L1120" s="44" t="s">
        <v>6975</v>
      </c>
      <c r="M1120" s="52">
        <v>45940.705555555556</v>
      </c>
      <c r="N1120" s="52">
        <v>45947.386111111111</v>
      </c>
      <c r="O1120" s="44" t="s">
        <v>37</v>
      </c>
      <c r="P1120" s="44" t="s">
        <v>37</v>
      </c>
      <c r="Q1120" s="44" t="s">
        <v>3805</v>
      </c>
      <c r="R1120" s="44" t="s">
        <v>3806</v>
      </c>
      <c r="S1120" s="44" t="s">
        <v>6976</v>
      </c>
      <c r="T1120" s="44" t="s">
        <v>3828</v>
      </c>
      <c r="U1120" s="44">
        <v>64</v>
      </c>
      <c r="V1120" s="44" t="s">
        <v>43</v>
      </c>
      <c r="W1120" s="44" t="str">
        <f>VLOOKUP(D1120,TIPOLOGIA!A:F,6,0)</f>
        <v>TERRESTRE</v>
      </c>
      <c r="X1120" s="44" t="s">
        <v>1366</v>
      </c>
      <c r="Y1120" s="44">
        <v>1</v>
      </c>
      <c r="Z1120" s="63">
        <f>IF(T1120="SOPORTE_TELEFÓNICO",'TARIFAS 2025'!$B$14,IF(V1120="PRINCIPAL",'TARIFAS 2025'!$B$11,IF(V1120="INTERMEDIA",'TARIFAS 2025'!$C$11,IF(V1120="LEJANA",'TARIFAS 2025'!$D$11))))</f>
        <v>36351</v>
      </c>
      <c r="AA1120" s="63">
        <f t="shared" si="17"/>
        <v>36351</v>
      </c>
      <c r="AB1120" s="41"/>
      <c r="AC1120" s="41"/>
      <c r="AD1120" s="41"/>
      <c r="AE1120" s="41"/>
      <c r="AF1120" s="41"/>
      <c r="AG1120" s="41"/>
      <c r="AH1120" s="41"/>
      <c r="AI1120" s="41"/>
      <c r="AJ1120" s="41"/>
      <c r="AK1120" s="41"/>
      <c r="AL1120" s="41"/>
      <c r="AM1120" s="41"/>
      <c r="AN1120" s="41"/>
      <c r="AO1120" s="41"/>
      <c r="AP1120" s="41"/>
      <c r="AQ1120" s="41"/>
      <c r="AR1120" s="41"/>
      <c r="AS1120" s="41"/>
      <c r="AT1120" s="41"/>
      <c r="AU1120" s="41"/>
      <c r="AV1120" s="41"/>
      <c r="AW1120" s="41"/>
      <c r="AX1120" s="41"/>
      <c r="AY1120" s="41"/>
      <c r="AZ1120" s="41"/>
      <c r="BA1120" s="41"/>
      <c r="BB1120" s="41"/>
      <c r="BC1120" s="41"/>
      <c r="BD1120" s="41"/>
      <c r="BE1120" s="41"/>
      <c r="BF1120" s="41"/>
      <c r="BG1120" s="41"/>
    </row>
    <row r="1121" spans="1:59" s="35" customFormat="1" ht="15.6">
      <c r="A1121" s="44" t="s">
        <v>70</v>
      </c>
      <c r="B1121" s="44" t="str">
        <f>VLOOKUP(A1121,'CENTROS DE COSTOS'!A:D,2,0)</f>
        <v>0036-0001</v>
      </c>
      <c r="C1121" s="44" t="str">
        <f>VLOOKUP(A1121,'CENTROS DE COSTOS'!A:D,3,0)</f>
        <v>Wompi Costa</v>
      </c>
      <c r="D1121" s="44">
        <v>8638</v>
      </c>
      <c r="E1121" s="44">
        <v>2867319</v>
      </c>
      <c r="F1121" s="44">
        <v>66130</v>
      </c>
      <c r="G1121" s="44" t="s">
        <v>35</v>
      </c>
      <c r="H1121" s="44" t="s">
        <v>255</v>
      </c>
      <c r="I1121" s="44" t="s">
        <v>137</v>
      </c>
      <c r="J1121" s="44" t="s">
        <v>6977</v>
      </c>
      <c r="K1121" s="44" t="s">
        <v>1174</v>
      </c>
      <c r="L1121" s="44" t="s">
        <v>6978</v>
      </c>
      <c r="M1121" s="52">
        <v>45940.376388888886</v>
      </c>
      <c r="N1121" s="52">
        <v>45947.387499999997</v>
      </c>
      <c r="O1121" s="44" t="s">
        <v>37</v>
      </c>
      <c r="P1121" s="44" t="s">
        <v>37</v>
      </c>
      <c r="Q1121" s="44" t="s">
        <v>3805</v>
      </c>
      <c r="R1121" s="44" t="s">
        <v>3806</v>
      </c>
      <c r="S1121" s="44" t="s">
        <v>6979</v>
      </c>
      <c r="T1121" s="44" t="s">
        <v>3828</v>
      </c>
      <c r="U1121" s="44">
        <v>8</v>
      </c>
      <c r="V1121" s="44" t="s">
        <v>43</v>
      </c>
      <c r="W1121" s="44" t="str">
        <f>VLOOKUP(D1121,TIPOLOGIA!A:F,6,0)</f>
        <v>TERRESTRE</v>
      </c>
      <c r="X1121" s="44" t="s">
        <v>5226</v>
      </c>
      <c r="Y1121" s="44">
        <v>1</v>
      </c>
      <c r="Z1121" s="63">
        <f>IF(T1121="SOPORTE_TELEFÓNICO",'TARIFAS 2025'!$B$14,IF(V1121="PRINCIPAL",'TARIFAS 2025'!$B$11,IF(V1121="INTERMEDIA",'TARIFAS 2025'!$C$11,IF(V1121="LEJANA",'TARIFAS 2025'!$D$11))))</f>
        <v>36351</v>
      </c>
      <c r="AA1121" s="63">
        <f t="shared" si="17"/>
        <v>36351</v>
      </c>
      <c r="AB1121" s="41"/>
      <c r="AC1121" s="41"/>
      <c r="AD1121" s="41"/>
      <c r="AE1121" s="41"/>
      <c r="AF1121" s="41"/>
      <c r="AG1121" s="41"/>
      <c r="AH1121" s="41"/>
      <c r="AI1121" s="41"/>
      <c r="AJ1121" s="41"/>
      <c r="AK1121" s="41"/>
      <c r="AL1121" s="41"/>
      <c r="AM1121" s="41"/>
      <c r="AN1121" s="41"/>
      <c r="AO1121" s="41"/>
      <c r="AP1121" s="41"/>
      <c r="AQ1121" s="41"/>
      <c r="AR1121" s="41"/>
      <c r="AS1121" s="41"/>
      <c r="AT1121" s="41"/>
      <c r="AU1121" s="41"/>
      <c r="AV1121" s="41"/>
      <c r="AW1121" s="41"/>
      <c r="AX1121" s="41"/>
      <c r="AY1121" s="41"/>
      <c r="AZ1121" s="41"/>
      <c r="BA1121" s="41"/>
      <c r="BB1121" s="41"/>
      <c r="BC1121" s="41"/>
      <c r="BD1121" s="41"/>
      <c r="BE1121" s="41"/>
      <c r="BF1121" s="41"/>
      <c r="BG1121" s="41"/>
    </row>
    <row r="1122" spans="1:59" s="35" customFormat="1" ht="15.6">
      <c r="A1122" s="44" t="s">
        <v>97</v>
      </c>
      <c r="B1122" s="44" t="str">
        <f>VLOOKUP(A1122,'CENTROS DE COSTOS'!A:D,2,0)</f>
        <v>0036-0001</v>
      </c>
      <c r="C1122" s="44" t="str">
        <f>VLOOKUP(A1122,'CENTROS DE COSTOS'!A:D,3,0)</f>
        <v>Wompi Costa</v>
      </c>
      <c r="D1122" s="44">
        <v>70215</v>
      </c>
      <c r="E1122" s="44">
        <v>2867752</v>
      </c>
      <c r="F1122" s="44">
        <v>78606</v>
      </c>
      <c r="G1122" s="44" t="s">
        <v>35</v>
      </c>
      <c r="H1122" s="44" t="s">
        <v>506</v>
      </c>
      <c r="I1122" s="44" t="s">
        <v>1040</v>
      </c>
      <c r="J1122" s="44" t="s">
        <v>6980</v>
      </c>
      <c r="K1122" s="44" t="s">
        <v>1174</v>
      </c>
      <c r="L1122" s="44" t="s">
        <v>6981</v>
      </c>
      <c r="M1122" s="52">
        <v>45940.406944444447</v>
      </c>
      <c r="N1122" s="52">
        <v>45947.388194444444</v>
      </c>
      <c r="O1122" s="44" t="s">
        <v>37</v>
      </c>
      <c r="P1122" s="44" t="s">
        <v>37</v>
      </c>
      <c r="Q1122" s="44" t="s">
        <v>3805</v>
      </c>
      <c r="R1122" s="44" t="s">
        <v>3806</v>
      </c>
      <c r="S1122" s="44" t="s">
        <v>6982</v>
      </c>
      <c r="T1122" s="44" t="s">
        <v>3828</v>
      </c>
      <c r="U1122" s="44">
        <v>56</v>
      </c>
      <c r="V1122" s="44" t="s">
        <v>43</v>
      </c>
      <c r="W1122" s="44" t="str">
        <f>VLOOKUP(D1122,TIPOLOGIA!A:F,6,0)</f>
        <v>TERRESTRE</v>
      </c>
      <c r="X1122" s="44" t="s">
        <v>6319</v>
      </c>
      <c r="Y1122" s="44">
        <v>1</v>
      </c>
      <c r="Z1122" s="63">
        <f>IF(T1122="SOPORTE_TELEFÓNICO",'TARIFAS 2025'!$B$14,IF(V1122="PRINCIPAL",'TARIFAS 2025'!$B$11,IF(V1122="INTERMEDIA",'TARIFAS 2025'!$C$11,IF(V1122="LEJANA",'TARIFAS 2025'!$D$11))))</f>
        <v>36351</v>
      </c>
      <c r="AA1122" s="63">
        <f t="shared" si="17"/>
        <v>36351</v>
      </c>
      <c r="AB1122" s="41"/>
      <c r="AC1122" s="41"/>
      <c r="AD1122" s="41"/>
      <c r="AE1122" s="41"/>
      <c r="AF1122" s="41"/>
      <c r="AG1122" s="41"/>
      <c r="AH1122" s="41"/>
      <c r="AI1122" s="41"/>
      <c r="AJ1122" s="41"/>
      <c r="AK1122" s="41"/>
      <c r="AL1122" s="41"/>
      <c r="AM1122" s="41"/>
      <c r="AN1122" s="41"/>
      <c r="AO1122" s="41"/>
      <c r="AP1122" s="41"/>
      <c r="AQ1122" s="41"/>
      <c r="AR1122" s="41"/>
      <c r="AS1122" s="41"/>
      <c r="AT1122" s="41"/>
      <c r="AU1122" s="41"/>
      <c r="AV1122" s="41"/>
      <c r="AW1122" s="41"/>
      <c r="AX1122" s="41"/>
      <c r="AY1122" s="41"/>
      <c r="AZ1122" s="41"/>
      <c r="BA1122" s="41"/>
      <c r="BB1122" s="41"/>
      <c r="BC1122" s="41"/>
      <c r="BD1122" s="41"/>
      <c r="BE1122" s="41"/>
      <c r="BF1122" s="41"/>
      <c r="BG1122" s="41"/>
    </row>
    <row r="1123" spans="1:59" s="35" customFormat="1" ht="15.6">
      <c r="A1123" s="44" t="s">
        <v>98</v>
      </c>
      <c r="B1123" s="44" t="str">
        <f>VLOOKUP(A1123,'CENTROS DE COSTOS'!A:D,2,0)</f>
        <v>0036-0007</v>
      </c>
      <c r="C1123" s="44" t="str">
        <f>VLOOKUP(A1123,'CENTROS DE COSTOS'!A:D,3,0)</f>
        <v>Wompi Santander</v>
      </c>
      <c r="D1123" s="44">
        <v>15176</v>
      </c>
      <c r="E1123" s="44">
        <v>2871279</v>
      </c>
      <c r="F1123" s="44">
        <v>41544</v>
      </c>
      <c r="G1123" s="44" t="s">
        <v>35</v>
      </c>
      <c r="H1123" s="44" t="s">
        <v>324</v>
      </c>
      <c r="I1123" s="44" t="s">
        <v>340</v>
      </c>
      <c r="J1123" s="44" t="s">
        <v>3024</v>
      </c>
      <c r="K1123" s="44" t="s">
        <v>1174</v>
      </c>
      <c r="L1123" s="44" t="s">
        <v>6983</v>
      </c>
      <c r="M1123" s="52">
        <v>45944.333333333336</v>
      </c>
      <c r="N1123" s="52">
        <v>45947.388194444444</v>
      </c>
      <c r="O1123" s="44" t="s">
        <v>37</v>
      </c>
      <c r="P1123" s="44" t="s">
        <v>37</v>
      </c>
      <c r="Q1123" s="44" t="s">
        <v>3805</v>
      </c>
      <c r="R1123" s="44" t="s">
        <v>3806</v>
      </c>
      <c r="S1123" s="44" t="s">
        <v>6984</v>
      </c>
      <c r="T1123" s="44" t="s">
        <v>3828</v>
      </c>
      <c r="U1123" s="44">
        <v>64</v>
      </c>
      <c r="V1123" s="44" t="s">
        <v>44</v>
      </c>
      <c r="W1123" s="44" t="str">
        <f>VLOOKUP(D1123,TIPOLOGIA!A:F,6,0)</f>
        <v>TERRESTRE</v>
      </c>
      <c r="X1123" s="44" t="s">
        <v>6319</v>
      </c>
      <c r="Y1123" s="44">
        <v>1</v>
      </c>
      <c r="Z1123" s="63">
        <f>IF(T1123="SOPORTE_TELEFÓNICO",'TARIFAS 2025'!$B$14,IF(V1123="PRINCIPAL",'TARIFAS 2025'!$B$11,IF(V1123="INTERMEDIA",'TARIFAS 2025'!$C$11,IF(V1123="LEJANA",'TARIFAS 2025'!$D$11))))</f>
        <v>40250</v>
      </c>
      <c r="AA1123" s="63">
        <f t="shared" si="17"/>
        <v>40250</v>
      </c>
      <c r="AB1123" s="41"/>
      <c r="AC1123" s="41"/>
      <c r="AD1123" s="41"/>
      <c r="AE1123" s="41"/>
      <c r="AF1123" s="41"/>
      <c r="AG1123" s="41"/>
      <c r="AH1123" s="41"/>
      <c r="AI1123" s="41"/>
      <c r="AJ1123" s="41"/>
      <c r="AK1123" s="41"/>
      <c r="AL1123" s="41"/>
      <c r="AM1123" s="41"/>
      <c r="AN1123" s="41"/>
      <c r="AO1123" s="41"/>
      <c r="AP1123" s="41"/>
      <c r="AQ1123" s="41"/>
      <c r="AR1123" s="41"/>
      <c r="AS1123" s="41"/>
      <c r="AT1123" s="41"/>
      <c r="AU1123" s="41"/>
      <c r="AV1123" s="41"/>
      <c r="AW1123" s="41"/>
      <c r="AX1123" s="41"/>
      <c r="AY1123" s="41"/>
      <c r="AZ1123" s="41"/>
      <c r="BA1123" s="41"/>
      <c r="BB1123" s="41"/>
      <c r="BC1123" s="41"/>
      <c r="BD1123" s="41"/>
      <c r="BE1123" s="41"/>
      <c r="BF1123" s="41"/>
      <c r="BG1123" s="41"/>
    </row>
    <row r="1124" spans="1:59" s="35" customFormat="1" ht="15.6">
      <c r="A1124" s="44" t="s">
        <v>70</v>
      </c>
      <c r="B1124" s="44" t="str">
        <f>VLOOKUP(A1124,'CENTROS DE COSTOS'!A:D,2,0)</f>
        <v>0036-0001</v>
      </c>
      <c r="C1124" s="44" t="str">
        <f>VLOOKUP(A1124,'CENTROS DE COSTOS'!A:D,3,0)</f>
        <v>Wompi Costa</v>
      </c>
      <c r="D1124" s="44">
        <v>8638</v>
      </c>
      <c r="E1124" s="44">
        <v>2872443</v>
      </c>
      <c r="F1124" s="44">
        <v>70268</v>
      </c>
      <c r="G1124" s="44" t="s">
        <v>35</v>
      </c>
      <c r="H1124" s="44" t="s">
        <v>255</v>
      </c>
      <c r="I1124" s="44" t="s">
        <v>137</v>
      </c>
      <c r="J1124" s="44" t="s">
        <v>3186</v>
      </c>
      <c r="K1124" s="44" t="s">
        <v>1174</v>
      </c>
      <c r="L1124" s="44" t="s">
        <v>6985</v>
      </c>
      <c r="M1124" s="52">
        <v>45944.333333333336</v>
      </c>
      <c r="N1124" s="52">
        <v>45947.388888888891</v>
      </c>
      <c r="O1124" s="44" t="s">
        <v>37</v>
      </c>
      <c r="P1124" s="44" t="s">
        <v>37</v>
      </c>
      <c r="Q1124" s="44" t="s">
        <v>3805</v>
      </c>
      <c r="R1124" s="44" t="s">
        <v>3806</v>
      </c>
      <c r="S1124" s="44" t="s">
        <v>6986</v>
      </c>
      <c r="T1124" s="44" t="s">
        <v>3828</v>
      </c>
      <c r="U1124" s="44">
        <v>24</v>
      </c>
      <c r="V1124" s="44" t="s">
        <v>43</v>
      </c>
      <c r="W1124" s="44" t="str">
        <f>VLOOKUP(D1124,TIPOLOGIA!A:F,6,0)</f>
        <v>TERRESTRE</v>
      </c>
      <c r="X1124" s="44" t="s">
        <v>5226</v>
      </c>
      <c r="Y1124" s="44">
        <v>1</v>
      </c>
      <c r="Z1124" s="63">
        <f>IF(T1124="SOPORTE_TELEFÓNICO",'TARIFAS 2025'!$B$14,IF(V1124="PRINCIPAL",'TARIFAS 2025'!$B$11,IF(V1124="INTERMEDIA",'TARIFAS 2025'!$C$11,IF(V1124="LEJANA",'TARIFAS 2025'!$D$11))))</f>
        <v>36351</v>
      </c>
      <c r="AA1124" s="63">
        <f t="shared" si="17"/>
        <v>36351</v>
      </c>
      <c r="AB1124" s="41"/>
      <c r="AC1124" s="41"/>
      <c r="AD1124" s="41"/>
      <c r="AE1124" s="41"/>
      <c r="AF1124" s="41"/>
      <c r="AG1124" s="41"/>
      <c r="AH1124" s="41"/>
      <c r="AI1124" s="41"/>
      <c r="AJ1124" s="41"/>
      <c r="AK1124" s="41"/>
      <c r="AL1124" s="41"/>
      <c r="AM1124" s="41"/>
      <c r="AN1124" s="41"/>
      <c r="AO1124" s="41"/>
      <c r="AP1124" s="41"/>
      <c r="AQ1124" s="41"/>
      <c r="AR1124" s="41"/>
      <c r="AS1124" s="41"/>
      <c r="AT1124" s="41"/>
      <c r="AU1124" s="41"/>
      <c r="AV1124" s="41"/>
      <c r="AW1124" s="41"/>
      <c r="AX1124" s="41"/>
      <c r="AY1124" s="41"/>
      <c r="AZ1124" s="41"/>
      <c r="BA1124" s="41"/>
      <c r="BB1124" s="41"/>
      <c r="BC1124" s="41"/>
      <c r="BD1124" s="41"/>
      <c r="BE1124" s="41"/>
      <c r="BF1124" s="41"/>
      <c r="BG1124" s="41"/>
    </row>
    <row r="1125" spans="1:59" s="35" customFormat="1" ht="15.6">
      <c r="A1125" s="44" t="s">
        <v>73</v>
      </c>
      <c r="B1125" s="44" t="str">
        <f>VLOOKUP(A1125,'CENTROS DE COSTOS'!A:D,2,0)</f>
        <v>0036-0004</v>
      </c>
      <c r="C1125" s="44" t="str">
        <f>VLOOKUP(A1125,'CENTROS DE COSTOS'!A:D,3,0)</f>
        <v>Wompi Centro</v>
      </c>
      <c r="D1125" s="44">
        <v>25899</v>
      </c>
      <c r="E1125" s="44">
        <v>2868487</v>
      </c>
      <c r="F1125" s="44">
        <v>52456</v>
      </c>
      <c r="G1125" s="44" t="s">
        <v>35</v>
      </c>
      <c r="H1125" s="44" t="s">
        <v>620</v>
      </c>
      <c r="I1125" s="44" t="s">
        <v>729</v>
      </c>
      <c r="J1125" s="44" t="s">
        <v>6987</v>
      </c>
      <c r="K1125" s="44" t="s">
        <v>1174</v>
      </c>
      <c r="L1125" s="44" t="s">
        <v>6988</v>
      </c>
      <c r="M1125" s="52">
        <v>45940.451388888891</v>
      </c>
      <c r="N1125" s="52">
        <v>45947.38958333333</v>
      </c>
      <c r="O1125" s="44" t="s">
        <v>37</v>
      </c>
      <c r="P1125" s="44" t="s">
        <v>37</v>
      </c>
      <c r="Q1125" s="44" t="s">
        <v>3805</v>
      </c>
      <c r="R1125" s="44" t="s">
        <v>3806</v>
      </c>
      <c r="S1125" s="44" t="s">
        <v>6989</v>
      </c>
      <c r="T1125" s="44" t="s">
        <v>3828</v>
      </c>
      <c r="U1125" s="44">
        <v>64</v>
      </c>
      <c r="V1125" s="44" t="s">
        <v>43</v>
      </c>
      <c r="W1125" s="44" t="str">
        <f>VLOOKUP(D1125,TIPOLOGIA!A:F,6,0)</f>
        <v>TERRESTRE</v>
      </c>
      <c r="X1125" s="44" t="s">
        <v>5226</v>
      </c>
      <c r="Y1125" s="44">
        <v>1</v>
      </c>
      <c r="Z1125" s="63">
        <f>IF(T1125="SOPORTE_TELEFÓNICO",'TARIFAS 2025'!$B$14,IF(V1125="PRINCIPAL",'TARIFAS 2025'!$B$11,IF(V1125="INTERMEDIA",'TARIFAS 2025'!$C$11,IF(V1125="LEJANA",'TARIFAS 2025'!$D$11))))</f>
        <v>36351</v>
      </c>
      <c r="AA1125" s="63">
        <f t="shared" si="17"/>
        <v>36351</v>
      </c>
      <c r="AB1125" s="41"/>
      <c r="AC1125" s="41"/>
      <c r="AD1125" s="41"/>
      <c r="AE1125" s="41"/>
      <c r="AF1125" s="41"/>
      <c r="AG1125" s="41"/>
      <c r="AH1125" s="41"/>
      <c r="AI1125" s="41"/>
      <c r="AJ1125" s="41"/>
      <c r="AK1125" s="41"/>
      <c r="AL1125" s="41"/>
      <c r="AM1125" s="41"/>
      <c r="AN1125" s="41"/>
      <c r="AO1125" s="41"/>
      <c r="AP1125" s="41"/>
      <c r="AQ1125" s="41"/>
      <c r="AR1125" s="41"/>
      <c r="AS1125" s="41"/>
      <c r="AT1125" s="41"/>
      <c r="AU1125" s="41"/>
      <c r="AV1125" s="41"/>
      <c r="AW1125" s="41"/>
      <c r="AX1125" s="41"/>
      <c r="AY1125" s="41"/>
      <c r="AZ1125" s="41"/>
      <c r="BA1125" s="41"/>
      <c r="BB1125" s="41"/>
      <c r="BC1125" s="41"/>
      <c r="BD1125" s="41"/>
      <c r="BE1125" s="41"/>
      <c r="BF1125" s="41"/>
      <c r="BG1125" s="41"/>
    </row>
    <row r="1126" spans="1:59" s="35" customFormat="1" ht="15.6">
      <c r="A1126" s="44" t="s">
        <v>79</v>
      </c>
      <c r="B1126" s="44" t="str">
        <f>VLOOKUP(A1126,'CENTROS DE COSTOS'!A:D,2,0)</f>
        <v>0036-0003</v>
      </c>
      <c r="C1126" s="44" t="str">
        <f>VLOOKUP(A1126,'CENTROS DE COSTOS'!A:D,3,0)</f>
        <v>Wompi Suroccidente</v>
      </c>
      <c r="D1126" s="44">
        <v>19001</v>
      </c>
      <c r="E1126" s="44">
        <v>2872730</v>
      </c>
      <c r="F1126" s="44">
        <v>79405</v>
      </c>
      <c r="G1126" s="44" t="s">
        <v>35</v>
      </c>
      <c r="H1126" s="44" t="s">
        <v>500</v>
      </c>
      <c r="I1126" s="44" t="s">
        <v>95</v>
      </c>
      <c r="J1126" s="44" t="s">
        <v>6990</v>
      </c>
      <c r="K1126" s="44" t="s">
        <v>1174</v>
      </c>
      <c r="L1126" s="44" t="s">
        <v>6991</v>
      </c>
      <c r="M1126" s="52">
        <v>45944.333333333336</v>
      </c>
      <c r="N1126" s="52">
        <v>45947.39166666667</v>
      </c>
      <c r="O1126" s="44" t="s">
        <v>37</v>
      </c>
      <c r="P1126" s="44" t="s">
        <v>37</v>
      </c>
      <c r="Q1126" s="44" t="s">
        <v>3805</v>
      </c>
      <c r="R1126" s="44" t="s">
        <v>3806</v>
      </c>
      <c r="S1126" s="44" t="s">
        <v>6992</v>
      </c>
      <c r="T1126" s="44" t="s">
        <v>1178</v>
      </c>
      <c r="U1126" s="44">
        <v>24</v>
      </c>
      <c r="V1126" s="44" t="s">
        <v>44</v>
      </c>
      <c r="W1126" s="44" t="str">
        <f>VLOOKUP(D1126,TIPOLOGIA!A:F,6,0)</f>
        <v>TERRESTRE</v>
      </c>
      <c r="X1126" s="44" t="s">
        <v>6319</v>
      </c>
      <c r="Y1126" s="44">
        <v>1</v>
      </c>
      <c r="Z1126" s="63">
        <f>IF(T1126="SOPORTE_TELEFÓNICO",'TARIFAS 2025'!$B$14,IF(V1126="PRINCIPAL",'TARIFAS 2025'!$B$11,IF(V1126="INTERMEDIA",'TARIFAS 2025'!$C$11,IF(V1126="LEJANA",'TARIFAS 2025'!$D$11))))</f>
        <v>40250</v>
      </c>
      <c r="AA1126" s="63">
        <f t="shared" si="17"/>
        <v>40250</v>
      </c>
      <c r="AB1126" s="41"/>
      <c r="AC1126" s="41"/>
      <c r="AD1126" s="41"/>
      <c r="AE1126" s="41"/>
      <c r="AF1126" s="41"/>
      <c r="AG1126" s="41"/>
      <c r="AH1126" s="41"/>
      <c r="AI1126" s="41"/>
      <c r="AJ1126" s="41"/>
      <c r="AK1126" s="41"/>
      <c r="AL1126" s="41"/>
      <c r="AM1126" s="41"/>
      <c r="AN1126" s="41"/>
      <c r="AO1126" s="41"/>
      <c r="AP1126" s="41"/>
      <c r="AQ1126" s="41"/>
      <c r="AR1126" s="41"/>
      <c r="AS1126" s="41"/>
      <c r="AT1126" s="41"/>
      <c r="AU1126" s="41"/>
      <c r="AV1126" s="41"/>
      <c r="AW1126" s="41"/>
      <c r="AX1126" s="41"/>
      <c r="AY1126" s="41"/>
      <c r="AZ1126" s="41"/>
      <c r="BA1126" s="41"/>
      <c r="BB1126" s="41"/>
      <c r="BC1126" s="41"/>
      <c r="BD1126" s="41"/>
      <c r="BE1126" s="41"/>
      <c r="BF1126" s="41"/>
      <c r="BG1126" s="41"/>
    </row>
    <row r="1127" spans="1:59" s="35" customFormat="1" ht="15.6">
      <c r="A1127" s="44" t="s">
        <v>73</v>
      </c>
      <c r="B1127" s="44" t="str">
        <f>VLOOKUP(A1127,'CENTROS DE COSTOS'!A:D,2,0)</f>
        <v>0036-0004</v>
      </c>
      <c r="C1127" s="44" t="str">
        <f>VLOOKUP(A1127,'CENTROS DE COSTOS'!A:D,3,0)</f>
        <v>Wompi Centro</v>
      </c>
      <c r="D1127" s="44">
        <v>25126</v>
      </c>
      <c r="E1127" s="44">
        <v>2877084</v>
      </c>
      <c r="F1127" s="44">
        <v>74506</v>
      </c>
      <c r="G1127" s="44" t="s">
        <v>35</v>
      </c>
      <c r="H1127" s="44" t="s">
        <v>620</v>
      </c>
      <c r="I1127" s="44" t="s">
        <v>635</v>
      </c>
      <c r="J1127" s="44" t="s">
        <v>6993</v>
      </c>
      <c r="K1127" s="44" t="s">
        <v>1174</v>
      </c>
      <c r="L1127" s="44" t="s">
        <v>6994</v>
      </c>
      <c r="M1127" s="52">
        <v>45944.44027777778</v>
      </c>
      <c r="N1127" s="52">
        <v>45947.395138888889</v>
      </c>
      <c r="O1127" s="44" t="s">
        <v>37</v>
      </c>
      <c r="P1127" s="44" t="s">
        <v>37</v>
      </c>
      <c r="Q1127" s="44" t="s">
        <v>3805</v>
      </c>
      <c r="R1127" s="44" t="s">
        <v>3806</v>
      </c>
      <c r="S1127" s="44" t="s">
        <v>6995</v>
      </c>
      <c r="T1127" s="44" t="s">
        <v>3828</v>
      </c>
      <c r="U1127" s="44">
        <v>32</v>
      </c>
      <c r="V1127" s="44" t="s">
        <v>43</v>
      </c>
      <c r="W1127" s="44" t="str">
        <f>VLOOKUP(D1127,TIPOLOGIA!A:F,6,0)</f>
        <v>TERRESTRE</v>
      </c>
      <c r="X1127" s="44" t="s">
        <v>1332</v>
      </c>
      <c r="Y1127" s="44">
        <v>1</v>
      </c>
      <c r="Z1127" s="63">
        <f>IF(T1127="SOPORTE_TELEFÓNICO",'TARIFAS 2025'!$B$14,IF(V1127="PRINCIPAL",'TARIFAS 2025'!$B$11,IF(V1127="INTERMEDIA",'TARIFAS 2025'!$C$11,IF(V1127="LEJANA",'TARIFAS 2025'!$D$11))))</f>
        <v>36351</v>
      </c>
      <c r="AA1127" s="63">
        <f t="shared" si="17"/>
        <v>36351</v>
      </c>
      <c r="AB1127" s="41"/>
      <c r="AC1127" s="41"/>
      <c r="AD1127" s="41"/>
      <c r="AE1127" s="41"/>
      <c r="AF1127" s="41"/>
      <c r="AG1127" s="41"/>
      <c r="AH1127" s="41"/>
      <c r="AI1127" s="41"/>
      <c r="AJ1127" s="41"/>
      <c r="AK1127" s="41"/>
      <c r="AL1127" s="41"/>
      <c r="AM1127" s="41"/>
      <c r="AN1127" s="41"/>
      <c r="AO1127" s="41"/>
      <c r="AP1127" s="41"/>
      <c r="AQ1127" s="41"/>
      <c r="AR1127" s="41"/>
      <c r="AS1127" s="41"/>
      <c r="AT1127" s="41"/>
      <c r="AU1127" s="41"/>
      <c r="AV1127" s="41"/>
      <c r="AW1127" s="41"/>
      <c r="AX1127" s="41"/>
      <c r="AY1127" s="41"/>
      <c r="AZ1127" s="41"/>
      <c r="BA1127" s="41"/>
      <c r="BB1127" s="41"/>
      <c r="BC1127" s="41"/>
      <c r="BD1127" s="41"/>
      <c r="BE1127" s="41"/>
      <c r="BF1127" s="41"/>
      <c r="BG1127" s="41"/>
    </row>
    <row r="1128" spans="1:59" s="35" customFormat="1" ht="15.6">
      <c r="A1128" s="44" t="s">
        <v>83</v>
      </c>
      <c r="B1128" s="44" t="str">
        <f>VLOOKUP(A1128,'CENTROS DE COSTOS'!A:D,2,0)</f>
        <v>0036-0007</v>
      </c>
      <c r="C1128" s="44" t="str">
        <f>VLOOKUP(A1128,'CENTROS DE COSTOS'!A:D,3,0)</f>
        <v>Wompi Santander</v>
      </c>
      <c r="D1128" s="44">
        <v>54498</v>
      </c>
      <c r="E1128" s="44">
        <v>2863271</v>
      </c>
      <c r="F1128" s="44">
        <v>16940</v>
      </c>
      <c r="G1128" s="44" t="s">
        <v>35</v>
      </c>
      <c r="H1128" s="44" t="s">
        <v>893</v>
      </c>
      <c r="I1128" s="44" t="s">
        <v>918</v>
      </c>
      <c r="J1128" s="44" t="s">
        <v>6996</v>
      </c>
      <c r="K1128" s="44" t="s">
        <v>1174</v>
      </c>
      <c r="L1128" s="44" t="s">
        <v>6997</v>
      </c>
      <c r="M1128" s="52">
        <v>45939.490972222222</v>
      </c>
      <c r="N1128" s="52">
        <v>45947.397222222222</v>
      </c>
      <c r="O1128" s="44" t="s">
        <v>37</v>
      </c>
      <c r="P1128" s="44" t="s">
        <v>37</v>
      </c>
      <c r="Q1128" s="44" t="s">
        <v>3805</v>
      </c>
      <c r="R1128" s="44" t="s">
        <v>3806</v>
      </c>
      <c r="S1128" s="44" t="s">
        <v>6998</v>
      </c>
      <c r="T1128" s="44" t="s">
        <v>3828</v>
      </c>
      <c r="U1128" s="44">
        <v>32</v>
      </c>
      <c r="V1128" s="44" t="s">
        <v>44</v>
      </c>
      <c r="W1128" s="44" t="str">
        <f>VLOOKUP(D1128,TIPOLOGIA!A:F,6,0)</f>
        <v>TERRESTRE</v>
      </c>
      <c r="X1128" s="44" t="s">
        <v>4908</v>
      </c>
      <c r="Y1128" s="44">
        <v>1</v>
      </c>
      <c r="Z1128" s="63">
        <f>IF(T1128="SOPORTE_TELEFÓNICO",'TARIFAS 2025'!$B$14,IF(V1128="PRINCIPAL",'TARIFAS 2025'!$B$11,IF(V1128="INTERMEDIA",'TARIFAS 2025'!$C$11,IF(V1128="LEJANA",'TARIFAS 2025'!$D$11))))</f>
        <v>40250</v>
      </c>
      <c r="AA1128" s="63">
        <f t="shared" si="17"/>
        <v>40250</v>
      </c>
      <c r="AB1128" s="41"/>
      <c r="AC1128" s="41"/>
      <c r="AD1128" s="41"/>
      <c r="AE1128" s="41"/>
      <c r="AF1128" s="41"/>
      <c r="AG1128" s="41"/>
      <c r="AH1128" s="41"/>
      <c r="AI1128" s="41"/>
      <c r="AJ1128" s="41"/>
      <c r="AK1128" s="41"/>
      <c r="AL1128" s="41"/>
      <c r="AM1128" s="41"/>
      <c r="AN1128" s="41"/>
      <c r="AO1128" s="41"/>
      <c r="AP1128" s="41"/>
      <c r="AQ1128" s="41"/>
      <c r="AR1128" s="41"/>
      <c r="AS1128" s="41"/>
      <c r="AT1128" s="41"/>
      <c r="AU1128" s="41"/>
      <c r="AV1128" s="41"/>
      <c r="AW1128" s="41"/>
      <c r="AX1128" s="41"/>
      <c r="AY1128" s="41"/>
      <c r="AZ1128" s="41"/>
      <c r="BA1128" s="41"/>
      <c r="BB1128" s="41"/>
      <c r="BC1128" s="41"/>
      <c r="BD1128" s="41"/>
      <c r="BE1128" s="41"/>
      <c r="BF1128" s="41"/>
      <c r="BG1128" s="41"/>
    </row>
    <row r="1129" spans="1:59" s="35" customFormat="1" ht="15.6">
      <c r="A1129" s="44" t="s">
        <v>76</v>
      </c>
      <c r="B1129" s="44" t="str">
        <f>VLOOKUP(A1129,'CENTROS DE COSTOS'!A:D,2,0)</f>
        <v>0036-0007</v>
      </c>
      <c r="C1129" s="44" t="str">
        <f>VLOOKUP(A1129,'CENTROS DE COSTOS'!A:D,3,0)</f>
        <v>Wompi Santander</v>
      </c>
      <c r="D1129" s="44">
        <v>68406</v>
      </c>
      <c r="E1129" s="44">
        <v>2866174</v>
      </c>
      <c r="F1129" s="44">
        <v>66523</v>
      </c>
      <c r="G1129" s="44" t="s">
        <v>35</v>
      </c>
      <c r="H1129" s="44" t="s">
        <v>965</v>
      </c>
      <c r="I1129" s="44" t="s">
        <v>1002</v>
      </c>
      <c r="J1129" s="44" t="s">
        <v>6999</v>
      </c>
      <c r="K1129" s="44" t="s">
        <v>1174</v>
      </c>
      <c r="L1129" s="44" t="s">
        <v>7000</v>
      </c>
      <c r="M1129" s="52">
        <v>45940.333333333336</v>
      </c>
      <c r="N1129" s="52">
        <v>45947.397916666669</v>
      </c>
      <c r="O1129" s="44" t="s">
        <v>37</v>
      </c>
      <c r="P1129" s="44" t="s">
        <v>37</v>
      </c>
      <c r="Q1129" s="44" t="s">
        <v>3805</v>
      </c>
      <c r="R1129" s="44" t="s">
        <v>3806</v>
      </c>
      <c r="S1129" s="44" t="s">
        <v>7001</v>
      </c>
      <c r="T1129" s="44" t="s">
        <v>3828</v>
      </c>
      <c r="U1129" s="44">
        <v>40</v>
      </c>
      <c r="V1129" s="44" t="s">
        <v>43</v>
      </c>
      <c r="W1129" s="44" t="str">
        <f>VLOOKUP(D1129,TIPOLOGIA!A:F,6,0)</f>
        <v>TERRESTRE</v>
      </c>
      <c r="X1129" s="44" t="s">
        <v>6743</v>
      </c>
      <c r="Y1129" s="44">
        <v>1</v>
      </c>
      <c r="Z1129" s="63">
        <f>IF(T1129="SOPORTE_TELEFÓNICO",'TARIFAS 2025'!$B$14,IF(V1129="PRINCIPAL",'TARIFAS 2025'!$B$11,IF(V1129="INTERMEDIA",'TARIFAS 2025'!$C$11,IF(V1129="LEJANA",'TARIFAS 2025'!$D$11))))</f>
        <v>36351</v>
      </c>
      <c r="AA1129" s="63">
        <f t="shared" si="17"/>
        <v>36351</v>
      </c>
      <c r="AB1129" s="41"/>
      <c r="AC1129" s="41"/>
      <c r="AD1129" s="41"/>
      <c r="AE1129" s="41"/>
      <c r="AF1129" s="41"/>
      <c r="AG1129" s="41"/>
      <c r="AH1129" s="41"/>
      <c r="AI1129" s="41"/>
      <c r="AJ1129" s="41"/>
      <c r="AK1129" s="41"/>
      <c r="AL1129" s="41"/>
      <c r="AM1129" s="41"/>
      <c r="AN1129" s="41"/>
      <c r="AO1129" s="41"/>
      <c r="AP1129" s="41"/>
      <c r="AQ1129" s="41"/>
      <c r="AR1129" s="41"/>
      <c r="AS1129" s="41"/>
      <c r="AT1129" s="41"/>
      <c r="AU1129" s="41"/>
      <c r="AV1129" s="41"/>
      <c r="AW1129" s="41"/>
      <c r="AX1129" s="41"/>
      <c r="AY1129" s="41"/>
      <c r="AZ1129" s="41"/>
      <c r="BA1129" s="41"/>
      <c r="BB1129" s="41"/>
      <c r="BC1129" s="41"/>
      <c r="BD1129" s="41"/>
      <c r="BE1129" s="41"/>
      <c r="BF1129" s="41"/>
      <c r="BG1129" s="41"/>
    </row>
    <row r="1130" spans="1:59" s="35" customFormat="1" ht="15.6">
      <c r="A1130" s="44" t="s">
        <v>94</v>
      </c>
      <c r="B1130" s="44" t="str">
        <f>VLOOKUP(A1130,'CENTROS DE COSTOS'!A:D,2,0)</f>
        <v>0036-0002</v>
      </c>
      <c r="C1130" s="44" t="str">
        <f>VLOOKUP(A1130,'CENTROS DE COSTOS'!A:D,3,0)</f>
        <v>Wompi Eje Cafetero</v>
      </c>
      <c r="D1130" s="44">
        <v>66001</v>
      </c>
      <c r="E1130" s="44">
        <v>2877518</v>
      </c>
      <c r="F1130" s="44">
        <v>73955</v>
      </c>
      <c r="G1130" s="44" t="s">
        <v>35</v>
      </c>
      <c r="H1130" s="44" t="s">
        <v>460</v>
      </c>
      <c r="I1130" s="44" t="s">
        <v>94</v>
      </c>
      <c r="J1130" s="44" t="s">
        <v>7002</v>
      </c>
      <c r="K1130" s="44" t="s">
        <v>1174</v>
      </c>
      <c r="L1130" s="44" t="s">
        <v>7003</v>
      </c>
      <c r="M1130" s="52">
        <v>45944.45208333333</v>
      </c>
      <c r="N1130" s="52">
        <v>45947.405555555553</v>
      </c>
      <c r="O1130" s="44" t="s">
        <v>37</v>
      </c>
      <c r="P1130" s="44" t="s">
        <v>37</v>
      </c>
      <c r="Q1130" s="44" t="s">
        <v>3805</v>
      </c>
      <c r="R1130" s="44" t="s">
        <v>3806</v>
      </c>
      <c r="S1130" s="44" t="s">
        <v>7004</v>
      </c>
      <c r="T1130" s="44" t="s">
        <v>1178</v>
      </c>
      <c r="U1130" s="44">
        <v>32</v>
      </c>
      <c r="V1130" s="44" t="s">
        <v>42</v>
      </c>
      <c r="W1130" s="44" t="str">
        <f>VLOOKUP(D1130,TIPOLOGIA!A:F,6,0)</f>
        <v>TERRESTRE</v>
      </c>
      <c r="X1130" s="44" t="s">
        <v>5226</v>
      </c>
      <c r="Y1130" s="44">
        <v>1</v>
      </c>
      <c r="Z1130" s="63">
        <f>IF(T1130="SOPORTE_TELEFÓNICO",'TARIFAS 2025'!$B$14,IF(V1130="PRINCIPAL",'TARIFAS 2025'!$B$11,IF(V1130="INTERMEDIA",'TARIFAS 2025'!$C$11,IF(V1130="LEJANA",'TARIFAS 2025'!$D$11))))</f>
        <v>31419</v>
      </c>
      <c r="AA1130" s="63">
        <f t="shared" si="17"/>
        <v>31419</v>
      </c>
      <c r="AB1130" s="41"/>
      <c r="AC1130" s="41"/>
      <c r="AD1130" s="41"/>
      <c r="AE1130" s="41"/>
      <c r="AF1130" s="41"/>
      <c r="AG1130" s="41"/>
      <c r="AH1130" s="41"/>
      <c r="AI1130" s="41"/>
      <c r="AJ1130" s="41"/>
      <c r="AK1130" s="41"/>
      <c r="AL1130" s="41"/>
      <c r="AM1130" s="41"/>
      <c r="AN1130" s="41"/>
      <c r="AO1130" s="41"/>
      <c r="AP1130" s="41"/>
      <c r="AQ1130" s="41"/>
      <c r="AR1130" s="41"/>
      <c r="AS1130" s="41"/>
      <c r="AT1130" s="41"/>
      <c r="AU1130" s="41"/>
      <c r="AV1130" s="41"/>
      <c r="AW1130" s="41"/>
      <c r="AX1130" s="41"/>
      <c r="AY1130" s="41"/>
      <c r="AZ1130" s="41"/>
      <c r="BA1130" s="41"/>
      <c r="BB1130" s="41"/>
      <c r="BC1130" s="41"/>
      <c r="BD1130" s="41"/>
      <c r="BE1130" s="41"/>
      <c r="BF1130" s="41"/>
      <c r="BG1130" s="41"/>
    </row>
    <row r="1131" spans="1:59" s="35" customFormat="1" ht="15.6">
      <c r="A1131" s="44" t="s">
        <v>90</v>
      </c>
      <c r="B1131" s="44" t="str">
        <f>VLOOKUP(A1131,'CENTROS DE COSTOS'!A:D,2,0)</f>
        <v>0036-0005</v>
      </c>
      <c r="C1131" s="44" t="str">
        <f>VLOOKUP(A1131,'CENTROS DE COSTOS'!A:D,3,0)</f>
        <v>Wompi Noroccidente</v>
      </c>
      <c r="D1131" s="44">
        <v>5679</v>
      </c>
      <c r="E1131" s="44">
        <v>2834192</v>
      </c>
      <c r="F1131" s="44">
        <v>34543</v>
      </c>
      <c r="G1131" s="44" t="s">
        <v>35</v>
      </c>
      <c r="H1131" s="44" t="s">
        <v>122</v>
      </c>
      <c r="I1131" s="44" t="s">
        <v>142</v>
      </c>
      <c r="J1131" s="44" t="s">
        <v>7005</v>
      </c>
      <c r="K1131" s="44" t="s">
        <v>1174</v>
      </c>
      <c r="L1131" s="44" t="s">
        <v>7006</v>
      </c>
      <c r="M1131" s="52">
        <v>45933.365972222222</v>
      </c>
      <c r="N1131" s="52">
        <v>45947.406944444447</v>
      </c>
      <c r="O1131" s="44" t="s">
        <v>37</v>
      </c>
      <c r="P1131" s="44" t="s">
        <v>37</v>
      </c>
      <c r="Q1131" s="44" t="s">
        <v>3805</v>
      </c>
      <c r="R1131" s="44" t="s">
        <v>3806</v>
      </c>
      <c r="S1131" s="44" t="s">
        <v>7007</v>
      </c>
      <c r="T1131" s="44" t="s">
        <v>3828</v>
      </c>
      <c r="U1131" s="44">
        <v>64</v>
      </c>
      <c r="V1131" s="44" t="s">
        <v>43</v>
      </c>
      <c r="W1131" s="44" t="str">
        <f>VLOOKUP(D1131,TIPOLOGIA!A:F,6,0)</f>
        <v>TERRESTRE</v>
      </c>
      <c r="X1131" s="44" t="s">
        <v>6698</v>
      </c>
      <c r="Y1131" s="44">
        <v>1</v>
      </c>
      <c r="Z1131" s="63">
        <f>IF(T1131="SOPORTE_TELEFÓNICO",'TARIFAS 2025'!$B$14,IF(V1131="PRINCIPAL",'TARIFAS 2025'!$B$11,IF(V1131="INTERMEDIA",'TARIFAS 2025'!$C$11,IF(V1131="LEJANA",'TARIFAS 2025'!$D$11))))</f>
        <v>36351</v>
      </c>
      <c r="AA1131" s="63">
        <f t="shared" si="17"/>
        <v>36351</v>
      </c>
      <c r="AB1131" s="41"/>
      <c r="AC1131" s="41"/>
      <c r="AD1131" s="41"/>
      <c r="AE1131" s="41"/>
      <c r="AF1131" s="41"/>
      <c r="AG1131" s="41"/>
      <c r="AH1131" s="41"/>
      <c r="AI1131" s="41"/>
      <c r="AJ1131" s="41"/>
      <c r="AK1131" s="41"/>
      <c r="AL1131" s="41"/>
      <c r="AM1131" s="41"/>
      <c r="AN1131" s="41"/>
      <c r="AO1131" s="41"/>
      <c r="AP1131" s="41"/>
      <c r="AQ1131" s="41"/>
      <c r="AR1131" s="41"/>
      <c r="AS1131" s="41"/>
      <c r="AT1131" s="41"/>
      <c r="AU1131" s="41"/>
      <c r="AV1131" s="41"/>
      <c r="AW1131" s="41"/>
      <c r="AX1131" s="41"/>
      <c r="AY1131" s="41"/>
      <c r="AZ1131" s="41"/>
      <c r="BA1131" s="41"/>
      <c r="BB1131" s="41"/>
      <c r="BC1131" s="41"/>
      <c r="BD1131" s="41"/>
      <c r="BE1131" s="41"/>
      <c r="BF1131" s="41"/>
      <c r="BG1131" s="41"/>
    </row>
    <row r="1132" spans="1:59" s="35" customFormat="1" ht="15.6">
      <c r="A1132" s="44" t="s">
        <v>90</v>
      </c>
      <c r="B1132" s="44" t="str">
        <f>VLOOKUP(A1132,'CENTROS DE COSTOS'!A:D,2,0)</f>
        <v>0036-0005</v>
      </c>
      <c r="C1132" s="44" t="str">
        <f>VLOOKUP(A1132,'CENTROS DE COSTOS'!A:D,3,0)</f>
        <v>Wompi Noroccidente</v>
      </c>
      <c r="D1132" s="44">
        <v>5789</v>
      </c>
      <c r="E1132" s="44">
        <v>2834169</v>
      </c>
      <c r="F1132" s="44">
        <v>60299</v>
      </c>
      <c r="G1132" s="44" t="s">
        <v>35</v>
      </c>
      <c r="H1132" s="44" t="s">
        <v>122</v>
      </c>
      <c r="I1132" s="44" t="s">
        <v>232</v>
      </c>
      <c r="J1132" s="44" t="s">
        <v>7008</v>
      </c>
      <c r="K1132" s="44" t="s">
        <v>1174</v>
      </c>
      <c r="L1132" s="44" t="s">
        <v>7009</v>
      </c>
      <c r="M1132" s="52">
        <v>45933.363194444442</v>
      </c>
      <c r="N1132" s="52">
        <v>45947.406944444447</v>
      </c>
      <c r="O1132" s="44" t="s">
        <v>37</v>
      </c>
      <c r="P1132" s="44" t="s">
        <v>37</v>
      </c>
      <c r="Q1132" s="44" t="s">
        <v>3805</v>
      </c>
      <c r="R1132" s="44" t="s">
        <v>3806</v>
      </c>
      <c r="S1132" s="44" t="s">
        <v>7010</v>
      </c>
      <c r="T1132" s="44" t="s">
        <v>3828</v>
      </c>
      <c r="U1132" s="44">
        <v>16</v>
      </c>
      <c r="V1132" s="44" t="s">
        <v>44</v>
      </c>
      <c r="W1132" s="44" t="str">
        <f>VLOOKUP(D1132,TIPOLOGIA!A:F,6,0)</f>
        <v>TERRESTRE</v>
      </c>
      <c r="X1132" s="44" t="s">
        <v>3837</v>
      </c>
      <c r="Y1132" s="44">
        <v>1</v>
      </c>
      <c r="Z1132" s="63">
        <f>IF(T1132="SOPORTE_TELEFÓNICO",'TARIFAS 2025'!$B$14,IF(V1132="PRINCIPAL",'TARIFAS 2025'!$B$11,IF(V1132="INTERMEDIA",'TARIFAS 2025'!$C$11,IF(V1132="LEJANA",'TARIFAS 2025'!$D$11))))</f>
        <v>40250</v>
      </c>
      <c r="AA1132" s="63">
        <f t="shared" si="17"/>
        <v>40250</v>
      </c>
      <c r="AB1132" s="41"/>
      <c r="AC1132" s="41"/>
      <c r="AD1132" s="41"/>
      <c r="AE1132" s="41"/>
      <c r="AF1132" s="41"/>
      <c r="AG1132" s="41"/>
      <c r="AH1132" s="41"/>
      <c r="AI1132" s="41"/>
      <c r="AJ1132" s="41"/>
      <c r="AK1132" s="41"/>
      <c r="AL1132" s="41"/>
      <c r="AM1132" s="41"/>
      <c r="AN1132" s="41"/>
      <c r="AO1132" s="41"/>
      <c r="AP1132" s="41"/>
      <c r="AQ1132" s="41"/>
      <c r="AR1132" s="41"/>
      <c r="AS1132" s="41"/>
      <c r="AT1132" s="41"/>
      <c r="AU1132" s="41"/>
      <c r="AV1132" s="41"/>
      <c r="AW1132" s="41"/>
      <c r="AX1132" s="41"/>
      <c r="AY1132" s="41"/>
      <c r="AZ1132" s="41"/>
      <c r="BA1132" s="41"/>
      <c r="BB1132" s="41"/>
      <c r="BC1132" s="41"/>
      <c r="BD1132" s="41"/>
      <c r="BE1132" s="41"/>
      <c r="BF1132" s="41"/>
      <c r="BG1132" s="41"/>
    </row>
    <row r="1133" spans="1:59" s="35" customFormat="1" ht="15.6">
      <c r="A1133" s="44" t="s">
        <v>90</v>
      </c>
      <c r="B1133" s="44" t="str">
        <f>VLOOKUP(A1133,'CENTROS DE COSTOS'!A:D,2,0)</f>
        <v>0036-0005</v>
      </c>
      <c r="C1133" s="44" t="str">
        <f>VLOOKUP(A1133,'CENTROS DE COSTOS'!A:D,3,0)</f>
        <v>Wompi Noroccidente</v>
      </c>
      <c r="D1133" s="44">
        <v>5809</v>
      </c>
      <c r="E1133" s="44">
        <v>2835484</v>
      </c>
      <c r="F1133" s="44">
        <v>70995</v>
      </c>
      <c r="G1133" s="44" t="s">
        <v>35</v>
      </c>
      <c r="H1133" s="44" t="s">
        <v>122</v>
      </c>
      <c r="I1133" s="44" t="s">
        <v>235</v>
      </c>
      <c r="J1133" s="44" t="s">
        <v>7011</v>
      </c>
      <c r="K1133" s="44" t="s">
        <v>1174</v>
      </c>
      <c r="L1133" s="44" t="s">
        <v>7012</v>
      </c>
      <c r="M1133" s="52">
        <v>45933.457638888889</v>
      </c>
      <c r="N1133" s="52">
        <v>45947.407638888886</v>
      </c>
      <c r="O1133" s="44" t="s">
        <v>37</v>
      </c>
      <c r="P1133" s="44" t="s">
        <v>37</v>
      </c>
      <c r="Q1133" s="44" t="s">
        <v>3805</v>
      </c>
      <c r="R1133" s="44" t="s">
        <v>3806</v>
      </c>
      <c r="S1133" s="44" t="s">
        <v>7013</v>
      </c>
      <c r="T1133" s="44" t="s">
        <v>3828</v>
      </c>
      <c r="U1133" s="44">
        <v>24</v>
      </c>
      <c r="V1133" s="44" t="s">
        <v>43</v>
      </c>
      <c r="W1133" s="44" t="str">
        <f>VLOOKUP(D1133,TIPOLOGIA!A:F,6,0)</f>
        <v>TERRESTRE</v>
      </c>
      <c r="X1133" s="44" t="s">
        <v>3837</v>
      </c>
      <c r="Y1133" s="44">
        <v>1</v>
      </c>
      <c r="Z1133" s="63">
        <f>IF(T1133="SOPORTE_TELEFÓNICO",'TARIFAS 2025'!$B$14,IF(V1133="PRINCIPAL",'TARIFAS 2025'!$B$11,IF(V1133="INTERMEDIA",'TARIFAS 2025'!$C$11,IF(V1133="LEJANA",'TARIFAS 2025'!$D$11))))</f>
        <v>36351</v>
      </c>
      <c r="AA1133" s="63">
        <f t="shared" si="17"/>
        <v>36351</v>
      </c>
      <c r="AB1133" s="41"/>
      <c r="AC1133" s="41"/>
      <c r="AD1133" s="41"/>
      <c r="AE1133" s="41"/>
      <c r="AF1133" s="41"/>
      <c r="AG1133" s="41"/>
      <c r="AH1133" s="41"/>
      <c r="AI1133" s="41"/>
      <c r="AJ1133" s="41"/>
      <c r="AK1133" s="41"/>
      <c r="AL1133" s="41"/>
      <c r="AM1133" s="41"/>
      <c r="AN1133" s="41"/>
      <c r="AO1133" s="41"/>
      <c r="AP1133" s="41"/>
      <c r="AQ1133" s="41"/>
      <c r="AR1133" s="41"/>
      <c r="AS1133" s="41"/>
      <c r="AT1133" s="41"/>
      <c r="AU1133" s="41"/>
      <c r="AV1133" s="41"/>
      <c r="AW1133" s="41"/>
      <c r="AX1133" s="41"/>
      <c r="AY1133" s="41"/>
      <c r="AZ1133" s="41"/>
      <c r="BA1133" s="41"/>
      <c r="BB1133" s="41"/>
      <c r="BC1133" s="41"/>
      <c r="BD1133" s="41"/>
      <c r="BE1133" s="41"/>
      <c r="BF1133" s="41"/>
      <c r="BG1133" s="41"/>
    </row>
    <row r="1134" spans="1:59" s="35" customFormat="1" ht="15.6">
      <c r="A1134" s="44" t="s">
        <v>91</v>
      </c>
      <c r="B1134" s="44" t="str">
        <f>VLOOKUP(A1134,'CENTROS DE COSTOS'!A:D,2,0)</f>
        <v>0036-0001</v>
      </c>
      <c r="C1134" s="44" t="str">
        <f>VLOOKUP(A1134,'CENTROS DE COSTOS'!A:D,3,0)</f>
        <v>Wompi Costa</v>
      </c>
      <c r="D1134" s="44">
        <v>5659</v>
      </c>
      <c r="E1134" s="44">
        <v>2877564</v>
      </c>
      <c r="F1134" s="44">
        <v>64515</v>
      </c>
      <c r="G1134" s="44" t="s">
        <v>35</v>
      </c>
      <c r="H1134" s="44" t="s">
        <v>122</v>
      </c>
      <c r="I1134" s="44" t="s">
        <v>221</v>
      </c>
      <c r="J1134" s="44" t="s">
        <v>7014</v>
      </c>
      <c r="K1134" s="44" t="s">
        <v>1174</v>
      </c>
      <c r="L1134" s="44" t="s">
        <v>7015</v>
      </c>
      <c r="M1134" s="52">
        <v>45944.457638888889</v>
      </c>
      <c r="N1134" s="52">
        <v>45947.407638888886</v>
      </c>
      <c r="O1134" s="44" t="s">
        <v>37</v>
      </c>
      <c r="P1134" s="44" t="s">
        <v>37</v>
      </c>
      <c r="Q1134" s="44" t="s">
        <v>3805</v>
      </c>
      <c r="R1134" s="44" t="s">
        <v>3806</v>
      </c>
      <c r="S1134" s="44" t="s">
        <v>7016</v>
      </c>
      <c r="T1134" s="44" t="s">
        <v>1178</v>
      </c>
      <c r="U1134" s="44">
        <v>48</v>
      </c>
      <c r="V1134" s="44" t="s">
        <v>43</v>
      </c>
      <c r="W1134" s="44" t="str">
        <f>VLOOKUP(D1134,TIPOLOGIA!A:F,6,0)</f>
        <v>TERRESTRE</v>
      </c>
      <c r="X1134" s="44" t="s">
        <v>3837</v>
      </c>
      <c r="Y1134" s="44">
        <v>1</v>
      </c>
      <c r="Z1134" s="63">
        <f>IF(T1134="SOPORTE_TELEFÓNICO",'TARIFAS 2025'!$B$14,IF(V1134="PRINCIPAL",'TARIFAS 2025'!$B$11,IF(V1134="INTERMEDIA",'TARIFAS 2025'!$C$11,IF(V1134="LEJANA",'TARIFAS 2025'!$D$11))))</f>
        <v>36351</v>
      </c>
      <c r="AA1134" s="63">
        <f t="shared" si="17"/>
        <v>36351</v>
      </c>
      <c r="AB1134" s="41"/>
      <c r="AC1134" s="41"/>
      <c r="AD1134" s="41"/>
      <c r="AE1134" s="41"/>
      <c r="AF1134" s="41"/>
      <c r="AG1134" s="41"/>
      <c r="AH1134" s="41"/>
      <c r="AI1134" s="41"/>
      <c r="AJ1134" s="41"/>
      <c r="AK1134" s="41"/>
      <c r="AL1134" s="41"/>
      <c r="AM1134" s="41"/>
      <c r="AN1134" s="41"/>
      <c r="AO1134" s="41"/>
      <c r="AP1134" s="41"/>
      <c r="AQ1134" s="41"/>
      <c r="AR1134" s="41"/>
      <c r="AS1134" s="41"/>
      <c r="AT1134" s="41"/>
      <c r="AU1134" s="41"/>
      <c r="AV1134" s="41"/>
      <c r="AW1134" s="41"/>
      <c r="AX1134" s="41"/>
      <c r="AY1134" s="41"/>
      <c r="AZ1134" s="41"/>
      <c r="BA1134" s="41"/>
      <c r="BB1134" s="41"/>
      <c r="BC1134" s="41"/>
      <c r="BD1134" s="41"/>
      <c r="BE1134" s="41"/>
      <c r="BF1134" s="41"/>
      <c r="BG1134" s="41"/>
    </row>
    <row r="1135" spans="1:59" s="35" customFormat="1" ht="15.6">
      <c r="A1135" s="44" t="s">
        <v>90</v>
      </c>
      <c r="B1135" s="44" t="str">
        <f>VLOOKUP(A1135,'CENTROS DE COSTOS'!A:D,2,0)</f>
        <v>0036-0005</v>
      </c>
      <c r="C1135" s="44" t="str">
        <f>VLOOKUP(A1135,'CENTROS DE COSTOS'!A:D,3,0)</f>
        <v>Wompi Noroccidente</v>
      </c>
      <c r="D1135" s="44">
        <v>5674</v>
      </c>
      <c r="E1135" s="44">
        <v>2847997</v>
      </c>
      <c r="F1135" s="44">
        <v>29144</v>
      </c>
      <c r="G1135" s="44" t="s">
        <v>35</v>
      </c>
      <c r="H1135" s="44" t="s">
        <v>122</v>
      </c>
      <c r="I1135" s="44" t="s">
        <v>225</v>
      </c>
      <c r="J1135" s="44" t="s">
        <v>7017</v>
      </c>
      <c r="K1135" s="44" t="s">
        <v>1174</v>
      </c>
      <c r="L1135" s="44" t="s">
        <v>7018</v>
      </c>
      <c r="M1135" s="52">
        <v>45937.333333333336</v>
      </c>
      <c r="N1135" s="52">
        <v>45947.40902777778</v>
      </c>
      <c r="O1135" s="44" t="s">
        <v>37</v>
      </c>
      <c r="P1135" s="44" t="s">
        <v>37</v>
      </c>
      <c r="Q1135" s="44" t="s">
        <v>3805</v>
      </c>
      <c r="R1135" s="44" t="s">
        <v>3806</v>
      </c>
      <c r="S1135" s="44" t="s">
        <v>7019</v>
      </c>
      <c r="T1135" s="44" t="s">
        <v>3828</v>
      </c>
      <c r="U1135" s="44">
        <v>64</v>
      </c>
      <c r="V1135" s="44" t="s">
        <v>43</v>
      </c>
      <c r="W1135" s="44" t="str">
        <f>VLOOKUP(D1135,TIPOLOGIA!A:F,6,0)</f>
        <v>TERRESTRE</v>
      </c>
      <c r="X1135" s="44" t="s">
        <v>3023</v>
      </c>
      <c r="Y1135" s="44">
        <v>1</v>
      </c>
      <c r="Z1135" s="63">
        <f>IF(T1135="SOPORTE_TELEFÓNICO",'TARIFAS 2025'!$B$14,IF(V1135="PRINCIPAL",'TARIFAS 2025'!$B$11,IF(V1135="INTERMEDIA",'TARIFAS 2025'!$C$11,IF(V1135="LEJANA",'TARIFAS 2025'!$D$11))))</f>
        <v>36351</v>
      </c>
      <c r="AA1135" s="63">
        <f t="shared" si="17"/>
        <v>36351</v>
      </c>
      <c r="AB1135" s="41"/>
      <c r="AC1135" s="41"/>
      <c r="AD1135" s="41"/>
      <c r="AE1135" s="41"/>
      <c r="AF1135" s="41"/>
      <c r="AG1135" s="41"/>
      <c r="AH1135" s="41"/>
      <c r="AI1135" s="41"/>
      <c r="AJ1135" s="41"/>
      <c r="AK1135" s="41"/>
      <c r="AL1135" s="41"/>
      <c r="AM1135" s="41"/>
      <c r="AN1135" s="41"/>
      <c r="AO1135" s="41"/>
      <c r="AP1135" s="41"/>
      <c r="AQ1135" s="41"/>
      <c r="AR1135" s="41"/>
      <c r="AS1135" s="41"/>
      <c r="AT1135" s="41"/>
      <c r="AU1135" s="41"/>
      <c r="AV1135" s="41"/>
      <c r="AW1135" s="41"/>
      <c r="AX1135" s="41"/>
      <c r="AY1135" s="41"/>
      <c r="AZ1135" s="41"/>
      <c r="BA1135" s="41"/>
      <c r="BB1135" s="41"/>
      <c r="BC1135" s="41"/>
      <c r="BD1135" s="41"/>
      <c r="BE1135" s="41"/>
      <c r="BF1135" s="41"/>
      <c r="BG1135" s="41"/>
    </row>
    <row r="1136" spans="1:59" s="35" customFormat="1" ht="15.6">
      <c r="A1136" s="44" t="s">
        <v>90</v>
      </c>
      <c r="B1136" s="44" t="str">
        <f>VLOOKUP(A1136,'CENTROS DE COSTOS'!A:D,2,0)</f>
        <v>0036-0005</v>
      </c>
      <c r="C1136" s="44" t="str">
        <f>VLOOKUP(A1136,'CENTROS DE COSTOS'!A:D,3,0)</f>
        <v>Wompi Noroccidente</v>
      </c>
      <c r="D1136" s="44">
        <v>5113</v>
      </c>
      <c r="E1136" s="44">
        <v>2847695</v>
      </c>
      <c r="F1136" s="44">
        <v>80604</v>
      </c>
      <c r="G1136" s="44" t="s">
        <v>35</v>
      </c>
      <c r="H1136" s="44" t="s">
        <v>122</v>
      </c>
      <c r="I1136" s="44" t="s">
        <v>160</v>
      </c>
      <c r="J1136" s="44" t="s">
        <v>7020</v>
      </c>
      <c r="K1136" s="44" t="s">
        <v>1174</v>
      </c>
      <c r="L1136" s="44" t="s">
        <v>7021</v>
      </c>
      <c r="M1136" s="52">
        <v>45937.333333333336</v>
      </c>
      <c r="N1136" s="52">
        <v>45947.40902777778</v>
      </c>
      <c r="O1136" s="44" t="s">
        <v>37</v>
      </c>
      <c r="P1136" s="44" t="s">
        <v>37</v>
      </c>
      <c r="Q1136" s="44" t="s">
        <v>3805</v>
      </c>
      <c r="R1136" s="44" t="s">
        <v>3806</v>
      </c>
      <c r="S1136" s="44" t="s">
        <v>7022</v>
      </c>
      <c r="T1136" s="44" t="s">
        <v>3828</v>
      </c>
      <c r="U1136" s="44">
        <v>32</v>
      </c>
      <c r="V1136" s="44" t="s">
        <v>44</v>
      </c>
      <c r="W1136" s="44" t="str">
        <f>VLOOKUP(D1136,TIPOLOGIA!A:F,6,0)</f>
        <v>TERRESTRE</v>
      </c>
      <c r="X1136" s="44" t="s">
        <v>3837</v>
      </c>
      <c r="Y1136" s="44">
        <v>1</v>
      </c>
      <c r="Z1136" s="63">
        <f>IF(T1136="SOPORTE_TELEFÓNICO",'TARIFAS 2025'!$B$14,IF(V1136="PRINCIPAL",'TARIFAS 2025'!$B$11,IF(V1136="INTERMEDIA",'TARIFAS 2025'!$C$11,IF(V1136="LEJANA",'TARIFAS 2025'!$D$11))))</f>
        <v>40250</v>
      </c>
      <c r="AA1136" s="63">
        <f t="shared" si="17"/>
        <v>40250</v>
      </c>
      <c r="AB1136" s="41"/>
      <c r="AC1136" s="41"/>
      <c r="AD1136" s="41"/>
      <c r="AE1136" s="41"/>
      <c r="AF1136" s="41"/>
      <c r="AG1136" s="41"/>
      <c r="AH1136" s="41"/>
      <c r="AI1136" s="41"/>
      <c r="AJ1136" s="41"/>
      <c r="AK1136" s="41"/>
      <c r="AL1136" s="41"/>
      <c r="AM1136" s="41"/>
      <c r="AN1136" s="41"/>
      <c r="AO1136" s="41"/>
      <c r="AP1136" s="41"/>
      <c r="AQ1136" s="41"/>
      <c r="AR1136" s="41"/>
      <c r="AS1136" s="41"/>
      <c r="AT1136" s="41"/>
      <c r="AU1136" s="41"/>
      <c r="AV1136" s="41"/>
      <c r="AW1136" s="41"/>
      <c r="AX1136" s="41"/>
      <c r="AY1136" s="41"/>
      <c r="AZ1136" s="41"/>
      <c r="BA1136" s="41"/>
      <c r="BB1136" s="41"/>
      <c r="BC1136" s="41"/>
      <c r="BD1136" s="41"/>
      <c r="BE1136" s="41"/>
      <c r="BF1136" s="41"/>
      <c r="BG1136" s="41"/>
    </row>
    <row r="1137" spans="1:59" s="35" customFormat="1" ht="15.6">
      <c r="A1137" s="44" t="s">
        <v>83</v>
      </c>
      <c r="B1137" s="44" t="str">
        <f>VLOOKUP(A1137,'CENTROS DE COSTOS'!A:D,2,0)</f>
        <v>0036-0007</v>
      </c>
      <c r="C1137" s="44" t="str">
        <f>VLOOKUP(A1137,'CENTROS DE COSTOS'!A:D,3,0)</f>
        <v>Wompi Santander</v>
      </c>
      <c r="D1137" s="44">
        <v>54001</v>
      </c>
      <c r="E1137" s="44">
        <v>2877711</v>
      </c>
      <c r="F1137" s="44">
        <v>47309</v>
      </c>
      <c r="G1137" s="44" t="s">
        <v>35</v>
      </c>
      <c r="H1137" s="44" t="s">
        <v>893</v>
      </c>
      <c r="I1137" s="44" t="s">
        <v>83</v>
      </c>
      <c r="J1137" s="44" t="s">
        <v>2562</v>
      </c>
      <c r="K1137" s="44" t="s">
        <v>1174</v>
      </c>
      <c r="L1137" s="44" t="s">
        <v>7023</v>
      </c>
      <c r="M1137" s="52">
        <v>45944.464583333334</v>
      </c>
      <c r="N1137" s="52">
        <v>45947.409722222219</v>
      </c>
      <c r="O1137" s="44" t="s">
        <v>37</v>
      </c>
      <c r="P1137" s="44" t="s">
        <v>37</v>
      </c>
      <c r="Q1137" s="44" t="s">
        <v>3805</v>
      </c>
      <c r="R1137" s="44" t="s">
        <v>3806</v>
      </c>
      <c r="S1137" s="44" t="s">
        <v>7024</v>
      </c>
      <c r="T1137" s="44" t="s">
        <v>1178</v>
      </c>
      <c r="U1137" s="44">
        <v>64</v>
      </c>
      <c r="V1137" s="44" t="s">
        <v>42</v>
      </c>
      <c r="W1137" s="44" t="str">
        <f>VLOOKUP(D1137,TIPOLOGIA!A:F,6,0)</f>
        <v>TERRESTRE</v>
      </c>
      <c r="X1137" s="44" t="s">
        <v>3837</v>
      </c>
      <c r="Y1137" s="44">
        <v>1</v>
      </c>
      <c r="Z1137" s="63">
        <f>IF(T1137="SOPORTE_TELEFÓNICO",'TARIFAS 2025'!$B$14,IF(V1137="PRINCIPAL",'TARIFAS 2025'!$B$11,IF(V1137="INTERMEDIA",'TARIFAS 2025'!$C$11,IF(V1137="LEJANA",'TARIFAS 2025'!$D$11))))</f>
        <v>31419</v>
      </c>
      <c r="AA1137" s="63">
        <f t="shared" si="17"/>
        <v>31419</v>
      </c>
      <c r="AB1137" s="41"/>
      <c r="AC1137" s="41"/>
      <c r="AD1137" s="41"/>
      <c r="AE1137" s="41"/>
      <c r="AF1137" s="41"/>
      <c r="AG1137" s="41"/>
      <c r="AH1137" s="41"/>
      <c r="AI1137" s="41"/>
      <c r="AJ1137" s="41"/>
      <c r="AK1137" s="41"/>
      <c r="AL1137" s="41"/>
      <c r="AM1137" s="41"/>
      <c r="AN1137" s="41"/>
      <c r="AO1137" s="41"/>
      <c r="AP1137" s="41"/>
      <c r="AQ1137" s="41"/>
      <c r="AR1137" s="41"/>
      <c r="AS1137" s="41"/>
      <c r="AT1137" s="41"/>
      <c r="AU1137" s="41"/>
      <c r="AV1137" s="41"/>
      <c r="AW1137" s="41"/>
      <c r="AX1137" s="41"/>
      <c r="AY1137" s="41"/>
      <c r="AZ1137" s="41"/>
      <c r="BA1137" s="41"/>
      <c r="BB1137" s="41"/>
      <c r="BC1137" s="41"/>
      <c r="BD1137" s="41"/>
      <c r="BE1137" s="41"/>
      <c r="BF1137" s="41"/>
      <c r="BG1137" s="41"/>
    </row>
    <row r="1138" spans="1:59" s="35" customFormat="1" ht="15.6">
      <c r="A1138" s="44" t="s">
        <v>90</v>
      </c>
      <c r="B1138" s="44" t="str">
        <f>VLOOKUP(A1138,'CENTROS DE COSTOS'!A:D,2,0)</f>
        <v>0036-0005</v>
      </c>
      <c r="C1138" s="44" t="str">
        <f>VLOOKUP(A1138,'CENTROS DE COSTOS'!A:D,3,0)</f>
        <v>Wompi Noroccidente</v>
      </c>
      <c r="D1138" s="44">
        <v>5390</v>
      </c>
      <c r="E1138" s="44">
        <v>2863468</v>
      </c>
      <c r="F1138" s="44">
        <v>42891</v>
      </c>
      <c r="G1138" s="44" t="s">
        <v>35</v>
      </c>
      <c r="H1138" s="44" t="s">
        <v>122</v>
      </c>
      <c r="I1138" s="44" t="s">
        <v>197</v>
      </c>
      <c r="J1138" s="44" t="s">
        <v>7025</v>
      </c>
      <c r="K1138" s="44" t="s">
        <v>1174</v>
      </c>
      <c r="L1138" s="44" t="s">
        <v>7026</v>
      </c>
      <c r="M1138" s="52">
        <v>45939.49722222222</v>
      </c>
      <c r="N1138" s="52">
        <v>45947.410416666666</v>
      </c>
      <c r="O1138" s="44" t="s">
        <v>37</v>
      </c>
      <c r="P1138" s="44" t="s">
        <v>37</v>
      </c>
      <c r="Q1138" s="44" t="s">
        <v>3805</v>
      </c>
      <c r="R1138" s="44" t="s">
        <v>3806</v>
      </c>
      <c r="S1138" s="44" t="s">
        <v>7027</v>
      </c>
      <c r="T1138" s="44" t="s">
        <v>3828</v>
      </c>
      <c r="U1138" s="44">
        <v>64</v>
      </c>
      <c r="V1138" s="44" t="s">
        <v>43</v>
      </c>
      <c r="W1138" s="44" t="str">
        <f>VLOOKUP(D1138,TIPOLOGIA!A:F,6,0)</f>
        <v>TERRESTRE</v>
      </c>
      <c r="X1138" s="44" t="s">
        <v>1286</v>
      </c>
      <c r="Y1138" s="44">
        <v>1</v>
      </c>
      <c r="Z1138" s="63">
        <f>IF(T1138="SOPORTE_TELEFÓNICO",'TARIFAS 2025'!$B$14,IF(V1138="PRINCIPAL",'TARIFAS 2025'!$B$11,IF(V1138="INTERMEDIA",'TARIFAS 2025'!$C$11,IF(V1138="LEJANA",'TARIFAS 2025'!$D$11))))</f>
        <v>36351</v>
      </c>
      <c r="AA1138" s="63">
        <f t="shared" si="17"/>
        <v>36351</v>
      </c>
      <c r="AB1138" s="41"/>
      <c r="AC1138" s="41"/>
      <c r="AD1138" s="41"/>
      <c r="AE1138" s="41"/>
      <c r="AF1138" s="41"/>
      <c r="AG1138" s="41"/>
      <c r="AH1138" s="41"/>
      <c r="AI1138" s="41"/>
      <c r="AJ1138" s="41"/>
      <c r="AK1138" s="41"/>
      <c r="AL1138" s="41"/>
      <c r="AM1138" s="41"/>
      <c r="AN1138" s="41"/>
      <c r="AO1138" s="41"/>
      <c r="AP1138" s="41"/>
      <c r="AQ1138" s="41"/>
      <c r="AR1138" s="41"/>
      <c r="AS1138" s="41"/>
      <c r="AT1138" s="41"/>
      <c r="AU1138" s="41"/>
      <c r="AV1138" s="41"/>
      <c r="AW1138" s="41"/>
      <c r="AX1138" s="41"/>
      <c r="AY1138" s="41"/>
      <c r="AZ1138" s="41"/>
      <c r="BA1138" s="41"/>
      <c r="BB1138" s="41"/>
      <c r="BC1138" s="41"/>
      <c r="BD1138" s="41"/>
      <c r="BE1138" s="41"/>
      <c r="BF1138" s="41"/>
      <c r="BG1138" s="41"/>
    </row>
    <row r="1139" spans="1:59" s="35" customFormat="1" ht="15.6">
      <c r="A1139" s="44" t="s">
        <v>90</v>
      </c>
      <c r="B1139" s="44" t="str">
        <f>VLOOKUP(A1139,'CENTROS DE COSTOS'!A:D,2,0)</f>
        <v>0036-0005</v>
      </c>
      <c r="C1139" s="44" t="str">
        <f>VLOOKUP(A1139,'CENTROS DE COSTOS'!A:D,3,0)</f>
        <v>Wompi Noroccidente</v>
      </c>
      <c r="D1139" s="44">
        <v>5368</v>
      </c>
      <c r="E1139" s="44">
        <v>2869489</v>
      </c>
      <c r="F1139" s="44">
        <v>47922</v>
      </c>
      <c r="G1139" s="44" t="s">
        <v>35</v>
      </c>
      <c r="H1139" s="44" t="s">
        <v>122</v>
      </c>
      <c r="I1139" s="44" t="s">
        <v>133</v>
      </c>
      <c r="J1139" s="44" t="s">
        <v>7028</v>
      </c>
      <c r="K1139" s="44" t="s">
        <v>1174</v>
      </c>
      <c r="L1139" s="44" t="s">
        <v>7029</v>
      </c>
      <c r="M1139" s="52">
        <v>45940.531944444447</v>
      </c>
      <c r="N1139" s="52">
        <v>45947.411111111112</v>
      </c>
      <c r="O1139" s="44" t="s">
        <v>37</v>
      </c>
      <c r="P1139" s="44" t="s">
        <v>37</v>
      </c>
      <c r="Q1139" s="44" t="s">
        <v>3805</v>
      </c>
      <c r="R1139" s="44" t="s">
        <v>3806</v>
      </c>
      <c r="S1139" s="44" t="s">
        <v>7030</v>
      </c>
      <c r="T1139" s="44" t="s">
        <v>3828</v>
      </c>
      <c r="U1139" s="44">
        <v>40</v>
      </c>
      <c r="V1139" s="44" t="s">
        <v>44</v>
      </c>
      <c r="W1139" s="44" t="str">
        <f>VLOOKUP(D1139,TIPOLOGIA!A:F,6,0)</f>
        <v>TERRESTRE</v>
      </c>
      <c r="X1139" s="44" t="s">
        <v>3837</v>
      </c>
      <c r="Y1139" s="44">
        <v>1</v>
      </c>
      <c r="Z1139" s="63">
        <f>IF(T1139="SOPORTE_TELEFÓNICO",'TARIFAS 2025'!$B$14,IF(V1139="PRINCIPAL",'TARIFAS 2025'!$B$11,IF(V1139="INTERMEDIA",'TARIFAS 2025'!$C$11,IF(V1139="LEJANA",'TARIFAS 2025'!$D$11))))</f>
        <v>40250</v>
      </c>
      <c r="AA1139" s="63">
        <f t="shared" si="17"/>
        <v>40250</v>
      </c>
      <c r="AB1139" s="41"/>
      <c r="AC1139" s="41"/>
      <c r="AD1139" s="41"/>
      <c r="AE1139" s="41"/>
      <c r="AF1139" s="41"/>
      <c r="AG1139" s="41"/>
      <c r="AH1139" s="41"/>
      <c r="AI1139" s="41"/>
      <c r="AJ1139" s="41"/>
      <c r="AK1139" s="41"/>
      <c r="AL1139" s="41"/>
      <c r="AM1139" s="41"/>
      <c r="AN1139" s="41"/>
      <c r="AO1139" s="41"/>
      <c r="AP1139" s="41"/>
      <c r="AQ1139" s="41"/>
      <c r="AR1139" s="41"/>
      <c r="AS1139" s="41"/>
      <c r="AT1139" s="41"/>
      <c r="AU1139" s="41"/>
      <c r="AV1139" s="41"/>
      <c r="AW1139" s="41"/>
      <c r="AX1139" s="41"/>
      <c r="AY1139" s="41"/>
      <c r="AZ1139" s="41"/>
      <c r="BA1139" s="41"/>
      <c r="BB1139" s="41"/>
      <c r="BC1139" s="41"/>
      <c r="BD1139" s="41"/>
      <c r="BE1139" s="41"/>
      <c r="BF1139" s="41"/>
      <c r="BG1139" s="41"/>
    </row>
    <row r="1140" spans="1:59" s="35" customFormat="1" ht="15.6">
      <c r="A1140" s="44" t="s">
        <v>90</v>
      </c>
      <c r="B1140" s="44" t="str">
        <f>VLOOKUP(A1140,'CENTROS DE COSTOS'!A:D,2,0)</f>
        <v>0036-0005</v>
      </c>
      <c r="C1140" s="44" t="str">
        <f>VLOOKUP(A1140,'CENTROS DE COSTOS'!A:D,3,0)</f>
        <v>Wompi Noroccidente</v>
      </c>
      <c r="D1140" s="44">
        <v>5664</v>
      </c>
      <c r="E1140" s="44">
        <v>2878420</v>
      </c>
      <c r="F1140" s="44">
        <v>71807</v>
      </c>
      <c r="G1140" s="44" t="s">
        <v>35</v>
      </c>
      <c r="H1140" s="44" t="s">
        <v>122</v>
      </c>
      <c r="I1140" s="44" t="s">
        <v>141</v>
      </c>
      <c r="J1140" s="44" t="s">
        <v>7031</v>
      </c>
      <c r="K1140" s="44" t="s">
        <v>1174</v>
      </c>
      <c r="L1140" s="44" t="s">
        <v>7032</v>
      </c>
      <c r="M1140" s="52">
        <v>45944.507638888892</v>
      </c>
      <c r="N1140" s="52">
        <v>45947.418055555558</v>
      </c>
      <c r="O1140" s="44" t="s">
        <v>37</v>
      </c>
      <c r="P1140" s="44" t="s">
        <v>37</v>
      </c>
      <c r="Q1140" s="44" t="s">
        <v>3805</v>
      </c>
      <c r="R1140" s="44" t="s">
        <v>3806</v>
      </c>
      <c r="S1140" s="44" t="s">
        <v>7033</v>
      </c>
      <c r="T1140" s="44" t="s">
        <v>3828</v>
      </c>
      <c r="U1140" s="44">
        <v>48</v>
      </c>
      <c r="V1140" s="44" t="s">
        <v>43</v>
      </c>
      <c r="W1140" s="44" t="str">
        <f>VLOOKUP(D1140,TIPOLOGIA!A:F,6,0)</f>
        <v>TERRESTRE</v>
      </c>
      <c r="X1140" s="44" t="s">
        <v>3837</v>
      </c>
      <c r="Y1140" s="44">
        <v>1</v>
      </c>
      <c r="Z1140" s="63">
        <f>IF(T1140="SOPORTE_TELEFÓNICO",'TARIFAS 2025'!$B$14,IF(V1140="PRINCIPAL",'TARIFAS 2025'!$B$11,IF(V1140="INTERMEDIA",'TARIFAS 2025'!$C$11,IF(V1140="LEJANA",'TARIFAS 2025'!$D$11))))</f>
        <v>36351</v>
      </c>
      <c r="AA1140" s="63">
        <f t="shared" si="17"/>
        <v>36351</v>
      </c>
      <c r="AB1140" s="41"/>
      <c r="AC1140" s="41"/>
      <c r="AD1140" s="41"/>
      <c r="AE1140" s="41"/>
      <c r="AF1140" s="41"/>
      <c r="AG1140" s="41"/>
      <c r="AH1140" s="41"/>
      <c r="AI1140" s="41"/>
      <c r="AJ1140" s="41"/>
      <c r="AK1140" s="41"/>
      <c r="AL1140" s="41"/>
      <c r="AM1140" s="41"/>
      <c r="AN1140" s="41"/>
      <c r="AO1140" s="41"/>
      <c r="AP1140" s="41"/>
      <c r="AQ1140" s="41"/>
      <c r="AR1140" s="41"/>
      <c r="AS1140" s="41"/>
      <c r="AT1140" s="41"/>
      <c r="AU1140" s="41"/>
      <c r="AV1140" s="41"/>
      <c r="AW1140" s="41"/>
      <c r="AX1140" s="41"/>
      <c r="AY1140" s="41"/>
      <c r="AZ1140" s="41"/>
      <c r="BA1140" s="41"/>
      <c r="BB1140" s="41"/>
      <c r="BC1140" s="41"/>
      <c r="BD1140" s="41"/>
      <c r="BE1140" s="41"/>
      <c r="BF1140" s="41"/>
      <c r="BG1140" s="41"/>
    </row>
    <row r="1141" spans="1:59" s="35" customFormat="1" ht="15.6">
      <c r="A1141" s="44" t="s">
        <v>73</v>
      </c>
      <c r="B1141" s="44" t="str">
        <f>VLOOKUP(A1141,'CENTROS DE COSTOS'!A:D,2,0)</f>
        <v>0036-0004</v>
      </c>
      <c r="C1141" s="44" t="str">
        <f>VLOOKUP(A1141,'CENTROS DE COSTOS'!A:D,3,0)</f>
        <v>Wompi Centro</v>
      </c>
      <c r="D1141" s="44">
        <v>11001</v>
      </c>
      <c r="E1141" s="44">
        <v>2878151</v>
      </c>
      <c r="F1141" s="44">
        <v>27599</v>
      </c>
      <c r="G1141" s="44" t="s">
        <v>35</v>
      </c>
      <c r="H1141" s="44" t="s">
        <v>620</v>
      </c>
      <c r="I1141" s="44" t="s">
        <v>2057</v>
      </c>
      <c r="J1141" s="44" t="s">
        <v>7034</v>
      </c>
      <c r="K1141" s="44" t="s">
        <v>1174</v>
      </c>
      <c r="L1141" s="44" t="s">
        <v>7035</v>
      </c>
      <c r="M1141" s="52">
        <v>45944.490277777775</v>
      </c>
      <c r="N1141" s="52">
        <v>45947.419444444444</v>
      </c>
      <c r="O1141" s="44" t="s">
        <v>37</v>
      </c>
      <c r="P1141" s="44" t="s">
        <v>37</v>
      </c>
      <c r="Q1141" s="44" t="s">
        <v>3805</v>
      </c>
      <c r="R1141" s="44" t="s">
        <v>3806</v>
      </c>
      <c r="S1141" s="44" t="s">
        <v>7036</v>
      </c>
      <c r="T1141" s="44" t="s">
        <v>1178</v>
      </c>
      <c r="U1141" s="44">
        <v>32</v>
      </c>
      <c r="V1141" s="44" t="s">
        <v>42</v>
      </c>
      <c r="W1141" s="44" t="str">
        <f>VLOOKUP(D1141,TIPOLOGIA!A:F,6,0)</f>
        <v>TERRESTRE</v>
      </c>
      <c r="X1141" s="44" t="s">
        <v>3837</v>
      </c>
      <c r="Y1141" s="44">
        <v>1</v>
      </c>
      <c r="Z1141" s="63">
        <f>IF(T1141="SOPORTE_TELEFÓNICO",'TARIFAS 2025'!$B$14,IF(V1141="PRINCIPAL",'TARIFAS 2025'!$B$11,IF(V1141="INTERMEDIA",'TARIFAS 2025'!$C$11,IF(V1141="LEJANA",'TARIFAS 2025'!$D$11))))</f>
        <v>31419</v>
      </c>
      <c r="AA1141" s="63">
        <f t="shared" si="17"/>
        <v>31419</v>
      </c>
      <c r="AB1141" s="41"/>
      <c r="AC1141" s="41"/>
      <c r="AD1141" s="41"/>
      <c r="AE1141" s="41"/>
      <c r="AF1141" s="41"/>
      <c r="AG1141" s="41"/>
      <c r="AH1141" s="41"/>
      <c r="AI1141" s="41"/>
      <c r="AJ1141" s="41"/>
      <c r="AK1141" s="41"/>
      <c r="AL1141" s="41"/>
      <c r="AM1141" s="41"/>
      <c r="AN1141" s="41"/>
      <c r="AO1141" s="41"/>
      <c r="AP1141" s="41"/>
      <c r="AQ1141" s="41"/>
      <c r="AR1141" s="41"/>
      <c r="AS1141" s="41"/>
      <c r="AT1141" s="41"/>
      <c r="AU1141" s="41"/>
      <c r="AV1141" s="41"/>
      <c r="AW1141" s="41"/>
      <c r="AX1141" s="41"/>
      <c r="AY1141" s="41"/>
      <c r="AZ1141" s="41"/>
      <c r="BA1141" s="41"/>
      <c r="BB1141" s="41"/>
      <c r="BC1141" s="41"/>
      <c r="BD1141" s="41"/>
      <c r="BE1141" s="41"/>
      <c r="BF1141" s="41"/>
      <c r="BG1141" s="41"/>
    </row>
    <row r="1142" spans="1:59" s="35" customFormat="1" ht="15.6">
      <c r="A1142" s="44" t="s">
        <v>100</v>
      </c>
      <c r="B1142" s="44" t="str">
        <f>VLOOKUP(A1142,'CENTROS DE COSTOS'!A:D,2,0)</f>
        <v>0036-0006</v>
      </c>
      <c r="C1142" s="44" t="str">
        <f>VLOOKUP(A1142,'CENTROS DE COSTOS'!A:D,3,0)</f>
        <v>Wompi Oriente</v>
      </c>
      <c r="D1142" s="44">
        <v>50001</v>
      </c>
      <c r="E1142" s="44">
        <v>2878632</v>
      </c>
      <c r="F1142" s="44">
        <v>62756</v>
      </c>
      <c r="G1142" s="44" t="s">
        <v>35</v>
      </c>
      <c r="H1142" s="44" t="s">
        <v>816</v>
      </c>
      <c r="I1142" s="44" t="s">
        <v>100</v>
      </c>
      <c r="J1142" s="44" t="s">
        <v>7037</v>
      </c>
      <c r="K1142" s="44" t="s">
        <v>1174</v>
      </c>
      <c r="L1142" s="44" t="s">
        <v>7038</v>
      </c>
      <c r="M1142" s="52">
        <v>45944.51458333333</v>
      </c>
      <c r="N1142" s="52">
        <v>45947.429166666669</v>
      </c>
      <c r="O1142" s="44" t="s">
        <v>37</v>
      </c>
      <c r="P1142" s="44" t="s">
        <v>37</v>
      </c>
      <c r="Q1142" s="44" t="s">
        <v>3805</v>
      </c>
      <c r="R1142" s="44" t="s">
        <v>3806</v>
      </c>
      <c r="S1142" s="44" t="s">
        <v>6787</v>
      </c>
      <c r="T1142" s="44" t="s">
        <v>1178</v>
      </c>
      <c r="U1142" s="44">
        <v>24</v>
      </c>
      <c r="V1142" s="44" t="s">
        <v>42</v>
      </c>
      <c r="W1142" s="44" t="str">
        <f>VLOOKUP(D1142,TIPOLOGIA!A:F,6,0)</f>
        <v>TERRESTRE</v>
      </c>
      <c r="X1142" s="44" t="s">
        <v>1217</v>
      </c>
      <c r="Y1142" s="44">
        <v>1</v>
      </c>
      <c r="Z1142" s="63">
        <f>IF(T1142="SOPORTE_TELEFÓNICO",'TARIFAS 2025'!$B$14,IF(V1142="PRINCIPAL",'TARIFAS 2025'!$B$11,IF(V1142="INTERMEDIA",'TARIFAS 2025'!$C$11,IF(V1142="LEJANA",'TARIFAS 2025'!$D$11))))</f>
        <v>31419</v>
      </c>
      <c r="AA1142" s="63">
        <f t="shared" si="17"/>
        <v>31419</v>
      </c>
      <c r="AB1142" s="41"/>
      <c r="AC1142" s="41"/>
      <c r="AD1142" s="41"/>
      <c r="AE1142" s="41"/>
      <c r="AF1142" s="41"/>
      <c r="AG1142" s="41"/>
      <c r="AH1142" s="41"/>
      <c r="AI1142" s="41"/>
      <c r="AJ1142" s="41"/>
      <c r="AK1142" s="41"/>
      <c r="AL1142" s="41"/>
      <c r="AM1142" s="41"/>
      <c r="AN1142" s="41"/>
      <c r="AO1142" s="41"/>
      <c r="AP1142" s="41"/>
      <c r="AQ1142" s="41"/>
      <c r="AR1142" s="41"/>
      <c r="AS1142" s="41"/>
      <c r="AT1142" s="41"/>
      <c r="AU1142" s="41"/>
      <c r="AV1142" s="41"/>
      <c r="AW1142" s="41"/>
      <c r="AX1142" s="41"/>
      <c r="AY1142" s="41"/>
      <c r="AZ1142" s="41"/>
      <c r="BA1142" s="41"/>
      <c r="BB1142" s="41"/>
      <c r="BC1142" s="41"/>
      <c r="BD1142" s="41"/>
      <c r="BE1142" s="41"/>
      <c r="BF1142" s="41"/>
      <c r="BG1142" s="41"/>
    </row>
    <row r="1143" spans="1:59" s="35" customFormat="1" ht="15.6">
      <c r="A1143" s="44" t="s">
        <v>98</v>
      </c>
      <c r="B1143" s="44" t="str">
        <f>VLOOKUP(A1143,'CENTROS DE COSTOS'!A:D,2,0)</f>
        <v>0036-0007</v>
      </c>
      <c r="C1143" s="44" t="str">
        <f>VLOOKUP(A1143,'CENTROS DE COSTOS'!A:D,3,0)</f>
        <v>Wompi Santander</v>
      </c>
      <c r="D1143" s="44">
        <v>15491</v>
      </c>
      <c r="E1143" s="44">
        <v>2863075</v>
      </c>
      <c r="F1143" s="44">
        <v>65983</v>
      </c>
      <c r="G1143" s="44" t="s">
        <v>35</v>
      </c>
      <c r="H1143" s="44" t="s">
        <v>324</v>
      </c>
      <c r="I1143" s="44" t="s">
        <v>378</v>
      </c>
      <c r="J1143" s="44" t="s">
        <v>7039</v>
      </c>
      <c r="K1143" s="44" t="s">
        <v>1174</v>
      </c>
      <c r="L1143" s="44" t="s">
        <v>7040</v>
      </c>
      <c r="M1143" s="52">
        <v>45939.474999999999</v>
      </c>
      <c r="N1143" s="52">
        <v>45947.432638888888</v>
      </c>
      <c r="O1143" s="44" t="s">
        <v>37</v>
      </c>
      <c r="P1143" s="44" t="s">
        <v>37</v>
      </c>
      <c r="Q1143" s="44" t="s">
        <v>3805</v>
      </c>
      <c r="R1143" s="44" t="s">
        <v>3806</v>
      </c>
      <c r="S1143" s="44" t="s">
        <v>7041</v>
      </c>
      <c r="T1143" s="44" t="s">
        <v>3828</v>
      </c>
      <c r="U1143" s="44">
        <v>48</v>
      </c>
      <c r="V1143" s="44" t="s">
        <v>43</v>
      </c>
      <c r="W1143" s="44" t="str">
        <f>VLOOKUP(D1143,TIPOLOGIA!A:F,6,0)</f>
        <v>TERRESTRE</v>
      </c>
      <c r="X1143" s="44" t="s">
        <v>5140</v>
      </c>
      <c r="Y1143" s="44">
        <v>1</v>
      </c>
      <c r="Z1143" s="63">
        <f>IF(T1143="SOPORTE_TELEFÓNICO",'TARIFAS 2025'!$B$14,IF(V1143="PRINCIPAL",'TARIFAS 2025'!$B$11,IF(V1143="INTERMEDIA",'TARIFAS 2025'!$C$11,IF(V1143="LEJANA",'TARIFAS 2025'!$D$11))))</f>
        <v>36351</v>
      </c>
      <c r="AA1143" s="63">
        <f t="shared" si="17"/>
        <v>36351</v>
      </c>
      <c r="AB1143" s="41"/>
      <c r="AC1143" s="41"/>
      <c r="AD1143" s="41"/>
      <c r="AE1143" s="41"/>
      <c r="AF1143" s="41"/>
      <c r="AG1143" s="41"/>
      <c r="AH1143" s="41"/>
      <c r="AI1143" s="41"/>
      <c r="AJ1143" s="41"/>
      <c r="AK1143" s="41"/>
      <c r="AL1143" s="41"/>
      <c r="AM1143" s="41"/>
      <c r="AN1143" s="41"/>
      <c r="AO1143" s="41"/>
      <c r="AP1143" s="41"/>
      <c r="AQ1143" s="41"/>
      <c r="AR1143" s="41"/>
      <c r="AS1143" s="41"/>
      <c r="AT1143" s="41"/>
      <c r="AU1143" s="41"/>
      <c r="AV1143" s="41"/>
      <c r="AW1143" s="41"/>
      <c r="AX1143" s="41"/>
      <c r="AY1143" s="41"/>
      <c r="AZ1143" s="41"/>
      <c r="BA1143" s="41"/>
      <c r="BB1143" s="41"/>
      <c r="BC1143" s="41"/>
      <c r="BD1143" s="41"/>
      <c r="BE1143" s="41"/>
      <c r="BF1143" s="41"/>
      <c r="BG1143" s="41"/>
    </row>
    <row r="1144" spans="1:59" s="35" customFormat="1" ht="15.6">
      <c r="A1144" s="44" t="s">
        <v>79</v>
      </c>
      <c r="B1144" s="44" t="str">
        <f>VLOOKUP(A1144,'CENTROS DE COSTOS'!A:D,2,0)</f>
        <v>0036-0003</v>
      </c>
      <c r="C1144" s="44" t="str">
        <f>VLOOKUP(A1144,'CENTROS DE COSTOS'!A:D,3,0)</f>
        <v>Wompi Suroccidente</v>
      </c>
      <c r="D1144" s="44">
        <v>76130</v>
      </c>
      <c r="E1144" s="44">
        <v>2879109</v>
      </c>
      <c r="F1144" s="44">
        <v>58954</v>
      </c>
      <c r="G1144" s="44" t="s">
        <v>35</v>
      </c>
      <c r="H1144" s="44" t="s">
        <v>1103</v>
      </c>
      <c r="I1144" s="44" t="s">
        <v>254</v>
      </c>
      <c r="J1144" s="44" t="s">
        <v>7042</v>
      </c>
      <c r="K1144" s="44" t="s">
        <v>1174</v>
      </c>
      <c r="L1144" s="44" t="s">
        <v>7043</v>
      </c>
      <c r="M1144" s="52">
        <v>45944.577777777777</v>
      </c>
      <c r="N1144" s="52">
        <v>45947.443055555559</v>
      </c>
      <c r="O1144" s="44" t="s">
        <v>37</v>
      </c>
      <c r="P1144" s="44" t="s">
        <v>37</v>
      </c>
      <c r="Q1144" s="44" t="s">
        <v>3805</v>
      </c>
      <c r="R1144" s="44" t="s">
        <v>3806</v>
      </c>
      <c r="S1144" s="44" t="s">
        <v>7044</v>
      </c>
      <c r="T1144" s="44" t="s">
        <v>1178</v>
      </c>
      <c r="U1144" s="44">
        <v>32</v>
      </c>
      <c r="V1144" s="44" t="s">
        <v>43</v>
      </c>
      <c r="W1144" s="44" t="str">
        <f>VLOOKUP(D1144,TIPOLOGIA!A:F,6,0)</f>
        <v>TERRESTRE</v>
      </c>
      <c r="X1144" s="44" t="s">
        <v>1242</v>
      </c>
      <c r="Y1144" s="44">
        <v>1</v>
      </c>
      <c r="Z1144" s="63">
        <f>IF(T1144="SOPORTE_TELEFÓNICO",'TARIFAS 2025'!$B$14,IF(V1144="PRINCIPAL",'TARIFAS 2025'!$B$11,IF(V1144="INTERMEDIA",'TARIFAS 2025'!$C$11,IF(V1144="LEJANA",'TARIFAS 2025'!$D$11))))</f>
        <v>36351</v>
      </c>
      <c r="AA1144" s="63">
        <f t="shared" si="17"/>
        <v>36351</v>
      </c>
      <c r="AB1144" s="41"/>
      <c r="AC1144" s="41"/>
      <c r="AD1144" s="41"/>
      <c r="AE1144" s="41"/>
      <c r="AF1144" s="41"/>
      <c r="AG1144" s="41"/>
      <c r="AH1144" s="41"/>
      <c r="AI1144" s="41"/>
      <c r="AJ1144" s="41"/>
      <c r="AK1144" s="41"/>
      <c r="AL1144" s="41"/>
      <c r="AM1144" s="41"/>
      <c r="AN1144" s="41"/>
      <c r="AO1144" s="41"/>
      <c r="AP1144" s="41"/>
      <c r="AQ1144" s="41"/>
      <c r="AR1144" s="41"/>
      <c r="AS1144" s="41"/>
      <c r="AT1144" s="41"/>
      <c r="AU1144" s="41"/>
      <c r="AV1144" s="41"/>
      <c r="AW1144" s="41"/>
      <c r="AX1144" s="41"/>
      <c r="AY1144" s="41"/>
      <c r="AZ1144" s="41"/>
      <c r="BA1144" s="41"/>
      <c r="BB1144" s="41"/>
      <c r="BC1144" s="41"/>
      <c r="BD1144" s="41"/>
      <c r="BE1144" s="41"/>
      <c r="BF1144" s="41"/>
      <c r="BG1144" s="41"/>
    </row>
    <row r="1145" spans="1:59" s="35" customFormat="1" ht="15.6">
      <c r="A1145" s="44" t="s">
        <v>79</v>
      </c>
      <c r="B1145" s="44" t="str">
        <f>VLOOKUP(A1145,'CENTROS DE COSTOS'!A:D,2,0)</f>
        <v>0036-0003</v>
      </c>
      <c r="C1145" s="44" t="str">
        <f>VLOOKUP(A1145,'CENTROS DE COSTOS'!A:D,3,0)</f>
        <v>Wompi Suroccidente</v>
      </c>
      <c r="D1145" s="44">
        <v>76001</v>
      </c>
      <c r="E1145" s="44">
        <v>2879525</v>
      </c>
      <c r="F1145" s="44">
        <v>60959</v>
      </c>
      <c r="G1145" s="44" t="s">
        <v>35</v>
      </c>
      <c r="H1145" s="44" t="s">
        <v>1103</v>
      </c>
      <c r="I1145" s="44" t="s">
        <v>79</v>
      </c>
      <c r="J1145" s="44" t="s">
        <v>7045</v>
      </c>
      <c r="K1145" s="44" t="s">
        <v>1174</v>
      </c>
      <c r="L1145" s="44" t="s">
        <v>7046</v>
      </c>
      <c r="M1145" s="52">
        <v>45944.605555555558</v>
      </c>
      <c r="N1145" s="52">
        <v>45947.449305555558</v>
      </c>
      <c r="O1145" s="44" t="s">
        <v>37</v>
      </c>
      <c r="P1145" s="44" t="s">
        <v>37</v>
      </c>
      <c r="Q1145" s="44" t="s">
        <v>3805</v>
      </c>
      <c r="R1145" s="44" t="s">
        <v>3806</v>
      </c>
      <c r="S1145" s="44" t="s">
        <v>7047</v>
      </c>
      <c r="T1145" s="44" t="s">
        <v>1178</v>
      </c>
      <c r="U1145" s="44">
        <v>48</v>
      </c>
      <c r="V1145" s="44" t="s">
        <v>42</v>
      </c>
      <c r="W1145" s="44" t="str">
        <f>VLOOKUP(D1145,TIPOLOGIA!A:F,6,0)</f>
        <v>TERRESTRE</v>
      </c>
      <c r="X1145" s="44" t="s">
        <v>1554</v>
      </c>
      <c r="Y1145" s="44">
        <v>1</v>
      </c>
      <c r="Z1145" s="63">
        <f>IF(T1145="SOPORTE_TELEFÓNICO",'TARIFAS 2025'!$B$14,IF(V1145="PRINCIPAL",'TARIFAS 2025'!$B$11,IF(V1145="INTERMEDIA",'TARIFAS 2025'!$C$11,IF(V1145="LEJANA",'TARIFAS 2025'!$D$11))))</f>
        <v>31419</v>
      </c>
      <c r="AA1145" s="63">
        <f t="shared" si="17"/>
        <v>31419</v>
      </c>
      <c r="AB1145" s="41"/>
      <c r="AC1145" s="41"/>
      <c r="AD1145" s="41"/>
      <c r="AE1145" s="41"/>
      <c r="AF1145" s="41"/>
      <c r="AG1145" s="41"/>
      <c r="AH1145" s="41"/>
      <c r="AI1145" s="41"/>
      <c r="AJ1145" s="41"/>
      <c r="AK1145" s="41"/>
      <c r="AL1145" s="41"/>
      <c r="AM1145" s="41"/>
      <c r="AN1145" s="41"/>
      <c r="AO1145" s="41"/>
      <c r="AP1145" s="41"/>
      <c r="AQ1145" s="41"/>
      <c r="AR1145" s="41"/>
      <c r="AS1145" s="41"/>
      <c r="AT1145" s="41"/>
      <c r="AU1145" s="41"/>
      <c r="AV1145" s="41"/>
      <c r="AW1145" s="41"/>
      <c r="AX1145" s="41"/>
      <c r="AY1145" s="41"/>
      <c r="AZ1145" s="41"/>
      <c r="BA1145" s="41"/>
      <c r="BB1145" s="41"/>
      <c r="BC1145" s="41"/>
      <c r="BD1145" s="41"/>
      <c r="BE1145" s="41"/>
      <c r="BF1145" s="41"/>
      <c r="BG1145" s="41"/>
    </row>
    <row r="1146" spans="1:59" s="35" customFormat="1" ht="15.6">
      <c r="A1146" s="44" t="s">
        <v>73</v>
      </c>
      <c r="B1146" s="44" t="str">
        <f>VLOOKUP(A1146,'CENTROS DE COSTOS'!A:D,2,0)</f>
        <v>0036-0004</v>
      </c>
      <c r="C1146" s="44" t="str">
        <f>VLOOKUP(A1146,'CENTROS DE COSTOS'!A:D,3,0)</f>
        <v>Wompi Centro</v>
      </c>
      <c r="D1146" s="44">
        <v>11001</v>
      </c>
      <c r="E1146" s="44">
        <v>2879578</v>
      </c>
      <c r="F1146" s="44">
        <v>47779</v>
      </c>
      <c r="G1146" s="44" t="s">
        <v>35</v>
      </c>
      <c r="H1146" s="44" t="s">
        <v>620</v>
      </c>
      <c r="I1146" s="44" t="s">
        <v>2057</v>
      </c>
      <c r="J1146" s="44" t="s">
        <v>7048</v>
      </c>
      <c r="K1146" s="44" t="s">
        <v>1174</v>
      </c>
      <c r="L1146" s="44" t="s">
        <v>7049</v>
      </c>
      <c r="M1146" s="52">
        <v>45944.614583333336</v>
      </c>
      <c r="N1146" s="52">
        <v>45947.453472222223</v>
      </c>
      <c r="O1146" s="44" t="s">
        <v>37</v>
      </c>
      <c r="P1146" s="44" t="s">
        <v>37</v>
      </c>
      <c r="Q1146" s="44" t="s">
        <v>3805</v>
      </c>
      <c r="R1146" s="44" t="s">
        <v>3806</v>
      </c>
      <c r="S1146" s="44" t="s">
        <v>7050</v>
      </c>
      <c r="T1146" s="44" t="s">
        <v>1178</v>
      </c>
      <c r="U1146" s="44">
        <v>8</v>
      </c>
      <c r="V1146" s="44" t="s">
        <v>42</v>
      </c>
      <c r="W1146" s="44" t="str">
        <f>VLOOKUP(D1146,TIPOLOGIA!A:F,6,0)</f>
        <v>TERRESTRE</v>
      </c>
      <c r="X1146" s="44" t="s">
        <v>6708</v>
      </c>
      <c r="Y1146" s="44">
        <v>1</v>
      </c>
      <c r="Z1146" s="63">
        <f>IF(T1146="SOPORTE_TELEFÓNICO",'TARIFAS 2025'!$B$14,IF(V1146="PRINCIPAL",'TARIFAS 2025'!$B$11,IF(V1146="INTERMEDIA",'TARIFAS 2025'!$C$11,IF(V1146="LEJANA",'TARIFAS 2025'!$D$11))))</f>
        <v>31419</v>
      </c>
      <c r="AA1146" s="63">
        <f t="shared" si="17"/>
        <v>31419</v>
      </c>
      <c r="AB1146" s="41"/>
      <c r="AC1146" s="41"/>
      <c r="AD1146" s="41"/>
      <c r="AE1146" s="41"/>
      <c r="AF1146" s="41"/>
      <c r="AG1146" s="41"/>
      <c r="AH1146" s="41"/>
      <c r="AI1146" s="41"/>
      <c r="AJ1146" s="41"/>
      <c r="AK1146" s="41"/>
      <c r="AL1146" s="41"/>
      <c r="AM1146" s="41"/>
      <c r="AN1146" s="41"/>
      <c r="AO1146" s="41"/>
      <c r="AP1146" s="41"/>
      <c r="AQ1146" s="41"/>
      <c r="AR1146" s="41"/>
      <c r="AS1146" s="41"/>
      <c r="AT1146" s="41"/>
      <c r="AU1146" s="41"/>
      <c r="AV1146" s="41"/>
      <c r="AW1146" s="41"/>
      <c r="AX1146" s="41"/>
      <c r="AY1146" s="41"/>
      <c r="AZ1146" s="41"/>
      <c r="BA1146" s="41"/>
      <c r="BB1146" s="41"/>
      <c r="BC1146" s="41"/>
      <c r="BD1146" s="41"/>
      <c r="BE1146" s="41"/>
      <c r="BF1146" s="41"/>
      <c r="BG1146" s="41"/>
    </row>
    <row r="1147" spans="1:59" s="35" customFormat="1" ht="15.6">
      <c r="A1147" s="44" t="s">
        <v>82</v>
      </c>
      <c r="B1147" s="44" t="str">
        <f>VLOOKUP(A1147,'CENTROS DE COSTOS'!A:D,2,0)</f>
        <v>0036-0001</v>
      </c>
      <c r="C1147" s="44" t="str">
        <f>VLOOKUP(A1147,'CENTROS DE COSTOS'!A:D,3,0)</f>
        <v>Wompi Costa</v>
      </c>
      <c r="D1147" s="44">
        <v>13001</v>
      </c>
      <c r="E1147" s="44">
        <v>2871632</v>
      </c>
      <c r="F1147" s="44">
        <v>46223</v>
      </c>
      <c r="G1147" s="44" t="s">
        <v>35</v>
      </c>
      <c r="H1147" s="44" t="s">
        <v>277</v>
      </c>
      <c r="I1147" s="44" t="s">
        <v>82</v>
      </c>
      <c r="J1147" s="44" t="s">
        <v>7051</v>
      </c>
      <c r="K1147" s="44" t="s">
        <v>1174</v>
      </c>
      <c r="L1147" s="44" t="s">
        <v>7052</v>
      </c>
      <c r="M1147" s="52">
        <v>45944.333333333336</v>
      </c>
      <c r="N1147" s="52">
        <v>45947.455555555556</v>
      </c>
      <c r="O1147" s="44" t="s">
        <v>37</v>
      </c>
      <c r="P1147" s="44" t="s">
        <v>37</v>
      </c>
      <c r="Q1147" s="44" t="s">
        <v>3805</v>
      </c>
      <c r="R1147" s="44" t="s">
        <v>3806</v>
      </c>
      <c r="S1147" s="44" t="s">
        <v>7053</v>
      </c>
      <c r="T1147" s="44" t="s">
        <v>1178</v>
      </c>
      <c r="U1147" s="44">
        <v>64</v>
      </c>
      <c r="V1147" s="44" t="s">
        <v>42</v>
      </c>
      <c r="W1147" s="44" t="str">
        <f>VLOOKUP(D1147,TIPOLOGIA!A:F,6,0)</f>
        <v>TERRESTRE</v>
      </c>
      <c r="X1147" s="44" t="s">
        <v>1509</v>
      </c>
      <c r="Y1147" s="44">
        <v>1</v>
      </c>
      <c r="Z1147" s="63">
        <f>IF(T1147="SOPORTE_TELEFÓNICO",'TARIFAS 2025'!$B$14,IF(V1147="PRINCIPAL",'TARIFAS 2025'!$B$11,IF(V1147="INTERMEDIA",'TARIFAS 2025'!$C$11,IF(V1147="LEJANA",'TARIFAS 2025'!$D$11))))</f>
        <v>31419</v>
      </c>
      <c r="AA1147" s="63">
        <f t="shared" si="17"/>
        <v>31419</v>
      </c>
      <c r="AB1147" s="41"/>
      <c r="AC1147" s="41"/>
      <c r="AD1147" s="41"/>
      <c r="AE1147" s="41"/>
      <c r="AF1147" s="41"/>
      <c r="AG1147" s="41"/>
      <c r="AH1147" s="41"/>
      <c r="AI1147" s="41"/>
      <c r="AJ1147" s="41"/>
      <c r="AK1147" s="41"/>
      <c r="AL1147" s="41"/>
      <c r="AM1147" s="41"/>
      <c r="AN1147" s="41"/>
      <c r="AO1147" s="41"/>
      <c r="AP1147" s="41"/>
      <c r="AQ1147" s="41"/>
      <c r="AR1147" s="41"/>
      <c r="AS1147" s="41"/>
      <c r="AT1147" s="41"/>
      <c r="AU1147" s="41"/>
      <c r="AV1147" s="41"/>
      <c r="AW1147" s="41"/>
      <c r="AX1147" s="41"/>
      <c r="AY1147" s="41"/>
      <c r="AZ1147" s="41"/>
      <c r="BA1147" s="41"/>
      <c r="BB1147" s="41"/>
      <c r="BC1147" s="41"/>
      <c r="BD1147" s="41"/>
      <c r="BE1147" s="41"/>
      <c r="BF1147" s="41"/>
      <c r="BG1147" s="41"/>
    </row>
    <row r="1148" spans="1:59" s="35" customFormat="1" ht="15.6">
      <c r="A1148" s="44" t="s">
        <v>90</v>
      </c>
      <c r="B1148" s="44" t="str">
        <f>VLOOKUP(A1148,'CENTROS DE COSTOS'!A:D,2,0)</f>
        <v>0036-0005</v>
      </c>
      <c r="C1148" s="44" t="str">
        <f>VLOOKUP(A1148,'CENTROS DE COSTOS'!A:D,3,0)</f>
        <v>Wompi Noroccidente</v>
      </c>
      <c r="D1148" s="44">
        <v>5368</v>
      </c>
      <c r="E1148" s="44">
        <v>2863365</v>
      </c>
      <c r="F1148" s="44">
        <v>36977</v>
      </c>
      <c r="G1148" s="44" t="s">
        <v>35</v>
      </c>
      <c r="H1148" s="44" t="s">
        <v>122</v>
      </c>
      <c r="I1148" s="44" t="s">
        <v>133</v>
      </c>
      <c r="J1148" s="44" t="s">
        <v>7054</v>
      </c>
      <c r="K1148" s="44" t="s">
        <v>1174</v>
      </c>
      <c r="L1148" s="44" t="s">
        <v>7055</v>
      </c>
      <c r="M1148" s="52">
        <v>45939.495833333334</v>
      </c>
      <c r="N1148" s="52">
        <v>45947.459027777775</v>
      </c>
      <c r="O1148" s="44" t="s">
        <v>37</v>
      </c>
      <c r="P1148" s="44" t="s">
        <v>37</v>
      </c>
      <c r="Q1148" s="44" t="s">
        <v>3805</v>
      </c>
      <c r="R1148" s="44" t="s">
        <v>3806</v>
      </c>
      <c r="S1148" s="44" t="s">
        <v>7056</v>
      </c>
      <c r="T1148" s="44" t="s">
        <v>3828</v>
      </c>
      <c r="U1148" s="44">
        <v>56</v>
      </c>
      <c r="V1148" s="44" t="s">
        <v>44</v>
      </c>
      <c r="W1148" s="44" t="str">
        <f>VLOOKUP(D1148,TIPOLOGIA!A:F,6,0)</f>
        <v>TERRESTRE</v>
      </c>
      <c r="X1148" s="44" t="s">
        <v>2171</v>
      </c>
      <c r="Y1148" s="44">
        <v>1</v>
      </c>
      <c r="Z1148" s="63">
        <f>IF(T1148="SOPORTE_TELEFÓNICO",'TARIFAS 2025'!$B$14,IF(V1148="PRINCIPAL",'TARIFAS 2025'!$B$11,IF(V1148="INTERMEDIA",'TARIFAS 2025'!$C$11,IF(V1148="LEJANA",'TARIFAS 2025'!$D$11))))</f>
        <v>40250</v>
      </c>
      <c r="AA1148" s="63">
        <f t="shared" si="17"/>
        <v>40250</v>
      </c>
      <c r="AB1148" s="41"/>
      <c r="AC1148" s="41"/>
      <c r="AD1148" s="41"/>
      <c r="AE1148" s="41"/>
      <c r="AF1148" s="41"/>
      <c r="AG1148" s="41"/>
      <c r="AH1148" s="41"/>
      <c r="AI1148" s="41"/>
      <c r="AJ1148" s="41"/>
      <c r="AK1148" s="41"/>
      <c r="AL1148" s="41"/>
      <c r="AM1148" s="41"/>
      <c r="AN1148" s="41"/>
      <c r="AO1148" s="41"/>
      <c r="AP1148" s="41"/>
      <c r="AQ1148" s="41"/>
      <c r="AR1148" s="41"/>
      <c r="AS1148" s="41"/>
      <c r="AT1148" s="41"/>
      <c r="AU1148" s="41"/>
      <c r="AV1148" s="41"/>
      <c r="AW1148" s="41"/>
      <c r="AX1148" s="41"/>
      <c r="AY1148" s="41"/>
      <c r="AZ1148" s="41"/>
      <c r="BA1148" s="41"/>
      <c r="BB1148" s="41"/>
      <c r="BC1148" s="41"/>
      <c r="BD1148" s="41"/>
      <c r="BE1148" s="41"/>
      <c r="BF1148" s="41"/>
      <c r="BG1148" s="41"/>
    </row>
    <row r="1149" spans="1:59" s="35" customFormat="1" ht="15.6">
      <c r="A1149" s="44" t="s">
        <v>83</v>
      </c>
      <c r="B1149" s="44" t="str">
        <f>VLOOKUP(A1149,'CENTROS DE COSTOS'!A:D,2,0)</f>
        <v>0036-0007</v>
      </c>
      <c r="C1149" s="44" t="str">
        <f>VLOOKUP(A1149,'CENTROS DE COSTOS'!A:D,3,0)</f>
        <v>Wompi Santander</v>
      </c>
      <c r="D1149" s="44">
        <v>54518</v>
      </c>
      <c r="E1149" s="44">
        <v>2860370</v>
      </c>
      <c r="F1149" s="44">
        <v>40649</v>
      </c>
      <c r="G1149" s="44" t="s">
        <v>35</v>
      </c>
      <c r="H1149" s="44" t="s">
        <v>893</v>
      </c>
      <c r="I1149" s="44" t="s">
        <v>919</v>
      </c>
      <c r="J1149" s="44" t="s">
        <v>7057</v>
      </c>
      <c r="K1149" s="44" t="s">
        <v>1174</v>
      </c>
      <c r="L1149" s="44" t="s">
        <v>7058</v>
      </c>
      <c r="M1149" s="52">
        <v>45939.333333333336</v>
      </c>
      <c r="N1149" s="52">
        <v>45947.459027777775</v>
      </c>
      <c r="O1149" s="44" t="s">
        <v>37</v>
      </c>
      <c r="P1149" s="44" t="s">
        <v>37</v>
      </c>
      <c r="Q1149" s="44" t="s">
        <v>3805</v>
      </c>
      <c r="R1149" s="44" t="s">
        <v>3806</v>
      </c>
      <c r="S1149" s="44" t="s">
        <v>7059</v>
      </c>
      <c r="T1149" s="44" t="s">
        <v>3828</v>
      </c>
      <c r="U1149" s="44">
        <v>40</v>
      </c>
      <c r="V1149" s="44" t="s">
        <v>44</v>
      </c>
      <c r="W1149" s="44" t="str">
        <f>VLOOKUP(D1149,TIPOLOGIA!A:F,6,0)</f>
        <v>TERRESTRE</v>
      </c>
      <c r="X1149" s="44" t="s">
        <v>3837</v>
      </c>
      <c r="Y1149" s="44">
        <v>1</v>
      </c>
      <c r="Z1149" s="63">
        <f>IF(T1149="SOPORTE_TELEFÓNICO",'TARIFAS 2025'!$B$14,IF(V1149="PRINCIPAL",'TARIFAS 2025'!$B$11,IF(V1149="INTERMEDIA",'TARIFAS 2025'!$C$11,IF(V1149="LEJANA",'TARIFAS 2025'!$D$11))))</f>
        <v>40250</v>
      </c>
      <c r="AA1149" s="63">
        <f t="shared" si="17"/>
        <v>40250</v>
      </c>
      <c r="AB1149" s="41"/>
      <c r="AC1149" s="41"/>
      <c r="AD1149" s="41"/>
      <c r="AE1149" s="41"/>
      <c r="AF1149" s="41"/>
      <c r="AG1149" s="41"/>
      <c r="AH1149" s="41"/>
      <c r="AI1149" s="41"/>
      <c r="AJ1149" s="41"/>
      <c r="AK1149" s="41"/>
      <c r="AL1149" s="41"/>
      <c r="AM1149" s="41"/>
      <c r="AN1149" s="41"/>
      <c r="AO1149" s="41"/>
      <c r="AP1149" s="41"/>
      <c r="AQ1149" s="41"/>
      <c r="AR1149" s="41"/>
      <c r="AS1149" s="41"/>
      <c r="AT1149" s="41"/>
      <c r="AU1149" s="41"/>
      <c r="AV1149" s="41"/>
      <c r="AW1149" s="41"/>
      <c r="AX1149" s="41"/>
      <c r="AY1149" s="41"/>
      <c r="AZ1149" s="41"/>
      <c r="BA1149" s="41"/>
      <c r="BB1149" s="41"/>
      <c r="BC1149" s="41"/>
      <c r="BD1149" s="41"/>
      <c r="BE1149" s="41"/>
      <c r="BF1149" s="41"/>
      <c r="BG1149" s="41"/>
    </row>
    <row r="1150" spans="1:59" s="35" customFormat="1" ht="15.6">
      <c r="A1150" s="44" t="s">
        <v>83</v>
      </c>
      <c r="B1150" s="44" t="str">
        <f>VLOOKUP(A1150,'CENTROS DE COSTOS'!A:D,2,0)</f>
        <v>0036-0007</v>
      </c>
      <c r="C1150" s="44" t="str">
        <f>VLOOKUP(A1150,'CENTROS DE COSTOS'!A:D,3,0)</f>
        <v>Wompi Santander</v>
      </c>
      <c r="D1150" s="44">
        <v>54743</v>
      </c>
      <c r="E1150" s="44">
        <v>2863858</v>
      </c>
      <c r="F1150" s="44">
        <v>43078</v>
      </c>
      <c r="G1150" s="44" t="s">
        <v>35</v>
      </c>
      <c r="H1150" s="44" t="s">
        <v>893</v>
      </c>
      <c r="I1150" s="44" t="s">
        <v>925</v>
      </c>
      <c r="J1150" s="44" t="s">
        <v>7060</v>
      </c>
      <c r="K1150" s="44" t="s">
        <v>1174</v>
      </c>
      <c r="L1150" s="44" t="s">
        <v>7061</v>
      </c>
      <c r="M1150" s="52">
        <v>45939.552777777775</v>
      </c>
      <c r="N1150" s="52">
        <v>45947.461111111108</v>
      </c>
      <c r="O1150" s="44" t="s">
        <v>37</v>
      </c>
      <c r="P1150" s="44" t="s">
        <v>37</v>
      </c>
      <c r="Q1150" s="44" t="s">
        <v>3805</v>
      </c>
      <c r="R1150" s="44" t="s">
        <v>3806</v>
      </c>
      <c r="S1150" s="44" t="s">
        <v>7062</v>
      </c>
      <c r="T1150" s="44" t="s">
        <v>3828</v>
      </c>
      <c r="U1150" s="44">
        <v>24</v>
      </c>
      <c r="V1150" s="44" t="s">
        <v>44</v>
      </c>
      <c r="W1150" s="44" t="str">
        <f>VLOOKUP(D1150,TIPOLOGIA!A:F,6,0)</f>
        <v>TERRESTRE</v>
      </c>
      <c r="X1150" s="44" t="s">
        <v>2221</v>
      </c>
      <c r="Y1150" s="44">
        <v>1</v>
      </c>
      <c r="Z1150" s="63">
        <f>IF(T1150="SOPORTE_TELEFÓNICO",'TARIFAS 2025'!$B$14,IF(V1150="PRINCIPAL",'TARIFAS 2025'!$B$11,IF(V1150="INTERMEDIA",'TARIFAS 2025'!$C$11,IF(V1150="LEJANA",'TARIFAS 2025'!$D$11))))</f>
        <v>40250</v>
      </c>
      <c r="AA1150" s="63">
        <f t="shared" si="17"/>
        <v>40250</v>
      </c>
      <c r="AB1150" s="41"/>
      <c r="AC1150" s="41"/>
      <c r="AD1150" s="41"/>
      <c r="AE1150" s="41"/>
      <c r="AF1150" s="41"/>
      <c r="AG1150" s="41"/>
      <c r="AH1150" s="41"/>
      <c r="AI1150" s="41"/>
      <c r="AJ1150" s="41"/>
      <c r="AK1150" s="41"/>
      <c r="AL1150" s="41"/>
      <c r="AM1150" s="41"/>
      <c r="AN1150" s="41"/>
      <c r="AO1150" s="41"/>
      <c r="AP1150" s="41"/>
      <c r="AQ1150" s="41"/>
      <c r="AR1150" s="41"/>
      <c r="AS1150" s="41"/>
      <c r="AT1150" s="41"/>
      <c r="AU1150" s="41"/>
      <c r="AV1150" s="41"/>
      <c r="AW1150" s="41"/>
      <c r="AX1150" s="41"/>
      <c r="AY1150" s="41"/>
      <c r="AZ1150" s="41"/>
      <c r="BA1150" s="41"/>
      <c r="BB1150" s="41"/>
      <c r="BC1150" s="41"/>
      <c r="BD1150" s="41"/>
      <c r="BE1150" s="41"/>
      <c r="BF1150" s="41"/>
      <c r="BG1150" s="41"/>
    </row>
    <row r="1151" spans="1:59" s="35" customFormat="1" ht="15.6">
      <c r="A1151" s="44" t="s">
        <v>92</v>
      </c>
      <c r="B1151" s="44" t="str">
        <f>VLOOKUP(A1151,'CENTROS DE COSTOS'!A:D,2,0)</f>
        <v>0036-0006</v>
      </c>
      <c r="C1151" s="44" t="str">
        <f>VLOOKUP(A1151,'CENTROS DE COSTOS'!A:D,3,0)</f>
        <v>Wompi Oriente</v>
      </c>
      <c r="D1151" s="44">
        <v>41001</v>
      </c>
      <c r="E1151" s="44">
        <v>2880056</v>
      </c>
      <c r="F1151" s="44">
        <v>74471</v>
      </c>
      <c r="G1151" s="44" t="s">
        <v>35</v>
      </c>
      <c r="H1151" s="44" t="s">
        <v>742</v>
      </c>
      <c r="I1151" s="44" t="s">
        <v>92</v>
      </c>
      <c r="J1151" s="44" t="s">
        <v>7063</v>
      </c>
      <c r="K1151" s="44" t="s">
        <v>1174</v>
      </c>
      <c r="L1151" s="44" t="s">
        <v>7064</v>
      </c>
      <c r="M1151" s="52">
        <v>45944.644444444442</v>
      </c>
      <c r="N1151" s="52">
        <v>45947.463194444441</v>
      </c>
      <c r="O1151" s="44" t="s">
        <v>37</v>
      </c>
      <c r="P1151" s="44" t="s">
        <v>37</v>
      </c>
      <c r="Q1151" s="44" t="s">
        <v>3805</v>
      </c>
      <c r="R1151" s="44" t="s">
        <v>3806</v>
      </c>
      <c r="S1151" s="44" t="s">
        <v>7065</v>
      </c>
      <c r="T1151" s="44" t="s">
        <v>1178</v>
      </c>
      <c r="U1151" s="44">
        <v>24</v>
      </c>
      <c r="V1151" s="44" t="s">
        <v>42</v>
      </c>
      <c r="W1151" s="44" t="str">
        <f>VLOOKUP(D1151,TIPOLOGIA!A:F,6,0)</f>
        <v>TERRESTRE</v>
      </c>
      <c r="X1151" s="44" t="s">
        <v>2221</v>
      </c>
      <c r="Y1151" s="44">
        <v>1</v>
      </c>
      <c r="Z1151" s="63">
        <f>IF(T1151="SOPORTE_TELEFÓNICO",'TARIFAS 2025'!$B$14,IF(V1151="PRINCIPAL",'TARIFAS 2025'!$B$11,IF(V1151="INTERMEDIA",'TARIFAS 2025'!$C$11,IF(V1151="LEJANA",'TARIFAS 2025'!$D$11))))</f>
        <v>31419</v>
      </c>
      <c r="AA1151" s="63">
        <f t="shared" si="17"/>
        <v>31419</v>
      </c>
      <c r="AB1151" s="41"/>
      <c r="AC1151" s="41"/>
      <c r="AD1151" s="41"/>
      <c r="AE1151" s="41"/>
      <c r="AF1151" s="41"/>
      <c r="AG1151" s="41"/>
      <c r="AH1151" s="41"/>
      <c r="AI1151" s="41"/>
      <c r="AJ1151" s="41"/>
      <c r="AK1151" s="41"/>
      <c r="AL1151" s="41"/>
      <c r="AM1151" s="41"/>
      <c r="AN1151" s="41"/>
      <c r="AO1151" s="41"/>
      <c r="AP1151" s="41"/>
      <c r="AQ1151" s="41"/>
      <c r="AR1151" s="41"/>
      <c r="AS1151" s="41"/>
      <c r="AT1151" s="41"/>
      <c r="AU1151" s="41"/>
      <c r="AV1151" s="41"/>
      <c r="AW1151" s="41"/>
      <c r="AX1151" s="41"/>
      <c r="AY1151" s="41"/>
      <c r="AZ1151" s="41"/>
      <c r="BA1151" s="41"/>
      <c r="BB1151" s="41"/>
      <c r="BC1151" s="41"/>
      <c r="BD1151" s="41"/>
      <c r="BE1151" s="41"/>
      <c r="BF1151" s="41"/>
      <c r="BG1151" s="41"/>
    </row>
    <row r="1152" spans="1:59" s="35" customFormat="1" ht="15.6">
      <c r="A1152" s="44" t="s">
        <v>94</v>
      </c>
      <c r="B1152" s="44" t="str">
        <f>VLOOKUP(A1152,'CENTROS DE COSTOS'!A:D,2,0)</f>
        <v>0036-0002</v>
      </c>
      <c r="C1152" s="44" t="str">
        <f>VLOOKUP(A1152,'CENTROS DE COSTOS'!A:D,3,0)</f>
        <v>Wompi Eje Cafetero</v>
      </c>
      <c r="D1152" s="44">
        <v>66001</v>
      </c>
      <c r="E1152" s="44">
        <v>2864109</v>
      </c>
      <c r="F1152" s="44">
        <v>71837</v>
      </c>
      <c r="G1152" s="44" t="s">
        <v>35</v>
      </c>
      <c r="H1152" s="44" t="s">
        <v>460</v>
      </c>
      <c r="I1152" s="44" t="s">
        <v>94</v>
      </c>
      <c r="J1152" s="44" t="s">
        <v>7066</v>
      </c>
      <c r="K1152" s="44" t="s">
        <v>1174</v>
      </c>
      <c r="L1152" s="44" t="s">
        <v>7067</v>
      </c>
      <c r="M1152" s="52">
        <v>45939.577777777777</v>
      </c>
      <c r="N1152" s="52">
        <v>45947.467361111114</v>
      </c>
      <c r="O1152" s="44" t="s">
        <v>37</v>
      </c>
      <c r="P1152" s="44" t="s">
        <v>37</v>
      </c>
      <c r="Q1152" s="44" t="s">
        <v>3805</v>
      </c>
      <c r="R1152" s="44" t="s">
        <v>3806</v>
      </c>
      <c r="S1152" s="44" t="s">
        <v>7068</v>
      </c>
      <c r="T1152" s="44" t="s">
        <v>1178</v>
      </c>
      <c r="U1152" s="44">
        <v>32</v>
      </c>
      <c r="V1152" s="44" t="s">
        <v>42</v>
      </c>
      <c r="W1152" s="44" t="str">
        <f>VLOOKUP(D1152,TIPOLOGIA!A:F,6,0)</f>
        <v>TERRESTRE</v>
      </c>
      <c r="X1152" s="44" t="s">
        <v>1497</v>
      </c>
      <c r="Y1152" s="44">
        <v>1</v>
      </c>
      <c r="Z1152" s="63">
        <f>IF(T1152="SOPORTE_TELEFÓNICO",'TARIFAS 2025'!$B$14,IF(V1152="PRINCIPAL",'TARIFAS 2025'!$B$11,IF(V1152="INTERMEDIA",'TARIFAS 2025'!$C$11,IF(V1152="LEJANA",'TARIFAS 2025'!$D$11))))</f>
        <v>31419</v>
      </c>
      <c r="AA1152" s="63">
        <f t="shared" si="17"/>
        <v>31419</v>
      </c>
      <c r="AB1152" s="41"/>
      <c r="AC1152" s="41"/>
      <c r="AD1152" s="41"/>
      <c r="AE1152" s="41"/>
      <c r="AF1152" s="41"/>
      <c r="AG1152" s="41"/>
      <c r="AH1152" s="41"/>
      <c r="AI1152" s="41"/>
      <c r="AJ1152" s="41"/>
      <c r="AK1152" s="41"/>
      <c r="AL1152" s="41"/>
      <c r="AM1152" s="41"/>
      <c r="AN1152" s="41"/>
      <c r="AO1152" s="41"/>
      <c r="AP1152" s="41"/>
      <c r="AQ1152" s="41"/>
      <c r="AR1152" s="41"/>
      <c r="AS1152" s="41"/>
      <c r="AT1152" s="41"/>
      <c r="AU1152" s="41"/>
      <c r="AV1152" s="41"/>
      <c r="AW1152" s="41"/>
      <c r="AX1152" s="41"/>
      <c r="AY1152" s="41"/>
      <c r="AZ1152" s="41"/>
      <c r="BA1152" s="41"/>
      <c r="BB1152" s="41"/>
      <c r="BC1152" s="41"/>
      <c r="BD1152" s="41"/>
      <c r="BE1152" s="41"/>
      <c r="BF1152" s="41"/>
      <c r="BG1152" s="41"/>
    </row>
    <row r="1153" spans="1:59" s="35" customFormat="1" ht="15.6">
      <c r="A1153" s="44" t="s">
        <v>100</v>
      </c>
      <c r="B1153" s="44" t="str">
        <f>VLOOKUP(A1153,'CENTROS DE COSTOS'!A:D,2,0)</f>
        <v>0036-0006</v>
      </c>
      <c r="C1153" s="44" t="str">
        <f>VLOOKUP(A1153,'CENTROS DE COSTOS'!A:D,3,0)</f>
        <v>Wompi Oriente</v>
      </c>
      <c r="D1153" s="44">
        <v>50001</v>
      </c>
      <c r="E1153" s="44">
        <v>2880700</v>
      </c>
      <c r="F1153" s="44">
        <v>25077</v>
      </c>
      <c r="G1153" s="44" t="s">
        <v>35</v>
      </c>
      <c r="H1153" s="44" t="s">
        <v>816</v>
      </c>
      <c r="I1153" s="44" t="s">
        <v>100</v>
      </c>
      <c r="J1153" s="44" t="s">
        <v>7069</v>
      </c>
      <c r="K1153" s="44" t="s">
        <v>1174</v>
      </c>
      <c r="L1153" s="44" t="s">
        <v>7070</v>
      </c>
      <c r="M1153" s="52">
        <v>45944.670138888891</v>
      </c>
      <c r="N1153" s="52">
        <v>45947.472222222219</v>
      </c>
      <c r="O1153" s="44" t="s">
        <v>37</v>
      </c>
      <c r="P1153" s="44" t="s">
        <v>37</v>
      </c>
      <c r="Q1153" s="44" t="s">
        <v>3805</v>
      </c>
      <c r="R1153" s="44" t="s">
        <v>3806</v>
      </c>
      <c r="S1153" s="44" t="s">
        <v>7071</v>
      </c>
      <c r="T1153" s="44" t="s">
        <v>1178</v>
      </c>
      <c r="U1153" s="44">
        <v>32</v>
      </c>
      <c r="V1153" s="44" t="s">
        <v>42</v>
      </c>
      <c r="W1153" s="44" t="str">
        <f>VLOOKUP(D1153,TIPOLOGIA!A:F,6,0)</f>
        <v>TERRESTRE</v>
      </c>
      <c r="X1153" s="44" t="s">
        <v>1187</v>
      </c>
      <c r="Y1153" s="44">
        <v>1</v>
      </c>
      <c r="Z1153" s="63">
        <f>IF(T1153="SOPORTE_TELEFÓNICO",'TARIFAS 2025'!$B$14,IF(V1153="PRINCIPAL",'TARIFAS 2025'!$B$11,IF(V1153="INTERMEDIA",'TARIFAS 2025'!$C$11,IF(V1153="LEJANA",'TARIFAS 2025'!$D$11))))</f>
        <v>31419</v>
      </c>
      <c r="AA1153" s="63">
        <f t="shared" si="17"/>
        <v>31419</v>
      </c>
      <c r="AB1153" s="41"/>
      <c r="AC1153" s="41"/>
      <c r="AD1153" s="41"/>
      <c r="AE1153" s="41"/>
      <c r="AF1153" s="41"/>
      <c r="AG1153" s="41"/>
      <c r="AH1153" s="41"/>
      <c r="AI1153" s="41"/>
      <c r="AJ1153" s="41"/>
      <c r="AK1153" s="41"/>
      <c r="AL1153" s="41"/>
      <c r="AM1153" s="41"/>
      <c r="AN1153" s="41"/>
      <c r="AO1153" s="41"/>
      <c r="AP1153" s="41"/>
      <c r="AQ1153" s="41"/>
      <c r="AR1153" s="41"/>
      <c r="AS1153" s="41"/>
      <c r="AT1153" s="41"/>
      <c r="AU1153" s="41"/>
      <c r="AV1153" s="41"/>
      <c r="AW1153" s="41"/>
      <c r="AX1153" s="41"/>
      <c r="AY1153" s="41"/>
      <c r="AZ1153" s="41"/>
      <c r="BA1153" s="41"/>
      <c r="BB1153" s="41"/>
      <c r="BC1153" s="41"/>
      <c r="BD1153" s="41"/>
      <c r="BE1153" s="41"/>
      <c r="BF1153" s="41"/>
      <c r="BG1153" s="41"/>
    </row>
    <row r="1154" spans="1:59" s="35" customFormat="1" ht="15.6">
      <c r="A1154" s="44" t="s">
        <v>83</v>
      </c>
      <c r="B1154" s="44" t="str">
        <f>VLOOKUP(A1154,'CENTROS DE COSTOS'!A:D,2,0)</f>
        <v>0036-0007</v>
      </c>
      <c r="C1154" s="44" t="str">
        <f>VLOOKUP(A1154,'CENTROS DE COSTOS'!A:D,3,0)</f>
        <v>Wompi Santander</v>
      </c>
      <c r="D1154" s="44">
        <v>54001</v>
      </c>
      <c r="E1154" s="44">
        <v>2869419</v>
      </c>
      <c r="F1154" s="44">
        <v>19724</v>
      </c>
      <c r="G1154" s="44" t="s">
        <v>35</v>
      </c>
      <c r="H1154" s="44" t="s">
        <v>893</v>
      </c>
      <c r="I1154" s="44" t="s">
        <v>83</v>
      </c>
      <c r="J1154" s="44" t="s">
        <v>7072</v>
      </c>
      <c r="K1154" s="44" t="s">
        <v>1174</v>
      </c>
      <c r="L1154" s="44" t="s">
        <v>7073</v>
      </c>
      <c r="M1154" s="52">
        <v>45940.510416666664</v>
      </c>
      <c r="N1154" s="52">
        <v>45947.472916666666</v>
      </c>
      <c r="O1154" s="44" t="s">
        <v>37</v>
      </c>
      <c r="P1154" s="44" t="s">
        <v>37</v>
      </c>
      <c r="Q1154" s="44" t="s">
        <v>3805</v>
      </c>
      <c r="R1154" s="44" t="s">
        <v>3806</v>
      </c>
      <c r="S1154" s="44" t="s">
        <v>7074</v>
      </c>
      <c r="T1154" s="44" t="s">
        <v>3828</v>
      </c>
      <c r="U1154" s="44">
        <v>56</v>
      </c>
      <c r="V1154" s="44" t="s">
        <v>42</v>
      </c>
      <c r="W1154" s="44" t="str">
        <f>VLOOKUP(D1154,TIPOLOGIA!A:F,6,0)</f>
        <v>TERRESTRE</v>
      </c>
      <c r="X1154" s="44" t="s">
        <v>5140</v>
      </c>
      <c r="Y1154" s="44">
        <v>1</v>
      </c>
      <c r="Z1154" s="63">
        <f>IF(T1154="SOPORTE_TELEFÓNICO",'TARIFAS 2025'!$B$14,IF(V1154="PRINCIPAL",'TARIFAS 2025'!$B$11,IF(V1154="INTERMEDIA",'TARIFAS 2025'!$C$11,IF(V1154="LEJANA",'TARIFAS 2025'!$D$11))))</f>
        <v>31419</v>
      </c>
      <c r="AA1154" s="63">
        <f t="shared" si="17"/>
        <v>31419</v>
      </c>
      <c r="AB1154" s="41"/>
      <c r="AC1154" s="41"/>
      <c r="AD1154" s="41"/>
      <c r="AE1154" s="41"/>
      <c r="AF1154" s="41"/>
      <c r="AG1154" s="41"/>
      <c r="AH1154" s="41"/>
      <c r="AI1154" s="41"/>
      <c r="AJ1154" s="41"/>
      <c r="AK1154" s="41"/>
      <c r="AL1154" s="41"/>
      <c r="AM1154" s="41"/>
      <c r="AN1154" s="41"/>
      <c r="AO1154" s="41"/>
      <c r="AP1154" s="41"/>
      <c r="AQ1154" s="41"/>
      <c r="AR1154" s="41"/>
      <c r="AS1154" s="41"/>
      <c r="AT1154" s="41"/>
      <c r="AU1154" s="41"/>
      <c r="AV1154" s="41"/>
      <c r="AW1154" s="41"/>
      <c r="AX1154" s="41"/>
      <c r="AY1154" s="41"/>
      <c r="AZ1154" s="41"/>
      <c r="BA1154" s="41"/>
      <c r="BB1154" s="41"/>
      <c r="BC1154" s="41"/>
      <c r="BD1154" s="41"/>
      <c r="BE1154" s="41"/>
      <c r="BF1154" s="41"/>
      <c r="BG1154" s="41"/>
    </row>
    <row r="1155" spans="1:59" s="35" customFormat="1" ht="15.6">
      <c r="A1155" s="44" t="s">
        <v>79</v>
      </c>
      <c r="B1155" s="44" t="str">
        <f>VLOOKUP(A1155,'CENTROS DE COSTOS'!A:D,2,0)</f>
        <v>0036-0003</v>
      </c>
      <c r="C1155" s="44" t="str">
        <f>VLOOKUP(A1155,'CENTROS DE COSTOS'!A:D,3,0)</f>
        <v>Wompi Suroccidente</v>
      </c>
      <c r="D1155" s="44">
        <v>76306</v>
      </c>
      <c r="E1155" s="44">
        <v>2862979</v>
      </c>
      <c r="F1155" s="44">
        <v>46188</v>
      </c>
      <c r="G1155" s="44" t="s">
        <v>35</v>
      </c>
      <c r="H1155" s="44" t="s">
        <v>1103</v>
      </c>
      <c r="I1155" s="44" t="s">
        <v>1118</v>
      </c>
      <c r="J1155" s="44" t="s">
        <v>7075</v>
      </c>
      <c r="K1155" s="44" t="s">
        <v>1174</v>
      </c>
      <c r="L1155" s="44" t="s">
        <v>7076</v>
      </c>
      <c r="M1155" s="52">
        <v>45939.473611111112</v>
      </c>
      <c r="N1155" s="52">
        <v>45947.477777777778</v>
      </c>
      <c r="O1155" s="44" t="s">
        <v>37</v>
      </c>
      <c r="P1155" s="44" t="s">
        <v>37</v>
      </c>
      <c r="Q1155" s="44" t="s">
        <v>3805</v>
      </c>
      <c r="R1155" s="44" t="s">
        <v>3806</v>
      </c>
      <c r="S1155" s="44" t="s">
        <v>7077</v>
      </c>
      <c r="T1155" s="44" t="s">
        <v>3828</v>
      </c>
      <c r="U1155" s="44">
        <v>64</v>
      </c>
      <c r="V1155" s="44" t="s">
        <v>43</v>
      </c>
      <c r="W1155" s="44" t="str">
        <f>VLOOKUP(D1155,TIPOLOGIA!A:F,6,0)</f>
        <v>TERRESTRE</v>
      </c>
      <c r="X1155" s="44" t="s">
        <v>1372</v>
      </c>
      <c r="Y1155" s="44">
        <v>1</v>
      </c>
      <c r="Z1155" s="63">
        <f>IF(T1155="SOPORTE_TELEFÓNICO",'TARIFAS 2025'!$B$14,IF(V1155="PRINCIPAL",'TARIFAS 2025'!$B$11,IF(V1155="INTERMEDIA",'TARIFAS 2025'!$C$11,IF(V1155="LEJANA",'TARIFAS 2025'!$D$11))))</f>
        <v>36351</v>
      </c>
      <c r="AA1155" s="63">
        <f t="shared" ref="AA1155:AA1175" si="18">Z1155*Y1155</f>
        <v>36351</v>
      </c>
      <c r="AB1155" s="41"/>
      <c r="AC1155" s="41"/>
      <c r="AD1155" s="41"/>
      <c r="AE1155" s="41"/>
      <c r="AF1155" s="41"/>
      <c r="AG1155" s="41"/>
      <c r="AH1155" s="41"/>
      <c r="AI1155" s="41"/>
      <c r="AJ1155" s="41"/>
      <c r="AK1155" s="41"/>
      <c r="AL1155" s="41"/>
      <c r="AM1155" s="41"/>
      <c r="AN1155" s="41"/>
      <c r="AO1155" s="41"/>
      <c r="AP1155" s="41"/>
      <c r="AQ1155" s="41"/>
      <c r="AR1155" s="41"/>
      <c r="AS1155" s="41"/>
      <c r="AT1155" s="41"/>
      <c r="AU1155" s="41"/>
      <c r="AV1155" s="41"/>
      <c r="AW1155" s="41"/>
      <c r="AX1155" s="41"/>
      <c r="AY1155" s="41"/>
      <c r="AZ1155" s="41"/>
      <c r="BA1155" s="41"/>
      <c r="BB1155" s="41"/>
      <c r="BC1155" s="41"/>
      <c r="BD1155" s="41"/>
      <c r="BE1155" s="41"/>
      <c r="BF1155" s="41"/>
      <c r="BG1155" s="41"/>
    </row>
    <row r="1156" spans="1:59" s="35" customFormat="1" ht="15.6">
      <c r="A1156" s="44" t="s">
        <v>91</v>
      </c>
      <c r="B1156" s="44" t="str">
        <f>VLOOKUP(A1156,'CENTROS DE COSTOS'!A:D,2,0)</f>
        <v>0036-0001</v>
      </c>
      <c r="C1156" s="44" t="str">
        <f>VLOOKUP(A1156,'CENTROS DE COSTOS'!A:D,3,0)</f>
        <v>Wompi Costa</v>
      </c>
      <c r="D1156" s="44">
        <v>23182</v>
      </c>
      <c r="E1156" s="44">
        <v>2854575</v>
      </c>
      <c r="F1156" s="44">
        <v>61130</v>
      </c>
      <c r="G1156" s="44" t="s">
        <v>35</v>
      </c>
      <c r="H1156" s="44" t="s">
        <v>278</v>
      </c>
      <c r="I1156" s="44" t="s">
        <v>598</v>
      </c>
      <c r="J1156" s="44" t="s">
        <v>7078</v>
      </c>
      <c r="K1156" s="44" t="s">
        <v>1174</v>
      </c>
      <c r="L1156" s="44" t="s">
        <v>7079</v>
      </c>
      <c r="M1156" s="52">
        <v>45938.333333333336</v>
      </c>
      <c r="N1156" s="52">
        <v>45947.481249999997</v>
      </c>
      <c r="O1156" s="44" t="s">
        <v>37</v>
      </c>
      <c r="P1156" s="44" t="s">
        <v>37</v>
      </c>
      <c r="Q1156" s="44" t="s">
        <v>3805</v>
      </c>
      <c r="R1156" s="44" t="s">
        <v>3806</v>
      </c>
      <c r="S1156" s="44" t="s">
        <v>7080</v>
      </c>
      <c r="T1156" s="44" t="s">
        <v>3828</v>
      </c>
      <c r="U1156" s="44">
        <v>24</v>
      </c>
      <c r="V1156" s="44" t="s">
        <v>43</v>
      </c>
      <c r="W1156" s="44" t="str">
        <f>VLOOKUP(D1156,TIPOLOGIA!A:F,6,0)</f>
        <v>TERRESTRE</v>
      </c>
      <c r="X1156" s="44" t="s">
        <v>5226</v>
      </c>
      <c r="Y1156" s="44">
        <v>1</v>
      </c>
      <c r="Z1156" s="63">
        <f>IF(T1156="SOPORTE_TELEFÓNICO",'TARIFAS 2025'!$B$14,IF(V1156="PRINCIPAL",'TARIFAS 2025'!$B$11,IF(V1156="INTERMEDIA",'TARIFAS 2025'!$C$11,IF(V1156="LEJANA",'TARIFAS 2025'!$D$11))))</f>
        <v>36351</v>
      </c>
      <c r="AA1156" s="63">
        <f t="shared" si="18"/>
        <v>36351</v>
      </c>
      <c r="AB1156" s="41"/>
      <c r="AC1156" s="41"/>
      <c r="AD1156" s="41"/>
      <c r="AE1156" s="41"/>
      <c r="AF1156" s="41"/>
      <c r="AG1156" s="41"/>
      <c r="AH1156" s="41"/>
      <c r="AI1156" s="41"/>
      <c r="AJ1156" s="41"/>
      <c r="AK1156" s="41"/>
      <c r="AL1156" s="41"/>
      <c r="AM1156" s="41"/>
      <c r="AN1156" s="41"/>
      <c r="AO1156" s="41"/>
      <c r="AP1156" s="41"/>
      <c r="AQ1156" s="41"/>
      <c r="AR1156" s="41"/>
      <c r="AS1156" s="41"/>
      <c r="AT1156" s="41"/>
      <c r="AU1156" s="41"/>
      <c r="AV1156" s="41"/>
      <c r="AW1156" s="41"/>
      <c r="AX1156" s="41"/>
      <c r="AY1156" s="41"/>
      <c r="AZ1156" s="41"/>
      <c r="BA1156" s="41"/>
      <c r="BB1156" s="41"/>
      <c r="BC1156" s="41"/>
      <c r="BD1156" s="41"/>
      <c r="BE1156" s="41"/>
      <c r="BF1156" s="41"/>
      <c r="BG1156" s="41"/>
    </row>
    <row r="1157" spans="1:59" s="35" customFormat="1" ht="15.6">
      <c r="A1157" s="44" t="s">
        <v>83</v>
      </c>
      <c r="B1157" s="44" t="str">
        <f>VLOOKUP(A1157,'CENTROS DE COSTOS'!A:D,2,0)</f>
        <v>0036-0007</v>
      </c>
      <c r="C1157" s="44" t="str">
        <f>VLOOKUP(A1157,'CENTROS DE COSTOS'!A:D,3,0)</f>
        <v>Wompi Santander</v>
      </c>
      <c r="D1157" s="44">
        <v>54518</v>
      </c>
      <c r="E1157" s="44">
        <v>2855143</v>
      </c>
      <c r="F1157" s="44">
        <v>48764</v>
      </c>
      <c r="G1157" s="44" t="s">
        <v>35</v>
      </c>
      <c r="H1157" s="44" t="s">
        <v>893</v>
      </c>
      <c r="I1157" s="44" t="s">
        <v>919</v>
      </c>
      <c r="J1157" s="44" t="s">
        <v>7081</v>
      </c>
      <c r="K1157" s="44" t="s">
        <v>1174</v>
      </c>
      <c r="L1157" s="44" t="s">
        <v>7082</v>
      </c>
      <c r="M1157" s="52">
        <v>45938.333333333336</v>
      </c>
      <c r="N1157" s="52">
        <v>45947.481944444444</v>
      </c>
      <c r="O1157" s="44" t="s">
        <v>37</v>
      </c>
      <c r="P1157" s="44" t="s">
        <v>37</v>
      </c>
      <c r="Q1157" s="44" t="s">
        <v>3805</v>
      </c>
      <c r="R1157" s="44" t="s">
        <v>3806</v>
      </c>
      <c r="S1157" s="44" t="s">
        <v>7083</v>
      </c>
      <c r="T1157" s="44" t="s">
        <v>3828</v>
      </c>
      <c r="U1157" s="44">
        <v>8</v>
      </c>
      <c r="V1157" s="44" t="s">
        <v>44</v>
      </c>
      <c r="W1157" s="44" t="str">
        <f>VLOOKUP(D1157,TIPOLOGIA!A:F,6,0)</f>
        <v>TERRESTRE</v>
      </c>
      <c r="X1157" s="44" t="s">
        <v>4908</v>
      </c>
      <c r="Y1157" s="44">
        <v>1</v>
      </c>
      <c r="Z1157" s="63">
        <f>IF(T1157="SOPORTE_TELEFÓNICO",'TARIFAS 2025'!$B$14,IF(V1157="PRINCIPAL",'TARIFAS 2025'!$B$11,IF(V1157="INTERMEDIA",'TARIFAS 2025'!$C$11,IF(V1157="LEJANA",'TARIFAS 2025'!$D$11))))</f>
        <v>40250</v>
      </c>
      <c r="AA1157" s="63">
        <f t="shared" si="18"/>
        <v>40250</v>
      </c>
      <c r="AB1157" s="41"/>
      <c r="AC1157" s="41"/>
      <c r="AD1157" s="41"/>
      <c r="AE1157" s="41"/>
      <c r="AF1157" s="41"/>
      <c r="AG1157" s="41"/>
      <c r="AH1157" s="41"/>
      <c r="AI1157" s="41"/>
      <c r="AJ1157" s="41"/>
      <c r="AK1157" s="41"/>
      <c r="AL1157" s="41"/>
      <c r="AM1157" s="41"/>
      <c r="AN1157" s="41"/>
      <c r="AO1157" s="41"/>
      <c r="AP1157" s="41"/>
      <c r="AQ1157" s="41"/>
      <c r="AR1157" s="41"/>
      <c r="AS1157" s="41"/>
      <c r="AT1157" s="41"/>
      <c r="AU1157" s="41"/>
      <c r="AV1157" s="41"/>
      <c r="AW1157" s="41"/>
      <c r="AX1157" s="41"/>
      <c r="AY1157" s="41"/>
      <c r="AZ1157" s="41"/>
      <c r="BA1157" s="41"/>
      <c r="BB1157" s="41"/>
      <c r="BC1157" s="41"/>
      <c r="BD1157" s="41"/>
      <c r="BE1157" s="41"/>
      <c r="BF1157" s="41"/>
      <c r="BG1157" s="41"/>
    </row>
    <row r="1158" spans="1:59" s="35" customFormat="1" ht="15.6">
      <c r="A1158" s="44" t="s">
        <v>79</v>
      </c>
      <c r="B1158" s="44" t="str">
        <f>VLOOKUP(A1158,'CENTROS DE COSTOS'!A:D,2,0)</f>
        <v>0036-0003</v>
      </c>
      <c r="C1158" s="44" t="str">
        <f>VLOOKUP(A1158,'CENTROS DE COSTOS'!A:D,3,0)</f>
        <v>Wompi Suroccidente</v>
      </c>
      <c r="D1158" s="44">
        <v>76130</v>
      </c>
      <c r="E1158" s="44">
        <v>2846639</v>
      </c>
      <c r="F1158" s="44">
        <v>71768</v>
      </c>
      <c r="G1158" s="44" t="s">
        <v>35</v>
      </c>
      <c r="H1158" s="44" t="s">
        <v>1103</v>
      </c>
      <c r="I1158" s="44" t="s">
        <v>254</v>
      </c>
      <c r="J1158" s="44" t="s">
        <v>7084</v>
      </c>
      <c r="K1158" s="44" t="s">
        <v>1174</v>
      </c>
      <c r="L1158" s="44" t="s">
        <v>7085</v>
      </c>
      <c r="M1158" s="52">
        <v>45936.64166666667</v>
      </c>
      <c r="N1158" s="52">
        <v>45947.484027777777</v>
      </c>
      <c r="O1158" s="44" t="s">
        <v>37</v>
      </c>
      <c r="P1158" s="44" t="s">
        <v>37</v>
      </c>
      <c r="Q1158" s="44" t="s">
        <v>3805</v>
      </c>
      <c r="R1158" s="44" t="s">
        <v>3806</v>
      </c>
      <c r="S1158" s="44" t="s">
        <v>7086</v>
      </c>
      <c r="T1158" s="44" t="s">
        <v>3828</v>
      </c>
      <c r="U1158" s="44">
        <v>24</v>
      </c>
      <c r="V1158" s="44" t="s">
        <v>43</v>
      </c>
      <c r="W1158" s="44" t="str">
        <f>VLOOKUP(D1158,TIPOLOGIA!A:F,6,0)</f>
        <v>TERRESTRE</v>
      </c>
      <c r="X1158" s="44" t="s">
        <v>4908</v>
      </c>
      <c r="Y1158" s="44">
        <v>1</v>
      </c>
      <c r="Z1158" s="63">
        <f>IF(T1158="SOPORTE_TELEFÓNICO",'TARIFAS 2025'!$B$14,IF(V1158="PRINCIPAL",'TARIFAS 2025'!$B$11,IF(V1158="INTERMEDIA",'TARIFAS 2025'!$C$11,IF(V1158="LEJANA",'TARIFAS 2025'!$D$11))))</f>
        <v>36351</v>
      </c>
      <c r="AA1158" s="63">
        <f t="shared" si="18"/>
        <v>36351</v>
      </c>
      <c r="AB1158" s="41"/>
      <c r="AC1158" s="41"/>
      <c r="AD1158" s="41"/>
      <c r="AE1158" s="41"/>
      <c r="AF1158" s="41"/>
      <c r="AG1158" s="41"/>
      <c r="AH1158" s="41"/>
      <c r="AI1158" s="41"/>
      <c r="AJ1158" s="41"/>
      <c r="AK1158" s="41"/>
      <c r="AL1158" s="41"/>
      <c r="AM1158" s="41"/>
      <c r="AN1158" s="41"/>
      <c r="AO1158" s="41"/>
      <c r="AP1158" s="41"/>
      <c r="AQ1158" s="41"/>
      <c r="AR1158" s="41"/>
      <c r="AS1158" s="41"/>
      <c r="AT1158" s="41"/>
      <c r="AU1158" s="41"/>
      <c r="AV1158" s="41"/>
      <c r="AW1158" s="41"/>
      <c r="AX1158" s="41"/>
      <c r="AY1158" s="41"/>
      <c r="AZ1158" s="41"/>
      <c r="BA1158" s="41"/>
      <c r="BB1158" s="41"/>
      <c r="BC1158" s="41"/>
      <c r="BD1158" s="41"/>
      <c r="BE1158" s="41"/>
      <c r="BF1158" s="41"/>
      <c r="BG1158" s="41"/>
    </row>
    <row r="1159" spans="1:59" s="35" customFormat="1" ht="15.6">
      <c r="A1159" s="44" t="s">
        <v>92</v>
      </c>
      <c r="B1159" s="44" t="str">
        <f>VLOOKUP(A1159,'CENTROS DE COSTOS'!A:D,2,0)</f>
        <v>0036-0006</v>
      </c>
      <c r="C1159" s="44" t="str">
        <f>VLOOKUP(A1159,'CENTROS DE COSTOS'!A:D,3,0)</f>
        <v>Wompi Oriente</v>
      </c>
      <c r="D1159" s="44">
        <v>18247</v>
      </c>
      <c r="E1159" s="44">
        <v>2844215</v>
      </c>
      <c r="F1159" s="44">
        <v>75565</v>
      </c>
      <c r="G1159" s="44" t="s">
        <v>35</v>
      </c>
      <c r="H1159" s="44" t="s">
        <v>468</v>
      </c>
      <c r="I1159" s="44" t="s">
        <v>473</v>
      </c>
      <c r="J1159" s="44" t="s">
        <v>7087</v>
      </c>
      <c r="K1159" s="44" t="s">
        <v>1174</v>
      </c>
      <c r="L1159" s="44" t="s">
        <v>7088</v>
      </c>
      <c r="M1159" s="52">
        <v>45936.470138888886</v>
      </c>
      <c r="N1159" s="52">
        <v>45947.48541666667</v>
      </c>
      <c r="O1159" s="44" t="s">
        <v>37</v>
      </c>
      <c r="P1159" s="44" t="s">
        <v>37</v>
      </c>
      <c r="Q1159" s="44" t="s">
        <v>3805</v>
      </c>
      <c r="R1159" s="44" t="s">
        <v>3806</v>
      </c>
      <c r="S1159" s="44" t="s">
        <v>7089</v>
      </c>
      <c r="T1159" s="44" t="s">
        <v>3828</v>
      </c>
      <c r="U1159" s="44">
        <v>24</v>
      </c>
      <c r="V1159" s="44" t="s">
        <v>44</v>
      </c>
      <c r="W1159" s="44" t="str">
        <f>VLOOKUP(D1159,TIPOLOGIA!A:F,6,0)</f>
        <v>TERRESTRE</v>
      </c>
      <c r="X1159" s="44" t="s">
        <v>5226</v>
      </c>
      <c r="Y1159" s="44">
        <v>1</v>
      </c>
      <c r="Z1159" s="63">
        <f>IF(T1159="SOPORTE_TELEFÓNICO",'TARIFAS 2025'!$B$14,IF(V1159="PRINCIPAL",'TARIFAS 2025'!$B$11,IF(V1159="INTERMEDIA",'TARIFAS 2025'!$C$11,IF(V1159="LEJANA",'TARIFAS 2025'!$D$11))))</f>
        <v>40250</v>
      </c>
      <c r="AA1159" s="63">
        <f t="shared" si="18"/>
        <v>40250</v>
      </c>
      <c r="AB1159" s="41"/>
      <c r="AC1159" s="41"/>
      <c r="AD1159" s="41"/>
      <c r="AE1159" s="41"/>
      <c r="AF1159" s="41"/>
      <c r="AG1159" s="41"/>
      <c r="AH1159" s="41"/>
      <c r="AI1159" s="41"/>
      <c r="AJ1159" s="41"/>
      <c r="AK1159" s="41"/>
      <c r="AL1159" s="41"/>
      <c r="AM1159" s="41"/>
      <c r="AN1159" s="41"/>
      <c r="AO1159" s="41"/>
      <c r="AP1159" s="41"/>
      <c r="AQ1159" s="41"/>
      <c r="AR1159" s="41"/>
      <c r="AS1159" s="41"/>
      <c r="AT1159" s="41"/>
      <c r="AU1159" s="41"/>
      <c r="AV1159" s="41"/>
      <c r="AW1159" s="41"/>
      <c r="AX1159" s="41"/>
      <c r="AY1159" s="41"/>
      <c r="AZ1159" s="41"/>
      <c r="BA1159" s="41"/>
      <c r="BB1159" s="41"/>
      <c r="BC1159" s="41"/>
      <c r="BD1159" s="41"/>
      <c r="BE1159" s="41"/>
      <c r="BF1159" s="41"/>
      <c r="BG1159" s="41"/>
    </row>
    <row r="1160" spans="1:59" s="35" customFormat="1" ht="15.6">
      <c r="A1160" s="44" t="s">
        <v>76</v>
      </c>
      <c r="B1160" s="44" t="str">
        <f>VLOOKUP(A1160,'CENTROS DE COSTOS'!A:D,2,0)</f>
        <v>0036-0007</v>
      </c>
      <c r="C1160" s="44" t="str">
        <f>VLOOKUP(A1160,'CENTROS DE COSTOS'!A:D,3,0)</f>
        <v>Wompi Santander</v>
      </c>
      <c r="D1160" s="44">
        <v>68615</v>
      </c>
      <c r="E1160" s="44">
        <v>2851802</v>
      </c>
      <c r="F1160" s="44">
        <v>33163</v>
      </c>
      <c r="G1160" s="44" t="s">
        <v>35</v>
      </c>
      <c r="H1160" s="44" t="s">
        <v>965</v>
      </c>
      <c r="I1160" s="44" t="s">
        <v>136</v>
      </c>
      <c r="J1160" s="44" t="s">
        <v>7090</v>
      </c>
      <c r="K1160" s="44" t="s">
        <v>1174</v>
      </c>
      <c r="L1160" s="44" t="s">
        <v>7091</v>
      </c>
      <c r="M1160" s="52">
        <v>45937.518750000003</v>
      </c>
      <c r="N1160" s="52">
        <v>45947.48541666667</v>
      </c>
      <c r="O1160" s="44" t="s">
        <v>37</v>
      </c>
      <c r="P1160" s="44" t="s">
        <v>37</v>
      </c>
      <c r="Q1160" s="44" t="s">
        <v>3805</v>
      </c>
      <c r="R1160" s="44" t="s">
        <v>3806</v>
      </c>
      <c r="S1160" s="44" t="s">
        <v>7092</v>
      </c>
      <c r="T1160" s="44" t="s">
        <v>3828</v>
      </c>
      <c r="U1160" s="44">
        <v>16</v>
      </c>
      <c r="V1160" s="44" t="s">
        <v>43</v>
      </c>
      <c r="W1160" s="44" t="str">
        <f>VLOOKUP(D1160,TIPOLOGIA!A:F,6,0)</f>
        <v>TERRESTRE</v>
      </c>
      <c r="X1160" s="44" t="s">
        <v>4908</v>
      </c>
      <c r="Y1160" s="44">
        <v>1</v>
      </c>
      <c r="Z1160" s="63">
        <f>IF(T1160="SOPORTE_TELEFÓNICO",'TARIFAS 2025'!$B$14,IF(V1160="PRINCIPAL",'TARIFAS 2025'!$B$11,IF(V1160="INTERMEDIA",'TARIFAS 2025'!$C$11,IF(V1160="LEJANA",'TARIFAS 2025'!$D$11))))</f>
        <v>36351</v>
      </c>
      <c r="AA1160" s="63">
        <f t="shared" si="18"/>
        <v>36351</v>
      </c>
      <c r="AB1160" s="41"/>
      <c r="AC1160" s="41"/>
      <c r="AD1160" s="41"/>
      <c r="AE1160" s="41"/>
      <c r="AF1160" s="41"/>
      <c r="AG1160" s="41"/>
      <c r="AH1160" s="41"/>
      <c r="AI1160" s="41"/>
      <c r="AJ1160" s="41"/>
      <c r="AK1160" s="41"/>
      <c r="AL1160" s="41"/>
      <c r="AM1160" s="41"/>
      <c r="AN1160" s="41"/>
      <c r="AO1160" s="41"/>
      <c r="AP1160" s="41"/>
      <c r="AQ1160" s="41"/>
      <c r="AR1160" s="41"/>
      <c r="AS1160" s="41"/>
      <c r="AT1160" s="41"/>
      <c r="AU1160" s="41"/>
      <c r="AV1160" s="41"/>
      <c r="AW1160" s="41"/>
      <c r="AX1160" s="41"/>
      <c r="AY1160" s="41"/>
      <c r="AZ1160" s="41"/>
      <c r="BA1160" s="41"/>
      <c r="BB1160" s="41"/>
      <c r="BC1160" s="41"/>
      <c r="BD1160" s="41"/>
      <c r="BE1160" s="41"/>
      <c r="BF1160" s="41"/>
      <c r="BG1160" s="41"/>
    </row>
    <row r="1161" spans="1:59" s="35" customFormat="1" ht="15.6">
      <c r="A1161" s="44" t="s">
        <v>70</v>
      </c>
      <c r="B1161" s="44" t="str">
        <f>VLOOKUP(A1161,'CENTROS DE COSTOS'!A:D,2,0)</f>
        <v>0036-0001</v>
      </c>
      <c r="C1161" s="44" t="str">
        <f>VLOOKUP(A1161,'CENTROS DE COSTOS'!A:D,3,0)</f>
        <v>Wompi Costa</v>
      </c>
      <c r="D1161" s="44">
        <v>8078</v>
      </c>
      <c r="E1161" s="44">
        <v>2843607</v>
      </c>
      <c r="F1161" s="44">
        <v>73102</v>
      </c>
      <c r="G1161" s="44" t="s">
        <v>35</v>
      </c>
      <c r="H1161" s="44" t="s">
        <v>255</v>
      </c>
      <c r="I1161" s="44" t="s">
        <v>257</v>
      </c>
      <c r="J1161" s="44" t="s">
        <v>7093</v>
      </c>
      <c r="K1161" s="44" t="s">
        <v>1174</v>
      </c>
      <c r="L1161" s="44" t="s">
        <v>7094</v>
      </c>
      <c r="M1161" s="52">
        <v>45936.438194444447</v>
      </c>
      <c r="N1161" s="52">
        <v>45947.486111111109</v>
      </c>
      <c r="O1161" s="44" t="s">
        <v>37</v>
      </c>
      <c r="P1161" s="44" t="s">
        <v>37</v>
      </c>
      <c r="Q1161" s="44" t="s">
        <v>3805</v>
      </c>
      <c r="R1161" s="44" t="s">
        <v>3806</v>
      </c>
      <c r="S1161" s="44" t="s">
        <v>7095</v>
      </c>
      <c r="T1161" s="44" t="s">
        <v>3828</v>
      </c>
      <c r="U1161" s="44">
        <v>24</v>
      </c>
      <c r="V1161" s="44" t="s">
        <v>43</v>
      </c>
      <c r="W1161" s="44" t="str">
        <f>VLOOKUP(D1161,TIPOLOGIA!A:F,6,0)</f>
        <v>TERRESTRE</v>
      </c>
      <c r="X1161" s="44" t="s">
        <v>4908</v>
      </c>
      <c r="Y1161" s="44">
        <v>1</v>
      </c>
      <c r="Z1161" s="63">
        <f>IF(T1161="SOPORTE_TELEFÓNICO",'TARIFAS 2025'!$B$14,IF(V1161="PRINCIPAL",'TARIFAS 2025'!$B$11,IF(V1161="INTERMEDIA",'TARIFAS 2025'!$C$11,IF(V1161="LEJANA",'TARIFAS 2025'!$D$11))))</f>
        <v>36351</v>
      </c>
      <c r="AA1161" s="63">
        <f t="shared" si="18"/>
        <v>36351</v>
      </c>
      <c r="AB1161" s="41"/>
      <c r="AC1161" s="41"/>
      <c r="AD1161" s="41"/>
      <c r="AE1161" s="41"/>
      <c r="AF1161" s="41"/>
      <c r="AG1161" s="41"/>
      <c r="AH1161" s="41"/>
      <c r="AI1161" s="41"/>
      <c r="AJ1161" s="41"/>
      <c r="AK1161" s="41"/>
      <c r="AL1161" s="41"/>
      <c r="AM1161" s="41"/>
      <c r="AN1161" s="41"/>
      <c r="AO1161" s="41"/>
      <c r="AP1161" s="41"/>
      <c r="AQ1161" s="41"/>
      <c r="AR1161" s="41"/>
      <c r="AS1161" s="41"/>
      <c r="AT1161" s="41"/>
      <c r="AU1161" s="41"/>
      <c r="AV1161" s="41"/>
      <c r="AW1161" s="41"/>
      <c r="AX1161" s="41"/>
      <c r="AY1161" s="41"/>
      <c r="AZ1161" s="41"/>
      <c r="BA1161" s="41"/>
      <c r="BB1161" s="41"/>
      <c r="BC1161" s="41"/>
      <c r="BD1161" s="41"/>
      <c r="BE1161" s="41"/>
      <c r="BF1161" s="41"/>
      <c r="BG1161" s="41"/>
    </row>
    <row r="1162" spans="1:59" s="35" customFormat="1" ht="15.6">
      <c r="A1162" s="44" t="s">
        <v>92</v>
      </c>
      <c r="B1162" s="44" t="str">
        <f>VLOOKUP(A1162,'CENTROS DE COSTOS'!A:D,2,0)</f>
        <v>0036-0006</v>
      </c>
      <c r="C1162" s="44" t="str">
        <f>VLOOKUP(A1162,'CENTROS DE COSTOS'!A:D,3,0)</f>
        <v>Wompi Oriente</v>
      </c>
      <c r="D1162" s="44">
        <v>18247</v>
      </c>
      <c r="E1162" s="44">
        <v>2843713</v>
      </c>
      <c r="F1162" s="44">
        <v>61506</v>
      </c>
      <c r="G1162" s="44" t="s">
        <v>35</v>
      </c>
      <c r="H1162" s="44" t="s">
        <v>468</v>
      </c>
      <c r="I1162" s="44" t="s">
        <v>473</v>
      </c>
      <c r="J1162" s="44" t="s">
        <v>7096</v>
      </c>
      <c r="K1162" s="44" t="s">
        <v>1174</v>
      </c>
      <c r="L1162" s="44" t="s">
        <v>7097</v>
      </c>
      <c r="M1162" s="52">
        <v>45936.45</v>
      </c>
      <c r="N1162" s="52">
        <v>45947.486805555556</v>
      </c>
      <c r="O1162" s="44" t="s">
        <v>37</v>
      </c>
      <c r="P1162" s="44" t="s">
        <v>37</v>
      </c>
      <c r="Q1162" s="44" t="s">
        <v>3805</v>
      </c>
      <c r="R1162" s="44" t="s">
        <v>3806</v>
      </c>
      <c r="S1162" s="44" t="s">
        <v>7098</v>
      </c>
      <c r="T1162" s="44" t="s">
        <v>3828</v>
      </c>
      <c r="U1162" s="44">
        <v>64</v>
      </c>
      <c r="V1162" s="44" t="s">
        <v>44</v>
      </c>
      <c r="W1162" s="44" t="str">
        <f>VLOOKUP(D1162,TIPOLOGIA!A:F,6,0)</f>
        <v>TERRESTRE</v>
      </c>
      <c r="X1162" s="44" t="s">
        <v>5226</v>
      </c>
      <c r="Y1162" s="44">
        <v>1</v>
      </c>
      <c r="Z1162" s="63">
        <f>IF(T1162="SOPORTE_TELEFÓNICO",'TARIFAS 2025'!$B$14,IF(V1162="PRINCIPAL",'TARIFAS 2025'!$B$11,IF(V1162="INTERMEDIA",'TARIFAS 2025'!$C$11,IF(V1162="LEJANA",'TARIFAS 2025'!$D$11))))</f>
        <v>40250</v>
      </c>
      <c r="AA1162" s="63">
        <f t="shared" si="18"/>
        <v>40250</v>
      </c>
      <c r="AB1162" s="41"/>
      <c r="AC1162" s="41"/>
      <c r="AD1162" s="41"/>
      <c r="AE1162" s="41"/>
      <c r="AF1162" s="41"/>
      <c r="AG1162" s="41"/>
      <c r="AH1162" s="41"/>
      <c r="AI1162" s="41"/>
      <c r="AJ1162" s="41"/>
      <c r="AK1162" s="41"/>
      <c r="AL1162" s="41"/>
      <c r="AM1162" s="41"/>
      <c r="AN1162" s="41"/>
      <c r="AO1162" s="41"/>
      <c r="AP1162" s="41"/>
      <c r="AQ1162" s="41"/>
      <c r="AR1162" s="41"/>
      <c r="AS1162" s="41"/>
      <c r="AT1162" s="41"/>
      <c r="AU1162" s="41"/>
      <c r="AV1162" s="41"/>
      <c r="AW1162" s="41"/>
      <c r="AX1162" s="41"/>
      <c r="AY1162" s="41"/>
      <c r="AZ1162" s="41"/>
      <c r="BA1162" s="41"/>
      <c r="BB1162" s="41"/>
      <c r="BC1162" s="41"/>
      <c r="BD1162" s="41"/>
      <c r="BE1162" s="41"/>
      <c r="BF1162" s="41"/>
      <c r="BG1162" s="41"/>
    </row>
    <row r="1163" spans="1:59" s="35" customFormat="1" ht="15.6">
      <c r="A1163" s="44" t="s">
        <v>83</v>
      </c>
      <c r="B1163" s="44" t="str">
        <f>VLOOKUP(A1163,'CENTROS DE COSTOS'!A:D,2,0)</f>
        <v>0036-0007</v>
      </c>
      <c r="C1163" s="44" t="str">
        <f>VLOOKUP(A1163,'CENTROS DE COSTOS'!A:D,3,0)</f>
        <v>Wompi Santander</v>
      </c>
      <c r="D1163" s="44">
        <v>54347</v>
      </c>
      <c r="E1163" s="44">
        <v>2845890</v>
      </c>
      <c r="F1163" s="44">
        <v>72490</v>
      </c>
      <c r="G1163" s="44" t="s">
        <v>35</v>
      </c>
      <c r="H1163" s="44" t="s">
        <v>893</v>
      </c>
      <c r="I1163" s="44" t="s">
        <v>911</v>
      </c>
      <c r="J1163" s="44" t="s">
        <v>7099</v>
      </c>
      <c r="K1163" s="44" t="s">
        <v>1174</v>
      </c>
      <c r="L1163" s="44" t="s">
        <v>7100</v>
      </c>
      <c r="M1163" s="52">
        <v>45936.615277777775</v>
      </c>
      <c r="N1163" s="52">
        <v>45947.487500000003</v>
      </c>
      <c r="O1163" s="44" t="s">
        <v>37</v>
      </c>
      <c r="P1163" s="44" t="s">
        <v>37</v>
      </c>
      <c r="Q1163" s="44" t="s">
        <v>3805</v>
      </c>
      <c r="R1163" s="44" t="s">
        <v>3806</v>
      </c>
      <c r="S1163" s="44" t="s">
        <v>7101</v>
      </c>
      <c r="T1163" s="44" t="s">
        <v>3828</v>
      </c>
      <c r="U1163" s="44">
        <v>40</v>
      </c>
      <c r="V1163" s="44" t="s">
        <v>44</v>
      </c>
      <c r="W1163" s="44" t="str">
        <f>VLOOKUP(D1163,TIPOLOGIA!A:F,6,0)</f>
        <v>TERRESTRE</v>
      </c>
      <c r="X1163" s="44" t="s">
        <v>5226</v>
      </c>
      <c r="Y1163" s="44">
        <v>1</v>
      </c>
      <c r="Z1163" s="63">
        <f>IF(T1163="SOPORTE_TELEFÓNICO",'TARIFAS 2025'!$B$14,IF(V1163="PRINCIPAL",'TARIFAS 2025'!$B$11,IF(V1163="INTERMEDIA",'TARIFAS 2025'!$C$11,IF(V1163="LEJANA",'TARIFAS 2025'!$D$11))))</f>
        <v>40250</v>
      </c>
      <c r="AA1163" s="63">
        <f t="shared" si="18"/>
        <v>40250</v>
      </c>
      <c r="AB1163" s="41"/>
      <c r="AC1163" s="41"/>
      <c r="AD1163" s="41"/>
      <c r="AE1163" s="41"/>
      <c r="AF1163" s="41"/>
      <c r="AG1163" s="41"/>
      <c r="AH1163" s="41"/>
      <c r="AI1163" s="41"/>
      <c r="AJ1163" s="41"/>
      <c r="AK1163" s="41"/>
      <c r="AL1163" s="41"/>
      <c r="AM1163" s="41"/>
      <c r="AN1163" s="41"/>
      <c r="AO1163" s="41"/>
      <c r="AP1163" s="41"/>
      <c r="AQ1163" s="41"/>
      <c r="AR1163" s="41"/>
      <c r="AS1163" s="41"/>
      <c r="AT1163" s="41"/>
      <c r="AU1163" s="41"/>
      <c r="AV1163" s="41"/>
      <c r="AW1163" s="41"/>
      <c r="AX1163" s="41"/>
      <c r="AY1163" s="41"/>
      <c r="AZ1163" s="41"/>
      <c r="BA1163" s="41"/>
      <c r="BB1163" s="41"/>
      <c r="BC1163" s="41"/>
      <c r="BD1163" s="41"/>
      <c r="BE1163" s="41"/>
      <c r="BF1163" s="41"/>
      <c r="BG1163" s="41"/>
    </row>
    <row r="1164" spans="1:59" s="35" customFormat="1" ht="15.6">
      <c r="A1164" s="44" t="s">
        <v>98</v>
      </c>
      <c r="B1164" s="44" t="str">
        <f>VLOOKUP(A1164,'CENTROS DE COSTOS'!A:D,2,0)</f>
        <v>0036-0007</v>
      </c>
      <c r="C1164" s="44" t="str">
        <f>VLOOKUP(A1164,'CENTROS DE COSTOS'!A:D,3,0)</f>
        <v>Wompi Santander</v>
      </c>
      <c r="D1164" s="44">
        <v>15861</v>
      </c>
      <c r="E1164" s="44">
        <v>2842759</v>
      </c>
      <c r="F1164" s="44">
        <v>27575</v>
      </c>
      <c r="G1164" s="44" t="s">
        <v>35</v>
      </c>
      <c r="H1164" s="44" t="s">
        <v>324</v>
      </c>
      <c r="I1164" s="44" t="s">
        <v>437</v>
      </c>
      <c r="J1164" s="44" t="s">
        <v>7102</v>
      </c>
      <c r="K1164" s="44" t="s">
        <v>1174</v>
      </c>
      <c r="L1164" s="44" t="s">
        <v>7103</v>
      </c>
      <c r="M1164" s="52">
        <v>45936.401388888888</v>
      </c>
      <c r="N1164" s="52">
        <v>45947.487500000003</v>
      </c>
      <c r="O1164" s="44" t="s">
        <v>37</v>
      </c>
      <c r="P1164" s="44" t="s">
        <v>37</v>
      </c>
      <c r="Q1164" s="44" t="s">
        <v>3805</v>
      </c>
      <c r="R1164" s="44" t="s">
        <v>3806</v>
      </c>
      <c r="S1164" s="44" t="s">
        <v>7104</v>
      </c>
      <c r="T1164" s="44" t="s">
        <v>3828</v>
      </c>
      <c r="U1164" s="44">
        <v>48</v>
      </c>
      <c r="V1164" s="44" t="s">
        <v>43</v>
      </c>
      <c r="W1164" s="44" t="str">
        <f>VLOOKUP(D1164,TIPOLOGIA!A:F,6,0)</f>
        <v>TERRESTRE</v>
      </c>
      <c r="X1164" s="44" t="s">
        <v>5226</v>
      </c>
      <c r="Y1164" s="44">
        <v>1</v>
      </c>
      <c r="Z1164" s="63">
        <f>IF(T1164="SOPORTE_TELEFÓNICO",'TARIFAS 2025'!$B$14,IF(V1164="PRINCIPAL",'TARIFAS 2025'!$B$11,IF(V1164="INTERMEDIA",'TARIFAS 2025'!$C$11,IF(V1164="LEJANA",'TARIFAS 2025'!$D$11))))</f>
        <v>36351</v>
      </c>
      <c r="AA1164" s="63">
        <f t="shared" si="18"/>
        <v>36351</v>
      </c>
      <c r="AB1164" s="41"/>
      <c r="AC1164" s="41"/>
      <c r="AD1164" s="41"/>
      <c r="AE1164" s="41"/>
      <c r="AF1164" s="41"/>
      <c r="AG1164" s="41"/>
      <c r="AH1164" s="41"/>
      <c r="AI1164" s="41"/>
      <c r="AJ1164" s="41"/>
      <c r="AK1164" s="41"/>
      <c r="AL1164" s="41"/>
      <c r="AM1164" s="41"/>
      <c r="AN1164" s="41"/>
      <c r="AO1164" s="41"/>
      <c r="AP1164" s="41"/>
      <c r="AQ1164" s="41"/>
      <c r="AR1164" s="41"/>
      <c r="AS1164" s="41"/>
      <c r="AT1164" s="41"/>
      <c r="AU1164" s="41"/>
      <c r="AV1164" s="41"/>
      <c r="AW1164" s="41"/>
      <c r="AX1164" s="41"/>
      <c r="AY1164" s="41"/>
      <c r="AZ1164" s="41"/>
      <c r="BA1164" s="41"/>
      <c r="BB1164" s="41"/>
      <c r="BC1164" s="41"/>
      <c r="BD1164" s="41"/>
      <c r="BE1164" s="41"/>
      <c r="BF1164" s="41"/>
      <c r="BG1164" s="41"/>
    </row>
    <row r="1165" spans="1:59" s="35" customFormat="1" ht="15.6">
      <c r="A1165" s="44" t="s">
        <v>93</v>
      </c>
      <c r="B1165" s="44" t="str">
        <f>VLOOKUP(A1165,'CENTROS DE COSTOS'!A:D,2,0)</f>
        <v>0036-0003</v>
      </c>
      <c r="C1165" s="44" t="str">
        <f>VLOOKUP(A1165,'CENTROS DE COSTOS'!A:D,3,0)</f>
        <v>Wompi Suroccidente</v>
      </c>
      <c r="D1165" s="44">
        <v>52260</v>
      </c>
      <c r="E1165" s="44">
        <v>2831097</v>
      </c>
      <c r="F1165" s="44">
        <v>62114</v>
      </c>
      <c r="G1165" s="44" t="s">
        <v>35</v>
      </c>
      <c r="H1165" s="44" t="s">
        <v>135</v>
      </c>
      <c r="I1165" s="44" t="s">
        <v>503</v>
      </c>
      <c r="J1165" s="44" t="s">
        <v>7105</v>
      </c>
      <c r="K1165" s="44" t="s">
        <v>1174</v>
      </c>
      <c r="L1165" s="44" t="s">
        <v>7106</v>
      </c>
      <c r="M1165" s="52">
        <v>45932.605555555558</v>
      </c>
      <c r="N1165" s="52">
        <v>45947.488194444442</v>
      </c>
      <c r="O1165" s="44" t="s">
        <v>37</v>
      </c>
      <c r="P1165" s="44" t="s">
        <v>37</v>
      </c>
      <c r="Q1165" s="44" t="s">
        <v>3805</v>
      </c>
      <c r="R1165" s="44" t="s">
        <v>3806</v>
      </c>
      <c r="S1165" s="44" t="s">
        <v>7107</v>
      </c>
      <c r="T1165" s="44" t="s">
        <v>3828</v>
      </c>
      <c r="U1165" s="44">
        <v>32</v>
      </c>
      <c r="V1165" s="44" t="s">
        <v>43</v>
      </c>
      <c r="W1165" s="44" t="str">
        <f>VLOOKUP(D1165,TIPOLOGIA!A:F,6,0)</f>
        <v>TERRESTRE</v>
      </c>
      <c r="X1165" s="44" t="s">
        <v>4908</v>
      </c>
      <c r="Y1165" s="44">
        <v>1</v>
      </c>
      <c r="Z1165" s="63">
        <f>IF(T1165="SOPORTE_TELEFÓNICO",'TARIFAS 2025'!$B$14,IF(V1165="PRINCIPAL",'TARIFAS 2025'!$B$11,IF(V1165="INTERMEDIA",'TARIFAS 2025'!$C$11,IF(V1165="LEJANA",'TARIFAS 2025'!$D$11))))</f>
        <v>36351</v>
      </c>
      <c r="AA1165" s="63">
        <f t="shared" si="18"/>
        <v>36351</v>
      </c>
      <c r="AB1165" s="41"/>
      <c r="AC1165" s="41"/>
      <c r="AD1165" s="41"/>
      <c r="AE1165" s="41"/>
      <c r="AF1165" s="41"/>
      <c r="AG1165" s="41"/>
      <c r="AH1165" s="41"/>
      <c r="AI1165" s="41"/>
      <c r="AJ1165" s="41"/>
      <c r="AK1165" s="41"/>
      <c r="AL1165" s="41"/>
      <c r="AM1165" s="41"/>
      <c r="AN1165" s="41"/>
      <c r="AO1165" s="41"/>
      <c r="AP1165" s="41"/>
      <c r="AQ1165" s="41"/>
      <c r="AR1165" s="41"/>
      <c r="AS1165" s="41"/>
      <c r="AT1165" s="41"/>
      <c r="AU1165" s="41"/>
      <c r="AV1165" s="41"/>
      <c r="AW1165" s="41"/>
      <c r="AX1165" s="41"/>
      <c r="AY1165" s="41"/>
      <c r="AZ1165" s="41"/>
      <c r="BA1165" s="41"/>
      <c r="BB1165" s="41"/>
      <c r="BC1165" s="41"/>
      <c r="BD1165" s="41"/>
      <c r="BE1165" s="41"/>
      <c r="BF1165" s="41"/>
      <c r="BG1165" s="41"/>
    </row>
    <row r="1166" spans="1:59" s="35" customFormat="1" ht="15.6">
      <c r="A1166" s="44" t="s">
        <v>73</v>
      </c>
      <c r="B1166" s="44" t="str">
        <f>VLOOKUP(A1166,'CENTROS DE COSTOS'!A:D,2,0)</f>
        <v>0036-0004</v>
      </c>
      <c r="C1166" s="44" t="str">
        <f>VLOOKUP(A1166,'CENTROS DE COSTOS'!A:D,3,0)</f>
        <v>Wompi Centro</v>
      </c>
      <c r="D1166" s="44">
        <v>11001</v>
      </c>
      <c r="E1166" s="44">
        <v>2881766</v>
      </c>
      <c r="F1166" s="44">
        <v>34387</v>
      </c>
      <c r="G1166" s="44" t="s">
        <v>35</v>
      </c>
      <c r="H1166" s="44" t="s">
        <v>620</v>
      </c>
      <c r="I1166" s="44" t="s">
        <v>2057</v>
      </c>
      <c r="J1166" s="44" t="s">
        <v>7108</v>
      </c>
      <c r="K1166" s="44" t="s">
        <v>1174</v>
      </c>
      <c r="L1166" s="44" t="s">
        <v>7109</v>
      </c>
      <c r="M1166" s="52">
        <v>45945.333333333336</v>
      </c>
      <c r="N1166" s="52">
        <v>45947.509027777778</v>
      </c>
      <c r="O1166" s="44" t="s">
        <v>37</v>
      </c>
      <c r="P1166" s="44" t="s">
        <v>37</v>
      </c>
      <c r="Q1166" s="44" t="s">
        <v>3805</v>
      </c>
      <c r="R1166" s="44" t="s">
        <v>3806</v>
      </c>
      <c r="S1166" s="44" t="s">
        <v>7110</v>
      </c>
      <c r="T1166" s="44" t="s">
        <v>1178</v>
      </c>
      <c r="U1166" s="44">
        <v>24</v>
      </c>
      <c r="V1166" s="44" t="s">
        <v>42</v>
      </c>
      <c r="W1166" s="44" t="str">
        <f>VLOOKUP(D1166,TIPOLOGIA!A:F,6,0)</f>
        <v>TERRESTRE</v>
      </c>
      <c r="X1166" s="44" t="s">
        <v>5226</v>
      </c>
      <c r="Y1166" s="44">
        <v>1</v>
      </c>
      <c r="Z1166" s="63">
        <f>IF(T1166="SOPORTE_TELEFÓNICO",'TARIFAS 2025'!$B$14,IF(V1166="PRINCIPAL",'TARIFAS 2025'!$B$11,IF(V1166="INTERMEDIA",'TARIFAS 2025'!$C$11,IF(V1166="LEJANA",'TARIFAS 2025'!$D$11))))</f>
        <v>31419</v>
      </c>
      <c r="AA1166" s="63">
        <f t="shared" si="18"/>
        <v>31419</v>
      </c>
      <c r="AB1166" s="41"/>
      <c r="AC1166" s="41"/>
      <c r="AD1166" s="41"/>
      <c r="AE1166" s="41"/>
      <c r="AF1166" s="41"/>
      <c r="AG1166" s="41"/>
      <c r="AH1166" s="41"/>
      <c r="AI1166" s="41"/>
      <c r="AJ1166" s="41"/>
      <c r="AK1166" s="41"/>
      <c r="AL1166" s="41"/>
      <c r="AM1166" s="41"/>
      <c r="AN1166" s="41"/>
      <c r="AO1166" s="41"/>
      <c r="AP1166" s="41"/>
      <c r="AQ1166" s="41"/>
      <c r="AR1166" s="41"/>
      <c r="AS1166" s="41"/>
      <c r="AT1166" s="41"/>
      <c r="AU1166" s="41"/>
      <c r="AV1166" s="41"/>
      <c r="AW1166" s="41"/>
      <c r="AX1166" s="41"/>
      <c r="AY1166" s="41"/>
      <c r="AZ1166" s="41"/>
      <c r="BA1166" s="41"/>
      <c r="BB1166" s="41"/>
      <c r="BC1166" s="41"/>
      <c r="BD1166" s="41"/>
      <c r="BE1166" s="41"/>
      <c r="BF1166" s="41"/>
      <c r="BG1166" s="41"/>
    </row>
    <row r="1167" spans="1:59" s="35" customFormat="1" ht="15.6">
      <c r="A1167" s="44" t="s">
        <v>101</v>
      </c>
      <c r="B1167" s="44" t="str">
        <f>VLOOKUP(A1167,'CENTROS DE COSTOS'!A:D,2,0)</f>
        <v>0036-0006</v>
      </c>
      <c r="C1167" s="44" t="str">
        <f>VLOOKUP(A1167,'CENTROS DE COSTOS'!A:D,3,0)</f>
        <v>Wompi Oriente</v>
      </c>
      <c r="D1167" s="44">
        <v>85001</v>
      </c>
      <c r="E1167" s="44">
        <v>2881853</v>
      </c>
      <c r="F1167" s="44">
        <v>56927</v>
      </c>
      <c r="G1167" s="44" t="s">
        <v>35</v>
      </c>
      <c r="H1167" s="44" t="s">
        <v>483</v>
      </c>
      <c r="I1167" s="44" t="s">
        <v>101</v>
      </c>
      <c r="J1167" s="44" t="s">
        <v>7111</v>
      </c>
      <c r="K1167" s="44" t="s">
        <v>1174</v>
      </c>
      <c r="L1167" s="44" t="s">
        <v>7112</v>
      </c>
      <c r="M1167" s="52">
        <v>45945.333333333336</v>
      </c>
      <c r="N1167" s="52">
        <v>45947.510416666664</v>
      </c>
      <c r="O1167" s="44" t="s">
        <v>37</v>
      </c>
      <c r="P1167" s="44" t="s">
        <v>37</v>
      </c>
      <c r="Q1167" s="44" t="s">
        <v>3805</v>
      </c>
      <c r="R1167" s="44" t="s">
        <v>3806</v>
      </c>
      <c r="S1167" s="44" t="s">
        <v>7113</v>
      </c>
      <c r="T1167" s="44" t="s">
        <v>1178</v>
      </c>
      <c r="U1167" s="44">
        <v>16</v>
      </c>
      <c r="V1167" s="44" t="s">
        <v>42</v>
      </c>
      <c r="W1167" s="44" t="str">
        <f>VLOOKUP(D1167,TIPOLOGIA!A:F,6,0)</f>
        <v>TERRESTRE</v>
      </c>
      <c r="X1167" s="44" t="s">
        <v>5226</v>
      </c>
      <c r="Y1167" s="44">
        <v>1</v>
      </c>
      <c r="Z1167" s="63">
        <f>IF(T1167="SOPORTE_TELEFÓNICO",'TARIFAS 2025'!$B$14,IF(V1167="PRINCIPAL",'TARIFAS 2025'!$B$11,IF(V1167="INTERMEDIA",'TARIFAS 2025'!$C$11,IF(V1167="LEJANA",'TARIFAS 2025'!$D$11))))</f>
        <v>31419</v>
      </c>
      <c r="AA1167" s="63">
        <f t="shared" si="18"/>
        <v>31419</v>
      </c>
      <c r="AB1167" s="41"/>
      <c r="AC1167" s="41"/>
      <c r="AD1167" s="41"/>
      <c r="AE1167" s="41"/>
      <c r="AF1167" s="41"/>
      <c r="AG1167" s="41"/>
      <c r="AH1167" s="41"/>
      <c r="AI1167" s="41"/>
      <c r="AJ1167" s="41"/>
      <c r="AK1167" s="41"/>
      <c r="AL1167" s="41"/>
      <c r="AM1167" s="41"/>
      <c r="AN1167" s="41"/>
      <c r="AO1167" s="41"/>
      <c r="AP1167" s="41"/>
      <c r="AQ1167" s="41"/>
      <c r="AR1167" s="41"/>
      <c r="AS1167" s="41"/>
      <c r="AT1167" s="41"/>
      <c r="AU1167" s="41"/>
      <c r="AV1167" s="41"/>
      <c r="AW1167" s="41"/>
      <c r="AX1167" s="41"/>
      <c r="AY1167" s="41"/>
      <c r="AZ1167" s="41"/>
      <c r="BA1167" s="41"/>
      <c r="BB1167" s="41"/>
      <c r="BC1167" s="41"/>
      <c r="BD1167" s="41"/>
      <c r="BE1167" s="41"/>
      <c r="BF1167" s="41"/>
      <c r="BG1167" s="41"/>
    </row>
    <row r="1168" spans="1:59" s="35" customFormat="1" ht="15.6">
      <c r="A1168" s="44" t="s">
        <v>73</v>
      </c>
      <c r="B1168" s="44" t="str">
        <f>VLOOKUP(A1168,'CENTROS DE COSTOS'!A:D,2,0)</f>
        <v>0036-0004</v>
      </c>
      <c r="C1168" s="44" t="str">
        <f>VLOOKUP(A1168,'CENTROS DE COSTOS'!A:D,3,0)</f>
        <v>Wompi Centro</v>
      </c>
      <c r="D1168" s="44">
        <v>11001</v>
      </c>
      <c r="E1168" s="44">
        <v>2881578</v>
      </c>
      <c r="F1168" s="44">
        <v>67551</v>
      </c>
      <c r="G1168" s="44" t="s">
        <v>35</v>
      </c>
      <c r="H1168" s="44" t="s">
        <v>620</v>
      </c>
      <c r="I1168" s="44" t="s">
        <v>2057</v>
      </c>
      <c r="J1168" s="44" t="s">
        <v>7114</v>
      </c>
      <c r="K1168" s="44" t="s">
        <v>1174</v>
      </c>
      <c r="L1168" s="44" t="s">
        <v>7115</v>
      </c>
      <c r="M1168" s="52">
        <v>45945.333333333336</v>
      </c>
      <c r="N1168" s="52">
        <v>45947.511805555558</v>
      </c>
      <c r="O1168" s="44" t="s">
        <v>37</v>
      </c>
      <c r="P1168" s="44" t="s">
        <v>37</v>
      </c>
      <c r="Q1168" s="44" t="s">
        <v>3805</v>
      </c>
      <c r="R1168" s="44" t="s">
        <v>3806</v>
      </c>
      <c r="S1168" s="44" t="s">
        <v>7116</v>
      </c>
      <c r="T1168" s="44" t="s">
        <v>1178</v>
      </c>
      <c r="U1168" s="44">
        <v>64</v>
      </c>
      <c r="V1168" s="44" t="s">
        <v>42</v>
      </c>
      <c r="W1168" s="44" t="str">
        <f>VLOOKUP(D1168,TIPOLOGIA!A:F,6,0)</f>
        <v>TERRESTRE</v>
      </c>
      <c r="X1168" s="44" t="s">
        <v>1537</v>
      </c>
      <c r="Y1168" s="44">
        <v>1</v>
      </c>
      <c r="Z1168" s="63">
        <f>IF(T1168="SOPORTE_TELEFÓNICO",'TARIFAS 2025'!$B$14,IF(V1168="PRINCIPAL",'TARIFAS 2025'!$B$11,IF(V1168="INTERMEDIA",'TARIFAS 2025'!$C$11,IF(V1168="LEJANA",'TARIFAS 2025'!$D$11))))</f>
        <v>31419</v>
      </c>
      <c r="AA1168" s="63">
        <f t="shared" si="18"/>
        <v>31419</v>
      </c>
      <c r="AB1168" s="41"/>
      <c r="AC1168" s="41"/>
      <c r="AD1168" s="41"/>
      <c r="AE1168" s="41"/>
      <c r="AF1168" s="41"/>
      <c r="AG1168" s="41"/>
      <c r="AH1168" s="41"/>
      <c r="AI1168" s="41"/>
      <c r="AJ1168" s="41"/>
      <c r="AK1168" s="41"/>
      <c r="AL1168" s="41"/>
      <c r="AM1168" s="41"/>
      <c r="AN1168" s="41"/>
      <c r="AO1168" s="41"/>
      <c r="AP1168" s="41"/>
      <c r="AQ1168" s="41"/>
      <c r="AR1168" s="41"/>
      <c r="AS1168" s="41"/>
      <c r="AT1168" s="41"/>
      <c r="AU1168" s="41"/>
      <c r="AV1168" s="41"/>
      <c r="AW1168" s="41"/>
      <c r="AX1168" s="41"/>
      <c r="AY1168" s="41"/>
      <c r="AZ1168" s="41"/>
      <c r="BA1168" s="41"/>
      <c r="BB1168" s="41"/>
      <c r="BC1168" s="41"/>
      <c r="BD1168" s="41"/>
      <c r="BE1168" s="41"/>
      <c r="BF1168" s="41"/>
      <c r="BG1168" s="41"/>
    </row>
    <row r="1169" spans="1:59" s="35" customFormat="1" ht="15.6">
      <c r="A1169" s="44" t="s">
        <v>92</v>
      </c>
      <c r="B1169" s="44" t="str">
        <f>VLOOKUP(A1169,'CENTROS DE COSTOS'!A:D,2,0)</f>
        <v>0036-0006</v>
      </c>
      <c r="C1169" s="44" t="str">
        <f>VLOOKUP(A1169,'CENTROS DE COSTOS'!A:D,3,0)</f>
        <v>Wompi Oriente</v>
      </c>
      <c r="D1169" s="44">
        <v>41001</v>
      </c>
      <c r="E1169" s="44">
        <v>2881727</v>
      </c>
      <c r="F1169" s="44">
        <v>73432</v>
      </c>
      <c r="G1169" s="44" t="s">
        <v>35</v>
      </c>
      <c r="H1169" s="44" t="s">
        <v>742</v>
      </c>
      <c r="I1169" s="44" t="s">
        <v>92</v>
      </c>
      <c r="J1169" s="44" t="s">
        <v>7117</v>
      </c>
      <c r="K1169" s="44" t="s">
        <v>1174</v>
      </c>
      <c r="L1169" s="44" t="s">
        <v>7118</v>
      </c>
      <c r="M1169" s="52">
        <v>45945.333333333336</v>
      </c>
      <c r="N1169" s="52">
        <v>45947.513888888891</v>
      </c>
      <c r="O1169" s="44" t="s">
        <v>37</v>
      </c>
      <c r="P1169" s="44" t="s">
        <v>37</v>
      </c>
      <c r="Q1169" s="44" t="s">
        <v>3805</v>
      </c>
      <c r="R1169" s="44" t="s">
        <v>3806</v>
      </c>
      <c r="S1169" s="44" t="s">
        <v>7119</v>
      </c>
      <c r="T1169" s="44" t="s">
        <v>1178</v>
      </c>
      <c r="U1169" s="44">
        <v>40</v>
      </c>
      <c r="V1169" s="44" t="s">
        <v>42</v>
      </c>
      <c r="W1169" s="44" t="str">
        <f>VLOOKUP(D1169,TIPOLOGIA!A:F,6,0)</f>
        <v>TERRESTRE</v>
      </c>
      <c r="X1169" s="44" t="s">
        <v>5226</v>
      </c>
      <c r="Y1169" s="44">
        <v>1</v>
      </c>
      <c r="Z1169" s="63">
        <f>IF(T1169="SOPORTE_TELEFÓNICO",'TARIFAS 2025'!$B$14,IF(V1169="PRINCIPAL",'TARIFAS 2025'!$B$11,IF(V1169="INTERMEDIA",'TARIFAS 2025'!$C$11,IF(V1169="LEJANA",'TARIFAS 2025'!$D$11))))</f>
        <v>31419</v>
      </c>
      <c r="AA1169" s="63">
        <f t="shared" si="18"/>
        <v>31419</v>
      </c>
      <c r="AB1169" s="41"/>
      <c r="AC1169" s="41"/>
      <c r="AD1169" s="41"/>
      <c r="AE1169" s="41"/>
      <c r="AF1169" s="41"/>
      <c r="AG1169" s="41"/>
      <c r="AH1169" s="41"/>
      <c r="AI1169" s="41"/>
      <c r="AJ1169" s="41"/>
      <c r="AK1169" s="41"/>
      <c r="AL1169" s="41"/>
      <c r="AM1169" s="41"/>
      <c r="AN1169" s="41"/>
      <c r="AO1169" s="41"/>
      <c r="AP1169" s="41"/>
      <c r="AQ1169" s="41"/>
      <c r="AR1169" s="41"/>
      <c r="AS1169" s="41"/>
      <c r="AT1169" s="41"/>
      <c r="AU1169" s="41"/>
      <c r="AV1169" s="41"/>
      <c r="AW1169" s="41"/>
      <c r="AX1169" s="41"/>
      <c r="AY1169" s="41"/>
      <c r="AZ1169" s="41"/>
      <c r="BA1169" s="41"/>
      <c r="BB1169" s="41"/>
      <c r="BC1169" s="41"/>
      <c r="BD1169" s="41"/>
      <c r="BE1169" s="41"/>
      <c r="BF1169" s="41"/>
      <c r="BG1169" s="41"/>
    </row>
    <row r="1170" spans="1:59" s="35" customFormat="1" ht="15.6">
      <c r="A1170" s="44" t="s">
        <v>92</v>
      </c>
      <c r="B1170" s="44" t="str">
        <f>VLOOKUP(A1170,'CENTROS DE COSTOS'!A:D,2,0)</f>
        <v>0036-0006</v>
      </c>
      <c r="C1170" s="44" t="str">
        <f>VLOOKUP(A1170,'CENTROS DE COSTOS'!A:D,3,0)</f>
        <v>Wompi Oriente</v>
      </c>
      <c r="D1170" s="44">
        <v>41615</v>
      </c>
      <c r="E1170" s="44">
        <v>2881579</v>
      </c>
      <c r="F1170" s="44">
        <v>74535</v>
      </c>
      <c r="G1170" s="44" t="s">
        <v>35</v>
      </c>
      <c r="H1170" s="44" t="s">
        <v>742</v>
      </c>
      <c r="I1170" s="44" t="s">
        <v>765</v>
      </c>
      <c r="J1170" s="44" t="s">
        <v>7120</v>
      </c>
      <c r="K1170" s="44" t="s">
        <v>1174</v>
      </c>
      <c r="L1170" s="44" t="s">
        <v>7121</v>
      </c>
      <c r="M1170" s="52">
        <v>45945.333333333336</v>
      </c>
      <c r="N1170" s="52">
        <v>45947.51666666667</v>
      </c>
      <c r="O1170" s="44" t="s">
        <v>37</v>
      </c>
      <c r="P1170" s="44" t="s">
        <v>37</v>
      </c>
      <c r="Q1170" s="44" t="s">
        <v>3805</v>
      </c>
      <c r="R1170" s="44" t="s">
        <v>3806</v>
      </c>
      <c r="S1170" s="44" t="s">
        <v>7122</v>
      </c>
      <c r="T1170" s="44" t="s">
        <v>1178</v>
      </c>
      <c r="U1170" s="44">
        <v>48</v>
      </c>
      <c r="V1170" s="44" t="s">
        <v>42</v>
      </c>
      <c r="W1170" s="44" t="str">
        <f>VLOOKUP(D1170,TIPOLOGIA!A:F,6,0)</f>
        <v>TERRESTRE</v>
      </c>
      <c r="X1170" s="44" t="s">
        <v>5226</v>
      </c>
      <c r="Y1170" s="44">
        <v>1</v>
      </c>
      <c r="Z1170" s="63">
        <f>IF(T1170="SOPORTE_TELEFÓNICO",'TARIFAS 2025'!$B$14,IF(V1170="PRINCIPAL",'TARIFAS 2025'!$B$11,IF(V1170="INTERMEDIA",'TARIFAS 2025'!$C$11,IF(V1170="LEJANA",'TARIFAS 2025'!$D$11))))</f>
        <v>31419</v>
      </c>
      <c r="AA1170" s="63">
        <f t="shared" si="18"/>
        <v>31419</v>
      </c>
      <c r="AB1170" s="41"/>
      <c r="AC1170" s="41"/>
      <c r="AD1170" s="41"/>
      <c r="AE1170" s="41"/>
      <c r="AF1170" s="41"/>
      <c r="AG1170" s="41"/>
      <c r="AH1170" s="41"/>
      <c r="AI1170" s="41"/>
      <c r="AJ1170" s="41"/>
      <c r="AK1170" s="41"/>
      <c r="AL1170" s="41"/>
      <c r="AM1170" s="41"/>
      <c r="AN1170" s="41"/>
      <c r="AO1170" s="41"/>
      <c r="AP1170" s="41"/>
      <c r="AQ1170" s="41"/>
      <c r="AR1170" s="41"/>
      <c r="AS1170" s="41"/>
      <c r="AT1170" s="41"/>
      <c r="AU1170" s="41"/>
      <c r="AV1170" s="41"/>
      <c r="AW1170" s="41"/>
      <c r="AX1170" s="41"/>
      <c r="AY1170" s="41"/>
      <c r="AZ1170" s="41"/>
      <c r="BA1170" s="41"/>
      <c r="BB1170" s="41"/>
      <c r="BC1170" s="41"/>
      <c r="BD1170" s="41"/>
      <c r="BE1170" s="41"/>
      <c r="BF1170" s="41"/>
      <c r="BG1170" s="41"/>
    </row>
    <row r="1171" spans="1:59" s="35" customFormat="1" ht="15.6">
      <c r="A1171" s="44" t="s">
        <v>90</v>
      </c>
      <c r="B1171" s="44" t="str">
        <f>VLOOKUP(A1171,'CENTROS DE COSTOS'!A:D,2,0)</f>
        <v>0036-0005</v>
      </c>
      <c r="C1171" s="44" t="str">
        <f>VLOOKUP(A1171,'CENTROS DE COSTOS'!A:D,3,0)</f>
        <v>Wompi Noroccidente</v>
      </c>
      <c r="D1171" s="44">
        <v>5001</v>
      </c>
      <c r="E1171" s="44">
        <v>2881299</v>
      </c>
      <c r="F1171" s="44">
        <v>44999</v>
      </c>
      <c r="G1171" s="44" t="s">
        <v>35</v>
      </c>
      <c r="H1171" s="44" t="s">
        <v>122</v>
      </c>
      <c r="I1171" s="44" t="s">
        <v>2044</v>
      </c>
      <c r="J1171" s="44" t="s">
        <v>7123</v>
      </c>
      <c r="K1171" s="44" t="s">
        <v>1174</v>
      </c>
      <c r="L1171" s="44" t="s">
        <v>7124</v>
      </c>
      <c r="M1171" s="52">
        <v>45945.333333333336</v>
      </c>
      <c r="N1171" s="52">
        <v>45947.518055555556</v>
      </c>
      <c r="O1171" s="44" t="s">
        <v>37</v>
      </c>
      <c r="P1171" s="44" t="s">
        <v>37</v>
      </c>
      <c r="Q1171" s="44" t="s">
        <v>3805</v>
      </c>
      <c r="R1171" s="44" t="s">
        <v>3806</v>
      </c>
      <c r="S1171" s="44" t="s">
        <v>7125</v>
      </c>
      <c r="T1171" s="44" t="s">
        <v>1178</v>
      </c>
      <c r="U1171" s="44">
        <v>32</v>
      </c>
      <c r="V1171" s="44" t="s">
        <v>42</v>
      </c>
      <c r="W1171" s="44" t="str">
        <f>VLOOKUP(D1171,TIPOLOGIA!A:F,6,0)</f>
        <v>TERRESTRE</v>
      </c>
      <c r="X1171" s="44" t="s">
        <v>5226</v>
      </c>
      <c r="Y1171" s="44">
        <v>1</v>
      </c>
      <c r="Z1171" s="63">
        <f>IF(T1171="SOPORTE_TELEFÓNICO",'TARIFAS 2025'!$B$14,IF(V1171="PRINCIPAL",'TARIFAS 2025'!$B$11,IF(V1171="INTERMEDIA",'TARIFAS 2025'!$C$11,IF(V1171="LEJANA",'TARIFAS 2025'!$D$11))))</f>
        <v>31419</v>
      </c>
      <c r="AA1171" s="63">
        <f t="shared" si="18"/>
        <v>31419</v>
      </c>
      <c r="AB1171" s="41"/>
      <c r="AC1171" s="41"/>
      <c r="AD1171" s="41"/>
      <c r="AE1171" s="41"/>
      <c r="AF1171" s="41"/>
      <c r="AG1171" s="41"/>
      <c r="AH1171" s="41"/>
      <c r="AI1171" s="41"/>
      <c r="AJ1171" s="41"/>
      <c r="AK1171" s="41"/>
      <c r="AL1171" s="41"/>
      <c r="AM1171" s="41"/>
      <c r="AN1171" s="41"/>
      <c r="AO1171" s="41"/>
      <c r="AP1171" s="41"/>
      <c r="AQ1171" s="41"/>
      <c r="AR1171" s="41"/>
      <c r="AS1171" s="41"/>
      <c r="AT1171" s="41"/>
      <c r="AU1171" s="41"/>
      <c r="AV1171" s="41"/>
      <c r="AW1171" s="41"/>
      <c r="AX1171" s="41"/>
      <c r="AY1171" s="41"/>
      <c r="AZ1171" s="41"/>
      <c r="BA1171" s="41"/>
      <c r="BB1171" s="41"/>
      <c r="BC1171" s="41"/>
      <c r="BD1171" s="41"/>
      <c r="BE1171" s="41"/>
      <c r="BF1171" s="41"/>
      <c r="BG1171" s="41"/>
    </row>
    <row r="1172" spans="1:59" s="35" customFormat="1" ht="15.6">
      <c r="A1172" s="44" t="s">
        <v>79</v>
      </c>
      <c r="B1172" s="44" t="str">
        <f>VLOOKUP(A1172,'CENTROS DE COSTOS'!A:D,2,0)</f>
        <v>0036-0003</v>
      </c>
      <c r="C1172" s="44" t="str">
        <f>VLOOKUP(A1172,'CENTROS DE COSTOS'!A:D,3,0)</f>
        <v>Wompi Suroccidente</v>
      </c>
      <c r="D1172" s="44">
        <v>76001</v>
      </c>
      <c r="E1172" s="44">
        <v>2881502</v>
      </c>
      <c r="F1172" s="44">
        <v>71394</v>
      </c>
      <c r="G1172" s="44" t="s">
        <v>35</v>
      </c>
      <c r="H1172" s="44" t="s">
        <v>1103</v>
      </c>
      <c r="I1172" s="44" t="s">
        <v>79</v>
      </c>
      <c r="J1172" s="44" t="s">
        <v>7126</v>
      </c>
      <c r="K1172" s="44" t="s">
        <v>1174</v>
      </c>
      <c r="L1172" s="44" t="s">
        <v>7127</v>
      </c>
      <c r="M1172" s="52">
        <v>45945.333333333336</v>
      </c>
      <c r="N1172" s="52">
        <v>45947.520138888889</v>
      </c>
      <c r="O1172" s="44" t="s">
        <v>37</v>
      </c>
      <c r="P1172" s="44" t="s">
        <v>37</v>
      </c>
      <c r="Q1172" s="44" t="s">
        <v>3805</v>
      </c>
      <c r="R1172" s="44" t="s">
        <v>3806</v>
      </c>
      <c r="S1172" s="44" t="s">
        <v>7128</v>
      </c>
      <c r="T1172" s="44" t="s">
        <v>1178</v>
      </c>
      <c r="U1172" s="44">
        <v>24</v>
      </c>
      <c r="V1172" s="44" t="s">
        <v>42</v>
      </c>
      <c r="W1172" s="44" t="str">
        <f>VLOOKUP(D1172,TIPOLOGIA!A:F,6,0)</f>
        <v>TERRESTRE</v>
      </c>
      <c r="X1172" s="44" t="s">
        <v>2496</v>
      </c>
      <c r="Y1172" s="44">
        <v>1</v>
      </c>
      <c r="Z1172" s="63">
        <f>IF(T1172="SOPORTE_TELEFÓNICO",'TARIFAS 2025'!$B$14,IF(V1172="PRINCIPAL",'TARIFAS 2025'!$B$11,IF(V1172="INTERMEDIA",'TARIFAS 2025'!$C$11,IF(V1172="LEJANA",'TARIFAS 2025'!$D$11))))</f>
        <v>31419</v>
      </c>
      <c r="AA1172" s="63">
        <f t="shared" si="18"/>
        <v>31419</v>
      </c>
      <c r="AB1172" s="41"/>
      <c r="AC1172" s="41"/>
      <c r="AD1172" s="41"/>
      <c r="AE1172" s="41"/>
      <c r="AF1172" s="41"/>
      <c r="AG1172" s="41"/>
      <c r="AH1172" s="41"/>
      <c r="AI1172" s="41"/>
      <c r="AJ1172" s="41"/>
      <c r="AK1172" s="41"/>
      <c r="AL1172" s="41"/>
      <c r="AM1172" s="41"/>
      <c r="AN1172" s="41"/>
      <c r="AO1172" s="41"/>
      <c r="AP1172" s="41"/>
      <c r="AQ1172" s="41"/>
      <c r="AR1172" s="41"/>
      <c r="AS1172" s="41"/>
      <c r="AT1172" s="41"/>
      <c r="AU1172" s="41"/>
      <c r="AV1172" s="41"/>
      <c r="AW1172" s="41"/>
      <c r="AX1172" s="41"/>
      <c r="AY1172" s="41"/>
      <c r="AZ1172" s="41"/>
      <c r="BA1172" s="41"/>
      <c r="BB1172" s="41"/>
      <c r="BC1172" s="41"/>
      <c r="BD1172" s="41"/>
      <c r="BE1172" s="41"/>
      <c r="BF1172" s="41"/>
      <c r="BG1172" s="41"/>
    </row>
    <row r="1173" spans="1:59" s="35" customFormat="1" ht="15.6">
      <c r="A1173" s="44" t="s">
        <v>100</v>
      </c>
      <c r="B1173" s="44" t="str">
        <f>VLOOKUP(A1173,'CENTROS DE COSTOS'!A:D,2,0)</f>
        <v>0036-0006</v>
      </c>
      <c r="C1173" s="44" t="str">
        <f>VLOOKUP(A1173,'CENTROS DE COSTOS'!A:D,3,0)</f>
        <v>Wompi Oriente</v>
      </c>
      <c r="D1173" s="44">
        <v>50001</v>
      </c>
      <c r="E1173" s="44">
        <v>2881382</v>
      </c>
      <c r="F1173" s="44">
        <v>59148</v>
      </c>
      <c r="G1173" s="44" t="s">
        <v>35</v>
      </c>
      <c r="H1173" s="44" t="s">
        <v>816</v>
      </c>
      <c r="I1173" s="44" t="s">
        <v>100</v>
      </c>
      <c r="J1173" s="44" t="s">
        <v>7129</v>
      </c>
      <c r="K1173" s="44" t="s">
        <v>1174</v>
      </c>
      <c r="L1173" s="44" t="s">
        <v>7130</v>
      </c>
      <c r="M1173" s="52">
        <v>45945.333333333336</v>
      </c>
      <c r="N1173" s="52">
        <v>45947.522222222222</v>
      </c>
      <c r="O1173" s="44" t="s">
        <v>37</v>
      </c>
      <c r="P1173" s="44" t="s">
        <v>37</v>
      </c>
      <c r="Q1173" s="44" t="s">
        <v>3805</v>
      </c>
      <c r="R1173" s="44" t="s">
        <v>3806</v>
      </c>
      <c r="S1173" s="44" t="s">
        <v>7131</v>
      </c>
      <c r="T1173" s="44" t="s">
        <v>1178</v>
      </c>
      <c r="U1173" s="44">
        <v>56</v>
      </c>
      <c r="V1173" s="44" t="s">
        <v>42</v>
      </c>
      <c r="W1173" s="44" t="str">
        <f>VLOOKUP(D1173,TIPOLOGIA!A:F,6,0)</f>
        <v>TERRESTRE</v>
      </c>
      <c r="X1173" s="44" t="s">
        <v>6708</v>
      </c>
      <c r="Y1173" s="44">
        <v>1</v>
      </c>
      <c r="Z1173" s="63">
        <f>IF(T1173="SOPORTE_TELEFÓNICO",'TARIFAS 2025'!$B$14,IF(V1173="PRINCIPAL",'TARIFAS 2025'!$B$11,IF(V1173="INTERMEDIA",'TARIFAS 2025'!$C$11,IF(V1173="LEJANA",'TARIFAS 2025'!$D$11))))</f>
        <v>31419</v>
      </c>
      <c r="AA1173" s="63">
        <f t="shared" si="18"/>
        <v>31419</v>
      </c>
      <c r="AB1173" s="41"/>
      <c r="AC1173" s="41"/>
      <c r="AD1173" s="41"/>
      <c r="AE1173" s="41"/>
      <c r="AF1173" s="41"/>
      <c r="AG1173" s="41"/>
      <c r="AH1173" s="41"/>
      <c r="AI1173" s="41"/>
      <c r="AJ1173" s="41"/>
      <c r="AK1173" s="41"/>
      <c r="AL1173" s="41"/>
      <c r="AM1173" s="41"/>
      <c r="AN1173" s="41"/>
      <c r="AO1173" s="41"/>
      <c r="AP1173" s="41"/>
      <c r="AQ1173" s="41"/>
      <c r="AR1173" s="41"/>
      <c r="AS1173" s="41"/>
      <c r="AT1173" s="41"/>
      <c r="AU1173" s="41"/>
      <c r="AV1173" s="41"/>
      <c r="AW1173" s="41"/>
      <c r="AX1173" s="41"/>
      <c r="AY1173" s="41"/>
      <c r="AZ1173" s="41"/>
      <c r="BA1173" s="41"/>
      <c r="BB1173" s="41"/>
      <c r="BC1173" s="41"/>
      <c r="BD1173" s="41"/>
      <c r="BE1173" s="41"/>
      <c r="BF1173" s="41"/>
      <c r="BG1173" s="41"/>
    </row>
    <row r="1174" spans="1:59" s="35" customFormat="1">
      <c r="A1174" s="44" t="s">
        <v>90</v>
      </c>
      <c r="B1174" s="44" t="str">
        <f>VLOOKUP(A1174,'CENTROS DE COSTOS'!A:D,2,0)</f>
        <v>0036-0005</v>
      </c>
      <c r="C1174" s="44" t="str">
        <f>VLOOKUP(A1174,'CENTROS DE COSTOS'!A:D,3,0)</f>
        <v>Wompi Noroccidente</v>
      </c>
      <c r="D1174" s="44">
        <v>5001</v>
      </c>
      <c r="E1174" s="44">
        <v>2885806</v>
      </c>
      <c r="F1174" s="44">
        <v>52213</v>
      </c>
      <c r="G1174" s="44" t="s">
        <v>35</v>
      </c>
      <c r="H1174" s="44" t="s">
        <v>122</v>
      </c>
      <c r="I1174" s="44" t="s">
        <v>2044</v>
      </c>
      <c r="J1174" s="44" t="s">
        <v>7132</v>
      </c>
      <c r="K1174" s="44" t="s">
        <v>1174</v>
      </c>
      <c r="L1174" s="44" t="s">
        <v>7133</v>
      </c>
      <c r="M1174" s="52">
        <v>45945.556250000001</v>
      </c>
      <c r="N1174" s="52">
        <v>45947.552083333336</v>
      </c>
      <c r="O1174" s="44" t="s">
        <v>37</v>
      </c>
      <c r="P1174" s="44" t="s">
        <v>37</v>
      </c>
      <c r="Q1174" s="44" t="s">
        <v>3805</v>
      </c>
      <c r="R1174" s="44" t="s">
        <v>3806</v>
      </c>
      <c r="S1174" s="44" t="s">
        <v>7134</v>
      </c>
      <c r="T1174" s="44" t="s">
        <v>1178</v>
      </c>
      <c r="U1174" s="44">
        <v>32</v>
      </c>
      <c r="V1174" s="44" t="s">
        <v>42</v>
      </c>
      <c r="W1174" s="44" t="str">
        <f>VLOOKUP(D1174,TIPOLOGIA!A:F,6,0)</f>
        <v>TERRESTRE</v>
      </c>
      <c r="X1174" s="44" t="s">
        <v>1223</v>
      </c>
      <c r="Y1174" s="44">
        <v>1</v>
      </c>
      <c r="Z1174" s="63">
        <f>IF(T1174="SOPORTE_TELEFÓNICO",'TARIFAS 2025'!$B$14,IF(V1174="PRINCIPAL",'TARIFAS 2025'!$B$11,IF(V1174="INTERMEDIA",'TARIFAS 2025'!$C$11,IF(V1174="LEJANA",'TARIFAS 2025'!$D$11))))</f>
        <v>31419</v>
      </c>
      <c r="AA1174" s="63">
        <f t="shared" si="18"/>
        <v>31419</v>
      </c>
    </row>
    <row r="1175" spans="1:59" s="35" customFormat="1">
      <c r="A1175" s="44" t="s">
        <v>90</v>
      </c>
      <c r="B1175" s="44" t="str">
        <f>VLOOKUP(A1175,'CENTROS DE COSTOS'!A:D,2,0)</f>
        <v>0036-0005</v>
      </c>
      <c r="C1175" s="44" t="str">
        <f>VLOOKUP(A1175,'CENTROS DE COSTOS'!A:D,3,0)</f>
        <v>Wompi Noroccidente</v>
      </c>
      <c r="D1175" s="44">
        <v>5088</v>
      </c>
      <c r="E1175" s="44">
        <v>2878020</v>
      </c>
      <c r="F1175" s="44">
        <v>30300</v>
      </c>
      <c r="G1175" s="44" t="s">
        <v>35</v>
      </c>
      <c r="H1175" s="44" t="s">
        <v>122</v>
      </c>
      <c r="I1175" s="44" t="s">
        <v>157</v>
      </c>
      <c r="J1175" s="44" t="s">
        <v>7135</v>
      </c>
      <c r="K1175" s="44" t="s">
        <v>1174</v>
      </c>
      <c r="L1175" s="44" t="s">
        <v>7136</v>
      </c>
      <c r="M1175" s="52">
        <v>45944.477777777778</v>
      </c>
      <c r="N1175" s="52">
        <v>45947.552777777775</v>
      </c>
      <c r="O1175" s="44" t="s">
        <v>37</v>
      </c>
      <c r="P1175" s="44" t="s">
        <v>37</v>
      </c>
      <c r="Q1175" s="44" t="s">
        <v>3805</v>
      </c>
      <c r="R1175" s="44" t="s">
        <v>3806</v>
      </c>
      <c r="S1175" s="44" t="s">
        <v>7137</v>
      </c>
      <c r="T1175" s="44" t="s">
        <v>1178</v>
      </c>
      <c r="U1175" s="44">
        <v>64</v>
      </c>
      <c r="V1175" s="44" t="s">
        <v>42</v>
      </c>
      <c r="W1175" s="44" t="str">
        <f>VLOOKUP(D1175,TIPOLOGIA!A:F,6,0)</f>
        <v>TERRESTRE</v>
      </c>
      <c r="X1175" s="44" t="s">
        <v>3837</v>
      </c>
      <c r="Y1175" s="44">
        <v>1</v>
      </c>
      <c r="Z1175" s="63">
        <f>IF(T1175="SOPORTE_TELEFÓNICO",'TARIFAS 2025'!$B$14,IF(V1175="PRINCIPAL",'TARIFAS 2025'!$B$11,IF(V1175="INTERMEDIA",'TARIFAS 2025'!$C$11,IF(V1175="LEJANA",'TARIFAS 2025'!$D$11))))</f>
        <v>31419</v>
      </c>
      <c r="AA1175" s="63">
        <f t="shared" ref="AA1175:AA1238" si="19">Z1175*Y1175</f>
        <v>31419</v>
      </c>
    </row>
    <row r="1176" spans="1:59" s="35" customFormat="1">
      <c r="A1176" s="44" t="s">
        <v>90</v>
      </c>
      <c r="B1176" s="44" t="str">
        <f>VLOOKUP(A1176,'CENTROS DE COSTOS'!A:D,2,0)</f>
        <v>0036-0005</v>
      </c>
      <c r="C1176" s="44" t="str">
        <f>VLOOKUP(A1176,'CENTROS DE COSTOS'!A:D,3,0)</f>
        <v>Wompi Noroccidente</v>
      </c>
      <c r="D1176" s="44">
        <v>5001</v>
      </c>
      <c r="E1176" s="44">
        <v>2885705</v>
      </c>
      <c r="F1176" s="44">
        <v>63729</v>
      </c>
      <c r="G1176" s="44" t="s">
        <v>35</v>
      </c>
      <c r="H1176" s="44" t="s">
        <v>122</v>
      </c>
      <c r="I1176" s="44" t="s">
        <v>2044</v>
      </c>
      <c r="J1176" s="44" t="s">
        <v>7138</v>
      </c>
      <c r="K1176" s="44" t="s">
        <v>1174</v>
      </c>
      <c r="L1176" s="44" t="s">
        <v>7139</v>
      </c>
      <c r="M1176" s="52">
        <v>45945.529166666667</v>
      </c>
      <c r="N1176" s="52">
        <v>45947.553472222222</v>
      </c>
      <c r="O1176" s="44" t="s">
        <v>37</v>
      </c>
      <c r="P1176" s="44" t="s">
        <v>37</v>
      </c>
      <c r="Q1176" s="44" t="s">
        <v>3805</v>
      </c>
      <c r="R1176" s="44" t="s">
        <v>3806</v>
      </c>
      <c r="S1176" s="44" t="s">
        <v>7140</v>
      </c>
      <c r="T1176" s="44" t="s">
        <v>1178</v>
      </c>
      <c r="U1176" s="44">
        <v>64</v>
      </c>
      <c r="V1176" s="44" t="s">
        <v>42</v>
      </c>
      <c r="W1176" s="44" t="str">
        <f>VLOOKUP(D1176,TIPOLOGIA!A:F,6,0)</f>
        <v>TERRESTRE</v>
      </c>
      <c r="X1176" s="44" t="s">
        <v>3837</v>
      </c>
      <c r="Y1176" s="44">
        <v>1</v>
      </c>
      <c r="Z1176" s="63">
        <f>IF(T1176="SOPORTE_TELEFÓNICO",'TARIFAS 2025'!$B$14,IF(V1176="PRINCIPAL",'TARIFAS 2025'!$B$11,IF(V1176="INTERMEDIA",'TARIFAS 2025'!$C$11,IF(V1176="LEJANA",'TARIFAS 2025'!$D$11))))</f>
        <v>31419</v>
      </c>
      <c r="AA1176" s="63">
        <f t="shared" si="19"/>
        <v>31419</v>
      </c>
    </row>
    <row r="1177" spans="1:59" s="35" customFormat="1">
      <c r="A1177" s="44" t="s">
        <v>83</v>
      </c>
      <c r="B1177" s="44" t="str">
        <f>VLOOKUP(A1177,'CENTROS DE COSTOS'!A:D,2,0)</f>
        <v>0036-0007</v>
      </c>
      <c r="C1177" s="44" t="str">
        <f>VLOOKUP(A1177,'CENTROS DE COSTOS'!A:D,3,0)</f>
        <v>Wompi Santander</v>
      </c>
      <c r="D1177" s="44">
        <v>54001</v>
      </c>
      <c r="E1177" s="44">
        <v>2882902</v>
      </c>
      <c r="F1177" s="44">
        <v>75391</v>
      </c>
      <c r="G1177" s="44" t="s">
        <v>35</v>
      </c>
      <c r="H1177" s="44" t="s">
        <v>893</v>
      </c>
      <c r="I1177" s="44" t="s">
        <v>83</v>
      </c>
      <c r="J1177" s="44" t="s">
        <v>7141</v>
      </c>
      <c r="K1177" s="44" t="s">
        <v>1174</v>
      </c>
      <c r="L1177" s="44" t="s">
        <v>7142</v>
      </c>
      <c r="M1177" s="52">
        <v>45945.369444444441</v>
      </c>
      <c r="N1177" s="52">
        <v>45947.556944444441</v>
      </c>
      <c r="O1177" s="44" t="s">
        <v>37</v>
      </c>
      <c r="P1177" s="44" t="s">
        <v>37</v>
      </c>
      <c r="Q1177" s="44" t="s">
        <v>3805</v>
      </c>
      <c r="R1177" s="44" t="s">
        <v>3806</v>
      </c>
      <c r="S1177" s="44" t="s">
        <v>7143</v>
      </c>
      <c r="T1177" s="44" t="s">
        <v>1178</v>
      </c>
      <c r="U1177" s="44">
        <v>24</v>
      </c>
      <c r="V1177" s="44" t="s">
        <v>42</v>
      </c>
      <c r="W1177" s="44" t="str">
        <f>VLOOKUP(D1177,TIPOLOGIA!A:F,6,0)</f>
        <v>TERRESTRE</v>
      </c>
      <c r="X1177" s="44" t="s">
        <v>3837</v>
      </c>
      <c r="Y1177" s="44">
        <v>1</v>
      </c>
      <c r="Z1177" s="63">
        <f>IF(T1177="SOPORTE_TELEFÓNICO",'TARIFAS 2025'!$B$14,IF(V1177="PRINCIPAL",'TARIFAS 2025'!$B$11,IF(V1177="INTERMEDIA",'TARIFAS 2025'!$C$11,IF(V1177="LEJANA",'TARIFAS 2025'!$D$11))))</f>
        <v>31419</v>
      </c>
      <c r="AA1177" s="63">
        <f t="shared" si="19"/>
        <v>31419</v>
      </c>
    </row>
    <row r="1178" spans="1:59" s="35" customFormat="1">
      <c r="A1178" s="44" t="s">
        <v>100</v>
      </c>
      <c r="B1178" s="44" t="str">
        <f>VLOOKUP(A1178,'CENTROS DE COSTOS'!A:D,2,0)</f>
        <v>0036-0006</v>
      </c>
      <c r="C1178" s="44" t="str">
        <f>VLOOKUP(A1178,'CENTROS DE COSTOS'!A:D,3,0)</f>
        <v>Wompi Oriente</v>
      </c>
      <c r="D1178" s="44">
        <v>50001</v>
      </c>
      <c r="E1178" s="44">
        <v>2883360</v>
      </c>
      <c r="F1178" s="44">
        <v>65057</v>
      </c>
      <c r="G1178" s="44" t="s">
        <v>35</v>
      </c>
      <c r="H1178" s="44" t="s">
        <v>816</v>
      </c>
      <c r="I1178" s="44" t="s">
        <v>100</v>
      </c>
      <c r="J1178" s="44" t="s">
        <v>7144</v>
      </c>
      <c r="K1178" s="44" t="s">
        <v>1174</v>
      </c>
      <c r="L1178" s="44" t="s">
        <v>7145</v>
      </c>
      <c r="M1178" s="52">
        <v>45945.399305555555</v>
      </c>
      <c r="N1178" s="52">
        <v>45947.559027777781</v>
      </c>
      <c r="O1178" s="44" t="s">
        <v>37</v>
      </c>
      <c r="P1178" s="44" t="s">
        <v>37</v>
      </c>
      <c r="Q1178" s="44" t="s">
        <v>4094</v>
      </c>
      <c r="R1178" s="44" t="s">
        <v>4095</v>
      </c>
      <c r="S1178" s="44" t="s">
        <v>7146</v>
      </c>
      <c r="T1178" s="44" t="s">
        <v>1178</v>
      </c>
      <c r="U1178" s="44"/>
      <c r="V1178" s="44" t="s">
        <v>42</v>
      </c>
      <c r="W1178" s="44" t="str">
        <f>VLOOKUP(D1178,TIPOLOGIA!A:F,6,0)</f>
        <v>TERRESTRE</v>
      </c>
      <c r="X1178" s="44" t="s">
        <v>1286</v>
      </c>
      <c r="Y1178" s="44">
        <v>1</v>
      </c>
      <c r="Z1178" s="63">
        <f>IF(T1178="SOPORTE_TELEFÓNICO",'TARIFAS 2025'!$B$14,IF(V1178="PRINCIPAL",'TARIFAS 2025'!$B$11,IF(V1178="INTERMEDIA",'TARIFAS 2025'!$C$11,IF(V1178="LEJANA",'TARIFAS 2025'!$D$11))))</f>
        <v>31419</v>
      </c>
      <c r="AA1178" s="63">
        <f t="shared" si="19"/>
        <v>31419</v>
      </c>
    </row>
    <row r="1179" spans="1:59" s="35" customFormat="1">
      <c r="A1179" s="44" t="s">
        <v>87</v>
      </c>
      <c r="B1179" s="44" t="str">
        <f>VLOOKUP(A1179,'CENTROS DE COSTOS'!A:D,2,0)</f>
        <v>0036-0006</v>
      </c>
      <c r="C1179" s="44" t="str">
        <f>VLOOKUP(A1179,'CENTROS DE COSTOS'!A:D,3,0)</f>
        <v>Wompi Oriente</v>
      </c>
      <c r="D1179" s="44">
        <v>73001</v>
      </c>
      <c r="E1179" s="44">
        <v>2883735</v>
      </c>
      <c r="F1179" s="44">
        <v>71037</v>
      </c>
      <c r="G1179" s="44" t="s">
        <v>35</v>
      </c>
      <c r="H1179" s="44" t="s">
        <v>1058</v>
      </c>
      <c r="I1179" s="44" t="s">
        <v>87</v>
      </c>
      <c r="J1179" s="44" t="s">
        <v>7147</v>
      </c>
      <c r="K1179" s="44" t="s">
        <v>1174</v>
      </c>
      <c r="L1179" s="44" t="s">
        <v>7148</v>
      </c>
      <c r="M1179" s="52">
        <v>45945.413888888892</v>
      </c>
      <c r="N1179" s="52">
        <v>45947.560416666667</v>
      </c>
      <c r="O1179" s="44" t="s">
        <v>37</v>
      </c>
      <c r="P1179" s="44" t="s">
        <v>37</v>
      </c>
      <c r="Q1179" s="44" t="s">
        <v>3805</v>
      </c>
      <c r="R1179" s="44" t="s">
        <v>3806</v>
      </c>
      <c r="S1179" s="44" t="s">
        <v>7149</v>
      </c>
      <c r="T1179" s="44" t="s">
        <v>1178</v>
      </c>
      <c r="U1179" s="44">
        <v>24</v>
      </c>
      <c r="V1179" s="44" t="s">
        <v>42</v>
      </c>
      <c r="W1179" s="44" t="str">
        <f>VLOOKUP(D1179,TIPOLOGIA!A:F,6,0)</f>
        <v>TERRESTRE</v>
      </c>
      <c r="X1179" s="44" t="s">
        <v>5140</v>
      </c>
      <c r="Y1179" s="44">
        <v>1</v>
      </c>
      <c r="Z1179" s="63">
        <f>IF(T1179="SOPORTE_TELEFÓNICO",'TARIFAS 2025'!$B$14,IF(V1179="PRINCIPAL",'TARIFAS 2025'!$B$11,IF(V1179="INTERMEDIA",'TARIFAS 2025'!$C$11,IF(V1179="LEJANA",'TARIFAS 2025'!$D$11))))</f>
        <v>31419</v>
      </c>
      <c r="AA1179" s="63">
        <f t="shared" si="19"/>
        <v>31419</v>
      </c>
    </row>
    <row r="1180" spans="1:59" s="35" customFormat="1">
      <c r="A1180" s="44" t="s">
        <v>94</v>
      </c>
      <c r="B1180" s="44" t="str">
        <f>VLOOKUP(A1180,'CENTROS DE COSTOS'!A:D,2,0)</f>
        <v>0036-0002</v>
      </c>
      <c r="C1180" s="44" t="str">
        <f>VLOOKUP(A1180,'CENTROS DE COSTOS'!A:D,3,0)</f>
        <v>Wompi Eje Cafetero</v>
      </c>
      <c r="D1180" s="44">
        <v>63470</v>
      </c>
      <c r="E1180" s="44">
        <v>2897341</v>
      </c>
      <c r="F1180" s="44">
        <v>32105</v>
      </c>
      <c r="G1180" s="44" t="s">
        <v>35</v>
      </c>
      <c r="H1180" s="44" t="s">
        <v>941</v>
      </c>
      <c r="I1180" s="44" t="s">
        <v>947</v>
      </c>
      <c r="J1180" s="44" t="s">
        <v>7150</v>
      </c>
      <c r="K1180" s="44" t="s">
        <v>1174</v>
      </c>
      <c r="L1180" s="44" t="s">
        <v>7151</v>
      </c>
      <c r="M1180" s="52">
        <v>45947.576388888891</v>
      </c>
      <c r="N1180" s="52">
        <v>45947.576388888891</v>
      </c>
      <c r="O1180" s="44" t="s">
        <v>37</v>
      </c>
      <c r="P1180" s="44" t="s">
        <v>37</v>
      </c>
      <c r="Q1180" s="44" t="s">
        <v>3805</v>
      </c>
      <c r="R1180" s="44" t="s">
        <v>3806</v>
      </c>
      <c r="S1180" s="44" t="s">
        <v>7152</v>
      </c>
      <c r="T1180" s="44" t="s">
        <v>3828</v>
      </c>
      <c r="U1180" s="44">
        <v>64</v>
      </c>
      <c r="V1180" s="44" t="s">
        <v>43</v>
      </c>
      <c r="W1180" s="44" t="str">
        <f>VLOOKUP(D1180,TIPOLOGIA!A:F,6,0)</f>
        <v>TERRESTRE</v>
      </c>
      <c r="X1180" s="44" t="s">
        <v>2253</v>
      </c>
      <c r="Y1180" s="44">
        <v>1</v>
      </c>
      <c r="Z1180" s="63">
        <f>IF(T1180="SOPORTE_TELEFÓNICO",'TARIFAS 2025'!$B$14,IF(V1180="PRINCIPAL",'TARIFAS 2025'!$B$11,IF(V1180="INTERMEDIA",'TARIFAS 2025'!$C$11,IF(V1180="LEJANA",'TARIFAS 2025'!$D$11))))</f>
        <v>36351</v>
      </c>
      <c r="AA1180" s="63">
        <f t="shared" si="19"/>
        <v>36351</v>
      </c>
    </row>
    <row r="1181" spans="1:59" s="35" customFormat="1">
      <c r="A1181" s="44" t="s">
        <v>94</v>
      </c>
      <c r="B1181" s="44" t="str">
        <f>VLOOKUP(A1181,'CENTROS DE COSTOS'!A:D,2,0)</f>
        <v>0036-0002</v>
      </c>
      <c r="C1181" s="44" t="str">
        <f>VLOOKUP(A1181,'CENTROS DE COSTOS'!A:D,3,0)</f>
        <v>Wompi Eje Cafetero</v>
      </c>
      <c r="D1181" s="44">
        <v>66001</v>
      </c>
      <c r="E1181" s="44">
        <v>2893740</v>
      </c>
      <c r="F1181" s="44">
        <v>36833</v>
      </c>
      <c r="G1181" s="44" t="s">
        <v>35</v>
      </c>
      <c r="H1181" s="44" t="s">
        <v>460</v>
      </c>
      <c r="I1181" s="44" t="s">
        <v>94</v>
      </c>
      <c r="J1181" s="44" t="s">
        <v>7153</v>
      </c>
      <c r="K1181" s="44" t="s">
        <v>1174</v>
      </c>
      <c r="L1181" s="44" t="s">
        <v>7154</v>
      </c>
      <c r="M1181" s="52">
        <v>45947.333333333336</v>
      </c>
      <c r="N1181" s="52">
        <v>45947.602083333331</v>
      </c>
      <c r="O1181" s="44" t="s">
        <v>37</v>
      </c>
      <c r="P1181" s="44" t="s">
        <v>37</v>
      </c>
      <c r="Q1181" s="44" t="s">
        <v>3805</v>
      </c>
      <c r="R1181" s="44" t="s">
        <v>3806</v>
      </c>
      <c r="S1181" s="44" t="s">
        <v>7155</v>
      </c>
      <c r="T1181" s="44" t="s">
        <v>1178</v>
      </c>
      <c r="U1181" s="44">
        <v>64</v>
      </c>
      <c r="V1181" s="44" t="s">
        <v>42</v>
      </c>
      <c r="W1181" s="44" t="str">
        <f>VLOOKUP(D1181,TIPOLOGIA!A:F,6,0)</f>
        <v>TERRESTRE</v>
      </c>
      <c r="X1181" s="44" t="s">
        <v>4908</v>
      </c>
      <c r="Y1181" s="44">
        <v>1</v>
      </c>
      <c r="Z1181" s="63">
        <f>IF(T1181="SOPORTE_TELEFÓNICO",'TARIFAS 2025'!$B$14,IF(V1181="PRINCIPAL",'TARIFAS 2025'!$B$11,IF(V1181="INTERMEDIA",'TARIFAS 2025'!$C$11,IF(V1181="LEJANA",'TARIFAS 2025'!$D$11))))</f>
        <v>31419</v>
      </c>
      <c r="AA1181" s="63">
        <f t="shared" si="19"/>
        <v>31419</v>
      </c>
    </row>
    <row r="1182" spans="1:59" s="35" customFormat="1">
      <c r="A1182" s="44" t="s">
        <v>73</v>
      </c>
      <c r="B1182" s="44" t="str">
        <f>VLOOKUP(A1182,'CENTROS DE COSTOS'!A:D,2,0)</f>
        <v>0036-0004</v>
      </c>
      <c r="C1182" s="44" t="str">
        <f>VLOOKUP(A1182,'CENTROS DE COSTOS'!A:D,3,0)</f>
        <v>Wompi Centro</v>
      </c>
      <c r="D1182" s="44">
        <v>11001</v>
      </c>
      <c r="E1182" s="44">
        <v>2887558</v>
      </c>
      <c r="F1182" s="44">
        <v>72344</v>
      </c>
      <c r="G1182" s="44" t="s">
        <v>35</v>
      </c>
      <c r="H1182" s="44" t="s">
        <v>620</v>
      </c>
      <c r="I1182" s="44" t="s">
        <v>2057</v>
      </c>
      <c r="J1182" s="44" t="s">
        <v>7156</v>
      </c>
      <c r="K1182" s="44" t="s">
        <v>1174</v>
      </c>
      <c r="L1182" s="44" t="s">
        <v>7157</v>
      </c>
      <c r="M1182" s="52">
        <v>45945.603472222225</v>
      </c>
      <c r="N1182" s="52">
        <v>45947.602777777778</v>
      </c>
      <c r="O1182" s="44" t="s">
        <v>37</v>
      </c>
      <c r="P1182" s="44" t="s">
        <v>37</v>
      </c>
      <c r="Q1182" s="44" t="s">
        <v>3805</v>
      </c>
      <c r="R1182" s="44" t="s">
        <v>3806</v>
      </c>
      <c r="S1182" s="44" t="s">
        <v>7158</v>
      </c>
      <c r="T1182" s="44" t="s">
        <v>1178</v>
      </c>
      <c r="U1182" s="44">
        <v>32</v>
      </c>
      <c r="V1182" s="44" t="s">
        <v>42</v>
      </c>
      <c r="W1182" s="44" t="str">
        <f>VLOOKUP(D1182,TIPOLOGIA!A:F,6,0)</f>
        <v>TERRESTRE</v>
      </c>
      <c r="X1182" s="44" t="s">
        <v>1321</v>
      </c>
      <c r="Y1182" s="44">
        <v>1</v>
      </c>
      <c r="Z1182" s="63">
        <f>IF(T1182="SOPORTE_TELEFÓNICO",'TARIFAS 2025'!$B$14,IF(V1182="PRINCIPAL",'TARIFAS 2025'!$B$11,IF(V1182="INTERMEDIA",'TARIFAS 2025'!$C$11,IF(V1182="LEJANA",'TARIFAS 2025'!$D$11))))</f>
        <v>31419</v>
      </c>
      <c r="AA1182" s="63">
        <f t="shared" si="19"/>
        <v>31419</v>
      </c>
    </row>
    <row r="1183" spans="1:59" s="35" customFormat="1">
      <c r="A1183" s="44" t="s">
        <v>73</v>
      </c>
      <c r="B1183" s="44" t="str">
        <f>VLOOKUP(A1183,'CENTROS DE COSTOS'!A:D,2,0)</f>
        <v>0036-0004</v>
      </c>
      <c r="C1183" s="44" t="str">
        <f>VLOOKUP(A1183,'CENTROS DE COSTOS'!A:D,3,0)</f>
        <v>Wompi Centro</v>
      </c>
      <c r="D1183" s="44">
        <v>11001</v>
      </c>
      <c r="E1183" s="44">
        <v>2892644</v>
      </c>
      <c r="F1183" s="44">
        <v>52325</v>
      </c>
      <c r="G1183" s="44" t="s">
        <v>35</v>
      </c>
      <c r="H1183" s="44" t="s">
        <v>620</v>
      </c>
      <c r="I1183" s="44" t="s">
        <v>2057</v>
      </c>
      <c r="J1183" s="44" t="s">
        <v>7159</v>
      </c>
      <c r="K1183" s="44" t="s">
        <v>1174</v>
      </c>
      <c r="L1183" s="44" t="s">
        <v>7160</v>
      </c>
      <c r="M1183" s="52">
        <v>45946.642361111109</v>
      </c>
      <c r="N1183" s="52">
        <v>45947.604166666664</v>
      </c>
      <c r="O1183" s="44" t="s">
        <v>37</v>
      </c>
      <c r="P1183" s="44" t="s">
        <v>37</v>
      </c>
      <c r="Q1183" s="44" t="s">
        <v>3805</v>
      </c>
      <c r="R1183" s="44" t="s">
        <v>3806</v>
      </c>
      <c r="S1183" s="44" t="s">
        <v>7161</v>
      </c>
      <c r="T1183" s="44" t="s">
        <v>1178</v>
      </c>
      <c r="U1183" s="44">
        <v>64</v>
      </c>
      <c r="V1183" s="44" t="s">
        <v>42</v>
      </c>
      <c r="W1183" s="44" t="str">
        <f>VLOOKUP(D1183,TIPOLOGIA!A:F,6,0)</f>
        <v>TERRESTRE</v>
      </c>
      <c r="X1183" s="44" t="s">
        <v>1217</v>
      </c>
      <c r="Y1183" s="44">
        <v>1</v>
      </c>
      <c r="Z1183" s="63">
        <f>IF(T1183="SOPORTE_TELEFÓNICO",'TARIFAS 2025'!$B$14,IF(V1183="PRINCIPAL",'TARIFAS 2025'!$B$11,IF(V1183="INTERMEDIA",'TARIFAS 2025'!$C$11,IF(V1183="LEJANA",'TARIFAS 2025'!$D$11))))</f>
        <v>31419</v>
      </c>
      <c r="AA1183" s="63">
        <f t="shared" si="19"/>
        <v>31419</v>
      </c>
    </row>
    <row r="1184" spans="1:59" s="35" customFormat="1">
      <c r="A1184" s="44" t="s">
        <v>87</v>
      </c>
      <c r="B1184" s="44" t="str">
        <f>VLOOKUP(A1184,'CENTROS DE COSTOS'!A:D,2,0)</f>
        <v>0036-0006</v>
      </c>
      <c r="C1184" s="44" t="str">
        <f>VLOOKUP(A1184,'CENTROS DE COSTOS'!A:D,3,0)</f>
        <v>Wompi Oriente</v>
      </c>
      <c r="D1184" s="44">
        <v>73001</v>
      </c>
      <c r="E1184" s="44">
        <v>2893217</v>
      </c>
      <c r="F1184" s="44">
        <v>75098</v>
      </c>
      <c r="G1184" s="44" t="s">
        <v>35</v>
      </c>
      <c r="H1184" s="44" t="s">
        <v>1058</v>
      </c>
      <c r="I1184" s="44" t="s">
        <v>87</v>
      </c>
      <c r="J1184" s="44" t="s">
        <v>7162</v>
      </c>
      <c r="K1184" s="44" t="s">
        <v>1174</v>
      </c>
      <c r="L1184" s="44" t="s">
        <v>7163</v>
      </c>
      <c r="M1184" s="52">
        <v>45946.674305555556</v>
      </c>
      <c r="N1184" s="52">
        <v>45947.605555555558</v>
      </c>
      <c r="O1184" s="44" t="s">
        <v>37</v>
      </c>
      <c r="P1184" s="44" t="s">
        <v>37</v>
      </c>
      <c r="Q1184" s="44" t="s">
        <v>3805</v>
      </c>
      <c r="R1184" s="44" t="s">
        <v>3806</v>
      </c>
      <c r="S1184" s="44" t="s">
        <v>7164</v>
      </c>
      <c r="T1184" s="44" t="s">
        <v>1178</v>
      </c>
      <c r="U1184" s="44">
        <v>40</v>
      </c>
      <c r="V1184" s="44" t="s">
        <v>42</v>
      </c>
      <c r="W1184" s="44" t="str">
        <f>VLOOKUP(D1184,TIPOLOGIA!A:F,6,0)</f>
        <v>TERRESTRE</v>
      </c>
      <c r="X1184" s="44" t="s">
        <v>1360</v>
      </c>
      <c r="Y1184" s="44">
        <v>1</v>
      </c>
      <c r="Z1184" s="63">
        <f>IF(T1184="SOPORTE_TELEFÓNICO",'TARIFAS 2025'!$B$14,IF(V1184="PRINCIPAL",'TARIFAS 2025'!$B$11,IF(V1184="INTERMEDIA",'TARIFAS 2025'!$C$11,IF(V1184="LEJANA",'TARIFAS 2025'!$D$11))))</f>
        <v>31419</v>
      </c>
      <c r="AA1184" s="63">
        <f t="shared" si="19"/>
        <v>31419</v>
      </c>
    </row>
    <row r="1185" spans="1:27" s="35" customFormat="1">
      <c r="A1185" s="44" t="s">
        <v>73</v>
      </c>
      <c r="B1185" s="44" t="str">
        <f>VLOOKUP(A1185,'CENTROS DE COSTOS'!A:D,2,0)</f>
        <v>0036-0004</v>
      </c>
      <c r="C1185" s="44" t="str">
        <f>VLOOKUP(A1185,'CENTROS DE COSTOS'!A:D,3,0)</f>
        <v>Wompi Centro</v>
      </c>
      <c r="D1185" s="44">
        <v>11001</v>
      </c>
      <c r="E1185" s="44">
        <v>2891479</v>
      </c>
      <c r="F1185" s="44">
        <v>72329</v>
      </c>
      <c r="G1185" s="44" t="s">
        <v>35</v>
      </c>
      <c r="H1185" s="44" t="s">
        <v>620</v>
      </c>
      <c r="I1185" s="44" t="s">
        <v>2057</v>
      </c>
      <c r="J1185" s="44" t="s">
        <v>7165</v>
      </c>
      <c r="K1185" s="44" t="s">
        <v>1174</v>
      </c>
      <c r="L1185" s="44" t="s">
        <v>7166</v>
      </c>
      <c r="M1185" s="52">
        <v>45946.529861111114</v>
      </c>
      <c r="N1185" s="52">
        <v>45947.606249999997</v>
      </c>
      <c r="O1185" s="44" t="s">
        <v>37</v>
      </c>
      <c r="P1185" s="44" t="s">
        <v>37</v>
      </c>
      <c r="Q1185" s="44" t="s">
        <v>3805</v>
      </c>
      <c r="R1185" s="44" t="s">
        <v>3806</v>
      </c>
      <c r="S1185" s="44" t="s">
        <v>7167</v>
      </c>
      <c r="T1185" s="44" t="s">
        <v>1178</v>
      </c>
      <c r="U1185" s="44">
        <v>16</v>
      </c>
      <c r="V1185" s="44" t="s">
        <v>42</v>
      </c>
      <c r="W1185" s="44" t="str">
        <f>VLOOKUP(D1185,TIPOLOGIA!A:F,6,0)</f>
        <v>TERRESTRE</v>
      </c>
      <c r="X1185" s="44" t="s">
        <v>2253</v>
      </c>
      <c r="Y1185" s="44">
        <v>1</v>
      </c>
      <c r="Z1185" s="63">
        <f>IF(T1185="SOPORTE_TELEFÓNICO",'TARIFAS 2025'!$B$14,IF(V1185="PRINCIPAL",'TARIFAS 2025'!$B$11,IF(V1185="INTERMEDIA",'TARIFAS 2025'!$C$11,IF(V1185="LEJANA",'TARIFAS 2025'!$D$11))))</f>
        <v>31419</v>
      </c>
      <c r="AA1185" s="63">
        <f t="shared" si="19"/>
        <v>31419</v>
      </c>
    </row>
    <row r="1186" spans="1:27" s="35" customFormat="1">
      <c r="A1186" s="44" t="s">
        <v>79</v>
      </c>
      <c r="B1186" s="44" t="str">
        <f>VLOOKUP(A1186,'CENTROS DE COSTOS'!A:D,2,0)</f>
        <v>0036-0003</v>
      </c>
      <c r="C1186" s="44" t="str">
        <f>VLOOKUP(A1186,'CENTROS DE COSTOS'!A:D,3,0)</f>
        <v>Wompi Suroccidente</v>
      </c>
      <c r="D1186" s="44">
        <v>76520</v>
      </c>
      <c r="E1186" s="44">
        <v>2891453</v>
      </c>
      <c r="F1186" s="44">
        <v>69344</v>
      </c>
      <c r="G1186" s="44" t="s">
        <v>35</v>
      </c>
      <c r="H1186" s="44" t="s">
        <v>1103</v>
      </c>
      <c r="I1186" s="44" t="s">
        <v>1124</v>
      </c>
      <c r="J1186" s="44" t="s">
        <v>7168</v>
      </c>
      <c r="K1186" s="44" t="s">
        <v>1174</v>
      </c>
      <c r="L1186" s="44" t="s">
        <v>7169</v>
      </c>
      <c r="M1186" s="52">
        <v>45946.520833333336</v>
      </c>
      <c r="N1186" s="52">
        <v>45947.61041666667</v>
      </c>
      <c r="O1186" s="44" t="s">
        <v>37</v>
      </c>
      <c r="P1186" s="44" t="s">
        <v>37</v>
      </c>
      <c r="Q1186" s="44" t="s">
        <v>3805</v>
      </c>
      <c r="R1186" s="44" t="s">
        <v>3806</v>
      </c>
      <c r="S1186" s="44" t="s">
        <v>7170</v>
      </c>
      <c r="T1186" s="44" t="s">
        <v>1178</v>
      </c>
      <c r="U1186" s="44">
        <v>48</v>
      </c>
      <c r="V1186" s="44" t="s">
        <v>42</v>
      </c>
      <c r="W1186" s="44" t="str">
        <f>VLOOKUP(D1186,TIPOLOGIA!A:F,6,0)</f>
        <v>TERRESTRE</v>
      </c>
      <c r="X1186" s="44" t="s">
        <v>1217</v>
      </c>
      <c r="Y1186" s="44">
        <v>1</v>
      </c>
      <c r="Z1186" s="63">
        <f>IF(T1186="SOPORTE_TELEFÓNICO",'TARIFAS 2025'!$B$14,IF(V1186="PRINCIPAL",'TARIFAS 2025'!$B$11,IF(V1186="INTERMEDIA",'TARIFAS 2025'!$C$11,IF(V1186="LEJANA",'TARIFAS 2025'!$D$11))))</f>
        <v>31419</v>
      </c>
      <c r="AA1186" s="63">
        <f t="shared" si="19"/>
        <v>31419</v>
      </c>
    </row>
    <row r="1187" spans="1:27" s="35" customFormat="1">
      <c r="A1187" s="44" t="s">
        <v>73</v>
      </c>
      <c r="B1187" s="44" t="str">
        <f>VLOOKUP(A1187,'CENTROS DE COSTOS'!A:D,2,0)</f>
        <v>0036-0004</v>
      </c>
      <c r="C1187" s="44" t="str">
        <f>VLOOKUP(A1187,'CENTROS DE COSTOS'!A:D,3,0)</f>
        <v>Wompi Centro</v>
      </c>
      <c r="D1187" s="44">
        <v>11001</v>
      </c>
      <c r="E1187" s="44">
        <v>2890728</v>
      </c>
      <c r="F1187" s="44">
        <v>66115</v>
      </c>
      <c r="G1187" s="44" t="s">
        <v>35</v>
      </c>
      <c r="H1187" s="44" t="s">
        <v>620</v>
      </c>
      <c r="I1187" s="44" t="s">
        <v>2057</v>
      </c>
      <c r="J1187" s="44" t="s">
        <v>7171</v>
      </c>
      <c r="K1187" s="44" t="s">
        <v>1174</v>
      </c>
      <c r="L1187" s="44" t="s">
        <v>7172</v>
      </c>
      <c r="M1187" s="52">
        <v>45946.458333333336</v>
      </c>
      <c r="N1187" s="52">
        <v>45947.611805555556</v>
      </c>
      <c r="O1187" s="44" t="s">
        <v>37</v>
      </c>
      <c r="P1187" s="44" t="s">
        <v>37</v>
      </c>
      <c r="Q1187" s="44" t="s">
        <v>3805</v>
      </c>
      <c r="R1187" s="44" t="s">
        <v>3806</v>
      </c>
      <c r="S1187" s="44" t="s">
        <v>7173</v>
      </c>
      <c r="T1187" s="44" t="s">
        <v>1178</v>
      </c>
      <c r="U1187" s="44">
        <v>32</v>
      </c>
      <c r="V1187" s="44" t="s">
        <v>42</v>
      </c>
      <c r="W1187" s="44" t="str">
        <f>VLOOKUP(D1187,TIPOLOGIA!A:F,6,0)</f>
        <v>TERRESTRE</v>
      </c>
      <c r="X1187" s="44" t="s">
        <v>2084</v>
      </c>
      <c r="Y1187" s="44">
        <v>1</v>
      </c>
      <c r="Z1187" s="63">
        <f>IF(T1187="SOPORTE_TELEFÓNICO",'TARIFAS 2025'!$B$14,IF(V1187="PRINCIPAL",'TARIFAS 2025'!$B$11,IF(V1187="INTERMEDIA",'TARIFAS 2025'!$C$11,IF(V1187="LEJANA",'TARIFAS 2025'!$D$11))))</f>
        <v>31419</v>
      </c>
      <c r="AA1187" s="63">
        <f t="shared" si="19"/>
        <v>31419</v>
      </c>
    </row>
    <row r="1188" spans="1:27" s="35" customFormat="1">
      <c r="A1188" s="44" t="s">
        <v>87</v>
      </c>
      <c r="B1188" s="44" t="str">
        <f>VLOOKUP(A1188,'CENTROS DE COSTOS'!A:D,2,0)</f>
        <v>0036-0006</v>
      </c>
      <c r="C1188" s="44" t="str">
        <f>VLOOKUP(A1188,'CENTROS DE COSTOS'!A:D,3,0)</f>
        <v>Wompi Oriente</v>
      </c>
      <c r="D1188" s="44">
        <v>73001</v>
      </c>
      <c r="E1188" s="44">
        <v>2891225</v>
      </c>
      <c r="F1188" s="44">
        <v>46754</v>
      </c>
      <c r="G1188" s="44" t="s">
        <v>35</v>
      </c>
      <c r="H1188" s="44" t="s">
        <v>1058</v>
      </c>
      <c r="I1188" s="44" t="s">
        <v>87</v>
      </c>
      <c r="J1188" s="44" t="s">
        <v>2573</v>
      </c>
      <c r="K1188" s="44" t="s">
        <v>1174</v>
      </c>
      <c r="L1188" s="44" t="s">
        <v>7174</v>
      </c>
      <c r="M1188" s="52">
        <v>45946.491666666669</v>
      </c>
      <c r="N1188" s="52">
        <v>45947.613194444442</v>
      </c>
      <c r="O1188" s="44" t="s">
        <v>37</v>
      </c>
      <c r="P1188" s="44" t="s">
        <v>37</v>
      </c>
      <c r="Q1188" s="44" t="s">
        <v>3805</v>
      </c>
      <c r="R1188" s="44" t="s">
        <v>3806</v>
      </c>
      <c r="S1188" s="44" t="s">
        <v>7175</v>
      </c>
      <c r="T1188" s="44" t="s">
        <v>1178</v>
      </c>
      <c r="U1188" s="44">
        <v>32</v>
      </c>
      <c r="V1188" s="44" t="s">
        <v>42</v>
      </c>
      <c r="W1188" s="44" t="str">
        <f>VLOOKUP(D1188,TIPOLOGIA!A:F,6,0)</f>
        <v>TERRESTRE</v>
      </c>
      <c r="X1188" s="44" t="s">
        <v>2080</v>
      </c>
      <c r="Y1188" s="44">
        <v>1</v>
      </c>
      <c r="Z1188" s="63">
        <f>IF(T1188="SOPORTE_TELEFÓNICO",'TARIFAS 2025'!$B$14,IF(V1188="PRINCIPAL",'TARIFAS 2025'!$B$11,IF(V1188="INTERMEDIA",'TARIFAS 2025'!$C$11,IF(V1188="LEJANA",'TARIFAS 2025'!$D$11))))</f>
        <v>31419</v>
      </c>
      <c r="AA1188" s="63">
        <f t="shared" si="19"/>
        <v>31419</v>
      </c>
    </row>
    <row r="1189" spans="1:27" s="35" customFormat="1">
      <c r="A1189" s="44" t="s">
        <v>73</v>
      </c>
      <c r="B1189" s="44" t="str">
        <f>VLOOKUP(A1189,'CENTROS DE COSTOS'!A:D,2,0)</f>
        <v>0036-0004</v>
      </c>
      <c r="C1189" s="44" t="str">
        <f>VLOOKUP(A1189,'CENTROS DE COSTOS'!A:D,3,0)</f>
        <v>Wompi Centro</v>
      </c>
      <c r="D1189" s="44">
        <v>11001</v>
      </c>
      <c r="E1189" s="44">
        <v>2891290</v>
      </c>
      <c r="F1189" s="44">
        <v>77216</v>
      </c>
      <c r="G1189" s="44" t="s">
        <v>35</v>
      </c>
      <c r="H1189" s="44" t="s">
        <v>620</v>
      </c>
      <c r="I1189" s="44" t="s">
        <v>2057</v>
      </c>
      <c r="J1189" s="44" t="s">
        <v>7176</v>
      </c>
      <c r="K1189" s="44" t="s">
        <v>1174</v>
      </c>
      <c r="L1189" s="44" t="s">
        <v>7177</v>
      </c>
      <c r="M1189" s="52">
        <v>45946.509027777778</v>
      </c>
      <c r="N1189" s="52">
        <v>45947.614583333336</v>
      </c>
      <c r="O1189" s="44" t="s">
        <v>37</v>
      </c>
      <c r="P1189" s="44" t="s">
        <v>37</v>
      </c>
      <c r="Q1189" s="44" t="s">
        <v>3805</v>
      </c>
      <c r="R1189" s="44" t="s">
        <v>3806</v>
      </c>
      <c r="S1189" s="44" t="s">
        <v>7178</v>
      </c>
      <c r="T1189" s="44" t="s">
        <v>1178</v>
      </c>
      <c r="U1189" s="44">
        <v>24</v>
      </c>
      <c r="V1189" s="44" t="s">
        <v>42</v>
      </c>
      <c r="W1189" s="44" t="str">
        <f>VLOOKUP(D1189,TIPOLOGIA!A:F,6,0)</f>
        <v>TERRESTRE</v>
      </c>
      <c r="X1189" s="44" t="s">
        <v>2253</v>
      </c>
      <c r="Y1189" s="44">
        <v>1</v>
      </c>
      <c r="Z1189" s="63">
        <f>IF(T1189="SOPORTE_TELEFÓNICO",'TARIFAS 2025'!$B$14,IF(V1189="PRINCIPAL",'TARIFAS 2025'!$B$11,IF(V1189="INTERMEDIA",'TARIFAS 2025'!$C$11,IF(V1189="LEJANA",'TARIFAS 2025'!$D$11))))</f>
        <v>31419</v>
      </c>
      <c r="AA1189" s="63">
        <f t="shared" si="19"/>
        <v>31419</v>
      </c>
    </row>
    <row r="1190" spans="1:27" s="35" customFormat="1">
      <c r="A1190" s="44" t="s">
        <v>83</v>
      </c>
      <c r="B1190" s="44" t="str">
        <f>VLOOKUP(A1190,'CENTROS DE COSTOS'!A:D,2,0)</f>
        <v>0036-0007</v>
      </c>
      <c r="C1190" s="44" t="str">
        <f>VLOOKUP(A1190,'CENTROS DE COSTOS'!A:D,3,0)</f>
        <v>Wompi Santander</v>
      </c>
      <c r="D1190" s="44">
        <v>54001</v>
      </c>
      <c r="E1190" s="44">
        <v>2889849</v>
      </c>
      <c r="F1190" s="44">
        <v>25134</v>
      </c>
      <c r="G1190" s="44" t="s">
        <v>35</v>
      </c>
      <c r="H1190" s="44" t="s">
        <v>893</v>
      </c>
      <c r="I1190" s="44" t="s">
        <v>83</v>
      </c>
      <c r="J1190" s="44" t="s">
        <v>7179</v>
      </c>
      <c r="K1190" s="44" t="s">
        <v>1174</v>
      </c>
      <c r="L1190" s="44" t="s">
        <v>7180</v>
      </c>
      <c r="M1190" s="52">
        <v>45946.407638888886</v>
      </c>
      <c r="N1190" s="52">
        <v>45947.615972222222</v>
      </c>
      <c r="O1190" s="44" t="s">
        <v>37</v>
      </c>
      <c r="P1190" s="44" t="s">
        <v>37</v>
      </c>
      <c r="Q1190" s="44" t="s">
        <v>3805</v>
      </c>
      <c r="R1190" s="44" t="s">
        <v>3806</v>
      </c>
      <c r="S1190" s="44" t="s">
        <v>7181</v>
      </c>
      <c r="T1190" s="44" t="s">
        <v>1178</v>
      </c>
      <c r="U1190" s="44">
        <v>64</v>
      </c>
      <c r="V1190" s="44" t="s">
        <v>42</v>
      </c>
      <c r="W1190" s="44" t="str">
        <f>VLOOKUP(D1190,TIPOLOGIA!A:F,6,0)</f>
        <v>TERRESTRE</v>
      </c>
      <c r="X1190" s="44" t="s">
        <v>1638</v>
      </c>
      <c r="Y1190" s="44">
        <v>1</v>
      </c>
      <c r="Z1190" s="63">
        <f>IF(T1190="SOPORTE_TELEFÓNICO",'TARIFAS 2025'!$B$14,IF(V1190="PRINCIPAL",'TARIFAS 2025'!$B$11,IF(V1190="INTERMEDIA",'TARIFAS 2025'!$C$11,IF(V1190="LEJANA",'TARIFAS 2025'!$D$11))))</f>
        <v>31419</v>
      </c>
      <c r="AA1190" s="63">
        <f t="shared" si="19"/>
        <v>31419</v>
      </c>
    </row>
    <row r="1191" spans="1:27" s="35" customFormat="1">
      <c r="A1191" s="44" t="s">
        <v>83</v>
      </c>
      <c r="B1191" s="44" t="str">
        <f>VLOOKUP(A1191,'CENTROS DE COSTOS'!A:D,2,0)</f>
        <v>0036-0007</v>
      </c>
      <c r="C1191" s="44" t="str">
        <f>VLOOKUP(A1191,'CENTROS DE COSTOS'!A:D,3,0)</f>
        <v>Wompi Santander</v>
      </c>
      <c r="D1191" s="44">
        <v>54405</v>
      </c>
      <c r="E1191" s="44">
        <v>2889507</v>
      </c>
      <c r="F1191" s="44">
        <v>41293</v>
      </c>
      <c r="G1191" s="44" t="s">
        <v>35</v>
      </c>
      <c r="H1191" s="44" t="s">
        <v>893</v>
      </c>
      <c r="I1191" s="44" t="s">
        <v>915</v>
      </c>
      <c r="J1191" s="44" t="s">
        <v>7182</v>
      </c>
      <c r="K1191" s="44" t="s">
        <v>1174</v>
      </c>
      <c r="L1191" s="44" t="s">
        <v>7183</v>
      </c>
      <c r="M1191" s="52">
        <v>45946.377083333333</v>
      </c>
      <c r="N1191" s="52">
        <v>45947.621527777781</v>
      </c>
      <c r="O1191" s="44" t="s">
        <v>37</v>
      </c>
      <c r="P1191" s="44" t="s">
        <v>37</v>
      </c>
      <c r="Q1191" s="44" t="s">
        <v>3805</v>
      </c>
      <c r="R1191" s="44" t="s">
        <v>3806</v>
      </c>
      <c r="S1191" s="44" t="s">
        <v>7184</v>
      </c>
      <c r="T1191" s="44" t="s">
        <v>1178</v>
      </c>
      <c r="U1191" s="44">
        <v>32</v>
      </c>
      <c r="V1191" s="44" t="s">
        <v>42</v>
      </c>
      <c r="W1191" s="44" t="str">
        <f>VLOOKUP(D1191,TIPOLOGIA!A:F,6,0)</f>
        <v>TERRESTRE</v>
      </c>
      <c r="X1191" s="44" t="s">
        <v>1418</v>
      </c>
      <c r="Y1191" s="44">
        <v>1</v>
      </c>
      <c r="Z1191" s="63">
        <f>IF(T1191="SOPORTE_TELEFÓNICO",'TARIFAS 2025'!$B$14,IF(V1191="PRINCIPAL",'TARIFAS 2025'!$B$11,IF(V1191="INTERMEDIA",'TARIFAS 2025'!$C$11,IF(V1191="LEJANA",'TARIFAS 2025'!$D$11))))</f>
        <v>31419</v>
      </c>
      <c r="AA1191" s="63">
        <f t="shared" si="19"/>
        <v>31419</v>
      </c>
    </row>
    <row r="1192" spans="1:27" s="35" customFormat="1">
      <c r="A1192" s="44" t="s">
        <v>83</v>
      </c>
      <c r="B1192" s="44" t="str">
        <f>VLOOKUP(A1192,'CENTROS DE COSTOS'!A:D,2,0)</f>
        <v>0036-0007</v>
      </c>
      <c r="C1192" s="44" t="str">
        <f>VLOOKUP(A1192,'CENTROS DE COSTOS'!A:D,3,0)</f>
        <v>Wompi Santander</v>
      </c>
      <c r="D1192" s="44">
        <v>54874</v>
      </c>
      <c r="E1192" s="44">
        <v>2887891</v>
      </c>
      <c r="F1192" s="44">
        <v>70287</v>
      </c>
      <c r="G1192" s="44" t="s">
        <v>35</v>
      </c>
      <c r="H1192" s="44" t="s">
        <v>893</v>
      </c>
      <c r="I1192" s="44" t="s">
        <v>929</v>
      </c>
      <c r="J1192" s="44" t="s">
        <v>3050</v>
      </c>
      <c r="K1192" s="44" t="s">
        <v>1174</v>
      </c>
      <c r="L1192" s="44" t="s">
        <v>7185</v>
      </c>
      <c r="M1192" s="52">
        <v>45946.333333333336</v>
      </c>
      <c r="N1192" s="52">
        <v>45947.62222222222</v>
      </c>
      <c r="O1192" s="44" t="s">
        <v>37</v>
      </c>
      <c r="P1192" s="44" t="s">
        <v>37</v>
      </c>
      <c r="Q1192" s="44" t="s">
        <v>3805</v>
      </c>
      <c r="R1192" s="44" t="s">
        <v>3806</v>
      </c>
      <c r="S1192" s="44" t="s">
        <v>7186</v>
      </c>
      <c r="T1192" s="44" t="s">
        <v>1178</v>
      </c>
      <c r="U1192" s="44">
        <v>32</v>
      </c>
      <c r="V1192" s="44" t="s">
        <v>42</v>
      </c>
      <c r="W1192" s="44" t="str">
        <f>VLOOKUP(D1192,TIPOLOGIA!A:F,6,0)</f>
        <v>TERRESTRE</v>
      </c>
      <c r="X1192" s="44" t="s">
        <v>2221</v>
      </c>
      <c r="Y1192" s="44">
        <v>1</v>
      </c>
      <c r="Z1192" s="63">
        <f>IF(T1192="SOPORTE_TELEFÓNICO",'TARIFAS 2025'!$B$14,IF(V1192="PRINCIPAL",'TARIFAS 2025'!$B$11,IF(V1192="INTERMEDIA",'TARIFAS 2025'!$C$11,IF(V1192="LEJANA",'TARIFAS 2025'!$D$11))))</f>
        <v>31419</v>
      </c>
      <c r="AA1192" s="63">
        <f t="shared" si="19"/>
        <v>31419</v>
      </c>
    </row>
    <row r="1193" spans="1:27" s="35" customFormat="1">
      <c r="A1193" s="44" t="s">
        <v>88</v>
      </c>
      <c r="B1193" s="44" t="str">
        <f>VLOOKUP(A1193,'CENTROS DE COSTOS'!A:D,2,0)</f>
        <v>0036-0002</v>
      </c>
      <c r="C1193" s="44" t="str">
        <f>VLOOKUP(A1193,'CENTROS DE COSTOS'!A:D,3,0)</f>
        <v>Wompi Eje Cafetero</v>
      </c>
      <c r="D1193" s="44">
        <v>17001</v>
      </c>
      <c r="E1193" s="44">
        <v>2887792</v>
      </c>
      <c r="F1193" s="44">
        <v>45897</v>
      </c>
      <c r="G1193" s="44" t="s">
        <v>35</v>
      </c>
      <c r="H1193" s="44" t="s">
        <v>128</v>
      </c>
      <c r="I1193" s="44" t="s">
        <v>88</v>
      </c>
      <c r="J1193" s="44" t="s">
        <v>7187</v>
      </c>
      <c r="K1193" s="44" t="s">
        <v>1174</v>
      </c>
      <c r="L1193" s="44" t="s">
        <v>7188</v>
      </c>
      <c r="M1193" s="52">
        <v>45946.333333333336</v>
      </c>
      <c r="N1193" s="52">
        <v>45947.623611111114</v>
      </c>
      <c r="O1193" s="44" t="s">
        <v>37</v>
      </c>
      <c r="P1193" s="44" t="s">
        <v>37</v>
      </c>
      <c r="Q1193" s="44" t="s">
        <v>3805</v>
      </c>
      <c r="R1193" s="44" t="s">
        <v>3806</v>
      </c>
      <c r="S1193" s="44" t="s">
        <v>7189</v>
      </c>
      <c r="T1193" s="44" t="s">
        <v>1178</v>
      </c>
      <c r="U1193" s="44">
        <v>32</v>
      </c>
      <c r="V1193" s="44" t="s">
        <v>42</v>
      </c>
      <c r="W1193" s="44" t="str">
        <f>VLOOKUP(D1193,TIPOLOGIA!A:F,6,0)</f>
        <v>TERRESTRE</v>
      </c>
      <c r="X1193" s="44" t="s">
        <v>1474</v>
      </c>
      <c r="Y1193" s="44">
        <v>1</v>
      </c>
      <c r="Z1193" s="63">
        <f>IF(T1193="SOPORTE_TELEFÓNICO",'TARIFAS 2025'!$B$14,IF(V1193="PRINCIPAL",'TARIFAS 2025'!$B$11,IF(V1193="INTERMEDIA",'TARIFAS 2025'!$C$11,IF(V1193="LEJANA",'TARIFAS 2025'!$D$11))))</f>
        <v>31419</v>
      </c>
      <c r="AA1193" s="63">
        <f t="shared" si="19"/>
        <v>31419</v>
      </c>
    </row>
    <row r="1194" spans="1:27" s="35" customFormat="1">
      <c r="A1194" s="44" t="s">
        <v>100</v>
      </c>
      <c r="B1194" s="44" t="str">
        <f>VLOOKUP(A1194,'CENTROS DE COSTOS'!A:D,2,0)</f>
        <v>0036-0006</v>
      </c>
      <c r="C1194" s="44" t="str">
        <f>VLOOKUP(A1194,'CENTROS DE COSTOS'!A:D,3,0)</f>
        <v>Wompi Oriente</v>
      </c>
      <c r="D1194" s="44">
        <v>50001</v>
      </c>
      <c r="E1194" s="44">
        <v>2886145</v>
      </c>
      <c r="F1194" s="44">
        <v>62321</v>
      </c>
      <c r="G1194" s="44" t="s">
        <v>35</v>
      </c>
      <c r="H1194" s="44" t="s">
        <v>816</v>
      </c>
      <c r="I1194" s="44" t="s">
        <v>100</v>
      </c>
      <c r="J1194" s="44" t="s">
        <v>7190</v>
      </c>
      <c r="K1194" s="44" t="s">
        <v>1174</v>
      </c>
      <c r="L1194" s="44" t="s">
        <v>7191</v>
      </c>
      <c r="M1194" s="52">
        <v>45945.598611111112</v>
      </c>
      <c r="N1194" s="52">
        <v>45947.625</v>
      </c>
      <c r="O1194" s="44" t="s">
        <v>37</v>
      </c>
      <c r="P1194" s="44" t="s">
        <v>37</v>
      </c>
      <c r="Q1194" s="44" t="s">
        <v>3805</v>
      </c>
      <c r="R1194" s="44" t="s">
        <v>3806</v>
      </c>
      <c r="S1194" s="44" t="s">
        <v>7192</v>
      </c>
      <c r="T1194" s="44" t="s">
        <v>1178</v>
      </c>
      <c r="U1194" s="44">
        <v>32</v>
      </c>
      <c r="V1194" s="44" t="s">
        <v>42</v>
      </c>
      <c r="W1194" s="44" t="str">
        <f>VLOOKUP(D1194,TIPOLOGIA!A:F,6,0)</f>
        <v>TERRESTRE</v>
      </c>
      <c r="X1194" s="44" t="s">
        <v>6472</v>
      </c>
      <c r="Y1194" s="44">
        <v>1</v>
      </c>
      <c r="Z1194" s="63">
        <f>IF(T1194="SOPORTE_TELEFÓNICO",'TARIFAS 2025'!$B$14,IF(V1194="PRINCIPAL",'TARIFAS 2025'!$B$11,IF(V1194="INTERMEDIA",'TARIFAS 2025'!$C$11,IF(V1194="LEJANA",'TARIFAS 2025'!$D$11))))</f>
        <v>31419</v>
      </c>
      <c r="AA1194" s="63">
        <f t="shared" si="19"/>
        <v>31419</v>
      </c>
    </row>
    <row r="1195" spans="1:27" s="35" customFormat="1">
      <c r="A1195" s="44" t="s">
        <v>98</v>
      </c>
      <c r="B1195" s="44" t="str">
        <f>VLOOKUP(A1195,'CENTROS DE COSTOS'!A:D,2,0)</f>
        <v>0036-0007</v>
      </c>
      <c r="C1195" s="44" t="str">
        <f>VLOOKUP(A1195,'CENTROS DE COSTOS'!A:D,3,0)</f>
        <v>Wompi Santander</v>
      </c>
      <c r="D1195" s="44">
        <v>15001</v>
      </c>
      <c r="E1195" s="44">
        <v>2886159</v>
      </c>
      <c r="F1195" s="44">
        <v>12945</v>
      </c>
      <c r="G1195" s="44" t="s">
        <v>35</v>
      </c>
      <c r="H1195" s="44" t="s">
        <v>324</v>
      </c>
      <c r="I1195" s="44" t="s">
        <v>98</v>
      </c>
      <c r="J1195" s="44" t="s">
        <v>7193</v>
      </c>
      <c r="K1195" s="44" t="s">
        <v>1174</v>
      </c>
      <c r="L1195" s="44" t="s">
        <v>7194</v>
      </c>
      <c r="M1195" s="52">
        <v>45945.599999999999</v>
      </c>
      <c r="N1195" s="52">
        <v>45947.625694444447</v>
      </c>
      <c r="O1195" s="44" t="s">
        <v>37</v>
      </c>
      <c r="P1195" s="44" t="s">
        <v>37</v>
      </c>
      <c r="Q1195" s="44" t="s">
        <v>3805</v>
      </c>
      <c r="R1195" s="44" t="s">
        <v>3806</v>
      </c>
      <c r="S1195" s="44" t="s">
        <v>7195</v>
      </c>
      <c r="T1195" s="44" t="s">
        <v>1178</v>
      </c>
      <c r="U1195" s="44">
        <v>24</v>
      </c>
      <c r="V1195" s="44" t="s">
        <v>42</v>
      </c>
      <c r="W1195" s="44" t="str">
        <f>VLOOKUP(D1195,TIPOLOGIA!A:F,6,0)</f>
        <v>TERRESTRE</v>
      </c>
      <c r="X1195" s="44" t="s">
        <v>1223</v>
      </c>
      <c r="Y1195" s="44">
        <v>1</v>
      </c>
      <c r="Z1195" s="63">
        <f>IF(T1195="SOPORTE_TELEFÓNICO",'TARIFAS 2025'!$B$14,IF(V1195="PRINCIPAL",'TARIFAS 2025'!$B$11,IF(V1195="INTERMEDIA",'TARIFAS 2025'!$C$11,IF(V1195="LEJANA",'TARIFAS 2025'!$D$11))))</f>
        <v>31419</v>
      </c>
      <c r="AA1195" s="63">
        <f t="shared" si="19"/>
        <v>31419</v>
      </c>
    </row>
    <row r="1196" spans="1:27" s="35" customFormat="1">
      <c r="A1196" s="44" t="s">
        <v>73</v>
      </c>
      <c r="B1196" s="44" t="str">
        <f>VLOOKUP(A1196,'CENTROS DE COSTOS'!A:D,2,0)</f>
        <v>0036-0004</v>
      </c>
      <c r="C1196" s="44" t="str">
        <f>VLOOKUP(A1196,'CENTROS DE COSTOS'!A:D,3,0)</f>
        <v>Wompi Centro</v>
      </c>
      <c r="D1196" s="44">
        <v>11001</v>
      </c>
      <c r="E1196" s="44">
        <v>2886394</v>
      </c>
      <c r="F1196" s="44">
        <v>75122</v>
      </c>
      <c r="G1196" s="44" t="s">
        <v>35</v>
      </c>
      <c r="H1196" s="44" t="s">
        <v>620</v>
      </c>
      <c r="I1196" s="44" t="s">
        <v>2057</v>
      </c>
      <c r="J1196" s="44" t="s">
        <v>7196</v>
      </c>
      <c r="K1196" s="44" t="s">
        <v>1174</v>
      </c>
      <c r="L1196" s="44" t="s">
        <v>7197</v>
      </c>
      <c r="M1196" s="52">
        <v>45945.617361111108</v>
      </c>
      <c r="N1196" s="52">
        <v>45947.627083333333</v>
      </c>
      <c r="O1196" s="44" t="s">
        <v>37</v>
      </c>
      <c r="P1196" s="44" t="s">
        <v>37</v>
      </c>
      <c r="Q1196" s="44" t="s">
        <v>3805</v>
      </c>
      <c r="R1196" s="44" t="s">
        <v>3806</v>
      </c>
      <c r="S1196" s="44" t="s">
        <v>7198</v>
      </c>
      <c r="T1196" s="44" t="s">
        <v>1178</v>
      </c>
      <c r="U1196" s="44">
        <v>16</v>
      </c>
      <c r="V1196" s="44" t="s">
        <v>42</v>
      </c>
      <c r="W1196" s="44" t="str">
        <f>VLOOKUP(D1196,TIPOLOGIA!A:F,6,0)</f>
        <v>TERRESTRE</v>
      </c>
      <c r="X1196" s="44" t="s">
        <v>1242</v>
      </c>
      <c r="Y1196" s="44">
        <v>1</v>
      </c>
      <c r="Z1196" s="63">
        <f>IF(T1196="SOPORTE_TELEFÓNICO",'TARIFAS 2025'!$B$14,IF(V1196="PRINCIPAL",'TARIFAS 2025'!$B$11,IF(V1196="INTERMEDIA",'TARIFAS 2025'!$C$11,IF(V1196="LEJANA",'TARIFAS 2025'!$D$11))))</f>
        <v>31419</v>
      </c>
      <c r="AA1196" s="63">
        <f t="shared" si="19"/>
        <v>31419</v>
      </c>
    </row>
    <row r="1197" spans="1:27" s="35" customFormat="1">
      <c r="A1197" s="44" t="s">
        <v>88</v>
      </c>
      <c r="B1197" s="44" t="str">
        <f>VLOOKUP(A1197,'CENTROS DE COSTOS'!A:D,2,0)</f>
        <v>0036-0002</v>
      </c>
      <c r="C1197" s="44" t="str">
        <f>VLOOKUP(A1197,'CENTROS DE COSTOS'!A:D,3,0)</f>
        <v>Wompi Eje Cafetero</v>
      </c>
      <c r="D1197" s="44">
        <v>17001</v>
      </c>
      <c r="E1197" s="44">
        <v>2886561</v>
      </c>
      <c r="F1197" s="44">
        <v>23381</v>
      </c>
      <c r="G1197" s="44" t="s">
        <v>35</v>
      </c>
      <c r="H1197" s="44" t="s">
        <v>128</v>
      </c>
      <c r="I1197" s="44" t="s">
        <v>88</v>
      </c>
      <c r="J1197" s="44" t="s">
        <v>7199</v>
      </c>
      <c r="K1197" s="44" t="s">
        <v>1174</v>
      </c>
      <c r="L1197" s="44" t="s">
        <v>7200</v>
      </c>
      <c r="M1197" s="52">
        <v>45945.625</v>
      </c>
      <c r="N1197" s="52">
        <v>45947.628472222219</v>
      </c>
      <c r="O1197" s="44" t="s">
        <v>37</v>
      </c>
      <c r="P1197" s="44" t="s">
        <v>37</v>
      </c>
      <c r="Q1197" s="44" t="s">
        <v>3805</v>
      </c>
      <c r="R1197" s="44" t="s">
        <v>3806</v>
      </c>
      <c r="S1197" s="44" t="s">
        <v>7201</v>
      </c>
      <c r="T1197" s="44" t="s">
        <v>1178</v>
      </c>
      <c r="U1197" s="44">
        <v>64</v>
      </c>
      <c r="V1197" s="44" t="s">
        <v>42</v>
      </c>
      <c r="W1197" s="44" t="str">
        <f>VLOOKUP(D1197,TIPOLOGIA!A:F,6,0)</f>
        <v>TERRESTRE</v>
      </c>
      <c r="X1197" s="44" t="s">
        <v>2243</v>
      </c>
      <c r="Y1197" s="44">
        <v>1</v>
      </c>
      <c r="Z1197" s="63">
        <f>IF(T1197="SOPORTE_TELEFÓNICO",'TARIFAS 2025'!$B$14,IF(V1197="PRINCIPAL",'TARIFAS 2025'!$B$11,IF(V1197="INTERMEDIA",'TARIFAS 2025'!$C$11,IF(V1197="LEJANA",'TARIFAS 2025'!$D$11))))</f>
        <v>31419</v>
      </c>
      <c r="AA1197" s="63">
        <f t="shared" si="19"/>
        <v>31419</v>
      </c>
    </row>
    <row r="1198" spans="1:27" s="35" customFormat="1">
      <c r="A1198" s="44" t="s">
        <v>92</v>
      </c>
      <c r="B1198" s="44" t="str">
        <f>VLOOKUP(A1198,'CENTROS DE COSTOS'!A:D,2,0)</f>
        <v>0036-0006</v>
      </c>
      <c r="C1198" s="44" t="str">
        <f>VLOOKUP(A1198,'CENTROS DE COSTOS'!A:D,3,0)</f>
        <v>Wompi Oriente</v>
      </c>
      <c r="D1198" s="44">
        <v>18150</v>
      </c>
      <c r="E1198" s="44">
        <v>2860354</v>
      </c>
      <c r="F1198" s="44">
        <v>19548</v>
      </c>
      <c r="G1198" s="44" t="s">
        <v>35</v>
      </c>
      <c r="H1198" s="44" t="s">
        <v>468</v>
      </c>
      <c r="I1198" s="44" t="s">
        <v>471</v>
      </c>
      <c r="J1198" s="44" t="s">
        <v>7202</v>
      </c>
      <c r="K1198" s="44" t="s">
        <v>1174</v>
      </c>
      <c r="L1198" s="44" t="s">
        <v>7203</v>
      </c>
      <c r="M1198" s="52">
        <v>45939.333333333336</v>
      </c>
      <c r="N1198" s="52">
        <v>45947.629861111112</v>
      </c>
      <c r="O1198" s="44" t="s">
        <v>37</v>
      </c>
      <c r="P1198" s="44" t="s">
        <v>37</v>
      </c>
      <c r="Q1198" s="44" t="s">
        <v>3805</v>
      </c>
      <c r="R1198" s="44" t="s">
        <v>3806</v>
      </c>
      <c r="S1198" s="44" t="s">
        <v>7204</v>
      </c>
      <c r="T1198" s="44" t="s">
        <v>3828</v>
      </c>
      <c r="U1198" s="44">
        <v>24</v>
      </c>
      <c r="V1198" s="44" t="s">
        <v>44</v>
      </c>
      <c r="W1198" s="44" t="str">
        <f>VLOOKUP(D1198,TIPOLOGIA!A:F,6,0)</f>
        <v>TERRESTRE</v>
      </c>
      <c r="X1198" s="44" t="s">
        <v>1321</v>
      </c>
      <c r="Y1198" s="44">
        <v>1</v>
      </c>
      <c r="Z1198" s="63">
        <f>IF(T1198="SOPORTE_TELEFÓNICO",'TARIFAS 2025'!$B$14,IF(V1198="PRINCIPAL",'TARIFAS 2025'!$B$11,IF(V1198="INTERMEDIA",'TARIFAS 2025'!$C$11,IF(V1198="LEJANA",'TARIFAS 2025'!$D$11))))</f>
        <v>40250</v>
      </c>
      <c r="AA1198" s="63">
        <f t="shared" si="19"/>
        <v>40250</v>
      </c>
    </row>
    <row r="1199" spans="1:27" s="35" customFormat="1">
      <c r="A1199" s="44" t="s">
        <v>76</v>
      </c>
      <c r="B1199" s="44" t="str">
        <f>VLOOKUP(A1199,'CENTROS DE COSTOS'!A:D,2,0)</f>
        <v>0036-0007</v>
      </c>
      <c r="C1199" s="44" t="str">
        <f>VLOOKUP(A1199,'CENTROS DE COSTOS'!A:D,3,0)</f>
        <v>Wompi Santander</v>
      </c>
      <c r="D1199" s="44">
        <v>68276</v>
      </c>
      <c r="E1199" s="44">
        <v>2887048</v>
      </c>
      <c r="F1199" s="44">
        <v>74547</v>
      </c>
      <c r="G1199" s="44" t="s">
        <v>35</v>
      </c>
      <c r="H1199" s="44" t="s">
        <v>965</v>
      </c>
      <c r="I1199" s="44" t="s">
        <v>989</v>
      </c>
      <c r="J1199" s="44" t="s">
        <v>7205</v>
      </c>
      <c r="K1199" s="44" t="s">
        <v>1174</v>
      </c>
      <c r="L1199" s="44" t="s">
        <v>7206</v>
      </c>
      <c r="M1199" s="52">
        <v>45945.658333333333</v>
      </c>
      <c r="N1199" s="52">
        <v>45947.629861111112</v>
      </c>
      <c r="O1199" s="44" t="s">
        <v>37</v>
      </c>
      <c r="P1199" s="44" t="s">
        <v>37</v>
      </c>
      <c r="Q1199" s="44" t="s">
        <v>3805</v>
      </c>
      <c r="R1199" s="44" t="s">
        <v>3806</v>
      </c>
      <c r="S1199" s="44" t="s">
        <v>7207</v>
      </c>
      <c r="T1199" s="44" t="s">
        <v>1178</v>
      </c>
      <c r="U1199" s="44">
        <v>48</v>
      </c>
      <c r="V1199" s="44" t="s">
        <v>42</v>
      </c>
      <c r="W1199" s="44" t="str">
        <f>VLOOKUP(D1199,TIPOLOGIA!A:F,6,0)</f>
        <v>TERRESTRE</v>
      </c>
      <c r="X1199" s="44" t="s">
        <v>4908</v>
      </c>
      <c r="Y1199" s="44">
        <v>1</v>
      </c>
      <c r="Z1199" s="63">
        <f>IF(T1199="SOPORTE_TELEFÓNICO",'TARIFAS 2025'!$B$14,IF(V1199="PRINCIPAL",'TARIFAS 2025'!$B$11,IF(V1199="INTERMEDIA",'TARIFAS 2025'!$C$11,IF(V1199="LEJANA",'TARIFAS 2025'!$D$11))))</f>
        <v>31419</v>
      </c>
      <c r="AA1199" s="63">
        <f t="shared" si="19"/>
        <v>31419</v>
      </c>
    </row>
    <row r="1200" spans="1:27" s="35" customFormat="1">
      <c r="A1200" s="44" t="s">
        <v>83</v>
      </c>
      <c r="B1200" s="44" t="str">
        <f>VLOOKUP(A1200,'CENTROS DE COSTOS'!A:D,2,0)</f>
        <v>0036-0007</v>
      </c>
      <c r="C1200" s="44" t="str">
        <f>VLOOKUP(A1200,'CENTROS DE COSTOS'!A:D,3,0)</f>
        <v>Wompi Santander</v>
      </c>
      <c r="D1200" s="44">
        <v>54003</v>
      </c>
      <c r="E1200" s="44">
        <v>2859011</v>
      </c>
      <c r="F1200" s="44">
        <v>48386</v>
      </c>
      <c r="G1200" s="44" t="s">
        <v>35</v>
      </c>
      <c r="H1200" s="44" t="s">
        <v>893</v>
      </c>
      <c r="I1200" s="44" t="s">
        <v>895</v>
      </c>
      <c r="J1200" s="44" t="s">
        <v>7208</v>
      </c>
      <c r="K1200" s="44" t="s">
        <v>1174</v>
      </c>
      <c r="L1200" s="44" t="s">
        <v>7209</v>
      </c>
      <c r="M1200" s="52">
        <v>45938.630555555559</v>
      </c>
      <c r="N1200" s="52">
        <v>45947.630555555559</v>
      </c>
      <c r="O1200" s="44" t="s">
        <v>37</v>
      </c>
      <c r="P1200" s="44" t="s">
        <v>37</v>
      </c>
      <c r="Q1200" s="44" t="s">
        <v>3805</v>
      </c>
      <c r="R1200" s="44" t="s">
        <v>3806</v>
      </c>
      <c r="S1200" s="44" t="s">
        <v>7210</v>
      </c>
      <c r="T1200" s="44" t="s">
        <v>3828</v>
      </c>
      <c r="U1200" s="44">
        <v>56</v>
      </c>
      <c r="V1200" s="44" t="s">
        <v>44</v>
      </c>
      <c r="W1200" s="44" t="str">
        <f>VLOOKUP(D1200,TIPOLOGIA!A:F,6,0)</f>
        <v>TERRESTRE</v>
      </c>
      <c r="X1200" s="44" t="s">
        <v>2812</v>
      </c>
      <c r="Y1200" s="44">
        <v>1</v>
      </c>
      <c r="Z1200" s="63">
        <f>IF(T1200="SOPORTE_TELEFÓNICO",'TARIFAS 2025'!$B$14,IF(V1200="PRINCIPAL",'TARIFAS 2025'!$B$11,IF(V1200="INTERMEDIA",'TARIFAS 2025'!$C$11,IF(V1200="LEJANA",'TARIFAS 2025'!$D$11))))</f>
        <v>40250</v>
      </c>
      <c r="AA1200" s="63">
        <f t="shared" si="19"/>
        <v>40250</v>
      </c>
    </row>
    <row r="1201" spans="1:27" s="35" customFormat="1">
      <c r="A1201" s="44" t="s">
        <v>79</v>
      </c>
      <c r="B1201" s="44" t="str">
        <f>VLOOKUP(A1201,'CENTROS DE COSTOS'!A:D,2,0)</f>
        <v>0036-0003</v>
      </c>
      <c r="C1201" s="44" t="str">
        <f>VLOOKUP(A1201,'CENTROS DE COSTOS'!A:D,3,0)</f>
        <v>Wompi Suroccidente</v>
      </c>
      <c r="D1201" s="44">
        <v>19137</v>
      </c>
      <c r="E1201" s="44">
        <v>2827217</v>
      </c>
      <c r="F1201" s="44">
        <v>52523</v>
      </c>
      <c r="G1201" s="44" t="s">
        <v>35</v>
      </c>
      <c r="H1201" s="44" t="s">
        <v>500</v>
      </c>
      <c r="I1201" s="44" t="s">
        <v>510</v>
      </c>
      <c r="J1201" s="44" t="s">
        <v>7211</v>
      </c>
      <c r="K1201" s="44" t="s">
        <v>1174</v>
      </c>
      <c r="L1201" s="44" t="s">
        <v>7212</v>
      </c>
      <c r="M1201" s="52">
        <v>45932.354166666664</v>
      </c>
      <c r="N1201" s="52">
        <v>45947.631249999999</v>
      </c>
      <c r="O1201" s="44" t="s">
        <v>37</v>
      </c>
      <c r="P1201" s="44" t="s">
        <v>37</v>
      </c>
      <c r="Q1201" s="44" t="s">
        <v>3805</v>
      </c>
      <c r="R1201" s="44" t="s">
        <v>3806</v>
      </c>
      <c r="S1201" s="44" t="s">
        <v>7213</v>
      </c>
      <c r="T1201" s="44" t="s">
        <v>3828</v>
      </c>
      <c r="U1201" s="44">
        <v>48</v>
      </c>
      <c r="V1201" s="44" t="s">
        <v>44</v>
      </c>
      <c r="W1201" s="44" t="str">
        <f>VLOOKUP(D1201,TIPOLOGIA!A:F,6,0)</f>
        <v>TERRESTRE</v>
      </c>
      <c r="X1201" s="44" t="s">
        <v>4908</v>
      </c>
      <c r="Y1201" s="44">
        <v>1</v>
      </c>
      <c r="Z1201" s="63">
        <f>IF(T1201="SOPORTE_TELEFÓNICO",'TARIFAS 2025'!$B$14,IF(V1201="PRINCIPAL",'TARIFAS 2025'!$B$11,IF(V1201="INTERMEDIA",'TARIFAS 2025'!$C$11,IF(V1201="LEJANA",'TARIFAS 2025'!$D$11))))</f>
        <v>40250</v>
      </c>
      <c r="AA1201" s="63">
        <f t="shared" si="19"/>
        <v>40250</v>
      </c>
    </row>
    <row r="1202" spans="1:27" s="35" customFormat="1">
      <c r="A1202" s="44" t="s">
        <v>73</v>
      </c>
      <c r="B1202" s="44" t="str">
        <f>VLOOKUP(A1202,'CENTROS DE COSTOS'!A:D,2,0)</f>
        <v>0036-0004</v>
      </c>
      <c r="C1202" s="44" t="str">
        <f>VLOOKUP(A1202,'CENTROS DE COSTOS'!A:D,3,0)</f>
        <v>Wompi Centro</v>
      </c>
      <c r="D1202" s="44">
        <v>11001</v>
      </c>
      <c r="E1202" s="44">
        <v>2887285</v>
      </c>
      <c r="F1202" s="44">
        <v>68468</v>
      </c>
      <c r="G1202" s="44" t="s">
        <v>35</v>
      </c>
      <c r="H1202" s="44" t="s">
        <v>620</v>
      </c>
      <c r="I1202" s="44" t="s">
        <v>2057</v>
      </c>
      <c r="J1202" s="44" t="s">
        <v>7214</v>
      </c>
      <c r="K1202" s="44" t="s">
        <v>1174</v>
      </c>
      <c r="L1202" s="44" t="s">
        <v>7215</v>
      </c>
      <c r="M1202" s="52">
        <v>45945.670138888891</v>
      </c>
      <c r="N1202" s="52">
        <v>45947.631249999999</v>
      </c>
      <c r="O1202" s="44" t="s">
        <v>37</v>
      </c>
      <c r="P1202" s="44" t="s">
        <v>37</v>
      </c>
      <c r="Q1202" s="44" t="s">
        <v>3805</v>
      </c>
      <c r="R1202" s="44" t="s">
        <v>3806</v>
      </c>
      <c r="S1202" s="44" t="s">
        <v>7216</v>
      </c>
      <c r="T1202" s="44" t="s">
        <v>1178</v>
      </c>
      <c r="U1202" s="44">
        <v>32</v>
      </c>
      <c r="V1202" s="44" t="s">
        <v>42</v>
      </c>
      <c r="W1202" s="44" t="str">
        <f>VLOOKUP(D1202,TIPOLOGIA!A:F,6,0)</f>
        <v>TERRESTRE</v>
      </c>
      <c r="X1202" s="44" t="s">
        <v>4726</v>
      </c>
      <c r="Y1202" s="44">
        <v>1</v>
      </c>
      <c r="Z1202" s="63">
        <f>IF(T1202="SOPORTE_TELEFÓNICO",'TARIFAS 2025'!$B$14,IF(V1202="PRINCIPAL",'TARIFAS 2025'!$B$11,IF(V1202="INTERMEDIA",'TARIFAS 2025'!$C$11,IF(V1202="LEJANA",'TARIFAS 2025'!$D$11))))</f>
        <v>31419</v>
      </c>
      <c r="AA1202" s="63">
        <f t="shared" si="19"/>
        <v>31419</v>
      </c>
    </row>
    <row r="1203" spans="1:27" s="35" customFormat="1">
      <c r="A1203" s="44" t="s">
        <v>94</v>
      </c>
      <c r="B1203" s="44" t="str">
        <f>VLOOKUP(A1203,'CENTROS DE COSTOS'!A:D,2,0)</f>
        <v>0036-0002</v>
      </c>
      <c r="C1203" s="44" t="str">
        <f>VLOOKUP(A1203,'CENTROS DE COSTOS'!A:D,3,0)</f>
        <v>Wompi Eje Cafetero</v>
      </c>
      <c r="D1203" s="44">
        <v>66001</v>
      </c>
      <c r="E1203" s="44">
        <v>2887583</v>
      </c>
      <c r="F1203" s="44">
        <v>80387</v>
      </c>
      <c r="G1203" s="44" t="s">
        <v>35</v>
      </c>
      <c r="H1203" s="44" t="s">
        <v>460</v>
      </c>
      <c r="I1203" s="44" t="s">
        <v>94</v>
      </c>
      <c r="J1203" s="44" t="s">
        <v>7217</v>
      </c>
      <c r="K1203" s="44" t="s">
        <v>1174</v>
      </c>
      <c r="L1203" s="44" t="s">
        <v>7218</v>
      </c>
      <c r="M1203" s="52">
        <v>45945.694444444445</v>
      </c>
      <c r="N1203" s="52">
        <v>45947.631944444445</v>
      </c>
      <c r="O1203" s="44" t="s">
        <v>37</v>
      </c>
      <c r="P1203" s="44" t="s">
        <v>37</v>
      </c>
      <c r="Q1203" s="44" t="s">
        <v>3805</v>
      </c>
      <c r="R1203" s="44" t="s">
        <v>3806</v>
      </c>
      <c r="S1203" s="44" t="s">
        <v>7219</v>
      </c>
      <c r="T1203" s="44" t="s">
        <v>1178</v>
      </c>
      <c r="U1203" s="44">
        <v>24</v>
      </c>
      <c r="V1203" s="44" t="s">
        <v>42</v>
      </c>
      <c r="W1203" s="44" t="str">
        <f>VLOOKUP(D1203,TIPOLOGIA!A:F,6,0)</f>
        <v>TERRESTRE</v>
      </c>
      <c r="X1203" s="44" t="s">
        <v>1638</v>
      </c>
      <c r="Y1203" s="44">
        <v>1</v>
      </c>
      <c r="Z1203" s="63">
        <f>IF(T1203="SOPORTE_TELEFÓNICO",'TARIFAS 2025'!$B$14,IF(V1203="PRINCIPAL",'TARIFAS 2025'!$B$11,IF(V1203="INTERMEDIA",'TARIFAS 2025'!$C$11,IF(V1203="LEJANA",'TARIFAS 2025'!$D$11))))</f>
        <v>31419</v>
      </c>
      <c r="AA1203" s="63">
        <f t="shared" si="19"/>
        <v>31419</v>
      </c>
    </row>
    <row r="1204" spans="1:27" s="35" customFormat="1">
      <c r="A1204" s="44" t="s">
        <v>73</v>
      </c>
      <c r="B1204" s="44" t="str">
        <f>VLOOKUP(A1204,'CENTROS DE COSTOS'!A:D,2,0)</f>
        <v>0036-0004</v>
      </c>
      <c r="C1204" s="44" t="str">
        <f>VLOOKUP(A1204,'CENTROS DE COSTOS'!A:D,3,0)</f>
        <v>Wompi Centro</v>
      </c>
      <c r="D1204" s="44">
        <v>11001</v>
      </c>
      <c r="E1204" s="44">
        <v>2887911</v>
      </c>
      <c r="F1204" s="44">
        <v>37353</v>
      </c>
      <c r="G1204" s="44" t="s">
        <v>35</v>
      </c>
      <c r="H1204" s="44" t="s">
        <v>620</v>
      </c>
      <c r="I1204" s="44" t="s">
        <v>2057</v>
      </c>
      <c r="J1204" s="44" t="s">
        <v>7220</v>
      </c>
      <c r="K1204" s="44" t="s">
        <v>1174</v>
      </c>
      <c r="L1204" s="44" t="s">
        <v>7221</v>
      </c>
      <c r="M1204" s="52">
        <v>45946.333333333336</v>
      </c>
      <c r="N1204" s="52">
        <v>45947.633333333331</v>
      </c>
      <c r="O1204" s="44" t="s">
        <v>37</v>
      </c>
      <c r="P1204" s="44" t="s">
        <v>37</v>
      </c>
      <c r="Q1204" s="44" t="s">
        <v>3805</v>
      </c>
      <c r="R1204" s="44" t="s">
        <v>3806</v>
      </c>
      <c r="S1204" s="44" t="s">
        <v>7222</v>
      </c>
      <c r="T1204" s="44" t="s">
        <v>1178</v>
      </c>
      <c r="U1204" s="44">
        <v>32</v>
      </c>
      <c r="V1204" s="44" t="s">
        <v>42</v>
      </c>
      <c r="W1204" s="44" t="str">
        <f>VLOOKUP(D1204,TIPOLOGIA!A:F,6,0)</f>
        <v>TERRESTRE</v>
      </c>
      <c r="X1204" s="44" t="s">
        <v>6698</v>
      </c>
      <c r="Y1204" s="44">
        <v>1</v>
      </c>
      <c r="Z1204" s="63">
        <f>IF(T1204="SOPORTE_TELEFÓNICO",'TARIFAS 2025'!$B$14,IF(V1204="PRINCIPAL",'TARIFAS 2025'!$B$11,IF(V1204="INTERMEDIA",'TARIFAS 2025'!$C$11,IF(V1204="LEJANA",'TARIFAS 2025'!$D$11))))</f>
        <v>31419</v>
      </c>
      <c r="AA1204" s="63">
        <f t="shared" si="19"/>
        <v>31419</v>
      </c>
    </row>
    <row r="1205" spans="1:27" s="35" customFormat="1">
      <c r="A1205" s="44" t="s">
        <v>98</v>
      </c>
      <c r="B1205" s="44" t="str">
        <f>VLOOKUP(A1205,'CENTROS DE COSTOS'!A:D,2,0)</f>
        <v>0036-0007</v>
      </c>
      <c r="C1205" s="44" t="str">
        <f>VLOOKUP(A1205,'CENTROS DE COSTOS'!A:D,3,0)</f>
        <v>Wompi Santander</v>
      </c>
      <c r="D1205" s="44">
        <v>68077</v>
      </c>
      <c r="E1205" s="44">
        <v>2867798</v>
      </c>
      <c r="F1205" s="44">
        <v>59386</v>
      </c>
      <c r="G1205" s="44" t="s">
        <v>35</v>
      </c>
      <c r="H1205" s="44" t="s">
        <v>965</v>
      </c>
      <c r="I1205" s="44" t="s">
        <v>125</v>
      </c>
      <c r="J1205" s="44" t="s">
        <v>7223</v>
      </c>
      <c r="K1205" s="44" t="s">
        <v>1174</v>
      </c>
      <c r="L1205" s="44" t="s">
        <v>7224</v>
      </c>
      <c r="M1205" s="52">
        <v>45940.413194444445</v>
      </c>
      <c r="N1205" s="52">
        <v>45947.633333333331</v>
      </c>
      <c r="O1205" s="44" t="s">
        <v>37</v>
      </c>
      <c r="P1205" s="44" t="s">
        <v>37</v>
      </c>
      <c r="Q1205" s="44" t="s">
        <v>3805</v>
      </c>
      <c r="R1205" s="44" t="s">
        <v>3806</v>
      </c>
      <c r="S1205" s="44" t="s">
        <v>7225</v>
      </c>
      <c r="T1205" s="44" t="s">
        <v>1178</v>
      </c>
      <c r="U1205" s="44">
        <v>50</v>
      </c>
      <c r="V1205" s="44" t="s">
        <v>43</v>
      </c>
      <c r="W1205" s="44" t="str">
        <f>VLOOKUP(D1205,TIPOLOGIA!A:F,6,0)</f>
        <v>TERRESTRE</v>
      </c>
      <c r="X1205" s="44" t="s">
        <v>1638</v>
      </c>
      <c r="Y1205" s="44">
        <v>1</v>
      </c>
      <c r="Z1205" s="63">
        <f>IF(T1205="SOPORTE_TELEFÓNICO",'TARIFAS 2025'!$B$14,IF(V1205="PRINCIPAL",'TARIFAS 2025'!$B$11,IF(V1205="INTERMEDIA",'TARIFAS 2025'!$C$11,IF(V1205="LEJANA",'TARIFAS 2025'!$D$11))))</f>
        <v>36351</v>
      </c>
      <c r="AA1205" s="63">
        <f t="shared" si="19"/>
        <v>36351</v>
      </c>
    </row>
    <row r="1206" spans="1:27" s="35" customFormat="1">
      <c r="A1206" s="44" t="s">
        <v>83</v>
      </c>
      <c r="B1206" s="44" t="str">
        <f>VLOOKUP(A1206,'CENTROS DE COSTOS'!A:D,2,0)</f>
        <v>0036-0007</v>
      </c>
      <c r="C1206" s="44" t="str">
        <f>VLOOKUP(A1206,'CENTROS DE COSTOS'!A:D,3,0)</f>
        <v>Wompi Santander</v>
      </c>
      <c r="D1206" s="44">
        <v>54001</v>
      </c>
      <c r="E1206" s="44">
        <v>2887839</v>
      </c>
      <c r="F1206" s="44">
        <v>76264</v>
      </c>
      <c r="G1206" s="44" t="s">
        <v>35</v>
      </c>
      <c r="H1206" s="44" t="s">
        <v>893</v>
      </c>
      <c r="I1206" s="44" t="s">
        <v>83</v>
      </c>
      <c r="J1206" s="44" t="s">
        <v>7226</v>
      </c>
      <c r="K1206" s="44" t="s">
        <v>1174</v>
      </c>
      <c r="L1206" s="44" t="s">
        <v>7227</v>
      </c>
      <c r="M1206" s="52">
        <v>45945.706250000003</v>
      </c>
      <c r="N1206" s="52">
        <v>45947.634722222225</v>
      </c>
      <c r="O1206" s="44" t="s">
        <v>37</v>
      </c>
      <c r="P1206" s="44" t="s">
        <v>37</v>
      </c>
      <c r="Q1206" s="44" t="s">
        <v>3805</v>
      </c>
      <c r="R1206" s="44" t="s">
        <v>3806</v>
      </c>
      <c r="S1206" s="44" t="s">
        <v>7228</v>
      </c>
      <c r="T1206" s="44" t="s">
        <v>1178</v>
      </c>
      <c r="U1206" s="44">
        <v>32</v>
      </c>
      <c r="V1206" s="44" t="s">
        <v>42</v>
      </c>
      <c r="W1206" s="44" t="str">
        <f>VLOOKUP(D1206,TIPOLOGIA!A:F,6,0)</f>
        <v>TERRESTRE</v>
      </c>
      <c r="X1206" s="44" t="s">
        <v>2464</v>
      </c>
      <c r="Y1206" s="44">
        <v>1</v>
      </c>
      <c r="Z1206" s="63">
        <f>IF(T1206="SOPORTE_TELEFÓNICO",'TARIFAS 2025'!$B$14,IF(V1206="PRINCIPAL",'TARIFAS 2025'!$B$11,IF(V1206="INTERMEDIA",'TARIFAS 2025'!$C$11,IF(V1206="LEJANA",'TARIFAS 2025'!$D$11))))</f>
        <v>31419</v>
      </c>
      <c r="AA1206" s="63">
        <f t="shared" si="19"/>
        <v>31419</v>
      </c>
    </row>
    <row r="1207" spans="1:27" s="35" customFormat="1">
      <c r="A1207" s="44" t="s">
        <v>79</v>
      </c>
      <c r="B1207" s="44" t="str">
        <f>VLOOKUP(A1207,'CENTROS DE COSTOS'!A:D,2,0)</f>
        <v>0036-0003</v>
      </c>
      <c r="C1207" s="44" t="str">
        <f>VLOOKUP(A1207,'CENTROS DE COSTOS'!A:D,3,0)</f>
        <v>Wompi Suroccidente</v>
      </c>
      <c r="D1207" s="44">
        <v>76001</v>
      </c>
      <c r="E1207" s="44">
        <v>2886001</v>
      </c>
      <c r="F1207" s="44">
        <v>76185</v>
      </c>
      <c r="G1207" s="44" t="s">
        <v>35</v>
      </c>
      <c r="H1207" s="44" t="s">
        <v>1103</v>
      </c>
      <c r="I1207" s="44" t="s">
        <v>79</v>
      </c>
      <c r="J1207" s="44" t="s">
        <v>7229</v>
      </c>
      <c r="K1207" s="44" t="s">
        <v>1174</v>
      </c>
      <c r="L1207" s="44" t="s">
        <v>7230</v>
      </c>
      <c r="M1207" s="52">
        <v>45945.578472222223</v>
      </c>
      <c r="N1207" s="52">
        <v>45947.636111111111</v>
      </c>
      <c r="O1207" s="44" t="s">
        <v>37</v>
      </c>
      <c r="P1207" s="44" t="s">
        <v>37</v>
      </c>
      <c r="Q1207" s="44" t="s">
        <v>3805</v>
      </c>
      <c r="R1207" s="44" t="s">
        <v>3806</v>
      </c>
      <c r="S1207" s="44" t="s">
        <v>7231</v>
      </c>
      <c r="T1207" s="44" t="s">
        <v>1178</v>
      </c>
      <c r="U1207" s="44">
        <v>24</v>
      </c>
      <c r="V1207" s="44" t="s">
        <v>42</v>
      </c>
      <c r="W1207" s="44" t="str">
        <f>VLOOKUP(D1207,TIPOLOGIA!A:F,6,0)</f>
        <v>TERRESTRE</v>
      </c>
      <c r="X1207" s="44" t="s">
        <v>1372</v>
      </c>
      <c r="Y1207" s="44">
        <v>1</v>
      </c>
      <c r="Z1207" s="63">
        <f>IF(T1207="SOPORTE_TELEFÓNICO",'TARIFAS 2025'!$B$14,IF(V1207="PRINCIPAL",'TARIFAS 2025'!$B$11,IF(V1207="INTERMEDIA",'TARIFAS 2025'!$C$11,IF(V1207="LEJANA",'TARIFAS 2025'!$D$11))))</f>
        <v>31419</v>
      </c>
      <c r="AA1207" s="63">
        <f t="shared" si="19"/>
        <v>31419</v>
      </c>
    </row>
    <row r="1208" spans="1:27" s="35" customFormat="1">
      <c r="A1208" s="44" t="s">
        <v>73</v>
      </c>
      <c r="B1208" s="44" t="str">
        <f>VLOOKUP(A1208,'CENTROS DE COSTOS'!A:D,2,0)</f>
        <v>0036-0004</v>
      </c>
      <c r="C1208" s="44" t="str">
        <f>VLOOKUP(A1208,'CENTROS DE COSTOS'!A:D,3,0)</f>
        <v>Wompi Centro</v>
      </c>
      <c r="D1208" s="44">
        <v>11001</v>
      </c>
      <c r="E1208" s="44">
        <v>2885682</v>
      </c>
      <c r="F1208" s="44">
        <v>76939</v>
      </c>
      <c r="G1208" s="44" t="s">
        <v>35</v>
      </c>
      <c r="H1208" s="44" t="s">
        <v>620</v>
      </c>
      <c r="I1208" s="44" t="s">
        <v>2057</v>
      </c>
      <c r="J1208" s="44" t="s">
        <v>7232</v>
      </c>
      <c r="K1208" s="44" t="s">
        <v>1174</v>
      </c>
      <c r="L1208" s="44" t="s">
        <v>7233</v>
      </c>
      <c r="M1208" s="52">
        <v>45945.5625</v>
      </c>
      <c r="N1208" s="52">
        <v>45947.637499999997</v>
      </c>
      <c r="O1208" s="44" t="s">
        <v>37</v>
      </c>
      <c r="P1208" s="44" t="s">
        <v>37</v>
      </c>
      <c r="Q1208" s="44" t="s">
        <v>3805</v>
      </c>
      <c r="R1208" s="44" t="s">
        <v>3806</v>
      </c>
      <c r="S1208" s="44" t="s">
        <v>7234</v>
      </c>
      <c r="T1208" s="44" t="s">
        <v>1178</v>
      </c>
      <c r="U1208" s="44">
        <v>32</v>
      </c>
      <c r="V1208" s="44" t="s">
        <v>42</v>
      </c>
      <c r="W1208" s="44" t="str">
        <f>VLOOKUP(D1208,TIPOLOGIA!A:F,6,0)</f>
        <v>TERRESTRE</v>
      </c>
      <c r="X1208" s="44" t="s">
        <v>1503</v>
      </c>
      <c r="Y1208" s="44">
        <v>1</v>
      </c>
      <c r="Z1208" s="63">
        <f>IF(T1208="SOPORTE_TELEFÓNICO",'TARIFAS 2025'!$B$14,IF(V1208="PRINCIPAL",'TARIFAS 2025'!$B$11,IF(V1208="INTERMEDIA",'TARIFAS 2025'!$C$11,IF(V1208="LEJANA",'TARIFAS 2025'!$D$11))))</f>
        <v>31419</v>
      </c>
      <c r="AA1208" s="63">
        <f t="shared" si="19"/>
        <v>31419</v>
      </c>
    </row>
    <row r="1209" spans="1:27" s="35" customFormat="1">
      <c r="A1209" s="44" t="s">
        <v>73</v>
      </c>
      <c r="B1209" s="44" t="str">
        <f>VLOOKUP(A1209,'CENTROS DE COSTOS'!A:D,2,0)</f>
        <v>0036-0004</v>
      </c>
      <c r="C1209" s="44" t="str">
        <f>VLOOKUP(A1209,'CENTROS DE COSTOS'!A:D,3,0)</f>
        <v>Wompi Centro</v>
      </c>
      <c r="D1209" s="44">
        <v>11001</v>
      </c>
      <c r="E1209" s="44">
        <v>2868249</v>
      </c>
      <c r="F1209" s="44">
        <v>79542</v>
      </c>
      <c r="G1209" s="44" t="s">
        <v>35</v>
      </c>
      <c r="H1209" s="44" t="s">
        <v>620</v>
      </c>
      <c r="I1209" s="44" t="s">
        <v>2057</v>
      </c>
      <c r="J1209" s="44" t="s">
        <v>7235</v>
      </c>
      <c r="K1209" s="44" t="s">
        <v>1174</v>
      </c>
      <c r="L1209" s="44" t="s">
        <v>7236</v>
      </c>
      <c r="M1209" s="52">
        <v>45940.4375</v>
      </c>
      <c r="N1209" s="52">
        <v>45947.637499999997</v>
      </c>
      <c r="O1209" s="44" t="s">
        <v>37</v>
      </c>
      <c r="P1209" s="44" t="s">
        <v>37</v>
      </c>
      <c r="Q1209" s="44" t="s">
        <v>3805</v>
      </c>
      <c r="R1209" s="44" t="s">
        <v>3806</v>
      </c>
      <c r="S1209" s="44" t="s">
        <v>7237</v>
      </c>
      <c r="T1209" s="44" t="s">
        <v>1178</v>
      </c>
      <c r="U1209" s="44">
        <v>16</v>
      </c>
      <c r="V1209" s="44" t="s">
        <v>42</v>
      </c>
      <c r="W1209" s="44" t="str">
        <f>VLOOKUP(D1209,TIPOLOGIA!A:F,6,0)</f>
        <v>TERRESTRE</v>
      </c>
      <c r="X1209" s="44" t="s">
        <v>1366</v>
      </c>
      <c r="Y1209" s="44">
        <v>1</v>
      </c>
      <c r="Z1209" s="63">
        <f>IF(T1209="SOPORTE_TELEFÓNICO",'TARIFAS 2025'!$B$14,IF(V1209="PRINCIPAL",'TARIFAS 2025'!$B$11,IF(V1209="INTERMEDIA",'TARIFAS 2025'!$C$11,IF(V1209="LEJANA",'TARIFAS 2025'!$D$11))))</f>
        <v>31419</v>
      </c>
      <c r="AA1209" s="63">
        <f t="shared" si="19"/>
        <v>31419</v>
      </c>
    </row>
    <row r="1210" spans="1:27" s="35" customFormat="1">
      <c r="A1210" s="44" t="s">
        <v>79</v>
      </c>
      <c r="B1210" s="44" t="str">
        <f>VLOOKUP(A1210,'CENTROS DE COSTOS'!A:D,2,0)</f>
        <v>0036-0003</v>
      </c>
      <c r="C1210" s="44" t="str">
        <f>VLOOKUP(A1210,'CENTROS DE COSTOS'!A:D,3,0)</f>
        <v>Wompi Suroccidente</v>
      </c>
      <c r="D1210" s="44">
        <v>76001</v>
      </c>
      <c r="E1210" s="44">
        <v>2886020</v>
      </c>
      <c r="F1210" s="44">
        <v>76714</v>
      </c>
      <c r="G1210" s="44" t="s">
        <v>35</v>
      </c>
      <c r="H1210" s="44" t="s">
        <v>1103</v>
      </c>
      <c r="I1210" s="44" t="s">
        <v>79</v>
      </c>
      <c r="J1210" s="44" t="s">
        <v>7238</v>
      </c>
      <c r="K1210" s="44" t="s">
        <v>1174</v>
      </c>
      <c r="L1210" s="44" t="s">
        <v>7239</v>
      </c>
      <c r="M1210" s="52">
        <v>45945.583333333336</v>
      </c>
      <c r="N1210" s="52">
        <v>45947.638194444444</v>
      </c>
      <c r="O1210" s="44" t="s">
        <v>37</v>
      </c>
      <c r="P1210" s="44" t="s">
        <v>37</v>
      </c>
      <c r="Q1210" s="44" t="s">
        <v>3805</v>
      </c>
      <c r="R1210" s="44" t="s">
        <v>3806</v>
      </c>
      <c r="S1210" s="44" t="s">
        <v>7240</v>
      </c>
      <c r="T1210" s="44" t="s">
        <v>1178</v>
      </c>
      <c r="U1210" s="44">
        <v>24</v>
      </c>
      <c r="V1210" s="44" t="s">
        <v>42</v>
      </c>
      <c r="W1210" s="44" t="str">
        <f>VLOOKUP(D1210,TIPOLOGIA!A:F,6,0)</f>
        <v>TERRESTRE</v>
      </c>
      <c r="X1210" s="44" t="s">
        <v>1360</v>
      </c>
      <c r="Y1210" s="44">
        <v>1</v>
      </c>
      <c r="Z1210" s="63">
        <f>IF(T1210="SOPORTE_TELEFÓNICO",'TARIFAS 2025'!$B$14,IF(V1210="PRINCIPAL",'TARIFAS 2025'!$B$11,IF(V1210="INTERMEDIA",'TARIFAS 2025'!$C$11,IF(V1210="LEJANA",'TARIFAS 2025'!$D$11))))</f>
        <v>31419</v>
      </c>
      <c r="AA1210" s="63">
        <f t="shared" si="19"/>
        <v>31419</v>
      </c>
    </row>
    <row r="1211" spans="1:27" s="35" customFormat="1">
      <c r="A1211" s="44" t="s">
        <v>73</v>
      </c>
      <c r="B1211" s="44" t="str">
        <f>VLOOKUP(A1211,'CENTROS DE COSTOS'!A:D,2,0)</f>
        <v>0036-0004</v>
      </c>
      <c r="C1211" s="44" t="str">
        <f>VLOOKUP(A1211,'CENTROS DE COSTOS'!A:D,3,0)</f>
        <v>Wompi Centro</v>
      </c>
      <c r="D1211" s="44">
        <v>11001</v>
      </c>
      <c r="E1211" s="44">
        <v>2886084</v>
      </c>
      <c r="F1211" s="44">
        <v>79612</v>
      </c>
      <c r="G1211" s="44" t="s">
        <v>35</v>
      </c>
      <c r="H1211" s="44" t="s">
        <v>620</v>
      </c>
      <c r="I1211" s="44" t="s">
        <v>2057</v>
      </c>
      <c r="J1211" s="44" t="s">
        <v>7241</v>
      </c>
      <c r="K1211" s="44" t="s">
        <v>1174</v>
      </c>
      <c r="L1211" s="44" t="s">
        <v>7242</v>
      </c>
      <c r="M1211" s="52">
        <v>45945.595138888886</v>
      </c>
      <c r="N1211" s="52">
        <v>45947.63958333333</v>
      </c>
      <c r="O1211" s="44" t="s">
        <v>37</v>
      </c>
      <c r="P1211" s="44" t="s">
        <v>37</v>
      </c>
      <c r="Q1211" s="44" t="s">
        <v>3805</v>
      </c>
      <c r="R1211" s="44" t="s">
        <v>3806</v>
      </c>
      <c r="S1211" s="44" t="s">
        <v>7234</v>
      </c>
      <c r="T1211" s="44" t="s">
        <v>1178</v>
      </c>
      <c r="U1211" s="44">
        <v>24</v>
      </c>
      <c r="V1211" s="44" t="s">
        <v>42</v>
      </c>
      <c r="W1211" s="44" t="str">
        <f>VLOOKUP(D1211,TIPOLOGIA!A:F,6,0)</f>
        <v>TERRESTRE</v>
      </c>
      <c r="X1211" s="44" t="s">
        <v>6708</v>
      </c>
      <c r="Y1211" s="44">
        <v>1</v>
      </c>
      <c r="Z1211" s="63">
        <f>IF(T1211="SOPORTE_TELEFÓNICO",'TARIFAS 2025'!$B$14,IF(V1211="PRINCIPAL",'TARIFAS 2025'!$B$11,IF(V1211="INTERMEDIA",'TARIFAS 2025'!$C$11,IF(V1211="LEJANA",'TARIFAS 2025'!$D$11))))</f>
        <v>31419</v>
      </c>
      <c r="AA1211" s="63">
        <f t="shared" si="19"/>
        <v>31419</v>
      </c>
    </row>
    <row r="1212" spans="1:27" s="35" customFormat="1">
      <c r="A1212" s="44" t="s">
        <v>98</v>
      </c>
      <c r="B1212" s="44" t="str">
        <f>VLOOKUP(A1212,'CENTROS DE COSTOS'!A:D,2,0)</f>
        <v>0036-0007</v>
      </c>
      <c r="C1212" s="44" t="str">
        <f>VLOOKUP(A1212,'CENTROS DE COSTOS'!A:D,3,0)</f>
        <v>Wompi Santander</v>
      </c>
      <c r="D1212" s="44">
        <v>68077</v>
      </c>
      <c r="E1212" s="44">
        <v>2869424</v>
      </c>
      <c r="F1212" s="44">
        <v>53525</v>
      </c>
      <c r="G1212" s="44" t="s">
        <v>35</v>
      </c>
      <c r="H1212" s="44" t="s">
        <v>965</v>
      </c>
      <c r="I1212" s="44" t="s">
        <v>125</v>
      </c>
      <c r="J1212" s="44" t="s">
        <v>7243</v>
      </c>
      <c r="K1212" s="44" t="s">
        <v>1174</v>
      </c>
      <c r="L1212" s="44" t="s">
        <v>7244</v>
      </c>
      <c r="M1212" s="52">
        <v>45940.512499999997</v>
      </c>
      <c r="N1212" s="52">
        <v>45947.63958333333</v>
      </c>
      <c r="O1212" s="44" t="s">
        <v>37</v>
      </c>
      <c r="P1212" s="44" t="s">
        <v>37</v>
      </c>
      <c r="Q1212" s="44" t="s">
        <v>3805</v>
      </c>
      <c r="R1212" s="44" t="s">
        <v>3806</v>
      </c>
      <c r="S1212" s="44" t="s">
        <v>7245</v>
      </c>
      <c r="T1212" s="44" t="s">
        <v>1178</v>
      </c>
      <c r="U1212" s="44">
        <v>48</v>
      </c>
      <c r="V1212" s="44" t="s">
        <v>43</v>
      </c>
      <c r="W1212" s="44" t="str">
        <f>VLOOKUP(D1212,TIPOLOGIA!A:F,6,0)</f>
        <v>TERRESTRE</v>
      </c>
      <c r="X1212" s="44" t="s">
        <v>1366</v>
      </c>
      <c r="Y1212" s="44">
        <v>1</v>
      </c>
      <c r="Z1212" s="63">
        <f>IF(T1212="SOPORTE_TELEFÓNICO",'TARIFAS 2025'!$B$14,IF(V1212="PRINCIPAL",'TARIFAS 2025'!$B$11,IF(V1212="INTERMEDIA",'TARIFAS 2025'!$C$11,IF(V1212="LEJANA",'TARIFAS 2025'!$D$11))))</f>
        <v>36351</v>
      </c>
      <c r="AA1212" s="63">
        <f t="shared" si="19"/>
        <v>36351</v>
      </c>
    </row>
    <row r="1213" spans="1:27" s="35" customFormat="1">
      <c r="A1213" s="44" t="s">
        <v>79</v>
      </c>
      <c r="B1213" s="44" t="str">
        <f>VLOOKUP(A1213,'CENTROS DE COSTOS'!A:D,2,0)</f>
        <v>0036-0003</v>
      </c>
      <c r="C1213" s="44" t="str">
        <f>VLOOKUP(A1213,'CENTROS DE COSTOS'!A:D,3,0)</f>
        <v>Wompi Suroccidente</v>
      </c>
      <c r="D1213" s="44">
        <v>76248</v>
      </c>
      <c r="E1213" s="44">
        <v>2885036</v>
      </c>
      <c r="F1213" s="44">
        <v>68410</v>
      </c>
      <c r="G1213" s="44" t="s">
        <v>35</v>
      </c>
      <c r="H1213" s="44" t="s">
        <v>1103</v>
      </c>
      <c r="I1213" s="44" t="s">
        <v>1115</v>
      </c>
      <c r="J1213" s="44" t="s">
        <v>7246</v>
      </c>
      <c r="K1213" s="44" t="s">
        <v>1174</v>
      </c>
      <c r="L1213" s="44" t="s">
        <v>7247</v>
      </c>
      <c r="M1213" s="52">
        <v>45945.489583333336</v>
      </c>
      <c r="N1213" s="52">
        <v>45947.64166666667</v>
      </c>
      <c r="O1213" s="44" t="s">
        <v>37</v>
      </c>
      <c r="P1213" s="44" t="s">
        <v>37</v>
      </c>
      <c r="Q1213" s="44" t="s">
        <v>3805</v>
      </c>
      <c r="R1213" s="44" t="s">
        <v>3806</v>
      </c>
      <c r="S1213" s="44" t="s">
        <v>7248</v>
      </c>
      <c r="T1213" s="44" t="s">
        <v>3828</v>
      </c>
      <c r="U1213" s="44">
        <v>32</v>
      </c>
      <c r="V1213" s="44" t="s">
        <v>43</v>
      </c>
      <c r="W1213" s="44" t="str">
        <f>VLOOKUP(D1213,TIPOLOGIA!A:F,6,0)</f>
        <v>TERRESTRE</v>
      </c>
      <c r="X1213" s="44" t="s">
        <v>2464</v>
      </c>
      <c r="Y1213" s="44">
        <v>1</v>
      </c>
      <c r="Z1213" s="63">
        <f>IF(T1213="SOPORTE_TELEFÓNICO",'TARIFAS 2025'!$B$14,IF(V1213="PRINCIPAL",'TARIFAS 2025'!$B$11,IF(V1213="INTERMEDIA",'TARIFAS 2025'!$C$11,IF(V1213="LEJANA",'TARIFAS 2025'!$D$11))))</f>
        <v>36351</v>
      </c>
      <c r="AA1213" s="63">
        <f t="shared" si="19"/>
        <v>36351</v>
      </c>
    </row>
    <row r="1214" spans="1:27" s="35" customFormat="1">
      <c r="A1214" s="44" t="s">
        <v>92</v>
      </c>
      <c r="B1214" s="44" t="str">
        <f>VLOOKUP(A1214,'CENTROS DE COSTOS'!A:D,2,0)</f>
        <v>0036-0006</v>
      </c>
      <c r="C1214" s="44" t="str">
        <f>VLOOKUP(A1214,'CENTROS DE COSTOS'!A:D,3,0)</f>
        <v>Wompi Oriente</v>
      </c>
      <c r="D1214" s="44">
        <v>18001</v>
      </c>
      <c r="E1214" s="44">
        <v>2885570</v>
      </c>
      <c r="F1214" s="44">
        <v>79385</v>
      </c>
      <c r="G1214" s="44" t="s">
        <v>35</v>
      </c>
      <c r="H1214" s="44" t="s">
        <v>468</v>
      </c>
      <c r="I1214" s="44" t="s">
        <v>84</v>
      </c>
      <c r="J1214" s="44" t="s">
        <v>3160</v>
      </c>
      <c r="K1214" s="44" t="s">
        <v>1174</v>
      </c>
      <c r="L1214" s="44" t="s">
        <v>7249</v>
      </c>
      <c r="M1214" s="52">
        <v>45945.540972222225</v>
      </c>
      <c r="N1214" s="52">
        <v>45947.642361111109</v>
      </c>
      <c r="O1214" s="44" t="s">
        <v>37</v>
      </c>
      <c r="P1214" s="44" t="s">
        <v>37</v>
      </c>
      <c r="Q1214" s="44" t="s">
        <v>3805</v>
      </c>
      <c r="R1214" s="44" t="s">
        <v>3806</v>
      </c>
      <c r="S1214" s="44" t="s">
        <v>7250</v>
      </c>
      <c r="T1214" s="44" t="s">
        <v>1178</v>
      </c>
      <c r="U1214" s="44">
        <v>16</v>
      </c>
      <c r="V1214" s="44" t="s">
        <v>44</v>
      </c>
      <c r="W1214" s="44" t="str">
        <f>VLOOKUP(D1214,TIPOLOGIA!A:F,6,0)</f>
        <v>TERRESTRE</v>
      </c>
      <c r="X1214" s="44" t="s">
        <v>5226</v>
      </c>
      <c r="Y1214" s="44">
        <v>1</v>
      </c>
      <c r="Z1214" s="63">
        <f>IF(T1214="SOPORTE_TELEFÓNICO",'TARIFAS 2025'!$B$14,IF(V1214="PRINCIPAL",'TARIFAS 2025'!$B$11,IF(V1214="INTERMEDIA",'TARIFAS 2025'!$C$11,IF(V1214="LEJANA",'TARIFAS 2025'!$D$11))))</f>
        <v>40250</v>
      </c>
      <c r="AA1214" s="63">
        <f t="shared" si="19"/>
        <v>40250</v>
      </c>
    </row>
    <row r="1215" spans="1:27" s="35" customFormat="1">
      <c r="A1215" s="44" t="s">
        <v>73</v>
      </c>
      <c r="B1215" s="44" t="str">
        <f>VLOOKUP(A1215,'CENTROS DE COSTOS'!A:D,2,0)</f>
        <v>0036-0004</v>
      </c>
      <c r="C1215" s="44" t="str">
        <f>VLOOKUP(A1215,'CENTROS DE COSTOS'!A:D,3,0)</f>
        <v>Wompi Centro</v>
      </c>
      <c r="D1215" s="44">
        <v>25386</v>
      </c>
      <c r="E1215" s="44">
        <v>2885355</v>
      </c>
      <c r="F1215" s="44">
        <v>75402</v>
      </c>
      <c r="G1215" s="44" t="s">
        <v>35</v>
      </c>
      <c r="H1215" s="44" t="s">
        <v>620</v>
      </c>
      <c r="I1215" s="44" t="s">
        <v>671</v>
      </c>
      <c r="J1215" s="44" t="s">
        <v>7251</v>
      </c>
      <c r="K1215" s="44" t="s">
        <v>1174</v>
      </c>
      <c r="L1215" s="44" t="s">
        <v>7252</v>
      </c>
      <c r="M1215" s="52">
        <v>45945.509027777778</v>
      </c>
      <c r="N1215" s="52">
        <v>45947.642361111109</v>
      </c>
      <c r="O1215" s="44" t="s">
        <v>37</v>
      </c>
      <c r="P1215" s="44" t="s">
        <v>37</v>
      </c>
      <c r="Q1215" s="44" t="s">
        <v>3805</v>
      </c>
      <c r="R1215" s="44" t="s">
        <v>3806</v>
      </c>
      <c r="S1215" s="44" t="s">
        <v>7253</v>
      </c>
      <c r="T1215" s="44" t="s">
        <v>3828</v>
      </c>
      <c r="U1215" s="44">
        <v>40</v>
      </c>
      <c r="V1215" s="44" t="s">
        <v>43</v>
      </c>
      <c r="W1215" s="44" t="str">
        <f>VLOOKUP(D1215,TIPOLOGIA!A:F,6,0)</f>
        <v>TERRESTRE</v>
      </c>
      <c r="X1215" s="44" t="s">
        <v>1515</v>
      </c>
      <c r="Y1215" s="44">
        <v>1</v>
      </c>
      <c r="Z1215" s="63">
        <f>IF(T1215="SOPORTE_TELEFÓNICO",'TARIFAS 2025'!$B$14,IF(V1215="PRINCIPAL",'TARIFAS 2025'!$B$11,IF(V1215="INTERMEDIA",'TARIFAS 2025'!$C$11,IF(V1215="LEJANA",'TARIFAS 2025'!$D$11))))</f>
        <v>36351</v>
      </c>
      <c r="AA1215" s="63">
        <f t="shared" si="19"/>
        <v>36351</v>
      </c>
    </row>
    <row r="1216" spans="1:27" s="35" customFormat="1">
      <c r="A1216" s="44" t="s">
        <v>73</v>
      </c>
      <c r="B1216" s="44" t="str">
        <f>VLOOKUP(A1216,'CENTROS DE COSTOS'!A:D,2,0)</f>
        <v>0036-0004</v>
      </c>
      <c r="C1216" s="44" t="str">
        <f>VLOOKUP(A1216,'CENTROS DE COSTOS'!A:D,3,0)</f>
        <v>Wompi Centro</v>
      </c>
      <c r="D1216" s="44">
        <v>25430</v>
      </c>
      <c r="E1216" s="44">
        <v>2869533</v>
      </c>
      <c r="F1216" s="44">
        <v>43988</v>
      </c>
      <c r="G1216" s="44" t="s">
        <v>35</v>
      </c>
      <c r="H1216" s="44" t="s">
        <v>620</v>
      </c>
      <c r="I1216" s="44" t="s">
        <v>676</v>
      </c>
      <c r="J1216" s="44" t="s">
        <v>7254</v>
      </c>
      <c r="K1216" s="44" t="s">
        <v>1174</v>
      </c>
      <c r="L1216" s="44" t="s">
        <v>7255</v>
      </c>
      <c r="M1216" s="52">
        <v>45940.521527777775</v>
      </c>
      <c r="N1216" s="52">
        <v>45947.642361111109</v>
      </c>
      <c r="O1216" s="44" t="s">
        <v>37</v>
      </c>
      <c r="P1216" s="44" t="s">
        <v>37</v>
      </c>
      <c r="Q1216" s="44" t="s">
        <v>3805</v>
      </c>
      <c r="R1216" s="44" t="s">
        <v>3806</v>
      </c>
      <c r="S1216" s="44" t="s">
        <v>7256</v>
      </c>
      <c r="T1216" s="44" t="s">
        <v>1178</v>
      </c>
      <c r="U1216" s="44">
        <v>32</v>
      </c>
      <c r="V1216" s="44" t="s">
        <v>43</v>
      </c>
      <c r="W1216" s="44" t="str">
        <f>VLOOKUP(D1216,TIPOLOGIA!A:F,6,0)</f>
        <v>TERRESTRE</v>
      </c>
      <c r="X1216" s="44" t="s">
        <v>5226</v>
      </c>
      <c r="Y1216" s="44">
        <v>1</v>
      </c>
      <c r="Z1216" s="63">
        <f>IF(T1216="SOPORTE_TELEFÓNICO",'TARIFAS 2025'!$B$14,IF(V1216="PRINCIPAL",'TARIFAS 2025'!$B$11,IF(V1216="INTERMEDIA",'TARIFAS 2025'!$C$11,IF(V1216="LEJANA",'TARIFAS 2025'!$D$11))))</f>
        <v>36351</v>
      </c>
      <c r="AA1216" s="63">
        <f t="shared" si="19"/>
        <v>36351</v>
      </c>
    </row>
    <row r="1217" spans="1:27" s="35" customFormat="1">
      <c r="A1217" s="44" t="s">
        <v>73</v>
      </c>
      <c r="B1217" s="44" t="str">
        <f>VLOOKUP(A1217,'CENTROS DE COSTOS'!A:D,2,0)</f>
        <v>0036-0004</v>
      </c>
      <c r="C1217" s="44" t="str">
        <f>VLOOKUP(A1217,'CENTROS DE COSTOS'!A:D,3,0)</f>
        <v>Wompi Centro</v>
      </c>
      <c r="D1217" s="44">
        <v>25175</v>
      </c>
      <c r="E1217" s="44">
        <v>2880943</v>
      </c>
      <c r="F1217" s="44">
        <v>66657</v>
      </c>
      <c r="G1217" s="44" t="s">
        <v>35</v>
      </c>
      <c r="H1217" s="44" t="s">
        <v>620</v>
      </c>
      <c r="I1217" s="44" t="s">
        <v>640</v>
      </c>
      <c r="J1217" s="44" t="s">
        <v>7257</v>
      </c>
      <c r="K1217" s="44" t="s">
        <v>1174</v>
      </c>
      <c r="L1217" s="44" t="s">
        <v>7258</v>
      </c>
      <c r="M1217" s="52">
        <v>45944.688888888886</v>
      </c>
      <c r="N1217" s="52">
        <v>45947.643055555556</v>
      </c>
      <c r="O1217" s="44" t="s">
        <v>37</v>
      </c>
      <c r="P1217" s="44" t="s">
        <v>37</v>
      </c>
      <c r="Q1217" s="44" t="s">
        <v>3805</v>
      </c>
      <c r="R1217" s="44" t="s">
        <v>3806</v>
      </c>
      <c r="S1217" s="44" t="s">
        <v>7259</v>
      </c>
      <c r="T1217" s="44" t="s">
        <v>3828</v>
      </c>
      <c r="U1217" s="44">
        <v>64</v>
      </c>
      <c r="V1217" s="44" t="s">
        <v>43</v>
      </c>
      <c r="W1217" s="44" t="str">
        <f>VLOOKUP(D1217,TIPOLOGIA!A:F,6,0)</f>
        <v>TERRESTRE</v>
      </c>
      <c r="X1217" s="44" t="s">
        <v>1366</v>
      </c>
      <c r="Y1217" s="44">
        <v>1</v>
      </c>
      <c r="Z1217" s="63">
        <f>IF(T1217="SOPORTE_TELEFÓNICO",'TARIFAS 2025'!$B$14,IF(V1217="PRINCIPAL",'TARIFAS 2025'!$B$11,IF(V1217="INTERMEDIA",'TARIFAS 2025'!$C$11,IF(V1217="LEJANA",'TARIFAS 2025'!$D$11))))</f>
        <v>36351</v>
      </c>
      <c r="AA1217" s="63">
        <f t="shared" si="19"/>
        <v>36351</v>
      </c>
    </row>
    <row r="1218" spans="1:27" s="35" customFormat="1">
      <c r="A1218" s="44" t="s">
        <v>70</v>
      </c>
      <c r="B1218" s="44" t="str">
        <f>VLOOKUP(A1218,'CENTROS DE COSTOS'!A:D,2,0)</f>
        <v>0036-0001</v>
      </c>
      <c r="C1218" s="44" t="str">
        <f>VLOOKUP(A1218,'CENTROS DE COSTOS'!A:D,3,0)</f>
        <v>Wompi Costa</v>
      </c>
      <c r="D1218" s="44">
        <v>8685</v>
      </c>
      <c r="E1218" s="44">
        <v>2886478</v>
      </c>
      <c r="F1218" s="44">
        <v>71871</v>
      </c>
      <c r="G1218" s="44" t="s">
        <v>35</v>
      </c>
      <c r="H1218" s="44" t="s">
        <v>255</v>
      </c>
      <c r="I1218" s="44" t="s">
        <v>271</v>
      </c>
      <c r="J1218" s="44" t="s">
        <v>7260</v>
      </c>
      <c r="K1218" s="44" t="s">
        <v>1174</v>
      </c>
      <c r="L1218" s="44" t="s">
        <v>7261</v>
      </c>
      <c r="M1218" s="52">
        <v>45945.622916666667</v>
      </c>
      <c r="N1218" s="52">
        <v>45947.643750000003</v>
      </c>
      <c r="O1218" s="44" t="s">
        <v>37</v>
      </c>
      <c r="P1218" s="44" t="s">
        <v>37</v>
      </c>
      <c r="Q1218" s="44" t="s">
        <v>3805</v>
      </c>
      <c r="R1218" s="44" t="s">
        <v>3806</v>
      </c>
      <c r="S1218" s="44" t="s">
        <v>7262</v>
      </c>
      <c r="T1218" s="44" t="s">
        <v>3828</v>
      </c>
      <c r="U1218" s="44">
        <v>40</v>
      </c>
      <c r="V1218" s="44" t="s">
        <v>43</v>
      </c>
      <c r="W1218" s="44" t="str">
        <f>VLOOKUP(D1218,TIPOLOGIA!A:F,6,0)</f>
        <v>TERRESTRE</v>
      </c>
      <c r="X1218" s="44" t="s">
        <v>5226</v>
      </c>
      <c r="Y1218" s="44">
        <v>1</v>
      </c>
      <c r="Z1218" s="63">
        <f>IF(T1218="SOPORTE_TELEFÓNICO",'TARIFAS 2025'!$B$14,IF(V1218="PRINCIPAL",'TARIFAS 2025'!$B$11,IF(V1218="INTERMEDIA",'TARIFAS 2025'!$C$11,IF(V1218="LEJANA",'TARIFAS 2025'!$D$11))))</f>
        <v>36351</v>
      </c>
      <c r="AA1218" s="63">
        <f t="shared" si="19"/>
        <v>36351</v>
      </c>
    </row>
    <row r="1219" spans="1:27" s="35" customFormat="1">
      <c r="A1219" s="44" t="s">
        <v>73</v>
      </c>
      <c r="B1219" s="44" t="str">
        <f>VLOOKUP(A1219,'CENTROS DE COSTOS'!A:D,2,0)</f>
        <v>0036-0004</v>
      </c>
      <c r="C1219" s="44" t="str">
        <f>VLOOKUP(A1219,'CENTROS DE COSTOS'!A:D,3,0)</f>
        <v>Wompi Centro</v>
      </c>
      <c r="D1219" s="44">
        <v>11001</v>
      </c>
      <c r="E1219" s="44">
        <v>2885720</v>
      </c>
      <c r="F1219" s="44">
        <v>69641</v>
      </c>
      <c r="G1219" s="44" t="s">
        <v>35</v>
      </c>
      <c r="H1219" s="44" t="s">
        <v>620</v>
      </c>
      <c r="I1219" s="44" t="s">
        <v>2057</v>
      </c>
      <c r="J1219" s="44" t="s">
        <v>7263</v>
      </c>
      <c r="K1219" s="44" t="s">
        <v>1174</v>
      </c>
      <c r="L1219" s="44" t="s">
        <v>7264</v>
      </c>
      <c r="M1219" s="52">
        <v>45945.536111111112</v>
      </c>
      <c r="N1219" s="52">
        <v>45947.643750000003</v>
      </c>
      <c r="O1219" s="44" t="s">
        <v>37</v>
      </c>
      <c r="P1219" s="44" t="s">
        <v>37</v>
      </c>
      <c r="Q1219" s="44" t="s">
        <v>3805</v>
      </c>
      <c r="R1219" s="44" t="s">
        <v>3806</v>
      </c>
      <c r="S1219" s="44" t="s">
        <v>7234</v>
      </c>
      <c r="T1219" s="44" t="s">
        <v>1178</v>
      </c>
      <c r="U1219" s="44">
        <v>32</v>
      </c>
      <c r="V1219" s="44" t="s">
        <v>42</v>
      </c>
      <c r="W1219" s="44" t="str">
        <f>VLOOKUP(D1219,TIPOLOGIA!A:F,6,0)</f>
        <v>TERRESTRE</v>
      </c>
      <c r="X1219" s="44" t="s">
        <v>4908</v>
      </c>
      <c r="Y1219" s="44">
        <v>1</v>
      </c>
      <c r="Z1219" s="63">
        <f>IF(T1219="SOPORTE_TELEFÓNICO",'TARIFAS 2025'!$B$14,IF(V1219="PRINCIPAL",'TARIFAS 2025'!$B$11,IF(V1219="INTERMEDIA",'TARIFAS 2025'!$C$11,IF(V1219="LEJANA",'TARIFAS 2025'!$D$11))))</f>
        <v>31419</v>
      </c>
      <c r="AA1219" s="63">
        <f t="shared" si="19"/>
        <v>31419</v>
      </c>
    </row>
    <row r="1220" spans="1:27" s="35" customFormat="1">
      <c r="A1220" s="44" t="s">
        <v>79</v>
      </c>
      <c r="B1220" s="44" t="str">
        <f>VLOOKUP(A1220,'CENTROS DE COSTOS'!A:D,2,0)</f>
        <v>0036-0003</v>
      </c>
      <c r="C1220" s="44" t="str">
        <f>VLOOKUP(A1220,'CENTROS DE COSTOS'!A:D,3,0)</f>
        <v>Wompi Suroccidente</v>
      </c>
      <c r="D1220" s="44">
        <v>76364</v>
      </c>
      <c r="E1220" s="44">
        <v>2884651</v>
      </c>
      <c r="F1220" s="44">
        <v>23483</v>
      </c>
      <c r="G1220" s="44" t="s">
        <v>35</v>
      </c>
      <c r="H1220" s="44" t="s">
        <v>1103</v>
      </c>
      <c r="I1220" s="44" t="s">
        <v>1121</v>
      </c>
      <c r="J1220" s="44" t="s">
        <v>7265</v>
      </c>
      <c r="K1220" s="44" t="s">
        <v>1174</v>
      </c>
      <c r="L1220" s="44" t="s">
        <v>7266</v>
      </c>
      <c r="M1220" s="52">
        <v>45945.472222222219</v>
      </c>
      <c r="N1220" s="52">
        <v>45947.644444444442</v>
      </c>
      <c r="O1220" s="44" t="s">
        <v>37</v>
      </c>
      <c r="P1220" s="44" t="s">
        <v>37</v>
      </c>
      <c r="Q1220" s="44" t="s">
        <v>3805</v>
      </c>
      <c r="R1220" s="44" t="s">
        <v>3806</v>
      </c>
      <c r="S1220" s="44" t="s">
        <v>7267</v>
      </c>
      <c r="T1220" s="44" t="s">
        <v>3828</v>
      </c>
      <c r="U1220" s="44">
        <v>64</v>
      </c>
      <c r="V1220" s="44" t="s">
        <v>43</v>
      </c>
      <c r="W1220" s="44" t="str">
        <f>VLOOKUP(D1220,TIPOLOGIA!A:F,6,0)</f>
        <v>TERRESTRE</v>
      </c>
      <c r="X1220" s="44" t="s">
        <v>1366</v>
      </c>
      <c r="Y1220" s="44">
        <v>1</v>
      </c>
      <c r="Z1220" s="63">
        <f>IF(T1220="SOPORTE_TELEFÓNICO",'TARIFAS 2025'!$B$14,IF(V1220="PRINCIPAL",'TARIFAS 2025'!$B$11,IF(V1220="INTERMEDIA",'TARIFAS 2025'!$C$11,IF(V1220="LEJANA",'TARIFAS 2025'!$D$11))))</f>
        <v>36351</v>
      </c>
      <c r="AA1220" s="63">
        <f t="shared" si="19"/>
        <v>36351</v>
      </c>
    </row>
    <row r="1221" spans="1:27" s="35" customFormat="1">
      <c r="A1221" s="44" t="s">
        <v>88</v>
      </c>
      <c r="B1221" s="44" t="str">
        <f>VLOOKUP(A1221,'CENTROS DE COSTOS'!A:D,2,0)</f>
        <v>0036-0002</v>
      </c>
      <c r="C1221" s="44" t="str">
        <f>VLOOKUP(A1221,'CENTROS DE COSTOS'!A:D,3,0)</f>
        <v>Wompi Eje Cafetero</v>
      </c>
      <c r="D1221" s="44">
        <v>17001</v>
      </c>
      <c r="E1221" s="44">
        <v>2885558</v>
      </c>
      <c r="F1221" s="44">
        <v>57783</v>
      </c>
      <c r="G1221" s="44" t="s">
        <v>35</v>
      </c>
      <c r="H1221" s="44" t="s">
        <v>128</v>
      </c>
      <c r="I1221" s="44" t="s">
        <v>88</v>
      </c>
      <c r="J1221" s="44" t="s">
        <v>7268</v>
      </c>
      <c r="K1221" s="44" t="s">
        <v>1174</v>
      </c>
      <c r="L1221" s="44" t="s">
        <v>7269</v>
      </c>
      <c r="M1221" s="52">
        <v>45945.538194444445</v>
      </c>
      <c r="N1221" s="52">
        <v>45947.645138888889</v>
      </c>
      <c r="O1221" s="44" t="s">
        <v>37</v>
      </c>
      <c r="P1221" s="44" t="s">
        <v>37</v>
      </c>
      <c r="Q1221" s="44" t="s">
        <v>3805</v>
      </c>
      <c r="R1221" s="44" t="s">
        <v>3806</v>
      </c>
      <c r="S1221" s="44" t="s">
        <v>7270</v>
      </c>
      <c r="T1221" s="44" t="s">
        <v>1178</v>
      </c>
      <c r="U1221" s="44">
        <v>16</v>
      </c>
      <c r="V1221" s="44" t="s">
        <v>42</v>
      </c>
      <c r="W1221" s="44" t="str">
        <f>VLOOKUP(D1221,TIPOLOGIA!A:F,6,0)</f>
        <v>TERRESTRE</v>
      </c>
      <c r="X1221" s="44" t="s">
        <v>4908</v>
      </c>
      <c r="Y1221" s="44">
        <v>1</v>
      </c>
      <c r="Z1221" s="63">
        <f>IF(T1221="SOPORTE_TELEFÓNICO",'TARIFAS 2025'!$B$14,IF(V1221="PRINCIPAL",'TARIFAS 2025'!$B$11,IF(V1221="INTERMEDIA",'TARIFAS 2025'!$C$11,IF(V1221="LEJANA",'TARIFAS 2025'!$D$11))))</f>
        <v>31419</v>
      </c>
      <c r="AA1221" s="63">
        <f t="shared" si="19"/>
        <v>31419</v>
      </c>
    </row>
    <row r="1222" spans="1:27" s="35" customFormat="1">
      <c r="A1222" s="44" t="s">
        <v>97</v>
      </c>
      <c r="B1222" s="44" t="str">
        <f>VLOOKUP(A1222,'CENTROS DE COSTOS'!A:D,2,0)</f>
        <v>0036-0001</v>
      </c>
      <c r="C1222" s="44" t="str">
        <f>VLOOKUP(A1222,'CENTROS DE COSTOS'!A:D,3,0)</f>
        <v>Wompi Costa</v>
      </c>
      <c r="D1222" s="44">
        <v>70001</v>
      </c>
      <c r="E1222" s="44">
        <v>2885554</v>
      </c>
      <c r="F1222" s="44">
        <v>36105</v>
      </c>
      <c r="G1222" s="44" t="s">
        <v>35</v>
      </c>
      <c r="H1222" s="44" t="s">
        <v>506</v>
      </c>
      <c r="I1222" s="44" t="s">
        <v>97</v>
      </c>
      <c r="J1222" s="44" t="s">
        <v>7271</v>
      </c>
      <c r="K1222" s="44" t="s">
        <v>1174</v>
      </c>
      <c r="L1222" s="44" t="s">
        <v>7272</v>
      </c>
      <c r="M1222" s="52">
        <v>45945.536805555559</v>
      </c>
      <c r="N1222" s="52">
        <v>45947.646527777775</v>
      </c>
      <c r="O1222" s="44" t="s">
        <v>37</v>
      </c>
      <c r="P1222" s="44" t="s">
        <v>37</v>
      </c>
      <c r="Q1222" s="44" t="s">
        <v>3805</v>
      </c>
      <c r="R1222" s="44" t="s">
        <v>3806</v>
      </c>
      <c r="S1222" s="44" t="s">
        <v>7273</v>
      </c>
      <c r="T1222" s="44" t="s">
        <v>1178</v>
      </c>
      <c r="U1222" s="44">
        <v>32</v>
      </c>
      <c r="V1222" s="44" t="s">
        <v>42</v>
      </c>
      <c r="W1222" s="44" t="str">
        <f>VLOOKUP(D1222,TIPOLOGIA!A:F,6,0)</f>
        <v>TERRESTRE</v>
      </c>
      <c r="X1222" s="44" t="s">
        <v>6472</v>
      </c>
      <c r="Y1222" s="44">
        <v>1</v>
      </c>
      <c r="Z1222" s="63">
        <f>IF(T1222="SOPORTE_TELEFÓNICO",'TARIFAS 2025'!$B$14,IF(V1222="PRINCIPAL",'TARIFAS 2025'!$B$11,IF(V1222="INTERMEDIA",'TARIFAS 2025'!$C$11,IF(V1222="LEJANA",'TARIFAS 2025'!$D$11))))</f>
        <v>31419</v>
      </c>
      <c r="AA1222" s="63">
        <f t="shared" si="19"/>
        <v>31419</v>
      </c>
    </row>
    <row r="1223" spans="1:27" s="35" customFormat="1">
      <c r="A1223" s="44" t="s">
        <v>98</v>
      </c>
      <c r="B1223" s="44" t="str">
        <f>VLOOKUP(A1223,'CENTROS DE COSTOS'!A:D,2,0)</f>
        <v>0036-0007</v>
      </c>
      <c r="C1223" s="44" t="str">
        <f>VLOOKUP(A1223,'CENTROS DE COSTOS'!A:D,3,0)</f>
        <v>Wompi Santander</v>
      </c>
      <c r="D1223" s="44">
        <v>15238</v>
      </c>
      <c r="E1223" s="44">
        <v>2885271</v>
      </c>
      <c r="F1223" s="44">
        <v>72676</v>
      </c>
      <c r="G1223" s="44" t="s">
        <v>35</v>
      </c>
      <c r="H1223" s="44" t="s">
        <v>324</v>
      </c>
      <c r="I1223" s="44" t="s">
        <v>354</v>
      </c>
      <c r="J1223" s="44" t="s">
        <v>7274</v>
      </c>
      <c r="K1223" s="44" t="s">
        <v>1174</v>
      </c>
      <c r="L1223" s="44" t="s">
        <v>7275</v>
      </c>
      <c r="M1223" s="52">
        <v>45945.510416666664</v>
      </c>
      <c r="N1223" s="52">
        <v>45947.646527777775</v>
      </c>
      <c r="O1223" s="44" t="s">
        <v>37</v>
      </c>
      <c r="P1223" s="44" t="s">
        <v>37</v>
      </c>
      <c r="Q1223" s="44" t="s">
        <v>3805</v>
      </c>
      <c r="R1223" s="44" t="s">
        <v>3806</v>
      </c>
      <c r="S1223" s="44" t="s">
        <v>7276</v>
      </c>
      <c r="T1223" s="44" t="s">
        <v>3828</v>
      </c>
      <c r="U1223" s="44">
        <v>24</v>
      </c>
      <c r="V1223" s="44" t="s">
        <v>43</v>
      </c>
      <c r="W1223" s="44" t="str">
        <f>VLOOKUP(D1223,TIPOLOGIA!A:F,6,0)</f>
        <v>TERRESTRE</v>
      </c>
      <c r="X1223" s="44" t="s">
        <v>2271</v>
      </c>
      <c r="Y1223" s="44">
        <v>1</v>
      </c>
      <c r="Z1223" s="63">
        <f>IF(T1223="SOPORTE_TELEFÓNICO",'TARIFAS 2025'!$B$14,IF(V1223="PRINCIPAL",'TARIFAS 2025'!$B$11,IF(V1223="INTERMEDIA",'TARIFAS 2025'!$C$11,IF(V1223="LEJANA",'TARIFAS 2025'!$D$11))))</f>
        <v>36351</v>
      </c>
      <c r="AA1223" s="63">
        <f t="shared" si="19"/>
        <v>36351</v>
      </c>
    </row>
    <row r="1224" spans="1:27" s="35" customFormat="1">
      <c r="A1224" s="44" t="s">
        <v>83</v>
      </c>
      <c r="B1224" s="44" t="str">
        <f>VLOOKUP(A1224,'CENTROS DE COSTOS'!A:D,2,0)</f>
        <v>0036-0007</v>
      </c>
      <c r="C1224" s="44" t="str">
        <f>VLOOKUP(A1224,'CENTROS DE COSTOS'!A:D,3,0)</f>
        <v>Wompi Santander</v>
      </c>
      <c r="D1224" s="44">
        <v>54498</v>
      </c>
      <c r="E1224" s="44">
        <v>2881367</v>
      </c>
      <c r="F1224" s="44">
        <v>65624</v>
      </c>
      <c r="G1224" s="44" t="s">
        <v>35</v>
      </c>
      <c r="H1224" s="44" t="s">
        <v>893</v>
      </c>
      <c r="I1224" s="44" t="s">
        <v>918</v>
      </c>
      <c r="J1224" s="44" t="s">
        <v>7277</v>
      </c>
      <c r="K1224" s="44" t="s">
        <v>1174</v>
      </c>
      <c r="L1224" s="44" t="s">
        <v>7278</v>
      </c>
      <c r="M1224" s="52">
        <v>45945.333333333336</v>
      </c>
      <c r="N1224" s="52">
        <v>45947.647222222222</v>
      </c>
      <c r="O1224" s="44" t="s">
        <v>37</v>
      </c>
      <c r="P1224" s="44" t="s">
        <v>37</v>
      </c>
      <c r="Q1224" s="44" t="s">
        <v>3805</v>
      </c>
      <c r="R1224" s="44" t="s">
        <v>3806</v>
      </c>
      <c r="S1224" s="44" t="s">
        <v>7279</v>
      </c>
      <c r="T1224" s="44" t="s">
        <v>3828</v>
      </c>
      <c r="U1224" s="44">
        <v>24</v>
      </c>
      <c r="V1224" s="44" t="s">
        <v>44</v>
      </c>
      <c r="W1224" s="44" t="str">
        <f>VLOOKUP(D1224,TIPOLOGIA!A:F,6,0)</f>
        <v>TERRESTRE</v>
      </c>
      <c r="X1224" s="44" t="s">
        <v>4908</v>
      </c>
      <c r="Y1224" s="44">
        <v>1</v>
      </c>
      <c r="Z1224" s="63">
        <f>IF(T1224="SOPORTE_TELEFÓNICO",'TARIFAS 2025'!$B$14,IF(V1224="PRINCIPAL",'TARIFAS 2025'!$B$11,IF(V1224="INTERMEDIA",'TARIFAS 2025'!$C$11,IF(V1224="LEJANA",'TARIFAS 2025'!$D$11))))</f>
        <v>40250</v>
      </c>
      <c r="AA1224" s="63">
        <f t="shared" si="19"/>
        <v>40250</v>
      </c>
    </row>
    <row r="1225" spans="1:27" s="35" customFormat="1">
      <c r="A1225" s="44" t="s">
        <v>70</v>
      </c>
      <c r="B1225" s="44" t="str">
        <f>VLOOKUP(A1225,'CENTROS DE COSTOS'!A:D,2,0)</f>
        <v>0036-0001</v>
      </c>
      <c r="C1225" s="44" t="str">
        <f>VLOOKUP(A1225,'CENTROS DE COSTOS'!A:D,3,0)</f>
        <v>Wompi Costa</v>
      </c>
      <c r="D1225" s="44">
        <v>8638</v>
      </c>
      <c r="E1225" s="44">
        <v>2873510</v>
      </c>
      <c r="F1225" s="44">
        <v>77634</v>
      </c>
      <c r="G1225" s="44" t="s">
        <v>35</v>
      </c>
      <c r="H1225" s="44" t="s">
        <v>255</v>
      </c>
      <c r="I1225" s="44" t="s">
        <v>137</v>
      </c>
      <c r="J1225" s="44" t="s">
        <v>7280</v>
      </c>
      <c r="K1225" s="44" t="s">
        <v>1174</v>
      </c>
      <c r="L1225" s="44" t="s">
        <v>7281</v>
      </c>
      <c r="M1225" s="52">
        <v>45944.333333333336</v>
      </c>
      <c r="N1225" s="52">
        <v>45947.647916666669</v>
      </c>
      <c r="O1225" s="44" t="s">
        <v>37</v>
      </c>
      <c r="P1225" s="44" t="s">
        <v>37</v>
      </c>
      <c r="Q1225" s="44" t="s">
        <v>3805</v>
      </c>
      <c r="R1225" s="44" t="s">
        <v>3806</v>
      </c>
      <c r="S1225" s="44" t="s">
        <v>7282</v>
      </c>
      <c r="T1225" s="44" t="s">
        <v>3828</v>
      </c>
      <c r="U1225" s="44">
        <v>16</v>
      </c>
      <c r="V1225" s="44" t="s">
        <v>43</v>
      </c>
      <c r="W1225" s="44" t="str">
        <f>VLOOKUP(D1225,TIPOLOGIA!A:F,6,0)</f>
        <v>TERRESTRE</v>
      </c>
      <c r="X1225" s="44" t="s">
        <v>5226</v>
      </c>
      <c r="Y1225" s="44">
        <v>1</v>
      </c>
      <c r="Z1225" s="63">
        <f>IF(T1225="SOPORTE_TELEFÓNICO",'TARIFAS 2025'!$B$14,IF(V1225="PRINCIPAL",'TARIFAS 2025'!$B$11,IF(V1225="INTERMEDIA",'TARIFAS 2025'!$C$11,IF(V1225="LEJANA",'TARIFAS 2025'!$D$11))))</f>
        <v>36351</v>
      </c>
      <c r="AA1225" s="63">
        <f t="shared" si="19"/>
        <v>36351</v>
      </c>
    </row>
    <row r="1226" spans="1:27" s="35" customFormat="1">
      <c r="A1226" s="44" t="s">
        <v>98</v>
      </c>
      <c r="B1226" s="44" t="str">
        <f>VLOOKUP(A1226,'CENTROS DE COSTOS'!A:D,2,0)</f>
        <v>0036-0007</v>
      </c>
      <c r="C1226" s="44" t="str">
        <f>VLOOKUP(A1226,'CENTROS DE COSTOS'!A:D,3,0)</f>
        <v>Wompi Santander</v>
      </c>
      <c r="D1226" s="44">
        <v>15759</v>
      </c>
      <c r="E1226" s="44">
        <v>2877509</v>
      </c>
      <c r="F1226" s="44">
        <v>25055</v>
      </c>
      <c r="G1226" s="44" t="s">
        <v>35</v>
      </c>
      <c r="H1226" s="44" t="s">
        <v>324</v>
      </c>
      <c r="I1226" s="44" t="s">
        <v>414</v>
      </c>
      <c r="J1226" s="44" t="s">
        <v>7283</v>
      </c>
      <c r="K1226" s="44" t="s">
        <v>1174</v>
      </c>
      <c r="L1226" s="44" t="s">
        <v>7284</v>
      </c>
      <c r="M1226" s="52">
        <v>45944.451388888891</v>
      </c>
      <c r="N1226" s="52">
        <v>45947.648611111108</v>
      </c>
      <c r="O1226" s="44" t="s">
        <v>37</v>
      </c>
      <c r="P1226" s="44" t="s">
        <v>37</v>
      </c>
      <c r="Q1226" s="44" t="s">
        <v>3805</v>
      </c>
      <c r="R1226" s="44" t="s">
        <v>3806</v>
      </c>
      <c r="S1226" s="44" t="s">
        <v>7285</v>
      </c>
      <c r="T1226" s="44" t="s">
        <v>3828</v>
      </c>
      <c r="U1226" s="44">
        <v>40</v>
      </c>
      <c r="V1226" s="44" t="s">
        <v>43</v>
      </c>
      <c r="W1226" s="44" t="str">
        <f>VLOOKUP(D1226,TIPOLOGIA!A:F,6,0)</f>
        <v>TERRESTRE</v>
      </c>
      <c r="X1226" s="44" t="s">
        <v>5226</v>
      </c>
      <c r="Y1226" s="44">
        <v>1</v>
      </c>
      <c r="Z1226" s="63">
        <f>IF(T1226="SOPORTE_TELEFÓNICO",'TARIFAS 2025'!$B$14,IF(V1226="PRINCIPAL",'TARIFAS 2025'!$B$11,IF(V1226="INTERMEDIA",'TARIFAS 2025'!$C$11,IF(V1226="LEJANA",'TARIFAS 2025'!$D$11))))</f>
        <v>36351</v>
      </c>
      <c r="AA1226" s="63">
        <f t="shared" si="19"/>
        <v>36351</v>
      </c>
    </row>
    <row r="1227" spans="1:27" s="35" customFormat="1">
      <c r="A1227" s="44" t="s">
        <v>91</v>
      </c>
      <c r="B1227" s="44" t="str">
        <f>VLOOKUP(A1227,'CENTROS DE COSTOS'!A:D,2,0)</f>
        <v>0036-0001</v>
      </c>
      <c r="C1227" s="44" t="str">
        <f>VLOOKUP(A1227,'CENTROS DE COSTOS'!A:D,3,0)</f>
        <v>Wompi Costa</v>
      </c>
      <c r="D1227" s="44">
        <v>23686</v>
      </c>
      <c r="E1227" s="44">
        <v>2868496</v>
      </c>
      <c r="F1227" s="44">
        <v>61134</v>
      </c>
      <c r="G1227" s="44" t="s">
        <v>35</v>
      </c>
      <c r="H1227" s="44" t="s">
        <v>278</v>
      </c>
      <c r="I1227" s="44" t="s">
        <v>616</v>
      </c>
      <c r="J1227" s="44" t="s">
        <v>7286</v>
      </c>
      <c r="K1227" s="44" t="s">
        <v>1174</v>
      </c>
      <c r="L1227" s="44" t="s">
        <v>7287</v>
      </c>
      <c r="M1227" s="52">
        <v>45940.452777777777</v>
      </c>
      <c r="N1227" s="52">
        <v>45947.651388888888</v>
      </c>
      <c r="O1227" s="44" t="s">
        <v>37</v>
      </c>
      <c r="P1227" s="44" t="s">
        <v>37</v>
      </c>
      <c r="Q1227" s="44" t="s">
        <v>3805</v>
      </c>
      <c r="R1227" s="44" t="s">
        <v>3806</v>
      </c>
      <c r="S1227" s="44" t="s">
        <v>7288</v>
      </c>
      <c r="T1227" s="44" t="s">
        <v>3828</v>
      </c>
      <c r="U1227" s="44">
        <v>64</v>
      </c>
      <c r="V1227" s="44" t="s">
        <v>43</v>
      </c>
      <c r="W1227" s="44" t="str">
        <f>VLOOKUP(D1227,TIPOLOGIA!A:F,6,0)</f>
        <v>TERRESTRE</v>
      </c>
      <c r="X1227" s="44" t="s">
        <v>4908</v>
      </c>
      <c r="Y1227" s="44">
        <v>1</v>
      </c>
      <c r="Z1227" s="63">
        <f>IF(T1227="SOPORTE_TELEFÓNICO",'TARIFAS 2025'!$B$14,IF(V1227="PRINCIPAL",'TARIFAS 2025'!$B$11,IF(V1227="INTERMEDIA",'TARIFAS 2025'!$C$11,IF(V1227="LEJANA",'TARIFAS 2025'!$D$11))))</f>
        <v>36351</v>
      </c>
      <c r="AA1227" s="63">
        <f t="shared" si="19"/>
        <v>36351</v>
      </c>
    </row>
    <row r="1228" spans="1:27" s="35" customFormat="1">
      <c r="A1228" s="44" t="s">
        <v>73</v>
      </c>
      <c r="B1228" s="44" t="str">
        <f>VLOOKUP(A1228,'CENTROS DE COSTOS'!A:D,2,0)</f>
        <v>0036-0004</v>
      </c>
      <c r="C1228" s="44" t="str">
        <f>VLOOKUP(A1228,'CENTROS DE COSTOS'!A:D,3,0)</f>
        <v>Wompi Centro</v>
      </c>
      <c r="D1228" s="44">
        <v>11001</v>
      </c>
      <c r="E1228" s="44">
        <v>2885204</v>
      </c>
      <c r="F1228" s="44">
        <v>38339</v>
      </c>
      <c r="G1228" s="44" t="s">
        <v>35</v>
      </c>
      <c r="H1228" s="44" t="s">
        <v>620</v>
      </c>
      <c r="I1228" s="44" t="s">
        <v>2057</v>
      </c>
      <c r="J1228" s="44" t="s">
        <v>7289</v>
      </c>
      <c r="K1228" s="44" t="s">
        <v>1174</v>
      </c>
      <c r="L1228" s="44" t="s">
        <v>7290</v>
      </c>
      <c r="M1228" s="52">
        <v>45945.492361111108</v>
      </c>
      <c r="N1228" s="52">
        <v>45947.651388888888</v>
      </c>
      <c r="O1228" s="44" t="s">
        <v>37</v>
      </c>
      <c r="P1228" s="44" t="s">
        <v>37</v>
      </c>
      <c r="Q1228" s="44" t="s">
        <v>3805</v>
      </c>
      <c r="R1228" s="44" t="s">
        <v>3806</v>
      </c>
      <c r="S1228" s="44" t="s">
        <v>7291</v>
      </c>
      <c r="T1228" s="44" t="s">
        <v>1178</v>
      </c>
      <c r="U1228" s="44">
        <v>24</v>
      </c>
      <c r="V1228" s="44" t="s">
        <v>42</v>
      </c>
      <c r="W1228" s="44" t="str">
        <f>VLOOKUP(D1228,TIPOLOGIA!A:F,6,0)</f>
        <v>TERRESTRE</v>
      </c>
      <c r="X1228" s="44" t="s">
        <v>6319</v>
      </c>
      <c r="Y1228" s="44">
        <v>1</v>
      </c>
      <c r="Z1228" s="63">
        <f>IF(T1228="SOPORTE_TELEFÓNICO",'TARIFAS 2025'!$B$14,IF(V1228="PRINCIPAL",'TARIFAS 2025'!$B$11,IF(V1228="INTERMEDIA",'TARIFAS 2025'!$C$11,IF(V1228="LEJANA",'TARIFAS 2025'!$D$11))))</f>
        <v>31419</v>
      </c>
      <c r="AA1228" s="63">
        <f t="shared" si="19"/>
        <v>31419</v>
      </c>
    </row>
    <row r="1229" spans="1:27" s="35" customFormat="1">
      <c r="A1229" s="44" t="s">
        <v>88</v>
      </c>
      <c r="B1229" s="44" t="str">
        <f>VLOOKUP(A1229,'CENTROS DE COSTOS'!A:D,2,0)</f>
        <v>0036-0002</v>
      </c>
      <c r="C1229" s="44" t="str">
        <f>VLOOKUP(A1229,'CENTROS DE COSTOS'!A:D,3,0)</f>
        <v>Wompi Eje Cafetero</v>
      </c>
      <c r="D1229" s="44">
        <v>17001</v>
      </c>
      <c r="E1229" s="44">
        <v>2885217</v>
      </c>
      <c r="F1229" s="44">
        <v>78539</v>
      </c>
      <c r="G1229" s="44" t="s">
        <v>35</v>
      </c>
      <c r="H1229" s="44" t="s">
        <v>128</v>
      </c>
      <c r="I1229" s="44" t="s">
        <v>88</v>
      </c>
      <c r="J1229" s="44" t="s">
        <v>7292</v>
      </c>
      <c r="K1229" s="44" t="s">
        <v>1174</v>
      </c>
      <c r="L1229" s="44" t="s">
        <v>7293</v>
      </c>
      <c r="M1229" s="52">
        <v>45945.497916666667</v>
      </c>
      <c r="N1229" s="52">
        <v>45947.652777777781</v>
      </c>
      <c r="O1229" s="44" t="s">
        <v>37</v>
      </c>
      <c r="P1229" s="44" t="s">
        <v>37</v>
      </c>
      <c r="Q1229" s="44" t="s">
        <v>3805</v>
      </c>
      <c r="R1229" s="44" t="s">
        <v>3806</v>
      </c>
      <c r="S1229" s="44" t="s">
        <v>7294</v>
      </c>
      <c r="T1229" s="44" t="s">
        <v>1178</v>
      </c>
      <c r="U1229" s="44">
        <v>16</v>
      </c>
      <c r="V1229" s="44" t="s">
        <v>42</v>
      </c>
      <c r="W1229" s="44" t="str">
        <f>VLOOKUP(D1229,TIPOLOGIA!A:F,6,0)</f>
        <v>TERRESTRE</v>
      </c>
      <c r="X1229" s="44" t="s">
        <v>1509</v>
      </c>
      <c r="Y1229" s="44">
        <v>1</v>
      </c>
      <c r="Z1229" s="63">
        <f>IF(T1229="SOPORTE_TELEFÓNICO",'TARIFAS 2025'!$B$14,IF(V1229="PRINCIPAL",'TARIFAS 2025'!$B$11,IF(V1229="INTERMEDIA",'TARIFAS 2025'!$C$11,IF(V1229="LEJANA",'TARIFAS 2025'!$D$11))))</f>
        <v>31419</v>
      </c>
      <c r="AA1229" s="63">
        <f t="shared" si="19"/>
        <v>31419</v>
      </c>
    </row>
    <row r="1230" spans="1:27" s="35" customFormat="1">
      <c r="A1230" s="44" t="s">
        <v>73</v>
      </c>
      <c r="B1230" s="44" t="str">
        <f>VLOOKUP(A1230,'CENTROS DE COSTOS'!A:D,2,0)</f>
        <v>0036-0004</v>
      </c>
      <c r="C1230" s="44" t="str">
        <f>VLOOKUP(A1230,'CENTROS DE COSTOS'!A:D,3,0)</f>
        <v>Wompi Centro</v>
      </c>
      <c r="D1230" s="44">
        <v>25175</v>
      </c>
      <c r="E1230" s="44">
        <v>2865956</v>
      </c>
      <c r="F1230" s="44">
        <v>78315</v>
      </c>
      <c r="G1230" s="44" t="s">
        <v>35</v>
      </c>
      <c r="H1230" s="44" t="s">
        <v>620</v>
      </c>
      <c r="I1230" s="44" t="s">
        <v>640</v>
      </c>
      <c r="J1230" s="44" t="s">
        <v>7295</v>
      </c>
      <c r="K1230" s="44" t="s">
        <v>1174</v>
      </c>
      <c r="L1230" s="44" t="s">
        <v>7296</v>
      </c>
      <c r="M1230" s="52">
        <v>45940.333333333336</v>
      </c>
      <c r="N1230" s="52">
        <v>45947.654166666667</v>
      </c>
      <c r="O1230" s="44" t="s">
        <v>37</v>
      </c>
      <c r="P1230" s="44" t="s">
        <v>37</v>
      </c>
      <c r="Q1230" s="44" t="s">
        <v>3805</v>
      </c>
      <c r="R1230" s="44" t="s">
        <v>3806</v>
      </c>
      <c r="S1230" s="44" t="s">
        <v>7297</v>
      </c>
      <c r="T1230" s="44" t="s">
        <v>3828</v>
      </c>
      <c r="U1230" s="44">
        <v>16</v>
      </c>
      <c r="V1230" s="44" t="s">
        <v>43</v>
      </c>
      <c r="W1230" s="44" t="str">
        <f>VLOOKUP(D1230,TIPOLOGIA!A:F,6,0)</f>
        <v>TERRESTRE</v>
      </c>
      <c r="X1230" s="44" t="s">
        <v>1321</v>
      </c>
      <c r="Y1230" s="44">
        <v>1</v>
      </c>
      <c r="Z1230" s="63">
        <f>IF(T1230="SOPORTE_TELEFÓNICO",'TARIFAS 2025'!$B$14,IF(V1230="PRINCIPAL",'TARIFAS 2025'!$B$11,IF(V1230="INTERMEDIA",'TARIFAS 2025'!$C$11,IF(V1230="LEJANA",'TARIFAS 2025'!$D$11))))</f>
        <v>36351</v>
      </c>
      <c r="AA1230" s="63">
        <f t="shared" si="19"/>
        <v>36351</v>
      </c>
    </row>
    <row r="1231" spans="1:27" s="35" customFormat="1">
      <c r="A1231" s="44" t="s">
        <v>79</v>
      </c>
      <c r="B1231" s="44" t="str">
        <f>VLOOKUP(A1231,'CENTROS DE COSTOS'!A:D,2,0)</f>
        <v>0036-0003</v>
      </c>
      <c r="C1231" s="44" t="str">
        <f>VLOOKUP(A1231,'CENTROS DE COSTOS'!A:D,3,0)</f>
        <v>Wompi Suroccidente</v>
      </c>
      <c r="D1231" s="44">
        <v>76001</v>
      </c>
      <c r="E1231" s="44">
        <v>2885300</v>
      </c>
      <c r="F1231" s="44">
        <v>66593</v>
      </c>
      <c r="G1231" s="44" t="s">
        <v>35</v>
      </c>
      <c r="H1231" s="44" t="s">
        <v>1103</v>
      </c>
      <c r="I1231" s="44" t="s">
        <v>79</v>
      </c>
      <c r="J1231" s="44" t="s">
        <v>7298</v>
      </c>
      <c r="K1231" s="44" t="s">
        <v>1174</v>
      </c>
      <c r="L1231" s="44" t="s">
        <v>7299</v>
      </c>
      <c r="M1231" s="52">
        <v>45945.497916666667</v>
      </c>
      <c r="N1231" s="52">
        <v>45947.655555555553</v>
      </c>
      <c r="O1231" s="44" t="s">
        <v>37</v>
      </c>
      <c r="P1231" s="44" t="s">
        <v>37</v>
      </c>
      <c r="Q1231" s="44" t="s">
        <v>3805</v>
      </c>
      <c r="R1231" s="44" t="s">
        <v>3806</v>
      </c>
      <c r="S1231" s="44" t="s">
        <v>7300</v>
      </c>
      <c r="T1231" s="44" t="s">
        <v>1178</v>
      </c>
      <c r="U1231" s="44">
        <v>24</v>
      </c>
      <c r="V1231" s="44" t="s">
        <v>42</v>
      </c>
      <c r="W1231" s="44" t="str">
        <f>VLOOKUP(D1231,TIPOLOGIA!A:F,6,0)</f>
        <v>TERRESTRE</v>
      </c>
      <c r="X1231" s="44" t="s">
        <v>5226</v>
      </c>
      <c r="Y1231" s="44">
        <v>1</v>
      </c>
      <c r="Z1231" s="63">
        <f>IF(T1231="SOPORTE_TELEFÓNICO",'TARIFAS 2025'!$B$14,IF(V1231="PRINCIPAL",'TARIFAS 2025'!$B$11,IF(V1231="INTERMEDIA",'TARIFAS 2025'!$C$11,IF(V1231="LEJANA",'TARIFAS 2025'!$D$11))))</f>
        <v>31419</v>
      </c>
      <c r="AA1231" s="63">
        <f t="shared" si="19"/>
        <v>31419</v>
      </c>
    </row>
    <row r="1232" spans="1:27" s="35" customFormat="1">
      <c r="A1232" s="44" t="s">
        <v>101</v>
      </c>
      <c r="B1232" s="44" t="str">
        <f>VLOOKUP(A1232,'CENTROS DE COSTOS'!A:D,2,0)</f>
        <v>0036-0006</v>
      </c>
      <c r="C1232" s="44" t="str">
        <f>VLOOKUP(A1232,'CENTROS DE COSTOS'!A:D,3,0)</f>
        <v>Wompi Oriente</v>
      </c>
      <c r="D1232" s="44">
        <v>85001</v>
      </c>
      <c r="E1232" s="44">
        <v>2884573</v>
      </c>
      <c r="F1232" s="44">
        <v>46674</v>
      </c>
      <c r="G1232" s="44" t="s">
        <v>35</v>
      </c>
      <c r="H1232" s="44" t="s">
        <v>483</v>
      </c>
      <c r="I1232" s="44" t="s">
        <v>101</v>
      </c>
      <c r="J1232" s="44" t="s">
        <v>7301</v>
      </c>
      <c r="K1232" s="44" t="s">
        <v>1174</v>
      </c>
      <c r="L1232" s="44" t="s">
        <v>7302</v>
      </c>
      <c r="M1232" s="52">
        <v>45945.474999999999</v>
      </c>
      <c r="N1232" s="52">
        <v>45947.656944444447</v>
      </c>
      <c r="O1232" s="44" t="s">
        <v>37</v>
      </c>
      <c r="P1232" s="44" t="s">
        <v>37</v>
      </c>
      <c r="Q1232" s="44" t="s">
        <v>3805</v>
      </c>
      <c r="R1232" s="44" t="s">
        <v>3806</v>
      </c>
      <c r="S1232" s="44" t="s">
        <v>7303</v>
      </c>
      <c r="T1232" s="44" t="s">
        <v>1178</v>
      </c>
      <c r="U1232" s="44">
        <v>32</v>
      </c>
      <c r="V1232" s="44" t="s">
        <v>42</v>
      </c>
      <c r="W1232" s="44" t="str">
        <f>VLOOKUP(D1232,TIPOLOGIA!A:F,6,0)</f>
        <v>TERRESTRE</v>
      </c>
      <c r="X1232" s="44" t="s">
        <v>6708</v>
      </c>
      <c r="Y1232" s="44">
        <v>1</v>
      </c>
      <c r="Z1232" s="63">
        <f>IF(T1232="SOPORTE_TELEFÓNICO",'TARIFAS 2025'!$B$14,IF(V1232="PRINCIPAL",'TARIFAS 2025'!$B$11,IF(V1232="INTERMEDIA",'TARIFAS 2025'!$C$11,IF(V1232="LEJANA",'TARIFAS 2025'!$D$11))))</f>
        <v>31419</v>
      </c>
      <c r="AA1232" s="63">
        <f t="shared" si="19"/>
        <v>31419</v>
      </c>
    </row>
    <row r="1233" spans="1:27" s="35" customFormat="1">
      <c r="A1233" s="44" t="s">
        <v>79</v>
      </c>
      <c r="B1233" s="44" t="str">
        <f>VLOOKUP(A1233,'CENTROS DE COSTOS'!A:D,2,0)</f>
        <v>0036-0003</v>
      </c>
      <c r="C1233" s="44" t="str">
        <f>VLOOKUP(A1233,'CENTROS DE COSTOS'!A:D,3,0)</f>
        <v>Wompi Suroccidente</v>
      </c>
      <c r="D1233" s="44">
        <v>76001</v>
      </c>
      <c r="E1233" s="44">
        <v>2884923</v>
      </c>
      <c r="F1233" s="44">
        <v>36121</v>
      </c>
      <c r="G1233" s="44" t="s">
        <v>35</v>
      </c>
      <c r="H1233" s="44" t="s">
        <v>1103</v>
      </c>
      <c r="I1233" s="44" t="s">
        <v>79</v>
      </c>
      <c r="J1233" s="44" t="s">
        <v>7304</v>
      </c>
      <c r="K1233" s="44" t="s">
        <v>1174</v>
      </c>
      <c r="L1233" s="44" t="s">
        <v>7305</v>
      </c>
      <c r="M1233" s="52">
        <v>45945.48333333333</v>
      </c>
      <c r="N1233" s="52">
        <v>45947.65902777778</v>
      </c>
      <c r="O1233" s="44" t="s">
        <v>37</v>
      </c>
      <c r="P1233" s="44" t="s">
        <v>37</v>
      </c>
      <c r="Q1233" s="44" t="s">
        <v>3805</v>
      </c>
      <c r="R1233" s="44" t="s">
        <v>3806</v>
      </c>
      <c r="S1233" s="44" t="s">
        <v>7306</v>
      </c>
      <c r="T1233" s="44" t="s">
        <v>1178</v>
      </c>
      <c r="U1233" s="44">
        <v>64</v>
      </c>
      <c r="V1233" s="44" t="s">
        <v>42</v>
      </c>
      <c r="W1233" s="44" t="str">
        <f>VLOOKUP(D1233,TIPOLOGIA!A:F,6,0)</f>
        <v>TERRESTRE</v>
      </c>
      <c r="X1233" s="44" t="s">
        <v>1537</v>
      </c>
      <c r="Y1233" s="44">
        <v>1</v>
      </c>
      <c r="Z1233" s="63">
        <f>IF(T1233="SOPORTE_TELEFÓNICO",'TARIFAS 2025'!$B$14,IF(V1233="PRINCIPAL",'TARIFAS 2025'!$B$11,IF(V1233="INTERMEDIA",'TARIFAS 2025'!$C$11,IF(V1233="LEJANA",'TARIFAS 2025'!$D$11))))</f>
        <v>31419</v>
      </c>
      <c r="AA1233" s="63">
        <f t="shared" si="19"/>
        <v>31419</v>
      </c>
    </row>
    <row r="1234" spans="1:27" s="35" customFormat="1">
      <c r="A1234" s="44" t="s">
        <v>73</v>
      </c>
      <c r="B1234" s="44" t="str">
        <f>VLOOKUP(A1234,'CENTROS DE COSTOS'!A:D,2,0)</f>
        <v>0036-0004</v>
      </c>
      <c r="C1234" s="44" t="str">
        <f>VLOOKUP(A1234,'CENTROS DE COSTOS'!A:D,3,0)</f>
        <v>Wompi Centro</v>
      </c>
      <c r="D1234" s="44">
        <v>25430</v>
      </c>
      <c r="E1234" s="44">
        <v>2869911</v>
      </c>
      <c r="F1234" s="44">
        <v>50622</v>
      </c>
      <c r="G1234" s="44" t="s">
        <v>35</v>
      </c>
      <c r="H1234" s="44" t="s">
        <v>620</v>
      </c>
      <c r="I1234" s="44" t="s">
        <v>676</v>
      </c>
      <c r="J1234" s="44" t="s">
        <v>7307</v>
      </c>
      <c r="K1234" s="44" t="s">
        <v>1174</v>
      </c>
      <c r="L1234" s="44" t="s">
        <v>7308</v>
      </c>
      <c r="M1234" s="52">
        <v>45940.583333333336</v>
      </c>
      <c r="N1234" s="52">
        <v>45947.659722222219</v>
      </c>
      <c r="O1234" s="44" t="s">
        <v>37</v>
      </c>
      <c r="P1234" s="44" t="s">
        <v>37</v>
      </c>
      <c r="Q1234" s="44" t="s">
        <v>3805</v>
      </c>
      <c r="R1234" s="44" t="s">
        <v>3806</v>
      </c>
      <c r="S1234" s="44" t="s">
        <v>7309</v>
      </c>
      <c r="T1234" s="44" t="s">
        <v>1178</v>
      </c>
      <c r="U1234" s="44">
        <v>48</v>
      </c>
      <c r="V1234" s="44" t="s">
        <v>43</v>
      </c>
      <c r="W1234" s="44" t="str">
        <f>VLOOKUP(D1234,TIPOLOGIA!A:F,6,0)</f>
        <v>TERRESTRE</v>
      </c>
      <c r="X1234" s="44" t="s">
        <v>6708</v>
      </c>
      <c r="Y1234" s="44">
        <v>1</v>
      </c>
      <c r="Z1234" s="63">
        <f>IF(T1234="SOPORTE_TELEFÓNICO",'TARIFAS 2025'!$B$14,IF(V1234="PRINCIPAL",'TARIFAS 2025'!$B$11,IF(V1234="INTERMEDIA",'TARIFAS 2025'!$C$11,IF(V1234="LEJANA",'TARIFAS 2025'!$D$11))))</f>
        <v>36351</v>
      </c>
      <c r="AA1234" s="63">
        <f t="shared" si="19"/>
        <v>36351</v>
      </c>
    </row>
    <row r="1235" spans="1:27" s="35" customFormat="1">
      <c r="A1235" s="44" t="s">
        <v>79</v>
      </c>
      <c r="B1235" s="44" t="str">
        <f>VLOOKUP(A1235,'CENTROS DE COSTOS'!A:D,2,0)</f>
        <v>0036-0003</v>
      </c>
      <c r="C1235" s="44" t="str">
        <f>VLOOKUP(A1235,'CENTROS DE COSTOS'!A:D,3,0)</f>
        <v>Wompi Suroccidente</v>
      </c>
      <c r="D1235" s="44">
        <v>76892</v>
      </c>
      <c r="E1235" s="44">
        <v>2885442</v>
      </c>
      <c r="F1235" s="44">
        <v>79592</v>
      </c>
      <c r="G1235" s="44" t="s">
        <v>35</v>
      </c>
      <c r="H1235" s="44" t="s">
        <v>1103</v>
      </c>
      <c r="I1235" s="44" t="s">
        <v>1136</v>
      </c>
      <c r="J1235" s="44" t="s">
        <v>7310</v>
      </c>
      <c r="K1235" s="44" t="s">
        <v>1174</v>
      </c>
      <c r="L1235" s="44" t="s">
        <v>7311</v>
      </c>
      <c r="M1235" s="52">
        <v>45945.512499999997</v>
      </c>
      <c r="N1235" s="52">
        <v>45947.661805555559</v>
      </c>
      <c r="O1235" s="44" t="s">
        <v>37</v>
      </c>
      <c r="P1235" s="44" t="s">
        <v>37</v>
      </c>
      <c r="Q1235" s="44" t="s">
        <v>3805</v>
      </c>
      <c r="R1235" s="44" t="s">
        <v>3806</v>
      </c>
      <c r="S1235" s="44" t="s">
        <v>7312</v>
      </c>
      <c r="T1235" s="44" t="s">
        <v>1178</v>
      </c>
      <c r="U1235" s="44">
        <v>24</v>
      </c>
      <c r="V1235" s="44" t="s">
        <v>42</v>
      </c>
      <c r="W1235" s="44" t="str">
        <f>VLOOKUP(D1235,TIPOLOGIA!A:F,6,0)</f>
        <v>TERRESTRE</v>
      </c>
      <c r="X1235" s="44" t="s">
        <v>1366</v>
      </c>
      <c r="Y1235" s="44">
        <v>1</v>
      </c>
      <c r="Z1235" s="63">
        <f>IF(T1235="SOPORTE_TELEFÓNICO",'TARIFAS 2025'!$B$14,IF(V1235="PRINCIPAL",'TARIFAS 2025'!$B$11,IF(V1235="INTERMEDIA",'TARIFAS 2025'!$C$11,IF(V1235="LEJANA",'TARIFAS 2025'!$D$11))))</f>
        <v>31419</v>
      </c>
      <c r="AA1235" s="63">
        <f t="shared" si="19"/>
        <v>31419</v>
      </c>
    </row>
    <row r="1236" spans="1:27" s="35" customFormat="1">
      <c r="A1236" s="44" t="s">
        <v>76</v>
      </c>
      <c r="B1236" s="44" t="str">
        <f>VLOOKUP(A1236,'CENTROS DE COSTOS'!A:D,2,0)</f>
        <v>0036-0007</v>
      </c>
      <c r="C1236" s="44" t="str">
        <f>VLOOKUP(A1236,'CENTROS DE COSTOS'!A:D,3,0)</f>
        <v>Wompi Santander</v>
      </c>
      <c r="D1236" s="44">
        <v>68001</v>
      </c>
      <c r="E1236" s="44">
        <v>2884198</v>
      </c>
      <c r="F1236" s="44">
        <v>60115</v>
      </c>
      <c r="G1236" s="44" t="s">
        <v>35</v>
      </c>
      <c r="H1236" s="44" t="s">
        <v>965</v>
      </c>
      <c r="I1236" s="44" t="s">
        <v>76</v>
      </c>
      <c r="J1236" s="44" t="s">
        <v>7313</v>
      </c>
      <c r="K1236" s="44" t="s">
        <v>1174</v>
      </c>
      <c r="L1236" s="44" t="s">
        <v>7314</v>
      </c>
      <c r="M1236" s="52">
        <v>45945.450694444444</v>
      </c>
      <c r="N1236" s="52">
        <v>45947.663194444445</v>
      </c>
      <c r="O1236" s="44" t="s">
        <v>37</v>
      </c>
      <c r="P1236" s="44" t="s">
        <v>37</v>
      </c>
      <c r="Q1236" s="44" t="s">
        <v>3805</v>
      </c>
      <c r="R1236" s="44" t="s">
        <v>3806</v>
      </c>
      <c r="S1236" s="44" t="s">
        <v>7315</v>
      </c>
      <c r="T1236" s="44" t="s">
        <v>1178</v>
      </c>
      <c r="U1236" s="44">
        <v>16</v>
      </c>
      <c r="V1236" s="44" t="s">
        <v>42</v>
      </c>
      <c r="W1236" s="44" t="str">
        <f>VLOOKUP(D1236,TIPOLOGIA!A:F,6,0)</f>
        <v>TERRESTRE</v>
      </c>
      <c r="X1236" s="44" t="s">
        <v>1943</v>
      </c>
      <c r="Y1236" s="44">
        <v>1</v>
      </c>
      <c r="Z1236" s="63">
        <f>IF(T1236="SOPORTE_TELEFÓNICO",'TARIFAS 2025'!$B$14,IF(V1236="PRINCIPAL",'TARIFAS 2025'!$B$11,IF(V1236="INTERMEDIA",'TARIFAS 2025'!$C$11,IF(V1236="LEJANA",'TARIFAS 2025'!$D$11))))</f>
        <v>31419</v>
      </c>
      <c r="AA1236" s="63">
        <f t="shared" si="19"/>
        <v>31419</v>
      </c>
    </row>
    <row r="1237" spans="1:27" s="35" customFormat="1">
      <c r="A1237" s="44" t="s">
        <v>73</v>
      </c>
      <c r="B1237" s="44" t="str">
        <f>VLOOKUP(A1237,'CENTROS DE COSTOS'!A:D,2,0)</f>
        <v>0036-0004</v>
      </c>
      <c r="C1237" s="44" t="str">
        <f>VLOOKUP(A1237,'CENTROS DE COSTOS'!A:D,3,0)</f>
        <v>Wompi Centro</v>
      </c>
      <c r="D1237" s="44">
        <v>25754</v>
      </c>
      <c r="E1237" s="44">
        <v>2882485</v>
      </c>
      <c r="F1237" s="44">
        <v>73505</v>
      </c>
      <c r="G1237" s="44" t="s">
        <v>35</v>
      </c>
      <c r="H1237" s="44" t="s">
        <v>620</v>
      </c>
      <c r="I1237" s="44" t="s">
        <v>700</v>
      </c>
      <c r="J1237" s="44" t="s">
        <v>7316</v>
      </c>
      <c r="K1237" s="44" t="s">
        <v>1174</v>
      </c>
      <c r="L1237" s="44" t="s">
        <v>7317</v>
      </c>
      <c r="M1237" s="52">
        <v>45945.350694444445</v>
      </c>
      <c r="N1237" s="52">
        <v>45947.664583333331</v>
      </c>
      <c r="O1237" s="44" t="s">
        <v>37</v>
      </c>
      <c r="P1237" s="44" t="s">
        <v>37</v>
      </c>
      <c r="Q1237" s="44" t="s">
        <v>3805</v>
      </c>
      <c r="R1237" s="44" t="s">
        <v>3806</v>
      </c>
      <c r="S1237" s="44" t="s">
        <v>7318</v>
      </c>
      <c r="T1237" s="44" t="s">
        <v>1178</v>
      </c>
      <c r="U1237" s="44">
        <v>16</v>
      </c>
      <c r="V1237" s="44" t="s">
        <v>42</v>
      </c>
      <c r="W1237" s="44" t="str">
        <f>VLOOKUP(D1237,TIPOLOGIA!A:F,6,0)</f>
        <v>TERRESTRE</v>
      </c>
      <c r="X1237" s="44" t="s">
        <v>3057</v>
      </c>
      <c r="Y1237" s="44">
        <v>1</v>
      </c>
      <c r="Z1237" s="63">
        <f>IF(T1237="SOPORTE_TELEFÓNICO",'TARIFAS 2025'!$B$14,IF(V1237="PRINCIPAL",'TARIFAS 2025'!$B$11,IF(V1237="INTERMEDIA",'TARIFAS 2025'!$C$11,IF(V1237="LEJANA",'TARIFAS 2025'!$D$11))))</f>
        <v>31419</v>
      </c>
      <c r="AA1237" s="63">
        <f t="shared" si="19"/>
        <v>31419</v>
      </c>
    </row>
    <row r="1238" spans="1:27" s="35" customFormat="1">
      <c r="A1238" s="44" t="s">
        <v>79</v>
      </c>
      <c r="B1238" s="44" t="str">
        <f>VLOOKUP(A1238,'CENTROS DE COSTOS'!A:D,2,0)</f>
        <v>0036-0003</v>
      </c>
      <c r="C1238" s="44" t="str">
        <f>VLOOKUP(A1238,'CENTROS DE COSTOS'!A:D,3,0)</f>
        <v>Wompi Suroccidente</v>
      </c>
      <c r="D1238" s="44">
        <v>76001</v>
      </c>
      <c r="E1238" s="44">
        <v>2871372</v>
      </c>
      <c r="F1238" s="44">
        <v>73964</v>
      </c>
      <c r="G1238" s="44" t="s">
        <v>35</v>
      </c>
      <c r="H1238" s="44" t="s">
        <v>1103</v>
      </c>
      <c r="I1238" s="44" t="s">
        <v>79</v>
      </c>
      <c r="J1238" s="44" t="s">
        <v>7319</v>
      </c>
      <c r="K1238" s="44" t="s">
        <v>1174</v>
      </c>
      <c r="L1238" s="44" t="s">
        <v>7320</v>
      </c>
      <c r="M1238" s="52">
        <v>45940.706944444442</v>
      </c>
      <c r="N1238" s="52">
        <v>45947.666666666664</v>
      </c>
      <c r="O1238" s="44" t="s">
        <v>37</v>
      </c>
      <c r="P1238" s="44" t="s">
        <v>37</v>
      </c>
      <c r="Q1238" s="44" t="s">
        <v>3805</v>
      </c>
      <c r="R1238" s="44" t="s">
        <v>3806</v>
      </c>
      <c r="S1238" s="44" t="s">
        <v>7321</v>
      </c>
      <c r="T1238" s="44" t="s">
        <v>1178</v>
      </c>
      <c r="U1238" s="44">
        <v>40</v>
      </c>
      <c r="V1238" s="44" t="s">
        <v>42</v>
      </c>
      <c r="W1238" s="44" t="str">
        <f>VLOOKUP(D1238,TIPOLOGIA!A:F,6,0)</f>
        <v>TERRESTRE</v>
      </c>
      <c r="X1238" s="44" t="s">
        <v>3193</v>
      </c>
      <c r="Y1238" s="44">
        <v>1</v>
      </c>
      <c r="Z1238" s="63">
        <f>IF(T1238="SOPORTE_TELEFÓNICO",'TARIFAS 2025'!$B$14,IF(V1238="PRINCIPAL",'TARIFAS 2025'!$B$11,IF(V1238="INTERMEDIA",'TARIFAS 2025'!$C$11,IF(V1238="LEJANA",'TARIFAS 2025'!$D$11))))</f>
        <v>31419</v>
      </c>
      <c r="AA1238" s="63">
        <f t="shared" si="19"/>
        <v>31419</v>
      </c>
    </row>
    <row r="1239" spans="1:27" s="35" customFormat="1">
      <c r="A1239" s="44" t="s">
        <v>88</v>
      </c>
      <c r="B1239" s="44" t="str">
        <f>VLOOKUP(A1239,'CENTROS DE COSTOS'!A:D,2,0)</f>
        <v>0036-0002</v>
      </c>
      <c r="C1239" s="44" t="str">
        <f>VLOOKUP(A1239,'CENTROS DE COSTOS'!A:D,3,0)</f>
        <v>Wompi Eje Cafetero</v>
      </c>
      <c r="D1239" s="44">
        <v>17001</v>
      </c>
      <c r="E1239" s="44">
        <v>2872587</v>
      </c>
      <c r="F1239" s="44">
        <v>77202</v>
      </c>
      <c r="G1239" s="44" t="s">
        <v>35</v>
      </c>
      <c r="H1239" s="44" t="s">
        <v>128</v>
      </c>
      <c r="I1239" s="44" t="s">
        <v>88</v>
      </c>
      <c r="J1239" s="44" t="s">
        <v>7322</v>
      </c>
      <c r="K1239" s="44" t="s">
        <v>1174</v>
      </c>
      <c r="L1239" s="44" t="s">
        <v>7323</v>
      </c>
      <c r="M1239" s="52">
        <v>45944.333333333336</v>
      </c>
      <c r="N1239" s="52">
        <v>45947.669444444444</v>
      </c>
      <c r="O1239" s="44" t="s">
        <v>37</v>
      </c>
      <c r="P1239" s="44" t="s">
        <v>37</v>
      </c>
      <c r="Q1239" s="44" t="s">
        <v>3805</v>
      </c>
      <c r="R1239" s="44" t="s">
        <v>3806</v>
      </c>
      <c r="S1239" s="44" t="s">
        <v>7324</v>
      </c>
      <c r="T1239" s="44" t="s">
        <v>1178</v>
      </c>
      <c r="U1239" s="44">
        <v>24</v>
      </c>
      <c r="V1239" s="44" t="s">
        <v>42</v>
      </c>
      <c r="W1239" s="44" t="str">
        <f>VLOOKUP(D1239,TIPOLOGIA!A:F,6,0)</f>
        <v>TERRESTRE</v>
      </c>
      <c r="X1239" s="44" t="s">
        <v>2026</v>
      </c>
      <c r="Y1239" s="44">
        <v>1</v>
      </c>
      <c r="Z1239" s="63">
        <f>IF(T1239="SOPORTE_TELEFÓNICO",'TARIFAS 2025'!$B$14,IF(V1239="PRINCIPAL",'TARIFAS 2025'!$B$11,IF(V1239="INTERMEDIA",'TARIFAS 2025'!$C$11,IF(V1239="LEJANA",'TARIFAS 2025'!$D$11))))</f>
        <v>31419</v>
      </c>
      <c r="AA1239" s="63">
        <f t="shared" ref="AA1239:AA1302" si="20">Z1239*Y1239</f>
        <v>31419</v>
      </c>
    </row>
    <row r="1240" spans="1:27" s="35" customFormat="1">
      <c r="A1240" s="44" t="s">
        <v>79</v>
      </c>
      <c r="B1240" s="44" t="str">
        <f>VLOOKUP(A1240,'CENTROS DE COSTOS'!A:D,2,0)</f>
        <v>0036-0003</v>
      </c>
      <c r="C1240" s="44" t="str">
        <f>VLOOKUP(A1240,'CENTROS DE COSTOS'!A:D,3,0)</f>
        <v>Wompi Suroccidente</v>
      </c>
      <c r="D1240" s="44">
        <v>76001</v>
      </c>
      <c r="E1240" s="44">
        <v>2876469</v>
      </c>
      <c r="F1240" s="44">
        <v>38630</v>
      </c>
      <c r="G1240" s="44" t="s">
        <v>35</v>
      </c>
      <c r="H1240" s="44" t="s">
        <v>1103</v>
      </c>
      <c r="I1240" s="44" t="s">
        <v>79</v>
      </c>
      <c r="J1240" s="44" t="s">
        <v>7325</v>
      </c>
      <c r="K1240" s="44" t="s">
        <v>1174</v>
      </c>
      <c r="L1240" s="44" t="s">
        <v>7326</v>
      </c>
      <c r="M1240" s="52">
        <v>45944.406944444447</v>
      </c>
      <c r="N1240" s="52">
        <v>45947.671527777777</v>
      </c>
      <c r="O1240" s="44" t="s">
        <v>37</v>
      </c>
      <c r="P1240" s="44" t="s">
        <v>37</v>
      </c>
      <c r="Q1240" s="44" t="s">
        <v>3805</v>
      </c>
      <c r="R1240" s="44" t="s">
        <v>3806</v>
      </c>
      <c r="S1240" s="44" t="s">
        <v>7327</v>
      </c>
      <c r="T1240" s="44" t="s">
        <v>1178</v>
      </c>
      <c r="U1240" s="44">
        <v>56</v>
      </c>
      <c r="V1240" s="44" t="s">
        <v>42</v>
      </c>
      <c r="W1240" s="44" t="str">
        <f>VLOOKUP(D1240,TIPOLOGIA!A:F,6,0)</f>
        <v>TERRESTRE</v>
      </c>
      <c r="X1240" s="44" t="s">
        <v>6472</v>
      </c>
      <c r="Y1240" s="44">
        <v>1</v>
      </c>
      <c r="Z1240" s="63">
        <f>IF(T1240="SOPORTE_TELEFÓNICO",'TARIFAS 2025'!$B$14,IF(V1240="PRINCIPAL",'TARIFAS 2025'!$B$11,IF(V1240="INTERMEDIA",'TARIFAS 2025'!$C$11,IF(V1240="LEJANA",'TARIFAS 2025'!$D$11))))</f>
        <v>31419</v>
      </c>
      <c r="AA1240" s="63">
        <f t="shared" si="20"/>
        <v>31419</v>
      </c>
    </row>
    <row r="1241" spans="1:27" s="35" customFormat="1">
      <c r="A1241" s="44" t="s">
        <v>79</v>
      </c>
      <c r="B1241" s="44" t="str">
        <f>VLOOKUP(A1241,'CENTROS DE COSTOS'!A:D,2,0)</f>
        <v>0036-0003</v>
      </c>
      <c r="C1241" s="44" t="str">
        <f>VLOOKUP(A1241,'CENTROS DE COSTOS'!A:D,3,0)</f>
        <v>Wompi Suroccidente</v>
      </c>
      <c r="D1241" s="44">
        <v>76001</v>
      </c>
      <c r="E1241" s="44">
        <v>2872353</v>
      </c>
      <c r="F1241" s="44">
        <v>12282</v>
      </c>
      <c r="G1241" s="44" t="s">
        <v>35</v>
      </c>
      <c r="H1241" s="44" t="s">
        <v>1103</v>
      </c>
      <c r="I1241" s="44" t="s">
        <v>79</v>
      </c>
      <c r="J1241" s="44" t="s">
        <v>7328</v>
      </c>
      <c r="K1241" s="44" t="s">
        <v>1174</v>
      </c>
      <c r="L1241" s="44" t="s">
        <v>7329</v>
      </c>
      <c r="M1241" s="52">
        <v>45944.333333333336</v>
      </c>
      <c r="N1241" s="52">
        <v>45947.672222222223</v>
      </c>
      <c r="O1241" s="44" t="s">
        <v>37</v>
      </c>
      <c r="P1241" s="44" t="s">
        <v>37</v>
      </c>
      <c r="Q1241" s="44" t="s">
        <v>3805</v>
      </c>
      <c r="R1241" s="44" t="s">
        <v>3806</v>
      </c>
      <c r="S1241" s="44" t="s">
        <v>7330</v>
      </c>
      <c r="T1241" s="44" t="s">
        <v>1178</v>
      </c>
      <c r="U1241" s="44">
        <v>64</v>
      </c>
      <c r="V1241" s="44" t="s">
        <v>42</v>
      </c>
      <c r="W1241" s="44" t="str">
        <f>VLOOKUP(D1241,TIPOLOGIA!A:F,6,0)</f>
        <v>TERRESTRE</v>
      </c>
      <c r="X1241" s="44" t="s">
        <v>1503</v>
      </c>
      <c r="Y1241" s="44">
        <v>1</v>
      </c>
      <c r="Z1241" s="63">
        <f>IF(T1241="SOPORTE_TELEFÓNICO",'TARIFAS 2025'!$B$14,IF(V1241="PRINCIPAL",'TARIFAS 2025'!$B$11,IF(V1241="INTERMEDIA",'TARIFAS 2025'!$C$11,IF(V1241="LEJANA",'TARIFAS 2025'!$D$11))))</f>
        <v>31419</v>
      </c>
      <c r="AA1241" s="63">
        <f t="shared" si="20"/>
        <v>31419</v>
      </c>
    </row>
    <row r="1242" spans="1:27" s="35" customFormat="1">
      <c r="A1242" s="44" t="s">
        <v>88</v>
      </c>
      <c r="B1242" s="44" t="str">
        <f>VLOOKUP(A1242,'CENTROS DE COSTOS'!A:D,2,0)</f>
        <v>0036-0002</v>
      </c>
      <c r="C1242" s="44" t="str">
        <f>VLOOKUP(A1242,'CENTROS DE COSTOS'!A:D,3,0)</f>
        <v>Wompi Eje Cafetero</v>
      </c>
      <c r="D1242" s="44">
        <v>17001</v>
      </c>
      <c r="E1242" s="44">
        <v>2876842</v>
      </c>
      <c r="F1242" s="44">
        <v>80164</v>
      </c>
      <c r="G1242" s="44" t="s">
        <v>35</v>
      </c>
      <c r="H1242" s="44" t="s">
        <v>128</v>
      </c>
      <c r="I1242" s="44" t="s">
        <v>88</v>
      </c>
      <c r="J1242" s="44" t="s">
        <v>7331</v>
      </c>
      <c r="K1242" s="44" t="s">
        <v>1174</v>
      </c>
      <c r="L1242" s="44" t="s">
        <v>7332</v>
      </c>
      <c r="M1242" s="52">
        <v>45944.421527777777</v>
      </c>
      <c r="N1242" s="52">
        <v>45947.674305555556</v>
      </c>
      <c r="O1242" s="44" t="s">
        <v>37</v>
      </c>
      <c r="P1242" s="44" t="s">
        <v>37</v>
      </c>
      <c r="Q1242" s="44" t="s">
        <v>3805</v>
      </c>
      <c r="R1242" s="44" t="s">
        <v>3806</v>
      </c>
      <c r="S1242" s="44" t="s">
        <v>7333</v>
      </c>
      <c r="T1242" s="44" t="s">
        <v>1178</v>
      </c>
      <c r="U1242" s="44">
        <v>48</v>
      </c>
      <c r="V1242" s="44" t="s">
        <v>42</v>
      </c>
      <c r="W1242" s="44" t="str">
        <f>VLOOKUP(D1242,TIPOLOGIA!A:F,6,0)</f>
        <v>TERRESTRE</v>
      </c>
      <c r="X1242" s="44" t="s">
        <v>6708</v>
      </c>
      <c r="Y1242" s="44">
        <v>1</v>
      </c>
      <c r="Z1242" s="63">
        <f>IF(T1242="SOPORTE_TELEFÓNICO",'TARIFAS 2025'!$B$14,IF(V1242="PRINCIPAL",'TARIFAS 2025'!$B$11,IF(V1242="INTERMEDIA",'TARIFAS 2025'!$C$11,IF(V1242="LEJANA",'TARIFAS 2025'!$D$11))))</f>
        <v>31419</v>
      </c>
      <c r="AA1242" s="63">
        <f t="shared" si="20"/>
        <v>31419</v>
      </c>
    </row>
    <row r="1243" spans="1:27" s="35" customFormat="1">
      <c r="A1243" s="44" t="s">
        <v>73</v>
      </c>
      <c r="B1243" s="44" t="str">
        <f>VLOOKUP(A1243,'CENTROS DE COSTOS'!A:D,2,0)</f>
        <v>0036-0004</v>
      </c>
      <c r="C1243" s="44" t="str">
        <f>VLOOKUP(A1243,'CENTROS DE COSTOS'!A:D,3,0)</f>
        <v>Wompi Centro</v>
      </c>
      <c r="D1243" s="44">
        <v>25754</v>
      </c>
      <c r="E1243" s="44">
        <v>2872364</v>
      </c>
      <c r="F1243" s="44">
        <v>54559</v>
      </c>
      <c r="G1243" s="44" t="s">
        <v>35</v>
      </c>
      <c r="H1243" s="44" t="s">
        <v>620</v>
      </c>
      <c r="I1243" s="44" t="s">
        <v>700</v>
      </c>
      <c r="J1243" s="44" t="s">
        <v>7334</v>
      </c>
      <c r="K1243" s="44" t="s">
        <v>1174</v>
      </c>
      <c r="L1243" s="44" t="s">
        <v>7335</v>
      </c>
      <c r="M1243" s="52">
        <v>45944.333333333336</v>
      </c>
      <c r="N1243" s="52">
        <v>45947.683333333334</v>
      </c>
      <c r="O1243" s="44" t="s">
        <v>37</v>
      </c>
      <c r="P1243" s="44" t="s">
        <v>37</v>
      </c>
      <c r="Q1243" s="44" t="s">
        <v>3805</v>
      </c>
      <c r="R1243" s="44" t="s">
        <v>3806</v>
      </c>
      <c r="S1243" s="44" t="s">
        <v>7336</v>
      </c>
      <c r="T1243" s="44" t="s">
        <v>1178</v>
      </c>
      <c r="U1243" s="44">
        <v>40</v>
      </c>
      <c r="V1243" s="44" t="s">
        <v>42</v>
      </c>
      <c r="W1243" s="44" t="str">
        <f>VLOOKUP(D1243,TIPOLOGIA!A:F,6,0)</f>
        <v>TERRESTRE</v>
      </c>
      <c r="X1243" s="44" t="s">
        <v>6472</v>
      </c>
      <c r="Y1243" s="44">
        <v>1</v>
      </c>
      <c r="Z1243" s="63">
        <f>IF(T1243="SOPORTE_TELEFÓNICO",'TARIFAS 2025'!$B$14,IF(V1243="PRINCIPAL",'TARIFAS 2025'!$B$11,IF(V1243="INTERMEDIA",'TARIFAS 2025'!$C$11,IF(V1243="LEJANA",'TARIFAS 2025'!$D$11))))</f>
        <v>31419</v>
      </c>
      <c r="AA1243" s="63">
        <f t="shared" si="20"/>
        <v>31419</v>
      </c>
    </row>
    <row r="1244" spans="1:27" s="35" customFormat="1">
      <c r="A1244" s="44" t="s">
        <v>73</v>
      </c>
      <c r="B1244" s="44" t="str">
        <f>VLOOKUP(A1244,'CENTROS DE COSTOS'!A:D,2,0)</f>
        <v>0036-0004</v>
      </c>
      <c r="C1244" s="44" t="str">
        <f>VLOOKUP(A1244,'CENTROS DE COSTOS'!A:D,3,0)</f>
        <v>Wompi Centro</v>
      </c>
      <c r="D1244" s="44">
        <v>25754</v>
      </c>
      <c r="E1244" s="44">
        <v>2878467</v>
      </c>
      <c r="F1244" s="44">
        <v>43560</v>
      </c>
      <c r="G1244" s="44" t="s">
        <v>35</v>
      </c>
      <c r="H1244" s="44" t="s">
        <v>620</v>
      </c>
      <c r="I1244" s="44" t="s">
        <v>700</v>
      </c>
      <c r="J1244" s="44" t="s">
        <v>2840</v>
      </c>
      <c r="K1244" s="44" t="s">
        <v>1174</v>
      </c>
      <c r="L1244" s="44" t="s">
        <v>7337</v>
      </c>
      <c r="M1244" s="52">
        <v>45944.525694444441</v>
      </c>
      <c r="N1244" s="52">
        <v>45947.689583333333</v>
      </c>
      <c r="O1244" s="44" t="s">
        <v>37</v>
      </c>
      <c r="P1244" s="44" t="s">
        <v>37</v>
      </c>
      <c r="Q1244" s="44" t="s">
        <v>3805</v>
      </c>
      <c r="R1244" s="44" t="s">
        <v>3806</v>
      </c>
      <c r="S1244" s="44" t="s">
        <v>7336</v>
      </c>
      <c r="T1244" s="44" t="s">
        <v>1178</v>
      </c>
      <c r="U1244" s="44">
        <v>32</v>
      </c>
      <c r="V1244" s="44" t="s">
        <v>42</v>
      </c>
      <c r="W1244" s="44" t="str">
        <f>VLOOKUP(D1244,TIPOLOGIA!A:F,6,0)</f>
        <v>TERRESTRE</v>
      </c>
      <c r="X1244" s="44" t="s">
        <v>2449</v>
      </c>
      <c r="Y1244" s="44">
        <v>1</v>
      </c>
      <c r="Z1244" s="63">
        <f>IF(T1244="SOPORTE_TELEFÓNICO",'TARIFAS 2025'!$B$14,IF(V1244="PRINCIPAL",'TARIFAS 2025'!$B$11,IF(V1244="INTERMEDIA",'TARIFAS 2025'!$C$11,IF(V1244="LEJANA",'TARIFAS 2025'!$D$11))))</f>
        <v>31419</v>
      </c>
      <c r="AA1244" s="63">
        <f t="shared" si="20"/>
        <v>31419</v>
      </c>
    </row>
    <row r="1245" spans="1:27" s="35" customFormat="1">
      <c r="A1245" s="44" t="s">
        <v>73</v>
      </c>
      <c r="B1245" s="44" t="str">
        <f>VLOOKUP(A1245,'CENTROS DE COSTOS'!A:D,2,0)</f>
        <v>0036-0004</v>
      </c>
      <c r="C1245" s="44" t="str">
        <f>VLOOKUP(A1245,'CENTROS DE COSTOS'!A:D,3,0)</f>
        <v>Wompi Centro</v>
      </c>
      <c r="D1245" s="44">
        <v>11001</v>
      </c>
      <c r="E1245" s="44">
        <v>2880416</v>
      </c>
      <c r="F1245" s="44">
        <v>55183</v>
      </c>
      <c r="G1245" s="44" t="s">
        <v>35</v>
      </c>
      <c r="H1245" s="44" t="s">
        <v>620</v>
      </c>
      <c r="I1245" s="44" t="s">
        <v>73</v>
      </c>
      <c r="J1245" s="44" t="s">
        <v>7338</v>
      </c>
      <c r="K1245" s="44" t="s">
        <v>1174</v>
      </c>
      <c r="L1245" s="44" t="s">
        <v>7339</v>
      </c>
      <c r="M1245" s="52">
        <v>45944.65625</v>
      </c>
      <c r="N1245" s="52">
        <v>45947.888888888891</v>
      </c>
      <c r="O1245" s="44" t="s">
        <v>37</v>
      </c>
      <c r="P1245" s="44" t="s">
        <v>37</v>
      </c>
      <c r="Q1245" s="44" t="s">
        <v>3805</v>
      </c>
      <c r="R1245" s="44" t="s">
        <v>3806</v>
      </c>
      <c r="S1245" s="44" t="s">
        <v>7340</v>
      </c>
      <c r="T1245" s="44" t="s">
        <v>1178</v>
      </c>
      <c r="U1245" s="44">
        <v>64</v>
      </c>
      <c r="V1245" s="44" t="s">
        <v>42</v>
      </c>
      <c r="W1245" s="44" t="str">
        <f>VLOOKUP(D1245,TIPOLOGIA!A:F,6,0)</f>
        <v>TERRESTRE</v>
      </c>
      <c r="X1245" s="44" t="s">
        <v>2449</v>
      </c>
      <c r="Y1245" s="44">
        <v>1</v>
      </c>
      <c r="Z1245" s="63">
        <f>IF(T1245="SOPORTE_TELEFÓNICO",'TARIFAS 2025'!$B$14,IF(V1245="PRINCIPAL",'TARIFAS 2025'!$B$11,IF(V1245="INTERMEDIA",'TARIFAS 2025'!$C$11,IF(V1245="LEJANA",'TARIFAS 2025'!$D$11))))</f>
        <v>31419</v>
      </c>
      <c r="AA1245" s="63">
        <f t="shared" si="20"/>
        <v>31419</v>
      </c>
    </row>
    <row r="1246" spans="1:27" s="35" customFormat="1">
      <c r="A1246" s="44" t="s">
        <v>83</v>
      </c>
      <c r="B1246" s="44" t="str">
        <f>VLOOKUP(A1246,'CENTROS DE COSTOS'!A:D,2,0)</f>
        <v>0036-0007</v>
      </c>
      <c r="C1246" s="44" t="str">
        <f>VLOOKUP(A1246,'CENTROS DE COSTOS'!A:D,3,0)</f>
        <v>Wompi Santander</v>
      </c>
      <c r="D1246" s="44">
        <v>54001</v>
      </c>
      <c r="E1246" s="44">
        <v>2895244</v>
      </c>
      <c r="F1246" s="44">
        <v>39515</v>
      </c>
      <c r="G1246" s="44" t="s">
        <v>35</v>
      </c>
      <c r="H1246" s="44" t="s">
        <v>893</v>
      </c>
      <c r="I1246" s="44" t="s">
        <v>83</v>
      </c>
      <c r="J1246" s="44" t="s">
        <v>3223</v>
      </c>
      <c r="K1246" s="44" t="s">
        <v>1174</v>
      </c>
      <c r="L1246" s="44" t="s">
        <v>7341</v>
      </c>
      <c r="M1246" s="52">
        <v>45947.380555555559</v>
      </c>
      <c r="N1246" s="52">
        <v>45948.361805555556</v>
      </c>
      <c r="O1246" s="44" t="s">
        <v>37</v>
      </c>
      <c r="P1246" s="44" t="s">
        <v>37</v>
      </c>
      <c r="Q1246" s="44" t="s">
        <v>3805</v>
      </c>
      <c r="R1246" s="44" t="s">
        <v>3806</v>
      </c>
      <c r="S1246" s="44" t="s">
        <v>7342</v>
      </c>
      <c r="T1246" s="44" t="s">
        <v>1178</v>
      </c>
      <c r="U1246" s="44">
        <v>32</v>
      </c>
      <c r="V1246" s="44" t="s">
        <v>42</v>
      </c>
      <c r="W1246" s="44" t="str">
        <f>VLOOKUP(D1246,TIPOLOGIA!A:F,6,0)</f>
        <v>TERRESTRE</v>
      </c>
      <c r="X1246" s="44" t="s">
        <v>3193</v>
      </c>
      <c r="Y1246" s="44">
        <v>1</v>
      </c>
      <c r="Z1246" s="63">
        <f>IF(T1246="SOPORTE_TELEFÓNICO",'TARIFAS 2025'!$B$14,IF(V1246="PRINCIPAL",'TARIFAS 2025'!$B$11,IF(V1246="INTERMEDIA",'TARIFAS 2025'!$C$11,IF(V1246="LEJANA",'TARIFAS 2025'!$D$11))))</f>
        <v>31419</v>
      </c>
      <c r="AA1246" s="63">
        <f t="shared" si="20"/>
        <v>31419</v>
      </c>
    </row>
    <row r="1247" spans="1:27" s="35" customFormat="1">
      <c r="A1247" s="44" t="s">
        <v>91</v>
      </c>
      <c r="B1247" s="44" t="str">
        <f>VLOOKUP(A1247,'CENTROS DE COSTOS'!A:D,2,0)</f>
        <v>0036-0001</v>
      </c>
      <c r="C1247" s="44" t="str">
        <f>VLOOKUP(A1247,'CENTROS DE COSTOS'!A:D,3,0)</f>
        <v>Wompi Costa</v>
      </c>
      <c r="D1247" s="44">
        <v>23555</v>
      </c>
      <c r="E1247" s="44">
        <v>2866004</v>
      </c>
      <c r="F1247" s="44">
        <v>79402</v>
      </c>
      <c r="G1247" s="44" t="s">
        <v>35</v>
      </c>
      <c r="H1247" s="44" t="s">
        <v>278</v>
      </c>
      <c r="I1247" s="44" t="s">
        <v>607</v>
      </c>
      <c r="J1247" s="44" t="s">
        <v>7343</v>
      </c>
      <c r="K1247" s="44" t="s">
        <v>1174</v>
      </c>
      <c r="L1247" s="44" t="s">
        <v>7344</v>
      </c>
      <c r="M1247" s="52">
        <v>45940.333333333336</v>
      </c>
      <c r="N1247" s="52">
        <v>45948.361805555556</v>
      </c>
      <c r="O1247" s="44" t="s">
        <v>37</v>
      </c>
      <c r="P1247" s="44" t="s">
        <v>37</v>
      </c>
      <c r="Q1247" s="44" t="s">
        <v>3805</v>
      </c>
      <c r="R1247" s="44" t="s">
        <v>3806</v>
      </c>
      <c r="S1247" s="44" t="s">
        <v>7345</v>
      </c>
      <c r="T1247" s="44" t="s">
        <v>3828</v>
      </c>
      <c r="U1247" s="44">
        <v>16</v>
      </c>
      <c r="V1247" s="44" t="s">
        <v>43</v>
      </c>
      <c r="W1247" s="44" t="str">
        <f>VLOOKUP(D1247,TIPOLOGIA!A:F,6,0)</f>
        <v>TERRESTRE</v>
      </c>
      <c r="X1247" s="44" t="s">
        <v>1372</v>
      </c>
      <c r="Y1247" s="44">
        <v>1</v>
      </c>
      <c r="Z1247" s="63">
        <f>IF(T1247="SOPORTE_TELEFÓNICO",'TARIFAS 2025'!$B$14,IF(V1247="PRINCIPAL",'TARIFAS 2025'!$B$11,IF(V1247="INTERMEDIA",'TARIFAS 2025'!$C$11,IF(V1247="LEJANA",'TARIFAS 2025'!$D$11))))</f>
        <v>36351</v>
      </c>
      <c r="AA1247" s="63">
        <f t="shared" si="20"/>
        <v>36351</v>
      </c>
    </row>
    <row r="1248" spans="1:27" s="35" customFormat="1">
      <c r="A1248" s="44" t="s">
        <v>98</v>
      </c>
      <c r="B1248" s="44" t="str">
        <f>VLOOKUP(A1248,'CENTROS DE COSTOS'!A:D,2,0)</f>
        <v>0036-0007</v>
      </c>
      <c r="C1248" s="44" t="str">
        <f>VLOOKUP(A1248,'CENTROS DE COSTOS'!A:D,3,0)</f>
        <v>Wompi Santander</v>
      </c>
      <c r="D1248" s="44">
        <v>15001</v>
      </c>
      <c r="E1248" s="44">
        <v>2893947</v>
      </c>
      <c r="F1248" s="44">
        <v>46091</v>
      </c>
      <c r="G1248" s="44" t="s">
        <v>35</v>
      </c>
      <c r="H1248" s="44" t="s">
        <v>324</v>
      </c>
      <c r="I1248" s="44" t="s">
        <v>98</v>
      </c>
      <c r="J1248" s="44" t="s">
        <v>7346</v>
      </c>
      <c r="K1248" s="44" t="s">
        <v>1174</v>
      </c>
      <c r="L1248" s="44" t="s">
        <v>7347</v>
      </c>
      <c r="M1248" s="52">
        <v>45947.333333333336</v>
      </c>
      <c r="N1248" s="52">
        <v>45948.366666666669</v>
      </c>
      <c r="O1248" s="44" t="s">
        <v>37</v>
      </c>
      <c r="P1248" s="44" t="s">
        <v>37</v>
      </c>
      <c r="Q1248" s="44" t="s">
        <v>3805</v>
      </c>
      <c r="R1248" s="44" t="s">
        <v>3806</v>
      </c>
      <c r="S1248" s="44" t="s">
        <v>7348</v>
      </c>
      <c r="T1248" s="44" t="s">
        <v>1178</v>
      </c>
      <c r="U1248" s="44">
        <v>48</v>
      </c>
      <c r="V1248" s="44" t="s">
        <v>42</v>
      </c>
      <c r="W1248" s="44" t="str">
        <f>VLOOKUP(D1248,TIPOLOGIA!A:F,6,0)</f>
        <v>TERRESTRE</v>
      </c>
      <c r="X1248" s="44" t="s">
        <v>5226</v>
      </c>
      <c r="Y1248" s="44">
        <v>1</v>
      </c>
      <c r="Z1248" s="63">
        <f>IF(T1248="SOPORTE_TELEFÓNICO",'TARIFAS 2025'!$B$14,IF(V1248="PRINCIPAL",'TARIFAS 2025'!$B$11,IF(V1248="INTERMEDIA",'TARIFAS 2025'!$C$11,IF(V1248="LEJANA",'TARIFAS 2025'!$D$11))))</f>
        <v>31419</v>
      </c>
      <c r="AA1248" s="63">
        <f t="shared" si="20"/>
        <v>31419</v>
      </c>
    </row>
    <row r="1249" spans="1:27" s="35" customFormat="1">
      <c r="A1249" s="44" t="s">
        <v>91</v>
      </c>
      <c r="B1249" s="44" t="str">
        <f>VLOOKUP(A1249,'CENTROS DE COSTOS'!A:D,2,0)</f>
        <v>0036-0001</v>
      </c>
      <c r="C1249" s="44" t="str">
        <f>VLOOKUP(A1249,'CENTROS DE COSTOS'!A:D,3,0)</f>
        <v>Wompi Costa</v>
      </c>
      <c r="D1249" s="44">
        <v>23417</v>
      </c>
      <c r="E1249" s="44">
        <v>2867350</v>
      </c>
      <c r="F1249" s="44">
        <v>77626</v>
      </c>
      <c r="G1249" s="44" t="s">
        <v>35</v>
      </c>
      <c r="H1249" s="44" t="s">
        <v>278</v>
      </c>
      <c r="I1249" s="44" t="s">
        <v>602</v>
      </c>
      <c r="J1249" s="44" t="s">
        <v>7349</v>
      </c>
      <c r="K1249" s="44" t="s">
        <v>1174</v>
      </c>
      <c r="L1249" s="44" t="s">
        <v>7350</v>
      </c>
      <c r="M1249" s="52">
        <v>45940.381944444445</v>
      </c>
      <c r="N1249" s="52">
        <v>45948.369444444441</v>
      </c>
      <c r="O1249" s="44" t="s">
        <v>37</v>
      </c>
      <c r="P1249" s="44" t="s">
        <v>37</v>
      </c>
      <c r="Q1249" s="44" t="s">
        <v>3805</v>
      </c>
      <c r="R1249" s="44" t="s">
        <v>3806</v>
      </c>
      <c r="S1249" s="44" t="s">
        <v>7351</v>
      </c>
      <c r="T1249" s="44" t="s">
        <v>3828</v>
      </c>
      <c r="U1249" s="44">
        <v>30</v>
      </c>
      <c r="V1249" s="44" t="s">
        <v>43</v>
      </c>
      <c r="W1249" s="44" t="str">
        <f>VLOOKUP(D1249,TIPOLOGIA!A:F,6,0)</f>
        <v>TERRESTRE</v>
      </c>
      <c r="X1249" s="44" t="s">
        <v>1927</v>
      </c>
      <c r="Y1249" s="44">
        <v>1</v>
      </c>
      <c r="Z1249" s="63">
        <f>IF(T1249="SOPORTE_TELEFÓNICO",'TARIFAS 2025'!$B$14,IF(V1249="PRINCIPAL",'TARIFAS 2025'!$B$11,IF(V1249="INTERMEDIA",'TARIFAS 2025'!$C$11,IF(V1249="LEJANA",'TARIFAS 2025'!$D$11))))</f>
        <v>36351</v>
      </c>
      <c r="AA1249" s="63">
        <f t="shared" si="20"/>
        <v>36351</v>
      </c>
    </row>
    <row r="1250" spans="1:27" s="35" customFormat="1">
      <c r="A1250" s="44" t="s">
        <v>83</v>
      </c>
      <c r="B1250" s="44" t="str">
        <f>VLOOKUP(A1250,'CENTROS DE COSTOS'!A:D,2,0)</f>
        <v>0036-0007</v>
      </c>
      <c r="C1250" s="44" t="str">
        <f>VLOOKUP(A1250,'CENTROS DE COSTOS'!A:D,3,0)</f>
        <v>Wompi Santander</v>
      </c>
      <c r="D1250" s="44">
        <v>54239</v>
      </c>
      <c r="E1250" s="44">
        <v>2867421</v>
      </c>
      <c r="F1250" s="44">
        <v>60495</v>
      </c>
      <c r="G1250" s="44" t="s">
        <v>35</v>
      </c>
      <c r="H1250" s="44" t="s">
        <v>893</v>
      </c>
      <c r="I1250" s="44" t="s">
        <v>905</v>
      </c>
      <c r="J1250" s="44" t="s">
        <v>7352</v>
      </c>
      <c r="K1250" s="44" t="s">
        <v>1174</v>
      </c>
      <c r="L1250" s="44" t="s">
        <v>7353</v>
      </c>
      <c r="M1250" s="52">
        <v>45940.383333333331</v>
      </c>
      <c r="N1250" s="52">
        <v>45948.37222222222</v>
      </c>
      <c r="O1250" s="44" t="s">
        <v>37</v>
      </c>
      <c r="P1250" s="44" t="s">
        <v>37</v>
      </c>
      <c r="Q1250" s="44" t="s">
        <v>3805</v>
      </c>
      <c r="R1250" s="44" t="s">
        <v>3806</v>
      </c>
      <c r="S1250" s="44" t="s">
        <v>7354</v>
      </c>
      <c r="T1250" s="44" t="s">
        <v>3828</v>
      </c>
      <c r="U1250" s="44">
        <v>30</v>
      </c>
      <c r="V1250" s="44" t="s">
        <v>43</v>
      </c>
      <c r="W1250" s="44" t="str">
        <f>VLOOKUP(D1250,TIPOLOGIA!A:F,6,0)</f>
        <v>TERRESTRE</v>
      </c>
      <c r="X1250" s="44" t="s">
        <v>6319</v>
      </c>
      <c r="Y1250" s="44">
        <v>1</v>
      </c>
      <c r="Z1250" s="63">
        <f>IF(T1250="SOPORTE_TELEFÓNICO",'TARIFAS 2025'!$B$14,IF(V1250="PRINCIPAL",'TARIFAS 2025'!$B$11,IF(V1250="INTERMEDIA",'TARIFAS 2025'!$C$11,IF(V1250="LEJANA",'TARIFAS 2025'!$D$11))))</f>
        <v>36351</v>
      </c>
      <c r="AA1250" s="63">
        <f t="shared" si="20"/>
        <v>36351</v>
      </c>
    </row>
    <row r="1251" spans="1:27" s="35" customFormat="1">
      <c r="A1251" s="44" t="s">
        <v>76</v>
      </c>
      <c r="B1251" s="44" t="str">
        <f>VLOOKUP(A1251,'CENTROS DE COSTOS'!A:D,2,0)</f>
        <v>0036-0007</v>
      </c>
      <c r="C1251" s="44" t="str">
        <f>VLOOKUP(A1251,'CENTROS DE COSTOS'!A:D,3,0)</f>
        <v>Wompi Santander</v>
      </c>
      <c r="D1251" s="44">
        <v>68276</v>
      </c>
      <c r="E1251" s="44">
        <v>2893732</v>
      </c>
      <c r="F1251" s="44">
        <v>81400</v>
      </c>
      <c r="G1251" s="44" t="s">
        <v>35</v>
      </c>
      <c r="H1251" s="44" t="s">
        <v>965</v>
      </c>
      <c r="I1251" s="44" t="s">
        <v>989</v>
      </c>
      <c r="J1251" s="44" t="s">
        <v>7355</v>
      </c>
      <c r="K1251" s="44" t="s">
        <v>1174</v>
      </c>
      <c r="L1251" s="44" t="s">
        <v>7356</v>
      </c>
      <c r="M1251" s="52">
        <v>45947.333333333336</v>
      </c>
      <c r="N1251" s="52">
        <v>45948.374305555553</v>
      </c>
      <c r="O1251" s="44" t="s">
        <v>37</v>
      </c>
      <c r="P1251" s="44" t="s">
        <v>37</v>
      </c>
      <c r="Q1251" s="44" t="s">
        <v>3805</v>
      </c>
      <c r="R1251" s="44" t="s">
        <v>3806</v>
      </c>
      <c r="S1251" s="44" t="s">
        <v>7357</v>
      </c>
      <c r="T1251" s="44" t="s">
        <v>1178</v>
      </c>
      <c r="U1251" s="44">
        <v>24</v>
      </c>
      <c r="V1251" s="44" t="s">
        <v>42</v>
      </c>
      <c r="W1251" s="44" t="str">
        <f>VLOOKUP(D1251,TIPOLOGIA!A:F,6,0)</f>
        <v>TERRESTRE</v>
      </c>
      <c r="X1251" s="44" t="s">
        <v>6319</v>
      </c>
      <c r="Y1251" s="44">
        <v>1</v>
      </c>
      <c r="Z1251" s="63">
        <f>IF(T1251="SOPORTE_TELEFÓNICO",'TARIFAS 2025'!$B$14,IF(V1251="PRINCIPAL",'TARIFAS 2025'!$B$11,IF(V1251="INTERMEDIA",'TARIFAS 2025'!$C$11,IF(V1251="LEJANA",'TARIFAS 2025'!$D$11))))</f>
        <v>31419</v>
      </c>
      <c r="AA1251" s="63">
        <f t="shared" si="20"/>
        <v>31419</v>
      </c>
    </row>
    <row r="1252" spans="1:27" s="35" customFormat="1">
      <c r="A1252" s="44" t="s">
        <v>91</v>
      </c>
      <c r="B1252" s="44" t="str">
        <f>VLOOKUP(A1252,'CENTROS DE COSTOS'!A:D,2,0)</f>
        <v>0036-0001</v>
      </c>
      <c r="C1252" s="44" t="str">
        <f>VLOOKUP(A1252,'CENTROS DE COSTOS'!A:D,3,0)</f>
        <v>Wompi Costa</v>
      </c>
      <c r="D1252" s="44">
        <v>23001</v>
      </c>
      <c r="E1252" s="44">
        <v>2893825</v>
      </c>
      <c r="F1252" s="44">
        <v>75753</v>
      </c>
      <c r="G1252" s="44" t="s">
        <v>35</v>
      </c>
      <c r="H1252" s="44" t="s">
        <v>278</v>
      </c>
      <c r="I1252" s="44" t="s">
        <v>91</v>
      </c>
      <c r="J1252" s="44" t="s">
        <v>7358</v>
      </c>
      <c r="K1252" s="44" t="s">
        <v>1174</v>
      </c>
      <c r="L1252" s="44" t="s">
        <v>7359</v>
      </c>
      <c r="M1252" s="52">
        <v>45947.333333333336</v>
      </c>
      <c r="N1252" s="52">
        <v>45948.375694444447</v>
      </c>
      <c r="O1252" s="44" t="s">
        <v>37</v>
      </c>
      <c r="P1252" s="44" t="s">
        <v>37</v>
      </c>
      <c r="Q1252" s="44" t="s">
        <v>3805</v>
      </c>
      <c r="R1252" s="44" t="s">
        <v>3806</v>
      </c>
      <c r="S1252" s="44" t="s">
        <v>7360</v>
      </c>
      <c r="T1252" s="44" t="s">
        <v>1178</v>
      </c>
      <c r="U1252" s="44">
        <v>24</v>
      </c>
      <c r="V1252" s="44" t="s">
        <v>42</v>
      </c>
      <c r="W1252" s="44" t="str">
        <f>VLOOKUP(D1252,TIPOLOGIA!A:F,6,0)</f>
        <v>TERRESTRE</v>
      </c>
      <c r="X1252" s="44" t="s">
        <v>2812</v>
      </c>
      <c r="Y1252" s="44">
        <v>1</v>
      </c>
      <c r="Z1252" s="63">
        <f>IF(T1252="SOPORTE_TELEFÓNICO",'TARIFAS 2025'!$B$14,IF(V1252="PRINCIPAL",'TARIFAS 2025'!$B$11,IF(V1252="INTERMEDIA",'TARIFAS 2025'!$C$11,IF(V1252="LEJANA",'TARIFAS 2025'!$D$11))))</f>
        <v>31419</v>
      </c>
      <c r="AA1252" s="63">
        <f t="shared" si="20"/>
        <v>31419</v>
      </c>
    </row>
    <row r="1253" spans="1:27" s="35" customFormat="1">
      <c r="A1253" s="44" t="s">
        <v>76</v>
      </c>
      <c r="B1253" s="44" t="str">
        <f>VLOOKUP(A1253,'CENTROS DE COSTOS'!A:D,2,0)</f>
        <v>0036-0007</v>
      </c>
      <c r="C1253" s="44" t="str">
        <f>VLOOKUP(A1253,'CENTROS DE COSTOS'!A:D,3,0)</f>
        <v>Wompi Santander</v>
      </c>
      <c r="D1253" s="44">
        <v>68001</v>
      </c>
      <c r="E1253" s="44">
        <v>2893495</v>
      </c>
      <c r="F1253" s="44">
        <v>51774</v>
      </c>
      <c r="G1253" s="44" t="s">
        <v>35</v>
      </c>
      <c r="H1253" s="44" t="s">
        <v>965</v>
      </c>
      <c r="I1253" s="44" t="s">
        <v>76</v>
      </c>
      <c r="J1253" s="44" t="s">
        <v>7361</v>
      </c>
      <c r="K1253" s="44" t="s">
        <v>1174</v>
      </c>
      <c r="L1253" s="44" t="s">
        <v>7362</v>
      </c>
      <c r="M1253" s="52">
        <v>45947.333333333336</v>
      </c>
      <c r="N1253" s="52">
        <v>45948.376388888886</v>
      </c>
      <c r="O1253" s="44" t="s">
        <v>37</v>
      </c>
      <c r="P1253" s="44" t="s">
        <v>37</v>
      </c>
      <c r="Q1253" s="44" t="s">
        <v>3805</v>
      </c>
      <c r="R1253" s="44" t="s">
        <v>3806</v>
      </c>
      <c r="S1253" s="44" t="s">
        <v>7363</v>
      </c>
      <c r="T1253" s="44" t="s">
        <v>1178</v>
      </c>
      <c r="U1253" s="44">
        <v>24</v>
      </c>
      <c r="V1253" s="44" t="s">
        <v>42</v>
      </c>
      <c r="W1253" s="44" t="str">
        <f>VLOOKUP(D1253,TIPOLOGIA!A:F,6,0)</f>
        <v>TERRESTRE</v>
      </c>
      <c r="X1253" s="44" t="s">
        <v>3928</v>
      </c>
      <c r="Y1253" s="44">
        <v>1</v>
      </c>
      <c r="Z1253" s="63">
        <f>IF(T1253="SOPORTE_TELEFÓNICO",'TARIFAS 2025'!$B$14,IF(V1253="PRINCIPAL",'TARIFAS 2025'!$B$11,IF(V1253="INTERMEDIA",'TARIFAS 2025'!$C$11,IF(V1253="LEJANA",'TARIFAS 2025'!$D$11))))</f>
        <v>31419</v>
      </c>
      <c r="AA1253" s="63">
        <f t="shared" si="20"/>
        <v>31419</v>
      </c>
    </row>
    <row r="1254" spans="1:27" s="35" customFormat="1">
      <c r="A1254" s="44" t="s">
        <v>98</v>
      </c>
      <c r="B1254" s="44" t="str">
        <f>VLOOKUP(A1254,'CENTROS DE COSTOS'!A:D,2,0)</f>
        <v>0036-0007</v>
      </c>
      <c r="C1254" s="44" t="str">
        <f>VLOOKUP(A1254,'CENTROS DE COSTOS'!A:D,3,0)</f>
        <v>Wompi Santander</v>
      </c>
      <c r="D1254" s="44">
        <v>15861</v>
      </c>
      <c r="E1254" s="44">
        <v>2868385</v>
      </c>
      <c r="F1254" s="44">
        <v>43326</v>
      </c>
      <c r="G1254" s="44" t="s">
        <v>35</v>
      </c>
      <c r="H1254" s="44" t="s">
        <v>324</v>
      </c>
      <c r="I1254" s="44" t="s">
        <v>437</v>
      </c>
      <c r="J1254" s="44" t="s">
        <v>7364</v>
      </c>
      <c r="K1254" s="44" t="s">
        <v>1174</v>
      </c>
      <c r="L1254" s="44" t="s">
        <v>7365</v>
      </c>
      <c r="M1254" s="52">
        <v>45940.451388888891</v>
      </c>
      <c r="N1254" s="52">
        <v>45948.388888888891</v>
      </c>
      <c r="O1254" s="44" t="s">
        <v>37</v>
      </c>
      <c r="P1254" s="44" t="s">
        <v>37</v>
      </c>
      <c r="Q1254" s="44" t="s">
        <v>3805</v>
      </c>
      <c r="R1254" s="44" t="s">
        <v>3806</v>
      </c>
      <c r="S1254" s="44" t="s">
        <v>7366</v>
      </c>
      <c r="T1254" s="44" t="s">
        <v>3828</v>
      </c>
      <c r="U1254" s="44">
        <v>30</v>
      </c>
      <c r="V1254" s="44" t="s">
        <v>43</v>
      </c>
      <c r="W1254" s="44" t="str">
        <f>VLOOKUP(D1254,TIPOLOGIA!A:F,6,0)</f>
        <v>TERRESTRE</v>
      </c>
      <c r="X1254" s="44" t="s">
        <v>2492</v>
      </c>
      <c r="Y1254" s="44">
        <v>1</v>
      </c>
      <c r="Z1254" s="63">
        <f>IF(T1254="SOPORTE_TELEFÓNICO",'TARIFAS 2025'!$B$14,IF(V1254="PRINCIPAL",'TARIFAS 2025'!$B$11,IF(V1254="INTERMEDIA",'TARIFAS 2025'!$C$11,IF(V1254="LEJANA",'TARIFAS 2025'!$D$11))))</f>
        <v>36351</v>
      </c>
      <c r="AA1254" s="63">
        <f t="shared" si="20"/>
        <v>36351</v>
      </c>
    </row>
    <row r="1255" spans="1:27" s="35" customFormat="1">
      <c r="A1255" s="44" t="s">
        <v>91</v>
      </c>
      <c r="B1255" s="44" t="str">
        <f>VLOOKUP(A1255,'CENTROS DE COSTOS'!A:D,2,0)</f>
        <v>0036-0001</v>
      </c>
      <c r="C1255" s="44" t="str">
        <f>VLOOKUP(A1255,'CENTROS DE COSTOS'!A:D,3,0)</f>
        <v>Wompi Costa</v>
      </c>
      <c r="D1255" s="44">
        <v>23001</v>
      </c>
      <c r="E1255" s="44">
        <v>2892661</v>
      </c>
      <c r="F1255" s="44">
        <v>50769</v>
      </c>
      <c r="G1255" s="44" t="s">
        <v>35</v>
      </c>
      <c r="H1255" s="44" t="s">
        <v>278</v>
      </c>
      <c r="I1255" s="44" t="s">
        <v>91</v>
      </c>
      <c r="J1255" s="44" t="s">
        <v>7367</v>
      </c>
      <c r="K1255" s="44" t="s">
        <v>1174</v>
      </c>
      <c r="L1255" s="44" t="s">
        <v>7368</v>
      </c>
      <c r="M1255" s="52">
        <v>45946.644444444442</v>
      </c>
      <c r="N1255" s="52">
        <v>45948.393750000003</v>
      </c>
      <c r="O1255" s="44" t="s">
        <v>37</v>
      </c>
      <c r="P1255" s="44" t="s">
        <v>37</v>
      </c>
      <c r="Q1255" s="44" t="s">
        <v>3805</v>
      </c>
      <c r="R1255" s="44" t="s">
        <v>3806</v>
      </c>
      <c r="S1255" s="44" t="s">
        <v>7369</v>
      </c>
      <c r="T1255" s="44" t="s">
        <v>1178</v>
      </c>
      <c r="U1255" s="44">
        <v>48</v>
      </c>
      <c r="V1255" s="44" t="s">
        <v>42</v>
      </c>
      <c r="W1255" s="44" t="str">
        <f>VLOOKUP(D1255,TIPOLOGIA!A:F,6,0)</f>
        <v>TERRESTRE</v>
      </c>
      <c r="X1255" s="44" t="s">
        <v>6319</v>
      </c>
      <c r="Y1255" s="44">
        <v>1</v>
      </c>
      <c r="Z1255" s="63">
        <f>IF(T1255="SOPORTE_TELEFÓNICO",'TARIFAS 2025'!$B$14,IF(V1255="PRINCIPAL",'TARIFAS 2025'!$B$11,IF(V1255="INTERMEDIA",'TARIFAS 2025'!$C$11,IF(V1255="LEJANA",'TARIFAS 2025'!$D$11))))</f>
        <v>31419</v>
      </c>
      <c r="AA1255" s="63">
        <f t="shared" si="20"/>
        <v>31419</v>
      </c>
    </row>
    <row r="1256" spans="1:27" s="35" customFormat="1">
      <c r="A1256" s="44" t="s">
        <v>87</v>
      </c>
      <c r="B1256" s="44" t="str">
        <f>VLOOKUP(A1256,'CENTROS DE COSTOS'!A:D,2,0)</f>
        <v>0036-0006</v>
      </c>
      <c r="C1256" s="44" t="str">
        <f>VLOOKUP(A1256,'CENTROS DE COSTOS'!A:D,3,0)</f>
        <v>Wompi Oriente</v>
      </c>
      <c r="D1256" s="44">
        <v>73001</v>
      </c>
      <c r="E1256" s="44">
        <v>2892680</v>
      </c>
      <c r="F1256" s="44">
        <v>60367</v>
      </c>
      <c r="G1256" s="44" t="s">
        <v>35</v>
      </c>
      <c r="H1256" s="44" t="s">
        <v>1058</v>
      </c>
      <c r="I1256" s="44" t="s">
        <v>87</v>
      </c>
      <c r="J1256" s="44" t="s">
        <v>7370</v>
      </c>
      <c r="K1256" s="44" t="s">
        <v>1174</v>
      </c>
      <c r="L1256" s="44" t="s">
        <v>7371</v>
      </c>
      <c r="M1256" s="52">
        <v>45946.649305555555</v>
      </c>
      <c r="N1256" s="52">
        <v>45948.395138888889</v>
      </c>
      <c r="O1256" s="44" t="s">
        <v>37</v>
      </c>
      <c r="P1256" s="44" t="s">
        <v>37</v>
      </c>
      <c r="Q1256" s="44" t="s">
        <v>3805</v>
      </c>
      <c r="R1256" s="44" t="s">
        <v>3806</v>
      </c>
      <c r="S1256" s="44" t="s">
        <v>7372</v>
      </c>
      <c r="T1256" s="44" t="s">
        <v>1178</v>
      </c>
      <c r="U1256" s="44">
        <v>16</v>
      </c>
      <c r="V1256" s="44" t="s">
        <v>42</v>
      </c>
      <c r="W1256" s="44" t="str">
        <f>VLOOKUP(D1256,TIPOLOGIA!A:F,6,0)</f>
        <v>TERRESTRE</v>
      </c>
      <c r="X1256" s="44" t="s">
        <v>3928</v>
      </c>
      <c r="Y1256" s="44">
        <v>1</v>
      </c>
      <c r="Z1256" s="63">
        <f>IF(T1256="SOPORTE_TELEFÓNICO",'TARIFAS 2025'!$B$14,IF(V1256="PRINCIPAL",'TARIFAS 2025'!$B$11,IF(V1256="INTERMEDIA",'TARIFAS 2025'!$C$11,IF(V1256="LEJANA",'TARIFAS 2025'!$D$11))))</f>
        <v>31419</v>
      </c>
      <c r="AA1256" s="63">
        <f t="shared" si="20"/>
        <v>31419</v>
      </c>
    </row>
    <row r="1257" spans="1:27" s="35" customFormat="1">
      <c r="A1257" s="44" t="s">
        <v>73</v>
      </c>
      <c r="B1257" s="44" t="str">
        <f>VLOOKUP(A1257,'CENTROS DE COSTOS'!A:D,2,0)</f>
        <v>0036-0004</v>
      </c>
      <c r="C1257" s="44" t="str">
        <f>VLOOKUP(A1257,'CENTROS DE COSTOS'!A:D,3,0)</f>
        <v>Wompi Centro</v>
      </c>
      <c r="D1257" s="44">
        <v>25754</v>
      </c>
      <c r="E1257" s="44">
        <v>2892788</v>
      </c>
      <c r="F1257" s="44">
        <v>63779</v>
      </c>
      <c r="G1257" s="44" t="s">
        <v>35</v>
      </c>
      <c r="H1257" s="44" t="s">
        <v>620</v>
      </c>
      <c r="I1257" s="44" t="s">
        <v>700</v>
      </c>
      <c r="J1257" s="44" t="s">
        <v>7373</v>
      </c>
      <c r="K1257" s="44" t="s">
        <v>1174</v>
      </c>
      <c r="L1257" s="44" t="s">
        <v>7374</v>
      </c>
      <c r="M1257" s="52">
        <v>45946.666666666664</v>
      </c>
      <c r="N1257" s="52">
        <v>45948.404861111114</v>
      </c>
      <c r="O1257" s="44" t="s">
        <v>37</v>
      </c>
      <c r="P1257" s="44" t="s">
        <v>37</v>
      </c>
      <c r="Q1257" s="44" t="s">
        <v>3805</v>
      </c>
      <c r="R1257" s="44" t="s">
        <v>3806</v>
      </c>
      <c r="S1257" s="44" t="s">
        <v>7375</v>
      </c>
      <c r="T1257" s="44" t="s">
        <v>1178</v>
      </c>
      <c r="U1257" s="44">
        <v>48</v>
      </c>
      <c r="V1257" s="44" t="s">
        <v>42</v>
      </c>
      <c r="W1257" s="44" t="str">
        <f>VLOOKUP(D1257,TIPOLOGIA!A:F,6,0)</f>
        <v>TERRESTRE</v>
      </c>
      <c r="X1257" s="44" t="s">
        <v>2253</v>
      </c>
      <c r="Y1257" s="44">
        <v>1</v>
      </c>
      <c r="Z1257" s="63">
        <f>IF(T1257="SOPORTE_TELEFÓNICO",'TARIFAS 2025'!$B$14,IF(V1257="PRINCIPAL",'TARIFAS 2025'!$B$11,IF(V1257="INTERMEDIA",'TARIFAS 2025'!$C$11,IF(V1257="LEJANA",'TARIFAS 2025'!$D$11))))</f>
        <v>31419</v>
      </c>
      <c r="AA1257" s="63">
        <f t="shared" si="20"/>
        <v>31419</v>
      </c>
    </row>
    <row r="1258" spans="1:27" s="35" customFormat="1">
      <c r="A1258" s="44" t="s">
        <v>73</v>
      </c>
      <c r="B1258" s="44" t="str">
        <f>VLOOKUP(A1258,'CENTROS DE COSTOS'!A:D,2,0)</f>
        <v>0036-0004</v>
      </c>
      <c r="C1258" s="44" t="str">
        <f>VLOOKUP(A1258,'CENTROS DE COSTOS'!A:D,3,0)</f>
        <v>Wompi Centro</v>
      </c>
      <c r="D1258" s="44">
        <v>11001</v>
      </c>
      <c r="E1258" s="44">
        <v>2864570</v>
      </c>
      <c r="F1258" s="44">
        <v>21803</v>
      </c>
      <c r="G1258" s="44" t="s">
        <v>35</v>
      </c>
      <c r="H1258" s="44" t="s">
        <v>620</v>
      </c>
      <c r="I1258" s="44" t="s">
        <v>2057</v>
      </c>
      <c r="J1258" s="44" t="s">
        <v>7376</v>
      </c>
      <c r="K1258" s="44" t="s">
        <v>1174</v>
      </c>
      <c r="L1258" s="44" t="s">
        <v>7377</v>
      </c>
      <c r="M1258" s="52">
        <v>45939.625</v>
      </c>
      <c r="N1258" s="52">
        <v>45948.406944444447</v>
      </c>
      <c r="O1258" s="44" t="s">
        <v>37</v>
      </c>
      <c r="P1258" s="44" t="s">
        <v>37</v>
      </c>
      <c r="Q1258" s="44" t="s">
        <v>3805</v>
      </c>
      <c r="R1258" s="44" t="s">
        <v>3806</v>
      </c>
      <c r="S1258" s="44" t="s">
        <v>7378</v>
      </c>
      <c r="T1258" s="44" t="s">
        <v>1178</v>
      </c>
      <c r="U1258" s="44">
        <v>56</v>
      </c>
      <c r="V1258" s="44" t="s">
        <v>42</v>
      </c>
      <c r="W1258" s="44" t="str">
        <f>VLOOKUP(D1258,TIPOLOGIA!A:F,6,0)</f>
        <v>TERRESTRE</v>
      </c>
      <c r="X1258" s="44" t="s">
        <v>2449</v>
      </c>
      <c r="Y1258" s="44">
        <v>1</v>
      </c>
      <c r="Z1258" s="63">
        <f>IF(T1258="SOPORTE_TELEFÓNICO",'TARIFAS 2025'!$B$14,IF(V1258="PRINCIPAL",'TARIFAS 2025'!$B$11,IF(V1258="INTERMEDIA",'TARIFAS 2025'!$C$11,IF(V1258="LEJANA",'TARIFAS 2025'!$D$11))))</f>
        <v>31419</v>
      </c>
      <c r="AA1258" s="63">
        <f t="shared" si="20"/>
        <v>31419</v>
      </c>
    </row>
    <row r="1259" spans="1:27" s="35" customFormat="1">
      <c r="A1259" s="44" t="s">
        <v>94</v>
      </c>
      <c r="B1259" s="44" t="str">
        <f>VLOOKUP(A1259,'CENTROS DE COSTOS'!A:D,2,0)</f>
        <v>0036-0002</v>
      </c>
      <c r="C1259" s="44" t="str">
        <f>VLOOKUP(A1259,'CENTROS DE COSTOS'!A:D,3,0)</f>
        <v>Wompi Eje Cafetero</v>
      </c>
      <c r="D1259" s="44">
        <v>66001</v>
      </c>
      <c r="E1259" s="44">
        <v>2847674</v>
      </c>
      <c r="F1259" s="44">
        <v>44893</v>
      </c>
      <c r="G1259" s="44" t="s">
        <v>35</v>
      </c>
      <c r="H1259" s="44" t="s">
        <v>460</v>
      </c>
      <c r="I1259" s="44" t="s">
        <v>94</v>
      </c>
      <c r="J1259" s="44" t="s">
        <v>7379</v>
      </c>
      <c r="K1259" s="44" t="s">
        <v>1174</v>
      </c>
      <c r="L1259" s="44" t="s">
        <v>7380</v>
      </c>
      <c r="M1259" s="52">
        <v>45937.333333333336</v>
      </c>
      <c r="N1259" s="52">
        <v>45948.408333333333</v>
      </c>
      <c r="O1259" s="44" t="s">
        <v>37</v>
      </c>
      <c r="P1259" s="44" t="s">
        <v>37</v>
      </c>
      <c r="Q1259" s="44" t="s">
        <v>3805</v>
      </c>
      <c r="R1259" s="44" t="s">
        <v>3806</v>
      </c>
      <c r="S1259" s="44" t="s">
        <v>7381</v>
      </c>
      <c r="T1259" s="44" t="s">
        <v>1178</v>
      </c>
      <c r="U1259" s="44">
        <v>40</v>
      </c>
      <c r="V1259" s="44" t="s">
        <v>42</v>
      </c>
      <c r="W1259" s="44" t="str">
        <f>VLOOKUP(D1259,TIPOLOGIA!A:F,6,0)</f>
        <v>TERRESTRE</v>
      </c>
      <c r="X1259" s="44" t="s">
        <v>3193</v>
      </c>
      <c r="Y1259" s="44">
        <v>1</v>
      </c>
      <c r="Z1259" s="63">
        <f>IF(T1259="SOPORTE_TELEFÓNICO",'TARIFAS 2025'!$B$14,IF(V1259="PRINCIPAL",'TARIFAS 2025'!$B$11,IF(V1259="INTERMEDIA",'TARIFAS 2025'!$C$11,IF(V1259="LEJANA",'TARIFAS 2025'!$D$11))))</f>
        <v>31419</v>
      </c>
      <c r="AA1259" s="63">
        <f t="shared" si="20"/>
        <v>31419</v>
      </c>
    </row>
    <row r="1260" spans="1:27" s="35" customFormat="1">
      <c r="A1260" s="44" t="s">
        <v>73</v>
      </c>
      <c r="B1260" s="44" t="str">
        <f>VLOOKUP(A1260,'CENTROS DE COSTOS'!A:D,2,0)</f>
        <v>0036-0004</v>
      </c>
      <c r="C1260" s="44" t="str">
        <f>VLOOKUP(A1260,'CENTROS DE COSTOS'!A:D,3,0)</f>
        <v>Wompi Centro</v>
      </c>
      <c r="D1260" s="44">
        <v>11001</v>
      </c>
      <c r="E1260" s="44">
        <v>2891527</v>
      </c>
      <c r="F1260" s="44">
        <v>43110</v>
      </c>
      <c r="G1260" s="44" t="s">
        <v>35</v>
      </c>
      <c r="H1260" s="44" t="s">
        <v>620</v>
      </c>
      <c r="I1260" s="44" t="s">
        <v>2057</v>
      </c>
      <c r="J1260" s="44" t="s">
        <v>7382</v>
      </c>
      <c r="K1260" s="44" t="s">
        <v>1174</v>
      </c>
      <c r="L1260" s="44" t="s">
        <v>7383</v>
      </c>
      <c r="M1260" s="52">
        <v>45946.527777777781</v>
      </c>
      <c r="N1260" s="52">
        <v>45948.409722222219</v>
      </c>
      <c r="O1260" s="44" t="s">
        <v>37</v>
      </c>
      <c r="P1260" s="44" t="s">
        <v>37</v>
      </c>
      <c r="Q1260" s="44" t="s">
        <v>3805</v>
      </c>
      <c r="R1260" s="44" t="s">
        <v>3806</v>
      </c>
      <c r="S1260" s="44" t="s">
        <v>7384</v>
      </c>
      <c r="T1260" s="44" t="s">
        <v>1178</v>
      </c>
      <c r="U1260" s="44">
        <v>32</v>
      </c>
      <c r="V1260" s="44" t="s">
        <v>42</v>
      </c>
      <c r="W1260" s="44" t="str">
        <f>VLOOKUP(D1260,TIPOLOGIA!A:F,6,0)</f>
        <v>TERRESTRE</v>
      </c>
      <c r="X1260" s="44" t="s">
        <v>6698</v>
      </c>
      <c r="Y1260" s="44">
        <v>1</v>
      </c>
      <c r="Z1260" s="63">
        <f>IF(T1260="SOPORTE_TELEFÓNICO",'TARIFAS 2025'!$B$14,IF(V1260="PRINCIPAL",'TARIFAS 2025'!$B$11,IF(V1260="INTERMEDIA",'TARIFAS 2025'!$C$11,IF(V1260="LEJANA",'TARIFAS 2025'!$D$11))))</f>
        <v>31419</v>
      </c>
      <c r="AA1260" s="63">
        <f t="shared" si="20"/>
        <v>31419</v>
      </c>
    </row>
    <row r="1261" spans="1:27" s="35" customFormat="1">
      <c r="A1261" s="44" t="s">
        <v>91</v>
      </c>
      <c r="B1261" s="44" t="str">
        <f>VLOOKUP(A1261,'CENTROS DE COSTOS'!A:D,2,0)</f>
        <v>0036-0001</v>
      </c>
      <c r="C1261" s="44" t="str">
        <f>VLOOKUP(A1261,'CENTROS DE COSTOS'!A:D,3,0)</f>
        <v>Wompi Costa</v>
      </c>
      <c r="D1261" s="44">
        <v>23182</v>
      </c>
      <c r="E1261" s="44">
        <v>2869201</v>
      </c>
      <c r="F1261" s="44">
        <v>74414</v>
      </c>
      <c r="G1261" s="44" t="s">
        <v>35</v>
      </c>
      <c r="H1261" s="44" t="s">
        <v>278</v>
      </c>
      <c r="I1261" s="44" t="s">
        <v>598</v>
      </c>
      <c r="J1261" s="44" t="s">
        <v>7385</v>
      </c>
      <c r="K1261" s="44" t="s">
        <v>1174</v>
      </c>
      <c r="L1261" s="44" t="s">
        <v>7386</v>
      </c>
      <c r="M1261" s="52">
        <v>45940.493055555555</v>
      </c>
      <c r="N1261" s="52">
        <v>45948.409722222219</v>
      </c>
      <c r="O1261" s="44" t="s">
        <v>37</v>
      </c>
      <c r="P1261" s="44" t="s">
        <v>37</v>
      </c>
      <c r="Q1261" s="44" t="s">
        <v>3805</v>
      </c>
      <c r="R1261" s="44" t="s">
        <v>3806</v>
      </c>
      <c r="S1261" s="44" t="s">
        <v>7387</v>
      </c>
      <c r="T1261" s="44" t="s">
        <v>1178</v>
      </c>
      <c r="U1261" s="44">
        <v>32</v>
      </c>
      <c r="V1261" s="44" t="s">
        <v>43</v>
      </c>
      <c r="W1261" s="44" t="str">
        <f>VLOOKUP(D1261,TIPOLOGIA!A:F,6,0)</f>
        <v>TERRESTRE</v>
      </c>
      <c r="X1261" s="44" t="s">
        <v>1217</v>
      </c>
      <c r="Y1261" s="44">
        <v>1</v>
      </c>
      <c r="Z1261" s="63">
        <f>IF(T1261="SOPORTE_TELEFÓNICO",'TARIFAS 2025'!$B$14,IF(V1261="PRINCIPAL",'TARIFAS 2025'!$B$11,IF(V1261="INTERMEDIA",'TARIFAS 2025'!$C$11,IF(V1261="LEJANA",'TARIFAS 2025'!$D$11))))</f>
        <v>36351</v>
      </c>
      <c r="AA1261" s="63">
        <f t="shared" si="20"/>
        <v>36351</v>
      </c>
    </row>
    <row r="1262" spans="1:27" s="35" customFormat="1">
      <c r="A1262" s="44" t="s">
        <v>79</v>
      </c>
      <c r="B1262" s="44" t="str">
        <f>VLOOKUP(A1262,'CENTROS DE COSTOS'!A:D,2,0)</f>
        <v>0036-0003</v>
      </c>
      <c r="C1262" s="44" t="str">
        <f>VLOOKUP(A1262,'CENTROS DE COSTOS'!A:D,3,0)</f>
        <v>Wompi Suroccidente</v>
      </c>
      <c r="D1262" s="44">
        <v>76001</v>
      </c>
      <c r="E1262" s="44">
        <v>2891533</v>
      </c>
      <c r="F1262" s="44">
        <v>10575</v>
      </c>
      <c r="G1262" s="44" t="s">
        <v>35</v>
      </c>
      <c r="H1262" s="44" t="s">
        <v>1103</v>
      </c>
      <c r="I1262" s="44" t="s">
        <v>79</v>
      </c>
      <c r="J1262" s="44" t="s">
        <v>7388</v>
      </c>
      <c r="K1262" s="44" t="s">
        <v>1174</v>
      </c>
      <c r="L1262" s="44" t="s">
        <v>7389</v>
      </c>
      <c r="M1262" s="52">
        <v>45946.530034722222</v>
      </c>
      <c r="N1262" s="52">
        <v>45948.410416666673</v>
      </c>
      <c r="O1262" s="44" t="s">
        <v>37</v>
      </c>
      <c r="P1262" s="44" t="s">
        <v>37</v>
      </c>
      <c r="Q1262" s="44" t="s">
        <v>3805</v>
      </c>
      <c r="R1262" s="44" t="s">
        <v>3806</v>
      </c>
      <c r="S1262" s="44" t="s">
        <v>7390</v>
      </c>
      <c r="T1262" s="44" t="s">
        <v>1178</v>
      </c>
      <c r="U1262" s="44"/>
      <c r="V1262" s="44" t="s">
        <v>42</v>
      </c>
      <c r="W1262" s="44" t="str">
        <f>VLOOKUP(D1262,TIPOLOGIA!A:F,6,0)</f>
        <v>TERRESTRE</v>
      </c>
      <c r="X1262" s="44" t="s">
        <v>3023</v>
      </c>
      <c r="Y1262" s="44">
        <v>1</v>
      </c>
      <c r="Z1262" s="63">
        <f>IF(T1262="SOPORTE_TELEFÓNICO",'TARIFAS 2025'!$B$14,IF(V1262="PRINCIPAL",'TARIFAS 2025'!$B$11,IF(V1262="INTERMEDIA",'TARIFAS 2025'!$C$11,IF(V1262="LEJANA",'TARIFAS 2025'!$D$11))))</f>
        <v>31419</v>
      </c>
      <c r="AA1262" s="63">
        <f t="shared" si="20"/>
        <v>31419</v>
      </c>
    </row>
    <row r="1263" spans="1:27" s="35" customFormat="1">
      <c r="A1263" s="44" t="s">
        <v>82</v>
      </c>
      <c r="B1263" s="44" t="str">
        <f>VLOOKUP(A1263,'CENTROS DE COSTOS'!A:D,2,0)</f>
        <v>0036-0001</v>
      </c>
      <c r="C1263" s="44" t="str">
        <f>VLOOKUP(A1263,'CENTROS DE COSTOS'!A:D,3,0)</f>
        <v>Wompi Costa</v>
      </c>
      <c r="D1263" s="44">
        <v>13001</v>
      </c>
      <c r="E1263" s="44">
        <v>2877412</v>
      </c>
      <c r="F1263" s="44">
        <v>71091</v>
      </c>
      <c r="G1263" s="44" t="s">
        <v>35</v>
      </c>
      <c r="H1263" s="44" t="s">
        <v>277</v>
      </c>
      <c r="I1263" s="44" t="s">
        <v>82</v>
      </c>
      <c r="J1263" s="44" t="s">
        <v>7391</v>
      </c>
      <c r="K1263" s="44" t="s">
        <v>1174</v>
      </c>
      <c r="L1263" s="44" t="s">
        <v>7392</v>
      </c>
      <c r="M1263" s="52">
        <v>45944.448611111111</v>
      </c>
      <c r="N1263" s="52">
        <v>45948.411805555559</v>
      </c>
      <c r="O1263" s="44" t="s">
        <v>37</v>
      </c>
      <c r="P1263" s="44" t="s">
        <v>37</v>
      </c>
      <c r="Q1263" s="44" t="s">
        <v>3805</v>
      </c>
      <c r="R1263" s="44" t="s">
        <v>3806</v>
      </c>
      <c r="S1263" s="44" t="s">
        <v>7393</v>
      </c>
      <c r="T1263" s="44" t="s">
        <v>1178</v>
      </c>
      <c r="U1263" s="44">
        <v>64</v>
      </c>
      <c r="V1263" s="44" t="s">
        <v>42</v>
      </c>
      <c r="W1263" s="44" t="str">
        <f>VLOOKUP(D1263,TIPOLOGIA!A:F,6,0)</f>
        <v>TERRESTRE</v>
      </c>
      <c r="X1263" s="44"/>
      <c r="Y1263" s="44">
        <v>1</v>
      </c>
      <c r="Z1263" s="63">
        <f>IF(T1263="SOPORTE_TELEFÓNICO",'TARIFAS 2025'!$B$14,IF(V1263="PRINCIPAL",'TARIFAS 2025'!$B$11,IF(V1263="INTERMEDIA",'TARIFAS 2025'!$C$11,IF(V1263="LEJANA",'TARIFAS 2025'!$D$11))))</f>
        <v>31419</v>
      </c>
      <c r="AA1263" s="63">
        <f t="shared" si="20"/>
        <v>31419</v>
      </c>
    </row>
    <row r="1264" spans="1:27" s="35" customFormat="1">
      <c r="A1264" s="44" t="s">
        <v>73</v>
      </c>
      <c r="B1264" s="44" t="str">
        <f>VLOOKUP(A1264,'CENTROS DE COSTOS'!A:D,2,0)</f>
        <v>0036-0004</v>
      </c>
      <c r="C1264" s="44" t="str">
        <f>VLOOKUP(A1264,'CENTROS DE COSTOS'!A:D,3,0)</f>
        <v>Wompi Centro</v>
      </c>
      <c r="D1264" s="44">
        <v>11001</v>
      </c>
      <c r="E1264" s="44">
        <v>2869625</v>
      </c>
      <c r="F1264" s="44">
        <v>79614</v>
      </c>
      <c r="G1264" s="44" t="s">
        <v>35</v>
      </c>
      <c r="H1264" s="44" t="s">
        <v>620</v>
      </c>
      <c r="I1264" s="44" t="s">
        <v>2057</v>
      </c>
      <c r="J1264" s="44" t="s">
        <v>7394</v>
      </c>
      <c r="K1264" s="44" t="s">
        <v>1174</v>
      </c>
      <c r="L1264" s="44" t="s">
        <v>7395</v>
      </c>
      <c r="M1264" s="52">
        <v>45940.529166666667</v>
      </c>
      <c r="N1264" s="52">
        <v>45948.413194444445</v>
      </c>
      <c r="O1264" s="44" t="s">
        <v>37</v>
      </c>
      <c r="P1264" s="44" t="s">
        <v>37</v>
      </c>
      <c r="Q1264" s="44" t="s">
        <v>3805</v>
      </c>
      <c r="R1264" s="44" t="s">
        <v>3806</v>
      </c>
      <c r="S1264" s="44" t="s">
        <v>7237</v>
      </c>
      <c r="T1264" s="44" t="s">
        <v>1178</v>
      </c>
      <c r="U1264" s="44">
        <v>16</v>
      </c>
      <c r="V1264" s="44" t="s">
        <v>42</v>
      </c>
      <c r="W1264" s="44" t="str">
        <f>VLOOKUP(D1264,TIPOLOGIA!A:F,6,0)</f>
        <v>TERRESTRE</v>
      </c>
      <c r="X1264" s="44" t="s">
        <v>1751</v>
      </c>
      <c r="Y1264" s="44">
        <v>1</v>
      </c>
      <c r="Z1264" s="63">
        <f>IF(T1264="SOPORTE_TELEFÓNICO",'TARIFAS 2025'!$B$14,IF(V1264="PRINCIPAL",'TARIFAS 2025'!$B$11,IF(V1264="INTERMEDIA",'TARIFAS 2025'!$C$11,IF(V1264="LEJANA",'TARIFAS 2025'!$D$11))))</f>
        <v>31419</v>
      </c>
      <c r="AA1264" s="63">
        <f t="shared" si="20"/>
        <v>31419</v>
      </c>
    </row>
    <row r="1265" spans="1:27" s="35" customFormat="1">
      <c r="A1265" s="44" t="s">
        <v>83</v>
      </c>
      <c r="B1265" s="44" t="str">
        <f>VLOOKUP(A1265,'CENTROS DE COSTOS'!A:D,2,0)</f>
        <v>0036-0007</v>
      </c>
      <c r="C1265" s="44" t="str">
        <f>VLOOKUP(A1265,'CENTROS DE COSTOS'!A:D,3,0)</f>
        <v>Wompi Santander</v>
      </c>
      <c r="D1265" s="44">
        <v>54001</v>
      </c>
      <c r="E1265" s="44">
        <v>2891753</v>
      </c>
      <c r="F1265" s="44">
        <v>75351</v>
      </c>
      <c r="G1265" s="44" t="s">
        <v>35</v>
      </c>
      <c r="H1265" s="44" t="s">
        <v>893</v>
      </c>
      <c r="I1265" s="44" t="s">
        <v>83</v>
      </c>
      <c r="J1265" s="44" t="s">
        <v>7396</v>
      </c>
      <c r="K1265" s="44" t="s">
        <v>1174</v>
      </c>
      <c r="L1265" s="44" t="s">
        <v>7397</v>
      </c>
      <c r="M1265" s="52">
        <v>45946.575694444444</v>
      </c>
      <c r="N1265" s="52">
        <v>45948.415972222225</v>
      </c>
      <c r="O1265" s="44" t="s">
        <v>37</v>
      </c>
      <c r="P1265" s="44" t="s">
        <v>37</v>
      </c>
      <c r="Q1265" s="44" t="s">
        <v>3805</v>
      </c>
      <c r="R1265" s="44" t="s">
        <v>3806</v>
      </c>
      <c r="S1265" s="44" t="s">
        <v>7398</v>
      </c>
      <c r="T1265" s="44" t="s">
        <v>1178</v>
      </c>
      <c r="U1265" s="44">
        <v>24</v>
      </c>
      <c r="V1265" s="44" t="s">
        <v>42</v>
      </c>
      <c r="W1265" s="44" t="str">
        <f>VLOOKUP(D1265,TIPOLOGIA!A:F,6,0)</f>
        <v>TERRESTRE</v>
      </c>
      <c r="X1265" s="44" t="s">
        <v>1621</v>
      </c>
      <c r="Y1265" s="44">
        <v>1</v>
      </c>
      <c r="Z1265" s="63">
        <f>IF(T1265="SOPORTE_TELEFÓNICO",'TARIFAS 2025'!$B$14,IF(V1265="PRINCIPAL",'TARIFAS 2025'!$B$11,IF(V1265="INTERMEDIA",'TARIFAS 2025'!$C$11,IF(V1265="LEJANA",'TARIFAS 2025'!$D$11))))</f>
        <v>31419</v>
      </c>
      <c r="AA1265" s="63">
        <f t="shared" si="20"/>
        <v>31419</v>
      </c>
    </row>
    <row r="1266" spans="1:27" s="35" customFormat="1">
      <c r="A1266" s="44" t="s">
        <v>79</v>
      </c>
      <c r="B1266" s="44" t="str">
        <f>VLOOKUP(A1266,'CENTROS DE COSTOS'!A:D,2,0)</f>
        <v>0036-0003</v>
      </c>
      <c r="C1266" s="44" t="str">
        <f>VLOOKUP(A1266,'CENTROS DE COSTOS'!A:D,3,0)</f>
        <v>Wompi Suroccidente</v>
      </c>
      <c r="D1266" s="44">
        <v>19001</v>
      </c>
      <c r="E1266" s="44">
        <v>2878479</v>
      </c>
      <c r="F1266" s="44">
        <v>74938</v>
      </c>
      <c r="G1266" s="44" t="s">
        <v>35</v>
      </c>
      <c r="H1266" s="44" t="s">
        <v>500</v>
      </c>
      <c r="I1266" s="44" t="s">
        <v>95</v>
      </c>
      <c r="J1266" s="44" t="s">
        <v>7399</v>
      </c>
      <c r="K1266" s="44" t="s">
        <v>1174</v>
      </c>
      <c r="L1266" s="44" t="s">
        <v>7400</v>
      </c>
      <c r="M1266" s="52">
        <v>45944.529166666667</v>
      </c>
      <c r="N1266" s="52">
        <v>45948.416666666664</v>
      </c>
      <c r="O1266" s="44" t="s">
        <v>37</v>
      </c>
      <c r="P1266" s="44" t="s">
        <v>37</v>
      </c>
      <c r="Q1266" s="44" t="s">
        <v>3805</v>
      </c>
      <c r="R1266" s="44" t="s">
        <v>3806</v>
      </c>
      <c r="S1266" s="44" t="s">
        <v>7401</v>
      </c>
      <c r="T1266" s="44" t="s">
        <v>1178</v>
      </c>
      <c r="U1266" s="44">
        <v>16</v>
      </c>
      <c r="V1266" s="44" t="s">
        <v>44</v>
      </c>
      <c r="W1266" s="44" t="str">
        <f>VLOOKUP(D1266,TIPOLOGIA!A:F,6,0)</f>
        <v>TERRESTRE</v>
      </c>
      <c r="X1266" s="44" t="s">
        <v>1286</v>
      </c>
      <c r="Y1266" s="44">
        <v>1</v>
      </c>
      <c r="Z1266" s="63">
        <f>IF(T1266="SOPORTE_TELEFÓNICO",'TARIFAS 2025'!$B$14,IF(V1266="PRINCIPAL",'TARIFAS 2025'!$B$11,IF(V1266="INTERMEDIA",'TARIFAS 2025'!$C$11,IF(V1266="LEJANA",'TARIFAS 2025'!$D$11))))</f>
        <v>40250</v>
      </c>
      <c r="AA1266" s="63">
        <f t="shared" si="20"/>
        <v>40250</v>
      </c>
    </row>
    <row r="1267" spans="1:27" s="35" customFormat="1">
      <c r="A1267" s="44" t="s">
        <v>73</v>
      </c>
      <c r="B1267" s="44" t="str">
        <f>VLOOKUP(A1267,'CENTROS DE COSTOS'!A:D,2,0)</f>
        <v>0036-0004</v>
      </c>
      <c r="C1267" s="44" t="str">
        <f>VLOOKUP(A1267,'CENTROS DE COSTOS'!A:D,3,0)</f>
        <v>Wompi Centro</v>
      </c>
      <c r="D1267" s="44">
        <v>11001</v>
      </c>
      <c r="E1267" s="44">
        <v>2891988</v>
      </c>
      <c r="F1267" s="44">
        <v>80428</v>
      </c>
      <c r="G1267" s="44" t="s">
        <v>35</v>
      </c>
      <c r="H1267" s="44" t="s">
        <v>620</v>
      </c>
      <c r="I1267" s="44" t="s">
        <v>2057</v>
      </c>
      <c r="J1267" s="44" t="s">
        <v>7402</v>
      </c>
      <c r="K1267" s="44" t="s">
        <v>1174</v>
      </c>
      <c r="L1267" s="44" t="s">
        <v>7403</v>
      </c>
      <c r="M1267" s="52">
        <v>45946.6</v>
      </c>
      <c r="N1267" s="52">
        <v>45948.418749999997</v>
      </c>
      <c r="O1267" s="44" t="s">
        <v>37</v>
      </c>
      <c r="P1267" s="44" t="s">
        <v>37</v>
      </c>
      <c r="Q1267" s="44" t="s">
        <v>3805</v>
      </c>
      <c r="R1267" s="44" t="s">
        <v>3806</v>
      </c>
      <c r="S1267" s="44" t="s">
        <v>7404</v>
      </c>
      <c r="T1267" s="44" t="s">
        <v>1178</v>
      </c>
      <c r="U1267" s="44">
        <v>16</v>
      </c>
      <c r="V1267" s="44" t="s">
        <v>42</v>
      </c>
      <c r="W1267" s="44" t="str">
        <f>VLOOKUP(D1267,TIPOLOGIA!A:F,6,0)</f>
        <v>TERRESTRE</v>
      </c>
      <c r="X1267" s="44" t="s">
        <v>1332</v>
      </c>
      <c r="Y1267" s="44">
        <v>1</v>
      </c>
      <c r="Z1267" s="63">
        <f>IF(T1267="SOPORTE_TELEFÓNICO",'TARIFAS 2025'!$B$14,IF(V1267="PRINCIPAL",'TARIFAS 2025'!$B$11,IF(V1267="INTERMEDIA",'TARIFAS 2025'!$C$11,IF(V1267="LEJANA",'TARIFAS 2025'!$D$11))))</f>
        <v>31419</v>
      </c>
      <c r="AA1267" s="63">
        <f t="shared" si="20"/>
        <v>31419</v>
      </c>
    </row>
    <row r="1268" spans="1:27" s="35" customFormat="1">
      <c r="A1268" s="44" t="s">
        <v>73</v>
      </c>
      <c r="B1268" s="44" t="str">
        <f>VLOOKUP(A1268,'CENTROS DE COSTOS'!A:D,2,0)</f>
        <v>0036-0004</v>
      </c>
      <c r="C1268" s="44" t="str">
        <f>VLOOKUP(A1268,'CENTROS DE COSTOS'!A:D,3,0)</f>
        <v>Wompi Centro</v>
      </c>
      <c r="D1268" s="44">
        <v>11001</v>
      </c>
      <c r="E1268" s="44">
        <v>2878582</v>
      </c>
      <c r="F1268" s="44">
        <v>31639</v>
      </c>
      <c r="G1268" s="44" t="s">
        <v>35</v>
      </c>
      <c r="H1268" s="44" t="s">
        <v>620</v>
      </c>
      <c r="I1268" s="44" t="s">
        <v>2057</v>
      </c>
      <c r="J1268" s="44" t="s">
        <v>7405</v>
      </c>
      <c r="K1268" s="44" t="s">
        <v>1174</v>
      </c>
      <c r="L1268" s="44" t="s">
        <v>7406</v>
      </c>
      <c r="M1268" s="52">
        <v>45944.532638888886</v>
      </c>
      <c r="N1268" s="52">
        <v>45948.419444444444</v>
      </c>
      <c r="O1268" s="44" t="s">
        <v>37</v>
      </c>
      <c r="P1268" s="44" t="s">
        <v>37</v>
      </c>
      <c r="Q1268" s="44" t="s">
        <v>3805</v>
      </c>
      <c r="R1268" s="44" t="s">
        <v>3806</v>
      </c>
      <c r="S1268" s="44" t="s">
        <v>7407</v>
      </c>
      <c r="T1268" s="44" t="s">
        <v>1178</v>
      </c>
      <c r="U1268" s="44">
        <v>48</v>
      </c>
      <c r="V1268" s="44" t="s">
        <v>42</v>
      </c>
      <c r="W1268" s="44" t="str">
        <f>VLOOKUP(D1268,TIPOLOGIA!A:F,6,0)</f>
        <v>TERRESTRE</v>
      </c>
      <c r="X1268" s="44" t="s">
        <v>2080</v>
      </c>
      <c r="Y1268" s="44">
        <v>1</v>
      </c>
      <c r="Z1268" s="63">
        <f>IF(T1268="SOPORTE_TELEFÓNICO",'TARIFAS 2025'!$B$14,IF(V1268="PRINCIPAL",'TARIFAS 2025'!$B$11,IF(V1268="INTERMEDIA",'TARIFAS 2025'!$C$11,IF(V1268="LEJANA",'TARIFAS 2025'!$D$11))))</f>
        <v>31419</v>
      </c>
      <c r="AA1268" s="63">
        <f t="shared" si="20"/>
        <v>31419</v>
      </c>
    </row>
    <row r="1269" spans="1:27" s="35" customFormat="1">
      <c r="A1269" s="44" t="s">
        <v>94</v>
      </c>
      <c r="B1269" s="44" t="str">
        <f>VLOOKUP(A1269,'CENTROS DE COSTOS'!A:D,2,0)</f>
        <v>0036-0002</v>
      </c>
      <c r="C1269" s="44" t="str">
        <f>VLOOKUP(A1269,'CENTROS DE COSTOS'!A:D,3,0)</f>
        <v>Wompi Eje Cafetero</v>
      </c>
      <c r="D1269" s="44">
        <v>66001</v>
      </c>
      <c r="E1269" s="44">
        <v>2892064</v>
      </c>
      <c r="F1269" s="44">
        <v>65068</v>
      </c>
      <c r="G1269" s="44" t="s">
        <v>35</v>
      </c>
      <c r="H1269" s="44" t="s">
        <v>460</v>
      </c>
      <c r="I1269" s="44" t="s">
        <v>94</v>
      </c>
      <c r="J1269" s="44" t="s">
        <v>7408</v>
      </c>
      <c r="K1269" s="44" t="s">
        <v>1174</v>
      </c>
      <c r="L1269" s="44" t="s">
        <v>7409</v>
      </c>
      <c r="M1269" s="52">
        <v>45946.600694444445</v>
      </c>
      <c r="N1269" s="52">
        <v>45948.420138888891</v>
      </c>
      <c r="O1269" s="44" t="s">
        <v>37</v>
      </c>
      <c r="P1269" s="44" t="s">
        <v>37</v>
      </c>
      <c r="Q1269" s="44" t="s">
        <v>3805</v>
      </c>
      <c r="R1269" s="44" t="s">
        <v>3806</v>
      </c>
      <c r="S1269" s="44" t="s">
        <v>7410</v>
      </c>
      <c r="T1269" s="44" t="s">
        <v>1178</v>
      </c>
      <c r="U1269" s="44">
        <v>64</v>
      </c>
      <c r="V1269" s="44" t="s">
        <v>42</v>
      </c>
      <c r="W1269" s="44" t="str">
        <f>VLOOKUP(D1269,TIPOLOGIA!A:F,6,0)</f>
        <v>TERRESTRE</v>
      </c>
      <c r="X1269" s="44" t="s">
        <v>3359</v>
      </c>
      <c r="Y1269" s="44">
        <v>1</v>
      </c>
      <c r="Z1269" s="63">
        <f>IF(T1269="SOPORTE_TELEFÓNICO",'TARIFAS 2025'!$B$14,IF(V1269="PRINCIPAL",'TARIFAS 2025'!$B$11,IF(V1269="INTERMEDIA",'TARIFAS 2025'!$C$11,IF(V1269="LEJANA",'TARIFAS 2025'!$D$11))))</f>
        <v>31419</v>
      </c>
      <c r="AA1269" s="63">
        <f t="shared" si="20"/>
        <v>31419</v>
      </c>
    </row>
    <row r="1270" spans="1:27" s="35" customFormat="1">
      <c r="A1270" s="44" t="s">
        <v>73</v>
      </c>
      <c r="B1270" s="44" t="str">
        <f>VLOOKUP(A1270,'CENTROS DE COSTOS'!A:D,2,0)</f>
        <v>0036-0004</v>
      </c>
      <c r="C1270" s="44" t="str">
        <f>VLOOKUP(A1270,'CENTROS DE COSTOS'!A:D,3,0)</f>
        <v>Wompi Centro</v>
      </c>
      <c r="D1270" s="44">
        <v>25269</v>
      </c>
      <c r="E1270" s="44">
        <v>2878592</v>
      </c>
      <c r="F1270" s="44">
        <v>69758</v>
      </c>
      <c r="G1270" s="44" t="s">
        <v>35</v>
      </c>
      <c r="H1270" s="44" t="s">
        <v>620</v>
      </c>
      <c r="I1270" s="44" t="s">
        <v>649</v>
      </c>
      <c r="J1270" s="44" t="s">
        <v>7411</v>
      </c>
      <c r="K1270" s="44" t="s">
        <v>1174</v>
      </c>
      <c r="L1270" s="44" t="s">
        <v>7412</v>
      </c>
      <c r="M1270" s="52">
        <v>45944.535416666666</v>
      </c>
      <c r="N1270" s="52">
        <v>45948.421527777777</v>
      </c>
      <c r="O1270" s="44" t="s">
        <v>37</v>
      </c>
      <c r="P1270" s="44" t="s">
        <v>37</v>
      </c>
      <c r="Q1270" s="44" t="s">
        <v>3805</v>
      </c>
      <c r="R1270" s="44" t="s">
        <v>3806</v>
      </c>
      <c r="S1270" s="44" t="s">
        <v>7309</v>
      </c>
      <c r="T1270" s="44" t="s">
        <v>1178</v>
      </c>
      <c r="U1270" s="44">
        <v>48</v>
      </c>
      <c r="V1270" s="44" t="s">
        <v>43</v>
      </c>
      <c r="W1270" s="44" t="str">
        <f>VLOOKUP(D1270,TIPOLOGIA!A:F,6,0)</f>
        <v>TERRESTRE</v>
      </c>
      <c r="X1270" s="44" t="s">
        <v>6698</v>
      </c>
      <c r="Y1270" s="44">
        <v>1</v>
      </c>
      <c r="Z1270" s="63">
        <f>IF(T1270="SOPORTE_TELEFÓNICO",'TARIFAS 2025'!$B$14,IF(V1270="PRINCIPAL",'TARIFAS 2025'!$B$11,IF(V1270="INTERMEDIA",'TARIFAS 2025'!$C$11,IF(V1270="LEJANA",'TARIFAS 2025'!$D$11))))</f>
        <v>36351</v>
      </c>
      <c r="AA1270" s="63">
        <f t="shared" si="20"/>
        <v>36351</v>
      </c>
    </row>
    <row r="1271" spans="1:27" s="35" customFormat="1">
      <c r="A1271" s="44" t="s">
        <v>92</v>
      </c>
      <c r="B1271" s="44" t="str">
        <f>VLOOKUP(A1271,'CENTROS DE COSTOS'!A:D,2,0)</f>
        <v>0036-0006</v>
      </c>
      <c r="C1271" s="44" t="str">
        <f>VLOOKUP(A1271,'CENTROS DE COSTOS'!A:D,3,0)</f>
        <v>Wompi Oriente</v>
      </c>
      <c r="D1271" s="44">
        <v>41001</v>
      </c>
      <c r="E1271" s="44">
        <v>2876716</v>
      </c>
      <c r="F1271" s="44">
        <v>24005</v>
      </c>
      <c r="G1271" s="44" t="s">
        <v>35</v>
      </c>
      <c r="H1271" s="44" t="s">
        <v>742</v>
      </c>
      <c r="I1271" s="44" t="s">
        <v>92</v>
      </c>
      <c r="J1271" s="44" t="s">
        <v>3169</v>
      </c>
      <c r="K1271" s="44" t="s">
        <v>1174</v>
      </c>
      <c r="L1271" s="44" t="s">
        <v>7413</v>
      </c>
      <c r="M1271" s="52">
        <v>45944.412499999999</v>
      </c>
      <c r="N1271" s="52">
        <v>45948.425694444442</v>
      </c>
      <c r="O1271" s="44" t="s">
        <v>37</v>
      </c>
      <c r="P1271" s="44" t="s">
        <v>37</v>
      </c>
      <c r="Q1271" s="44" t="s">
        <v>3805</v>
      </c>
      <c r="R1271" s="44" t="s">
        <v>3806</v>
      </c>
      <c r="S1271" s="44" t="s">
        <v>7414</v>
      </c>
      <c r="T1271" s="44" t="s">
        <v>1178</v>
      </c>
      <c r="U1271" s="44">
        <v>48</v>
      </c>
      <c r="V1271" s="44" t="s">
        <v>42</v>
      </c>
      <c r="W1271" s="44" t="str">
        <f>VLOOKUP(D1271,TIPOLOGIA!A:F,6,0)</f>
        <v>TERRESTRE</v>
      </c>
      <c r="X1271" s="44" t="s">
        <v>1366</v>
      </c>
      <c r="Y1271" s="44">
        <v>1</v>
      </c>
      <c r="Z1271" s="63">
        <f>IF(T1271="SOPORTE_TELEFÓNICO",'TARIFAS 2025'!$B$14,IF(V1271="PRINCIPAL",'TARIFAS 2025'!$B$11,IF(V1271="INTERMEDIA",'TARIFAS 2025'!$C$11,IF(V1271="LEJANA",'TARIFAS 2025'!$D$11))))</f>
        <v>31419</v>
      </c>
      <c r="AA1271" s="63">
        <f t="shared" si="20"/>
        <v>31419</v>
      </c>
    </row>
    <row r="1272" spans="1:27" s="35" customFormat="1">
      <c r="A1272" s="44" t="s">
        <v>91</v>
      </c>
      <c r="B1272" s="44" t="str">
        <f>VLOOKUP(A1272,'CENTROS DE COSTOS'!A:D,2,0)</f>
        <v>0036-0001</v>
      </c>
      <c r="C1272" s="44" t="str">
        <f>VLOOKUP(A1272,'CENTROS DE COSTOS'!A:D,3,0)</f>
        <v>Wompi Costa</v>
      </c>
      <c r="D1272" s="44">
        <v>23001</v>
      </c>
      <c r="E1272" s="44">
        <v>2879562</v>
      </c>
      <c r="F1272" s="44">
        <v>41111</v>
      </c>
      <c r="G1272" s="44" t="s">
        <v>35</v>
      </c>
      <c r="H1272" s="44" t="s">
        <v>278</v>
      </c>
      <c r="I1272" s="44" t="s">
        <v>91</v>
      </c>
      <c r="J1272" s="44" t="s">
        <v>7415</v>
      </c>
      <c r="K1272" s="44" t="s">
        <v>1174</v>
      </c>
      <c r="L1272" s="44" t="s">
        <v>7416</v>
      </c>
      <c r="M1272" s="52">
        <v>45944.611805555556</v>
      </c>
      <c r="N1272" s="52">
        <v>45948.430555555555</v>
      </c>
      <c r="O1272" s="44" t="s">
        <v>37</v>
      </c>
      <c r="P1272" s="44" t="s">
        <v>37</v>
      </c>
      <c r="Q1272" s="44" t="s">
        <v>3805</v>
      </c>
      <c r="R1272" s="44" t="s">
        <v>3806</v>
      </c>
      <c r="S1272" s="44" t="s">
        <v>7417</v>
      </c>
      <c r="T1272" s="44" t="s">
        <v>1178</v>
      </c>
      <c r="U1272" s="44">
        <v>32</v>
      </c>
      <c r="V1272" s="44" t="s">
        <v>42</v>
      </c>
      <c r="W1272" s="44" t="str">
        <f>VLOOKUP(D1272,TIPOLOGIA!A:F,6,0)</f>
        <v>TERRESTRE</v>
      </c>
      <c r="X1272" s="44" t="s">
        <v>1497</v>
      </c>
      <c r="Y1272" s="44">
        <v>1</v>
      </c>
      <c r="Z1272" s="63">
        <f>IF(T1272="SOPORTE_TELEFÓNICO",'TARIFAS 2025'!$B$14,IF(V1272="PRINCIPAL",'TARIFAS 2025'!$B$11,IF(V1272="INTERMEDIA",'TARIFAS 2025'!$C$11,IF(V1272="LEJANA",'TARIFAS 2025'!$D$11))))</f>
        <v>31419</v>
      </c>
      <c r="AA1272" s="63">
        <f t="shared" si="20"/>
        <v>31419</v>
      </c>
    </row>
    <row r="1273" spans="1:27" s="35" customFormat="1">
      <c r="A1273" s="44" t="s">
        <v>73</v>
      </c>
      <c r="B1273" s="44" t="str">
        <f>VLOOKUP(A1273,'CENTROS DE COSTOS'!A:D,2,0)</f>
        <v>0036-0004</v>
      </c>
      <c r="C1273" s="44" t="str">
        <f>VLOOKUP(A1273,'CENTROS DE COSTOS'!A:D,3,0)</f>
        <v>Wompi Centro</v>
      </c>
      <c r="D1273" s="44">
        <v>11001</v>
      </c>
      <c r="E1273" s="44">
        <v>2879483</v>
      </c>
      <c r="F1273" s="44">
        <v>25839</v>
      </c>
      <c r="G1273" s="44" t="s">
        <v>35</v>
      </c>
      <c r="H1273" s="44" t="s">
        <v>620</v>
      </c>
      <c r="I1273" s="44" t="s">
        <v>2057</v>
      </c>
      <c r="J1273" s="44" t="s">
        <v>7418</v>
      </c>
      <c r="K1273" s="44" t="s">
        <v>1174</v>
      </c>
      <c r="L1273" s="44" t="s">
        <v>7419</v>
      </c>
      <c r="M1273" s="52">
        <v>45944.612500000003</v>
      </c>
      <c r="N1273" s="52">
        <v>45948.433333333334</v>
      </c>
      <c r="O1273" s="44" t="s">
        <v>37</v>
      </c>
      <c r="P1273" s="44" t="s">
        <v>37</v>
      </c>
      <c r="Q1273" s="44" t="s">
        <v>3805</v>
      </c>
      <c r="R1273" s="44" t="s">
        <v>3806</v>
      </c>
      <c r="S1273" s="44" t="s">
        <v>7420</v>
      </c>
      <c r="T1273" s="44" t="s">
        <v>1178</v>
      </c>
      <c r="U1273" s="44">
        <v>56</v>
      </c>
      <c r="V1273" s="44" t="s">
        <v>42</v>
      </c>
      <c r="W1273" s="44" t="str">
        <f>VLOOKUP(D1273,TIPOLOGIA!A:F,6,0)</f>
        <v>TERRESTRE</v>
      </c>
      <c r="X1273" s="44" t="s">
        <v>3928</v>
      </c>
      <c r="Y1273" s="44">
        <v>1</v>
      </c>
      <c r="Z1273" s="63">
        <f>IF(T1273="SOPORTE_TELEFÓNICO",'TARIFAS 2025'!$B$14,IF(V1273="PRINCIPAL",'TARIFAS 2025'!$B$11,IF(V1273="INTERMEDIA",'TARIFAS 2025'!$C$11,IF(V1273="LEJANA",'TARIFAS 2025'!$D$11))))</f>
        <v>31419</v>
      </c>
      <c r="AA1273" s="63">
        <f t="shared" si="20"/>
        <v>31419</v>
      </c>
    </row>
    <row r="1274" spans="1:27" s="35" customFormat="1">
      <c r="A1274" s="44" t="s">
        <v>76</v>
      </c>
      <c r="B1274" s="44" t="str">
        <f>VLOOKUP(A1274,'CENTROS DE COSTOS'!A:D,2,0)</f>
        <v>0036-0007</v>
      </c>
      <c r="C1274" s="44" t="str">
        <f>VLOOKUP(A1274,'CENTROS DE COSTOS'!A:D,3,0)</f>
        <v>Wompi Santander</v>
      </c>
      <c r="D1274" s="44">
        <v>68001</v>
      </c>
      <c r="E1274" s="44">
        <v>2882230</v>
      </c>
      <c r="F1274" s="44">
        <v>33744</v>
      </c>
      <c r="G1274" s="44" t="s">
        <v>35</v>
      </c>
      <c r="H1274" s="44" t="s">
        <v>965</v>
      </c>
      <c r="I1274" s="44" t="s">
        <v>76</v>
      </c>
      <c r="J1274" s="44" t="s">
        <v>7421</v>
      </c>
      <c r="K1274" s="44" t="s">
        <v>1174</v>
      </c>
      <c r="L1274" s="44" t="s">
        <v>7422</v>
      </c>
      <c r="M1274" s="52">
        <v>45945.333333333336</v>
      </c>
      <c r="N1274" s="52">
        <v>45948.4375</v>
      </c>
      <c r="O1274" s="44" t="s">
        <v>37</v>
      </c>
      <c r="P1274" s="44" t="s">
        <v>37</v>
      </c>
      <c r="Q1274" s="44" t="s">
        <v>3805</v>
      </c>
      <c r="R1274" s="44" t="s">
        <v>3806</v>
      </c>
      <c r="S1274" s="44" t="s">
        <v>7423</v>
      </c>
      <c r="T1274" s="44" t="s">
        <v>1178</v>
      </c>
      <c r="U1274" s="44">
        <v>40</v>
      </c>
      <c r="V1274" s="44" t="s">
        <v>42</v>
      </c>
      <c r="W1274" s="44" t="str">
        <f>VLOOKUP(D1274,TIPOLOGIA!A:F,6,0)</f>
        <v>TERRESTRE</v>
      </c>
      <c r="X1274" s="44" t="s">
        <v>2080</v>
      </c>
      <c r="Y1274" s="44">
        <v>1</v>
      </c>
      <c r="Z1274" s="63">
        <f>IF(T1274="SOPORTE_TELEFÓNICO",'TARIFAS 2025'!$B$14,IF(V1274="PRINCIPAL",'TARIFAS 2025'!$B$11,IF(V1274="INTERMEDIA",'TARIFAS 2025'!$C$11,IF(V1274="LEJANA",'TARIFAS 2025'!$D$11))))</f>
        <v>31419</v>
      </c>
      <c r="AA1274" s="63">
        <f t="shared" si="20"/>
        <v>31419</v>
      </c>
    </row>
    <row r="1275" spans="1:27" s="35" customFormat="1">
      <c r="A1275" s="44" t="s">
        <v>73</v>
      </c>
      <c r="B1275" s="44" t="str">
        <f>VLOOKUP(A1275,'CENTROS DE COSTOS'!A:D,2,0)</f>
        <v>0036-0004</v>
      </c>
      <c r="C1275" s="44" t="str">
        <f>VLOOKUP(A1275,'CENTROS DE COSTOS'!A:D,3,0)</f>
        <v>Wompi Centro</v>
      </c>
      <c r="D1275" s="44">
        <v>11001</v>
      </c>
      <c r="E1275" s="44">
        <v>2881819</v>
      </c>
      <c r="F1275" s="44">
        <v>41864</v>
      </c>
      <c r="G1275" s="44" t="s">
        <v>35</v>
      </c>
      <c r="H1275" s="44" t="s">
        <v>620</v>
      </c>
      <c r="I1275" s="44" t="s">
        <v>2057</v>
      </c>
      <c r="J1275" s="44" t="s">
        <v>7424</v>
      </c>
      <c r="K1275" s="44" t="s">
        <v>1174</v>
      </c>
      <c r="L1275" s="44" t="s">
        <v>7425</v>
      </c>
      <c r="M1275" s="52">
        <v>45945.333333333336</v>
      </c>
      <c r="N1275" s="52">
        <v>45948.443055555559</v>
      </c>
      <c r="O1275" s="44" t="s">
        <v>37</v>
      </c>
      <c r="P1275" s="44" t="s">
        <v>37</v>
      </c>
      <c r="Q1275" s="44" t="s">
        <v>3805</v>
      </c>
      <c r="R1275" s="44" t="s">
        <v>3806</v>
      </c>
      <c r="S1275" s="44" t="s">
        <v>7426</v>
      </c>
      <c r="T1275" s="44" t="s">
        <v>1178</v>
      </c>
      <c r="U1275" s="44">
        <v>24</v>
      </c>
      <c r="V1275" s="44" t="s">
        <v>42</v>
      </c>
      <c r="W1275" s="44" t="str">
        <f>VLOOKUP(D1275,TIPOLOGIA!A:F,6,0)</f>
        <v>TERRESTRE</v>
      </c>
      <c r="X1275" s="44" t="s">
        <v>2492</v>
      </c>
      <c r="Y1275" s="44">
        <v>1</v>
      </c>
      <c r="Z1275" s="63">
        <f>IF(T1275="SOPORTE_TELEFÓNICO",'TARIFAS 2025'!$B$14,IF(V1275="PRINCIPAL",'TARIFAS 2025'!$B$11,IF(V1275="INTERMEDIA",'TARIFAS 2025'!$C$11,IF(V1275="LEJANA",'TARIFAS 2025'!$D$11))))</f>
        <v>31419</v>
      </c>
      <c r="AA1275" s="63">
        <f t="shared" si="20"/>
        <v>31419</v>
      </c>
    </row>
    <row r="1276" spans="1:27" s="35" customFormat="1">
      <c r="A1276" s="44" t="s">
        <v>73</v>
      </c>
      <c r="B1276" s="44" t="str">
        <f>VLOOKUP(A1276,'CENTROS DE COSTOS'!A:D,2,0)</f>
        <v>0036-0004</v>
      </c>
      <c r="C1276" s="44" t="str">
        <f>VLOOKUP(A1276,'CENTROS DE COSTOS'!A:D,3,0)</f>
        <v>Wompi Centro</v>
      </c>
      <c r="D1276" s="44">
        <v>11001</v>
      </c>
      <c r="E1276" s="44">
        <v>2881352</v>
      </c>
      <c r="F1276" s="44">
        <v>47172</v>
      </c>
      <c r="G1276" s="44" t="s">
        <v>35</v>
      </c>
      <c r="H1276" s="44" t="s">
        <v>620</v>
      </c>
      <c r="I1276" s="44" t="s">
        <v>2057</v>
      </c>
      <c r="J1276" s="44" t="s">
        <v>7427</v>
      </c>
      <c r="K1276" s="44" t="s">
        <v>1174</v>
      </c>
      <c r="L1276" s="44" t="s">
        <v>7428</v>
      </c>
      <c r="M1276" s="52">
        <v>45945.333333333336</v>
      </c>
      <c r="N1276" s="52">
        <v>45948.445138888892</v>
      </c>
      <c r="O1276" s="44" t="s">
        <v>37</v>
      </c>
      <c r="P1276" s="44" t="s">
        <v>37</v>
      </c>
      <c r="Q1276" s="44" t="s">
        <v>3805</v>
      </c>
      <c r="R1276" s="44" t="s">
        <v>3806</v>
      </c>
      <c r="S1276" s="44" t="s">
        <v>7429</v>
      </c>
      <c r="T1276" s="44" t="s">
        <v>1178</v>
      </c>
      <c r="U1276" s="44">
        <v>64</v>
      </c>
      <c r="V1276" s="44" t="s">
        <v>42</v>
      </c>
      <c r="W1276" s="44" t="str">
        <f>VLOOKUP(D1276,TIPOLOGIA!A:F,6,0)</f>
        <v>TERRESTRE</v>
      </c>
      <c r="X1276" s="44" t="s">
        <v>2243</v>
      </c>
      <c r="Y1276" s="44">
        <v>1</v>
      </c>
      <c r="Z1276" s="63">
        <f>IF(T1276="SOPORTE_TELEFÓNICO",'TARIFAS 2025'!$B$14,IF(V1276="PRINCIPAL",'TARIFAS 2025'!$B$11,IF(V1276="INTERMEDIA",'TARIFAS 2025'!$C$11,IF(V1276="LEJANA",'TARIFAS 2025'!$D$11))))</f>
        <v>31419</v>
      </c>
      <c r="AA1276" s="63">
        <f t="shared" si="20"/>
        <v>31419</v>
      </c>
    </row>
    <row r="1277" spans="1:27" s="35" customFormat="1">
      <c r="A1277" s="44" t="s">
        <v>79</v>
      </c>
      <c r="B1277" s="44" t="str">
        <f>VLOOKUP(A1277,'CENTROS DE COSTOS'!A:D,2,0)</f>
        <v>0036-0003</v>
      </c>
      <c r="C1277" s="44" t="str">
        <f>VLOOKUP(A1277,'CENTROS DE COSTOS'!A:D,3,0)</f>
        <v>Wompi Suroccidente</v>
      </c>
      <c r="D1277" s="44">
        <v>76001</v>
      </c>
      <c r="E1277" s="44">
        <v>2882914</v>
      </c>
      <c r="F1277" s="44">
        <v>68298</v>
      </c>
      <c r="G1277" s="44" t="s">
        <v>35</v>
      </c>
      <c r="H1277" s="44" t="s">
        <v>1103</v>
      </c>
      <c r="I1277" s="44" t="s">
        <v>79</v>
      </c>
      <c r="J1277" s="44" t="s">
        <v>7430</v>
      </c>
      <c r="K1277" s="44" t="s">
        <v>1174</v>
      </c>
      <c r="L1277" s="44" t="s">
        <v>7431</v>
      </c>
      <c r="M1277" s="52">
        <v>45945.370138888888</v>
      </c>
      <c r="N1277" s="52">
        <v>45948.452777777777</v>
      </c>
      <c r="O1277" s="44" t="s">
        <v>37</v>
      </c>
      <c r="P1277" s="44" t="s">
        <v>37</v>
      </c>
      <c r="Q1277" s="44" t="s">
        <v>3805</v>
      </c>
      <c r="R1277" s="44" t="s">
        <v>3806</v>
      </c>
      <c r="S1277" s="44" t="s">
        <v>7432</v>
      </c>
      <c r="T1277" s="44" t="s">
        <v>1178</v>
      </c>
      <c r="U1277" s="44">
        <v>24</v>
      </c>
      <c r="V1277" s="44" t="s">
        <v>42</v>
      </c>
      <c r="W1277" s="44" t="str">
        <f>VLOOKUP(D1277,TIPOLOGIA!A:F,6,0)</f>
        <v>TERRESTRE</v>
      </c>
      <c r="X1277" s="44" t="s">
        <v>2243</v>
      </c>
      <c r="Y1277" s="44">
        <v>1</v>
      </c>
      <c r="Z1277" s="63">
        <f>IF(T1277="SOPORTE_TELEFÓNICO",'TARIFAS 2025'!$B$14,IF(V1277="PRINCIPAL",'TARIFAS 2025'!$B$11,IF(V1277="INTERMEDIA",'TARIFAS 2025'!$C$11,IF(V1277="LEJANA",'TARIFAS 2025'!$D$11))))</f>
        <v>31419</v>
      </c>
      <c r="AA1277" s="63">
        <f t="shared" si="20"/>
        <v>31419</v>
      </c>
    </row>
    <row r="1278" spans="1:27" s="35" customFormat="1">
      <c r="A1278" s="44" t="s">
        <v>73</v>
      </c>
      <c r="B1278" s="44" t="str">
        <f>VLOOKUP(A1278,'CENTROS DE COSTOS'!A:D,2,0)</f>
        <v>0036-0004</v>
      </c>
      <c r="C1278" s="44" t="str">
        <f>VLOOKUP(A1278,'CENTROS DE COSTOS'!A:D,3,0)</f>
        <v>Wompi Centro</v>
      </c>
      <c r="D1278" s="44">
        <v>11001</v>
      </c>
      <c r="E1278" s="44">
        <v>2872356</v>
      </c>
      <c r="F1278" s="44">
        <v>53391</v>
      </c>
      <c r="G1278" s="44" t="s">
        <v>35</v>
      </c>
      <c r="H1278" s="44" t="s">
        <v>620</v>
      </c>
      <c r="I1278" s="44" t="s">
        <v>73</v>
      </c>
      <c r="J1278" s="44" t="s">
        <v>7433</v>
      </c>
      <c r="K1278" s="44" t="s">
        <v>1174</v>
      </c>
      <c r="L1278" s="44" t="s">
        <v>7434</v>
      </c>
      <c r="M1278" s="52">
        <v>45944.333333333336</v>
      </c>
      <c r="N1278" s="52">
        <v>45948.456944444442</v>
      </c>
      <c r="O1278" s="44" t="s">
        <v>37</v>
      </c>
      <c r="P1278" s="44" t="s">
        <v>37</v>
      </c>
      <c r="Q1278" s="44" t="s">
        <v>3805</v>
      </c>
      <c r="R1278" s="44" t="s">
        <v>3806</v>
      </c>
      <c r="S1278" s="44" t="s">
        <v>7435</v>
      </c>
      <c r="T1278" s="44" t="s">
        <v>1178</v>
      </c>
      <c r="U1278" s="44">
        <v>16</v>
      </c>
      <c r="V1278" s="44" t="s">
        <v>42</v>
      </c>
      <c r="W1278" s="44" t="str">
        <f>VLOOKUP(D1278,TIPOLOGIA!A:F,6,0)</f>
        <v>TERRESTRE</v>
      </c>
      <c r="X1278" s="44" t="s">
        <v>1554</v>
      </c>
      <c r="Y1278" s="44">
        <v>1</v>
      </c>
      <c r="Z1278" s="63">
        <f>IF(T1278="SOPORTE_TELEFÓNICO",'TARIFAS 2025'!$B$14,IF(V1278="PRINCIPAL",'TARIFAS 2025'!$B$11,IF(V1278="INTERMEDIA",'TARIFAS 2025'!$C$11,IF(V1278="LEJANA",'TARIFAS 2025'!$D$11))))</f>
        <v>31419</v>
      </c>
      <c r="AA1278" s="63">
        <f t="shared" si="20"/>
        <v>31419</v>
      </c>
    </row>
    <row r="1279" spans="1:27" s="35" customFormat="1">
      <c r="A1279" s="44" t="s">
        <v>73</v>
      </c>
      <c r="B1279" s="44" t="str">
        <f>VLOOKUP(A1279,'CENTROS DE COSTOS'!A:D,2,0)</f>
        <v>0036-0004</v>
      </c>
      <c r="C1279" s="44" t="str">
        <f>VLOOKUP(A1279,'CENTROS DE COSTOS'!A:D,3,0)</f>
        <v>Wompi Centro</v>
      </c>
      <c r="D1279" s="44">
        <v>11001</v>
      </c>
      <c r="E1279" s="44">
        <v>2880314</v>
      </c>
      <c r="F1279" s="44">
        <v>79281</v>
      </c>
      <c r="G1279" s="44" t="s">
        <v>35</v>
      </c>
      <c r="H1279" s="44" t="s">
        <v>620</v>
      </c>
      <c r="I1279" s="44" t="s">
        <v>73</v>
      </c>
      <c r="J1279" s="44" t="s">
        <v>7436</v>
      </c>
      <c r="K1279" s="44" t="s">
        <v>1174</v>
      </c>
      <c r="L1279" s="44" t="s">
        <v>7437</v>
      </c>
      <c r="M1279" s="52">
        <v>45944.65</v>
      </c>
      <c r="N1279" s="52">
        <v>45948.459027777775</v>
      </c>
      <c r="O1279" s="44" t="s">
        <v>37</v>
      </c>
      <c r="P1279" s="44" t="s">
        <v>37</v>
      </c>
      <c r="Q1279" s="44" t="s">
        <v>3805</v>
      </c>
      <c r="R1279" s="44" t="s">
        <v>3806</v>
      </c>
      <c r="S1279" s="44" t="s">
        <v>7438</v>
      </c>
      <c r="T1279" s="44" t="s">
        <v>1178</v>
      </c>
      <c r="U1279" s="44">
        <v>40</v>
      </c>
      <c r="V1279" s="44" t="s">
        <v>42</v>
      </c>
      <c r="W1279" s="44" t="str">
        <f>VLOOKUP(D1279,TIPOLOGIA!A:F,6,0)</f>
        <v>TERRESTRE</v>
      </c>
      <c r="X1279" s="44" t="s">
        <v>1509</v>
      </c>
      <c r="Y1279" s="44">
        <v>1</v>
      </c>
      <c r="Z1279" s="63">
        <f>IF(T1279="SOPORTE_TELEFÓNICO",'TARIFAS 2025'!$B$14,IF(V1279="PRINCIPAL",'TARIFAS 2025'!$B$11,IF(V1279="INTERMEDIA",'TARIFAS 2025'!$C$11,IF(V1279="LEJANA",'TARIFAS 2025'!$D$11))))</f>
        <v>31419</v>
      </c>
      <c r="AA1279" s="63">
        <f t="shared" si="20"/>
        <v>31419</v>
      </c>
    </row>
    <row r="1280" spans="1:27" s="35" customFormat="1">
      <c r="A1280" s="44" t="s">
        <v>73</v>
      </c>
      <c r="B1280" s="44" t="str">
        <f>VLOOKUP(A1280,'CENTROS DE COSTOS'!A:D,2,0)</f>
        <v>0036-0004</v>
      </c>
      <c r="C1280" s="44" t="str">
        <f>VLOOKUP(A1280,'CENTROS DE COSTOS'!A:D,3,0)</f>
        <v>Wompi Centro</v>
      </c>
      <c r="D1280" s="44">
        <v>11001</v>
      </c>
      <c r="E1280" s="44">
        <v>2882988</v>
      </c>
      <c r="F1280" s="44">
        <v>78789</v>
      </c>
      <c r="G1280" s="44" t="s">
        <v>35</v>
      </c>
      <c r="H1280" s="44" t="s">
        <v>620</v>
      </c>
      <c r="I1280" s="44" t="s">
        <v>73</v>
      </c>
      <c r="J1280" s="44" t="s">
        <v>7439</v>
      </c>
      <c r="K1280" s="44" t="s">
        <v>1174</v>
      </c>
      <c r="L1280" s="44" t="s">
        <v>7440</v>
      </c>
      <c r="M1280" s="52">
        <v>45945.385416666664</v>
      </c>
      <c r="N1280" s="52">
        <v>45948.463194444441</v>
      </c>
      <c r="O1280" s="44" t="s">
        <v>37</v>
      </c>
      <c r="P1280" s="44" t="s">
        <v>37</v>
      </c>
      <c r="Q1280" s="44" t="s">
        <v>3805</v>
      </c>
      <c r="R1280" s="44" t="s">
        <v>3806</v>
      </c>
      <c r="S1280" s="44" t="s">
        <v>7441</v>
      </c>
      <c r="T1280" s="44" t="s">
        <v>1178</v>
      </c>
      <c r="U1280" s="44">
        <v>32</v>
      </c>
      <c r="V1280" s="44" t="s">
        <v>42</v>
      </c>
      <c r="W1280" s="44" t="str">
        <f>VLOOKUP(D1280,TIPOLOGIA!A:F,6,0)</f>
        <v>TERRESTRE</v>
      </c>
      <c r="X1280" s="44" t="s">
        <v>2080</v>
      </c>
      <c r="Y1280" s="44">
        <v>1</v>
      </c>
      <c r="Z1280" s="63">
        <f>IF(T1280="SOPORTE_TELEFÓNICO",'TARIFAS 2025'!$B$14,IF(V1280="PRINCIPAL",'TARIFAS 2025'!$B$11,IF(V1280="INTERMEDIA",'TARIFAS 2025'!$C$11,IF(V1280="LEJANA",'TARIFAS 2025'!$D$11))))</f>
        <v>31419</v>
      </c>
      <c r="AA1280" s="63">
        <f t="shared" si="20"/>
        <v>31419</v>
      </c>
    </row>
    <row r="1281" spans="1:27" s="35" customFormat="1">
      <c r="A1281" s="44" t="s">
        <v>82</v>
      </c>
      <c r="B1281" s="44" t="str">
        <f>VLOOKUP(A1281,'CENTROS DE COSTOS'!A:D,2,0)</f>
        <v>0036-0001</v>
      </c>
      <c r="C1281" s="44" t="str">
        <f>VLOOKUP(A1281,'CENTROS DE COSTOS'!A:D,3,0)</f>
        <v>Wompi Costa</v>
      </c>
      <c r="D1281" s="44">
        <v>13001</v>
      </c>
      <c r="E1281" s="44">
        <v>2872382</v>
      </c>
      <c r="F1281" s="44">
        <v>59351</v>
      </c>
      <c r="G1281" s="44" t="s">
        <v>35</v>
      </c>
      <c r="H1281" s="44" t="s">
        <v>277</v>
      </c>
      <c r="I1281" s="44" t="s">
        <v>82</v>
      </c>
      <c r="J1281" s="44" t="s">
        <v>3967</v>
      </c>
      <c r="K1281" s="44" t="s">
        <v>1174</v>
      </c>
      <c r="L1281" s="44" t="s">
        <v>7442</v>
      </c>
      <c r="M1281" s="52">
        <v>45944.333333333336</v>
      </c>
      <c r="N1281" s="52">
        <v>45948.469444444447</v>
      </c>
      <c r="O1281" s="44" t="s">
        <v>37</v>
      </c>
      <c r="P1281" s="44" t="s">
        <v>37</v>
      </c>
      <c r="Q1281" s="44" t="s">
        <v>3805</v>
      </c>
      <c r="R1281" s="44" t="s">
        <v>3806</v>
      </c>
      <c r="S1281" s="44" t="s">
        <v>7443</v>
      </c>
      <c r="T1281" s="44" t="s">
        <v>1178</v>
      </c>
      <c r="U1281" s="44">
        <v>56</v>
      </c>
      <c r="V1281" s="44" t="s">
        <v>42</v>
      </c>
      <c r="W1281" s="44" t="str">
        <f>VLOOKUP(D1281,TIPOLOGIA!A:F,6,0)</f>
        <v>TERRESTRE</v>
      </c>
      <c r="X1281" s="44" t="s">
        <v>1360</v>
      </c>
      <c r="Y1281" s="44">
        <v>1</v>
      </c>
      <c r="Z1281" s="63">
        <f>IF(T1281="SOPORTE_TELEFÓNICO",'TARIFAS 2025'!$B$14,IF(V1281="PRINCIPAL",'TARIFAS 2025'!$B$11,IF(V1281="INTERMEDIA",'TARIFAS 2025'!$C$11,IF(V1281="LEJANA",'TARIFAS 2025'!$D$11))))</f>
        <v>31419</v>
      </c>
      <c r="AA1281" s="63">
        <f t="shared" si="20"/>
        <v>31419</v>
      </c>
    </row>
    <row r="1282" spans="1:27" s="35" customFormat="1">
      <c r="A1282" s="44" t="s">
        <v>79</v>
      </c>
      <c r="B1282" s="44" t="str">
        <f>VLOOKUP(A1282,'CENTROS DE COSTOS'!A:D,2,0)</f>
        <v>0036-0003</v>
      </c>
      <c r="C1282" s="44" t="str">
        <f>VLOOKUP(A1282,'CENTROS DE COSTOS'!A:D,3,0)</f>
        <v>Wompi Suroccidente</v>
      </c>
      <c r="D1282" s="44">
        <v>76001</v>
      </c>
      <c r="E1282" s="44">
        <v>2889167</v>
      </c>
      <c r="F1282" s="44">
        <v>65806</v>
      </c>
      <c r="G1282" s="44" t="s">
        <v>35</v>
      </c>
      <c r="H1282" s="44" t="s">
        <v>1103</v>
      </c>
      <c r="I1282" s="44" t="s">
        <v>79</v>
      </c>
      <c r="J1282" s="44" t="s">
        <v>7444</v>
      </c>
      <c r="K1282" s="44" t="s">
        <v>1174</v>
      </c>
      <c r="L1282" s="44" t="s">
        <v>7445</v>
      </c>
      <c r="M1282" s="52">
        <v>45946.361805555556</v>
      </c>
      <c r="N1282" s="52">
        <v>45948.499305555553</v>
      </c>
      <c r="O1282" s="44" t="s">
        <v>37</v>
      </c>
      <c r="P1282" s="44" t="s">
        <v>37</v>
      </c>
      <c r="Q1282" s="44" t="s">
        <v>3805</v>
      </c>
      <c r="R1282" s="44" t="s">
        <v>3806</v>
      </c>
      <c r="S1282" s="44" t="s">
        <v>7446</v>
      </c>
      <c r="T1282" s="44" t="s">
        <v>1178</v>
      </c>
      <c r="U1282" s="44">
        <v>24</v>
      </c>
      <c r="V1282" s="44" t="s">
        <v>42</v>
      </c>
      <c r="W1282" s="44" t="str">
        <f>VLOOKUP(D1282,TIPOLOGIA!A:F,6,0)</f>
        <v>TERRESTRE</v>
      </c>
      <c r="X1282" s="44" t="s">
        <v>2171</v>
      </c>
      <c r="Y1282" s="44">
        <v>1</v>
      </c>
      <c r="Z1282" s="63">
        <f>IF(T1282="SOPORTE_TELEFÓNICO",'TARIFAS 2025'!$B$14,IF(V1282="PRINCIPAL",'TARIFAS 2025'!$B$11,IF(V1282="INTERMEDIA",'TARIFAS 2025'!$C$11,IF(V1282="LEJANA",'TARIFAS 2025'!$D$11))))</f>
        <v>31419</v>
      </c>
      <c r="AA1282" s="63">
        <f t="shared" si="20"/>
        <v>31419</v>
      </c>
    </row>
    <row r="1283" spans="1:27" s="35" customFormat="1">
      <c r="A1283" s="44" t="s">
        <v>76</v>
      </c>
      <c r="B1283" s="44" t="str">
        <f>VLOOKUP(A1283,'CENTROS DE COSTOS'!A:D,2,0)</f>
        <v>0036-0007</v>
      </c>
      <c r="C1283" s="44" t="str">
        <f>VLOOKUP(A1283,'CENTROS DE COSTOS'!A:D,3,0)</f>
        <v>Wompi Santander</v>
      </c>
      <c r="D1283" s="44">
        <v>68001</v>
      </c>
      <c r="E1283" s="44">
        <v>2891609</v>
      </c>
      <c r="F1283" s="44">
        <v>66034</v>
      </c>
      <c r="G1283" s="44" t="s">
        <v>35</v>
      </c>
      <c r="H1283" s="44" t="s">
        <v>965</v>
      </c>
      <c r="I1283" s="44" t="s">
        <v>76</v>
      </c>
      <c r="J1283" s="44" t="s">
        <v>7447</v>
      </c>
      <c r="K1283" s="44" t="s">
        <v>1174</v>
      </c>
      <c r="L1283" s="44" t="s">
        <v>7448</v>
      </c>
      <c r="M1283" s="52">
        <v>45946.518055555556</v>
      </c>
      <c r="N1283" s="52">
        <v>45948.500694444447</v>
      </c>
      <c r="O1283" s="44" t="s">
        <v>37</v>
      </c>
      <c r="P1283" s="44" t="s">
        <v>37</v>
      </c>
      <c r="Q1283" s="44" t="s">
        <v>3805</v>
      </c>
      <c r="R1283" s="44" t="s">
        <v>3806</v>
      </c>
      <c r="S1283" s="44" t="s">
        <v>7449</v>
      </c>
      <c r="T1283" s="44" t="s">
        <v>1178</v>
      </c>
      <c r="U1283" s="44">
        <v>32</v>
      </c>
      <c r="V1283" s="44" t="s">
        <v>42</v>
      </c>
      <c r="W1283" s="44" t="str">
        <f>VLOOKUP(D1283,TIPOLOGIA!A:F,6,0)</f>
        <v>TERRESTRE</v>
      </c>
      <c r="X1283" s="44" t="s">
        <v>6708</v>
      </c>
      <c r="Y1283" s="44">
        <v>1</v>
      </c>
      <c r="Z1283" s="63">
        <f>IF(T1283="SOPORTE_TELEFÓNICO",'TARIFAS 2025'!$B$14,IF(V1283="PRINCIPAL",'TARIFAS 2025'!$B$11,IF(V1283="INTERMEDIA",'TARIFAS 2025'!$C$11,IF(V1283="LEJANA",'TARIFAS 2025'!$D$11))))</f>
        <v>31419</v>
      </c>
      <c r="AA1283" s="63">
        <f t="shared" si="20"/>
        <v>31419</v>
      </c>
    </row>
    <row r="1284" spans="1:27" s="35" customFormat="1">
      <c r="A1284" s="44" t="s">
        <v>79</v>
      </c>
      <c r="B1284" s="44" t="str">
        <f>VLOOKUP(A1284,'CENTROS DE COSTOS'!A:D,2,0)</f>
        <v>0036-0003</v>
      </c>
      <c r="C1284" s="44" t="str">
        <f>VLOOKUP(A1284,'CENTROS DE COSTOS'!A:D,3,0)</f>
        <v>Wompi Suroccidente</v>
      </c>
      <c r="D1284" s="44">
        <v>76001</v>
      </c>
      <c r="E1284" s="44">
        <v>2890726</v>
      </c>
      <c r="F1284" s="44">
        <v>61896</v>
      </c>
      <c r="G1284" s="44" t="s">
        <v>35</v>
      </c>
      <c r="H1284" s="44" t="s">
        <v>1103</v>
      </c>
      <c r="I1284" s="44" t="s">
        <v>79</v>
      </c>
      <c r="J1284" s="44" t="s">
        <v>7450</v>
      </c>
      <c r="K1284" s="44" t="s">
        <v>1174</v>
      </c>
      <c r="L1284" s="44" t="s">
        <v>7451</v>
      </c>
      <c r="M1284" s="52">
        <v>45946.456944444442</v>
      </c>
      <c r="N1284" s="52">
        <v>45948.504166666666</v>
      </c>
      <c r="O1284" s="44" t="s">
        <v>37</v>
      </c>
      <c r="P1284" s="44" t="s">
        <v>37</v>
      </c>
      <c r="Q1284" s="44" t="s">
        <v>3805</v>
      </c>
      <c r="R1284" s="44" t="s">
        <v>3806</v>
      </c>
      <c r="S1284" s="44" t="s">
        <v>7452</v>
      </c>
      <c r="T1284" s="44" t="s">
        <v>1178</v>
      </c>
      <c r="U1284" s="44">
        <v>32</v>
      </c>
      <c r="V1284" s="44" t="s">
        <v>42</v>
      </c>
      <c r="W1284" s="44" t="str">
        <f>VLOOKUP(D1284,TIPOLOGIA!A:F,6,0)</f>
        <v>TERRESTRE</v>
      </c>
      <c r="X1284" s="44" t="s">
        <v>3057</v>
      </c>
      <c r="Y1284" s="44">
        <v>1</v>
      </c>
      <c r="Z1284" s="63">
        <f>IF(T1284="SOPORTE_TELEFÓNICO",'TARIFAS 2025'!$B$14,IF(V1284="PRINCIPAL",'TARIFAS 2025'!$B$11,IF(V1284="INTERMEDIA",'TARIFAS 2025'!$C$11,IF(V1284="LEJANA",'TARIFAS 2025'!$D$11))))</f>
        <v>31419</v>
      </c>
      <c r="AA1284" s="63">
        <f t="shared" si="20"/>
        <v>31419</v>
      </c>
    </row>
    <row r="1285" spans="1:27" s="35" customFormat="1">
      <c r="A1285" s="44" t="s">
        <v>76</v>
      </c>
      <c r="B1285" s="44" t="str">
        <f>VLOOKUP(A1285,'CENTROS DE COSTOS'!A:D,2,0)</f>
        <v>0036-0007</v>
      </c>
      <c r="C1285" s="44" t="str">
        <f>VLOOKUP(A1285,'CENTROS DE COSTOS'!A:D,3,0)</f>
        <v>Wompi Santander</v>
      </c>
      <c r="D1285" s="44">
        <v>68001</v>
      </c>
      <c r="E1285" s="44">
        <v>2891274</v>
      </c>
      <c r="F1285" s="44">
        <v>55163</v>
      </c>
      <c r="G1285" s="44" t="s">
        <v>35</v>
      </c>
      <c r="H1285" s="44" t="s">
        <v>965</v>
      </c>
      <c r="I1285" s="44" t="s">
        <v>76</v>
      </c>
      <c r="J1285" s="44" t="s">
        <v>2998</v>
      </c>
      <c r="K1285" s="44" t="s">
        <v>1174</v>
      </c>
      <c r="L1285" s="44" t="s">
        <v>7453</v>
      </c>
      <c r="M1285" s="52">
        <v>45946.505555555559</v>
      </c>
      <c r="N1285" s="52">
        <v>45948.518055555556</v>
      </c>
      <c r="O1285" s="44" t="s">
        <v>37</v>
      </c>
      <c r="P1285" s="44" t="s">
        <v>37</v>
      </c>
      <c r="Q1285" s="44" t="s">
        <v>3805</v>
      </c>
      <c r="R1285" s="44" t="s">
        <v>3806</v>
      </c>
      <c r="S1285" s="44" t="s">
        <v>7454</v>
      </c>
      <c r="T1285" s="44" t="s">
        <v>1178</v>
      </c>
      <c r="U1285" s="44">
        <v>64</v>
      </c>
      <c r="V1285" s="44" t="s">
        <v>42</v>
      </c>
      <c r="W1285" s="44" t="str">
        <f>VLOOKUP(D1285,TIPOLOGIA!A:F,6,0)</f>
        <v>TERRESTRE</v>
      </c>
      <c r="X1285" s="44" t="s">
        <v>6708</v>
      </c>
      <c r="Y1285" s="44">
        <v>1</v>
      </c>
      <c r="Z1285" s="63">
        <f>IF(T1285="SOPORTE_TELEFÓNICO",'TARIFAS 2025'!$B$14,IF(V1285="PRINCIPAL",'TARIFAS 2025'!$B$11,IF(V1285="INTERMEDIA",'TARIFAS 2025'!$C$11,IF(V1285="LEJANA",'TARIFAS 2025'!$D$11))))</f>
        <v>31419</v>
      </c>
      <c r="AA1285" s="63">
        <f t="shared" si="20"/>
        <v>31419</v>
      </c>
    </row>
    <row r="1286" spans="1:27" s="35" customFormat="1">
      <c r="A1286" s="44" t="s">
        <v>79</v>
      </c>
      <c r="B1286" s="44" t="str">
        <f>VLOOKUP(A1286,'CENTROS DE COSTOS'!A:D,2,0)</f>
        <v>0036-0003</v>
      </c>
      <c r="C1286" s="44" t="str">
        <f>VLOOKUP(A1286,'CENTROS DE COSTOS'!A:D,3,0)</f>
        <v>Wompi Suroccidente</v>
      </c>
      <c r="D1286" s="44">
        <v>76001</v>
      </c>
      <c r="E1286" s="44">
        <v>2864934</v>
      </c>
      <c r="F1286" s="44">
        <v>70857</v>
      </c>
      <c r="G1286" s="44" t="s">
        <v>35</v>
      </c>
      <c r="H1286" s="44" t="s">
        <v>1103</v>
      </c>
      <c r="I1286" s="44" t="s">
        <v>79</v>
      </c>
      <c r="J1286" s="44" t="s">
        <v>7455</v>
      </c>
      <c r="K1286" s="44" t="s">
        <v>1174</v>
      </c>
      <c r="L1286" s="44" t="s">
        <v>7456</v>
      </c>
      <c r="M1286" s="52">
        <v>45939.640972222223</v>
      </c>
      <c r="N1286" s="52">
        <v>45948.5625</v>
      </c>
      <c r="O1286" s="44" t="s">
        <v>37</v>
      </c>
      <c r="P1286" s="44" t="s">
        <v>37</v>
      </c>
      <c r="Q1286" s="44" t="s">
        <v>3805</v>
      </c>
      <c r="R1286" s="44" t="s">
        <v>3806</v>
      </c>
      <c r="S1286" s="44" t="s">
        <v>7457</v>
      </c>
      <c r="T1286" s="44" t="s">
        <v>1178</v>
      </c>
      <c r="U1286" s="44">
        <v>32</v>
      </c>
      <c r="V1286" s="44" t="s">
        <v>42</v>
      </c>
      <c r="W1286" s="44" t="str">
        <f>VLOOKUP(D1286,TIPOLOGIA!A:F,6,0)</f>
        <v>TERRESTRE</v>
      </c>
      <c r="X1286" s="44" t="s">
        <v>3057</v>
      </c>
      <c r="Y1286" s="44">
        <v>1</v>
      </c>
      <c r="Z1286" s="63">
        <f>IF(T1286="SOPORTE_TELEFÓNICO",'TARIFAS 2025'!$B$14,IF(V1286="PRINCIPAL",'TARIFAS 2025'!$B$11,IF(V1286="INTERMEDIA",'TARIFAS 2025'!$C$11,IF(V1286="LEJANA",'TARIFAS 2025'!$D$11))))</f>
        <v>31419</v>
      </c>
      <c r="AA1286" s="63">
        <f t="shared" si="20"/>
        <v>31419</v>
      </c>
    </row>
    <row r="1287" spans="1:27" s="35" customFormat="1">
      <c r="A1287" s="44" t="s">
        <v>73</v>
      </c>
      <c r="B1287" s="44" t="str">
        <f>VLOOKUP(A1287,'CENTROS DE COSTOS'!A:D,2,0)</f>
        <v>0036-0004</v>
      </c>
      <c r="C1287" s="44" t="str">
        <f>VLOOKUP(A1287,'CENTROS DE COSTOS'!A:D,3,0)</f>
        <v>Wompi Centro</v>
      </c>
      <c r="D1287" s="44">
        <v>11001</v>
      </c>
      <c r="E1287" s="44">
        <v>2865692</v>
      </c>
      <c r="F1287" s="44">
        <v>78067</v>
      </c>
      <c r="G1287" s="44" t="s">
        <v>35</v>
      </c>
      <c r="H1287" s="44" t="s">
        <v>620</v>
      </c>
      <c r="I1287" s="44" t="s">
        <v>2057</v>
      </c>
      <c r="J1287" s="44" t="s">
        <v>7458</v>
      </c>
      <c r="K1287" s="44" t="s">
        <v>1174</v>
      </c>
      <c r="L1287" s="44" t="s">
        <v>7459</v>
      </c>
      <c r="M1287" s="52">
        <v>45940.333333333336</v>
      </c>
      <c r="N1287" s="52">
        <v>45948.565972222219</v>
      </c>
      <c r="O1287" s="44" t="s">
        <v>37</v>
      </c>
      <c r="P1287" s="44" t="s">
        <v>37</v>
      </c>
      <c r="Q1287" s="44" t="s">
        <v>3805</v>
      </c>
      <c r="R1287" s="44" t="s">
        <v>3806</v>
      </c>
      <c r="S1287" s="44" t="s">
        <v>7460</v>
      </c>
      <c r="T1287" s="44" t="s">
        <v>1178</v>
      </c>
      <c r="U1287" s="44">
        <v>40</v>
      </c>
      <c r="V1287" s="44" t="s">
        <v>42</v>
      </c>
      <c r="W1287" s="44" t="str">
        <f>VLOOKUP(D1287,TIPOLOGIA!A:F,6,0)</f>
        <v>TERRESTRE</v>
      </c>
      <c r="X1287" s="44" t="s">
        <v>2026</v>
      </c>
      <c r="Y1287" s="44">
        <v>1</v>
      </c>
      <c r="Z1287" s="63">
        <f>IF(T1287="SOPORTE_TELEFÓNICO",'TARIFAS 2025'!$B$14,IF(V1287="PRINCIPAL",'TARIFAS 2025'!$B$11,IF(V1287="INTERMEDIA",'TARIFAS 2025'!$C$11,IF(V1287="LEJANA",'TARIFAS 2025'!$D$11))))</f>
        <v>31419</v>
      </c>
      <c r="AA1287" s="63">
        <f t="shared" si="20"/>
        <v>31419</v>
      </c>
    </row>
    <row r="1288" spans="1:27" s="35" customFormat="1">
      <c r="A1288" s="44" t="s">
        <v>73</v>
      </c>
      <c r="B1288" s="44" t="str">
        <f>VLOOKUP(A1288,'CENTROS DE COSTOS'!A:D,2,0)</f>
        <v>0036-0004</v>
      </c>
      <c r="C1288" s="44" t="str">
        <f>VLOOKUP(A1288,'CENTROS DE COSTOS'!A:D,3,0)</f>
        <v>Wompi Centro</v>
      </c>
      <c r="D1288" s="44">
        <v>11001</v>
      </c>
      <c r="E1288" s="44">
        <v>2874750</v>
      </c>
      <c r="F1288" s="44">
        <v>27864</v>
      </c>
      <c r="G1288" s="44" t="s">
        <v>35</v>
      </c>
      <c r="H1288" s="44" t="s">
        <v>620</v>
      </c>
      <c r="I1288" s="44" t="s">
        <v>73</v>
      </c>
      <c r="J1288" s="44" t="s">
        <v>7461</v>
      </c>
      <c r="K1288" s="44" t="s">
        <v>1174</v>
      </c>
      <c r="L1288" s="44" t="s">
        <v>7462</v>
      </c>
      <c r="M1288" s="52">
        <v>45944.333333333336</v>
      </c>
      <c r="N1288" s="52">
        <v>45948.59097222222</v>
      </c>
      <c r="O1288" s="44" t="s">
        <v>37</v>
      </c>
      <c r="P1288" s="44" t="s">
        <v>37</v>
      </c>
      <c r="Q1288" s="44" t="s">
        <v>3805</v>
      </c>
      <c r="R1288" s="44" t="s">
        <v>3806</v>
      </c>
      <c r="S1288" s="44" t="s">
        <v>7463</v>
      </c>
      <c r="T1288" s="44" t="s">
        <v>1178</v>
      </c>
      <c r="U1288" s="44">
        <v>16</v>
      </c>
      <c r="V1288" s="44" t="s">
        <v>42</v>
      </c>
      <c r="W1288" s="44" t="str">
        <f>VLOOKUP(D1288,TIPOLOGIA!A:F,6,0)</f>
        <v>TERRESTRE</v>
      </c>
      <c r="X1288" s="44" t="s">
        <v>1509</v>
      </c>
      <c r="Y1288" s="44">
        <v>1</v>
      </c>
      <c r="Z1288" s="63">
        <f>IF(T1288="SOPORTE_TELEFÓNICO",'TARIFAS 2025'!$B$14,IF(V1288="PRINCIPAL",'TARIFAS 2025'!$B$11,IF(V1288="INTERMEDIA",'TARIFAS 2025'!$C$11,IF(V1288="LEJANA",'TARIFAS 2025'!$D$11))))</f>
        <v>31419</v>
      </c>
      <c r="AA1288" s="63">
        <f t="shared" si="20"/>
        <v>31419</v>
      </c>
    </row>
    <row r="1289" spans="1:27" s="35" customFormat="1">
      <c r="A1289" s="44" t="s">
        <v>91</v>
      </c>
      <c r="B1289" s="44" t="str">
        <f>VLOOKUP(A1289,'CENTROS DE COSTOS'!A:D,2,0)</f>
        <v>0036-0001</v>
      </c>
      <c r="C1289" s="44" t="str">
        <f>VLOOKUP(A1289,'CENTROS DE COSTOS'!A:D,3,0)</f>
        <v>Wompi Costa</v>
      </c>
      <c r="D1289" s="44">
        <v>23162</v>
      </c>
      <c r="E1289" s="44">
        <v>2872384</v>
      </c>
      <c r="F1289" s="44">
        <v>67034</v>
      </c>
      <c r="G1289" s="44" t="s">
        <v>35</v>
      </c>
      <c r="H1289" s="44" t="s">
        <v>278</v>
      </c>
      <c r="I1289" s="44" t="s">
        <v>597</v>
      </c>
      <c r="J1289" s="44" t="s">
        <v>7464</v>
      </c>
      <c r="K1289" s="44" t="s">
        <v>1174</v>
      </c>
      <c r="L1289" s="44" t="s">
        <v>7465</v>
      </c>
      <c r="M1289" s="52">
        <v>45944.333333333336</v>
      </c>
      <c r="N1289" s="52">
        <v>45948.594444444447</v>
      </c>
      <c r="O1289" s="44" t="s">
        <v>37</v>
      </c>
      <c r="P1289" s="44" t="s">
        <v>37</v>
      </c>
      <c r="Q1289" s="44" t="s">
        <v>3805</v>
      </c>
      <c r="R1289" s="44" t="s">
        <v>3806</v>
      </c>
      <c r="S1289" s="44" t="s">
        <v>7466</v>
      </c>
      <c r="T1289" s="44" t="s">
        <v>1178</v>
      </c>
      <c r="U1289" s="44">
        <v>32</v>
      </c>
      <c r="V1289" s="44" t="s">
        <v>42</v>
      </c>
      <c r="W1289" s="44" t="str">
        <f>VLOOKUP(D1289,TIPOLOGIA!A:F,6,0)</f>
        <v>TERRESTRE</v>
      </c>
      <c r="X1289" s="44" t="s">
        <v>1638</v>
      </c>
      <c r="Y1289" s="44">
        <v>1</v>
      </c>
      <c r="Z1289" s="63">
        <f>IF(T1289="SOPORTE_TELEFÓNICO",'TARIFAS 2025'!$B$14,IF(V1289="PRINCIPAL",'TARIFAS 2025'!$B$11,IF(V1289="INTERMEDIA",'TARIFAS 2025'!$C$11,IF(V1289="LEJANA",'TARIFAS 2025'!$D$11))))</f>
        <v>31419</v>
      </c>
      <c r="AA1289" s="63">
        <f t="shared" si="20"/>
        <v>31419</v>
      </c>
    </row>
    <row r="1290" spans="1:27" s="35" customFormat="1">
      <c r="A1290" s="44" t="s">
        <v>73</v>
      </c>
      <c r="B1290" s="44" t="str">
        <f>VLOOKUP(A1290,'CENTROS DE COSTOS'!A:D,2,0)</f>
        <v>0036-0004</v>
      </c>
      <c r="C1290" s="44" t="str">
        <f>VLOOKUP(A1290,'CENTROS DE COSTOS'!A:D,3,0)</f>
        <v>Wompi Centro</v>
      </c>
      <c r="D1290" s="44">
        <v>25754</v>
      </c>
      <c r="E1290" s="44">
        <v>2890019</v>
      </c>
      <c r="F1290" s="44">
        <v>53373</v>
      </c>
      <c r="G1290" s="44" t="s">
        <v>35</v>
      </c>
      <c r="H1290" s="44" t="s">
        <v>620</v>
      </c>
      <c r="I1290" s="44" t="s">
        <v>700</v>
      </c>
      <c r="J1290" s="44" t="s">
        <v>7467</v>
      </c>
      <c r="K1290" s="44" t="s">
        <v>1174</v>
      </c>
      <c r="L1290" s="44" t="s">
        <v>7468</v>
      </c>
      <c r="M1290" s="52">
        <v>45946.415277777778</v>
      </c>
      <c r="N1290" s="52">
        <v>45948.62222222222</v>
      </c>
      <c r="O1290" s="44" t="s">
        <v>37</v>
      </c>
      <c r="P1290" s="44" t="s">
        <v>37</v>
      </c>
      <c r="Q1290" s="44" t="s">
        <v>3805</v>
      </c>
      <c r="R1290" s="44" t="s">
        <v>3806</v>
      </c>
      <c r="S1290" s="44" t="s">
        <v>7375</v>
      </c>
      <c r="T1290" s="44" t="s">
        <v>1178</v>
      </c>
      <c r="U1290" s="44">
        <v>16</v>
      </c>
      <c r="V1290" s="44" t="s">
        <v>42</v>
      </c>
      <c r="W1290" s="44" t="str">
        <f>VLOOKUP(D1290,TIPOLOGIA!A:F,6,0)</f>
        <v>TERRESTRE</v>
      </c>
      <c r="X1290" s="44" t="s">
        <v>3928</v>
      </c>
      <c r="Y1290" s="44">
        <v>1</v>
      </c>
      <c r="Z1290" s="63">
        <f>IF(T1290="SOPORTE_TELEFÓNICO",'TARIFAS 2025'!$B$14,IF(V1290="PRINCIPAL",'TARIFAS 2025'!$B$11,IF(V1290="INTERMEDIA",'TARIFAS 2025'!$C$11,IF(V1290="LEJANA",'TARIFAS 2025'!$D$11))))</f>
        <v>31419</v>
      </c>
      <c r="AA1290" s="63">
        <f t="shared" si="20"/>
        <v>31419</v>
      </c>
    </row>
    <row r="1291" spans="1:27" s="35" customFormat="1">
      <c r="A1291" s="44" t="s">
        <v>94</v>
      </c>
      <c r="B1291" s="44" t="str">
        <f>VLOOKUP(A1291,'CENTROS DE COSTOS'!A:D,2,0)</f>
        <v>0036-0002</v>
      </c>
      <c r="C1291" s="44" t="str">
        <f>VLOOKUP(A1291,'CENTROS DE COSTOS'!A:D,3,0)</f>
        <v>Wompi Eje Cafetero</v>
      </c>
      <c r="D1291" s="44">
        <v>66001</v>
      </c>
      <c r="E1291" s="44">
        <v>2897308</v>
      </c>
      <c r="F1291" s="44">
        <v>61872</v>
      </c>
      <c r="G1291" s="44" t="s">
        <v>35</v>
      </c>
      <c r="H1291" s="44" t="s">
        <v>460</v>
      </c>
      <c r="I1291" s="44" t="s">
        <v>94</v>
      </c>
      <c r="J1291" s="44" t="s">
        <v>3112</v>
      </c>
      <c r="K1291" s="44" t="s">
        <v>1174</v>
      </c>
      <c r="L1291" s="44" t="s">
        <v>7469</v>
      </c>
      <c r="M1291" s="52">
        <v>45947.551388888889</v>
      </c>
      <c r="N1291" s="52">
        <v>45950.331250000003</v>
      </c>
      <c r="O1291" s="44" t="s">
        <v>37</v>
      </c>
      <c r="P1291" s="44" t="s">
        <v>37</v>
      </c>
      <c r="Q1291" s="44" t="s">
        <v>3805</v>
      </c>
      <c r="R1291" s="44" t="s">
        <v>3806</v>
      </c>
      <c r="S1291" s="44" t="s">
        <v>7470</v>
      </c>
      <c r="T1291" s="44" t="s">
        <v>1178</v>
      </c>
      <c r="U1291" s="44">
        <v>48</v>
      </c>
      <c r="V1291" s="44" t="s">
        <v>42</v>
      </c>
      <c r="W1291" s="44" t="str">
        <f>VLOOKUP(D1291,TIPOLOGIA!A:F,6,0)</f>
        <v>TERRESTRE</v>
      </c>
      <c r="X1291" s="44" t="s">
        <v>4908</v>
      </c>
      <c r="Y1291" s="44">
        <v>1</v>
      </c>
      <c r="Z1291" s="63">
        <f>IF(T1291="SOPORTE_TELEFÓNICO",'TARIFAS 2025'!$B$14,IF(V1291="PRINCIPAL",'TARIFAS 2025'!$B$11,IF(V1291="INTERMEDIA",'TARIFAS 2025'!$C$11,IF(V1291="LEJANA",'TARIFAS 2025'!$D$11))))</f>
        <v>31419</v>
      </c>
      <c r="AA1291" s="63">
        <f t="shared" si="20"/>
        <v>31419</v>
      </c>
    </row>
    <row r="1292" spans="1:27" s="35" customFormat="1">
      <c r="A1292" s="44" t="s">
        <v>91</v>
      </c>
      <c r="B1292" s="44" t="str">
        <f>VLOOKUP(A1292,'CENTROS DE COSTOS'!A:D,2,0)</f>
        <v>0036-0001</v>
      </c>
      <c r="C1292" s="44" t="str">
        <f>VLOOKUP(A1292,'CENTROS DE COSTOS'!A:D,3,0)</f>
        <v>Wompi Costa</v>
      </c>
      <c r="D1292" s="44">
        <v>23162</v>
      </c>
      <c r="E1292" s="44">
        <v>2893731</v>
      </c>
      <c r="F1292" s="44">
        <v>67203</v>
      </c>
      <c r="G1292" s="44" t="s">
        <v>35</v>
      </c>
      <c r="H1292" s="44" t="s">
        <v>278</v>
      </c>
      <c r="I1292" s="44" t="s">
        <v>597</v>
      </c>
      <c r="J1292" s="44" t="s">
        <v>7471</v>
      </c>
      <c r="K1292" s="44" t="s">
        <v>1174</v>
      </c>
      <c r="L1292" s="44" t="s">
        <v>7472</v>
      </c>
      <c r="M1292" s="52">
        <v>45947.333333333336</v>
      </c>
      <c r="N1292" s="52">
        <v>45950.332638888889</v>
      </c>
      <c r="O1292" s="44" t="s">
        <v>37</v>
      </c>
      <c r="P1292" s="44" t="s">
        <v>37</v>
      </c>
      <c r="Q1292" s="44" t="s">
        <v>3805</v>
      </c>
      <c r="R1292" s="44" t="s">
        <v>3806</v>
      </c>
      <c r="S1292" s="44" t="s">
        <v>7473</v>
      </c>
      <c r="T1292" s="44" t="s">
        <v>1178</v>
      </c>
      <c r="U1292" s="44">
        <v>40</v>
      </c>
      <c r="V1292" s="44" t="s">
        <v>42</v>
      </c>
      <c r="W1292" s="44" t="str">
        <f>VLOOKUP(D1292,TIPOLOGIA!A:F,6,0)</f>
        <v>TERRESTRE</v>
      </c>
      <c r="X1292" s="44" t="s">
        <v>1632</v>
      </c>
      <c r="Y1292" s="44">
        <v>1</v>
      </c>
      <c r="Z1292" s="63">
        <f>IF(T1292="SOPORTE_TELEFÓNICO",'TARIFAS 2025'!$B$14,IF(V1292="PRINCIPAL",'TARIFAS 2025'!$B$11,IF(V1292="INTERMEDIA",'TARIFAS 2025'!$C$11,IF(V1292="LEJANA",'TARIFAS 2025'!$D$11))))</f>
        <v>31419</v>
      </c>
      <c r="AA1292" s="63">
        <f t="shared" si="20"/>
        <v>31419</v>
      </c>
    </row>
    <row r="1293" spans="1:27" s="35" customFormat="1">
      <c r="A1293" s="44" t="s">
        <v>90</v>
      </c>
      <c r="B1293" s="44" t="str">
        <f>VLOOKUP(A1293,'CENTROS DE COSTOS'!A:D,2,0)</f>
        <v>0036-0005</v>
      </c>
      <c r="C1293" s="44" t="str">
        <f>VLOOKUP(A1293,'CENTROS DE COSTOS'!A:D,3,0)</f>
        <v>Wompi Noroccidente</v>
      </c>
      <c r="D1293" s="44">
        <v>5001</v>
      </c>
      <c r="E1293" s="44">
        <v>2866881</v>
      </c>
      <c r="F1293" s="44">
        <v>57038</v>
      </c>
      <c r="G1293" s="44" t="s">
        <v>35</v>
      </c>
      <c r="H1293" s="44" t="s">
        <v>122</v>
      </c>
      <c r="I1293" s="44" t="s">
        <v>90</v>
      </c>
      <c r="J1293" s="44" t="s">
        <v>7474</v>
      </c>
      <c r="K1293" s="44" t="s">
        <v>1174</v>
      </c>
      <c r="L1293" s="44" t="s">
        <v>7475</v>
      </c>
      <c r="M1293" s="52">
        <v>45940.354166666664</v>
      </c>
      <c r="N1293" s="52">
        <v>45950.350694444445</v>
      </c>
      <c r="O1293" s="44" t="s">
        <v>37</v>
      </c>
      <c r="P1293" s="44" t="s">
        <v>37</v>
      </c>
      <c r="Q1293" s="44" t="s">
        <v>3805</v>
      </c>
      <c r="R1293" s="44" t="s">
        <v>3806</v>
      </c>
      <c r="S1293" s="44" t="s">
        <v>7476</v>
      </c>
      <c r="T1293" s="44" t="s">
        <v>1178</v>
      </c>
      <c r="U1293" s="44">
        <v>56</v>
      </c>
      <c r="V1293" s="44" t="s">
        <v>42</v>
      </c>
      <c r="W1293" s="44" t="str">
        <f>VLOOKUP(D1293,TIPOLOGIA!A:F,6,0)</f>
        <v>TERRESTRE</v>
      </c>
      <c r="X1293" s="44" t="s">
        <v>3928</v>
      </c>
      <c r="Y1293" s="44">
        <v>1</v>
      </c>
      <c r="Z1293" s="63">
        <f>IF(T1293="SOPORTE_TELEFÓNICO",'TARIFAS 2025'!$B$14,IF(V1293="PRINCIPAL",'TARIFAS 2025'!$B$11,IF(V1293="INTERMEDIA",'TARIFAS 2025'!$C$11,IF(V1293="LEJANA",'TARIFAS 2025'!$D$11))))</f>
        <v>31419</v>
      </c>
      <c r="AA1293" s="63">
        <f t="shared" si="20"/>
        <v>31419</v>
      </c>
    </row>
    <row r="1294" spans="1:27" s="35" customFormat="1">
      <c r="A1294" s="44" t="s">
        <v>90</v>
      </c>
      <c r="B1294" s="44" t="str">
        <f>VLOOKUP(A1294,'CENTROS DE COSTOS'!A:D,2,0)</f>
        <v>0036-0005</v>
      </c>
      <c r="C1294" s="44" t="str">
        <f>VLOOKUP(A1294,'CENTROS DE COSTOS'!A:D,3,0)</f>
        <v>Wompi Noroccidente</v>
      </c>
      <c r="D1294" s="44">
        <v>5264</v>
      </c>
      <c r="E1294" s="44">
        <v>2867164</v>
      </c>
      <c r="F1294" s="44">
        <v>31271</v>
      </c>
      <c r="G1294" s="44" t="s">
        <v>35</v>
      </c>
      <c r="H1294" s="44" t="s">
        <v>122</v>
      </c>
      <c r="I1294" s="44" t="s">
        <v>181</v>
      </c>
      <c r="J1294" s="44" t="s">
        <v>7477</v>
      </c>
      <c r="K1294" s="44" t="s">
        <v>1174</v>
      </c>
      <c r="L1294" s="44" t="s">
        <v>7478</v>
      </c>
      <c r="M1294" s="52">
        <v>45940.370833333334</v>
      </c>
      <c r="N1294" s="52">
        <v>45950.363194444442</v>
      </c>
      <c r="O1294" s="44" t="s">
        <v>37</v>
      </c>
      <c r="P1294" s="44" t="s">
        <v>37</v>
      </c>
      <c r="Q1294" s="44" t="s">
        <v>3805</v>
      </c>
      <c r="R1294" s="44" t="s">
        <v>3806</v>
      </c>
      <c r="S1294" s="44" t="s">
        <v>7479</v>
      </c>
      <c r="T1294" s="44" t="s">
        <v>3828</v>
      </c>
      <c r="U1294" s="44">
        <v>32</v>
      </c>
      <c r="V1294" s="44" t="s">
        <v>43</v>
      </c>
      <c r="W1294" s="44" t="str">
        <f>VLOOKUP(D1294,TIPOLOGIA!A:F,6,0)</f>
        <v>TERRESTRE</v>
      </c>
      <c r="X1294" s="44" t="s">
        <v>3837</v>
      </c>
      <c r="Y1294" s="44">
        <v>1</v>
      </c>
      <c r="Z1294" s="63">
        <f>IF(T1294="SOPORTE_TELEFÓNICO",'TARIFAS 2025'!$B$14,IF(V1294="PRINCIPAL",'TARIFAS 2025'!$B$11,IF(V1294="INTERMEDIA",'TARIFAS 2025'!$C$11,IF(V1294="LEJANA",'TARIFAS 2025'!$D$11))))</f>
        <v>36351</v>
      </c>
      <c r="AA1294" s="63">
        <f t="shared" si="20"/>
        <v>36351</v>
      </c>
    </row>
    <row r="1295" spans="1:27" s="35" customFormat="1">
      <c r="A1295" s="44" t="s">
        <v>90</v>
      </c>
      <c r="B1295" s="44" t="str">
        <f>VLOOKUP(A1295,'CENTROS DE COSTOS'!A:D,2,0)</f>
        <v>0036-0005</v>
      </c>
      <c r="C1295" s="44" t="str">
        <f>VLOOKUP(A1295,'CENTROS DE COSTOS'!A:D,3,0)</f>
        <v>Wompi Noroccidente</v>
      </c>
      <c r="D1295" s="44">
        <v>5001</v>
      </c>
      <c r="E1295" s="44">
        <v>2873480</v>
      </c>
      <c r="F1295" s="44">
        <v>18482</v>
      </c>
      <c r="G1295" s="44" t="s">
        <v>35</v>
      </c>
      <c r="H1295" s="44" t="s">
        <v>122</v>
      </c>
      <c r="I1295" s="44" t="s">
        <v>2044</v>
      </c>
      <c r="J1295" s="44" t="s">
        <v>2156</v>
      </c>
      <c r="K1295" s="44" t="s">
        <v>1174</v>
      </c>
      <c r="L1295" s="44" t="s">
        <v>7480</v>
      </c>
      <c r="M1295" s="52">
        <v>45944.333333333336</v>
      </c>
      <c r="N1295" s="52">
        <v>45950.458333333336</v>
      </c>
      <c r="O1295" s="44" t="s">
        <v>37</v>
      </c>
      <c r="P1295" s="44" t="s">
        <v>37</v>
      </c>
      <c r="Q1295" s="44" t="s">
        <v>3805</v>
      </c>
      <c r="R1295" s="44" t="s">
        <v>3806</v>
      </c>
      <c r="S1295" s="44" t="s">
        <v>7481</v>
      </c>
      <c r="T1295" s="44" t="s">
        <v>1178</v>
      </c>
      <c r="U1295" s="44">
        <v>32</v>
      </c>
      <c r="V1295" s="44" t="s">
        <v>42</v>
      </c>
      <c r="W1295" s="44" t="str">
        <f>VLOOKUP(D1295,TIPOLOGIA!A:F,6,0)</f>
        <v>TERRESTRE</v>
      </c>
      <c r="X1295" s="44" t="s">
        <v>3837</v>
      </c>
      <c r="Y1295" s="44">
        <v>1</v>
      </c>
      <c r="Z1295" s="63">
        <f>IF(T1295="SOPORTE_TELEFÓNICO",'TARIFAS 2025'!$B$14,IF(V1295="PRINCIPAL",'TARIFAS 2025'!$B$11,IF(V1295="INTERMEDIA",'TARIFAS 2025'!$C$11,IF(V1295="LEJANA",'TARIFAS 2025'!$D$11))))</f>
        <v>31419</v>
      </c>
      <c r="AA1295" s="63">
        <f t="shared" si="20"/>
        <v>31419</v>
      </c>
    </row>
    <row r="1296" spans="1:27" s="35" customFormat="1">
      <c r="A1296" s="44" t="s">
        <v>90</v>
      </c>
      <c r="B1296" s="44" t="str">
        <f>VLOOKUP(A1296,'CENTROS DE COSTOS'!A:D,2,0)</f>
        <v>0036-0005</v>
      </c>
      <c r="C1296" s="44" t="str">
        <f>VLOOKUP(A1296,'CENTROS DE COSTOS'!A:D,3,0)</f>
        <v>Wompi Noroccidente</v>
      </c>
      <c r="D1296" s="44">
        <v>5001</v>
      </c>
      <c r="E1296" s="44">
        <v>2875523</v>
      </c>
      <c r="F1296" s="44">
        <v>34010</v>
      </c>
      <c r="G1296" s="44" t="s">
        <v>35</v>
      </c>
      <c r="H1296" s="44" t="s">
        <v>122</v>
      </c>
      <c r="I1296" s="44" t="s">
        <v>2044</v>
      </c>
      <c r="J1296" s="44" t="s">
        <v>7482</v>
      </c>
      <c r="K1296" s="44" t="s">
        <v>1174</v>
      </c>
      <c r="L1296" s="44" t="s">
        <v>7483</v>
      </c>
      <c r="M1296" s="52">
        <v>45944.352777777778</v>
      </c>
      <c r="N1296" s="52">
        <v>45950.459027777775</v>
      </c>
      <c r="O1296" s="44" t="s">
        <v>37</v>
      </c>
      <c r="P1296" s="44" t="s">
        <v>37</v>
      </c>
      <c r="Q1296" s="44" t="s">
        <v>3805</v>
      </c>
      <c r="R1296" s="44" t="s">
        <v>3806</v>
      </c>
      <c r="S1296" s="44" t="s">
        <v>7484</v>
      </c>
      <c r="T1296" s="44" t="s">
        <v>1178</v>
      </c>
      <c r="U1296" s="44">
        <v>64</v>
      </c>
      <c r="V1296" s="44" t="s">
        <v>42</v>
      </c>
      <c r="W1296" s="44" t="str">
        <f>VLOOKUP(D1296,TIPOLOGIA!A:F,6,0)</f>
        <v>TERRESTRE</v>
      </c>
      <c r="X1296" s="44" t="s">
        <v>3837</v>
      </c>
      <c r="Y1296" s="44">
        <v>1</v>
      </c>
      <c r="Z1296" s="63">
        <f>IF(T1296="SOPORTE_TELEFÓNICO",'TARIFAS 2025'!$B$14,IF(V1296="PRINCIPAL",'TARIFAS 2025'!$B$11,IF(V1296="INTERMEDIA",'TARIFAS 2025'!$C$11,IF(V1296="LEJANA",'TARIFAS 2025'!$D$11))))</f>
        <v>31419</v>
      </c>
      <c r="AA1296" s="63">
        <f t="shared" si="20"/>
        <v>31419</v>
      </c>
    </row>
    <row r="1297" spans="1:27" s="35" customFormat="1">
      <c r="A1297" s="44" t="s">
        <v>90</v>
      </c>
      <c r="B1297" s="44" t="str">
        <f>VLOOKUP(A1297,'CENTROS DE COSTOS'!A:D,2,0)</f>
        <v>0036-0005</v>
      </c>
      <c r="C1297" s="44" t="str">
        <f>VLOOKUP(A1297,'CENTROS DE COSTOS'!A:D,3,0)</f>
        <v>Wompi Noroccidente</v>
      </c>
      <c r="D1297" s="44">
        <v>5380</v>
      </c>
      <c r="E1297" s="44">
        <v>2880088</v>
      </c>
      <c r="F1297" s="44">
        <v>66126</v>
      </c>
      <c r="G1297" s="44" t="s">
        <v>35</v>
      </c>
      <c r="H1297" s="44" t="s">
        <v>122</v>
      </c>
      <c r="I1297" s="44" t="s">
        <v>196</v>
      </c>
      <c r="J1297" s="44" t="s">
        <v>7485</v>
      </c>
      <c r="K1297" s="44" t="s">
        <v>1174</v>
      </c>
      <c r="L1297" s="44" t="s">
        <v>7486</v>
      </c>
      <c r="M1297" s="52">
        <v>45944.651388888888</v>
      </c>
      <c r="N1297" s="52">
        <v>45950.460416666669</v>
      </c>
      <c r="O1297" s="44" t="s">
        <v>37</v>
      </c>
      <c r="P1297" s="44" t="s">
        <v>37</v>
      </c>
      <c r="Q1297" s="44" t="s">
        <v>3805</v>
      </c>
      <c r="R1297" s="44" t="s">
        <v>3806</v>
      </c>
      <c r="S1297" s="44" t="s">
        <v>7487</v>
      </c>
      <c r="T1297" s="44" t="s">
        <v>1178</v>
      </c>
      <c r="U1297" s="44">
        <v>32</v>
      </c>
      <c r="V1297" s="44" t="s">
        <v>42</v>
      </c>
      <c r="W1297" s="44" t="str">
        <f>VLOOKUP(D1297,TIPOLOGIA!A:F,6,0)</f>
        <v>TERRESTRE</v>
      </c>
      <c r="X1297" s="44" t="s">
        <v>3837</v>
      </c>
      <c r="Y1297" s="44">
        <v>1</v>
      </c>
      <c r="Z1297" s="63">
        <f>IF(T1297="SOPORTE_TELEFÓNICO",'TARIFAS 2025'!$B$14,IF(V1297="PRINCIPAL",'TARIFAS 2025'!$B$11,IF(V1297="INTERMEDIA",'TARIFAS 2025'!$C$11,IF(V1297="LEJANA",'TARIFAS 2025'!$D$11))))</f>
        <v>31419</v>
      </c>
      <c r="AA1297" s="63">
        <f t="shared" si="20"/>
        <v>31419</v>
      </c>
    </row>
    <row r="1298" spans="1:27" s="35" customFormat="1">
      <c r="A1298" s="44" t="s">
        <v>90</v>
      </c>
      <c r="B1298" s="44" t="str">
        <f>VLOOKUP(A1298,'CENTROS DE COSTOS'!A:D,2,0)</f>
        <v>0036-0005</v>
      </c>
      <c r="C1298" s="44" t="str">
        <f>VLOOKUP(A1298,'CENTROS DE COSTOS'!A:D,3,0)</f>
        <v>Wompi Noroccidente</v>
      </c>
      <c r="D1298" s="44">
        <v>5001</v>
      </c>
      <c r="E1298" s="44">
        <v>2880807</v>
      </c>
      <c r="F1298" s="44">
        <v>79334</v>
      </c>
      <c r="G1298" s="44" t="s">
        <v>35</v>
      </c>
      <c r="H1298" s="44" t="s">
        <v>122</v>
      </c>
      <c r="I1298" s="44" t="s">
        <v>90</v>
      </c>
      <c r="J1298" s="44" t="s">
        <v>7488</v>
      </c>
      <c r="K1298" s="44" t="s">
        <v>1174</v>
      </c>
      <c r="L1298" s="44" t="s">
        <v>7489</v>
      </c>
      <c r="M1298" s="52">
        <v>45944.678472222222</v>
      </c>
      <c r="N1298" s="52">
        <v>45950.461805555555</v>
      </c>
      <c r="O1298" s="44" t="s">
        <v>37</v>
      </c>
      <c r="P1298" s="44" t="s">
        <v>37</v>
      </c>
      <c r="Q1298" s="44" t="s">
        <v>3805</v>
      </c>
      <c r="R1298" s="44" t="s">
        <v>3806</v>
      </c>
      <c r="S1298" s="44" t="s">
        <v>7490</v>
      </c>
      <c r="T1298" s="44" t="s">
        <v>1178</v>
      </c>
      <c r="U1298" s="44">
        <v>48</v>
      </c>
      <c r="V1298" s="44" t="s">
        <v>42</v>
      </c>
      <c r="W1298" s="44" t="str">
        <f>VLOOKUP(D1298,TIPOLOGIA!A:F,6,0)</f>
        <v>TERRESTRE</v>
      </c>
      <c r="X1298" s="44" t="s">
        <v>3837</v>
      </c>
      <c r="Y1298" s="44">
        <v>1</v>
      </c>
      <c r="Z1298" s="63">
        <f>IF(T1298="SOPORTE_TELEFÓNICO",'TARIFAS 2025'!$B$14,IF(V1298="PRINCIPAL",'TARIFAS 2025'!$B$11,IF(V1298="INTERMEDIA",'TARIFAS 2025'!$C$11,IF(V1298="LEJANA",'TARIFAS 2025'!$D$11))))</f>
        <v>31419</v>
      </c>
      <c r="AA1298" s="63">
        <f t="shared" si="20"/>
        <v>31419</v>
      </c>
    </row>
    <row r="1299" spans="1:27" s="35" customFormat="1">
      <c r="A1299" s="44" t="s">
        <v>90</v>
      </c>
      <c r="B1299" s="44" t="str">
        <f>VLOOKUP(A1299,'CENTROS DE COSTOS'!A:D,2,0)</f>
        <v>0036-0005</v>
      </c>
      <c r="C1299" s="44" t="str">
        <f>VLOOKUP(A1299,'CENTROS DE COSTOS'!A:D,3,0)</f>
        <v>Wompi Noroccidente</v>
      </c>
      <c r="D1299" s="44">
        <v>5001</v>
      </c>
      <c r="E1299" s="44">
        <v>2881133</v>
      </c>
      <c r="F1299" s="44">
        <v>23781</v>
      </c>
      <c r="G1299" s="44" t="s">
        <v>35</v>
      </c>
      <c r="H1299" s="44" t="s">
        <v>122</v>
      </c>
      <c r="I1299" s="44" t="s">
        <v>2044</v>
      </c>
      <c r="J1299" s="44" t="s">
        <v>7491</v>
      </c>
      <c r="K1299" s="44" t="s">
        <v>1174</v>
      </c>
      <c r="L1299" s="44" t="s">
        <v>7492</v>
      </c>
      <c r="M1299" s="52">
        <v>45944.699305555558</v>
      </c>
      <c r="N1299" s="52">
        <v>45950.463888888888</v>
      </c>
      <c r="O1299" s="44" t="s">
        <v>37</v>
      </c>
      <c r="P1299" s="44" t="s">
        <v>37</v>
      </c>
      <c r="Q1299" s="44" t="s">
        <v>3805</v>
      </c>
      <c r="R1299" s="44" t="s">
        <v>3806</v>
      </c>
      <c r="S1299" s="44" t="s">
        <v>7493</v>
      </c>
      <c r="T1299" s="44" t="s">
        <v>1178</v>
      </c>
      <c r="U1299" s="44">
        <v>64</v>
      </c>
      <c r="V1299" s="44" t="s">
        <v>42</v>
      </c>
      <c r="W1299" s="44" t="str">
        <f>VLOOKUP(D1299,TIPOLOGIA!A:F,6,0)</f>
        <v>TERRESTRE</v>
      </c>
      <c r="X1299" s="44" t="s">
        <v>3837</v>
      </c>
      <c r="Y1299" s="44">
        <v>1</v>
      </c>
      <c r="Z1299" s="63">
        <f>IF(T1299="SOPORTE_TELEFÓNICO",'TARIFAS 2025'!$B$14,IF(V1299="PRINCIPAL",'TARIFAS 2025'!$B$11,IF(V1299="INTERMEDIA",'TARIFAS 2025'!$C$11,IF(V1299="LEJANA",'TARIFAS 2025'!$D$11))))</f>
        <v>31419</v>
      </c>
      <c r="AA1299" s="63">
        <f t="shared" si="20"/>
        <v>31419</v>
      </c>
    </row>
    <row r="1300" spans="1:27" s="35" customFormat="1">
      <c r="A1300" s="44" t="s">
        <v>90</v>
      </c>
      <c r="B1300" s="44" t="str">
        <f>VLOOKUP(A1300,'CENTROS DE COSTOS'!A:D,2,0)</f>
        <v>0036-0005</v>
      </c>
      <c r="C1300" s="44" t="str">
        <f>VLOOKUP(A1300,'CENTROS DE COSTOS'!A:D,3,0)</f>
        <v>Wompi Noroccidente</v>
      </c>
      <c r="D1300" s="44">
        <v>5001</v>
      </c>
      <c r="E1300" s="44">
        <v>2884841</v>
      </c>
      <c r="F1300" s="44">
        <v>36659</v>
      </c>
      <c r="G1300" s="44" t="s">
        <v>35</v>
      </c>
      <c r="H1300" s="44" t="s">
        <v>122</v>
      </c>
      <c r="I1300" s="44" t="s">
        <v>2044</v>
      </c>
      <c r="J1300" s="44" t="s">
        <v>2358</v>
      </c>
      <c r="K1300" s="44" t="s">
        <v>1174</v>
      </c>
      <c r="L1300" s="44" t="s">
        <v>7494</v>
      </c>
      <c r="M1300" s="52">
        <v>45945.473611111112</v>
      </c>
      <c r="N1300" s="52">
        <v>45950.464583333334</v>
      </c>
      <c r="O1300" s="44" t="s">
        <v>37</v>
      </c>
      <c r="P1300" s="44" t="s">
        <v>37</v>
      </c>
      <c r="Q1300" s="44" t="s">
        <v>3805</v>
      </c>
      <c r="R1300" s="44" t="s">
        <v>3806</v>
      </c>
      <c r="S1300" s="44" t="s">
        <v>7495</v>
      </c>
      <c r="T1300" s="44" t="s">
        <v>1178</v>
      </c>
      <c r="U1300" s="44">
        <v>32</v>
      </c>
      <c r="V1300" s="44" t="s">
        <v>42</v>
      </c>
      <c r="W1300" s="44" t="str">
        <f>VLOOKUP(D1300,TIPOLOGIA!A:F,6,0)</f>
        <v>TERRESTRE</v>
      </c>
      <c r="X1300" s="44" t="s">
        <v>3837</v>
      </c>
      <c r="Y1300" s="44">
        <v>1</v>
      </c>
      <c r="Z1300" s="63">
        <f>IF(T1300="SOPORTE_TELEFÓNICO",'TARIFAS 2025'!$B$14,IF(V1300="PRINCIPAL",'TARIFAS 2025'!$B$11,IF(V1300="INTERMEDIA",'TARIFAS 2025'!$C$11,IF(V1300="LEJANA",'TARIFAS 2025'!$D$11))))</f>
        <v>31419</v>
      </c>
      <c r="AA1300" s="63">
        <f t="shared" si="20"/>
        <v>31419</v>
      </c>
    </row>
    <row r="1301" spans="1:27" s="35" customFormat="1">
      <c r="A1301" s="44" t="s">
        <v>90</v>
      </c>
      <c r="B1301" s="44" t="str">
        <f>VLOOKUP(A1301,'CENTROS DE COSTOS'!A:D,2,0)</f>
        <v>0036-0005</v>
      </c>
      <c r="C1301" s="44" t="str">
        <f>VLOOKUP(A1301,'CENTROS DE COSTOS'!A:D,3,0)</f>
        <v>Wompi Noroccidente</v>
      </c>
      <c r="D1301" s="44">
        <v>5088</v>
      </c>
      <c r="E1301" s="44">
        <v>2885476</v>
      </c>
      <c r="F1301" s="44">
        <v>63876</v>
      </c>
      <c r="G1301" s="44" t="s">
        <v>35</v>
      </c>
      <c r="H1301" s="44" t="s">
        <v>122</v>
      </c>
      <c r="I1301" s="44" t="s">
        <v>157</v>
      </c>
      <c r="J1301" s="44" t="s">
        <v>7496</v>
      </c>
      <c r="K1301" s="44" t="s">
        <v>1174</v>
      </c>
      <c r="L1301" s="44" t="s">
        <v>7497</v>
      </c>
      <c r="M1301" s="52">
        <v>45945.520833333336</v>
      </c>
      <c r="N1301" s="52">
        <v>45950.465277777781</v>
      </c>
      <c r="O1301" s="44" t="s">
        <v>37</v>
      </c>
      <c r="P1301" s="44" t="s">
        <v>37</v>
      </c>
      <c r="Q1301" s="44" t="s">
        <v>3805</v>
      </c>
      <c r="R1301" s="44" t="s">
        <v>3806</v>
      </c>
      <c r="S1301" s="44" t="s">
        <v>7498</v>
      </c>
      <c r="T1301" s="44" t="s">
        <v>1178</v>
      </c>
      <c r="U1301" s="44">
        <v>48</v>
      </c>
      <c r="V1301" s="44" t="s">
        <v>42</v>
      </c>
      <c r="W1301" s="44" t="str">
        <f>VLOOKUP(D1301,TIPOLOGIA!A:F,6,0)</f>
        <v>TERRESTRE</v>
      </c>
      <c r="X1301" s="44" t="s">
        <v>3837</v>
      </c>
      <c r="Y1301" s="44">
        <v>1</v>
      </c>
      <c r="Z1301" s="63">
        <f>IF(T1301="SOPORTE_TELEFÓNICO",'TARIFAS 2025'!$B$14,IF(V1301="PRINCIPAL",'TARIFAS 2025'!$B$11,IF(V1301="INTERMEDIA",'TARIFAS 2025'!$C$11,IF(V1301="LEJANA",'TARIFAS 2025'!$D$11))))</f>
        <v>31419</v>
      </c>
      <c r="AA1301" s="63">
        <f t="shared" si="20"/>
        <v>31419</v>
      </c>
    </row>
    <row r="1302" spans="1:27" s="35" customFormat="1">
      <c r="A1302" s="44" t="s">
        <v>90</v>
      </c>
      <c r="B1302" s="44" t="str">
        <f>VLOOKUP(A1302,'CENTROS DE COSTOS'!A:D,2,0)</f>
        <v>0036-0005</v>
      </c>
      <c r="C1302" s="44" t="str">
        <f>VLOOKUP(A1302,'CENTROS DE COSTOS'!A:D,3,0)</f>
        <v>Wompi Noroccidente</v>
      </c>
      <c r="D1302" s="44">
        <v>5001</v>
      </c>
      <c r="E1302" s="44">
        <v>2885603</v>
      </c>
      <c r="F1302" s="44">
        <v>16966</v>
      </c>
      <c r="G1302" s="44" t="s">
        <v>35</v>
      </c>
      <c r="H1302" s="44" t="s">
        <v>122</v>
      </c>
      <c r="I1302" s="44" t="s">
        <v>2044</v>
      </c>
      <c r="J1302" s="44" t="s">
        <v>7499</v>
      </c>
      <c r="K1302" s="44" t="s">
        <v>1174</v>
      </c>
      <c r="L1302" s="44" t="s">
        <v>7500</v>
      </c>
      <c r="M1302" s="52">
        <v>45945.525000000001</v>
      </c>
      <c r="N1302" s="52">
        <v>45950.46597222222</v>
      </c>
      <c r="O1302" s="44" t="s">
        <v>37</v>
      </c>
      <c r="P1302" s="44" t="s">
        <v>37</v>
      </c>
      <c r="Q1302" s="44" t="s">
        <v>3805</v>
      </c>
      <c r="R1302" s="44" t="s">
        <v>3806</v>
      </c>
      <c r="S1302" s="44" t="s">
        <v>7501</v>
      </c>
      <c r="T1302" s="44" t="s">
        <v>1178</v>
      </c>
      <c r="U1302" s="44">
        <v>64</v>
      </c>
      <c r="V1302" s="44" t="s">
        <v>42</v>
      </c>
      <c r="W1302" s="44" t="str">
        <f>VLOOKUP(D1302,TIPOLOGIA!A:F,6,0)</f>
        <v>TERRESTRE</v>
      </c>
      <c r="X1302" s="44" t="s">
        <v>3837</v>
      </c>
      <c r="Y1302" s="44">
        <v>1</v>
      </c>
      <c r="Z1302" s="63">
        <f>IF(T1302="SOPORTE_TELEFÓNICO",'TARIFAS 2025'!$B$14,IF(V1302="PRINCIPAL",'TARIFAS 2025'!$B$11,IF(V1302="INTERMEDIA",'TARIFAS 2025'!$C$11,IF(V1302="LEJANA",'TARIFAS 2025'!$D$11))))</f>
        <v>31419</v>
      </c>
      <c r="AA1302" s="63">
        <f t="shared" si="20"/>
        <v>31419</v>
      </c>
    </row>
    <row r="1303" spans="1:27" s="35" customFormat="1">
      <c r="A1303" s="44" t="s">
        <v>90</v>
      </c>
      <c r="B1303" s="44" t="str">
        <f>VLOOKUP(A1303,'CENTROS DE COSTOS'!A:D,2,0)</f>
        <v>0036-0005</v>
      </c>
      <c r="C1303" s="44" t="str">
        <f>VLOOKUP(A1303,'CENTROS DE COSTOS'!A:D,3,0)</f>
        <v>Wompi Noroccidente</v>
      </c>
      <c r="D1303" s="44">
        <v>5001</v>
      </c>
      <c r="E1303" s="44">
        <v>2886429</v>
      </c>
      <c r="F1303" s="44">
        <v>78035</v>
      </c>
      <c r="G1303" s="44" t="s">
        <v>35</v>
      </c>
      <c r="H1303" s="44" t="s">
        <v>122</v>
      </c>
      <c r="I1303" s="44" t="s">
        <v>2044</v>
      </c>
      <c r="J1303" s="44" t="s">
        <v>7502</v>
      </c>
      <c r="K1303" s="44" t="s">
        <v>1174</v>
      </c>
      <c r="L1303" s="44" t="s">
        <v>7503</v>
      </c>
      <c r="M1303" s="52">
        <v>45945.611805555556</v>
      </c>
      <c r="N1303" s="52">
        <v>45950.466666666667</v>
      </c>
      <c r="O1303" s="44" t="s">
        <v>37</v>
      </c>
      <c r="P1303" s="44" t="s">
        <v>37</v>
      </c>
      <c r="Q1303" s="44" t="s">
        <v>3805</v>
      </c>
      <c r="R1303" s="44" t="s">
        <v>3806</v>
      </c>
      <c r="S1303" s="44" t="s">
        <v>7504</v>
      </c>
      <c r="T1303" s="44" t="s">
        <v>1178</v>
      </c>
      <c r="U1303" s="44">
        <v>32</v>
      </c>
      <c r="V1303" s="44" t="s">
        <v>42</v>
      </c>
      <c r="W1303" s="44" t="str">
        <f>VLOOKUP(D1303,TIPOLOGIA!A:F,6,0)</f>
        <v>TERRESTRE</v>
      </c>
      <c r="X1303" s="44" t="s">
        <v>3837</v>
      </c>
      <c r="Y1303" s="44">
        <v>1</v>
      </c>
      <c r="Z1303" s="63">
        <f>IF(T1303="SOPORTE_TELEFÓNICO",'TARIFAS 2025'!$B$14,IF(V1303="PRINCIPAL",'TARIFAS 2025'!$B$11,IF(V1303="INTERMEDIA",'TARIFAS 2025'!$C$11,IF(V1303="LEJANA",'TARIFAS 2025'!$D$11))))</f>
        <v>31419</v>
      </c>
      <c r="AA1303" s="63">
        <f t="shared" ref="AA1303:AA1366" si="21">Z1303*Y1303</f>
        <v>31419</v>
      </c>
    </row>
    <row r="1304" spans="1:27" s="35" customFormat="1">
      <c r="A1304" s="44" t="s">
        <v>90</v>
      </c>
      <c r="B1304" s="44" t="str">
        <f>VLOOKUP(A1304,'CENTROS DE COSTOS'!A:D,2,0)</f>
        <v>0036-0005</v>
      </c>
      <c r="C1304" s="44" t="str">
        <f>VLOOKUP(A1304,'CENTROS DE COSTOS'!A:D,3,0)</f>
        <v>Wompi Noroccidente</v>
      </c>
      <c r="D1304" s="44">
        <v>5001</v>
      </c>
      <c r="E1304" s="44">
        <v>2885829</v>
      </c>
      <c r="F1304" s="44">
        <v>31007</v>
      </c>
      <c r="G1304" s="44" t="s">
        <v>35</v>
      </c>
      <c r="H1304" s="44" t="s">
        <v>122</v>
      </c>
      <c r="I1304" s="44" t="s">
        <v>2044</v>
      </c>
      <c r="J1304" s="44" t="s">
        <v>7505</v>
      </c>
      <c r="K1304" s="44" t="s">
        <v>1174</v>
      </c>
      <c r="L1304" s="44" t="s">
        <v>7506</v>
      </c>
      <c r="M1304" s="52">
        <v>45945.56527777778</v>
      </c>
      <c r="N1304" s="52">
        <v>45950.466666666667</v>
      </c>
      <c r="O1304" s="44" t="s">
        <v>37</v>
      </c>
      <c r="P1304" s="44" t="s">
        <v>37</v>
      </c>
      <c r="Q1304" s="44" t="s">
        <v>3805</v>
      </c>
      <c r="R1304" s="44" t="s">
        <v>3806</v>
      </c>
      <c r="S1304" s="44" t="s">
        <v>7507</v>
      </c>
      <c r="T1304" s="44" t="s">
        <v>1178</v>
      </c>
      <c r="U1304" s="44">
        <v>48</v>
      </c>
      <c r="V1304" s="44" t="s">
        <v>42</v>
      </c>
      <c r="W1304" s="44" t="str">
        <f>VLOOKUP(D1304,TIPOLOGIA!A:F,6,0)</f>
        <v>TERRESTRE</v>
      </c>
      <c r="X1304" s="44" t="s">
        <v>3837</v>
      </c>
      <c r="Y1304" s="44">
        <v>1</v>
      </c>
      <c r="Z1304" s="63">
        <f>IF(T1304="SOPORTE_TELEFÓNICO",'TARIFAS 2025'!$B$14,IF(V1304="PRINCIPAL",'TARIFAS 2025'!$B$11,IF(V1304="INTERMEDIA",'TARIFAS 2025'!$C$11,IF(V1304="LEJANA",'TARIFAS 2025'!$D$11))))</f>
        <v>31419</v>
      </c>
      <c r="AA1304" s="63">
        <f t="shared" si="21"/>
        <v>31419</v>
      </c>
    </row>
    <row r="1305" spans="1:27" s="35" customFormat="1">
      <c r="A1305" s="44" t="s">
        <v>90</v>
      </c>
      <c r="B1305" s="44" t="str">
        <f>VLOOKUP(A1305,'CENTROS DE COSTOS'!A:D,2,0)</f>
        <v>0036-0005</v>
      </c>
      <c r="C1305" s="44" t="str">
        <f>VLOOKUP(A1305,'CENTROS DE COSTOS'!A:D,3,0)</f>
        <v>Wompi Noroccidente</v>
      </c>
      <c r="D1305" s="44">
        <v>5001</v>
      </c>
      <c r="E1305" s="44">
        <v>2887186</v>
      </c>
      <c r="F1305" s="44">
        <v>79810</v>
      </c>
      <c r="G1305" s="44" t="s">
        <v>35</v>
      </c>
      <c r="H1305" s="44" t="s">
        <v>122</v>
      </c>
      <c r="I1305" s="44" t="s">
        <v>2044</v>
      </c>
      <c r="J1305" s="44" t="s">
        <v>7508</v>
      </c>
      <c r="K1305" s="44" t="s">
        <v>1174</v>
      </c>
      <c r="L1305" s="44" t="s">
        <v>7509</v>
      </c>
      <c r="M1305" s="52">
        <v>45945.669444444444</v>
      </c>
      <c r="N1305" s="52">
        <v>45950.467361111114</v>
      </c>
      <c r="O1305" s="44" t="s">
        <v>37</v>
      </c>
      <c r="P1305" s="44" t="s">
        <v>37</v>
      </c>
      <c r="Q1305" s="44" t="s">
        <v>3805</v>
      </c>
      <c r="R1305" s="44" t="s">
        <v>3806</v>
      </c>
      <c r="S1305" s="44" t="s">
        <v>7510</v>
      </c>
      <c r="T1305" s="44" t="s">
        <v>1178</v>
      </c>
      <c r="U1305" s="44">
        <v>16</v>
      </c>
      <c r="V1305" s="44" t="s">
        <v>42</v>
      </c>
      <c r="W1305" s="44" t="str">
        <f>VLOOKUP(D1305,TIPOLOGIA!A:F,6,0)</f>
        <v>TERRESTRE</v>
      </c>
      <c r="X1305" s="44" t="s">
        <v>3837</v>
      </c>
      <c r="Y1305" s="44">
        <v>1</v>
      </c>
      <c r="Z1305" s="63">
        <f>IF(T1305="SOPORTE_TELEFÓNICO",'TARIFAS 2025'!$B$14,IF(V1305="PRINCIPAL",'TARIFAS 2025'!$B$11,IF(V1305="INTERMEDIA",'TARIFAS 2025'!$C$11,IF(V1305="LEJANA",'TARIFAS 2025'!$D$11))))</f>
        <v>31419</v>
      </c>
      <c r="AA1305" s="63">
        <f t="shared" si="21"/>
        <v>31419</v>
      </c>
    </row>
    <row r="1306" spans="1:27" s="35" customFormat="1">
      <c r="A1306" s="44" t="s">
        <v>90</v>
      </c>
      <c r="B1306" s="44" t="str">
        <f>VLOOKUP(A1306,'CENTROS DE COSTOS'!A:D,2,0)</f>
        <v>0036-0005</v>
      </c>
      <c r="C1306" s="44" t="str">
        <f>VLOOKUP(A1306,'CENTROS DE COSTOS'!A:D,3,0)</f>
        <v>Wompi Noroccidente</v>
      </c>
      <c r="D1306" s="44">
        <v>5001</v>
      </c>
      <c r="E1306" s="44">
        <v>2887704</v>
      </c>
      <c r="F1306" s="44">
        <v>78164</v>
      </c>
      <c r="G1306" s="44" t="s">
        <v>35</v>
      </c>
      <c r="H1306" s="44" t="s">
        <v>122</v>
      </c>
      <c r="I1306" s="44" t="s">
        <v>90</v>
      </c>
      <c r="J1306" s="44" t="s">
        <v>7511</v>
      </c>
      <c r="K1306" s="44" t="s">
        <v>1174</v>
      </c>
      <c r="L1306" s="44" t="s">
        <v>7512</v>
      </c>
      <c r="M1306" s="52">
        <v>45945.695138888892</v>
      </c>
      <c r="N1306" s="52">
        <v>45950.468055555553</v>
      </c>
      <c r="O1306" s="44" t="s">
        <v>37</v>
      </c>
      <c r="P1306" s="44" t="s">
        <v>37</v>
      </c>
      <c r="Q1306" s="44" t="s">
        <v>3805</v>
      </c>
      <c r="R1306" s="44" t="s">
        <v>3806</v>
      </c>
      <c r="S1306" s="44" t="s">
        <v>7513</v>
      </c>
      <c r="T1306" s="44" t="s">
        <v>1178</v>
      </c>
      <c r="U1306" s="44">
        <v>40</v>
      </c>
      <c r="V1306" s="44" t="s">
        <v>42</v>
      </c>
      <c r="W1306" s="44" t="str">
        <f>VLOOKUP(D1306,TIPOLOGIA!A:F,6,0)</f>
        <v>TERRESTRE</v>
      </c>
      <c r="X1306" s="44" t="s">
        <v>3837</v>
      </c>
      <c r="Y1306" s="44">
        <v>1</v>
      </c>
      <c r="Z1306" s="63">
        <f>IF(T1306="SOPORTE_TELEFÓNICO",'TARIFAS 2025'!$B$14,IF(V1306="PRINCIPAL",'TARIFAS 2025'!$B$11,IF(V1306="INTERMEDIA",'TARIFAS 2025'!$C$11,IF(V1306="LEJANA",'TARIFAS 2025'!$D$11))))</f>
        <v>31419</v>
      </c>
      <c r="AA1306" s="63">
        <f t="shared" si="21"/>
        <v>31419</v>
      </c>
    </row>
    <row r="1307" spans="1:27" s="35" customFormat="1">
      <c r="A1307" s="44" t="s">
        <v>90</v>
      </c>
      <c r="B1307" s="44" t="str">
        <f>VLOOKUP(A1307,'CENTROS DE COSTOS'!A:D,2,0)</f>
        <v>0036-0005</v>
      </c>
      <c r="C1307" s="44" t="str">
        <f>VLOOKUP(A1307,'CENTROS DE COSTOS'!A:D,3,0)</f>
        <v>Wompi Noroccidente</v>
      </c>
      <c r="D1307" s="44">
        <v>5001</v>
      </c>
      <c r="E1307" s="44">
        <v>2887915</v>
      </c>
      <c r="F1307" s="44">
        <v>43000</v>
      </c>
      <c r="G1307" s="44" t="s">
        <v>35</v>
      </c>
      <c r="H1307" s="44" t="s">
        <v>122</v>
      </c>
      <c r="I1307" s="44" t="s">
        <v>2044</v>
      </c>
      <c r="J1307" s="44" t="s">
        <v>7514</v>
      </c>
      <c r="K1307" s="44" t="s">
        <v>1174</v>
      </c>
      <c r="L1307" s="44" t="s">
        <v>7515</v>
      </c>
      <c r="M1307" s="52">
        <v>45946.333333333336</v>
      </c>
      <c r="N1307" s="52">
        <v>45950.47152777778</v>
      </c>
      <c r="O1307" s="44" t="s">
        <v>37</v>
      </c>
      <c r="P1307" s="44" t="s">
        <v>37</v>
      </c>
      <c r="Q1307" s="44" t="s">
        <v>3805</v>
      </c>
      <c r="R1307" s="44" t="s">
        <v>3806</v>
      </c>
      <c r="S1307" s="44" t="s">
        <v>7516</v>
      </c>
      <c r="T1307" s="44" t="s">
        <v>1178</v>
      </c>
      <c r="U1307" s="44">
        <v>64</v>
      </c>
      <c r="V1307" s="44" t="s">
        <v>42</v>
      </c>
      <c r="W1307" s="44" t="str">
        <f>VLOOKUP(D1307,TIPOLOGIA!A:F,6,0)</f>
        <v>TERRESTRE</v>
      </c>
      <c r="X1307" s="44" t="s">
        <v>3837</v>
      </c>
      <c r="Y1307" s="44">
        <v>1</v>
      </c>
      <c r="Z1307" s="63">
        <f>IF(T1307="SOPORTE_TELEFÓNICO",'TARIFAS 2025'!$B$14,IF(V1307="PRINCIPAL",'TARIFAS 2025'!$B$11,IF(V1307="INTERMEDIA",'TARIFAS 2025'!$C$11,IF(V1307="LEJANA",'TARIFAS 2025'!$D$11))))</f>
        <v>31419</v>
      </c>
      <c r="AA1307" s="63">
        <f t="shared" si="21"/>
        <v>31419</v>
      </c>
    </row>
    <row r="1308" spans="1:27" s="35" customFormat="1">
      <c r="A1308" s="44" t="s">
        <v>90</v>
      </c>
      <c r="B1308" s="44" t="str">
        <f>VLOOKUP(A1308,'CENTROS DE COSTOS'!A:D,2,0)</f>
        <v>0036-0005</v>
      </c>
      <c r="C1308" s="44" t="str">
        <f>VLOOKUP(A1308,'CENTROS DE COSTOS'!A:D,3,0)</f>
        <v>Wompi Noroccidente</v>
      </c>
      <c r="D1308" s="44">
        <v>5088</v>
      </c>
      <c r="E1308" s="44">
        <v>2888419</v>
      </c>
      <c r="F1308" s="44">
        <v>29305</v>
      </c>
      <c r="G1308" s="44" t="s">
        <v>35</v>
      </c>
      <c r="H1308" s="44" t="s">
        <v>122</v>
      </c>
      <c r="I1308" s="44" t="s">
        <v>157</v>
      </c>
      <c r="J1308" s="44" t="s">
        <v>7517</v>
      </c>
      <c r="K1308" s="44" t="s">
        <v>1174</v>
      </c>
      <c r="L1308" s="44" t="s">
        <v>7518</v>
      </c>
      <c r="M1308" s="52">
        <v>45946.333333333336</v>
      </c>
      <c r="N1308" s="52">
        <v>45950.472916666666</v>
      </c>
      <c r="O1308" s="44" t="s">
        <v>37</v>
      </c>
      <c r="P1308" s="44" t="s">
        <v>37</v>
      </c>
      <c r="Q1308" s="44" t="s">
        <v>3805</v>
      </c>
      <c r="R1308" s="44" t="s">
        <v>3806</v>
      </c>
      <c r="S1308" s="44" t="s">
        <v>7519</v>
      </c>
      <c r="T1308" s="44" t="s">
        <v>1178</v>
      </c>
      <c r="U1308" s="44">
        <v>56</v>
      </c>
      <c r="V1308" s="44" t="s">
        <v>42</v>
      </c>
      <c r="W1308" s="44" t="str">
        <f>VLOOKUP(D1308,TIPOLOGIA!A:F,6,0)</f>
        <v>TERRESTRE</v>
      </c>
      <c r="X1308" s="44" t="s">
        <v>3837</v>
      </c>
      <c r="Y1308" s="44">
        <v>1</v>
      </c>
      <c r="Z1308" s="63">
        <f>IF(T1308="SOPORTE_TELEFÓNICO",'TARIFAS 2025'!$B$14,IF(V1308="PRINCIPAL",'TARIFAS 2025'!$B$11,IF(V1308="INTERMEDIA",'TARIFAS 2025'!$C$11,IF(V1308="LEJANA",'TARIFAS 2025'!$D$11))))</f>
        <v>31419</v>
      </c>
      <c r="AA1308" s="63">
        <f t="shared" si="21"/>
        <v>31419</v>
      </c>
    </row>
    <row r="1309" spans="1:27" s="35" customFormat="1">
      <c r="A1309" s="44" t="s">
        <v>90</v>
      </c>
      <c r="B1309" s="44" t="str">
        <f>VLOOKUP(A1309,'CENTROS DE COSTOS'!A:D,2,0)</f>
        <v>0036-0005</v>
      </c>
      <c r="C1309" s="44" t="str">
        <f>VLOOKUP(A1309,'CENTROS DE COSTOS'!A:D,3,0)</f>
        <v>Wompi Noroccidente</v>
      </c>
      <c r="D1309" s="44">
        <v>5088</v>
      </c>
      <c r="E1309" s="44">
        <v>2892938</v>
      </c>
      <c r="F1309" s="44">
        <v>74630</v>
      </c>
      <c r="G1309" s="44" t="s">
        <v>35</v>
      </c>
      <c r="H1309" s="44" t="s">
        <v>122</v>
      </c>
      <c r="I1309" s="44" t="s">
        <v>157</v>
      </c>
      <c r="J1309" s="44" t="s">
        <v>7520</v>
      </c>
      <c r="K1309" s="44" t="s">
        <v>1174</v>
      </c>
      <c r="L1309" s="44" t="s">
        <v>7521</v>
      </c>
      <c r="M1309" s="52">
        <v>45946.656944444447</v>
      </c>
      <c r="N1309" s="52">
        <v>45950.473611111112</v>
      </c>
      <c r="O1309" s="44" t="s">
        <v>37</v>
      </c>
      <c r="P1309" s="44" t="s">
        <v>37</v>
      </c>
      <c r="Q1309" s="44" t="s">
        <v>3805</v>
      </c>
      <c r="R1309" s="44" t="s">
        <v>3806</v>
      </c>
      <c r="S1309" s="44" t="s">
        <v>7522</v>
      </c>
      <c r="T1309" s="44" t="s">
        <v>1178</v>
      </c>
      <c r="U1309" s="44">
        <v>56</v>
      </c>
      <c r="V1309" s="44" t="s">
        <v>42</v>
      </c>
      <c r="W1309" s="44" t="str">
        <f>VLOOKUP(D1309,TIPOLOGIA!A:F,6,0)</f>
        <v>TERRESTRE</v>
      </c>
      <c r="X1309" s="44" t="s">
        <v>3837</v>
      </c>
      <c r="Y1309" s="44">
        <v>1</v>
      </c>
      <c r="Z1309" s="63">
        <f>IF(T1309="SOPORTE_TELEFÓNICO",'TARIFAS 2025'!$B$14,IF(V1309="PRINCIPAL",'TARIFAS 2025'!$B$11,IF(V1309="INTERMEDIA",'TARIFAS 2025'!$C$11,IF(V1309="LEJANA",'TARIFAS 2025'!$D$11))))</f>
        <v>31419</v>
      </c>
      <c r="AA1309" s="63">
        <f t="shared" si="21"/>
        <v>31419</v>
      </c>
    </row>
    <row r="1310" spans="1:27" s="35" customFormat="1">
      <c r="A1310" s="44" t="s">
        <v>90</v>
      </c>
      <c r="B1310" s="44" t="str">
        <f>VLOOKUP(A1310,'CENTROS DE COSTOS'!A:D,2,0)</f>
        <v>0036-0005</v>
      </c>
      <c r="C1310" s="44" t="str">
        <f>VLOOKUP(A1310,'CENTROS DE COSTOS'!A:D,3,0)</f>
        <v>Wompi Noroccidente</v>
      </c>
      <c r="D1310" s="44">
        <v>5088</v>
      </c>
      <c r="E1310" s="44">
        <v>2893876</v>
      </c>
      <c r="F1310" s="44">
        <v>70441</v>
      </c>
      <c r="G1310" s="44" t="s">
        <v>35</v>
      </c>
      <c r="H1310" s="44" t="s">
        <v>122</v>
      </c>
      <c r="I1310" s="44" t="s">
        <v>157</v>
      </c>
      <c r="J1310" s="44" t="s">
        <v>7523</v>
      </c>
      <c r="K1310" s="44" t="s">
        <v>1174</v>
      </c>
      <c r="L1310" s="44" t="s">
        <v>7524</v>
      </c>
      <c r="M1310" s="52">
        <v>45947.333333333336</v>
      </c>
      <c r="N1310" s="52">
        <v>45950.474305555559</v>
      </c>
      <c r="O1310" s="44" t="s">
        <v>37</v>
      </c>
      <c r="P1310" s="44" t="s">
        <v>37</v>
      </c>
      <c r="Q1310" s="44" t="s">
        <v>3805</v>
      </c>
      <c r="R1310" s="44" t="s">
        <v>3806</v>
      </c>
      <c r="S1310" s="44" t="s">
        <v>7525</v>
      </c>
      <c r="T1310" s="44" t="s">
        <v>1178</v>
      </c>
      <c r="U1310" s="44">
        <v>32</v>
      </c>
      <c r="V1310" s="44" t="s">
        <v>42</v>
      </c>
      <c r="W1310" s="44" t="str">
        <f>VLOOKUP(D1310,TIPOLOGIA!A:F,6,0)</f>
        <v>TERRESTRE</v>
      </c>
      <c r="X1310" s="44" t="s">
        <v>3837</v>
      </c>
      <c r="Y1310" s="44">
        <v>1</v>
      </c>
      <c r="Z1310" s="63">
        <f>IF(T1310="SOPORTE_TELEFÓNICO",'TARIFAS 2025'!$B$14,IF(V1310="PRINCIPAL",'TARIFAS 2025'!$B$11,IF(V1310="INTERMEDIA",'TARIFAS 2025'!$C$11,IF(V1310="LEJANA",'TARIFAS 2025'!$D$11))))</f>
        <v>31419</v>
      </c>
      <c r="AA1310" s="63">
        <f t="shared" si="21"/>
        <v>31419</v>
      </c>
    </row>
    <row r="1311" spans="1:27" s="35" customFormat="1">
      <c r="A1311" s="44" t="s">
        <v>73</v>
      </c>
      <c r="B1311" s="44" t="str">
        <f>VLOOKUP(A1311,'CENTROS DE COSTOS'!A:D,2,0)</f>
        <v>0036-0004</v>
      </c>
      <c r="C1311" s="44" t="str">
        <f>VLOOKUP(A1311,'CENTROS DE COSTOS'!A:D,3,0)</f>
        <v>Wompi Centro</v>
      </c>
      <c r="D1311" s="44">
        <v>25899</v>
      </c>
      <c r="E1311" s="44">
        <v>2869694</v>
      </c>
      <c r="F1311" s="44">
        <v>71124</v>
      </c>
      <c r="G1311" s="44" t="s">
        <v>35</v>
      </c>
      <c r="H1311" s="44" t="s">
        <v>620</v>
      </c>
      <c r="I1311" s="44" t="s">
        <v>729</v>
      </c>
      <c r="J1311" s="44" t="s">
        <v>7526</v>
      </c>
      <c r="K1311" s="44" t="s">
        <v>1174</v>
      </c>
      <c r="L1311" s="44" t="s">
        <v>7527</v>
      </c>
      <c r="M1311" s="52">
        <v>45940.576388888891</v>
      </c>
      <c r="N1311" s="52">
        <v>45950.488888888889</v>
      </c>
      <c r="O1311" s="44" t="s">
        <v>37</v>
      </c>
      <c r="P1311" s="44" t="s">
        <v>37</v>
      </c>
      <c r="Q1311" s="44" t="s">
        <v>3805</v>
      </c>
      <c r="R1311" s="44" t="s">
        <v>3806</v>
      </c>
      <c r="S1311" s="44" t="s">
        <v>7528</v>
      </c>
      <c r="T1311" s="44" t="s">
        <v>3828</v>
      </c>
      <c r="U1311" s="44">
        <v>16</v>
      </c>
      <c r="V1311" s="44" t="s">
        <v>43</v>
      </c>
      <c r="W1311" s="44" t="str">
        <f>VLOOKUP(D1311,TIPOLOGIA!A:F,6,0)</f>
        <v>TERRESTRE</v>
      </c>
      <c r="X1311" s="44" t="s">
        <v>3837</v>
      </c>
      <c r="Y1311" s="44">
        <v>1</v>
      </c>
      <c r="Z1311" s="63">
        <f>IF(T1311="SOPORTE_TELEFÓNICO",'TARIFAS 2025'!$B$14,IF(V1311="PRINCIPAL",'TARIFAS 2025'!$B$11,IF(V1311="INTERMEDIA",'TARIFAS 2025'!$C$11,IF(V1311="LEJANA",'TARIFAS 2025'!$D$11))))</f>
        <v>36351</v>
      </c>
      <c r="AA1311" s="63">
        <f t="shared" si="21"/>
        <v>36351</v>
      </c>
    </row>
    <row r="1312" spans="1:27" s="35" customFormat="1">
      <c r="A1312" s="44" t="s">
        <v>100</v>
      </c>
      <c r="B1312" s="44" t="str">
        <f>VLOOKUP(A1312,'CENTROS DE COSTOS'!A:D,2,0)</f>
        <v>0036-0006</v>
      </c>
      <c r="C1312" s="44" t="str">
        <f>VLOOKUP(A1312,'CENTROS DE COSTOS'!A:D,3,0)</f>
        <v>Wompi Oriente</v>
      </c>
      <c r="D1312" s="44">
        <v>50001</v>
      </c>
      <c r="E1312" s="44">
        <v>2896506</v>
      </c>
      <c r="F1312" s="44">
        <v>60195</v>
      </c>
      <c r="G1312" s="44" t="s">
        <v>35</v>
      </c>
      <c r="H1312" s="44" t="s">
        <v>816</v>
      </c>
      <c r="I1312" s="44" t="s">
        <v>100</v>
      </c>
      <c r="J1312" s="44" t="s">
        <v>7529</v>
      </c>
      <c r="K1312" s="44" t="s">
        <v>1174</v>
      </c>
      <c r="L1312" s="44" t="s">
        <v>7530</v>
      </c>
      <c r="M1312" s="52">
        <v>45947.463194444441</v>
      </c>
      <c r="N1312" s="52">
        <v>45950.493055555555</v>
      </c>
      <c r="O1312" s="44" t="s">
        <v>37</v>
      </c>
      <c r="P1312" s="44" t="s">
        <v>37</v>
      </c>
      <c r="Q1312" s="44" t="s">
        <v>3805</v>
      </c>
      <c r="R1312" s="44" t="s">
        <v>3806</v>
      </c>
      <c r="S1312" s="44" t="s">
        <v>7531</v>
      </c>
      <c r="T1312" s="44" t="s">
        <v>1178</v>
      </c>
      <c r="U1312" s="44">
        <v>40</v>
      </c>
      <c r="V1312" s="44" t="s">
        <v>42</v>
      </c>
      <c r="W1312" s="44" t="str">
        <f>VLOOKUP(D1312,TIPOLOGIA!A:F,6,0)</f>
        <v>TERRESTRE</v>
      </c>
      <c r="X1312" s="44" t="s">
        <v>4908</v>
      </c>
      <c r="Y1312" s="44">
        <v>1</v>
      </c>
      <c r="Z1312" s="63">
        <f>IF(T1312="SOPORTE_TELEFÓNICO",'TARIFAS 2025'!$B$14,IF(V1312="PRINCIPAL",'TARIFAS 2025'!$B$11,IF(V1312="INTERMEDIA",'TARIFAS 2025'!$C$11,IF(V1312="LEJANA",'TARIFAS 2025'!$D$11))))</f>
        <v>31419</v>
      </c>
      <c r="AA1312" s="63">
        <f t="shared" si="21"/>
        <v>31419</v>
      </c>
    </row>
    <row r="1313" spans="1:27" s="35" customFormat="1">
      <c r="A1313" s="44" t="s">
        <v>73</v>
      </c>
      <c r="B1313" s="44" t="str">
        <f>VLOOKUP(A1313,'CENTROS DE COSTOS'!A:D,2,0)</f>
        <v>0036-0004</v>
      </c>
      <c r="C1313" s="44" t="str">
        <f>VLOOKUP(A1313,'CENTROS DE COSTOS'!A:D,3,0)</f>
        <v>Wompi Centro</v>
      </c>
      <c r="D1313" s="44">
        <v>11001</v>
      </c>
      <c r="E1313" s="44">
        <v>2879362</v>
      </c>
      <c r="F1313" s="44">
        <v>52997</v>
      </c>
      <c r="G1313" s="44" t="s">
        <v>35</v>
      </c>
      <c r="H1313" s="44" t="s">
        <v>620</v>
      </c>
      <c r="I1313" s="44" t="s">
        <v>2057</v>
      </c>
      <c r="J1313" s="44" t="s">
        <v>7532</v>
      </c>
      <c r="K1313" s="44" t="s">
        <v>1174</v>
      </c>
      <c r="L1313" s="44" t="s">
        <v>7533</v>
      </c>
      <c r="M1313" s="52">
        <v>45944.601388888892</v>
      </c>
      <c r="N1313" s="52">
        <v>45950.508333333331</v>
      </c>
      <c r="O1313" s="44" t="s">
        <v>37</v>
      </c>
      <c r="P1313" s="44" t="s">
        <v>37</v>
      </c>
      <c r="Q1313" s="44" t="s">
        <v>3805</v>
      </c>
      <c r="R1313" s="44" t="s">
        <v>3806</v>
      </c>
      <c r="S1313" s="44" t="s">
        <v>7534</v>
      </c>
      <c r="T1313" s="44" t="s">
        <v>1178</v>
      </c>
      <c r="U1313" s="44">
        <v>40</v>
      </c>
      <c r="V1313" s="44" t="s">
        <v>42</v>
      </c>
      <c r="W1313" s="44" t="str">
        <f>VLOOKUP(D1313,TIPOLOGIA!A:F,6,0)</f>
        <v>TERRESTRE</v>
      </c>
      <c r="X1313" s="44" t="s">
        <v>2124</v>
      </c>
      <c r="Y1313" s="44">
        <v>1</v>
      </c>
      <c r="Z1313" s="63">
        <f>IF(T1313="SOPORTE_TELEFÓNICO",'TARIFAS 2025'!$B$14,IF(V1313="PRINCIPAL",'TARIFAS 2025'!$B$11,IF(V1313="INTERMEDIA",'TARIFAS 2025'!$C$11,IF(V1313="LEJANA",'TARIFAS 2025'!$D$11))))</f>
        <v>31419</v>
      </c>
      <c r="AA1313" s="63">
        <f t="shared" si="21"/>
        <v>31419</v>
      </c>
    </row>
    <row r="1314" spans="1:27" s="35" customFormat="1">
      <c r="A1314" s="44" t="s">
        <v>92</v>
      </c>
      <c r="B1314" s="44" t="str">
        <f>VLOOKUP(A1314,'CENTROS DE COSTOS'!A:D,2,0)</f>
        <v>0036-0006</v>
      </c>
      <c r="C1314" s="44" t="str">
        <f>VLOOKUP(A1314,'CENTROS DE COSTOS'!A:D,3,0)</f>
        <v>Wompi Oriente</v>
      </c>
      <c r="D1314" s="44">
        <v>41799</v>
      </c>
      <c r="E1314" s="44">
        <v>2869676</v>
      </c>
      <c r="F1314" s="44">
        <v>31482</v>
      </c>
      <c r="G1314" s="44" t="s">
        <v>35</v>
      </c>
      <c r="H1314" s="44" t="s">
        <v>742</v>
      </c>
      <c r="I1314" s="44" t="s">
        <v>770</v>
      </c>
      <c r="J1314" s="44" t="s">
        <v>7535</v>
      </c>
      <c r="K1314" s="44" t="s">
        <v>1174</v>
      </c>
      <c r="L1314" s="44" t="s">
        <v>7536</v>
      </c>
      <c r="M1314" s="52">
        <v>45940.563194444447</v>
      </c>
      <c r="N1314" s="52">
        <v>45950.509027777778</v>
      </c>
      <c r="O1314" s="44" t="s">
        <v>37</v>
      </c>
      <c r="P1314" s="44" t="s">
        <v>37</v>
      </c>
      <c r="Q1314" s="44" t="s">
        <v>3805</v>
      </c>
      <c r="R1314" s="44" t="s">
        <v>3806</v>
      </c>
      <c r="S1314" s="44" t="s">
        <v>7537</v>
      </c>
      <c r="T1314" s="44" t="s">
        <v>3828</v>
      </c>
      <c r="U1314" s="44">
        <v>32</v>
      </c>
      <c r="V1314" s="44" t="s">
        <v>43</v>
      </c>
      <c r="W1314" s="44" t="str">
        <f>VLOOKUP(D1314,TIPOLOGIA!A:F,6,0)</f>
        <v>TERRESTRE</v>
      </c>
      <c r="X1314" s="44" t="s">
        <v>3483</v>
      </c>
      <c r="Y1314" s="44">
        <v>1</v>
      </c>
      <c r="Z1314" s="63">
        <f>IF(T1314="SOPORTE_TELEFÓNICO",'TARIFAS 2025'!$B$14,IF(V1314="PRINCIPAL",'TARIFAS 2025'!$B$11,IF(V1314="INTERMEDIA",'TARIFAS 2025'!$C$11,IF(V1314="LEJANA",'TARIFAS 2025'!$D$11))))</f>
        <v>36351</v>
      </c>
      <c r="AA1314" s="63">
        <f t="shared" si="21"/>
        <v>36351</v>
      </c>
    </row>
    <row r="1315" spans="1:27" s="35" customFormat="1">
      <c r="A1315" s="44" t="s">
        <v>70</v>
      </c>
      <c r="B1315" s="44" t="str">
        <f>VLOOKUP(A1315,'CENTROS DE COSTOS'!A:D,2,0)</f>
        <v>0036-0001</v>
      </c>
      <c r="C1315" s="44" t="str">
        <f>VLOOKUP(A1315,'CENTROS DE COSTOS'!A:D,3,0)</f>
        <v>Wompi Costa</v>
      </c>
      <c r="D1315" s="44">
        <v>8634</v>
      </c>
      <c r="E1315" s="44">
        <v>2869491</v>
      </c>
      <c r="F1315" s="44">
        <v>28374</v>
      </c>
      <c r="G1315" s="44" t="s">
        <v>35</v>
      </c>
      <c r="H1315" s="44" t="s">
        <v>255</v>
      </c>
      <c r="I1315" s="44" t="s">
        <v>269</v>
      </c>
      <c r="J1315" s="44" t="s">
        <v>7538</v>
      </c>
      <c r="K1315" s="44" t="s">
        <v>1174</v>
      </c>
      <c r="L1315" s="44" t="s">
        <v>7539</v>
      </c>
      <c r="M1315" s="52">
        <v>45940.533333333333</v>
      </c>
      <c r="N1315" s="52">
        <v>45950.509027777778</v>
      </c>
      <c r="O1315" s="44" t="s">
        <v>37</v>
      </c>
      <c r="P1315" s="44" t="s">
        <v>37</v>
      </c>
      <c r="Q1315" s="44" t="s">
        <v>3805</v>
      </c>
      <c r="R1315" s="44" t="s">
        <v>3806</v>
      </c>
      <c r="S1315" s="44" t="s">
        <v>7540</v>
      </c>
      <c r="T1315" s="44" t="s">
        <v>3828</v>
      </c>
      <c r="U1315" s="44">
        <v>56</v>
      </c>
      <c r="V1315" s="44" t="s">
        <v>43</v>
      </c>
      <c r="W1315" s="44" t="str">
        <f>VLOOKUP(D1315,TIPOLOGIA!A:F,6,0)</f>
        <v>TERRESTRE</v>
      </c>
      <c r="X1315" s="44" t="s">
        <v>1497</v>
      </c>
      <c r="Y1315" s="44">
        <v>1</v>
      </c>
      <c r="Z1315" s="63">
        <f>IF(T1315="SOPORTE_TELEFÓNICO",'TARIFAS 2025'!$B$14,IF(V1315="PRINCIPAL",'TARIFAS 2025'!$B$11,IF(V1315="INTERMEDIA",'TARIFAS 2025'!$C$11,IF(V1315="LEJANA",'TARIFAS 2025'!$D$11))))</f>
        <v>36351</v>
      </c>
      <c r="AA1315" s="63">
        <f t="shared" si="21"/>
        <v>36351</v>
      </c>
    </row>
    <row r="1316" spans="1:27" s="35" customFormat="1">
      <c r="A1316" s="44" t="s">
        <v>82</v>
      </c>
      <c r="B1316" s="44" t="str">
        <f>VLOOKUP(A1316,'CENTROS DE COSTOS'!A:D,2,0)</f>
        <v>0036-0001</v>
      </c>
      <c r="C1316" s="44" t="str">
        <f>VLOOKUP(A1316,'CENTROS DE COSTOS'!A:D,3,0)</f>
        <v>Wompi Costa</v>
      </c>
      <c r="D1316" s="44">
        <v>13001</v>
      </c>
      <c r="E1316" s="44">
        <v>2880651</v>
      </c>
      <c r="F1316" s="44">
        <v>74077</v>
      </c>
      <c r="G1316" s="44" t="s">
        <v>35</v>
      </c>
      <c r="H1316" s="44" t="s">
        <v>277</v>
      </c>
      <c r="I1316" s="44" t="s">
        <v>82</v>
      </c>
      <c r="J1316" s="44" t="s">
        <v>7541</v>
      </c>
      <c r="K1316" s="44" t="s">
        <v>1174</v>
      </c>
      <c r="L1316" s="44" t="s">
        <v>7542</v>
      </c>
      <c r="M1316" s="52">
        <v>45944.675000000003</v>
      </c>
      <c r="N1316" s="52">
        <v>45950.509722222225</v>
      </c>
      <c r="O1316" s="44" t="s">
        <v>37</v>
      </c>
      <c r="P1316" s="44" t="s">
        <v>37</v>
      </c>
      <c r="Q1316" s="44" t="s">
        <v>3805</v>
      </c>
      <c r="R1316" s="44" t="s">
        <v>3806</v>
      </c>
      <c r="S1316" s="44" t="s">
        <v>7543</v>
      </c>
      <c r="T1316" s="44" t="s">
        <v>1178</v>
      </c>
      <c r="U1316" s="44">
        <v>16</v>
      </c>
      <c r="V1316" s="44" t="s">
        <v>42</v>
      </c>
      <c r="W1316" s="44" t="str">
        <f>VLOOKUP(D1316,TIPOLOGIA!A:F,6,0)</f>
        <v>TERRESTRE</v>
      </c>
      <c r="X1316" s="44" t="s">
        <v>3658</v>
      </c>
      <c r="Y1316" s="44">
        <v>1</v>
      </c>
      <c r="Z1316" s="63">
        <f>IF(T1316="SOPORTE_TELEFÓNICO",'TARIFAS 2025'!$B$14,IF(V1316="PRINCIPAL",'TARIFAS 2025'!$B$11,IF(V1316="INTERMEDIA",'TARIFAS 2025'!$C$11,IF(V1316="LEJANA",'TARIFAS 2025'!$D$11))))</f>
        <v>31419</v>
      </c>
      <c r="AA1316" s="63">
        <f t="shared" si="21"/>
        <v>31419</v>
      </c>
    </row>
    <row r="1317" spans="1:27" s="35" customFormat="1">
      <c r="A1317" s="44" t="s">
        <v>70</v>
      </c>
      <c r="B1317" s="44" t="str">
        <f>VLOOKUP(A1317,'CENTROS DE COSTOS'!A:D,2,0)</f>
        <v>0036-0001</v>
      </c>
      <c r="C1317" s="44" t="str">
        <f>VLOOKUP(A1317,'CENTROS DE COSTOS'!A:D,3,0)</f>
        <v>Wompi Costa</v>
      </c>
      <c r="D1317" s="44">
        <v>8758</v>
      </c>
      <c r="E1317" s="44">
        <v>2881307</v>
      </c>
      <c r="F1317" s="44">
        <v>70464</v>
      </c>
      <c r="G1317" s="44" t="s">
        <v>35</v>
      </c>
      <c r="H1317" s="44" t="s">
        <v>255</v>
      </c>
      <c r="I1317" s="44" t="s">
        <v>272</v>
      </c>
      <c r="J1317" s="44" t="s">
        <v>7544</v>
      </c>
      <c r="K1317" s="44" t="s">
        <v>1174</v>
      </c>
      <c r="L1317" s="44" t="s">
        <v>7545</v>
      </c>
      <c r="M1317" s="52">
        <v>45945.333333333336</v>
      </c>
      <c r="N1317" s="52">
        <v>45950.511111111111</v>
      </c>
      <c r="O1317" s="44" t="s">
        <v>37</v>
      </c>
      <c r="P1317" s="44" t="s">
        <v>37</v>
      </c>
      <c r="Q1317" s="44" t="s">
        <v>3805</v>
      </c>
      <c r="R1317" s="44" t="s">
        <v>3806</v>
      </c>
      <c r="S1317" s="44" t="s">
        <v>7546</v>
      </c>
      <c r="T1317" s="44" t="s">
        <v>1178</v>
      </c>
      <c r="U1317" s="44">
        <v>32</v>
      </c>
      <c r="V1317" s="44" t="s">
        <v>42</v>
      </c>
      <c r="W1317" s="44" t="str">
        <f>VLOOKUP(D1317,TIPOLOGIA!A:F,6,0)</f>
        <v>TERRESTRE</v>
      </c>
      <c r="X1317" s="44" t="s">
        <v>1751</v>
      </c>
      <c r="Y1317" s="44">
        <v>1</v>
      </c>
      <c r="Z1317" s="63">
        <f>IF(T1317="SOPORTE_TELEFÓNICO",'TARIFAS 2025'!$B$14,IF(V1317="PRINCIPAL",'TARIFAS 2025'!$B$11,IF(V1317="INTERMEDIA",'TARIFAS 2025'!$C$11,IF(V1317="LEJANA",'TARIFAS 2025'!$D$11))))</f>
        <v>31419</v>
      </c>
      <c r="AA1317" s="63">
        <f t="shared" si="21"/>
        <v>31419</v>
      </c>
    </row>
    <row r="1318" spans="1:27" s="35" customFormat="1">
      <c r="A1318" s="44" t="s">
        <v>92</v>
      </c>
      <c r="B1318" s="44" t="str">
        <f>VLOOKUP(A1318,'CENTROS DE COSTOS'!A:D,2,0)</f>
        <v>0036-0006</v>
      </c>
      <c r="C1318" s="44" t="str">
        <f>VLOOKUP(A1318,'CENTROS DE COSTOS'!A:D,3,0)</f>
        <v>Wompi Oriente</v>
      </c>
      <c r="D1318" s="44">
        <v>41206</v>
      </c>
      <c r="E1318" s="44">
        <v>2869665</v>
      </c>
      <c r="F1318" s="44">
        <v>49961</v>
      </c>
      <c r="G1318" s="44" t="s">
        <v>35</v>
      </c>
      <c r="H1318" s="44" t="s">
        <v>742</v>
      </c>
      <c r="I1318" s="44" t="s">
        <v>750</v>
      </c>
      <c r="J1318" s="44" t="s">
        <v>3180</v>
      </c>
      <c r="K1318" s="44" t="s">
        <v>1174</v>
      </c>
      <c r="L1318" s="44" t="s">
        <v>7547</v>
      </c>
      <c r="M1318" s="52">
        <v>45940.556250000001</v>
      </c>
      <c r="N1318" s="52">
        <v>45950.529166666667</v>
      </c>
      <c r="O1318" s="44" t="s">
        <v>37</v>
      </c>
      <c r="P1318" s="44" t="s">
        <v>37</v>
      </c>
      <c r="Q1318" s="44" t="s">
        <v>3805</v>
      </c>
      <c r="R1318" s="44" t="s">
        <v>3806</v>
      </c>
      <c r="S1318" s="44" t="s">
        <v>7548</v>
      </c>
      <c r="T1318" s="44" t="s">
        <v>3828</v>
      </c>
      <c r="U1318" s="44">
        <v>56</v>
      </c>
      <c r="V1318" s="44" t="s">
        <v>44</v>
      </c>
      <c r="W1318" s="44" t="str">
        <f>VLOOKUP(D1318,TIPOLOGIA!A:F,6,0)</f>
        <v>TERRESTRE</v>
      </c>
      <c r="X1318" s="44" t="s">
        <v>4388</v>
      </c>
      <c r="Y1318" s="44">
        <v>1</v>
      </c>
      <c r="Z1318" s="63">
        <f>IF(T1318="SOPORTE_TELEFÓNICO",'TARIFAS 2025'!$B$14,IF(V1318="PRINCIPAL",'TARIFAS 2025'!$B$11,IF(V1318="INTERMEDIA",'TARIFAS 2025'!$C$11,IF(V1318="LEJANA",'TARIFAS 2025'!$D$11))))</f>
        <v>40250</v>
      </c>
      <c r="AA1318" s="63">
        <f t="shared" si="21"/>
        <v>40250</v>
      </c>
    </row>
    <row r="1319" spans="1:27" s="35" customFormat="1">
      <c r="A1319" s="44" t="s">
        <v>91</v>
      </c>
      <c r="B1319" s="44" t="str">
        <f>VLOOKUP(A1319,'CENTROS DE COSTOS'!A:D,2,0)</f>
        <v>0036-0001</v>
      </c>
      <c r="C1319" s="44" t="str">
        <f>VLOOKUP(A1319,'CENTROS DE COSTOS'!A:D,3,0)</f>
        <v>Wompi Costa</v>
      </c>
      <c r="D1319" s="44">
        <v>23001</v>
      </c>
      <c r="E1319" s="44">
        <v>2884832</v>
      </c>
      <c r="F1319" s="44">
        <v>49202</v>
      </c>
      <c r="G1319" s="44" t="s">
        <v>35</v>
      </c>
      <c r="H1319" s="44" t="s">
        <v>278</v>
      </c>
      <c r="I1319" s="44" t="s">
        <v>91</v>
      </c>
      <c r="J1319" s="44" t="s">
        <v>7549</v>
      </c>
      <c r="K1319" s="44" t="s">
        <v>1174</v>
      </c>
      <c r="L1319" s="44" t="s">
        <v>7550</v>
      </c>
      <c r="M1319" s="52">
        <v>45945.472222222219</v>
      </c>
      <c r="N1319" s="52">
        <v>45950.53125</v>
      </c>
      <c r="O1319" s="44" t="s">
        <v>37</v>
      </c>
      <c r="P1319" s="44" t="s">
        <v>37</v>
      </c>
      <c r="Q1319" s="44" t="s">
        <v>3805</v>
      </c>
      <c r="R1319" s="44" t="s">
        <v>3806</v>
      </c>
      <c r="S1319" s="44" t="s">
        <v>7551</v>
      </c>
      <c r="T1319" s="44" t="s">
        <v>1178</v>
      </c>
      <c r="U1319" s="44">
        <v>32</v>
      </c>
      <c r="V1319" s="44" t="s">
        <v>42</v>
      </c>
      <c r="W1319" s="44" t="str">
        <f>VLOOKUP(D1319,TIPOLOGIA!A:F,6,0)</f>
        <v>TERRESTRE</v>
      </c>
      <c r="X1319" s="44" t="s">
        <v>1497</v>
      </c>
      <c r="Y1319" s="44">
        <v>1</v>
      </c>
      <c r="Z1319" s="63">
        <f>IF(T1319="SOPORTE_TELEFÓNICO",'TARIFAS 2025'!$B$14,IF(V1319="PRINCIPAL",'TARIFAS 2025'!$B$11,IF(V1319="INTERMEDIA",'TARIFAS 2025'!$C$11,IF(V1319="LEJANA",'TARIFAS 2025'!$D$11))))</f>
        <v>31419</v>
      </c>
      <c r="AA1319" s="63">
        <f t="shared" si="21"/>
        <v>31419</v>
      </c>
    </row>
    <row r="1320" spans="1:27" s="35" customFormat="1">
      <c r="A1320" s="44" t="s">
        <v>83</v>
      </c>
      <c r="B1320" s="44" t="str">
        <f>VLOOKUP(A1320,'CENTROS DE COSTOS'!A:D,2,0)</f>
        <v>0036-0007</v>
      </c>
      <c r="C1320" s="44" t="str">
        <f>VLOOKUP(A1320,'CENTROS DE COSTOS'!A:D,3,0)</f>
        <v>Wompi Santander</v>
      </c>
      <c r="D1320" s="44">
        <v>54498</v>
      </c>
      <c r="E1320" s="44">
        <v>2869754</v>
      </c>
      <c r="F1320" s="44">
        <v>70662</v>
      </c>
      <c r="G1320" s="44" t="s">
        <v>35</v>
      </c>
      <c r="H1320" s="44" t="s">
        <v>893</v>
      </c>
      <c r="I1320" s="44" t="s">
        <v>918</v>
      </c>
      <c r="J1320" s="44" t="s">
        <v>7552</v>
      </c>
      <c r="K1320" s="44" t="s">
        <v>1174</v>
      </c>
      <c r="L1320" s="44" t="s">
        <v>7553</v>
      </c>
      <c r="M1320" s="52">
        <v>45940.566666666666</v>
      </c>
      <c r="N1320" s="52">
        <v>45950.543055555558</v>
      </c>
      <c r="O1320" s="44" t="s">
        <v>37</v>
      </c>
      <c r="P1320" s="44" t="s">
        <v>37</v>
      </c>
      <c r="Q1320" s="44" t="s">
        <v>3805</v>
      </c>
      <c r="R1320" s="44" t="s">
        <v>3806</v>
      </c>
      <c r="S1320" s="44" t="s">
        <v>7554</v>
      </c>
      <c r="T1320" s="44" t="s">
        <v>3828</v>
      </c>
      <c r="U1320" s="44">
        <v>16</v>
      </c>
      <c r="V1320" s="44" t="s">
        <v>44</v>
      </c>
      <c r="W1320" s="44" t="str">
        <f>VLOOKUP(D1320,TIPOLOGIA!A:F,6,0)</f>
        <v>TERRESTRE</v>
      </c>
      <c r="X1320" s="44" t="s">
        <v>3928</v>
      </c>
      <c r="Y1320" s="44">
        <v>1</v>
      </c>
      <c r="Z1320" s="63">
        <f>IF(T1320="SOPORTE_TELEFÓNICO",'TARIFAS 2025'!$B$14,IF(V1320="PRINCIPAL",'TARIFAS 2025'!$B$11,IF(V1320="INTERMEDIA",'TARIFAS 2025'!$C$11,IF(V1320="LEJANA",'TARIFAS 2025'!$D$11))))</f>
        <v>40250</v>
      </c>
      <c r="AA1320" s="63">
        <f t="shared" si="21"/>
        <v>40250</v>
      </c>
    </row>
    <row r="1321" spans="1:27" s="35" customFormat="1">
      <c r="A1321" s="44" t="s">
        <v>73</v>
      </c>
      <c r="B1321" s="44" t="str">
        <f>VLOOKUP(A1321,'CENTROS DE COSTOS'!A:D,2,0)</f>
        <v>0036-0004</v>
      </c>
      <c r="C1321" s="44" t="str">
        <f>VLOOKUP(A1321,'CENTROS DE COSTOS'!A:D,3,0)</f>
        <v>Wompi Centro</v>
      </c>
      <c r="D1321" s="44">
        <v>25430</v>
      </c>
      <c r="E1321" s="44">
        <v>2885222</v>
      </c>
      <c r="F1321" s="44">
        <v>63009</v>
      </c>
      <c r="G1321" s="44" t="s">
        <v>35</v>
      </c>
      <c r="H1321" s="44" t="s">
        <v>620</v>
      </c>
      <c r="I1321" s="44" t="s">
        <v>676</v>
      </c>
      <c r="J1321" s="44" t="s">
        <v>7555</v>
      </c>
      <c r="K1321" s="44" t="s">
        <v>1174</v>
      </c>
      <c r="L1321" s="44" t="s">
        <v>7556</v>
      </c>
      <c r="M1321" s="52">
        <v>45945.5</v>
      </c>
      <c r="N1321" s="52">
        <v>45950.546527777777</v>
      </c>
      <c r="O1321" s="44" t="s">
        <v>37</v>
      </c>
      <c r="P1321" s="44" t="s">
        <v>37</v>
      </c>
      <c r="Q1321" s="44" t="s">
        <v>3805</v>
      </c>
      <c r="R1321" s="44" t="s">
        <v>3806</v>
      </c>
      <c r="S1321" s="44" t="s">
        <v>7557</v>
      </c>
      <c r="T1321" s="44" t="s">
        <v>1178</v>
      </c>
      <c r="U1321" s="44">
        <v>32</v>
      </c>
      <c r="V1321" s="44" t="s">
        <v>43</v>
      </c>
      <c r="W1321" s="44" t="str">
        <f>VLOOKUP(D1321,TIPOLOGIA!A:F,6,0)</f>
        <v>TERRESTRE</v>
      </c>
      <c r="X1321" s="44" t="s">
        <v>1372</v>
      </c>
      <c r="Y1321" s="44">
        <v>1</v>
      </c>
      <c r="Z1321" s="63">
        <f>IF(T1321="SOPORTE_TELEFÓNICO",'TARIFAS 2025'!$B$14,IF(V1321="PRINCIPAL",'TARIFAS 2025'!$B$11,IF(V1321="INTERMEDIA",'TARIFAS 2025'!$C$11,IF(V1321="LEJANA",'TARIFAS 2025'!$D$11))))</f>
        <v>36351</v>
      </c>
      <c r="AA1321" s="63">
        <f t="shared" si="21"/>
        <v>36351</v>
      </c>
    </row>
    <row r="1322" spans="1:27" s="35" customFormat="1">
      <c r="A1322" s="44" t="s">
        <v>73</v>
      </c>
      <c r="B1322" s="44" t="str">
        <f>VLOOKUP(A1322,'CENTROS DE COSTOS'!A:D,2,0)</f>
        <v>0036-0004</v>
      </c>
      <c r="C1322" s="44" t="str">
        <f>VLOOKUP(A1322,'CENTROS DE COSTOS'!A:D,3,0)</f>
        <v>Wompi Centro</v>
      </c>
      <c r="D1322" s="44">
        <v>11001</v>
      </c>
      <c r="E1322" s="44">
        <v>2885415</v>
      </c>
      <c r="F1322" s="44">
        <v>71998</v>
      </c>
      <c r="G1322" s="44" t="s">
        <v>35</v>
      </c>
      <c r="H1322" s="44" t="s">
        <v>620</v>
      </c>
      <c r="I1322" s="44" t="s">
        <v>2057</v>
      </c>
      <c r="J1322" s="44" t="s">
        <v>7558</v>
      </c>
      <c r="K1322" s="44" t="s">
        <v>1174</v>
      </c>
      <c r="L1322" s="44" t="s">
        <v>7559</v>
      </c>
      <c r="M1322" s="52">
        <v>45945.507638888892</v>
      </c>
      <c r="N1322" s="52">
        <v>45950.548611111109</v>
      </c>
      <c r="O1322" s="44" t="s">
        <v>37</v>
      </c>
      <c r="P1322" s="44" t="s">
        <v>37</v>
      </c>
      <c r="Q1322" s="44" t="s">
        <v>3805</v>
      </c>
      <c r="R1322" s="44" t="s">
        <v>3806</v>
      </c>
      <c r="S1322" s="44" t="s">
        <v>7560</v>
      </c>
      <c r="T1322" s="44" t="s">
        <v>1178</v>
      </c>
      <c r="U1322" s="44">
        <v>16</v>
      </c>
      <c r="V1322" s="44" t="s">
        <v>42</v>
      </c>
      <c r="W1322" s="44" t="str">
        <f>VLOOKUP(D1322,TIPOLOGIA!A:F,6,0)</f>
        <v>TERRESTRE</v>
      </c>
      <c r="X1322" s="44" t="s">
        <v>1366</v>
      </c>
      <c r="Y1322" s="44">
        <v>1</v>
      </c>
      <c r="Z1322" s="63">
        <f>IF(T1322="SOPORTE_TELEFÓNICO",'TARIFAS 2025'!$B$14,IF(V1322="PRINCIPAL",'TARIFAS 2025'!$B$11,IF(V1322="INTERMEDIA",'TARIFAS 2025'!$C$11,IF(V1322="LEJANA",'TARIFAS 2025'!$D$11))))</f>
        <v>31419</v>
      </c>
      <c r="AA1322" s="63">
        <f t="shared" si="21"/>
        <v>31419</v>
      </c>
    </row>
    <row r="1323" spans="1:27" s="35" customFormat="1">
      <c r="A1323" s="44" t="s">
        <v>67</v>
      </c>
      <c r="B1323" s="44" t="str">
        <f>VLOOKUP(A1323,'CENTROS DE COSTOS'!A:D,2,0)</f>
        <v>0036-0005</v>
      </c>
      <c r="C1323" s="44" t="str">
        <f>VLOOKUP(A1323,'CENTROS DE COSTOS'!A:D,3,0)</f>
        <v>Wompi Noroccidente</v>
      </c>
      <c r="D1323" s="44">
        <v>5147</v>
      </c>
      <c r="E1323" s="44">
        <v>2886474</v>
      </c>
      <c r="F1323" s="44">
        <v>62823</v>
      </c>
      <c r="G1323" s="44" t="s">
        <v>35</v>
      </c>
      <c r="H1323" s="44" t="s">
        <v>122</v>
      </c>
      <c r="I1323" s="44" t="s">
        <v>167</v>
      </c>
      <c r="J1323" s="44" t="s">
        <v>7561</v>
      </c>
      <c r="K1323" s="44" t="s">
        <v>1174</v>
      </c>
      <c r="L1323" s="44" t="s">
        <v>7562</v>
      </c>
      <c r="M1323" s="52">
        <v>45945.62222222222</v>
      </c>
      <c r="N1323" s="52">
        <v>45950.554166666669</v>
      </c>
      <c r="O1323" s="44" t="s">
        <v>37</v>
      </c>
      <c r="P1323" s="44" t="s">
        <v>37</v>
      </c>
      <c r="Q1323" s="44" t="s">
        <v>3805</v>
      </c>
      <c r="R1323" s="44" t="s">
        <v>3806</v>
      </c>
      <c r="S1323" s="44" t="s">
        <v>7563</v>
      </c>
      <c r="T1323" s="44" t="s">
        <v>1178</v>
      </c>
      <c r="U1323" s="44">
        <v>48</v>
      </c>
      <c r="V1323" s="44" t="s">
        <v>42</v>
      </c>
      <c r="W1323" s="44" t="str">
        <f>VLOOKUP(D1323,TIPOLOGIA!A:F,6,0)</f>
        <v>TERRESTRE</v>
      </c>
      <c r="X1323" s="44" t="s">
        <v>3483</v>
      </c>
      <c r="Y1323" s="44">
        <v>1</v>
      </c>
      <c r="Z1323" s="63">
        <f>IF(T1323="SOPORTE_TELEFÓNICO",'TARIFAS 2025'!$B$14,IF(V1323="PRINCIPAL",'TARIFAS 2025'!$B$11,IF(V1323="INTERMEDIA",'TARIFAS 2025'!$C$11,IF(V1323="LEJANA",'TARIFAS 2025'!$D$11))))</f>
        <v>31419</v>
      </c>
      <c r="AA1323" s="63">
        <f t="shared" si="21"/>
        <v>31419</v>
      </c>
    </row>
    <row r="1324" spans="1:27" s="35" customFormat="1">
      <c r="A1324" s="44" t="s">
        <v>88</v>
      </c>
      <c r="B1324" s="44" t="str">
        <f>VLOOKUP(A1324,'CENTROS DE COSTOS'!A:D,2,0)</f>
        <v>0036-0002</v>
      </c>
      <c r="C1324" s="44" t="str">
        <f>VLOOKUP(A1324,'CENTROS DE COSTOS'!A:D,3,0)</f>
        <v>Wompi Eje Cafetero</v>
      </c>
      <c r="D1324" s="44">
        <v>17873</v>
      </c>
      <c r="E1324" s="44">
        <v>2886706</v>
      </c>
      <c r="F1324" s="44">
        <v>49199</v>
      </c>
      <c r="G1324" s="44" t="s">
        <v>35</v>
      </c>
      <c r="H1324" s="44" t="s">
        <v>128</v>
      </c>
      <c r="I1324" s="44" t="s">
        <v>465</v>
      </c>
      <c r="J1324" s="44" t="s">
        <v>7564</v>
      </c>
      <c r="K1324" s="44" t="s">
        <v>1174</v>
      </c>
      <c r="L1324" s="44" t="s">
        <v>7565</v>
      </c>
      <c r="M1324" s="52">
        <v>45945.62777777778</v>
      </c>
      <c r="N1324" s="52">
        <v>45950.555555555555</v>
      </c>
      <c r="O1324" s="44" t="s">
        <v>37</v>
      </c>
      <c r="P1324" s="44" t="s">
        <v>37</v>
      </c>
      <c r="Q1324" s="44" t="s">
        <v>3805</v>
      </c>
      <c r="R1324" s="44" t="s">
        <v>3806</v>
      </c>
      <c r="S1324" s="44" t="s">
        <v>7566</v>
      </c>
      <c r="T1324" s="44" t="s">
        <v>1178</v>
      </c>
      <c r="U1324" s="44">
        <v>56</v>
      </c>
      <c r="V1324" s="44" t="s">
        <v>42</v>
      </c>
      <c r="W1324" s="44" t="str">
        <f>VLOOKUP(D1324,TIPOLOGIA!A:F,6,0)</f>
        <v>TERRESTRE</v>
      </c>
      <c r="X1324" s="44" t="s">
        <v>1880</v>
      </c>
      <c r="Y1324" s="44">
        <v>1</v>
      </c>
      <c r="Z1324" s="63">
        <f>IF(T1324="SOPORTE_TELEFÓNICO",'TARIFAS 2025'!$B$14,IF(V1324="PRINCIPAL",'TARIFAS 2025'!$B$11,IF(V1324="INTERMEDIA",'TARIFAS 2025'!$C$11,IF(V1324="LEJANA",'TARIFAS 2025'!$D$11))))</f>
        <v>31419</v>
      </c>
      <c r="AA1324" s="63">
        <f t="shared" si="21"/>
        <v>31419</v>
      </c>
    </row>
    <row r="1325" spans="1:27" s="35" customFormat="1">
      <c r="A1325" s="44" t="s">
        <v>93</v>
      </c>
      <c r="B1325" s="44" t="str">
        <f>VLOOKUP(A1325,'CENTROS DE COSTOS'!A:D,2,0)</f>
        <v>0036-0003</v>
      </c>
      <c r="C1325" s="44" t="str">
        <f>VLOOKUP(A1325,'CENTROS DE COSTOS'!A:D,3,0)</f>
        <v>Wompi Suroccidente</v>
      </c>
      <c r="D1325" s="44">
        <v>52001</v>
      </c>
      <c r="E1325" s="44">
        <v>2887035</v>
      </c>
      <c r="F1325" s="44">
        <v>71748</v>
      </c>
      <c r="G1325" s="44" t="s">
        <v>35</v>
      </c>
      <c r="H1325" s="44" t="s">
        <v>135</v>
      </c>
      <c r="I1325" s="44" t="s">
        <v>93</v>
      </c>
      <c r="J1325" s="44" t="s">
        <v>7567</v>
      </c>
      <c r="K1325" s="44" t="s">
        <v>1174</v>
      </c>
      <c r="L1325" s="44" t="s">
        <v>7568</v>
      </c>
      <c r="M1325" s="52">
        <v>45945.656944444447</v>
      </c>
      <c r="N1325" s="52">
        <v>45950.563888888886</v>
      </c>
      <c r="O1325" s="44" t="s">
        <v>37</v>
      </c>
      <c r="P1325" s="44" t="s">
        <v>37</v>
      </c>
      <c r="Q1325" s="44" t="s">
        <v>3805</v>
      </c>
      <c r="R1325" s="44" t="s">
        <v>3806</v>
      </c>
      <c r="S1325" s="44" t="s">
        <v>7569</v>
      </c>
      <c r="T1325" s="44" t="s">
        <v>1178</v>
      </c>
      <c r="U1325" s="44">
        <v>24</v>
      </c>
      <c r="V1325" s="44" t="s">
        <v>42</v>
      </c>
      <c r="W1325" s="44" t="str">
        <f>VLOOKUP(D1325,TIPOLOGIA!A:F,6,0)</f>
        <v>TERRESTRE</v>
      </c>
      <c r="X1325" s="44" t="s">
        <v>6472</v>
      </c>
      <c r="Y1325" s="44">
        <v>1</v>
      </c>
      <c r="Z1325" s="63">
        <f>IF(T1325="SOPORTE_TELEFÓNICO",'TARIFAS 2025'!$B$14,IF(V1325="PRINCIPAL",'TARIFAS 2025'!$B$11,IF(V1325="INTERMEDIA",'TARIFAS 2025'!$C$11,IF(V1325="LEJANA",'TARIFAS 2025'!$D$11))))</f>
        <v>31419</v>
      </c>
      <c r="AA1325" s="63">
        <f t="shared" si="21"/>
        <v>31419</v>
      </c>
    </row>
    <row r="1326" spans="1:27" s="35" customFormat="1">
      <c r="A1326" s="44" t="s">
        <v>73</v>
      </c>
      <c r="B1326" s="44" t="str">
        <f>VLOOKUP(A1326,'CENTROS DE COSTOS'!A:D,2,0)</f>
        <v>0036-0004</v>
      </c>
      <c r="C1326" s="44" t="str">
        <f>VLOOKUP(A1326,'CENTROS DE COSTOS'!A:D,3,0)</f>
        <v>Wompi Centro</v>
      </c>
      <c r="D1326" s="44">
        <v>11001</v>
      </c>
      <c r="E1326" s="44">
        <v>2900132</v>
      </c>
      <c r="F1326" s="44">
        <v>49237</v>
      </c>
      <c r="G1326" s="44" t="s">
        <v>35</v>
      </c>
      <c r="H1326" s="44" t="s">
        <v>620</v>
      </c>
      <c r="I1326" s="44" t="s">
        <v>2057</v>
      </c>
      <c r="J1326" s="44" t="s">
        <v>7570</v>
      </c>
      <c r="K1326" s="44" t="s">
        <v>1174</v>
      </c>
      <c r="L1326" s="44" t="s">
        <v>7571</v>
      </c>
      <c r="M1326" s="52">
        <v>45950.333333333336</v>
      </c>
      <c r="N1326" s="52">
        <v>45950.6</v>
      </c>
      <c r="O1326" s="44" t="s">
        <v>37</v>
      </c>
      <c r="P1326" s="44" t="s">
        <v>37</v>
      </c>
      <c r="Q1326" s="44" t="s">
        <v>3805</v>
      </c>
      <c r="R1326" s="44" t="s">
        <v>3806</v>
      </c>
      <c r="S1326" s="44" t="s">
        <v>7572</v>
      </c>
      <c r="T1326" s="44" t="s">
        <v>1178</v>
      </c>
      <c r="U1326" s="44">
        <v>32</v>
      </c>
      <c r="V1326" s="44" t="s">
        <v>42</v>
      </c>
      <c r="W1326" s="44" t="str">
        <f>VLOOKUP(D1326,TIPOLOGIA!A:F,6,0)</f>
        <v>TERRESTRE</v>
      </c>
      <c r="X1326" s="44" t="s">
        <v>1348</v>
      </c>
      <c r="Y1326" s="44">
        <v>1</v>
      </c>
      <c r="Z1326" s="63">
        <f>IF(T1326="SOPORTE_TELEFÓNICO",'TARIFAS 2025'!$B$14,IF(V1326="PRINCIPAL",'TARIFAS 2025'!$B$11,IF(V1326="INTERMEDIA",'TARIFAS 2025'!$C$11,IF(V1326="LEJANA",'TARIFAS 2025'!$D$11))))</f>
        <v>31419</v>
      </c>
      <c r="AA1326" s="63">
        <f t="shared" si="21"/>
        <v>31419</v>
      </c>
    </row>
    <row r="1327" spans="1:27" s="35" customFormat="1">
      <c r="A1327" s="44" t="s">
        <v>90</v>
      </c>
      <c r="B1327" s="44" t="str">
        <f>VLOOKUP(A1327,'CENTROS DE COSTOS'!A:D,2,0)</f>
        <v>0036-0005</v>
      </c>
      <c r="C1327" s="44" t="str">
        <f>VLOOKUP(A1327,'CENTROS DE COSTOS'!A:D,3,0)</f>
        <v>Wompi Noroccidente</v>
      </c>
      <c r="D1327" s="44">
        <v>5190</v>
      </c>
      <c r="E1327" s="44">
        <v>2870177</v>
      </c>
      <c r="F1327" s="44">
        <v>27117</v>
      </c>
      <c r="G1327" s="44" t="s">
        <v>35</v>
      </c>
      <c r="H1327" s="44" t="s">
        <v>122</v>
      </c>
      <c r="I1327" s="44" t="s">
        <v>171</v>
      </c>
      <c r="J1327" s="44" t="s">
        <v>7573</v>
      </c>
      <c r="K1327" s="44" t="s">
        <v>1174</v>
      </c>
      <c r="L1327" s="44" t="s">
        <v>7574</v>
      </c>
      <c r="M1327" s="52">
        <v>45940.613194444442</v>
      </c>
      <c r="N1327" s="52">
        <v>45950.600694444445</v>
      </c>
      <c r="O1327" s="44" t="s">
        <v>37</v>
      </c>
      <c r="P1327" s="44" t="s">
        <v>37</v>
      </c>
      <c r="Q1327" s="44" t="s">
        <v>3805</v>
      </c>
      <c r="R1327" s="44" t="s">
        <v>3806</v>
      </c>
      <c r="S1327" s="44" t="s">
        <v>7575</v>
      </c>
      <c r="T1327" s="44" t="s">
        <v>3828</v>
      </c>
      <c r="U1327" s="44">
        <v>64</v>
      </c>
      <c r="V1327" s="44" t="s">
        <v>43</v>
      </c>
      <c r="W1327" s="44" t="str">
        <f>VLOOKUP(D1327,TIPOLOGIA!A:F,6,0)</f>
        <v>TERRESTRE</v>
      </c>
      <c r="X1327" s="44" t="s">
        <v>3193</v>
      </c>
      <c r="Y1327" s="44">
        <v>1</v>
      </c>
      <c r="Z1327" s="63">
        <f>IF(T1327="SOPORTE_TELEFÓNICO",'TARIFAS 2025'!$B$14,IF(V1327="PRINCIPAL",'TARIFAS 2025'!$B$11,IF(V1327="INTERMEDIA",'TARIFAS 2025'!$C$11,IF(V1327="LEJANA",'TARIFAS 2025'!$D$11))))</f>
        <v>36351</v>
      </c>
      <c r="AA1327" s="63">
        <f t="shared" si="21"/>
        <v>36351</v>
      </c>
    </row>
    <row r="1328" spans="1:27" s="35" customFormat="1">
      <c r="A1328" s="44" t="s">
        <v>73</v>
      </c>
      <c r="B1328" s="44" t="str">
        <f>VLOOKUP(A1328,'CENTROS DE COSTOS'!A:D,2,0)</f>
        <v>0036-0004</v>
      </c>
      <c r="C1328" s="44" t="str">
        <f>VLOOKUP(A1328,'CENTROS DE COSTOS'!A:D,3,0)</f>
        <v>Wompi Centro</v>
      </c>
      <c r="D1328" s="44">
        <v>11001</v>
      </c>
      <c r="E1328" s="44">
        <v>2900903</v>
      </c>
      <c r="F1328" s="44">
        <v>46602</v>
      </c>
      <c r="G1328" s="44" t="s">
        <v>35</v>
      </c>
      <c r="H1328" s="44" t="s">
        <v>620</v>
      </c>
      <c r="I1328" s="44" t="s">
        <v>2057</v>
      </c>
      <c r="J1328" s="44" t="s">
        <v>7576</v>
      </c>
      <c r="K1328" s="44" t="s">
        <v>1174</v>
      </c>
      <c r="L1328" s="44" t="s">
        <v>7577</v>
      </c>
      <c r="M1328" s="52">
        <v>45950.333333333336</v>
      </c>
      <c r="N1328" s="52">
        <v>45950.602777777778</v>
      </c>
      <c r="O1328" s="44" t="s">
        <v>37</v>
      </c>
      <c r="P1328" s="44" t="s">
        <v>37</v>
      </c>
      <c r="Q1328" s="44" t="s">
        <v>3805</v>
      </c>
      <c r="R1328" s="44" t="s">
        <v>3806</v>
      </c>
      <c r="S1328" s="44" t="s">
        <v>7578</v>
      </c>
      <c r="T1328" s="44" t="s">
        <v>1178</v>
      </c>
      <c r="U1328" s="44">
        <v>48</v>
      </c>
      <c r="V1328" s="44" t="s">
        <v>42</v>
      </c>
      <c r="W1328" s="44" t="str">
        <f>VLOOKUP(D1328,TIPOLOGIA!A:F,6,0)</f>
        <v>TERRESTRE</v>
      </c>
      <c r="X1328" s="44" t="s">
        <v>3837</v>
      </c>
      <c r="Y1328" s="44">
        <v>1</v>
      </c>
      <c r="Z1328" s="63">
        <f>IF(T1328="SOPORTE_TELEFÓNICO",'TARIFAS 2025'!$B$14,IF(V1328="PRINCIPAL",'TARIFAS 2025'!$B$11,IF(V1328="INTERMEDIA",'TARIFAS 2025'!$C$11,IF(V1328="LEJANA",'TARIFAS 2025'!$D$11))))</f>
        <v>31419</v>
      </c>
      <c r="AA1328" s="63">
        <f t="shared" si="21"/>
        <v>31419</v>
      </c>
    </row>
    <row r="1329" spans="1:27" s="35" customFormat="1">
      <c r="A1329" s="44" t="s">
        <v>79</v>
      </c>
      <c r="B1329" s="44" t="str">
        <f>VLOOKUP(A1329,'CENTROS DE COSTOS'!A:D,2,0)</f>
        <v>0036-0003</v>
      </c>
      <c r="C1329" s="44" t="str">
        <f>VLOOKUP(A1329,'CENTROS DE COSTOS'!A:D,3,0)</f>
        <v>Wompi Suroccidente</v>
      </c>
      <c r="D1329" s="44">
        <v>76318</v>
      </c>
      <c r="E1329" s="44">
        <v>2870225</v>
      </c>
      <c r="F1329" s="44">
        <v>66941</v>
      </c>
      <c r="G1329" s="44" t="s">
        <v>35</v>
      </c>
      <c r="H1329" s="44" t="s">
        <v>1103</v>
      </c>
      <c r="I1329" s="44" t="s">
        <v>1119</v>
      </c>
      <c r="J1329" s="44" t="s">
        <v>7579</v>
      </c>
      <c r="K1329" s="44" t="s">
        <v>1174</v>
      </c>
      <c r="L1329" s="44" t="s">
        <v>7580</v>
      </c>
      <c r="M1329" s="52">
        <v>45940.607638888891</v>
      </c>
      <c r="N1329" s="52">
        <v>45950.605555555558</v>
      </c>
      <c r="O1329" s="44" t="s">
        <v>37</v>
      </c>
      <c r="P1329" s="44" t="s">
        <v>37</v>
      </c>
      <c r="Q1329" s="44" t="s">
        <v>3805</v>
      </c>
      <c r="R1329" s="44" t="s">
        <v>3806</v>
      </c>
      <c r="S1329" s="44" t="s">
        <v>7581</v>
      </c>
      <c r="T1329" s="44" t="s">
        <v>3828</v>
      </c>
      <c r="U1329" s="44">
        <v>48</v>
      </c>
      <c r="V1329" s="44" t="s">
        <v>43</v>
      </c>
      <c r="W1329" s="44" t="str">
        <f>VLOOKUP(D1329,TIPOLOGIA!A:F,6,0)</f>
        <v>TERRESTRE</v>
      </c>
      <c r="X1329" s="44" t="s">
        <v>3483</v>
      </c>
      <c r="Y1329" s="44">
        <v>1</v>
      </c>
      <c r="Z1329" s="63">
        <f>IF(T1329="SOPORTE_TELEFÓNICO",'TARIFAS 2025'!$B$14,IF(V1329="PRINCIPAL",'TARIFAS 2025'!$B$11,IF(V1329="INTERMEDIA",'TARIFAS 2025'!$C$11,IF(V1329="LEJANA",'TARIFAS 2025'!$D$11))))</f>
        <v>36351</v>
      </c>
      <c r="AA1329" s="63">
        <f t="shared" si="21"/>
        <v>36351</v>
      </c>
    </row>
    <row r="1330" spans="1:27" s="35" customFormat="1">
      <c r="A1330" s="44" t="s">
        <v>90</v>
      </c>
      <c r="B1330" s="44" t="str">
        <f>VLOOKUP(A1330,'CENTROS DE COSTOS'!A:D,2,0)</f>
        <v>0036-0005</v>
      </c>
      <c r="C1330" s="44" t="str">
        <f>VLOOKUP(A1330,'CENTROS DE COSTOS'!A:D,3,0)</f>
        <v>Wompi Noroccidente</v>
      </c>
      <c r="D1330" s="44">
        <v>5088</v>
      </c>
      <c r="E1330" s="44">
        <v>2900291</v>
      </c>
      <c r="F1330" s="44">
        <v>71700</v>
      </c>
      <c r="G1330" s="44" t="s">
        <v>35</v>
      </c>
      <c r="H1330" s="44" t="s">
        <v>122</v>
      </c>
      <c r="I1330" s="44" t="s">
        <v>157</v>
      </c>
      <c r="J1330" s="44" t="s">
        <v>7582</v>
      </c>
      <c r="K1330" s="44" t="s">
        <v>1174</v>
      </c>
      <c r="L1330" s="44" t="s">
        <v>7583</v>
      </c>
      <c r="M1330" s="52">
        <v>45950.333333333336</v>
      </c>
      <c r="N1330" s="52">
        <v>45950.612500000003</v>
      </c>
      <c r="O1330" s="44" t="s">
        <v>37</v>
      </c>
      <c r="P1330" s="44" t="s">
        <v>37</v>
      </c>
      <c r="Q1330" s="44" t="s">
        <v>3805</v>
      </c>
      <c r="R1330" s="44" t="s">
        <v>3806</v>
      </c>
      <c r="S1330" s="44" t="s">
        <v>7584</v>
      </c>
      <c r="T1330" s="44" t="s">
        <v>1178</v>
      </c>
      <c r="U1330" s="44">
        <v>40</v>
      </c>
      <c r="V1330" s="44" t="s">
        <v>42</v>
      </c>
      <c r="W1330" s="44" t="str">
        <f>VLOOKUP(D1330,TIPOLOGIA!A:F,6,0)</f>
        <v>TERRESTRE</v>
      </c>
      <c r="X1330" s="44" t="s">
        <v>7585</v>
      </c>
      <c r="Y1330" s="44">
        <v>1</v>
      </c>
      <c r="Z1330" s="63">
        <f>IF(T1330="SOPORTE_TELEFÓNICO",'TARIFAS 2025'!$B$14,IF(V1330="PRINCIPAL",'TARIFAS 2025'!$B$11,IF(V1330="INTERMEDIA",'TARIFAS 2025'!$C$11,IF(V1330="LEJANA",'TARIFAS 2025'!$D$11))))</f>
        <v>31419</v>
      </c>
      <c r="AA1330" s="63">
        <f t="shared" si="21"/>
        <v>31419</v>
      </c>
    </row>
    <row r="1331" spans="1:27" s="35" customFormat="1">
      <c r="A1331" s="44" t="s">
        <v>82</v>
      </c>
      <c r="B1331" s="44" t="str">
        <f>VLOOKUP(A1331,'CENTROS DE COSTOS'!A:D,2,0)</f>
        <v>0036-0001</v>
      </c>
      <c r="C1331" s="44" t="str">
        <f>VLOOKUP(A1331,'CENTROS DE COSTOS'!A:D,3,0)</f>
        <v>Wompi Costa</v>
      </c>
      <c r="D1331" s="44">
        <v>13001</v>
      </c>
      <c r="E1331" s="44">
        <v>2900199</v>
      </c>
      <c r="F1331" s="44">
        <v>49765</v>
      </c>
      <c r="G1331" s="44" t="s">
        <v>35</v>
      </c>
      <c r="H1331" s="44" t="s">
        <v>277</v>
      </c>
      <c r="I1331" s="44" t="s">
        <v>82</v>
      </c>
      <c r="J1331" s="44" t="s">
        <v>7586</v>
      </c>
      <c r="K1331" s="44" t="s">
        <v>1174</v>
      </c>
      <c r="L1331" s="44" t="s">
        <v>7587</v>
      </c>
      <c r="M1331" s="52">
        <v>45950.333333333336</v>
      </c>
      <c r="N1331" s="52">
        <v>45950.615277777775</v>
      </c>
      <c r="O1331" s="44" t="s">
        <v>37</v>
      </c>
      <c r="P1331" s="44" t="s">
        <v>37</v>
      </c>
      <c r="Q1331" s="44" t="s">
        <v>3805</v>
      </c>
      <c r="R1331" s="44" t="s">
        <v>3806</v>
      </c>
      <c r="S1331" s="44" t="s">
        <v>7588</v>
      </c>
      <c r="T1331" s="44" t="s">
        <v>1178</v>
      </c>
      <c r="U1331" s="44">
        <v>32</v>
      </c>
      <c r="V1331" s="44" t="s">
        <v>42</v>
      </c>
      <c r="W1331" s="44" t="str">
        <f>VLOOKUP(D1331,TIPOLOGIA!A:F,6,0)</f>
        <v>TERRESTRE</v>
      </c>
      <c r="X1331" s="44" t="s">
        <v>1384</v>
      </c>
      <c r="Y1331" s="44">
        <v>1</v>
      </c>
      <c r="Z1331" s="63">
        <f>IF(T1331="SOPORTE_TELEFÓNICO",'TARIFAS 2025'!$B$14,IF(V1331="PRINCIPAL",'TARIFAS 2025'!$B$11,IF(V1331="INTERMEDIA",'TARIFAS 2025'!$C$11,IF(V1331="LEJANA",'TARIFAS 2025'!$D$11))))</f>
        <v>31419</v>
      </c>
      <c r="AA1331" s="63">
        <f t="shared" si="21"/>
        <v>31419</v>
      </c>
    </row>
    <row r="1332" spans="1:27" s="35" customFormat="1">
      <c r="A1332" s="44" t="s">
        <v>73</v>
      </c>
      <c r="B1332" s="44" t="str">
        <f>VLOOKUP(A1332,'CENTROS DE COSTOS'!A:D,2,0)</f>
        <v>0036-0004</v>
      </c>
      <c r="C1332" s="44" t="str">
        <f>VLOOKUP(A1332,'CENTROS DE COSTOS'!A:D,3,0)</f>
        <v>Wompi Centro</v>
      </c>
      <c r="D1332" s="44">
        <v>11001</v>
      </c>
      <c r="E1332" s="44">
        <v>2900069</v>
      </c>
      <c r="F1332" s="44">
        <v>75358</v>
      </c>
      <c r="G1332" s="44" t="s">
        <v>35</v>
      </c>
      <c r="H1332" s="44" t="s">
        <v>620</v>
      </c>
      <c r="I1332" s="44" t="s">
        <v>2057</v>
      </c>
      <c r="J1332" s="44" t="s">
        <v>3323</v>
      </c>
      <c r="K1332" s="44" t="s">
        <v>1174</v>
      </c>
      <c r="L1332" s="44" t="s">
        <v>7589</v>
      </c>
      <c r="M1332" s="52">
        <v>45950.333333333336</v>
      </c>
      <c r="N1332" s="52">
        <v>45950.618750000001</v>
      </c>
      <c r="O1332" s="44" t="s">
        <v>37</v>
      </c>
      <c r="P1332" s="44" t="s">
        <v>37</v>
      </c>
      <c r="Q1332" s="44" t="s">
        <v>3805</v>
      </c>
      <c r="R1332" s="44" t="s">
        <v>3806</v>
      </c>
      <c r="S1332" s="44" t="s">
        <v>7590</v>
      </c>
      <c r="T1332" s="44" t="s">
        <v>1178</v>
      </c>
      <c r="U1332" s="44">
        <v>24</v>
      </c>
      <c r="V1332" s="44" t="s">
        <v>42</v>
      </c>
      <c r="W1332" s="44" t="str">
        <f>VLOOKUP(D1332,TIPOLOGIA!A:F,6,0)</f>
        <v>TERRESTRE</v>
      </c>
      <c r="X1332" s="44" t="s">
        <v>1751</v>
      </c>
      <c r="Y1332" s="44">
        <v>1</v>
      </c>
      <c r="Z1332" s="63">
        <f>IF(T1332="SOPORTE_TELEFÓNICO",'TARIFAS 2025'!$B$14,IF(V1332="PRINCIPAL",'TARIFAS 2025'!$B$11,IF(V1332="INTERMEDIA",'TARIFAS 2025'!$C$11,IF(V1332="LEJANA",'TARIFAS 2025'!$D$11))))</f>
        <v>31419</v>
      </c>
      <c r="AA1332" s="63">
        <f t="shared" si="21"/>
        <v>31419</v>
      </c>
    </row>
    <row r="1333" spans="1:27" s="35" customFormat="1">
      <c r="A1333" s="44" t="s">
        <v>70</v>
      </c>
      <c r="B1333" s="44" t="str">
        <f>VLOOKUP(A1333,'CENTROS DE COSTOS'!A:D,2,0)</f>
        <v>0036-0001</v>
      </c>
      <c r="C1333" s="44" t="str">
        <f>VLOOKUP(A1333,'CENTROS DE COSTOS'!A:D,3,0)</f>
        <v>Wompi Costa</v>
      </c>
      <c r="D1333" s="44">
        <v>8001</v>
      </c>
      <c r="E1333" s="44">
        <v>2871250</v>
      </c>
      <c r="F1333" s="44">
        <v>47262</v>
      </c>
      <c r="G1333" s="44" t="s">
        <v>35</v>
      </c>
      <c r="H1333" s="44" t="s">
        <v>255</v>
      </c>
      <c r="I1333" s="44" t="s">
        <v>70</v>
      </c>
      <c r="J1333" s="44" t="s">
        <v>2420</v>
      </c>
      <c r="K1333" s="44" t="s">
        <v>1174</v>
      </c>
      <c r="L1333" s="44" t="s">
        <v>7591</v>
      </c>
      <c r="M1333" s="52">
        <v>45940.704861111109</v>
      </c>
      <c r="N1333" s="52">
        <v>45950.620833333334</v>
      </c>
      <c r="O1333" s="44" t="s">
        <v>37</v>
      </c>
      <c r="P1333" s="44" t="s">
        <v>37</v>
      </c>
      <c r="Q1333" s="44" t="s">
        <v>3805</v>
      </c>
      <c r="R1333" s="44" t="s">
        <v>3806</v>
      </c>
      <c r="S1333" s="44" t="s">
        <v>7592</v>
      </c>
      <c r="T1333" s="44" t="s">
        <v>1178</v>
      </c>
      <c r="U1333" s="44">
        <v>32</v>
      </c>
      <c r="V1333" s="44" t="s">
        <v>42</v>
      </c>
      <c r="W1333" s="44" t="str">
        <f>VLOOKUP(D1333,TIPOLOGIA!A:F,6,0)</f>
        <v>TERRESTRE</v>
      </c>
      <c r="X1333" s="44" t="s">
        <v>1366</v>
      </c>
      <c r="Y1333" s="44">
        <v>1</v>
      </c>
      <c r="Z1333" s="63">
        <f>IF(T1333="SOPORTE_TELEFÓNICO",'TARIFAS 2025'!$B$14,IF(V1333="PRINCIPAL",'TARIFAS 2025'!$B$11,IF(V1333="INTERMEDIA",'TARIFAS 2025'!$C$11,IF(V1333="LEJANA",'TARIFAS 2025'!$D$11))))</f>
        <v>31419</v>
      </c>
      <c r="AA1333" s="63">
        <f t="shared" si="21"/>
        <v>31419</v>
      </c>
    </row>
    <row r="1334" spans="1:27" s="35" customFormat="1">
      <c r="A1334" s="44" t="s">
        <v>93</v>
      </c>
      <c r="B1334" s="44" t="str">
        <f>VLOOKUP(A1334,'CENTROS DE COSTOS'!A:D,2,0)</f>
        <v>0036-0003</v>
      </c>
      <c r="C1334" s="44" t="str">
        <f>VLOOKUP(A1334,'CENTROS DE COSTOS'!A:D,3,0)</f>
        <v>Wompi Suroccidente</v>
      </c>
      <c r="D1334" s="44">
        <v>52001</v>
      </c>
      <c r="E1334" s="44">
        <v>2900116</v>
      </c>
      <c r="F1334" s="44">
        <v>20570</v>
      </c>
      <c r="G1334" s="44" t="s">
        <v>35</v>
      </c>
      <c r="H1334" s="44" t="s">
        <v>135</v>
      </c>
      <c r="I1334" s="44" t="s">
        <v>93</v>
      </c>
      <c r="J1334" s="44" t="s">
        <v>7593</v>
      </c>
      <c r="K1334" s="44" t="s">
        <v>1174</v>
      </c>
      <c r="L1334" s="44" t="s">
        <v>7594</v>
      </c>
      <c r="M1334" s="52">
        <v>45950.333333333336</v>
      </c>
      <c r="N1334" s="52">
        <v>45950.625</v>
      </c>
      <c r="O1334" s="44" t="s">
        <v>37</v>
      </c>
      <c r="P1334" s="44" t="s">
        <v>37</v>
      </c>
      <c r="Q1334" s="44" t="s">
        <v>3805</v>
      </c>
      <c r="R1334" s="44" t="s">
        <v>3806</v>
      </c>
      <c r="S1334" s="44" t="s">
        <v>7595</v>
      </c>
      <c r="T1334" s="44" t="s">
        <v>1178</v>
      </c>
      <c r="U1334" s="44">
        <v>32</v>
      </c>
      <c r="V1334" s="44" t="s">
        <v>42</v>
      </c>
      <c r="W1334" s="44" t="str">
        <f>VLOOKUP(D1334,TIPOLOGIA!A:F,6,0)</f>
        <v>TERRESTRE</v>
      </c>
      <c r="X1334" s="44" t="s">
        <v>4388</v>
      </c>
      <c r="Y1334" s="44">
        <v>1</v>
      </c>
      <c r="Z1334" s="63">
        <f>IF(T1334="SOPORTE_TELEFÓNICO",'TARIFAS 2025'!$B$14,IF(V1334="PRINCIPAL",'TARIFAS 2025'!$B$11,IF(V1334="INTERMEDIA",'TARIFAS 2025'!$C$11,IF(V1334="LEJANA",'TARIFAS 2025'!$D$11))))</f>
        <v>31419</v>
      </c>
      <c r="AA1334" s="63">
        <f t="shared" si="21"/>
        <v>31419</v>
      </c>
    </row>
    <row r="1335" spans="1:27" s="35" customFormat="1">
      <c r="A1335" s="44" t="s">
        <v>87</v>
      </c>
      <c r="B1335" s="44" t="str">
        <f>VLOOKUP(A1335,'CENTROS DE COSTOS'!A:D,2,0)</f>
        <v>0036-0006</v>
      </c>
      <c r="C1335" s="44" t="str">
        <f>VLOOKUP(A1335,'CENTROS DE COSTOS'!A:D,3,0)</f>
        <v>Wompi Oriente</v>
      </c>
      <c r="D1335" s="44">
        <v>73001</v>
      </c>
      <c r="E1335" s="44">
        <v>2900087</v>
      </c>
      <c r="F1335" s="44">
        <v>74382</v>
      </c>
      <c r="G1335" s="44" t="s">
        <v>35</v>
      </c>
      <c r="H1335" s="44" t="s">
        <v>1058</v>
      </c>
      <c r="I1335" s="44" t="s">
        <v>87</v>
      </c>
      <c r="J1335" s="44" t="s">
        <v>7596</v>
      </c>
      <c r="K1335" s="44" t="s">
        <v>1174</v>
      </c>
      <c r="L1335" s="44" t="s">
        <v>7597</v>
      </c>
      <c r="M1335" s="52">
        <v>45950.333333333336</v>
      </c>
      <c r="N1335" s="52">
        <v>45950.626388888886</v>
      </c>
      <c r="O1335" s="44" t="s">
        <v>37</v>
      </c>
      <c r="P1335" s="44" t="s">
        <v>37</v>
      </c>
      <c r="Q1335" s="44" t="s">
        <v>3805</v>
      </c>
      <c r="R1335" s="44" t="s">
        <v>3806</v>
      </c>
      <c r="S1335" s="44" t="s">
        <v>7598</v>
      </c>
      <c r="T1335" s="44" t="s">
        <v>1178</v>
      </c>
      <c r="U1335" s="44">
        <v>24</v>
      </c>
      <c r="V1335" s="44" t="s">
        <v>42</v>
      </c>
      <c r="W1335" s="44" t="str">
        <f>VLOOKUP(D1335,TIPOLOGIA!A:F,6,0)</f>
        <v>TERRESTRE</v>
      </c>
      <c r="X1335" s="44" t="s">
        <v>1901</v>
      </c>
      <c r="Y1335" s="44">
        <v>1</v>
      </c>
      <c r="Z1335" s="63">
        <f>IF(T1335="SOPORTE_TELEFÓNICO",'TARIFAS 2025'!$B$14,IF(V1335="PRINCIPAL",'TARIFAS 2025'!$B$11,IF(V1335="INTERMEDIA",'TARIFAS 2025'!$C$11,IF(V1335="LEJANA",'TARIFAS 2025'!$D$11))))</f>
        <v>31419</v>
      </c>
      <c r="AA1335" s="63">
        <f t="shared" si="21"/>
        <v>31419</v>
      </c>
    </row>
    <row r="1336" spans="1:27" s="35" customFormat="1">
      <c r="A1336" s="44" t="s">
        <v>93</v>
      </c>
      <c r="B1336" s="44" t="str">
        <f>VLOOKUP(A1336,'CENTROS DE COSTOS'!A:D,2,0)</f>
        <v>0036-0003</v>
      </c>
      <c r="C1336" s="44" t="str">
        <f>VLOOKUP(A1336,'CENTROS DE COSTOS'!A:D,3,0)</f>
        <v>Wompi Suroccidente</v>
      </c>
      <c r="D1336" s="44">
        <v>52001</v>
      </c>
      <c r="E1336" s="44">
        <v>2900208</v>
      </c>
      <c r="F1336" s="44">
        <v>79822</v>
      </c>
      <c r="G1336" s="44" t="s">
        <v>35</v>
      </c>
      <c r="H1336" s="44" t="s">
        <v>135</v>
      </c>
      <c r="I1336" s="44" t="s">
        <v>93</v>
      </c>
      <c r="J1336" s="44" t="s">
        <v>7599</v>
      </c>
      <c r="K1336" s="44" t="s">
        <v>1174</v>
      </c>
      <c r="L1336" s="44" t="s">
        <v>7600</v>
      </c>
      <c r="M1336" s="52">
        <v>45950.333333333336</v>
      </c>
      <c r="N1336" s="52">
        <v>45950.631944444445</v>
      </c>
      <c r="O1336" s="44" t="s">
        <v>37</v>
      </c>
      <c r="P1336" s="44" t="s">
        <v>37</v>
      </c>
      <c r="Q1336" s="44" t="s">
        <v>3805</v>
      </c>
      <c r="R1336" s="44" t="s">
        <v>3806</v>
      </c>
      <c r="S1336" s="44" t="s">
        <v>7601</v>
      </c>
      <c r="T1336" s="44" t="s">
        <v>1178</v>
      </c>
      <c r="U1336" s="44">
        <v>16</v>
      </c>
      <c r="V1336" s="44" t="s">
        <v>42</v>
      </c>
      <c r="W1336" s="44" t="str">
        <f>VLOOKUP(D1336,TIPOLOGIA!A:F,6,0)</f>
        <v>TERRESTRE</v>
      </c>
      <c r="X1336" s="44" t="s">
        <v>2253</v>
      </c>
      <c r="Y1336" s="44">
        <v>1</v>
      </c>
      <c r="Z1336" s="63">
        <f>IF(T1336="SOPORTE_TELEFÓNICO",'TARIFAS 2025'!$B$14,IF(V1336="PRINCIPAL",'TARIFAS 2025'!$B$11,IF(V1336="INTERMEDIA",'TARIFAS 2025'!$C$11,IF(V1336="LEJANA",'TARIFAS 2025'!$D$11))))</f>
        <v>31419</v>
      </c>
      <c r="AA1336" s="63">
        <f t="shared" si="21"/>
        <v>31419</v>
      </c>
    </row>
    <row r="1337" spans="1:27" s="35" customFormat="1">
      <c r="A1337" s="44" t="s">
        <v>90</v>
      </c>
      <c r="B1337" s="44" t="str">
        <f>VLOOKUP(A1337,'CENTROS DE COSTOS'!A:D,2,0)</f>
        <v>0036-0005</v>
      </c>
      <c r="C1337" s="44" t="str">
        <f>VLOOKUP(A1337,'CENTROS DE COSTOS'!A:D,3,0)</f>
        <v>Wompi Noroccidente</v>
      </c>
      <c r="D1337" s="44">
        <v>5088</v>
      </c>
      <c r="E1337" s="44">
        <v>2900436</v>
      </c>
      <c r="F1337" s="44">
        <v>48347</v>
      </c>
      <c r="G1337" s="44" t="s">
        <v>35</v>
      </c>
      <c r="H1337" s="44" t="s">
        <v>122</v>
      </c>
      <c r="I1337" s="44" t="s">
        <v>157</v>
      </c>
      <c r="J1337" s="44" t="s">
        <v>5558</v>
      </c>
      <c r="K1337" s="44" t="s">
        <v>1174</v>
      </c>
      <c r="L1337" s="44" t="s">
        <v>7602</v>
      </c>
      <c r="M1337" s="52">
        <v>45950.333333333336</v>
      </c>
      <c r="N1337" s="52">
        <v>45950.633333333331</v>
      </c>
      <c r="O1337" s="44" t="s">
        <v>37</v>
      </c>
      <c r="P1337" s="44" t="s">
        <v>37</v>
      </c>
      <c r="Q1337" s="44" t="s">
        <v>3805</v>
      </c>
      <c r="R1337" s="44" t="s">
        <v>3806</v>
      </c>
      <c r="S1337" s="44" t="s">
        <v>7603</v>
      </c>
      <c r="T1337" s="44" t="s">
        <v>1178</v>
      </c>
      <c r="U1337" s="44">
        <v>64</v>
      </c>
      <c r="V1337" s="44" t="s">
        <v>42</v>
      </c>
      <c r="W1337" s="44" t="str">
        <f>VLOOKUP(D1337,TIPOLOGIA!A:F,6,0)</f>
        <v>TERRESTRE</v>
      </c>
      <c r="X1337" s="44" t="s">
        <v>1901</v>
      </c>
      <c r="Y1337" s="44">
        <v>1</v>
      </c>
      <c r="Z1337" s="63">
        <f>IF(T1337="SOPORTE_TELEFÓNICO",'TARIFAS 2025'!$B$14,IF(V1337="PRINCIPAL",'TARIFAS 2025'!$B$11,IF(V1337="INTERMEDIA",'TARIFAS 2025'!$C$11,IF(V1337="LEJANA",'TARIFAS 2025'!$D$11))))</f>
        <v>31419</v>
      </c>
      <c r="AA1337" s="63">
        <f t="shared" si="21"/>
        <v>31419</v>
      </c>
    </row>
    <row r="1338" spans="1:27" s="35" customFormat="1">
      <c r="A1338" s="44" t="s">
        <v>79</v>
      </c>
      <c r="B1338" s="44" t="str">
        <f>VLOOKUP(A1338,'CENTROS DE COSTOS'!A:D,2,0)</f>
        <v>0036-0003</v>
      </c>
      <c r="C1338" s="44" t="str">
        <f>VLOOKUP(A1338,'CENTROS DE COSTOS'!A:D,3,0)</f>
        <v>Wompi Suroccidente</v>
      </c>
      <c r="D1338" s="44">
        <v>76306</v>
      </c>
      <c r="E1338" s="44">
        <v>2870840</v>
      </c>
      <c r="F1338" s="44">
        <v>65267</v>
      </c>
      <c r="G1338" s="44" t="s">
        <v>35</v>
      </c>
      <c r="H1338" s="44" t="s">
        <v>1103</v>
      </c>
      <c r="I1338" s="44" t="s">
        <v>1118</v>
      </c>
      <c r="J1338" s="44" t="s">
        <v>7604</v>
      </c>
      <c r="K1338" s="44" t="s">
        <v>1174</v>
      </c>
      <c r="L1338" s="44" t="s">
        <v>7605</v>
      </c>
      <c r="M1338" s="52">
        <v>45940.663194444445</v>
      </c>
      <c r="N1338" s="52">
        <v>45950.640277777777</v>
      </c>
      <c r="O1338" s="44" t="s">
        <v>37</v>
      </c>
      <c r="P1338" s="44" t="s">
        <v>37</v>
      </c>
      <c r="Q1338" s="44" t="s">
        <v>3805</v>
      </c>
      <c r="R1338" s="44" t="s">
        <v>3806</v>
      </c>
      <c r="S1338" s="44" t="s">
        <v>7606</v>
      </c>
      <c r="T1338" s="44" t="s">
        <v>3828</v>
      </c>
      <c r="U1338" s="44">
        <v>64</v>
      </c>
      <c r="V1338" s="44" t="s">
        <v>43</v>
      </c>
      <c r="W1338" s="44" t="str">
        <f>VLOOKUP(D1338,TIPOLOGIA!A:F,6,0)</f>
        <v>TERRESTRE</v>
      </c>
      <c r="X1338" s="44" t="s">
        <v>1384</v>
      </c>
      <c r="Y1338" s="44">
        <v>1</v>
      </c>
      <c r="Z1338" s="63">
        <f>IF(T1338="SOPORTE_TELEFÓNICO",'TARIFAS 2025'!$B$14,IF(V1338="PRINCIPAL",'TARIFAS 2025'!$B$11,IF(V1338="INTERMEDIA",'TARIFAS 2025'!$C$11,IF(V1338="LEJANA",'TARIFAS 2025'!$D$11))))</f>
        <v>36351</v>
      </c>
      <c r="AA1338" s="63">
        <f t="shared" si="21"/>
        <v>36351</v>
      </c>
    </row>
    <row r="1339" spans="1:27" s="35" customFormat="1">
      <c r="A1339" s="44" t="s">
        <v>94</v>
      </c>
      <c r="B1339" s="44" t="str">
        <f>VLOOKUP(A1339,'CENTROS DE COSTOS'!A:D,2,0)</f>
        <v>0036-0002</v>
      </c>
      <c r="C1339" s="44" t="str">
        <f>VLOOKUP(A1339,'CENTROS DE COSTOS'!A:D,3,0)</f>
        <v>Wompi Eje Cafetero</v>
      </c>
      <c r="D1339" s="44">
        <v>66001</v>
      </c>
      <c r="E1339" s="44">
        <v>2866000</v>
      </c>
      <c r="F1339" s="44">
        <v>18137</v>
      </c>
      <c r="G1339" s="44" t="s">
        <v>35</v>
      </c>
      <c r="H1339" s="44" t="s">
        <v>460</v>
      </c>
      <c r="I1339" s="44" t="s">
        <v>94</v>
      </c>
      <c r="J1339" s="44" t="s">
        <v>7607</v>
      </c>
      <c r="K1339" s="44" t="s">
        <v>1174</v>
      </c>
      <c r="L1339" s="44" t="s">
        <v>7608</v>
      </c>
      <c r="M1339" s="52">
        <v>45940.333333333336</v>
      </c>
      <c r="N1339" s="52">
        <v>45950.640277777777</v>
      </c>
      <c r="O1339" s="44" t="s">
        <v>37</v>
      </c>
      <c r="P1339" s="44" t="s">
        <v>37</v>
      </c>
      <c r="Q1339" s="44" t="s">
        <v>3805</v>
      </c>
      <c r="R1339" s="44" t="s">
        <v>3806</v>
      </c>
      <c r="S1339" s="44" t="s">
        <v>7609</v>
      </c>
      <c r="T1339" s="44" t="s">
        <v>1178</v>
      </c>
      <c r="U1339" s="44">
        <v>56</v>
      </c>
      <c r="V1339" s="44" t="s">
        <v>42</v>
      </c>
      <c r="W1339" s="44" t="str">
        <f>VLOOKUP(D1339,TIPOLOGIA!A:F,6,0)</f>
        <v>TERRESTRE</v>
      </c>
      <c r="X1339" s="44" t="s">
        <v>5226</v>
      </c>
      <c r="Y1339" s="44">
        <v>1</v>
      </c>
      <c r="Z1339" s="63">
        <f>IF(T1339="SOPORTE_TELEFÓNICO",'TARIFAS 2025'!$B$14,IF(V1339="PRINCIPAL",'TARIFAS 2025'!$B$11,IF(V1339="INTERMEDIA",'TARIFAS 2025'!$C$11,IF(V1339="LEJANA",'TARIFAS 2025'!$D$11))))</f>
        <v>31419</v>
      </c>
      <c r="AA1339" s="63">
        <f t="shared" si="21"/>
        <v>31419</v>
      </c>
    </row>
    <row r="1340" spans="1:27" s="35" customFormat="1">
      <c r="A1340" s="44" t="s">
        <v>73</v>
      </c>
      <c r="B1340" s="44" t="str">
        <f>VLOOKUP(A1340,'CENTROS DE COSTOS'!A:D,2,0)</f>
        <v>0036-0004</v>
      </c>
      <c r="C1340" s="44" t="str">
        <f>VLOOKUP(A1340,'CENTROS DE COSTOS'!A:D,3,0)</f>
        <v>Wompi Centro</v>
      </c>
      <c r="D1340" s="44">
        <v>11001</v>
      </c>
      <c r="E1340" s="44">
        <v>2900057</v>
      </c>
      <c r="F1340" s="44">
        <v>81378</v>
      </c>
      <c r="G1340" s="44" t="s">
        <v>35</v>
      </c>
      <c r="H1340" s="44" t="s">
        <v>620</v>
      </c>
      <c r="I1340" s="44" t="s">
        <v>73</v>
      </c>
      <c r="J1340" s="44" t="s">
        <v>7610</v>
      </c>
      <c r="K1340" s="44" t="s">
        <v>1174</v>
      </c>
      <c r="L1340" s="44" t="s">
        <v>7611</v>
      </c>
      <c r="M1340" s="52">
        <v>45950.333333333336</v>
      </c>
      <c r="N1340" s="52">
        <v>45950.640277777777</v>
      </c>
      <c r="O1340" s="44" t="s">
        <v>37</v>
      </c>
      <c r="P1340" s="44" t="s">
        <v>37</v>
      </c>
      <c r="Q1340" s="44" t="s">
        <v>3805</v>
      </c>
      <c r="R1340" s="44" t="s">
        <v>3806</v>
      </c>
      <c r="S1340" s="44" t="s">
        <v>7612</v>
      </c>
      <c r="T1340" s="44" t="s">
        <v>1178</v>
      </c>
      <c r="U1340" s="44">
        <v>16</v>
      </c>
      <c r="V1340" s="44" t="s">
        <v>42</v>
      </c>
      <c r="W1340" s="44" t="str">
        <f>VLOOKUP(D1340,TIPOLOGIA!A:F,6,0)</f>
        <v>TERRESTRE</v>
      </c>
      <c r="X1340" s="44" t="s">
        <v>1321</v>
      </c>
      <c r="Y1340" s="44">
        <v>1</v>
      </c>
      <c r="Z1340" s="63">
        <f>IF(T1340="SOPORTE_TELEFÓNICO",'TARIFAS 2025'!$B$14,IF(V1340="PRINCIPAL",'TARIFAS 2025'!$B$11,IF(V1340="INTERMEDIA",'TARIFAS 2025'!$C$11,IF(V1340="LEJANA",'TARIFAS 2025'!$D$11))))</f>
        <v>31419</v>
      </c>
      <c r="AA1340" s="63">
        <f t="shared" si="21"/>
        <v>31419</v>
      </c>
    </row>
    <row r="1341" spans="1:27" s="35" customFormat="1">
      <c r="A1341" s="44" t="s">
        <v>88</v>
      </c>
      <c r="B1341" s="44" t="str">
        <f>VLOOKUP(A1341,'CENTROS DE COSTOS'!A:D,2,0)</f>
        <v>0036-0002</v>
      </c>
      <c r="C1341" s="44" t="str">
        <f>VLOOKUP(A1341,'CENTROS DE COSTOS'!A:D,3,0)</f>
        <v>Wompi Eje Cafetero</v>
      </c>
      <c r="D1341" s="44">
        <v>17001</v>
      </c>
      <c r="E1341" s="44">
        <v>2875534</v>
      </c>
      <c r="F1341" s="44">
        <v>46129</v>
      </c>
      <c r="G1341" s="44" t="s">
        <v>35</v>
      </c>
      <c r="H1341" s="44" t="s">
        <v>128</v>
      </c>
      <c r="I1341" s="44" t="s">
        <v>88</v>
      </c>
      <c r="J1341" s="44" t="s">
        <v>7613</v>
      </c>
      <c r="K1341" s="44" t="s">
        <v>1174</v>
      </c>
      <c r="L1341" s="44" t="s">
        <v>7614</v>
      </c>
      <c r="M1341" s="52">
        <v>45944.354166666664</v>
      </c>
      <c r="N1341" s="52">
        <v>45950.642361111109</v>
      </c>
      <c r="O1341" s="44" t="s">
        <v>37</v>
      </c>
      <c r="P1341" s="44" t="s">
        <v>37</v>
      </c>
      <c r="Q1341" s="44" t="s">
        <v>3805</v>
      </c>
      <c r="R1341" s="44" t="s">
        <v>3806</v>
      </c>
      <c r="S1341" s="44" t="s">
        <v>7615</v>
      </c>
      <c r="T1341" s="44" t="s">
        <v>1178</v>
      </c>
      <c r="U1341" s="44">
        <v>40</v>
      </c>
      <c r="V1341" s="44" t="s">
        <v>42</v>
      </c>
      <c r="W1341" s="44" t="str">
        <f>VLOOKUP(D1341,TIPOLOGIA!A:F,6,0)</f>
        <v>TERRESTRE</v>
      </c>
      <c r="X1341" s="44" t="s">
        <v>3193</v>
      </c>
      <c r="Y1341" s="44">
        <v>1</v>
      </c>
      <c r="Z1341" s="63">
        <f>IF(T1341="SOPORTE_TELEFÓNICO",'TARIFAS 2025'!$B$14,IF(V1341="PRINCIPAL",'TARIFAS 2025'!$B$11,IF(V1341="INTERMEDIA",'TARIFAS 2025'!$C$11,IF(V1341="LEJANA",'TARIFAS 2025'!$D$11))))</f>
        <v>31419</v>
      </c>
      <c r="AA1341" s="63">
        <f t="shared" si="21"/>
        <v>31419</v>
      </c>
    </row>
    <row r="1342" spans="1:27" s="35" customFormat="1">
      <c r="A1342" s="44" t="s">
        <v>94</v>
      </c>
      <c r="B1342" s="44" t="str">
        <f>VLOOKUP(A1342,'CENTROS DE COSTOS'!A:D,2,0)</f>
        <v>0036-0002</v>
      </c>
      <c r="C1342" s="44" t="str">
        <f>VLOOKUP(A1342,'CENTROS DE COSTOS'!A:D,3,0)</f>
        <v>Wompi Eje Cafetero</v>
      </c>
      <c r="D1342" s="44">
        <v>63594</v>
      </c>
      <c r="E1342" s="44">
        <v>2878739</v>
      </c>
      <c r="F1342" s="44">
        <v>40653</v>
      </c>
      <c r="G1342" s="44" t="s">
        <v>35</v>
      </c>
      <c r="H1342" s="44" t="s">
        <v>941</v>
      </c>
      <c r="I1342" s="44" t="s">
        <v>949</v>
      </c>
      <c r="J1342" s="44" t="s">
        <v>7616</v>
      </c>
      <c r="K1342" s="44" t="s">
        <v>1174</v>
      </c>
      <c r="L1342" s="44" t="s">
        <v>7617</v>
      </c>
      <c r="M1342" s="52">
        <v>45944.553379629629</v>
      </c>
      <c r="N1342" s="52">
        <v>45950.643055555556</v>
      </c>
      <c r="O1342" s="44" t="s">
        <v>37</v>
      </c>
      <c r="P1342" s="44" t="s">
        <v>37</v>
      </c>
      <c r="Q1342" s="44" t="s">
        <v>3805</v>
      </c>
      <c r="R1342" s="44" t="s">
        <v>3806</v>
      </c>
      <c r="S1342" s="44" t="s">
        <v>7618</v>
      </c>
      <c r="T1342" s="44" t="s">
        <v>3828</v>
      </c>
      <c r="U1342" s="44"/>
      <c r="V1342" s="44" t="s">
        <v>43</v>
      </c>
      <c r="W1342" s="44" t="str">
        <f>VLOOKUP(D1342,TIPOLOGIA!A:F,6,0)</f>
        <v>TERRESTRE</v>
      </c>
      <c r="X1342" s="44" t="s">
        <v>1440</v>
      </c>
      <c r="Y1342" s="44">
        <v>1</v>
      </c>
      <c r="Z1342" s="63">
        <f>IF(T1342="SOPORTE_TELEFÓNICO",'TARIFAS 2025'!$B$14,IF(V1342="PRINCIPAL",'TARIFAS 2025'!$B$11,IF(V1342="INTERMEDIA",'TARIFAS 2025'!$C$11,IF(V1342="LEJANA",'TARIFAS 2025'!$D$11))))</f>
        <v>36351</v>
      </c>
      <c r="AA1342" s="63">
        <f t="shared" si="21"/>
        <v>36351</v>
      </c>
    </row>
    <row r="1343" spans="1:27" s="35" customFormat="1">
      <c r="A1343" s="44" t="s">
        <v>100</v>
      </c>
      <c r="B1343" s="44" t="str">
        <f>VLOOKUP(A1343,'CENTROS DE COSTOS'!A:D,2,0)</f>
        <v>0036-0006</v>
      </c>
      <c r="C1343" s="44" t="str">
        <f>VLOOKUP(A1343,'CENTROS DE COSTOS'!A:D,3,0)</f>
        <v>Wompi Oriente</v>
      </c>
      <c r="D1343" s="44">
        <v>50001</v>
      </c>
      <c r="E1343" s="44">
        <v>2899880</v>
      </c>
      <c r="F1343" s="44">
        <v>74217</v>
      </c>
      <c r="G1343" s="44" t="s">
        <v>35</v>
      </c>
      <c r="H1343" s="44" t="s">
        <v>816</v>
      </c>
      <c r="I1343" s="44" t="s">
        <v>100</v>
      </c>
      <c r="J1343" s="44" t="s">
        <v>7619</v>
      </c>
      <c r="K1343" s="44" t="s">
        <v>1174</v>
      </c>
      <c r="L1343" s="44" t="s">
        <v>7620</v>
      </c>
      <c r="M1343" s="52">
        <v>45950.333333333336</v>
      </c>
      <c r="N1343" s="52">
        <v>45950.643750000003</v>
      </c>
      <c r="O1343" s="44" t="s">
        <v>37</v>
      </c>
      <c r="P1343" s="44" t="s">
        <v>37</v>
      </c>
      <c r="Q1343" s="44" t="s">
        <v>3805</v>
      </c>
      <c r="R1343" s="44" t="s">
        <v>3806</v>
      </c>
      <c r="S1343" s="44" t="s">
        <v>7621</v>
      </c>
      <c r="T1343" s="44" t="s">
        <v>1178</v>
      </c>
      <c r="U1343" s="44">
        <v>56</v>
      </c>
      <c r="V1343" s="44" t="s">
        <v>42</v>
      </c>
      <c r="W1343" s="44" t="str">
        <f>VLOOKUP(D1343,TIPOLOGIA!A:F,6,0)</f>
        <v>TERRESTRE</v>
      </c>
      <c r="X1343" s="44"/>
      <c r="Y1343" s="44">
        <v>1</v>
      </c>
      <c r="Z1343" s="63">
        <f>IF(T1343="SOPORTE_TELEFÓNICO",'TARIFAS 2025'!$B$14,IF(V1343="PRINCIPAL",'TARIFAS 2025'!$B$11,IF(V1343="INTERMEDIA",'TARIFAS 2025'!$C$11,IF(V1343="LEJANA",'TARIFAS 2025'!$D$11))))</f>
        <v>31419</v>
      </c>
      <c r="AA1343" s="63">
        <f t="shared" si="21"/>
        <v>31419</v>
      </c>
    </row>
    <row r="1344" spans="1:27" s="35" customFormat="1">
      <c r="A1344" s="44" t="s">
        <v>94</v>
      </c>
      <c r="B1344" s="44" t="str">
        <f>VLOOKUP(A1344,'CENTROS DE COSTOS'!A:D,2,0)</f>
        <v>0036-0002</v>
      </c>
      <c r="C1344" s="44" t="str">
        <f>VLOOKUP(A1344,'CENTROS DE COSTOS'!A:D,3,0)</f>
        <v>Wompi Eje Cafetero</v>
      </c>
      <c r="D1344" s="44">
        <v>63001</v>
      </c>
      <c r="E1344" s="44">
        <v>2880164</v>
      </c>
      <c r="F1344" s="44">
        <v>44891</v>
      </c>
      <c r="G1344" s="44" t="s">
        <v>35</v>
      </c>
      <c r="H1344" s="44" t="s">
        <v>941</v>
      </c>
      <c r="I1344" s="44" t="s">
        <v>124</v>
      </c>
      <c r="J1344" s="44" t="s">
        <v>7622</v>
      </c>
      <c r="K1344" s="44" t="s">
        <v>1174</v>
      </c>
      <c r="L1344" s="44" t="s">
        <v>7623</v>
      </c>
      <c r="M1344" s="52">
        <v>45944.644444444442</v>
      </c>
      <c r="N1344" s="52">
        <v>45950.643750000003</v>
      </c>
      <c r="O1344" s="44" t="s">
        <v>37</v>
      </c>
      <c r="P1344" s="44" t="s">
        <v>37</v>
      </c>
      <c r="Q1344" s="44" t="s">
        <v>3805</v>
      </c>
      <c r="R1344" s="44" t="s">
        <v>3806</v>
      </c>
      <c r="S1344" s="44" t="s">
        <v>7624</v>
      </c>
      <c r="T1344" s="44" t="s">
        <v>1178</v>
      </c>
      <c r="U1344" s="44">
        <v>48</v>
      </c>
      <c r="V1344" s="44" t="s">
        <v>43</v>
      </c>
      <c r="W1344" s="44" t="str">
        <f>VLOOKUP(D1344,TIPOLOGIA!A:F,6,0)</f>
        <v>TERRESTRE</v>
      </c>
      <c r="X1344" s="44" t="s">
        <v>2714</v>
      </c>
      <c r="Y1344" s="44">
        <v>1</v>
      </c>
      <c r="Z1344" s="63">
        <f>IF(T1344="SOPORTE_TELEFÓNICO",'TARIFAS 2025'!$B$14,IF(V1344="PRINCIPAL",'TARIFAS 2025'!$B$11,IF(V1344="INTERMEDIA",'TARIFAS 2025'!$C$11,IF(V1344="LEJANA",'TARIFAS 2025'!$D$11))))</f>
        <v>36351</v>
      </c>
      <c r="AA1344" s="63">
        <f t="shared" si="21"/>
        <v>36351</v>
      </c>
    </row>
    <row r="1345" spans="1:27" s="35" customFormat="1">
      <c r="A1345" s="44" t="s">
        <v>90</v>
      </c>
      <c r="B1345" s="44" t="str">
        <f>VLOOKUP(A1345,'CENTROS DE COSTOS'!A:D,2,0)</f>
        <v>0036-0005</v>
      </c>
      <c r="C1345" s="44" t="str">
        <f>VLOOKUP(A1345,'CENTROS DE COSTOS'!A:D,3,0)</f>
        <v>Wompi Noroccidente</v>
      </c>
      <c r="D1345" s="44">
        <v>5079</v>
      </c>
      <c r="E1345" s="44">
        <v>2871322</v>
      </c>
      <c r="F1345" s="44">
        <v>56826</v>
      </c>
      <c r="G1345" s="44" t="s">
        <v>35</v>
      </c>
      <c r="H1345" s="44" t="s">
        <v>122</v>
      </c>
      <c r="I1345" s="44" t="s">
        <v>125</v>
      </c>
      <c r="J1345" s="44" t="s">
        <v>7625</v>
      </c>
      <c r="K1345" s="44" t="s">
        <v>1174</v>
      </c>
      <c r="L1345" s="44" t="s">
        <v>7626</v>
      </c>
      <c r="M1345" s="52">
        <v>45940.69027777778</v>
      </c>
      <c r="N1345" s="52">
        <v>45950.644444444442</v>
      </c>
      <c r="O1345" s="44" t="s">
        <v>37</v>
      </c>
      <c r="P1345" s="44" t="s">
        <v>37</v>
      </c>
      <c r="Q1345" s="44" t="s">
        <v>3805</v>
      </c>
      <c r="R1345" s="44" t="s">
        <v>3806</v>
      </c>
      <c r="S1345" s="44" t="s">
        <v>7627</v>
      </c>
      <c r="T1345" s="44" t="s">
        <v>3828</v>
      </c>
      <c r="U1345" s="44">
        <v>64</v>
      </c>
      <c r="V1345" s="44" t="s">
        <v>43</v>
      </c>
      <c r="W1345" s="44" t="str">
        <f>VLOOKUP(D1345,TIPOLOGIA!A:F,6,0)</f>
        <v>TERRESTRE</v>
      </c>
      <c r="X1345" s="44" t="s">
        <v>1874</v>
      </c>
      <c r="Y1345" s="44">
        <v>1</v>
      </c>
      <c r="Z1345" s="63">
        <f>IF(T1345="SOPORTE_TELEFÓNICO",'TARIFAS 2025'!$B$14,IF(V1345="PRINCIPAL",'TARIFAS 2025'!$B$11,IF(V1345="INTERMEDIA",'TARIFAS 2025'!$C$11,IF(V1345="LEJANA",'TARIFAS 2025'!$D$11))))</f>
        <v>36351</v>
      </c>
      <c r="AA1345" s="63">
        <f t="shared" si="21"/>
        <v>36351</v>
      </c>
    </row>
    <row r="1346" spans="1:27" s="35" customFormat="1">
      <c r="A1346" s="44" t="s">
        <v>94</v>
      </c>
      <c r="B1346" s="44" t="str">
        <f>VLOOKUP(A1346,'CENTROS DE COSTOS'!A:D,2,0)</f>
        <v>0036-0002</v>
      </c>
      <c r="C1346" s="44" t="str">
        <f>VLOOKUP(A1346,'CENTROS DE COSTOS'!A:D,3,0)</f>
        <v>Wompi Eje Cafetero</v>
      </c>
      <c r="D1346" s="44">
        <v>63001</v>
      </c>
      <c r="E1346" s="44">
        <v>2886642</v>
      </c>
      <c r="F1346" s="44">
        <v>19669</v>
      </c>
      <c r="G1346" s="44" t="s">
        <v>35</v>
      </c>
      <c r="H1346" s="44" t="s">
        <v>941</v>
      </c>
      <c r="I1346" s="44" t="s">
        <v>124</v>
      </c>
      <c r="J1346" s="44" t="s">
        <v>7628</v>
      </c>
      <c r="K1346" s="44" t="s">
        <v>1174</v>
      </c>
      <c r="L1346" s="44" t="s">
        <v>7629</v>
      </c>
      <c r="M1346" s="52">
        <v>45945.629166666666</v>
      </c>
      <c r="N1346" s="52">
        <v>45950.644444444442</v>
      </c>
      <c r="O1346" s="44" t="s">
        <v>37</v>
      </c>
      <c r="P1346" s="44" t="s">
        <v>37</v>
      </c>
      <c r="Q1346" s="44" t="s">
        <v>3805</v>
      </c>
      <c r="R1346" s="44" t="s">
        <v>3806</v>
      </c>
      <c r="S1346" s="44" t="s">
        <v>7630</v>
      </c>
      <c r="T1346" s="44" t="s">
        <v>1178</v>
      </c>
      <c r="U1346" s="44">
        <v>48</v>
      </c>
      <c r="V1346" s="44" t="s">
        <v>43</v>
      </c>
      <c r="W1346" s="44" t="str">
        <f>VLOOKUP(D1346,TIPOLOGIA!A:F,6,0)</f>
        <v>TERRESTRE</v>
      </c>
      <c r="X1346" s="44" t="s">
        <v>3837</v>
      </c>
      <c r="Y1346" s="44">
        <v>1</v>
      </c>
      <c r="Z1346" s="63">
        <f>IF(T1346="SOPORTE_TELEFÓNICO",'TARIFAS 2025'!$B$14,IF(V1346="PRINCIPAL",'TARIFAS 2025'!$B$11,IF(V1346="INTERMEDIA",'TARIFAS 2025'!$C$11,IF(V1346="LEJANA",'TARIFAS 2025'!$D$11))))</f>
        <v>36351</v>
      </c>
      <c r="AA1346" s="63">
        <f t="shared" si="21"/>
        <v>36351</v>
      </c>
    </row>
    <row r="1347" spans="1:27" s="35" customFormat="1">
      <c r="A1347" s="44" t="s">
        <v>94</v>
      </c>
      <c r="B1347" s="44" t="str">
        <f>VLOOKUP(A1347,'CENTROS DE COSTOS'!A:D,2,0)</f>
        <v>0036-0002</v>
      </c>
      <c r="C1347" s="44" t="str">
        <f>VLOOKUP(A1347,'CENTROS DE COSTOS'!A:D,3,0)</f>
        <v>Wompi Eje Cafetero</v>
      </c>
      <c r="D1347" s="44">
        <v>63001</v>
      </c>
      <c r="E1347" s="44">
        <v>2900257</v>
      </c>
      <c r="F1347" s="44">
        <v>77948</v>
      </c>
      <c r="G1347" s="44" t="s">
        <v>35</v>
      </c>
      <c r="H1347" s="44" t="s">
        <v>941</v>
      </c>
      <c r="I1347" s="44" t="s">
        <v>124</v>
      </c>
      <c r="J1347" s="44" t="s">
        <v>7631</v>
      </c>
      <c r="K1347" s="44" t="s">
        <v>1174</v>
      </c>
      <c r="L1347" s="44" t="s">
        <v>7632</v>
      </c>
      <c r="M1347" s="52">
        <v>45950.333333333336</v>
      </c>
      <c r="N1347" s="52">
        <v>45950.645138888889</v>
      </c>
      <c r="O1347" s="44" t="s">
        <v>37</v>
      </c>
      <c r="P1347" s="44" t="s">
        <v>37</v>
      </c>
      <c r="Q1347" s="44" t="s">
        <v>3805</v>
      </c>
      <c r="R1347" s="44" t="s">
        <v>3806</v>
      </c>
      <c r="S1347" s="44" t="s">
        <v>7633</v>
      </c>
      <c r="T1347" s="44" t="s">
        <v>1178</v>
      </c>
      <c r="U1347" s="44">
        <v>16</v>
      </c>
      <c r="V1347" s="44" t="s">
        <v>43</v>
      </c>
      <c r="W1347" s="44" t="str">
        <f>VLOOKUP(D1347,TIPOLOGIA!A:F,6,0)</f>
        <v>TERRESTRE</v>
      </c>
      <c r="X1347" s="44" t="s">
        <v>1874</v>
      </c>
      <c r="Y1347" s="44">
        <v>1</v>
      </c>
      <c r="Z1347" s="63">
        <f>IF(T1347="SOPORTE_TELEFÓNICO",'TARIFAS 2025'!$B$14,IF(V1347="PRINCIPAL",'TARIFAS 2025'!$B$11,IF(V1347="INTERMEDIA",'TARIFAS 2025'!$C$11,IF(V1347="LEJANA",'TARIFAS 2025'!$D$11))))</f>
        <v>36351</v>
      </c>
      <c r="AA1347" s="63">
        <f t="shared" si="21"/>
        <v>36351</v>
      </c>
    </row>
    <row r="1348" spans="1:27" s="35" customFormat="1">
      <c r="A1348" s="44" t="s">
        <v>94</v>
      </c>
      <c r="B1348" s="44" t="str">
        <f>VLOOKUP(A1348,'CENTROS DE COSTOS'!A:D,2,0)</f>
        <v>0036-0002</v>
      </c>
      <c r="C1348" s="44" t="str">
        <f>VLOOKUP(A1348,'CENTROS DE COSTOS'!A:D,3,0)</f>
        <v>Wompi Eje Cafetero</v>
      </c>
      <c r="D1348" s="44">
        <v>63001</v>
      </c>
      <c r="E1348" s="44">
        <v>2887431</v>
      </c>
      <c r="F1348" s="44">
        <v>66521</v>
      </c>
      <c r="G1348" s="44" t="s">
        <v>35</v>
      </c>
      <c r="H1348" s="44" t="s">
        <v>941</v>
      </c>
      <c r="I1348" s="44" t="s">
        <v>124</v>
      </c>
      <c r="J1348" s="44" t="s">
        <v>7634</v>
      </c>
      <c r="K1348" s="44" t="s">
        <v>1174</v>
      </c>
      <c r="L1348" s="44" t="s">
        <v>7635</v>
      </c>
      <c r="M1348" s="52">
        <v>45945.675000000003</v>
      </c>
      <c r="N1348" s="52">
        <v>45950.645138888889</v>
      </c>
      <c r="O1348" s="44" t="s">
        <v>37</v>
      </c>
      <c r="P1348" s="44" t="s">
        <v>37</v>
      </c>
      <c r="Q1348" s="44" t="s">
        <v>3805</v>
      </c>
      <c r="R1348" s="44" t="s">
        <v>3806</v>
      </c>
      <c r="S1348" s="44" t="s">
        <v>7636</v>
      </c>
      <c r="T1348" s="44" t="s">
        <v>1178</v>
      </c>
      <c r="U1348" s="44">
        <v>64</v>
      </c>
      <c r="V1348" s="44" t="s">
        <v>43</v>
      </c>
      <c r="W1348" s="44" t="str">
        <f>VLOOKUP(D1348,TIPOLOGIA!A:F,6,0)</f>
        <v>TERRESTRE</v>
      </c>
      <c r="X1348" s="44" t="s">
        <v>1874</v>
      </c>
      <c r="Y1348" s="44">
        <v>1</v>
      </c>
      <c r="Z1348" s="63">
        <f>IF(T1348="SOPORTE_TELEFÓNICO",'TARIFAS 2025'!$B$14,IF(V1348="PRINCIPAL",'TARIFAS 2025'!$B$11,IF(V1348="INTERMEDIA",'TARIFAS 2025'!$C$11,IF(V1348="LEJANA",'TARIFAS 2025'!$D$11))))</f>
        <v>36351</v>
      </c>
      <c r="AA1348" s="63">
        <f t="shared" si="21"/>
        <v>36351</v>
      </c>
    </row>
    <row r="1349" spans="1:27" s="35" customFormat="1">
      <c r="A1349" s="44" t="s">
        <v>73</v>
      </c>
      <c r="B1349" s="44" t="str">
        <f>VLOOKUP(A1349,'CENTROS DE COSTOS'!A:D,2,0)</f>
        <v>0036-0004</v>
      </c>
      <c r="C1349" s="44" t="str">
        <f>VLOOKUP(A1349,'CENTROS DE COSTOS'!A:D,3,0)</f>
        <v>Wompi Centro</v>
      </c>
      <c r="D1349" s="44">
        <v>25769</v>
      </c>
      <c r="E1349" s="44">
        <v>2892513</v>
      </c>
      <c r="F1349" s="44">
        <v>28822</v>
      </c>
      <c r="G1349" s="44" t="s">
        <v>35</v>
      </c>
      <c r="H1349" s="44" t="s">
        <v>620</v>
      </c>
      <c r="I1349" s="44" t="s">
        <v>702</v>
      </c>
      <c r="J1349" s="44" t="s">
        <v>3197</v>
      </c>
      <c r="K1349" s="44" t="s">
        <v>1174</v>
      </c>
      <c r="L1349" s="44" t="s">
        <v>7637</v>
      </c>
      <c r="M1349" s="52">
        <v>45946.623611111114</v>
      </c>
      <c r="N1349" s="52">
        <v>45950.646527777775</v>
      </c>
      <c r="O1349" s="44" t="s">
        <v>37</v>
      </c>
      <c r="P1349" s="44" t="s">
        <v>37</v>
      </c>
      <c r="Q1349" s="44" t="s">
        <v>3805</v>
      </c>
      <c r="R1349" s="44" t="s">
        <v>3806</v>
      </c>
      <c r="S1349" s="44" t="s">
        <v>7638</v>
      </c>
      <c r="T1349" s="44" t="s">
        <v>3828</v>
      </c>
      <c r="U1349" s="44">
        <v>64</v>
      </c>
      <c r="V1349" s="44" t="s">
        <v>43</v>
      </c>
      <c r="W1349" s="44" t="str">
        <f>VLOOKUP(D1349,TIPOLOGIA!A:F,6,0)</f>
        <v>TERRESTRE</v>
      </c>
      <c r="X1349" s="44" t="s">
        <v>1874</v>
      </c>
      <c r="Y1349" s="44">
        <v>1</v>
      </c>
      <c r="Z1349" s="63">
        <f>IF(T1349="SOPORTE_TELEFÓNICO",'TARIFAS 2025'!$B$14,IF(V1349="PRINCIPAL",'TARIFAS 2025'!$B$11,IF(V1349="INTERMEDIA",'TARIFAS 2025'!$C$11,IF(V1349="LEJANA",'TARIFAS 2025'!$D$11))))</f>
        <v>36351</v>
      </c>
      <c r="AA1349" s="63">
        <f t="shared" si="21"/>
        <v>36351</v>
      </c>
    </row>
    <row r="1350" spans="1:27" s="35" customFormat="1">
      <c r="A1350" s="44" t="s">
        <v>98</v>
      </c>
      <c r="B1350" s="44" t="str">
        <f>VLOOKUP(A1350,'CENTROS DE COSTOS'!A:D,2,0)</f>
        <v>0036-0007</v>
      </c>
      <c r="C1350" s="44" t="str">
        <f>VLOOKUP(A1350,'CENTROS DE COSTOS'!A:D,3,0)</f>
        <v>Wompi Santander</v>
      </c>
      <c r="D1350" s="44">
        <v>15753</v>
      </c>
      <c r="E1350" s="44">
        <v>2892651</v>
      </c>
      <c r="F1350" s="44">
        <v>76030</v>
      </c>
      <c r="G1350" s="44" t="s">
        <v>35</v>
      </c>
      <c r="H1350" s="44" t="s">
        <v>324</v>
      </c>
      <c r="I1350" s="44" t="s">
        <v>411</v>
      </c>
      <c r="J1350" s="44" t="s">
        <v>7639</v>
      </c>
      <c r="K1350" s="44" t="s">
        <v>1174</v>
      </c>
      <c r="L1350" s="44" t="s">
        <v>7640</v>
      </c>
      <c r="M1350" s="52">
        <v>45946.643055555556</v>
      </c>
      <c r="N1350" s="52">
        <v>45950.647222222222</v>
      </c>
      <c r="O1350" s="44" t="s">
        <v>37</v>
      </c>
      <c r="P1350" s="44" t="s">
        <v>37</v>
      </c>
      <c r="Q1350" s="44" t="s">
        <v>3805</v>
      </c>
      <c r="R1350" s="44" t="s">
        <v>3806</v>
      </c>
      <c r="S1350" s="44" t="s">
        <v>7641</v>
      </c>
      <c r="T1350" s="44" t="s">
        <v>3828</v>
      </c>
      <c r="U1350" s="44">
        <v>32</v>
      </c>
      <c r="V1350" s="44" t="s">
        <v>44</v>
      </c>
      <c r="W1350" s="44" t="str">
        <f>VLOOKUP(D1350,TIPOLOGIA!A:F,6,0)</f>
        <v>TERRESTRE</v>
      </c>
      <c r="X1350" s="44" t="s">
        <v>5226</v>
      </c>
      <c r="Y1350" s="44">
        <v>1</v>
      </c>
      <c r="Z1350" s="63">
        <f>IF(T1350="SOPORTE_TELEFÓNICO",'TARIFAS 2025'!$B$14,IF(V1350="PRINCIPAL",'TARIFAS 2025'!$B$11,IF(V1350="INTERMEDIA",'TARIFAS 2025'!$C$11,IF(V1350="LEJANA",'TARIFAS 2025'!$D$11))))</f>
        <v>40250</v>
      </c>
      <c r="AA1350" s="63">
        <f t="shared" si="21"/>
        <v>40250</v>
      </c>
    </row>
    <row r="1351" spans="1:27" s="35" customFormat="1">
      <c r="A1351" s="44" t="s">
        <v>98</v>
      </c>
      <c r="B1351" s="44" t="str">
        <f>VLOOKUP(A1351,'CENTROS DE COSTOS'!A:D,2,0)</f>
        <v>0036-0007</v>
      </c>
      <c r="C1351" s="44" t="str">
        <f>VLOOKUP(A1351,'CENTROS DE COSTOS'!A:D,3,0)</f>
        <v>Wompi Santander</v>
      </c>
      <c r="D1351" s="44">
        <v>15759</v>
      </c>
      <c r="E1351" s="44">
        <v>2889003</v>
      </c>
      <c r="F1351" s="44">
        <v>22466</v>
      </c>
      <c r="G1351" s="44" t="s">
        <v>35</v>
      </c>
      <c r="H1351" s="44" t="s">
        <v>324</v>
      </c>
      <c r="I1351" s="44" t="s">
        <v>414</v>
      </c>
      <c r="J1351" s="44" t="s">
        <v>7642</v>
      </c>
      <c r="K1351" s="44" t="s">
        <v>1174</v>
      </c>
      <c r="L1351" s="44" t="s">
        <v>7643</v>
      </c>
      <c r="M1351" s="52">
        <v>45946.336111111108</v>
      </c>
      <c r="N1351" s="52">
        <v>45950.647916666669</v>
      </c>
      <c r="O1351" s="44" t="s">
        <v>37</v>
      </c>
      <c r="P1351" s="44" t="s">
        <v>37</v>
      </c>
      <c r="Q1351" s="44" t="s">
        <v>3805</v>
      </c>
      <c r="R1351" s="44" t="s">
        <v>3806</v>
      </c>
      <c r="S1351" s="44" t="s">
        <v>7644</v>
      </c>
      <c r="T1351" s="44" t="s">
        <v>3828</v>
      </c>
      <c r="U1351" s="44">
        <v>64</v>
      </c>
      <c r="V1351" s="44" t="s">
        <v>43</v>
      </c>
      <c r="W1351" s="44" t="str">
        <f>VLOOKUP(D1351,TIPOLOGIA!A:F,6,0)</f>
        <v>TERRESTRE</v>
      </c>
      <c r="X1351" s="44" t="s">
        <v>5226</v>
      </c>
      <c r="Y1351" s="44">
        <v>1</v>
      </c>
      <c r="Z1351" s="63">
        <f>IF(T1351="SOPORTE_TELEFÓNICO",'TARIFAS 2025'!$B$14,IF(V1351="PRINCIPAL",'TARIFAS 2025'!$B$11,IF(V1351="INTERMEDIA",'TARIFAS 2025'!$C$11,IF(V1351="LEJANA",'TARIFAS 2025'!$D$11))))</f>
        <v>36351</v>
      </c>
      <c r="AA1351" s="63">
        <f t="shared" si="21"/>
        <v>36351</v>
      </c>
    </row>
    <row r="1352" spans="1:27" s="35" customFormat="1">
      <c r="A1352" s="44" t="s">
        <v>97</v>
      </c>
      <c r="B1352" s="44" t="str">
        <f>VLOOKUP(A1352,'CENTROS DE COSTOS'!A:D,2,0)</f>
        <v>0036-0001</v>
      </c>
      <c r="C1352" s="44" t="str">
        <f>VLOOKUP(A1352,'CENTROS DE COSTOS'!A:D,3,0)</f>
        <v>Wompi Costa</v>
      </c>
      <c r="D1352" s="44">
        <v>70215</v>
      </c>
      <c r="E1352" s="44">
        <v>2878132</v>
      </c>
      <c r="F1352" s="44">
        <v>52897</v>
      </c>
      <c r="G1352" s="44" t="s">
        <v>35</v>
      </c>
      <c r="H1352" s="44" t="s">
        <v>506</v>
      </c>
      <c r="I1352" s="44" t="s">
        <v>1040</v>
      </c>
      <c r="J1352" s="44" t="s">
        <v>7645</v>
      </c>
      <c r="K1352" s="44" t="s">
        <v>1174</v>
      </c>
      <c r="L1352" s="44" t="s">
        <v>7646</v>
      </c>
      <c r="M1352" s="52">
        <v>45944.486805555556</v>
      </c>
      <c r="N1352" s="52">
        <v>45950.648611111108</v>
      </c>
      <c r="O1352" s="44" t="s">
        <v>37</v>
      </c>
      <c r="P1352" s="44" t="s">
        <v>37</v>
      </c>
      <c r="Q1352" s="44" t="s">
        <v>3805</v>
      </c>
      <c r="R1352" s="44" t="s">
        <v>3806</v>
      </c>
      <c r="S1352" s="44" t="s">
        <v>7647</v>
      </c>
      <c r="T1352" s="44" t="s">
        <v>3828</v>
      </c>
      <c r="U1352" s="44">
        <v>56</v>
      </c>
      <c r="V1352" s="44" t="s">
        <v>43</v>
      </c>
      <c r="W1352" s="44" t="str">
        <f>VLOOKUP(D1352,TIPOLOGIA!A:F,6,0)</f>
        <v>TERRESTRE</v>
      </c>
      <c r="X1352" s="44" t="s">
        <v>5226</v>
      </c>
      <c r="Y1352" s="44">
        <v>1</v>
      </c>
      <c r="Z1352" s="63">
        <f>IF(T1352="SOPORTE_TELEFÓNICO",'TARIFAS 2025'!$B$14,IF(V1352="PRINCIPAL",'TARIFAS 2025'!$B$11,IF(V1352="INTERMEDIA",'TARIFAS 2025'!$C$11,IF(V1352="LEJANA",'TARIFAS 2025'!$D$11))))</f>
        <v>36351</v>
      </c>
      <c r="AA1352" s="63">
        <f t="shared" si="21"/>
        <v>36351</v>
      </c>
    </row>
    <row r="1353" spans="1:27" s="35" customFormat="1">
      <c r="A1353" s="44" t="s">
        <v>83</v>
      </c>
      <c r="B1353" s="44" t="str">
        <f>VLOOKUP(A1353,'CENTROS DE COSTOS'!A:D,2,0)</f>
        <v>0036-0007</v>
      </c>
      <c r="C1353" s="44" t="str">
        <f>VLOOKUP(A1353,'CENTROS DE COSTOS'!A:D,3,0)</f>
        <v>Wompi Santander</v>
      </c>
      <c r="D1353" s="44">
        <v>54261</v>
      </c>
      <c r="E1353" s="44">
        <v>2890113</v>
      </c>
      <c r="F1353" s="44">
        <v>70657</v>
      </c>
      <c r="G1353" s="44" t="s">
        <v>35</v>
      </c>
      <c r="H1353" s="44" t="s">
        <v>893</v>
      </c>
      <c r="I1353" s="44" t="s">
        <v>908</v>
      </c>
      <c r="J1353" s="44" t="s">
        <v>7648</v>
      </c>
      <c r="K1353" s="44" t="s">
        <v>1174</v>
      </c>
      <c r="L1353" s="44" t="s">
        <v>7649</v>
      </c>
      <c r="M1353" s="52">
        <v>45946.418055555558</v>
      </c>
      <c r="N1353" s="52">
        <v>45950.649305555555</v>
      </c>
      <c r="O1353" s="44" t="s">
        <v>37</v>
      </c>
      <c r="P1353" s="44" t="s">
        <v>37</v>
      </c>
      <c r="Q1353" s="44" t="s">
        <v>3805</v>
      </c>
      <c r="R1353" s="44" t="s">
        <v>3806</v>
      </c>
      <c r="S1353" s="44" t="s">
        <v>7650</v>
      </c>
      <c r="T1353" s="44" t="s">
        <v>3828</v>
      </c>
      <c r="U1353" s="44">
        <v>16</v>
      </c>
      <c r="V1353" s="44" t="s">
        <v>43</v>
      </c>
      <c r="W1353" s="44" t="str">
        <f>VLOOKUP(D1353,TIPOLOGIA!A:F,6,0)</f>
        <v>TERRESTRE</v>
      </c>
      <c r="X1353" s="44" t="s">
        <v>4908</v>
      </c>
      <c r="Y1353" s="44">
        <v>1</v>
      </c>
      <c r="Z1353" s="63">
        <f>IF(T1353="SOPORTE_TELEFÓNICO",'TARIFAS 2025'!$B$14,IF(V1353="PRINCIPAL",'TARIFAS 2025'!$B$11,IF(V1353="INTERMEDIA",'TARIFAS 2025'!$C$11,IF(V1353="LEJANA",'TARIFAS 2025'!$D$11))))</f>
        <v>36351</v>
      </c>
      <c r="AA1353" s="63">
        <f t="shared" si="21"/>
        <v>36351</v>
      </c>
    </row>
    <row r="1354" spans="1:27" s="35" customFormat="1">
      <c r="A1354" s="44" t="s">
        <v>94</v>
      </c>
      <c r="B1354" s="44" t="str">
        <f>VLOOKUP(A1354,'CENTROS DE COSTOS'!A:D,2,0)</f>
        <v>0036-0002</v>
      </c>
      <c r="C1354" s="44" t="str">
        <f>VLOOKUP(A1354,'CENTROS DE COSTOS'!A:D,3,0)</f>
        <v>Wompi Eje Cafetero</v>
      </c>
      <c r="D1354" s="44">
        <v>63001</v>
      </c>
      <c r="E1354" s="44">
        <v>2887889</v>
      </c>
      <c r="F1354" s="44">
        <v>77727</v>
      </c>
      <c r="G1354" s="44" t="s">
        <v>35</v>
      </c>
      <c r="H1354" s="44" t="s">
        <v>941</v>
      </c>
      <c r="I1354" s="44" t="s">
        <v>124</v>
      </c>
      <c r="J1354" s="44" t="s">
        <v>7651</v>
      </c>
      <c r="K1354" s="44" t="s">
        <v>1174</v>
      </c>
      <c r="L1354" s="44" t="s">
        <v>7652</v>
      </c>
      <c r="M1354" s="52">
        <v>45946.333333333336</v>
      </c>
      <c r="N1354" s="52">
        <v>45950.649305555555</v>
      </c>
      <c r="O1354" s="44" t="s">
        <v>37</v>
      </c>
      <c r="P1354" s="44" t="s">
        <v>37</v>
      </c>
      <c r="Q1354" s="44" t="s">
        <v>3805</v>
      </c>
      <c r="R1354" s="44" t="s">
        <v>3806</v>
      </c>
      <c r="S1354" s="44" t="s">
        <v>7653</v>
      </c>
      <c r="T1354" s="44" t="s">
        <v>1178</v>
      </c>
      <c r="U1354" s="44">
        <v>56</v>
      </c>
      <c r="V1354" s="44" t="s">
        <v>43</v>
      </c>
      <c r="W1354" s="44" t="str">
        <f>VLOOKUP(D1354,TIPOLOGIA!A:F,6,0)</f>
        <v>TERRESTRE</v>
      </c>
      <c r="X1354" s="44" t="s">
        <v>4908</v>
      </c>
      <c r="Y1354" s="44">
        <v>1</v>
      </c>
      <c r="Z1354" s="63">
        <f>IF(T1354="SOPORTE_TELEFÓNICO",'TARIFAS 2025'!$B$14,IF(V1354="PRINCIPAL",'TARIFAS 2025'!$B$11,IF(V1354="INTERMEDIA",'TARIFAS 2025'!$C$11,IF(V1354="LEJANA",'TARIFAS 2025'!$D$11))))</f>
        <v>36351</v>
      </c>
      <c r="AA1354" s="63">
        <f t="shared" si="21"/>
        <v>36351</v>
      </c>
    </row>
    <row r="1355" spans="1:27" s="35" customFormat="1">
      <c r="A1355" s="44" t="s">
        <v>73</v>
      </c>
      <c r="B1355" s="44" t="str">
        <f>VLOOKUP(A1355,'CENTROS DE COSTOS'!A:D,2,0)</f>
        <v>0036-0004</v>
      </c>
      <c r="C1355" s="44" t="str">
        <f>VLOOKUP(A1355,'CENTROS DE COSTOS'!A:D,3,0)</f>
        <v>Wompi Centro</v>
      </c>
      <c r="D1355" s="44">
        <v>11001</v>
      </c>
      <c r="E1355" s="44">
        <v>2900785</v>
      </c>
      <c r="F1355" s="44">
        <v>45005</v>
      </c>
      <c r="G1355" s="44" t="s">
        <v>35</v>
      </c>
      <c r="H1355" s="44" t="s">
        <v>620</v>
      </c>
      <c r="I1355" s="44" t="s">
        <v>2057</v>
      </c>
      <c r="J1355" s="44" t="s">
        <v>7654</v>
      </c>
      <c r="K1355" s="44" t="s">
        <v>1174</v>
      </c>
      <c r="L1355" s="44" t="s">
        <v>7655</v>
      </c>
      <c r="M1355" s="52">
        <v>45950.333333333336</v>
      </c>
      <c r="N1355" s="52">
        <v>45950.65</v>
      </c>
      <c r="O1355" s="44" t="s">
        <v>37</v>
      </c>
      <c r="P1355" s="44" t="s">
        <v>37</v>
      </c>
      <c r="Q1355" s="44" t="s">
        <v>3805</v>
      </c>
      <c r="R1355" s="44" t="s">
        <v>3806</v>
      </c>
      <c r="S1355" s="44" t="s">
        <v>7656</v>
      </c>
      <c r="T1355" s="44" t="s">
        <v>1178</v>
      </c>
      <c r="U1355" s="44">
        <v>56</v>
      </c>
      <c r="V1355" s="44" t="s">
        <v>42</v>
      </c>
      <c r="W1355" s="44" t="str">
        <f>VLOOKUP(D1355,TIPOLOGIA!A:F,6,0)</f>
        <v>TERRESTRE</v>
      </c>
      <c r="X1355" s="44" t="s">
        <v>1874</v>
      </c>
      <c r="Y1355" s="44">
        <v>1</v>
      </c>
      <c r="Z1355" s="63">
        <f>IF(T1355="SOPORTE_TELEFÓNICO",'TARIFAS 2025'!$B$14,IF(V1355="PRINCIPAL",'TARIFAS 2025'!$B$11,IF(V1355="INTERMEDIA",'TARIFAS 2025'!$C$11,IF(V1355="LEJANA",'TARIFAS 2025'!$D$11))))</f>
        <v>31419</v>
      </c>
      <c r="AA1355" s="63">
        <f t="shared" si="21"/>
        <v>31419</v>
      </c>
    </row>
    <row r="1356" spans="1:27" s="35" customFormat="1">
      <c r="A1356" s="44" t="s">
        <v>91</v>
      </c>
      <c r="B1356" s="44" t="str">
        <f>VLOOKUP(A1356,'CENTROS DE COSTOS'!A:D,2,0)</f>
        <v>0036-0001</v>
      </c>
      <c r="C1356" s="44" t="str">
        <f>VLOOKUP(A1356,'CENTROS DE COSTOS'!A:D,3,0)</f>
        <v>Wompi Costa</v>
      </c>
      <c r="D1356" s="44">
        <v>23162</v>
      </c>
      <c r="E1356" s="44">
        <v>2888776</v>
      </c>
      <c r="F1356" s="44">
        <v>76718</v>
      </c>
      <c r="G1356" s="44" t="s">
        <v>35</v>
      </c>
      <c r="H1356" s="44" t="s">
        <v>278</v>
      </c>
      <c r="I1356" s="44" t="s">
        <v>597</v>
      </c>
      <c r="J1356" s="44" t="s">
        <v>7657</v>
      </c>
      <c r="K1356" s="44" t="s">
        <v>1174</v>
      </c>
      <c r="L1356" s="44" t="s">
        <v>7658</v>
      </c>
      <c r="M1356" s="52">
        <v>45946.333333333336</v>
      </c>
      <c r="N1356" s="52">
        <v>45950.65</v>
      </c>
      <c r="O1356" s="44" t="s">
        <v>37</v>
      </c>
      <c r="P1356" s="44" t="s">
        <v>37</v>
      </c>
      <c r="Q1356" s="44" t="s">
        <v>3805</v>
      </c>
      <c r="R1356" s="44" t="s">
        <v>3806</v>
      </c>
      <c r="S1356" s="44" t="s">
        <v>7659</v>
      </c>
      <c r="T1356" s="44" t="s">
        <v>1178</v>
      </c>
      <c r="U1356" s="44">
        <v>32</v>
      </c>
      <c r="V1356" s="44" t="s">
        <v>42</v>
      </c>
      <c r="W1356" s="44" t="str">
        <f>VLOOKUP(D1356,TIPOLOGIA!A:F,6,0)</f>
        <v>TERRESTRE</v>
      </c>
      <c r="X1356" s="44" t="s">
        <v>3483</v>
      </c>
      <c r="Y1356" s="44">
        <v>1</v>
      </c>
      <c r="Z1356" s="63">
        <f>IF(T1356="SOPORTE_TELEFÓNICO",'TARIFAS 2025'!$B$14,IF(V1356="PRINCIPAL",'TARIFAS 2025'!$B$11,IF(V1356="INTERMEDIA",'TARIFAS 2025'!$C$11,IF(V1356="LEJANA",'TARIFAS 2025'!$D$11))))</f>
        <v>31419</v>
      </c>
      <c r="AA1356" s="63">
        <f t="shared" si="21"/>
        <v>31419</v>
      </c>
    </row>
    <row r="1357" spans="1:27" s="35" customFormat="1">
      <c r="A1357" s="44" t="s">
        <v>73</v>
      </c>
      <c r="B1357" s="44" t="str">
        <f>VLOOKUP(A1357,'CENTROS DE COSTOS'!A:D,2,0)</f>
        <v>0036-0004</v>
      </c>
      <c r="C1357" s="44" t="str">
        <f>VLOOKUP(A1357,'CENTROS DE COSTOS'!A:D,3,0)</f>
        <v>Wompi Centro</v>
      </c>
      <c r="D1357" s="44">
        <v>25430</v>
      </c>
      <c r="E1357" s="44">
        <v>2885833</v>
      </c>
      <c r="F1357" s="44">
        <v>76237</v>
      </c>
      <c r="G1357" s="44" t="s">
        <v>35</v>
      </c>
      <c r="H1357" s="44" t="s">
        <v>620</v>
      </c>
      <c r="I1357" s="44" t="s">
        <v>676</v>
      </c>
      <c r="J1357" s="44" t="s">
        <v>3163</v>
      </c>
      <c r="K1357" s="44" t="s">
        <v>1174</v>
      </c>
      <c r="L1357" s="44" t="s">
        <v>7660</v>
      </c>
      <c r="M1357" s="52">
        <v>45945.56527777778</v>
      </c>
      <c r="N1357" s="52">
        <v>45950.65</v>
      </c>
      <c r="O1357" s="44" t="s">
        <v>37</v>
      </c>
      <c r="P1357" s="44" t="s">
        <v>37</v>
      </c>
      <c r="Q1357" s="44" t="s">
        <v>3805</v>
      </c>
      <c r="R1357" s="44" t="s">
        <v>3806</v>
      </c>
      <c r="S1357" s="44" t="s">
        <v>7661</v>
      </c>
      <c r="T1357" s="44" t="s">
        <v>3828</v>
      </c>
      <c r="U1357" s="44">
        <v>16</v>
      </c>
      <c r="V1357" s="44" t="s">
        <v>43</v>
      </c>
      <c r="W1357" s="44" t="str">
        <f>VLOOKUP(D1357,TIPOLOGIA!A:F,6,0)</f>
        <v>TERRESTRE</v>
      </c>
      <c r="X1357" s="44" t="s">
        <v>3928</v>
      </c>
      <c r="Y1357" s="44">
        <v>1</v>
      </c>
      <c r="Z1357" s="63">
        <f>IF(T1357="SOPORTE_TELEFÓNICO",'TARIFAS 2025'!$B$14,IF(V1357="PRINCIPAL",'TARIFAS 2025'!$B$11,IF(V1357="INTERMEDIA",'TARIFAS 2025'!$C$11,IF(V1357="LEJANA",'TARIFAS 2025'!$D$11))))</f>
        <v>36351</v>
      </c>
      <c r="AA1357" s="63">
        <f t="shared" si="21"/>
        <v>36351</v>
      </c>
    </row>
    <row r="1358" spans="1:27" s="35" customFormat="1">
      <c r="A1358" s="44" t="s">
        <v>93</v>
      </c>
      <c r="B1358" s="44" t="str">
        <f>VLOOKUP(A1358,'CENTROS DE COSTOS'!A:D,2,0)</f>
        <v>0036-0003</v>
      </c>
      <c r="C1358" s="44" t="str">
        <f>VLOOKUP(A1358,'CENTROS DE COSTOS'!A:D,3,0)</f>
        <v>Wompi Suroccidente</v>
      </c>
      <c r="D1358" s="44">
        <v>52001</v>
      </c>
      <c r="E1358" s="44">
        <v>2888977</v>
      </c>
      <c r="F1358" s="44">
        <v>51426</v>
      </c>
      <c r="G1358" s="44" t="s">
        <v>35</v>
      </c>
      <c r="H1358" s="44" t="s">
        <v>135</v>
      </c>
      <c r="I1358" s="44" t="s">
        <v>93</v>
      </c>
      <c r="J1358" s="44" t="s">
        <v>3914</v>
      </c>
      <c r="K1358" s="44" t="s">
        <v>1174</v>
      </c>
      <c r="L1358" s="44" t="s">
        <v>7662</v>
      </c>
      <c r="M1358" s="52">
        <v>45946.352777777778</v>
      </c>
      <c r="N1358" s="52">
        <v>45950.650694444441</v>
      </c>
      <c r="O1358" s="44" t="s">
        <v>37</v>
      </c>
      <c r="P1358" s="44" t="s">
        <v>37</v>
      </c>
      <c r="Q1358" s="44" t="s">
        <v>3805</v>
      </c>
      <c r="R1358" s="44" t="s">
        <v>3806</v>
      </c>
      <c r="S1358" s="44" t="s">
        <v>7663</v>
      </c>
      <c r="T1358" s="44" t="s">
        <v>1178</v>
      </c>
      <c r="U1358" s="44">
        <v>48</v>
      </c>
      <c r="V1358" s="44" t="s">
        <v>42</v>
      </c>
      <c r="W1358" s="44" t="str">
        <f>VLOOKUP(D1358,TIPOLOGIA!A:F,6,0)</f>
        <v>TERRESTRE</v>
      </c>
      <c r="X1358" s="44" t="s">
        <v>4908</v>
      </c>
      <c r="Y1358" s="44">
        <v>1</v>
      </c>
      <c r="Z1358" s="63">
        <f>IF(T1358="SOPORTE_TELEFÓNICO",'TARIFAS 2025'!$B$14,IF(V1358="PRINCIPAL",'TARIFAS 2025'!$B$11,IF(V1358="INTERMEDIA",'TARIFAS 2025'!$C$11,IF(V1358="LEJANA",'TARIFAS 2025'!$D$11))))</f>
        <v>31419</v>
      </c>
      <c r="AA1358" s="63">
        <f t="shared" si="21"/>
        <v>31419</v>
      </c>
    </row>
    <row r="1359" spans="1:27" s="35" customFormat="1">
      <c r="A1359" s="44" t="s">
        <v>83</v>
      </c>
      <c r="B1359" s="44" t="str">
        <f>VLOOKUP(A1359,'CENTROS DE COSTOS'!A:D,2,0)</f>
        <v>0036-0007</v>
      </c>
      <c r="C1359" s="44" t="str">
        <f>VLOOKUP(A1359,'CENTROS DE COSTOS'!A:D,3,0)</f>
        <v>Wompi Santander</v>
      </c>
      <c r="D1359" s="44">
        <v>54001</v>
      </c>
      <c r="E1359" s="44">
        <v>2887929</v>
      </c>
      <c r="F1359" s="44">
        <v>80261</v>
      </c>
      <c r="G1359" s="44" t="s">
        <v>35</v>
      </c>
      <c r="H1359" s="44" t="s">
        <v>893</v>
      </c>
      <c r="I1359" s="44" t="s">
        <v>83</v>
      </c>
      <c r="J1359" s="44" t="s">
        <v>7664</v>
      </c>
      <c r="K1359" s="44" t="s">
        <v>1174</v>
      </c>
      <c r="L1359" s="44" t="s">
        <v>7665</v>
      </c>
      <c r="M1359" s="52">
        <v>45946.333333333336</v>
      </c>
      <c r="N1359" s="52">
        <v>45950.650694444441</v>
      </c>
      <c r="O1359" s="44" t="s">
        <v>37</v>
      </c>
      <c r="P1359" s="44" t="s">
        <v>37</v>
      </c>
      <c r="Q1359" s="44" t="s">
        <v>3805</v>
      </c>
      <c r="R1359" s="44" t="s">
        <v>3806</v>
      </c>
      <c r="S1359" s="44" t="s">
        <v>7666</v>
      </c>
      <c r="T1359" s="44" t="s">
        <v>1178</v>
      </c>
      <c r="U1359" s="44">
        <v>16</v>
      </c>
      <c r="V1359" s="44" t="s">
        <v>42</v>
      </c>
      <c r="W1359" s="44" t="str">
        <f>VLOOKUP(D1359,TIPOLOGIA!A:F,6,0)</f>
        <v>TERRESTRE</v>
      </c>
      <c r="X1359" s="44" t="s">
        <v>1424</v>
      </c>
      <c r="Y1359" s="44">
        <v>1</v>
      </c>
      <c r="Z1359" s="63">
        <f>IF(T1359="SOPORTE_TELEFÓNICO",'TARIFAS 2025'!$B$14,IF(V1359="PRINCIPAL",'TARIFAS 2025'!$B$11,IF(V1359="INTERMEDIA",'TARIFAS 2025'!$C$11,IF(V1359="LEJANA",'TARIFAS 2025'!$D$11))))</f>
        <v>31419</v>
      </c>
      <c r="AA1359" s="63">
        <f t="shared" si="21"/>
        <v>31419</v>
      </c>
    </row>
    <row r="1360" spans="1:27" s="35" customFormat="1">
      <c r="A1360" s="44" t="s">
        <v>73</v>
      </c>
      <c r="B1360" s="44" t="str">
        <f>VLOOKUP(A1360,'CENTROS DE COSTOS'!A:D,2,0)</f>
        <v>0036-0004</v>
      </c>
      <c r="C1360" s="44" t="str">
        <f>VLOOKUP(A1360,'CENTROS DE COSTOS'!A:D,3,0)</f>
        <v>Wompi Centro</v>
      </c>
      <c r="D1360" s="44">
        <v>25099</v>
      </c>
      <c r="E1360" s="44">
        <v>2886686</v>
      </c>
      <c r="F1360" s="44">
        <v>44850</v>
      </c>
      <c r="G1360" s="44" t="s">
        <v>35</v>
      </c>
      <c r="H1360" s="44" t="s">
        <v>620</v>
      </c>
      <c r="I1360" s="44" t="s">
        <v>633</v>
      </c>
      <c r="J1360" s="44" t="s">
        <v>3739</v>
      </c>
      <c r="K1360" s="44" t="s">
        <v>1174</v>
      </c>
      <c r="L1360" s="44" t="s">
        <v>7667</v>
      </c>
      <c r="M1360" s="52">
        <v>45945.635416666664</v>
      </c>
      <c r="N1360" s="52">
        <v>45950.650694444441</v>
      </c>
      <c r="O1360" s="44" t="s">
        <v>37</v>
      </c>
      <c r="P1360" s="44" t="s">
        <v>37</v>
      </c>
      <c r="Q1360" s="44" t="s">
        <v>3805</v>
      </c>
      <c r="R1360" s="44" t="s">
        <v>3806</v>
      </c>
      <c r="S1360" s="44" t="s">
        <v>7668</v>
      </c>
      <c r="T1360" s="44" t="s">
        <v>3828</v>
      </c>
      <c r="U1360" s="44">
        <v>24</v>
      </c>
      <c r="V1360" s="44" t="s">
        <v>43</v>
      </c>
      <c r="W1360" s="44" t="str">
        <f>VLOOKUP(D1360,TIPOLOGIA!A:F,6,0)</f>
        <v>TERRESTRE</v>
      </c>
      <c r="X1360" s="44" t="s">
        <v>1286</v>
      </c>
      <c r="Y1360" s="44">
        <v>1</v>
      </c>
      <c r="Z1360" s="63">
        <f>IF(T1360="SOPORTE_TELEFÓNICO",'TARIFAS 2025'!$B$14,IF(V1360="PRINCIPAL",'TARIFAS 2025'!$B$11,IF(V1360="INTERMEDIA",'TARIFAS 2025'!$C$11,IF(V1360="LEJANA",'TARIFAS 2025'!$D$11))))</f>
        <v>36351</v>
      </c>
      <c r="AA1360" s="63">
        <f t="shared" si="21"/>
        <v>36351</v>
      </c>
    </row>
    <row r="1361" spans="1:27" s="35" customFormat="1">
      <c r="A1361" s="44" t="s">
        <v>101</v>
      </c>
      <c r="B1361" s="44" t="str">
        <f>VLOOKUP(A1361,'CENTROS DE COSTOS'!A:D,2,0)</f>
        <v>0036-0006</v>
      </c>
      <c r="C1361" s="44" t="str">
        <f>VLOOKUP(A1361,'CENTROS DE COSTOS'!A:D,3,0)</f>
        <v>Wompi Oriente</v>
      </c>
      <c r="D1361" s="44">
        <v>85162</v>
      </c>
      <c r="E1361" s="44">
        <v>2886631</v>
      </c>
      <c r="F1361" s="44">
        <v>74295</v>
      </c>
      <c r="G1361" s="44" t="s">
        <v>35</v>
      </c>
      <c r="H1361" s="44" t="s">
        <v>483</v>
      </c>
      <c r="I1361" s="44" t="s">
        <v>489</v>
      </c>
      <c r="J1361" s="44" t="s">
        <v>7669</v>
      </c>
      <c r="K1361" s="44" t="s">
        <v>1174</v>
      </c>
      <c r="L1361" s="44" t="s">
        <v>7670</v>
      </c>
      <c r="M1361" s="52">
        <v>45945.627083333333</v>
      </c>
      <c r="N1361" s="52">
        <v>45950.651388888888</v>
      </c>
      <c r="O1361" s="44" t="s">
        <v>37</v>
      </c>
      <c r="P1361" s="44" t="s">
        <v>37</v>
      </c>
      <c r="Q1361" s="44" t="s">
        <v>3805</v>
      </c>
      <c r="R1361" s="44" t="s">
        <v>3806</v>
      </c>
      <c r="S1361" s="44" t="s">
        <v>7671</v>
      </c>
      <c r="T1361" s="44" t="s">
        <v>3828</v>
      </c>
      <c r="U1361" s="44">
        <v>32</v>
      </c>
      <c r="V1361" s="44" t="s">
        <v>43</v>
      </c>
      <c r="W1361" s="44" t="str">
        <f>VLOOKUP(D1361,TIPOLOGIA!A:F,6,0)</f>
        <v>TERRESTRE</v>
      </c>
      <c r="X1361" s="44" t="s">
        <v>5226</v>
      </c>
      <c r="Y1361" s="44">
        <v>1</v>
      </c>
      <c r="Z1361" s="63">
        <f>IF(T1361="SOPORTE_TELEFÓNICO",'TARIFAS 2025'!$B$14,IF(V1361="PRINCIPAL",'TARIFAS 2025'!$B$11,IF(V1361="INTERMEDIA",'TARIFAS 2025'!$C$11,IF(V1361="LEJANA",'TARIFAS 2025'!$D$11))))</f>
        <v>36351</v>
      </c>
      <c r="AA1361" s="63">
        <f t="shared" si="21"/>
        <v>36351</v>
      </c>
    </row>
    <row r="1362" spans="1:27" s="35" customFormat="1">
      <c r="A1362" s="44" t="s">
        <v>98</v>
      </c>
      <c r="B1362" s="44" t="str">
        <f>VLOOKUP(A1362,'CENTROS DE COSTOS'!A:D,2,0)</f>
        <v>0036-0007</v>
      </c>
      <c r="C1362" s="44" t="str">
        <f>VLOOKUP(A1362,'CENTROS DE COSTOS'!A:D,3,0)</f>
        <v>Wompi Santander</v>
      </c>
      <c r="D1362" s="44">
        <v>15238</v>
      </c>
      <c r="E1362" s="44">
        <v>2879847</v>
      </c>
      <c r="F1362" s="44">
        <v>15396</v>
      </c>
      <c r="G1362" s="44" t="s">
        <v>35</v>
      </c>
      <c r="H1362" s="44" t="s">
        <v>324</v>
      </c>
      <c r="I1362" s="44" t="s">
        <v>354</v>
      </c>
      <c r="J1362" s="44" t="s">
        <v>7672</v>
      </c>
      <c r="K1362" s="44" t="s">
        <v>1174</v>
      </c>
      <c r="L1362" s="44" t="s">
        <v>7673</v>
      </c>
      <c r="M1362" s="52">
        <v>45944.626388888886</v>
      </c>
      <c r="N1362" s="52">
        <v>45950.652083333334</v>
      </c>
      <c r="O1362" s="44" t="s">
        <v>37</v>
      </c>
      <c r="P1362" s="44" t="s">
        <v>37</v>
      </c>
      <c r="Q1362" s="44" t="s">
        <v>3805</v>
      </c>
      <c r="R1362" s="44" t="s">
        <v>3806</v>
      </c>
      <c r="S1362" s="44" t="s">
        <v>7674</v>
      </c>
      <c r="T1362" s="44" t="s">
        <v>3828</v>
      </c>
      <c r="U1362" s="44">
        <v>48</v>
      </c>
      <c r="V1362" s="44" t="s">
        <v>43</v>
      </c>
      <c r="W1362" s="44" t="str">
        <f>VLOOKUP(D1362,TIPOLOGIA!A:F,6,0)</f>
        <v>TERRESTRE</v>
      </c>
      <c r="X1362" s="44" t="s">
        <v>5226</v>
      </c>
      <c r="Y1362" s="44">
        <v>1</v>
      </c>
      <c r="Z1362" s="63">
        <f>IF(T1362="SOPORTE_TELEFÓNICO",'TARIFAS 2025'!$B$14,IF(V1362="PRINCIPAL",'TARIFAS 2025'!$B$11,IF(V1362="INTERMEDIA",'TARIFAS 2025'!$C$11,IF(V1362="LEJANA",'TARIFAS 2025'!$D$11))))</f>
        <v>36351</v>
      </c>
      <c r="AA1362" s="63">
        <f t="shared" si="21"/>
        <v>36351</v>
      </c>
    </row>
    <row r="1363" spans="1:27" s="35" customFormat="1">
      <c r="A1363" s="44" t="s">
        <v>76</v>
      </c>
      <c r="B1363" s="44" t="str">
        <f>VLOOKUP(A1363,'CENTROS DE COSTOS'!A:D,2,0)</f>
        <v>0036-0007</v>
      </c>
      <c r="C1363" s="44" t="str">
        <f>VLOOKUP(A1363,'CENTROS DE COSTOS'!A:D,3,0)</f>
        <v>Wompi Santander</v>
      </c>
      <c r="D1363" s="44">
        <v>68547</v>
      </c>
      <c r="E1363" s="44">
        <v>2885531</v>
      </c>
      <c r="F1363" s="44">
        <v>70090</v>
      </c>
      <c r="G1363" s="44" t="s">
        <v>35</v>
      </c>
      <c r="H1363" s="44" t="s">
        <v>965</v>
      </c>
      <c r="I1363" s="44" t="s">
        <v>1015</v>
      </c>
      <c r="J1363" s="44" t="s">
        <v>7675</v>
      </c>
      <c r="K1363" s="44" t="s">
        <v>1174</v>
      </c>
      <c r="L1363" s="44" t="s">
        <v>7676</v>
      </c>
      <c r="M1363" s="52">
        <v>45945.527083333334</v>
      </c>
      <c r="N1363" s="52">
        <v>45950.652777777781</v>
      </c>
      <c r="O1363" s="44" t="s">
        <v>37</v>
      </c>
      <c r="P1363" s="44" t="s">
        <v>37</v>
      </c>
      <c r="Q1363" s="44" t="s">
        <v>3805</v>
      </c>
      <c r="R1363" s="44" t="s">
        <v>3806</v>
      </c>
      <c r="S1363" s="44" t="s">
        <v>7677</v>
      </c>
      <c r="T1363" s="44" t="s">
        <v>3828</v>
      </c>
      <c r="U1363" s="44">
        <v>24</v>
      </c>
      <c r="V1363" s="44" t="s">
        <v>43</v>
      </c>
      <c r="W1363" s="44" t="str">
        <f>VLOOKUP(D1363,TIPOLOGIA!A:F,6,0)</f>
        <v>TERRESTRE</v>
      </c>
      <c r="X1363" s="44" t="s">
        <v>5226</v>
      </c>
      <c r="Y1363" s="44">
        <v>1</v>
      </c>
      <c r="Z1363" s="63">
        <f>IF(T1363="SOPORTE_TELEFÓNICO",'TARIFAS 2025'!$B$14,IF(V1363="PRINCIPAL",'TARIFAS 2025'!$B$11,IF(V1363="INTERMEDIA",'TARIFAS 2025'!$C$11,IF(V1363="LEJANA",'TARIFAS 2025'!$D$11))))</f>
        <v>36351</v>
      </c>
      <c r="AA1363" s="63">
        <f t="shared" si="21"/>
        <v>36351</v>
      </c>
    </row>
    <row r="1364" spans="1:27" s="35" customFormat="1">
      <c r="A1364" s="44" t="s">
        <v>93</v>
      </c>
      <c r="B1364" s="44" t="str">
        <f>VLOOKUP(A1364,'CENTROS DE COSTOS'!A:D,2,0)</f>
        <v>0036-0003</v>
      </c>
      <c r="C1364" s="44" t="str">
        <f>VLOOKUP(A1364,'CENTROS DE COSTOS'!A:D,3,0)</f>
        <v>Wompi Suroccidente</v>
      </c>
      <c r="D1364" s="44">
        <v>52001</v>
      </c>
      <c r="E1364" s="44">
        <v>2890053</v>
      </c>
      <c r="F1364" s="44">
        <v>29177</v>
      </c>
      <c r="G1364" s="44" t="s">
        <v>35</v>
      </c>
      <c r="H1364" s="44" t="s">
        <v>135</v>
      </c>
      <c r="I1364" s="44" t="s">
        <v>93</v>
      </c>
      <c r="J1364" s="44" t="s">
        <v>7678</v>
      </c>
      <c r="K1364" s="44" t="s">
        <v>1174</v>
      </c>
      <c r="L1364" s="44" t="s">
        <v>7679</v>
      </c>
      <c r="M1364" s="52">
        <v>45946.422222222223</v>
      </c>
      <c r="N1364" s="52">
        <v>45950.654861111114</v>
      </c>
      <c r="O1364" s="44" t="s">
        <v>37</v>
      </c>
      <c r="P1364" s="44" t="s">
        <v>37</v>
      </c>
      <c r="Q1364" s="44" t="s">
        <v>3805</v>
      </c>
      <c r="R1364" s="44" t="s">
        <v>3806</v>
      </c>
      <c r="S1364" s="44" t="s">
        <v>7680</v>
      </c>
      <c r="T1364" s="44" t="s">
        <v>1178</v>
      </c>
      <c r="U1364" s="44">
        <v>16</v>
      </c>
      <c r="V1364" s="44" t="s">
        <v>42</v>
      </c>
      <c r="W1364" s="44" t="str">
        <f>VLOOKUP(D1364,TIPOLOGIA!A:F,6,0)</f>
        <v>TERRESTRE</v>
      </c>
      <c r="X1364" s="44" t="s">
        <v>5226</v>
      </c>
      <c r="Y1364" s="44">
        <v>1</v>
      </c>
      <c r="Z1364" s="63">
        <f>IF(T1364="SOPORTE_TELEFÓNICO",'TARIFAS 2025'!$B$14,IF(V1364="PRINCIPAL",'TARIFAS 2025'!$B$11,IF(V1364="INTERMEDIA",'TARIFAS 2025'!$C$11,IF(V1364="LEJANA",'TARIFAS 2025'!$D$11))))</f>
        <v>31419</v>
      </c>
      <c r="AA1364" s="63">
        <f t="shared" si="21"/>
        <v>31419</v>
      </c>
    </row>
    <row r="1365" spans="1:27" s="35" customFormat="1">
      <c r="A1365" s="44" t="s">
        <v>73</v>
      </c>
      <c r="B1365" s="44" t="str">
        <f>VLOOKUP(A1365,'CENTROS DE COSTOS'!A:D,2,0)</f>
        <v>0036-0004</v>
      </c>
      <c r="C1365" s="44" t="str">
        <f>VLOOKUP(A1365,'CENTROS DE COSTOS'!A:D,3,0)</f>
        <v>Wompi Centro</v>
      </c>
      <c r="D1365" s="44">
        <v>11001</v>
      </c>
      <c r="E1365" s="44">
        <v>2889476</v>
      </c>
      <c r="F1365" s="44">
        <v>76789</v>
      </c>
      <c r="G1365" s="44" t="s">
        <v>35</v>
      </c>
      <c r="H1365" s="44" t="s">
        <v>620</v>
      </c>
      <c r="I1365" s="44" t="s">
        <v>73</v>
      </c>
      <c r="J1365" s="44" t="s">
        <v>4481</v>
      </c>
      <c r="K1365" s="44" t="s">
        <v>1174</v>
      </c>
      <c r="L1365" s="44" t="s">
        <v>7681</v>
      </c>
      <c r="M1365" s="52">
        <v>45946.392361111109</v>
      </c>
      <c r="N1365" s="52">
        <v>45950.654861111114</v>
      </c>
      <c r="O1365" s="44" t="s">
        <v>37</v>
      </c>
      <c r="P1365" s="44" t="s">
        <v>37</v>
      </c>
      <c r="Q1365" s="44" t="s">
        <v>3805</v>
      </c>
      <c r="R1365" s="44" t="s">
        <v>3806</v>
      </c>
      <c r="S1365" s="44" t="s">
        <v>7682</v>
      </c>
      <c r="T1365" s="44" t="s">
        <v>1178</v>
      </c>
      <c r="U1365" s="44">
        <v>24</v>
      </c>
      <c r="V1365" s="44" t="s">
        <v>42</v>
      </c>
      <c r="W1365" s="44" t="str">
        <f>VLOOKUP(D1365,TIPOLOGIA!A:F,6,0)</f>
        <v>TERRESTRE</v>
      </c>
      <c r="X1365" s="44" t="s">
        <v>1901</v>
      </c>
      <c r="Y1365" s="44">
        <v>1</v>
      </c>
      <c r="Z1365" s="63">
        <f>IF(T1365="SOPORTE_TELEFÓNICO",'TARIFAS 2025'!$B$14,IF(V1365="PRINCIPAL",'TARIFAS 2025'!$B$11,IF(V1365="INTERMEDIA",'TARIFAS 2025'!$C$11,IF(V1365="LEJANA",'TARIFAS 2025'!$D$11))))</f>
        <v>31419</v>
      </c>
      <c r="AA1365" s="63">
        <f t="shared" si="21"/>
        <v>31419</v>
      </c>
    </row>
    <row r="1366" spans="1:27" s="35" customFormat="1">
      <c r="A1366" s="44" t="s">
        <v>79</v>
      </c>
      <c r="B1366" s="44" t="str">
        <f>VLOOKUP(A1366,'CENTROS DE COSTOS'!A:D,2,0)</f>
        <v>0036-0003</v>
      </c>
      <c r="C1366" s="44" t="str">
        <f>VLOOKUP(A1366,'CENTROS DE COSTOS'!A:D,3,0)</f>
        <v>Wompi Suroccidente</v>
      </c>
      <c r="D1366" s="44">
        <v>19698</v>
      </c>
      <c r="E1366" s="44">
        <v>2882882</v>
      </c>
      <c r="F1366" s="44">
        <v>80625</v>
      </c>
      <c r="G1366" s="44" t="s">
        <v>35</v>
      </c>
      <c r="H1366" s="44" t="s">
        <v>500</v>
      </c>
      <c r="I1366" s="44" t="s">
        <v>529</v>
      </c>
      <c r="J1366" s="44" t="s">
        <v>7683</v>
      </c>
      <c r="K1366" s="44" t="s">
        <v>1174</v>
      </c>
      <c r="L1366" s="44" t="s">
        <v>7684</v>
      </c>
      <c r="M1366" s="52">
        <v>45945.374305555553</v>
      </c>
      <c r="N1366" s="52">
        <v>45950.65625</v>
      </c>
      <c r="O1366" s="44" t="s">
        <v>37</v>
      </c>
      <c r="P1366" s="44" t="s">
        <v>37</v>
      </c>
      <c r="Q1366" s="44" t="s">
        <v>3805</v>
      </c>
      <c r="R1366" s="44" t="s">
        <v>3806</v>
      </c>
      <c r="S1366" s="44" t="s">
        <v>7685</v>
      </c>
      <c r="T1366" s="44" t="s">
        <v>3828</v>
      </c>
      <c r="U1366" s="44">
        <v>16</v>
      </c>
      <c r="V1366" s="44" t="s">
        <v>43</v>
      </c>
      <c r="W1366" s="44" t="str">
        <f>VLOOKUP(D1366,TIPOLOGIA!A:F,6,0)</f>
        <v>TERRESTRE</v>
      </c>
      <c r="X1366" s="44" t="s">
        <v>3193</v>
      </c>
      <c r="Y1366" s="44">
        <v>1</v>
      </c>
      <c r="Z1366" s="63">
        <f>IF(T1366="SOPORTE_TELEFÓNICO",'TARIFAS 2025'!$B$14,IF(V1366="PRINCIPAL",'TARIFAS 2025'!$B$11,IF(V1366="INTERMEDIA",'TARIFAS 2025'!$C$11,IF(V1366="LEJANA",'TARIFAS 2025'!$D$11))))</f>
        <v>36351</v>
      </c>
      <c r="AA1366" s="63">
        <f t="shared" si="21"/>
        <v>36351</v>
      </c>
    </row>
    <row r="1367" spans="1:27" s="35" customFormat="1">
      <c r="A1367" s="44" t="s">
        <v>83</v>
      </c>
      <c r="B1367" s="44" t="str">
        <f>VLOOKUP(A1367,'CENTROS DE COSTOS'!A:D,2,0)</f>
        <v>0036-0007</v>
      </c>
      <c r="C1367" s="44" t="str">
        <f>VLOOKUP(A1367,'CENTROS DE COSTOS'!A:D,3,0)</f>
        <v>Wompi Santander</v>
      </c>
      <c r="D1367" s="44">
        <v>54498</v>
      </c>
      <c r="E1367" s="44">
        <v>2876005</v>
      </c>
      <c r="F1367" s="44">
        <v>27897</v>
      </c>
      <c r="G1367" s="44" t="s">
        <v>35</v>
      </c>
      <c r="H1367" s="44" t="s">
        <v>893</v>
      </c>
      <c r="I1367" s="44" t="s">
        <v>918</v>
      </c>
      <c r="J1367" s="44" t="s">
        <v>7686</v>
      </c>
      <c r="K1367" s="44" t="s">
        <v>1174</v>
      </c>
      <c r="L1367" s="44" t="s">
        <v>7687</v>
      </c>
      <c r="M1367" s="52">
        <v>45944.373611111114</v>
      </c>
      <c r="N1367" s="52">
        <v>45950.656944444447</v>
      </c>
      <c r="O1367" s="44" t="s">
        <v>37</v>
      </c>
      <c r="P1367" s="44" t="s">
        <v>37</v>
      </c>
      <c r="Q1367" s="44" t="s">
        <v>3805</v>
      </c>
      <c r="R1367" s="44" t="s">
        <v>3806</v>
      </c>
      <c r="S1367" s="44" t="s">
        <v>7688</v>
      </c>
      <c r="T1367" s="44" t="s">
        <v>3828</v>
      </c>
      <c r="U1367" s="44">
        <v>56</v>
      </c>
      <c r="V1367" s="44" t="s">
        <v>44</v>
      </c>
      <c r="W1367" s="44" t="str">
        <f>VLOOKUP(D1367,TIPOLOGIA!A:F,6,0)</f>
        <v>TERRESTRE</v>
      </c>
      <c r="X1367" s="44" t="s">
        <v>4908</v>
      </c>
      <c r="Y1367" s="44">
        <v>1</v>
      </c>
      <c r="Z1367" s="63">
        <f>IF(T1367="SOPORTE_TELEFÓNICO",'TARIFAS 2025'!$B$14,IF(V1367="PRINCIPAL",'TARIFAS 2025'!$B$11,IF(V1367="INTERMEDIA",'TARIFAS 2025'!$C$11,IF(V1367="LEJANA",'TARIFAS 2025'!$D$11))))</f>
        <v>40250</v>
      </c>
      <c r="AA1367" s="63">
        <f t="shared" ref="AA1367:AA1430" si="22">Z1367*Y1367</f>
        <v>40250</v>
      </c>
    </row>
    <row r="1368" spans="1:27" s="35" customFormat="1">
      <c r="A1368" s="44" t="s">
        <v>79</v>
      </c>
      <c r="B1368" s="44" t="str">
        <f>VLOOKUP(A1368,'CENTROS DE COSTOS'!A:D,2,0)</f>
        <v>0036-0003</v>
      </c>
      <c r="C1368" s="44" t="str">
        <f>VLOOKUP(A1368,'CENTROS DE COSTOS'!A:D,3,0)</f>
        <v>Wompi Suroccidente</v>
      </c>
      <c r="D1368" s="44">
        <v>76306</v>
      </c>
      <c r="E1368" s="44">
        <v>2872359</v>
      </c>
      <c r="F1368" s="44">
        <v>77018</v>
      </c>
      <c r="G1368" s="44" t="s">
        <v>35</v>
      </c>
      <c r="H1368" s="44" t="s">
        <v>1103</v>
      </c>
      <c r="I1368" s="44" t="s">
        <v>1118</v>
      </c>
      <c r="J1368" s="44" t="s">
        <v>7689</v>
      </c>
      <c r="K1368" s="44" t="s">
        <v>1174</v>
      </c>
      <c r="L1368" s="44" t="s">
        <v>7690</v>
      </c>
      <c r="M1368" s="52">
        <v>45944.333333333336</v>
      </c>
      <c r="N1368" s="52">
        <v>45950.657638888886</v>
      </c>
      <c r="O1368" s="44" t="s">
        <v>37</v>
      </c>
      <c r="P1368" s="44" t="s">
        <v>37</v>
      </c>
      <c r="Q1368" s="44" t="s">
        <v>3805</v>
      </c>
      <c r="R1368" s="44" t="s">
        <v>3806</v>
      </c>
      <c r="S1368" s="44" t="s">
        <v>7691</v>
      </c>
      <c r="T1368" s="44" t="s">
        <v>3828</v>
      </c>
      <c r="U1368" s="44">
        <v>32</v>
      </c>
      <c r="V1368" s="44" t="s">
        <v>43</v>
      </c>
      <c r="W1368" s="44" t="str">
        <f>VLOOKUP(D1368,TIPOLOGIA!A:F,6,0)</f>
        <v>TERRESTRE</v>
      </c>
      <c r="X1368" s="44" t="s">
        <v>5226</v>
      </c>
      <c r="Y1368" s="44">
        <v>1</v>
      </c>
      <c r="Z1368" s="63">
        <f>IF(T1368="SOPORTE_TELEFÓNICO",'TARIFAS 2025'!$B$14,IF(V1368="PRINCIPAL",'TARIFAS 2025'!$B$11,IF(V1368="INTERMEDIA",'TARIFAS 2025'!$C$11,IF(V1368="LEJANA",'TARIFAS 2025'!$D$11))))</f>
        <v>36351</v>
      </c>
      <c r="AA1368" s="63">
        <f t="shared" si="22"/>
        <v>36351</v>
      </c>
    </row>
    <row r="1369" spans="1:27" s="35" customFormat="1">
      <c r="A1369" s="44" t="s">
        <v>87</v>
      </c>
      <c r="B1369" s="44" t="str">
        <f>VLOOKUP(A1369,'CENTROS DE COSTOS'!A:D,2,0)</f>
        <v>0036-0006</v>
      </c>
      <c r="C1369" s="44" t="str">
        <f>VLOOKUP(A1369,'CENTROS DE COSTOS'!A:D,3,0)</f>
        <v>Wompi Oriente</v>
      </c>
      <c r="D1369" s="44">
        <v>73001</v>
      </c>
      <c r="E1369" s="44">
        <v>2900885</v>
      </c>
      <c r="F1369" s="44">
        <v>72513</v>
      </c>
      <c r="G1369" s="44" t="s">
        <v>35</v>
      </c>
      <c r="H1369" s="44" t="s">
        <v>1058</v>
      </c>
      <c r="I1369" s="44" t="s">
        <v>87</v>
      </c>
      <c r="J1369" s="44" t="s">
        <v>7692</v>
      </c>
      <c r="K1369" s="44" t="s">
        <v>1174</v>
      </c>
      <c r="L1369" s="44" t="s">
        <v>7693</v>
      </c>
      <c r="M1369" s="52">
        <v>45950.333333333336</v>
      </c>
      <c r="N1369" s="52">
        <v>45950.657638888886</v>
      </c>
      <c r="O1369" s="44" t="s">
        <v>37</v>
      </c>
      <c r="P1369" s="44" t="s">
        <v>37</v>
      </c>
      <c r="Q1369" s="44" t="s">
        <v>3805</v>
      </c>
      <c r="R1369" s="44" t="s">
        <v>3806</v>
      </c>
      <c r="S1369" s="44" t="s">
        <v>7694</v>
      </c>
      <c r="T1369" s="44" t="s">
        <v>1178</v>
      </c>
      <c r="U1369" s="44">
        <v>16</v>
      </c>
      <c r="V1369" s="44" t="s">
        <v>42</v>
      </c>
      <c r="W1369" s="44" t="str">
        <f>VLOOKUP(D1369,TIPOLOGIA!A:F,6,0)</f>
        <v>TERRESTRE</v>
      </c>
      <c r="X1369" s="44" t="s">
        <v>5226</v>
      </c>
      <c r="Y1369" s="44">
        <v>1</v>
      </c>
      <c r="Z1369" s="63">
        <f>IF(T1369="SOPORTE_TELEFÓNICO",'TARIFAS 2025'!$B$14,IF(V1369="PRINCIPAL",'TARIFAS 2025'!$B$11,IF(V1369="INTERMEDIA",'TARIFAS 2025'!$C$11,IF(V1369="LEJANA",'TARIFAS 2025'!$D$11))))</f>
        <v>31419</v>
      </c>
      <c r="AA1369" s="63">
        <f t="shared" si="22"/>
        <v>31419</v>
      </c>
    </row>
    <row r="1370" spans="1:27" s="35" customFormat="1">
      <c r="A1370" s="44" t="s">
        <v>100</v>
      </c>
      <c r="B1370" s="44" t="str">
        <f>VLOOKUP(A1370,'CENTROS DE COSTOS'!A:D,2,0)</f>
        <v>0036-0006</v>
      </c>
      <c r="C1370" s="44" t="str">
        <f>VLOOKUP(A1370,'CENTROS DE COSTOS'!A:D,3,0)</f>
        <v>Wompi Oriente</v>
      </c>
      <c r="D1370" s="44">
        <v>50226</v>
      </c>
      <c r="E1370" s="44">
        <v>2890644</v>
      </c>
      <c r="F1370" s="44">
        <v>43189</v>
      </c>
      <c r="G1370" s="44" t="s">
        <v>35</v>
      </c>
      <c r="H1370" s="44" t="s">
        <v>816</v>
      </c>
      <c r="I1370" s="44" t="s">
        <v>823</v>
      </c>
      <c r="J1370" s="44" t="s">
        <v>7695</v>
      </c>
      <c r="K1370" s="44" t="s">
        <v>1174</v>
      </c>
      <c r="L1370" s="44" t="s">
        <v>7696</v>
      </c>
      <c r="M1370" s="52">
        <v>45946.457638888889</v>
      </c>
      <c r="N1370" s="52">
        <v>45950.657638888886</v>
      </c>
      <c r="O1370" s="44" t="s">
        <v>37</v>
      </c>
      <c r="P1370" s="44" t="s">
        <v>37</v>
      </c>
      <c r="Q1370" s="44" t="s">
        <v>3805</v>
      </c>
      <c r="R1370" s="44" t="s">
        <v>3806</v>
      </c>
      <c r="S1370" s="44" t="s">
        <v>7697</v>
      </c>
      <c r="T1370" s="44" t="s">
        <v>1178</v>
      </c>
      <c r="U1370" s="44">
        <v>64</v>
      </c>
      <c r="V1370" s="44" t="s">
        <v>43</v>
      </c>
      <c r="W1370" s="44" t="str">
        <f>VLOOKUP(D1370,TIPOLOGIA!A:F,6,0)</f>
        <v>TERRESTRE</v>
      </c>
      <c r="X1370" s="44" t="s">
        <v>2253</v>
      </c>
      <c r="Y1370" s="44">
        <v>1</v>
      </c>
      <c r="Z1370" s="63">
        <f>IF(T1370="SOPORTE_TELEFÓNICO",'TARIFAS 2025'!$B$14,IF(V1370="PRINCIPAL",'TARIFAS 2025'!$B$11,IF(V1370="INTERMEDIA",'TARIFAS 2025'!$C$11,IF(V1370="LEJANA",'TARIFAS 2025'!$D$11))))</f>
        <v>36351</v>
      </c>
      <c r="AA1370" s="63">
        <f t="shared" si="22"/>
        <v>36351</v>
      </c>
    </row>
    <row r="1371" spans="1:27" s="35" customFormat="1">
      <c r="A1371" s="44" t="s">
        <v>70</v>
      </c>
      <c r="B1371" s="44" t="str">
        <f>VLOOKUP(A1371,'CENTROS DE COSTOS'!A:D,2,0)</f>
        <v>0036-0001</v>
      </c>
      <c r="C1371" s="44" t="str">
        <f>VLOOKUP(A1371,'CENTROS DE COSTOS'!A:D,3,0)</f>
        <v>Wompi Costa</v>
      </c>
      <c r="D1371" s="44">
        <v>8001</v>
      </c>
      <c r="E1371" s="44">
        <v>2891543</v>
      </c>
      <c r="F1371" s="44">
        <v>30001</v>
      </c>
      <c r="G1371" s="44" t="s">
        <v>35</v>
      </c>
      <c r="H1371" s="44" t="s">
        <v>255</v>
      </c>
      <c r="I1371" s="44" t="s">
        <v>70</v>
      </c>
      <c r="J1371" s="44" t="s">
        <v>7698</v>
      </c>
      <c r="K1371" s="44" t="s">
        <v>1174</v>
      </c>
      <c r="L1371" s="44" t="s">
        <v>7699</v>
      </c>
      <c r="M1371" s="52">
        <v>45946.537499999999</v>
      </c>
      <c r="N1371" s="52">
        <v>45950.658333333333</v>
      </c>
      <c r="O1371" s="44" t="s">
        <v>37</v>
      </c>
      <c r="P1371" s="44" t="s">
        <v>37</v>
      </c>
      <c r="Q1371" s="44" t="s">
        <v>3805</v>
      </c>
      <c r="R1371" s="44" t="s">
        <v>3806</v>
      </c>
      <c r="S1371" s="44" t="s">
        <v>7700</v>
      </c>
      <c r="T1371" s="44" t="s">
        <v>1178</v>
      </c>
      <c r="U1371" s="44">
        <v>32</v>
      </c>
      <c r="V1371" s="44" t="s">
        <v>42</v>
      </c>
      <c r="W1371" s="44" t="str">
        <f>VLOOKUP(D1371,TIPOLOGIA!A:F,6,0)</f>
        <v>TERRESTRE</v>
      </c>
      <c r="X1371" s="44" t="s">
        <v>2030</v>
      </c>
      <c r="Y1371" s="44">
        <v>1</v>
      </c>
      <c r="Z1371" s="63">
        <f>IF(T1371="SOPORTE_TELEFÓNICO",'TARIFAS 2025'!$B$14,IF(V1371="PRINCIPAL",'TARIFAS 2025'!$B$11,IF(V1371="INTERMEDIA",'TARIFAS 2025'!$C$11,IF(V1371="LEJANA",'TARIFAS 2025'!$D$11))))</f>
        <v>31419</v>
      </c>
      <c r="AA1371" s="63">
        <f t="shared" si="22"/>
        <v>31419</v>
      </c>
    </row>
    <row r="1372" spans="1:27" s="35" customFormat="1">
      <c r="A1372" s="44" t="s">
        <v>92</v>
      </c>
      <c r="B1372" s="44" t="str">
        <f>VLOOKUP(A1372,'CENTROS DE COSTOS'!A:D,2,0)</f>
        <v>0036-0006</v>
      </c>
      <c r="C1372" s="44" t="str">
        <f>VLOOKUP(A1372,'CENTROS DE COSTOS'!A:D,3,0)</f>
        <v>Wompi Oriente</v>
      </c>
      <c r="D1372" s="44">
        <v>18150</v>
      </c>
      <c r="E1372" s="44">
        <v>2876211</v>
      </c>
      <c r="F1372" s="44">
        <v>56756</v>
      </c>
      <c r="G1372" s="44" t="s">
        <v>35</v>
      </c>
      <c r="H1372" s="44" t="s">
        <v>468</v>
      </c>
      <c r="I1372" s="44" t="s">
        <v>471</v>
      </c>
      <c r="J1372" s="44" t="s">
        <v>7701</v>
      </c>
      <c r="K1372" s="44" t="s">
        <v>1174</v>
      </c>
      <c r="L1372" s="44" t="s">
        <v>7702</v>
      </c>
      <c r="M1372" s="52">
        <v>45944.388194444444</v>
      </c>
      <c r="N1372" s="52">
        <v>45950.658333333333</v>
      </c>
      <c r="O1372" s="44" t="s">
        <v>37</v>
      </c>
      <c r="P1372" s="44" t="s">
        <v>37</v>
      </c>
      <c r="Q1372" s="44" t="s">
        <v>3805</v>
      </c>
      <c r="R1372" s="44" t="s">
        <v>3806</v>
      </c>
      <c r="S1372" s="44" t="s">
        <v>7703</v>
      </c>
      <c r="T1372" s="44" t="s">
        <v>3828</v>
      </c>
      <c r="U1372" s="44">
        <v>64</v>
      </c>
      <c r="V1372" s="44" t="s">
        <v>44</v>
      </c>
      <c r="W1372" s="44" t="str">
        <f>VLOOKUP(D1372,TIPOLOGIA!A:F,6,0)</f>
        <v>TERRESTRE</v>
      </c>
      <c r="X1372" s="44" t="s">
        <v>4388</v>
      </c>
      <c r="Y1372" s="44">
        <v>1</v>
      </c>
      <c r="Z1372" s="63">
        <f>IF(T1372="SOPORTE_TELEFÓNICO",'TARIFAS 2025'!$B$14,IF(V1372="PRINCIPAL",'TARIFAS 2025'!$B$11,IF(V1372="INTERMEDIA",'TARIFAS 2025'!$C$11,IF(V1372="LEJANA",'TARIFAS 2025'!$D$11))))</f>
        <v>40250</v>
      </c>
      <c r="AA1372" s="63">
        <f t="shared" si="22"/>
        <v>40250</v>
      </c>
    </row>
    <row r="1373" spans="1:27" s="35" customFormat="1">
      <c r="A1373" s="44" t="s">
        <v>91</v>
      </c>
      <c r="B1373" s="44" t="str">
        <f>VLOOKUP(A1373,'CENTROS DE COSTOS'!A:D,2,0)</f>
        <v>0036-0001</v>
      </c>
      <c r="C1373" s="44" t="str">
        <f>VLOOKUP(A1373,'CENTROS DE COSTOS'!A:D,3,0)</f>
        <v>Wompi Costa</v>
      </c>
      <c r="D1373" s="44">
        <v>23182</v>
      </c>
      <c r="E1373" s="44">
        <v>2872388</v>
      </c>
      <c r="F1373" s="44">
        <v>58318</v>
      </c>
      <c r="G1373" s="44" t="s">
        <v>35</v>
      </c>
      <c r="H1373" s="44" t="s">
        <v>278</v>
      </c>
      <c r="I1373" s="44" t="s">
        <v>598</v>
      </c>
      <c r="J1373" s="44" t="s">
        <v>7704</v>
      </c>
      <c r="K1373" s="44" t="s">
        <v>1174</v>
      </c>
      <c r="L1373" s="44" t="s">
        <v>7705</v>
      </c>
      <c r="M1373" s="52">
        <v>45944.333333333336</v>
      </c>
      <c r="N1373" s="52">
        <v>45950.65902777778</v>
      </c>
      <c r="O1373" s="44" t="s">
        <v>37</v>
      </c>
      <c r="P1373" s="44" t="s">
        <v>37</v>
      </c>
      <c r="Q1373" s="44" t="s">
        <v>3805</v>
      </c>
      <c r="R1373" s="44" t="s">
        <v>3806</v>
      </c>
      <c r="S1373" s="44" t="s">
        <v>7706</v>
      </c>
      <c r="T1373" s="44" t="s">
        <v>3828</v>
      </c>
      <c r="U1373" s="44">
        <v>32</v>
      </c>
      <c r="V1373" s="44" t="s">
        <v>43</v>
      </c>
      <c r="W1373" s="44" t="str">
        <f>VLOOKUP(D1373,TIPOLOGIA!A:F,6,0)</f>
        <v>TERRESTRE</v>
      </c>
      <c r="X1373" s="44" t="s">
        <v>5226</v>
      </c>
      <c r="Y1373" s="44">
        <v>1</v>
      </c>
      <c r="Z1373" s="63">
        <f>IF(T1373="SOPORTE_TELEFÓNICO",'TARIFAS 2025'!$B$14,IF(V1373="PRINCIPAL",'TARIFAS 2025'!$B$11,IF(V1373="INTERMEDIA",'TARIFAS 2025'!$C$11,IF(V1373="LEJANA",'TARIFAS 2025'!$D$11))))</f>
        <v>36351</v>
      </c>
      <c r="AA1373" s="63">
        <f t="shared" si="22"/>
        <v>36351</v>
      </c>
    </row>
    <row r="1374" spans="1:27" s="35" customFormat="1">
      <c r="A1374" s="44" t="s">
        <v>92</v>
      </c>
      <c r="B1374" s="44" t="str">
        <f>VLOOKUP(A1374,'CENTROS DE COSTOS'!A:D,2,0)</f>
        <v>0036-0006</v>
      </c>
      <c r="C1374" s="44" t="str">
        <f>VLOOKUP(A1374,'CENTROS DE COSTOS'!A:D,3,0)</f>
        <v>Wompi Oriente</v>
      </c>
      <c r="D1374" s="44">
        <v>18150</v>
      </c>
      <c r="E1374" s="44">
        <v>2874264</v>
      </c>
      <c r="F1374" s="44">
        <v>46341</v>
      </c>
      <c r="G1374" s="44" t="s">
        <v>35</v>
      </c>
      <c r="H1374" s="44" t="s">
        <v>468</v>
      </c>
      <c r="I1374" s="44" t="s">
        <v>471</v>
      </c>
      <c r="J1374" s="44" t="s">
        <v>7707</v>
      </c>
      <c r="K1374" s="44" t="s">
        <v>1174</v>
      </c>
      <c r="L1374" s="44" t="s">
        <v>7708</v>
      </c>
      <c r="M1374" s="52">
        <v>45944.333333333336</v>
      </c>
      <c r="N1374" s="52">
        <v>45950.65902777778</v>
      </c>
      <c r="O1374" s="44" t="s">
        <v>37</v>
      </c>
      <c r="P1374" s="44" t="s">
        <v>37</v>
      </c>
      <c r="Q1374" s="44" t="s">
        <v>3805</v>
      </c>
      <c r="R1374" s="44" t="s">
        <v>3806</v>
      </c>
      <c r="S1374" s="44" t="s">
        <v>7709</v>
      </c>
      <c r="T1374" s="44" t="s">
        <v>3828</v>
      </c>
      <c r="U1374" s="44">
        <v>48</v>
      </c>
      <c r="V1374" s="44" t="s">
        <v>44</v>
      </c>
      <c r="W1374" s="44" t="str">
        <f>VLOOKUP(D1374,TIPOLOGIA!A:F,6,0)</f>
        <v>TERRESTRE</v>
      </c>
      <c r="X1374" s="44" t="s">
        <v>5226</v>
      </c>
      <c r="Y1374" s="44">
        <v>1</v>
      </c>
      <c r="Z1374" s="63">
        <f>IF(T1374="SOPORTE_TELEFÓNICO",'TARIFAS 2025'!$B$14,IF(V1374="PRINCIPAL",'TARIFAS 2025'!$B$11,IF(V1374="INTERMEDIA",'TARIFAS 2025'!$C$11,IF(V1374="LEJANA",'TARIFAS 2025'!$D$11))))</f>
        <v>40250</v>
      </c>
      <c r="AA1374" s="63">
        <f t="shared" si="22"/>
        <v>40250</v>
      </c>
    </row>
    <row r="1375" spans="1:27" s="35" customFormat="1">
      <c r="A1375" s="44" t="s">
        <v>83</v>
      </c>
      <c r="B1375" s="44" t="str">
        <f>VLOOKUP(A1375,'CENTROS DE COSTOS'!A:D,2,0)</f>
        <v>0036-0007</v>
      </c>
      <c r="C1375" s="44" t="str">
        <f>VLOOKUP(A1375,'CENTROS DE COSTOS'!A:D,3,0)</f>
        <v>Wompi Santander</v>
      </c>
      <c r="D1375" s="44">
        <v>54398</v>
      </c>
      <c r="E1375" s="44">
        <v>2876715</v>
      </c>
      <c r="F1375" s="44">
        <v>78533</v>
      </c>
      <c r="G1375" s="44" t="s">
        <v>35</v>
      </c>
      <c r="H1375" s="44" t="s">
        <v>893</v>
      </c>
      <c r="I1375" s="44" t="s">
        <v>913</v>
      </c>
      <c r="J1375" s="44" t="s">
        <v>7710</v>
      </c>
      <c r="K1375" s="44" t="s">
        <v>1174</v>
      </c>
      <c r="L1375" s="44" t="s">
        <v>7711</v>
      </c>
      <c r="M1375" s="52">
        <v>45944.412499999999</v>
      </c>
      <c r="N1375" s="52">
        <v>45950.659722222219</v>
      </c>
      <c r="O1375" s="44" t="s">
        <v>37</v>
      </c>
      <c r="P1375" s="44" t="s">
        <v>37</v>
      </c>
      <c r="Q1375" s="44" t="s">
        <v>3805</v>
      </c>
      <c r="R1375" s="44" t="s">
        <v>3806</v>
      </c>
      <c r="S1375" s="44" t="s">
        <v>7712</v>
      </c>
      <c r="T1375" s="44" t="s">
        <v>3828</v>
      </c>
      <c r="U1375" s="44">
        <v>24</v>
      </c>
      <c r="V1375" s="44" t="s">
        <v>44</v>
      </c>
      <c r="W1375" s="44" t="str">
        <f>VLOOKUP(D1375,TIPOLOGIA!A:F,6,0)</f>
        <v>TERRESTRE</v>
      </c>
      <c r="X1375" s="44" t="s">
        <v>5226</v>
      </c>
      <c r="Y1375" s="44">
        <v>1</v>
      </c>
      <c r="Z1375" s="63">
        <f>IF(T1375="SOPORTE_TELEFÓNICO",'TARIFAS 2025'!$B$14,IF(V1375="PRINCIPAL",'TARIFAS 2025'!$B$11,IF(V1375="INTERMEDIA",'TARIFAS 2025'!$C$11,IF(V1375="LEJANA",'TARIFAS 2025'!$D$11))))</f>
        <v>40250</v>
      </c>
      <c r="AA1375" s="63">
        <f t="shared" si="22"/>
        <v>40250</v>
      </c>
    </row>
    <row r="1376" spans="1:27" s="35" customFormat="1">
      <c r="A1376" s="44" t="s">
        <v>73</v>
      </c>
      <c r="B1376" s="44" t="str">
        <f>VLOOKUP(A1376,'CENTROS DE COSTOS'!A:D,2,0)</f>
        <v>0036-0004</v>
      </c>
      <c r="C1376" s="44" t="str">
        <f>VLOOKUP(A1376,'CENTROS DE COSTOS'!A:D,3,0)</f>
        <v>Wompi Centro</v>
      </c>
      <c r="D1376" s="44">
        <v>11001</v>
      </c>
      <c r="E1376" s="44">
        <v>2891714</v>
      </c>
      <c r="F1376" s="44">
        <v>36028</v>
      </c>
      <c r="G1376" s="44" t="s">
        <v>35</v>
      </c>
      <c r="H1376" s="44" t="s">
        <v>620</v>
      </c>
      <c r="I1376" s="44" t="s">
        <v>2057</v>
      </c>
      <c r="J1376" s="44" t="s">
        <v>5974</v>
      </c>
      <c r="K1376" s="44" t="s">
        <v>1174</v>
      </c>
      <c r="L1376" s="44" t="s">
        <v>7713</v>
      </c>
      <c r="M1376" s="52">
        <v>45946.556250000001</v>
      </c>
      <c r="N1376" s="52">
        <v>45950.661111111112</v>
      </c>
      <c r="O1376" s="44" t="s">
        <v>37</v>
      </c>
      <c r="P1376" s="44" t="s">
        <v>37</v>
      </c>
      <c r="Q1376" s="44" t="s">
        <v>3805</v>
      </c>
      <c r="R1376" s="44" t="s">
        <v>3806</v>
      </c>
      <c r="S1376" s="44" t="s">
        <v>7714</v>
      </c>
      <c r="T1376" s="44" t="s">
        <v>1178</v>
      </c>
      <c r="U1376" s="44">
        <v>48</v>
      </c>
      <c r="V1376" s="44" t="s">
        <v>42</v>
      </c>
      <c r="W1376" s="44" t="str">
        <f>VLOOKUP(D1376,TIPOLOGIA!A:F,6,0)</f>
        <v>TERRESTRE</v>
      </c>
      <c r="X1376" s="44" t="s">
        <v>4908</v>
      </c>
      <c r="Y1376" s="44">
        <v>1</v>
      </c>
      <c r="Z1376" s="63">
        <f>IF(T1376="SOPORTE_TELEFÓNICO",'TARIFAS 2025'!$B$14,IF(V1376="PRINCIPAL",'TARIFAS 2025'!$B$11,IF(V1376="INTERMEDIA",'TARIFAS 2025'!$C$11,IF(V1376="LEJANA",'TARIFAS 2025'!$D$11))))</f>
        <v>31419</v>
      </c>
      <c r="AA1376" s="63">
        <f t="shared" si="22"/>
        <v>31419</v>
      </c>
    </row>
    <row r="1377" spans="1:27" s="35" customFormat="1">
      <c r="A1377" s="44" t="s">
        <v>90</v>
      </c>
      <c r="B1377" s="44" t="str">
        <f>VLOOKUP(A1377,'CENTROS DE COSTOS'!A:D,2,0)</f>
        <v>0036-0005</v>
      </c>
      <c r="C1377" s="44" t="str">
        <f>VLOOKUP(A1377,'CENTROS DE COSTOS'!A:D,3,0)</f>
        <v>Wompi Noroccidente</v>
      </c>
      <c r="D1377" s="44">
        <v>5129</v>
      </c>
      <c r="E1377" s="44">
        <v>2891581</v>
      </c>
      <c r="F1377" s="44">
        <v>30567</v>
      </c>
      <c r="G1377" s="44" t="s">
        <v>35</v>
      </c>
      <c r="H1377" s="44" t="s">
        <v>122</v>
      </c>
      <c r="I1377" s="44" t="s">
        <v>128</v>
      </c>
      <c r="J1377" s="44" t="s">
        <v>7715</v>
      </c>
      <c r="K1377" s="44" t="s">
        <v>1174</v>
      </c>
      <c r="L1377" s="44" t="s">
        <v>7716</v>
      </c>
      <c r="M1377" s="52">
        <v>45946.556250000001</v>
      </c>
      <c r="N1377" s="52">
        <v>45950.662499999999</v>
      </c>
      <c r="O1377" s="44" t="s">
        <v>37</v>
      </c>
      <c r="P1377" s="44" t="s">
        <v>37</v>
      </c>
      <c r="Q1377" s="44" t="s">
        <v>3805</v>
      </c>
      <c r="R1377" s="44" t="s">
        <v>3806</v>
      </c>
      <c r="S1377" s="44" t="s">
        <v>7717</v>
      </c>
      <c r="T1377" s="44" t="s">
        <v>1178</v>
      </c>
      <c r="U1377" s="44">
        <v>40</v>
      </c>
      <c r="V1377" s="44" t="s">
        <v>42</v>
      </c>
      <c r="W1377" s="44" t="str">
        <f>VLOOKUP(D1377,TIPOLOGIA!A:F,6,0)</f>
        <v>TERRESTRE</v>
      </c>
      <c r="X1377" s="44" t="s">
        <v>3483</v>
      </c>
      <c r="Y1377" s="44">
        <v>1</v>
      </c>
      <c r="Z1377" s="63">
        <f>IF(T1377="SOPORTE_TELEFÓNICO",'TARIFAS 2025'!$B$14,IF(V1377="PRINCIPAL",'TARIFAS 2025'!$B$11,IF(V1377="INTERMEDIA",'TARIFAS 2025'!$C$11,IF(V1377="LEJANA",'TARIFAS 2025'!$D$11))))</f>
        <v>31419</v>
      </c>
      <c r="AA1377" s="63">
        <f t="shared" si="22"/>
        <v>31419</v>
      </c>
    </row>
    <row r="1378" spans="1:27" s="35" customFormat="1">
      <c r="A1378" s="44" t="s">
        <v>93</v>
      </c>
      <c r="B1378" s="44" t="str">
        <f>VLOOKUP(A1378,'CENTROS DE COSTOS'!A:D,2,0)</f>
        <v>0036-0003</v>
      </c>
      <c r="C1378" s="44" t="str">
        <f>VLOOKUP(A1378,'CENTROS DE COSTOS'!A:D,3,0)</f>
        <v>Wompi Suroccidente</v>
      </c>
      <c r="D1378" s="44">
        <v>52001</v>
      </c>
      <c r="E1378" s="44">
        <v>2891725</v>
      </c>
      <c r="F1378" s="44">
        <v>68375</v>
      </c>
      <c r="G1378" s="44" t="s">
        <v>35</v>
      </c>
      <c r="H1378" s="44" t="s">
        <v>135</v>
      </c>
      <c r="I1378" s="44" t="s">
        <v>93</v>
      </c>
      <c r="J1378" s="44" t="s">
        <v>7718</v>
      </c>
      <c r="K1378" s="44" t="s">
        <v>1174</v>
      </c>
      <c r="L1378" s="44" t="s">
        <v>7719</v>
      </c>
      <c r="M1378" s="52">
        <v>45946.566666666666</v>
      </c>
      <c r="N1378" s="52">
        <v>45950.664583333331</v>
      </c>
      <c r="O1378" s="44" t="s">
        <v>37</v>
      </c>
      <c r="P1378" s="44" t="s">
        <v>37</v>
      </c>
      <c r="Q1378" s="44" t="s">
        <v>3805</v>
      </c>
      <c r="R1378" s="44" t="s">
        <v>3806</v>
      </c>
      <c r="S1378" s="44" t="s">
        <v>7720</v>
      </c>
      <c r="T1378" s="44" t="s">
        <v>1178</v>
      </c>
      <c r="U1378" s="44">
        <v>56</v>
      </c>
      <c r="V1378" s="44" t="s">
        <v>42</v>
      </c>
      <c r="W1378" s="44" t="str">
        <f>VLOOKUP(D1378,TIPOLOGIA!A:F,6,0)</f>
        <v>TERRESTRE</v>
      </c>
      <c r="X1378" s="44" t="s">
        <v>2074</v>
      </c>
      <c r="Y1378" s="44">
        <v>1</v>
      </c>
      <c r="Z1378" s="63">
        <f>IF(T1378="SOPORTE_TELEFÓNICO",'TARIFAS 2025'!$B$14,IF(V1378="PRINCIPAL",'TARIFAS 2025'!$B$11,IF(V1378="INTERMEDIA",'TARIFAS 2025'!$C$11,IF(V1378="LEJANA",'TARIFAS 2025'!$D$11))))</f>
        <v>31419</v>
      </c>
      <c r="AA1378" s="63">
        <f t="shared" si="22"/>
        <v>31419</v>
      </c>
    </row>
    <row r="1379" spans="1:27" s="35" customFormat="1">
      <c r="A1379" s="44" t="s">
        <v>73</v>
      </c>
      <c r="B1379" s="44" t="str">
        <f>VLOOKUP(A1379,'CENTROS DE COSTOS'!A:D,2,0)</f>
        <v>0036-0004</v>
      </c>
      <c r="C1379" s="44" t="str">
        <f>VLOOKUP(A1379,'CENTROS DE COSTOS'!A:D,3,0)</f>
        <v>Wompi Centro</v>
      </c>
      <c r="D1379" s="44">
        <v>11001</v>
      </c>
      <c r="E1379" s="44">
        <v>2892517</v>
      </c>
      <c r="F1379" s="44">
        <v>75986</v>
      </c>
      <c r="G1379" s="44" t="s">
        <v>35</v>
      </c>
      <c r="H1379" s="44" t="s">
        <v>620</v>
      </c>
      <c r="I1379" s="44" t="s">
        <v>2057</v>
      </c>
      <c r="J1379" s="44" t="s">
        <v>7721</v>
      </c>
      <c r="K1379" s="44" t="s">
        <v>1174</v>
      </c>
      <c r="L1379" s="44" t="s">
        <v>7722</v>
      </c>
      <c r="M1379" s="52">
        <v>45946.625</v>
      </c>
      <c r="N1379" s="52">
        <v>45950.665277777778</v>
      </c>
      <c r="O1379" s="44" t="s">
        <v>37</v>
      </c>
      <c r="P1379" s="44" t="s">
        <v>37</v>
      </c>
      <c r="Q1379" s="44" t="s">
        <v>3805</v>
      </c>
      <c r="R1379" s="44" t="s">
        <v>3806</v>
      </c>
      <c r="S1379" s="44" t="s">
        <v>7723</v>
      </c>
      <c r="T1379" s="44" t="s">
        <v>1178</v>
      </c>
      <c r="U1379" s="44">
        <v>32</v>
      </c>
      <c r="V1379" s="44" t="s">
        <v>42</v>
      </c>
      <c r="W1379" s="44" t="str">
        <f>VLOOKUP(D1379,TIPOLOGIA!A:F,6,0)</f>
        <v>TERRESTRE</v>
      </c>
      <c r="X1379" s="44" t="s">
        <v>1424</v>
      </c>
      <c r="Y1379" s="44">
        <v>1</v>
      </c>
      <c r="Z1379" s="63">
        <f>IF(T1379="SOPORTE_TELEFÓNICO",'TARIFAS 2025'!$B$14,IF(V1379="PRINCIPAL",'TARIFAS 2025'!$B$11,IF(V1379="INTERMEDIA",'TARIFAS 2025'!$C$11,IF(V1379="LEJANA",'TARIFAS 2025'!$D$11))))</f>
        <v>31419</v>
      </c>
      <c r="AA1379" s="63">
        <f t="shared" si="22"/>
        <v>31419</v>
      </c>
    </row>
    <row r="1380" spans="1:27" s="35" customFormat="1">
      <c r="A1380" s="44" t="s">
        <v>70</v>
      </c>
      <c r="B1380" s="44" t="str">
        <f>VLOOKUP(A1380,'CENTROS DE COSTOS'!A:D,2,0)</f>
        <v>0036-0001</v>
      </c>
      <c r="C1380" s="44" t="str">
        <f>VLOOKUP(A1380,'CENTROS DE COSTOS'!A:D,3,0)</f>
        <v>Wompi Costa</v>
      </c>
      <c r="D1380" s="44">
        <v>8758</v>
      </c>
      <c r="E1380" s="44">
        <v>2892756</v>
      </c>
      <c r="F1380" s="44">
        <v>23632</v>
      </c>
      <c r="G1380" s="44" t="s">
        <v>35</v>
      </c>
      <c r="H1380" s="44" t="s">
        <v>255</v>
      </c>
      <c r="I1380" s="44" t="s">
        <v>272</v>
      </c>
      <c r="J1380" s="44" t="s">
        <v>7724</v>
      </c>
      <c r="K1380" s="44" t="s">
        <v>1174</v>
      </c>
      <c r="L1380" s="44" t="s">
        <v>7725</v>
      </c>
      <c r="M1380" s="52">
        <v>45946.655555555553</v>
      </c>
      <c r="N1380" s="52">
        <v>45950.668055555558</v>
      </c>
      <c r="O1380" s="44" t="s">
        <v>37</v>
      </c>
      <c r="P1380" s="44" t="s">
        <v>37</v>
      </c>
      <c r="Q1380" s="44" t="s">
        <v>3805</v>
      </c>
      <c r="R1380" s="44" t="s">
        <v>3806</v>
      </c>
      <c r="S1380" s="44" t="s">
        <v>7726</v>
      </c>
      <c r="T1380" s="44" t="s">
        <v>1178</v>
      </c>
      <c r="U1380" s="44">
        <v>64</v>
      </c>
      <c r="V1380" s="44" t="s">
        <v>42</v>
      </c>
      <c r="W1380" s="44" t="str">
        <f>VLOOKUP(D1380,TIPOLOGIA!A:F,6,0)</f>
        <v>TERRESTRE</v>
      </c>
      <c r="X1380" s="44" t="s">
        <v>2080</v>
      </c>
      <c r="Y1380" s="44">
        <v>1</v>
      </c>
      <c r="Z1380" s="63">
        <f>IF(T1380="SOPORTE_TELEFÓNICO",'TARIFAS 2025'!$B$14,IF(V1380="PRINCIPAL",'TARIFAS 2025'!$B$11,IF(V1380="INTERMEDIA",'TARIFAS 2025'!$C$11,IF(V1380="LEJANA",'TARIFAS 2025'!$D$11))))</f>
        <v>31419</v>
      </c>
      <c r="AA1380" s="63">
        <f t="shared" si="22"/>
        <v>31419</v>
      </c>
    </row>
    <row r="1381" spans="1:27" s="35" customFormat="1">
      <c r="A1381" s="44" t="s">
        <v>73</v>
      </c>
      <c r="B1381" s="44" t="str">
        <f>VLOOKUP(A1381,'CENTROS DE COSTOS'!A:D,2,0)</f>
        <v>0036-0004</v>
      </c>
      <c r="C1381" s="44" t="str">
        <f>VLOOKUP(A1381,'CENTROS DE COSTOS'!A:D,3,0)</f>
        <v>Wompi Centro</v>
      </c>
      <c r="D1381" s="44">
        <v>25754</v>
      </c>
      <c r="E1381" s="44">
        <v>2892546</v>
      </c>
      <c r="F1381" s="44">
        <v>50834</v>
      </c>
      <c r="G1381" s="44" t="s">
        <v>35</v>
      </c>
      <c r="H1381" s="44" t="s">
        <v>620</v>
      </c>
      <c r="I1381" s="44" t="s">
        <v>700</v>
      </c>
      <c r="J1381" s="44" t="s">
        <v>7727</v>
      </c>
      <c r="K1381" s="44" t="s">
        <v>1174</v>
      </c>
      <c r="L1381" s="44" t="s">
        <v>7728</v>
      </c>
      <c r="M1381" s="52">
        <v>45946.630555555559</v>
      </c>
      <c r="N1381" s="52">
        <v>45950.668055555558</v>
      </c>
      <c r="O1381" s="44" t="s">
        <v>37</v>
      </c>
      <c r="P1381" s="44" t="s">
        <v>37</v>
      </c>
      <c r="Q1381" s="44" t="s">
        <v>4094</v>
      </c>
      <c r="R1381" s="44" t="s">
        <v>4095</v>
      </c>
      <c r="S1381" s="44" t="s">
        <v>7729</v>
      </c>
      <c r="T1381" s="44" t="s">
        <v>1178</v>
      </c>
      <c r="U1381" s="44">
        <v>24</v>
      </c>
      <c r="V1381" s="44" t="s">
        <v>42</v>
      </c>
      <c r="W1381" s="44" t="str">
        <f>VLOOKUP(D1381,TIPOLOGIA!A:F,6,0)</f>
        <v>TERRESTRE</v>
      </c>
      <c r="X1381" s="44" t="s">
        <v>4388</v>
      </c>
      <c r="Y1381" s="44">
        <v>1</v>
      </c>
      <c r="Z1381" s="63">
        <f>IF(T1381="SOPORTE_TELEFÓNICO",'TARIFAS 2025'!$B$14,IF(V1381="PRINCIPAL",'TARIFAS 2025'!$B$11,IF(V1381="INTERMEDIA",'TARIFAS 2025'!$C$11,IF(V1381="LEJANA",'TARIFAS 2025'!$D$11))))</f>
        <v>31419</v>
      </c>
      <c r="AA1381" s="63">
        <f t="shared" si="22"/>
        <v>31419</v>
      </c>
    </row>
    <row r="1382" spans="1:27" s="35" customFormat="1">
      <c r="A1382" s="44" t="s">
        <v>90</v>
      </c>
      <c r="B1382" s="44" t="str">
        <f>VLOOKUP(A1382,'CENTROS DE COSTOS'!A:D,2,0)</f>
        <v>0036-0005</v>
      </c>
      <c r="C1382" s="44" t="str">
        <f>VLOOKUP(A1382,'CENTROS DE COSTOS'!A:D,3,0)</f>
        <v>Wompi Noroccidente</v>
      </c>
      <c r="D1382" s="44">
        <v>5129</v>
      </c>
      <c r="E1382" s="44">
        <v>2888041</v>
      </c>
      <c r="F1382" s="44">
        <v>31014</v>
      </c>
      <c r="G1382" s="44" t="s">
        <v>35</v>
      </c>
      <c r="H1382" s="44" t="s">
        <v>122</v>
      </c>
      <c r="I1382" s="44" t="s">
        <v>128</v>
      </c>
      <c r="J1382" s="44" t="s">
        <v>7730</v>
      </c>
      <c r="K1382" s="44" t="s">
        <v>1174</v>
      </c>
      <c r="L1382" s="44" t="s">
        <v>7731</v>
      </c>
      <c r="M1382" s="52">
        <v>45946.333333333336</v>
      </c>
      <c r="N1382" s="52">
        <v>45950.670138888891</v>
      </c>
      <c r="O1382" s="44" t="s">
        <v>37</v>
      </c>
      <c r="P1382" s="44" t="s">
        <v>37</v>
      </c>
      <c r="Q1382" s="44" t="s">
        <v>3805</v>
      </c>
      <c r="R1382" s="44" t="s">
        <v>3806</v>
      </c>
      <c r="S1382" s="44" t="s">
        <v>7732</v>
      </c>
      <c r="T1382" s="44" t="s">
        <v>1178</v>
      </c>
      <c r="U1382" s="44">
        <v>40</v>
      </c>
      <c r="V1382" s="44" t="s">
        <v>42</v>
      </c>
      <c r="W1382" s="44" t="str">
        <f>VLOOKUP(D1382,TIPOLOGIA!A:F,6,0)</f>
        <v>TERRESTRE</v>
      </c>
      <c r="X1382" s="44" t="s">
        <v>2357</v>
      </c>
      <c r="Y1382" s="44">
        <v>1</v>
      </c>
      <c r="Z1382" s="63">
        <f>IF(T1382="SOPORTE_TELEFÓNICO",'TARIFAS 2025'!$B$14,IF(V1382="PRINCIPAL",'TARIFAS 2025'!$B$11,IF(V1382="INTERMEDIA",'TARIFAS 2025'!$C$11,IF(V1382="LEJANA",'TARIFAS 2025'!$D$11))))</f>
        <v>31419</v>
      </c>
      <c r="AA1382" s="63">
        <f t="shared" si="22"/>
        <v>31419</v>
      </c>
    </row>
    <row r="1383" spans="1:27" s="35" customFormat="1">
      <c r="A1383" s="44" t="s">
        <v>79</v>
      </c>
      <c r="B1383" s="44" t="str">
        <f>VLOOKUP(A1383,'CENTROS DE COSTOS'!A:D,2,0)</f>
        <v>0036-0003</v>
      </c>
      <c r="C1383" s="44" t="str">
        <f>VLOOKUP(A1383,'CENTROS DE COSTOS'!A:D,3,0)</f>
        <v>Wompi Suroccidente</v>
      </c>
      <c r="D1383" s="44">
        <v>19698</v>
      </c>
      <c r="E1383" s="44">
        <v>2868117</v>
      </c>
      <c r="F1383" s="44">
        <v>73488</v>
      </c>
      <c r="G1383" s="44" t="s">
        <v>35</v>
      </c>
      <c r="H1383" s="44" t="s">
        <v>500</v>
      </c>
      <c r="I1383" s="44" t="s">
        <v>529</v>
      </c>
      <c r="J1383" s="44" t="s">
        <v>7733</v>
      </c>
      <c r="K1383" s="44" t="s">
        <v>1174</v>
      </c>
      <c r="L1383" s="44" t="s">
        <v>7734</v>
      </c>
      <c r="M1383" s="52">
        <v>45940.418749999997</v>
      </c>
      <c r="N1383" s="52">
        <v>45950.67083333333</v>
      </c>
      <c r="O1383" s="44" t="s">
        <v>37</v>
      </c>
      <c r="P1383" s="44" t="s">
        <v>37</v>
      </c>
      <c r="Q1383" s="44" t="s">
        <v>3805</v>
      </c>
      <c r="R1383" s="44" t="s">
        <v>3806</v>
      </c>
      <c r="S1383" s="44" t="s">
        <v>7735</v>
      </c>
      <c r="T1383" s="44" t="s">
        <v>3828</v>
      </c>
      <c r="U1383" s="44">
        <v>40</v>
      </c>
      <c r="V1383" s="44" t="s">
        <v>43</v>
      </c>
      <c r="W1383" s="44" t="str">
        <f>VLOOKUP(D1383,TIPOLOGIA!A:F,6,0)</f>
        <v>TERRESTRE</v>
      </c>
      <c r="X1383" s="44" t="s">
        <v>2074</v>
      </c>
      <c r="Y1383" s="44">
        <v>1</v>
      </c>
      <c r="Z1383" s="63">
        <f>IF(T1383="SOPORTE_TELEFÓNICO",'TARIFAS 2025'!$B$14,IF(V1383="PRINCIPAL",'TARIFAS 2025'!$B$11,IF(V1383="INTERMEDIA",'TARIFAS 2025'!$C$11,IF(V1383="LEJANA",'TARIFAS 2025'!$D$11))))</f>
        <v>36351</v>
      </c>
      <c r="AA1383" s="63">
        <f t="shared" si="22"/>
        <v>36351</v>
      </c>
    </row>
    <row r="1384" spans="1:27" s="35" customFormat="1">
      <c r="A1384" s="44" t="s">
        <v>82</v>
      </c>
      <c r="B1384" s="44" t="str">
        <f>VLOOKUP(A1384,'CENTROS DE COSTOS'!A:D,2,0)</f>
        <v>0036-0001</v>
      </c>
      <c r="C1384" s="44" t="str">
        <f>VLOOKUP(A1384,'CENTROS DE COSTOS'!A:D,3,0)</f>
        <v>Wompi Costa</v>
      </c>
      <c r="D1384" s="44">
        <v>13001</v>
      </c>
      <c r="E1384" s="44">
        <v>2892758</v>
      </c>
      <c r="F1384" s="44">
        <v>50317</v>
      </c>
      <c r="G1384" s="44" t="s">
        <v>35</v>
      </c>
      <c r="H1384" s="44" t="s">
        <v>277</v>
      </c>
      <c r="I1384" s="44" t="s">
        <v>82</v>
      </c>
      <c r="J1384" s="44" t="s">
        <v>5914</v>
      </c>
      <c r="K1384" s="44" t="s">
        <v>1174</v>
      </c>
      <c r="L1384" s="44" t="s">
        <v>7736</v>
      </c>
      <c r="M1384" s="52">
        <v>45946.656944444447</v>
      </c>
      <c r="N1384" s="52">
        <v>45950.67083333333</v>
      </c>
      <c r="O1384" s="44" t="s">
        <v>37</v>
      </c>
      <c r="P1384" s="44" t="s">
        <v>37</v>
      </c>
      <c r="Q1384" s="44" t="s">
        <v>3805</v>
      </c>
      <c r="R1384" s="44" t="s">
        <v>3806</v>
      </c>
      <c r="S1384" s="44" t="s">
        <v>7737</v>
      </c>
      <c r="T1384" s="44" t="s">
        <v>1178</v>
      </c>
      <c r="U1384" s="44">
        <v>64</v>
      </c>
      <c r="V1384" s="44" t="s">
        <v>42</v>
      </c>
      <c r="W1384" s="44" t="str">
        <f>VLOOKUP(D1384,TIPOLOGIA!A:F,6,0)</f>
        <v>TERRESTRE</v>
      </c>
      <c r="X1384" s="44" t="s">
        <v>6319</v>
      </c>
      <c r="Y1384" s="44">
        <v>1</v>
      </c>
      <c r="Z1384" s="63">
        <f>IF(T1384="SOPORTE_TELEFÓNICO",'TARIFAS 2025'!$B$14,IF(V1384="PRINCIPAL",'TARIFAS 2025'!$B$11,IF(V1384="INTERMEDIA",'TARIFAS 2025'!$C$11,IF(V1384="LEJANA",'TARIFAS 2025'!$D$11))))</f>
        <v>31419</v>
      </c>
      <c r="AA1384" s="63">
        <f t="shared" si="22"/>
        <v>31419</v>
      </c>
    </row>
    <row r="1385" spans="1:27" s="35" customFormat="1">
      <c r="A1385" s="44" t="s">
        <v>92</v>
      </c>
      <c r="B1385" s="44" t="str">
        <f>VLOOKUP(A1385,'CENTROS DE COSTOS'!A:D,2,0)</f>
        <v>0036-0006</v>
      </c>
      <c r="C1385" s="44" t="str">
        <f>VLOOKUP(A1385,'CENTROS DE COSTOS'!A:D,3,0)</f>
        <v>Wompi Oriente</v>
      </c>
      <c r="D1385" s="44">
        <v>18479</v>
      </c>
      <c r="E1385" s="44">
        <v>2864495</v>
      </c>
      <c r="F1385" s="44">
        <v>25124</v>
      </c>
      <c r="G1385" s="44" t="s">
        <v>35</v>
      </c>
      <c r="H1385" s="44" t="s">
        <v>468</v>
      </c>
      <c r="I1385" s="44" t="s">
        <v>477</v>
      </c>
      <c r="J1385" s="44" t="s">
        <v>7738</v>
      </c>
      <c r="K1385" s="44" t="s">
        <v>1174</v>
      </c>
      <c r="L1385" s="44" t="s">
        <v>7739</v>
      </c>
      <c r="M1385" s="52">
        <v>45939.622916666667</v>
      </c>
      <c r="N1385" s="52">
        <v>45950.671527777777</v>
      </c>
      <c r="O1385" s="44" t="s">
        <v>37</v>
      </c>
      <c r="P1385" s="44" t="s">
        <v>37</v>
      </c>
      <c r="Q1385" s="44" t="s">
        <v>3805</v>
      </c>
      <c r="R1385" s="44" t="s">
        <v>3806</v>
      </c>
      <c r="S1385" s="44" t="s">
        <v>7740</v>
      </c>
      <c r="T1385" s="44" t="s">
        <v>3828</v>
      </c>
      <c r="U1385" s="44">
        <v>56</v>
      </c>
      <c r="V1385" s="44" t="s">
        <v>44</v>
      </c>
      <c r="W1385" s="44" t="str">
        <f>VLOOKUP(D1385,TIPOLOGIA!A:F,6,0)</f>
        <v>TERRESTRE</v>
      </c>
      <c r="X1385" s="44" t="s">
        <v>2171</v>
      </c>
      <c r="Y1385" s="44">
        <v>1</v>
      </c>
      <c r="Z1385" s="63">
        <f>IF(T1385="SOPORTE_TELEFÓNICO",'TARIFAS 2025'!$B$14,IF(V1385="PRINCIPAL",'TARIFAS 2025'!$B$11,IF(V1385="INTERMEDIA",'TARIFAS 2025'!$C$11,IF(V1385="LEJANA",'TARIFAS 2025'!$D$11))))</f>
        <v>40250</v>
      </c>
      <c r="AA1385" s="63">
        <f t="shared" si="22"/>
        <v>40250</v>
      </c>
    </row>
    <row r="1386" spans="1:27" s="35" customFormat="1">
      <c r="A1386" s="44" t="s">
        <v>91</v>
      </c>
      <c r="B1386" s="44" t="str">
        <f>VLOOKUP(A1386,'CENTROS DE COSTOS'!A:D,2,0)</f>
        <v>0036-0001</v>
      </c>
      <c r="C1386" s="44" t="str">
        <f>VLOOKUP(A1386,'CENTROS DE COSTOS'!A:D,3,0)</f>
        <v>Wompi Costa</v>
      </c>
      <c r="D1386" s="44">
        <v>23555</v>
      </c>
      <c r="E1386" s="44">
        <v>2862216</v>
      </c>
      <c r="F1386" s="44">
        <v>58882</v>
      </c>
      <c r="G1386" s="44" t="s">
        <v>35</v>
      </c>
      <c r="H1386" s="44" t="s">
        <v>278</v>
      </c>
      <c r="I1386" s="44" t="s">
        <v>607</v>
      </c>
      <c r="J1386" s="44" t="s">
        <v>7741</v>
      </c>
      <c r="K1386" s="44" t="s">
        <v>1174</v>
      </c>
      <c r="L1386" s="44" t="s">
        <v>7742</v>
      </c>
      <c r="M1386" s="52">
        <v>45939.418749999997</v>
      </c>
      <c r="N1386" s="52">
        <v>45950.672222222223</v>
      </c>
      <c r="O1386" s="44" t="s">
        <v>37</v>
      </c>
      <c r="P1386" s="44" t="s">
        <v>37</v>
      </c>
      <c r="Q1386" s="44" t="s">
        <v>3805</v>
      </c>
      <c r="R1386" s="44" t="s">
        <v>3806</v>
      </c>
      <c r="S1386" s="44" t="s">
        <v>7743</v>
      </c>
      <c r="T1386" s="44" t="s">
        <v>3828</v>
      </c>
      <c r="U1386" s="44">
        <v>40</v>
      </c>
      <c r="V1386" s="44" t="s">
        <v>43</v>
      </c>
      <c r="W1386" s="44" t="str">
        <f>VLOOKUP(D1386,TIPOLOGIA!A:F,6,0)</f>
        <v>TERRESTRE</v>
      </c>
      <c r="X1386" s="44" t="s">
        <v>5226</v>
      </c>
      <c r="Y1386" s="44">
        <v>1</v>
      </c>
      <c r="Z1386" s="63">
        <f>IF(T1386="SOPORTE_TELEFÓNICO",'TARIFAS 2025'!$B$14,IF(V1386="PRINCIPAL",'TARIFAS 2025'!$B$11,IF(V1386="INTERMEDIA",'TARIFAS 2025'!$C$11,IF(V1386="LEJANA",'TARIFAS 2025'!$D$11))))</f>
        <v>36351</v>
      </c>
      <c r="AA1386" s="63">
        <f t="shared" si="22"/>
        <v>36351</v>
      </c>
    </row>
    <row r="1387" spans="1:27" s="35" customFormat="1">
      <c r="A1387" s="44" t="s">
        <v>100</v>
      </c>
      <c r="B1387" s="44" t="str">
        <f>VLOOKUP(A1387,'CENTROS DE COSTOS'!A:D,2,0)</f>
        <v>0036-0006</v>
      </c>
      <c r="C1387" s="44" t="str">
        <f>VLOOKUP(A1387,'CENTROS DE COSTOS'!A:D,3,0)</f>
        <v>Wompi Oriente</v>
      </c>
      <c r="D1387" s="44">
        <v>50006</v>
      </c>
      <c r="E1387" s="44">
        <v>2893844</v>
      </c>
      <c r="F1387" s="44">
        <v>79342</v>
      </c>
      <c r="G1387" s="44" t="s">
        <v>35</v>
      </c>
      <c r="H1387" s="44" t="s">
        <v>816</v>
      </c>
      <c r="I1387" s="44" t="s">
        <v>818</v>
      </c>
      <c r="J1387" s="44" t="s">
        <v>7744</v>
      </c>
      <c r="K1387" s="44" t="s">
        <v>1174</v>
      </c>
      <c r="L1387" s="44" t="s">
        <v>7745</v>
      </c>
      <c r="M1387" s="52">
        <v>45947.333333333336</v>
      </c>
      <c r="N1387" s="52">
        <v>45950.672222222223</v>
      </c>
      <c r="O1387" s="44" t="s">
        <v>37</v>
      </c>
      <c r="P1387" s="44" t="s">
        <v>37</v>
      </c>
      <c r="Q1387" s="44" t="s">
        <v>3805</v>
      </c>
      <c r="R1387" s="44" t="s">
        <v>3806</v>
      </c>
      <c r="S1387" s="44" t="s">
        <v>7746</v>
      </c>
      <c r="T1387" s="44" t="s">
        <v>1178</v>
      </c>
      <c r="U1387" s="44">
        <v>24</v>
      </c>
      <c r="V1387" s="44" t="s">
        <v>43</v>
      </c>
      <c r="W1387" s="44" t="str">
        <f>VLOOKUP(D1387,TIPOLOGIA!A:F,6,0)</f>
        <v>TERRESTRE</v>
      </c>
      <c r="X1387" s="44" t="s">
        <v>5226</v>
      </c>
      <c r="Y1387" s="44">
        <v>1</v>
      </c>
      <c r="Z1387" s="63">
        <f>IF(T1387="SOPORTE_TELEFÓNICO",'TARIFAS 2025'!$B$14,IF(V1387="PRINCIPAL",'TARIFAS 2025'!$B$11,IF(V1387="INTERMEDIA",'TARIFAS 2025'!$C$11,IF(V1387="LEJANA",'TARIFAS 2025'!$D$11))))</f>
        <v>36351</v>
      </c>
      <c r="AA1387" s="63">
        <f t="shared" si="22"/>
        <v>36351</v>
      </c>
    </row>
    <row r="1388" spans="1:27" s="35" customFormat="1">
      <c r="A1388" s="44" t="s">
        <v>91</v>
      </c>
      <c r="B1388" s="44" t="str">
        <f>VLOOKUP(A1388,'CENTROS DE COSTOS'!A:D,2,0)</f>
        <v>0036-0001</v>
      </c>
      <c r="C1388" s="44" t="str">
        <f>VLOOKUP(A1388,'CENTROS DE COSTOS'!A:D,3,0)</f>
        <v>Wompi Costa</v>
      </c>
      <c r="D1388" s="44">
        <v>23670</v>
      </c>
      <c r="E1388" s="44">
        <v>2860274</v>
      </c>
      <c r="F1388" s="44">
        <v>76858</v>
      </c>
      <c r="G1388" s="44" t="s">
        <v>35</v>
      </c>
      <c r="H1388" s="44" t="s">
        <v>278</v>
      </c>
      <c r="I1388" s="44" t="s">
        <v>613</v>
      </c>
      <c r="J1388" s="44" t="s">
        <v>7747</v>
      </c>
      <c r="K1388" s="44" t="s">
        <v>1174</v>
      </c>
      <c r="L1388" s="44" t="s">
        <v>7748</v>
      </c>
      <c r="M1388" s="52">
        <v>45939.333333333336</v>
      </c>
      <c r="N1388" s="52">
        <v>45950.67291666667</v>
      </c>
      <c r="O1388" s="44" t="s">
        <v>37</v>
      </c>
      <c r="P1388" s="44" t="s">
        <v>37</v>
      </c>
      <c r="Q1388" s="44" t="s">
        <v>3805</v>
      </c>
      <c r="R1388" s="44" t="s">
        <v>3806</v>
      </c>
      <c r="S1388" s="44" t="s">
        <v>7749</v>
      </c>
      <c r="T1388" s="44" t="s">
        <v>3828</v>
      </c>
      <c r="U1388" s="44">
        <v>24</v>
      </c>
      <c r="V1388" s="44" t="s">
        <v>43</v>
      </c>
      <c r="W1388" s="44" t="str">
        <f>VLOOKUP(D1388,TIPOLOGIA!A:F,6,0)</f>
        <v>TERRESTRE</v>
      </c>
      <c r="X1388" s="44" t="s">
        <v>1223</v>
      </c>
      <c r="Y1388" s="44">
        <v>1</v>
      </c>
      <c r="Z1388" s="63">
        <f>IF(T1388="SOPORTE_TELEFÓNICO",'TARIFAS 2025'!$B$14,IF(V1388="PRINCIPAL",'TARIFAS 2025'!$B$11,IF(V1388="INTERMEDIA",'TARIFAS 2025'!$C$11,IF(V1388="LEJANA",'TARIFAS 2025'!$D$11))))</f>
        <v>36351</v>
      </c>
      <c r="AA1388" s="63">
        <f t="shared" si="22"/>
        <v>36351</v>
      </c>
    </row>
    <row r="1389" spans="1:27" s="35" customFormat="1">
      <c r="A1389" s="44" t="s">
        <v>79</v>
      </c>
      <c r="B1389" s="44" t="str">
        <f>VLOOKUP(A1389,'CENTROS DE COSTOS'!A:D,2,0)</f>
        <v>0036-0003</v>
      </c>
      <c r="C1389" s="44" t="str">
        <f>VLOOKUP(A1389,'CENTROS DE COSTOS'!A:D,3,0)</f>
        <v>Wompi Suroccidente</v>
      </c>
      <c r="D1389" s="44">
        <v>19001</v>
      </c>
      <c r="E1389" s="44">
        <v>2893450</v>
      </c>
      <c r="F1389" s="44">
        <v>79649</v>
      </c>
      <c r="G1389" s="44" t="s">
        <v>35</v>
      </c>
      <c r="H1389" s="44" t="s">
        <v>500</v>
      </c>
      <c r="I1389" s="44" t="s">
        <v>95</v>
      </c>
      <c r="J1389" s="44" t="s">
        <v>3194</v>
      </c>
      <c r="K1389" s="44" t="s">
        <v>1174</v>
      </c>
      <c r="L1389" s="44" t="s">
        <v>7750</v>
      </c>
      <c r="M1389" s="52">
        <v>45947.333333333336</v>
      </c>
      <c r="N1389" s="52">
        <v>45950.67291666667</v>
      </c>
      <c r="O1389" s="44" t="s">
        <v>37</v>
      </c>
      <c r="P1389" s="44" t="s">
        <v>37</v>
      </c>
      <c r="Q1389" s="44" t="s">
        <v>3805</v>
      </c>
      <c r="R1389" s="44" t="s">
        <v>3806</v>
      </c>
      <c r="S1389" s="44" t="s">
        <v>7751</v>
      </c>
      <c r="T1389" s="44" t="s">
        <v>1178</v>
      </c>
      <c r="U1389" s="44">
        <v>16</v>
      </c>
      <c r="V1389" s="44" t="s">
        <v>44</v>
      </c>
      <c r="W1389" s="44" t="str">
        <f>VLOOKUP(D1389,TIPOLOGIA!A:F,6,0)</f>
        <v>TERRESTRE</v>
      </c>
      <c r="X1389" s="44" t="s">
        <v>5226</v>
      </c>
      <c r="Y1389" s="44">
        <v>1</v>
      </c>
      <c r="Z1389" s="63">
        <f>IF(T1389="SOPORTE_TELEFÓNICO",'TARIFAS 2025'!$B$14,IF(V1389="PRINCIPAL",'TARIFAS 2025'!$B$11,IF(V1389="INTERMEDIA",'TARIFAS 2025'!$C$11,IF(V1389="LEJANA",'TARIFAS 2025'!$D$11))))</f>
        <v>40250</v>
      </c>
      <c r="AA1389" s="63">
        <f t="shared" si="22"/>
        <v>40250</v>
      </c>
    </row>
    <row r="1390" spans="1:27" s="35" customFormat="1">
      <c r="A1390" s="44" t="s">
        <v>96</v>
      </c>
      <c r="B1390" s="44" t="str">
        <f>VLOOKUP(A1390,'CENTROS DE COSTOS'!A:D,2,0)</f>
        <v>0036-0001</v>
      </c>
      <c r="C1390" s="44" t="str">
        <f>VLOOKUP(A1390,'CENTROS DE COSTOS'!A:D,3,0)</f>
        <v>Wompi Costa</v>
      </c>
      <c r="D1390" s="44">
        <v>47001</v>
      </c>
      <c r="E1390" s="44">
        <v>2893858</v>
      </c>
      <c r="F1390" s="44">
        <v>43565</v>
      </c>
      <c r="G1390" s="44" t="s">
        <v>35</v>
      </c>
      <c r="H1390" s="44" t="s">
        <v>789</v>
      </c>
      <c r="I1390" s="44" t="s">
        <v>96</v>
      </c>
      <c r="J1390" s="44" t="s">
        <v>7752</v>
      </c>
      <c r="K1390" s="44" t="s">
        <v>1174</v>
      </c>
      <c r="L1390" s="44" t="s">
        <v>7753</v>
      </c>
      <c r="M1390" s="52">
        <v>45947.333333333336</v>
      </c>
      <c r="N1390" s="52">
        <v>45950.673611111109</v>
      </c>
      <c r="O1390" s="44" t="s">
        <v>37</v>
      </c>
      <c r="P1390" s="44" t="s">
        <v>37</v>
      </c>
      <c r="Q1390" s="44" t="s">
        <v>3805</v>
      </c>
      <c r="R1390" s="44" t="s">
        <v>3806</v>
      </c>
      <c r="S1390" s="44" t="s">
        <v>7754</v>
      </c>
      <c r="T1390" s="44" t="s">
        <v>1178</v>
      </c>
      <c r="U1390" s="44">
        <v>24</v>
      </c>
      <c r="V1390" s="44" t="s">
        <v>42</v>
      </c>
      <c r="W1390" s="44" t="str">
        <f>VLOOKUP(D1390,TIPOLOGIA!A:F,6,0)</f>
        <v>TERRESTRE</v>
      </c>
      <c r="X1390" s="44" t="s">
        <v>1332</v>
      </c>
      <c r="Y1390" s="44">
        <v>1</v>
      </c>
      <c r="Z1390" s="63">
        <f>IF(T1390="SOPORTE_TELEFÓNICO",'TARIFAS 2025'!$B$14,IF(V1390="PRINCIPAL",'TARIFAS 2025'!$B$11,IF(V1390="INTERMEDIA",'TARIFAS 2025'!$C$11,IF(V1390="LEJANA",'TARIFAS 2025'!$D$11))))</f>
        <v>31419</v>
      </c>
      <c r="AA1390" s="63">
        <f t="shared" si="22"/>
        <v>31419</v>
      </c>
    </row>
    <row r="1391" spans="1:27" s="35" customFormat="1">
      <c r="A1391" s="44" t="s">
        <v>73</v>
      </c>
      <c r="B1391" s="44" t="str">
        <f>VLOOKUP(A1391,'CENTROS DE COSTOS'!A:D,2,0)</f>
        <v>0036-0004</v>
      </c>
      <c r="C1391" s="44" t="str">
        <f>VLOOKUP(A1391,'CENTROS DE COSTOS'!A:D,3,0)</f>
        <v>Wompi Centro</v>
      </c>
      <c r="D1391" s="44">
        <v>11001</v>
      </c>
      <c r="E1391" s="44">
        <v>2893913</v>
      </c>
      <c r="F1391" s="44">
        <v>32127</v>
      </c>
      <c r="G1391" s="44" t="s">
        <v>35</v>
      </c>
      <c r="H1391" s="44" t="s">
        <v>620</v>
      </c>
      <c r="I1391" s="44" t="s">
        <v>2057</v>
      </c>
      <c r="J1391" s="44" t="s">
        <v>7755</v>
      </c>
      <c r="K1391" s="44" t="s">
        <v>1174</v>
      </c>
      <c r="L1391" s="44" t="s">
        <v>7756</v>
      </c>
      <c r="M1391" s="52">
        <v>45947.333333333336</v>
      </c>
      <c r="N1391" s="52">
        <v>45950.674305555556</v>
      </c>
      <c r="O1391" s="44" t="s">
        <v>37</v>
      </c>
      <c r="P1391" s="44" t="s">
        <v>37</v>
      </c>
      <c r="Q1391" s="44" t="s">
        <v>3805</v>
      </c>
      <c r="R1391" s="44" t="s">
        <v>3806</v>
      </c>
      <c r="S1391" s="44" t="s">
        <v>7757</v>
      </c>
      <c r="T1391" s="44" t="s">
        <v>1178</v>
      </c>
      <c r="U1391" s="44">
        <v>34</v>
      </c>
      <c r="V1391" s="44" t="s">
        <v>42</v>
      </c>
      <c r="W1391" s="44" t="str">
        <f>VLOOKUP(D1391,TIPOLOGIA!A:F,6,0)</f>
        <v>TERRESTRE</v>
      </c>
      <c r="X1391" s="44" t="s">
        <v>2112</v>
      </c>
      <c r="Y1391" s="44">
        <v>1</v>
      </c>
      <c r="Z1391" s="63">
        <f>IF(T1391="SOPORTE_TELEFÓNICO",'TARIFAS 2025'!$B$14,IF(V1391="PRINCIPAL",'TARIFAS 2025'!$B$11,IF(V1391="INTERMEDIA",'TARIFAS 2025'!$C$11,IF(V1391="LEJANA",'TARIFAS 2025'!$D$11))))</f>
        <v>31419</v>
      </c>
      <c r="AA1391" s="63">
        <f t="shared" si="22"/>
        <v>31419</v>
      </c>
    </row>
    <row r="1392" spans="1:27" s="35" customFormat="1">
      <c r="A1392" s="44" t="s">
        <v>100</v>
      </c>
      <c r="B1392" s="44" t="str">
        <f>VLOOKUP(A1392,'CENTROS DE COSTOS'!A:D,2,0)</f>
        <v>0036-0006</v>
      </c>
      <c r="C1392" s="44" t="str">
        <f>VLOOKUP(A1392,'CENTROS DE COSTOS'!A:D,3,0)</f>
        <v>Wompi Oriente</v>
      </c>
      <c r="D1392" s="44">
        <v>50006</v>
      </c>
      <c r="E1392" s="44">
        <v>2894928</v>
      </c>
      <c r="F1392" s="44">
        <v>77886</v>
      </c>
      <c r="G1392" s="44" t="s">
        <v>35</v>
      </c>
      <c r="H1392" s="44" t="s">
        <v>816</v>
      </c>
      <c r="I1392" s="44" t="s">
        <v>818</v>
      </c>
      <c r="J1392" s="44" t="s">
        <v>7758</v>
      </c>
      <c r="K1392" s="44" t="s">
        <v>1174</v>
      </c>
      <c r="L1392" s="44" t="s">
        <v>7759</v>
      </c>
      <c r="M1392" s="52">
        <v>45947.352777777778</v>
      </c>
      <c r="N1392" s="52">
        <v>45950.675000000003</v>
      </c>
      <c r="O1392" s="44" t="s">
        <v>37</v>
      </c>
      <c r="P1392" s="44" t="s">
        <v>37</v>
      </c>
      <c r="Q1392" s="44" t="s">
        <v>3805</v>
      </c>
      <c r="R1392" s="44" t="s">
        <v>3806</v>
      </c>
      <c r="S1392" s="44" t="s">
        <v>7760</v>
      </c>
      <c r="T1392" s="44" t="s">
        <v>1178</v>
      </c>
      <c r="U1392" s="44">
        <v>16</v>
      </c>
      <c r="V1392" s="44" t="s">
        <v>43</v>
      </c>
      <c r="W1392" s="44" t="str">
        <f>VLOOKUP(D1392,TIPOLOGIA!A:F,6,0)</f>
        <v>TERRESTRE</v>
      </c>
      <c r="X1392" s="44" t="s">
        <v>1360</v>
      </c>
      <c r="Y1392" s="44">
        <v>1</v>
      </c>
      <c r="Z1392" s="63">
        <f>IF(T1392="SOPORTE_TELEFÓNICO",'TARIFAS 2025'!$B$14,IF(V1392="PRINCIPAL",'TARIFAS 2025'!$B$11,IF(V1392="INTERMEDIA",'TARIFAS 2025'!$C$11,IF(V1392="LEJANA",'TARIFAS 2025'!$D$11))))</f>
        <v>36351</v>
      </c>
      <c r="AA1392" s="63">
        <f t="shared" si="22"/>
        <v>36351</v>
      </c>
    </row>
    <row r="1393" spans="1:27" s="35" customFormat="1">
      <c r="A1393" s="44" t="s">
        <v>100</v>
      </c>
      <c r="B1393" s="44" t="str">
        <f>VLOOKUP(A1393,'CENTROS DE COSTOS'!A:D,2,0)</f>
        <v>0036-0006</v>
      </c>
      <c r="C1393" s="44" t="str">
        <f>VLOOKUP(A1393,'CENTROS DE COSTOS'!A:D,3,0)</f>
        <v>Wompi Oriente</v>
      </c>
      <c r="D1393" s="44">
        <v>50001</v>
      </c>
      <c r="E1393" s="44">
        <v>2895045</v>
      </c>
      <c r="F1393" s="44">
        <v>63289</v>
      </c>
      <c r="G1393" s="44" t="s">
        <v>35</v>
      </c>
      <c r="H1393" s="44" t="s">
        <v>816</v>
      </c>
      <c r="I1393" s="44" t="s">
        <v>100</v>
      </c>
      <c r="J1393" s="44" t="s">
        <v>7761</v>
      </c>
      <c r="K1393" s="44" t="s">
        <v>1174</v>
      </c>
      <c r="L1393" s="44" t="s">
        <v>7762</v>
      </c>
      <c r="M1393" s="52">
        <v>45947.367361111108</v>
      </c>
      <c r="N1393" s="52">
        <v>45950.675694444442</v>
      </c>
      <c r="O1393" s="44" t="s">
        <v>37</v>
      </c>
      <c r="P1393" s="44" t="s">
        <v>37</v>
      </c>
      <c r="Q1393" s="44" t="s">
        <v>3805</v>
      </c>
      <c r="R1393" s="44" t="s">
        <v>3806</v>
      </c>
      <c r="S1393" s="44" t="s">
        <v>7763</v>
      </c>
      <c r="T1393" s="44" t="s">
        <v>1178</v>
      </c>
      <c r="U1393" s="44">
        <v>32</v>
      </c>
      <c r="V1393" s="44" t="s">
        <v>42</v>
      </c>
      <c r="W1393" s="44" t="str">
        <f>VLOOKUP(D1393,TIPOLOGIA!A:F,6,0)</f>
        <v>TERRESTRE</v>
      </c>
      <c r="X1393" s="44" t="s">
        <v>1223</v>
      </c>
      <c r="Y1393" s="44">
        <v>1</v>
      </c>
      <c r="Z1393" s="63">
        <f>IF(T1393="SOPORTE_TELEFÓNICO",'TARIFAS 2025'!$B$14,IF(V1393="PRINCIPAL",'TARIFAS 2025'!$B$11,IF(V1393="INTERMEDIA",'TARIFAS 2025'!$C$11,IF(V1393="LEJANA",'TARIFAS 2025'!$D$11))))</f>
        <v>31419</v>
      </c>
      <c r="AA1393" s="63">
        <f t="shared" si="22"/>
        <v>31419</v>
      </c>
    </row>
    <row r="1394" spans="1:27" s="35" customFormat="1">
      <c r="A1394" s="44" t="s">
        <v>73</v>
      </c>
      <c r="B1394" s="44" t="str">
        <f>VLOOKUP(A1394,'CENTROS DE COSTOS'!A:D,2,0)</f>
        <v>0036-0004</v>
      </c>
      <c r="C1394" s="44" t="str">
        <f>VLOOKUP(A1394,'CENTROS DE COSTOS'!A:D,3,0)</f>
        <v>Wompi Centro</v>
      </c>
      <c r="D1394" s="44">
        <v>11001</v>
      </c>
      <c r="E1394" s="44">
        <v>2898992</v>
      </c>
      <c r="F1394" s="44">
        <v>15841</v>
      </c>
      <c r="G1394" s="44" t="s">
        <v>35</v>
      </c>
      <c r="H1394" s="44" t="s">
        <v>620</v>
      </c>
      <c r="I1394" s="44" t="s">
        <v>2057</v>
      </c>
      <c r="J1394" s="44" t="s">
        <v>7764</v>
      </c>
      <c r="K1394" s="44" t="s">
        <v>1174</v>
      </c>
      <c r="L1394" s="44" t="s">
        <v>7765</v>
      </c>
      <c r="M1394" s="52">
        <v>45950.333333333336</v>
      </c>
      <c r="N1394" s="52">
        <v>45950.676388888889</v>
      </c>
      <c r="O1394" s="44" t="s">
        <v>37</v>
      </c>
      <c r="P1394" s="44" t="s">
        <v>37</v>
      </c>
      <c r="Q1394" s="44" t="s">
        <v>3805</v>
      </c>
      <c r="R1394" s="44" t="s">
        <v>3806</v>
      </c>
      <c r="S1394" s="44" t="s">
        <v>7766</v>
      </c>
      <c r="T1394" s="44" t="s">
        <v>1178</v>
      </c>
      <c r="U1394" s="44">
        <v>24</v>
      </c>
      <c r="V1394" s="44" t="s">
        <v>42</v>
      </c>
      <c r="W1394" s="44" t="str">
        <f>VLOOKUP(D1394,TIPOLOGIA!A:F,6,0)</f>
        <v>TERRESTRE</v>
      </c>
      <c r="X1394" s="44" t="s">
        <v>2124</v>
      </c>
      <c r="Y1394" s="44">
        <v>1</v>
      </c>
      <c r="Z1394" s="63">
        <f>IF(T1394="SOPORTE_TELEFÓNICO",'TARIFAS 2025'!$B$14,IF(V1394="PRINCIPAL",'TARIFAS 2025'!$B$11,IF(V1394="INTERMEDIA",'TARIFAS 2025'!$C$11,IF(V1394="LEJANA",'TARIFAS 2025'!$D$11))))</f>
        <v>31419</v>
      </c>
      <c r="AA1394" s="63">
        <f t="shared" si="22"/>
        <v>31419</v>
      </c>
    </row>
    <row r="1395" spans="1:27" s="35" customFormat="1">
      <c r="A1395" s="44" t="s">
        <v>79</v>
      </c>
      <c r="B1395" s="44" t="str">
        <f>VLOOKUP(A1395,'CENTROS DE COSTOS'!A:D,2,0)</f>
        <v>0036-0003</v>
      </c>
      <c r="C1395" s="44" t="str">
        <f>VLOOKUP(A1395,'CENTROS DE COSTOS'!A:D,3,0)</f>
        <v>Wompi Suroccidente</v>
      </c>
      <c r="D1395" s="44">
        <v>19001</v>
      </c>
      <c r="E1395" s="44">
        <v>2895756</v>
      </c>
      <c r="F1395" s="44">
        <v>81422</v>
      </c>
      <c r="G1395" s="44" t="s">
        <v>35</v>
      </c>
      <c r="H1395" s="44" t="s">
        <v>500</v>
      </c>
      <c r="I1395" s="44" t="s">
        <v>95</v>
      </c>
      <c r="J1395" s="44" t="s">
        <v>7767</v>
      </c>
      <c r="K1395" s="44" t="s">
        <v>1174</v>
      </c>
      <c r="L1395" s="44" t="s">
        <v>7768</v>
      </c>
      <c r="M1395" s="52">
        <v>45947.421527777777</v>
      </c>
      <c r="N1395" s="52">
        <v>45950.677083333336</v>
      </c>
      <c r="O1395" s="44" t="s">
        <v>37</v>
      </c>
      <c r="P1395" s="44" t="s">
        <v>37</v>
      </c>
      <c r="Q1395" s="44" t="s">
        <v>3805</v>
      </c>
      <c r="R1395" s="44" t="s">
        <v>3806</v>
      </c>
      <c r="S1395" s="44" t="s">
        <v>7769</v>
      </c>
      <c r="T1395" s="44" t="s">
        <v>1178</v>
      </c>
      <c r="U1395" s="44">
        <v>8</v>
      </c>
      <c r="V1395" s="44" t="s">
        <v>44</v>
      </c>
      <c r="W1395" s="44" t="str">
        <f>VLOOKUP(D1395,TIPOLOGIA!A:F,6,0)</f>
        <v>TERRESTRE</v>
      </c>
      <c r="X1395" s="44" t="s">
        <v>2757</v>
      </c>
      <c r="Y1395" s="44">
        <v>1</v>
      </c>
      <c r="Z1395" s="63">
        <f>IF(T1395="SOPORTE_TELEFÓNICO",'TARIFAS 2025'!$B$14,IF(V1395="PRINCIPAL",'TARIFAS 2025'!$B$11,IF(V1395="INTERMEDIA",'TARIFAS 2025'!$C$11,IF(V1395="LEJANA",'TARIFAS 2025'!$D$11))))</f>
        <v>40250</v>
      </c>
      <c r="AA1395" s="63">
        <f t="shared" si="22"/>
        <v>40250</v>
      </c>
    </row>
    <row r="1396" spans="1:27" s="35" customFormat="1">
      <c r="A1396" s="44" t="s">
        <v>73</v>
      </c>
      <c r="B1396" s="44" t="str">
        <f>VLOOKUP(A1396,'CENTROS DE COSTOS'!A:D,2,0)</f>
        <v>0036-0004</v>
      </c>
      <c r="C1396" s="44" t="str">
        <f>VLOOKUP(A1396,'CENTROS DE COSTOS'!A:D,3,0)</f>
        <v>Wompi Centro</v>
      </c>
      <c r="D1396" s="44">
        <v>11001</v>
      </c>
      <c r="E1396" s="44">
        <v>2896456</v>
      </c>
      <c r="F1396" s="44">
        <v>75123</v>
      </c>
      <c r="G1396" s="44" t="s">
        <v>35</v>
      </c>
      <c r="H1396" s="44" t="s">
        <v>620</v>
      </c>
      <c r="I1396" s="44" t="s">
        <v>73</v>
      </c>
      <c r="J1396" s="44" t="s">
        <v>7770</v>
      </c>
      <c r="K1396" s="44" t="s">
        <v>1174</v>
      </c>
      <c r="L1396" s="44" t="s">
        <v>7771</v>
      </c>
      <c r="M1396" s="52">
        <v>45947.462500000001</v>
      </c>
      <c r="N1396" s="52">
        <v>45950.677777777775</v>
      </c>
      <c r="O1396" s="44" t="s">
        <v>37</v>
      </c>
      <c r="P1396" s="44" t="s">
        <v>37</v>
      </c>
      <c r="Q1396" s="44" t="s">
        <v>3805</v>
      </c>
      <c r="R1396" s="44" t="s">
        <v>3806</v>
      </c>
      <c r="S1396" s="44" t="s">
        <v>7772</v>
      </c>
      <c r="T1396" s="44" t="s">
        <v>1178</v>
      </c>
      <c r="U1396" s="44">
        <v>8</v>
      </c>
      <c r="V1396" s="44" t="s">
        <v>42</v>
      </c>
      <c r="W1396" s="44" t="str">
        <f>VLOOKUP(D1396,TIPOLOGIA!A:F,6,0)</f>
        <v>TERRESTRE</v>
      </c>
      <c r="X1396" s="44" t="s">
        <v>1332</v>
      </c>
      <c r="Y1396" s="44">
        <v>1</v>
      </c>
      <c r="Z1396" s="63">
        <f>IF(T1396="SOPORTE_TELEFÓNICO",'TARIFAS 2025'!$B$14,IF(V1396="PRINCIPAL",'TARIFAS 2025'!$B$11,IF(V1396="INTERMEDIA",'TARIFAS 2025'!$C$11,IF(V1396="LEJANA",'TARIFAS 2025'!$D$11))))</f>
        <v>31419</v>
      </c>
      <c r="AA1396" s="63">
        <f t="shared" si="22"/>
        <v>31419</v>
      </c>
    </row>
    <row r="1397" spans="1:27" s="35" customFormat="1">
      <c r="A1397" s="44" t="s">
        <v>79</v>
      </c>
      <c r="B1397" s="44" t="str">
        <f>VLOOKUP(A1397,'CENTROS DE COSTOS'!A:D,2,0)</f>
        <v>0036-0003</v>
      </c>
      <c r="C1397" s="44" t="str">
        <f>VLOOKUP(A1397,'CENTROS DE COSTOS'!A:D,3,0)</f>
        <v>Wompi Suroccidente</v>
      </c>
      <c r="D1397" s="44">
        <v>76001</v>
      </c>
      <c r="E1397" s="44">
        <v>2898876</v>
      </c>
      <c r="F1397" s="44">
        <v>74288</v>
      </c>
      <c r="G1397" s="44" t="s">
        <v>35</v>
      </c>
      <c r="H1397" s="44" t="s">
        <v>1103</v>
      </c>
      <c r="I1397" s="44" t="s">
        <v>79</v>
      </c>
      <c r="J1397" s="44" t="s">
        <v>4155</v>
      </c>
      <c r="K1397" s="44" t="s">
        <v>1174</v>
      </c>
      <c r="L1397" s="44" t="s">
        <v>7773</v>
      </c>
      <c r="M1397" s="52">
        <v>45950.333333333336</v>
      </c>
      <c r="N1397" s="52">
        <v>45950.680555555555</v>
      </c>
      <c r="O1397" s="44" t="s">
        <v>37</v>
      </c>
      <c r="P1397" s="44" t="s">
        <v>37</v>
      </c>
      <c r="Q1397" s="44" t="s">
        <v>3805</v>
      </c>
      <c r="R1397" s="44" t="s">
        <v>3806</v>
      </c>
      <c r="S1397" s="44" t="s">
        <v>7774</v>
      </c>
      <c r="T1397" s="44" t="s">
        <v>1178</v>
      </c>
      <c r="U1397" s="44">
        <v>40</v>
      </c>
      <c r="V1397" s="44" t="s">
        <v>42</v>
      </c>
      <c r="W1397" s="44" t="str">
        <f>VLOOKUP(D1397,TIPOLOGIA!A:F,6,0)</f>
        <v>TERRESTRE</v>
      </c>
      <c r="X1397" s="44" t="s">
        <v>2757</v>
      </c>
      <c r="Y1397" s="44">
        <v>1</v>
      </c>
      <c r="Z1397" s="63">
        <f>IF(T1397="SOPORTE_TELEFÓNICO",'TARIFAS 2025'!$B$14,IF(V1397="PRINCIPAL",'TARIFAS 2025'!$B$11,IF(V1397="INTERMEDIA",'TARIFAS 2025'!$C$11,IF(V1397="LEJANA",'TARIFAS 2025'!$D$11))))</f>
        <v>31419</v>
      </c>
      <c r="AA1397" s="63">
        <f t="shared" si="22"/>
        <v>31419</v>
      </c>
    </row>
    <row r="1398" spans="1:27" s="35" customFormat="1">
      <c r="A1398" s="44" t="s">
        <v>83</v>
      </c>
      <c r="B1398" s="44" t="str">
        <f>VLOOKUP(A1398,'CENTROS DE COSTOS'!A:D,2,0)</f>
        <v>0036-0007</v>
      </c>
      <c r="C1398" s="44" t="str">
        <f>VLOOKUP(A1398,'CENTROS DE COSTOS'!A:D,3,0)</f>
        <v>Wompi Santander</v>
      </c>
      <c r="D1398" s="44">
        <v>54001</v>
      </c>
      <c r="E1398" s="44">
        <v>2900130</v>
      </c>
      <c r="F1398" s="44">
        <v>75405</v>
      </c>
      <c r="G1398" s="44" t="s">
        <v>35</v>
      </c>
      <c r="H1398" s="44" t="s">
        <v>893</v>
      </c>
      <c r="I1398" s="44" t="s">
        <v>83</v>
      </c>
      <c r="J1398" s="44" t="s">
        <v>7775</v>
      </c>
      <c r="K1398" s="44" t="s">
        <v>1174</v>
      </c>
      <c r="L1398" s="44" t="s">
        <v>7776</v>
      </c>
      <c r="M1398" s="52">
        <v>45950.333333333336</v>
      </c>
      <c r="N1398" s="52">
        <v>45950.686111111114</v>
      </c>
      <c r="O1398" s="44" t="s">
        <v>37</v>
      </c>
      <c r="P1398" s="44" t="s">
        <v>37</v>
      </c>
      <c r="Q1398" s="44" t="s">
        <v>3805</v>
      </c>
      <c r="R1398" s="44" t="s">
        <v>3806</v>
      </c>
      <c r="S1398" s="44" t="s">
        <v>7777</v>
      </c>
      <c r="T1398" s="44" t="s">
        <v>1178</v>
      </c>
      <c r="U1398" s="44">
        <v>16</v>
      </c>
      <c r="V1398" s="44" t="s">
        <v>42</v>
      </c>
      <c r="W1398" s="44" t="str">
        <f>VLOOKUP(D1398,TIPOLOGIA!A:F,6,0)</f>
        <v>TERRESTRE</v>
      </c>
      <c r="X1398" s="44" t="s">
        <v>2084</v>
      </c>
      <c r="Y1398" s="44">
        <v>1</v>
      </c>
      <c r="Z1398" s="63">
        <f>IF(T1398="SOPORTE_TELEFÓNICO",'TARIFAS 2025'!$B$14,IF(V1398="PRINCIPAL",'TARIFAS 2025'!$B$11,IF(V1398="INTERMEDIA",'TARIFAS 2025'!$C$11,IF(V1398="LEJANA",'TARIFAS 2025'!$D$11))))</f>
        <v>31419</v>
      </c>
      <c r="AA1398" s="63">
        <f t="shared" si="22"/>
        <v>31419</v>
      </c>
    </row>
    <row r="1399" spans="1:27" s="35" customFormat="1">
      <c r="A1399" s="44" t="s">
        <v>83</v>
      </c>
      <c r="B1399" s="44" t="str">
        <f>VLOOKUP(A1399,'CENTROS DE COSTOS'!A:D,2,0)</f>
        <v>0036-0007</v>
      </c>
      <c r="C1399" s="44" t="str">
        <f>VLOOKUP(A1399,'CENTROS DE COSTOS'!A:D,3,0)</f>
        <v>Wompi Santander</v>
      </c>
      <c r="D1399" s="44">
        <v>54405</v>
      </c>
      <c r="E1399" s="44">
        <v>2900154</v>
      </c>
      <c r="F1399" s="44">
        <v>72494</v>
      </c>
      <c r="G1399" s="44" t="s">
        <v>35</v>
      </c>
      <c r="H1399" s="44" t="s">
        <v>893</v>
      </c>
      <c r="I1399" s="44" t="s">
        <v>915</v>
      </c>
      <c r="J1399" s="44" t="s">
        <v>7778</v>
      </c>
      <c r="K1399" s="44" t="s">
        <v>1174</v>
      </c>
      <c r="L1399" s="44" t="s">
        <v>7779</v>
      </c>
      <c r="M1399" s="52">
        <v>45950.333333333336</v>
      </c>
      <c r="N1399" s="52">
        <v>45950.694444444445</v>
      </c>
      <c r="O1399" s="44" t="s">
        <v>37</v>
      </c>
      <c r="P1399" s="44" t="s">
        <v>37</v>
      </c>
      <c r="Q1399" s="44" t="s">
        <v>3805</v>
      </c>
      <c r="R1399" s="44" t="s">
        <v>3806</v>
      </c>
      <c r="S1399" s="44" t="s">
        <v>7780</v>
      </c>
      <c r="T1399" s="44" t="s">
        <v>1178</v>
      </c>
      <c r="U1399" s="44">
        <v>48</v>
      </c>
      <c r="V1399" s="44" t="s">
        <v>42</v>
      </c>
      <c r="W1399" s="44" t="str">
        <f>VLOOKUP(D1399,TIPOLOGIA!A:F,6,0)</f>
        <v>TERRESTRE</v>
      </c>
      <c r="X1399" s="44" t="s">
        <v>2221</v>
      </c>
      <c r="Y1399" s="44">
        <v>1</v>
      </c>
      <c r="Z1399" s="63">
        <f>IF(T1399="SOPORTE_TELEFÓNICO",'TARIFAS 2025'!$B$14,IF(V1399="PRINCIPAL",'TARIFAS 2025'!$B$11,IF(V1399="INTERMEDIA",'TARIFAS 2025'!$C$11,IF(V1399="LEJANA",'TARIFAS 2025'!$D$11))))</f>
        <v>31419</v>
      </c>
      <c r="AA1399" s="63">
        <f t="shared" si="22"/>
        <v>31419</v>
      </c>
    </row>
    <row r="1400" spans="1:27" s="35" customFormat="1">
      <c r="A1400" s="44" t="s">
        <v>83</v>
      </c>
      <c r="B1400" s="44" t="str">
        <f>VLOOKUP(A1400,'CENTROS DE COSTOS'!A:D,2,0)</f>
        <v>0036-0007</v>
      </c>
      <c r="C1400" s="44" t="str">
        <f>VLOOKUP(A1400,'CENTROS DE COSTOS'!A:D,3,0)</f>
        <v>Wompi Santander</v>
      </c>
      <c r="D1400" s="44">
        <v>54498</v>
      </c>
      <c r="E1400" s="44">
        <v>2893350</v>
      </c>
      <c r="F1400" s="44">
        <v>50889</v>
      </c>
      <c r="G1400" s="44" t="s">
        <v>35</v>
      </c>
      <c r="H1400" s="44" t="s">
        <v>893</v>
      </c>
      <c r="I1400" s="44" t="s">
        <v>918</v>
      </c>
      <c r="J1400" s="44" t="s">
        <v>7781</v>
      </c>
      <c r="K1400" s="44" t="s">
        <v>1174</v>
      </c>
      <c r="L1400" s="44" t="s">
        <v>7782</v>
      </c>
      <c r="M1400" s="52">
        <v>45946.699305555558</v>
      </c>
      <c r="N1400" s="52">
        <v>45950.706250000003</v>
      </c>
      <c r="O1400" s="44" t="s">
        <v>37</v>
      </c>
      <c r="P1400" s="44" t="s">
        <v>37</v>
      </c>
      <c r="Q1400" s="44" t="s">
        <v>3805</v>
      </c>
      <c r="R1400" s="44" t="s">
        <v>3806</v>
      </c>
      <c r="S1400" s="44" t="s">
        <v>7783</v>
      </c>
      <c r="T1400" s="44" t="s">
        <v>3828</v>
      </c>
      <c r="U1400" s="44">
        <v>24</v>
      </c>
      <c r="V1400" s="44" t="s">
        <v>44</v>
      </c>
      <c r="W1400" s="44" t="str">
        <f>VLOOKUP(D1400,TIPOLOGIA!A:F,6,0)</f>
        <v>TERRESTRE</v>
      </c>
      <c r="X1400" s="44" t="s">
        <v>2221</v>
      </c>
      <c r="Y1400" s="44">
        <v>1</v>
      </c>
      <c r="Z1400" s="63">
        <f>IF(T1400="SOPORTE_TELEFÓNICO",'TARIFAS 2025'!$B$14,IF(V1400="PRINCIPAL",'TARIFAS 2025'!$B$11,IF(V1400="INTERMEDIA",'TARIFAS 2025'!$C$11,IF(V1400="LEJANA",'TARIFAS 2025'!$D$11))))</f>
        <v>40250</v>
      </c>
      <c r="AA1400" s="63">
        <f t="shared" si="22"/>
        <v>40250</v>
      </c>
    </row>
    <row r="1401" spans="1:27" s="35" customFormat="1">
      <c r="A1401" s="44" t="s">
        <v>83</v>
      </c>
      <c r="B1401" s="44" t="str">
        <f>VLOOKUP(A1401,'CENTROS DE COSTOS'!A:D,2,0)</f>
        <v>0036-0007</v>
      </c>
      <c r="C1401" s="44" t="str">
        <f>VLOOKUP(A1401,'CENTROS DE COSTOS'!A:D,3,0)</f>
        <v>Wompi Santander</v>
      </c>
      <c r="D1401" s="44">
        <v>54261</v>
      </c>
      <c r="E1401" s="44">
        <v>2894959</v>
      </c>
      <c r="F1401" s="44">
        <v>62953</v>
      </c>
      <c r="G1401" s="44" t="s">
        <v>35</v>
      </c>
      <c r="H1401" s="44" t="s">
        <v>893</v>
      </c>
      <c r="I1401" s="44" t="s">
        <v>908</v>
      </c>
      <c r="J1401" s="44" t="s">
        <v>7784</v>
      </c>
      <c r="K1401" s="44" t="s">
        <v>1174</v>
      </c>
      <c r="L1401" s="44" t="s">
        <v>7785</v>
      </c>
      <c r="M1401" s="52">
        <v>45947.361111111109</v>
      </c>
      <c r="N1401" s="52">
        <v>45950.706944444442</v>
      </c>
      <c r="O1401" s="44" t="s">
        <v>37</v>
      </c>
      <c r="P1401" s="44" t="s">
        <v>37</v>
      </c>
      <c r="Q1401" s="44" t="s">
        <v>3805</v>
      </c>
      <c r="R1401" s="44" t="s">
        <v>3806</v>
      </c>
      <c r="S1401" s="44" t="s">
        <v>7786</v>
      </c>
      <c r="T1401" s="44" t="s">
        <v>3828</v>
      </c>
      <c r="U1401" s="44">
        <v>48</v>
      </c>
      <c r="V1401" s="44" t="s">
        <v>43</v>
      </c>
      <c r="W1401" s="44" t="str">
        <f>VLOOKUP(D1401,TIPOLOGIA!A:F,6,0)</f>
        <v>TERRESTRE</v>
      </c>
      <c r="X1401" s="44" t="s">
        <v>4908</v>
      </c>
      <c r="Y1401" s="44">
        <v>1</v>
      </c>
      <c r="Z1401" s="63">
        <f>IF(T1401="SOPORTE_TELEFÓNICO",'TARIFAS 2025'!$B$14,IF(V1401="PRINCIPAL",'TARIFAS 2025'!$B$11,IF(V1401="INTERMEDIA",'TARIFAS 2025'!$C$11,IF(V1401="LEJANA",'TARIFAS 2025'!$D$11))))</f>
        <v>36351</v>
      </c>
      <c r="AA1401" s="63">
        <f t="shared" si="22"/>
        <v>36351</v>
      </c>
    </row>
    <row r="1402" spans="1:27" s="35" customFormat="1">
      <c r="A1402" s="44" t="s">
        <v>91</v>
      </c>
      <c r="B1402" s="44" t="str">
        <f>VLOOKUP(A1402,'CENTROS DE COSTOS'!A:D,2,0)</f>
        <v>0036-0001</v>
      </c>
      <c r="C1402" s="44" t="str">
        <f>VLOOKUP(A1402,'CENTROS DE COSTOS'!A:D,3,0)</f>
        <v>Wompi Costa</v>
      </c>
      <c r="D1402" s="44">
        <v>23464</v>
      </c>
      <c r="E1402" s="44">
        <v>2890347</v>
      </c>
      <c r="F1402" s="44">
        <v>51171</v>
      </c>
      <c r="G1402" s="44" t="s">
        <v>35</v>
      </c>
      <c r="H1402" s="44" t="s">
        <v>278</v>
      </c>
      <c r="I1402" s="44" t="s">
        <v>604</v>
      </c>
      <c r="J1402" s="44" t="s">
        <v>7787</v>
      </c>
      <c r="K1402" s="44" t="s">
        <v>1174</v>
      </c>
      <c r="L1402" s="44" t="s">
        <v>7788</v>
      </c>
      <c r="M1402" s="52">
        <v>45946.439583333333</v>
      </c>
      <c r="N1402" s="52">
        <v>45950.707638888889</v>
      </c>
      <c r="O1402" s="44" t="s">
        <v>37</v>
      </c>
      <c r="P1402" s="44" t="s">
        <v>37</v>
      </c>
      <c r="Q1402" s="44" t="s">
        <v>3805</v>
      </c>
      <c r="R1402" s="44" t="s">
        <v>3806</v>
      </c>
      <c r="S1402" s="44" t="s">
        <v>7789</v>
      </c>
      <c r="T1402" s="44" t="s">
        <v>3828</v>
      </c>
      <c r="U1402" s="44">
        <v>32</v>
      </c>
      <c r="V1402" s="44" t="s">
        <v>43</v>
      </c>
      <c r="W1402" s="44" t="str">
        <f>VLOOKUP(D1402,TIPOLOGIA!A:F,6,0)</f>
        <v>TERRESTRE</v>
      </c>
      <c r="X1402" s="44" t="s">
        <v>4908</v>
      </c>
      <c r="Y1402" s="44">
        <v>1</v>
      </c>
      <c r="Z1402" s="63">
        <f>IF(T1402="SOPORTE_TELEFÓNICO",'TARIFAS 2025'!$B$14,IF(V1402="PRINCIPAL",'TARIFAS 2025'!$B$11,IF(V1402="INTERMEDIA",'TARIFAS 2025'!$C$11,IF(V1402="LEJANA",'TARIFAS 2025'!$D$11))))</f>
        <v>36351</v>
      </c>
      <c r="AA1402" s="63">
        <f t="shared" si="22"/>
        <v>36351</v>
      </c>
    </row>
    <row r="1403" spans="1:27" s="35" customFormat="1">
      <c r="A1403" s="44" t="s">
        <v>82</v>
      </c>
      <c r="B1403" s="44" t="str">
        <f>VLOOKUP(A1403,'CENTROS DE COSTOS'!A:D,2,0)</f>
        <v>0036-0001</v>
      </c>
      <c r="C1403" s="44" t="str">
        <f>VLOOKUP(A1403,'CENTROS DE COSTOS'!A:D,3,0)</f>
        <v>Wompi Costa</v>
      </c>
      <c r="D1403" s="44">
        <v>13001</v>
      </c>
      <c r="E1403" s="44">
        <v>2897337</v>
      </c>
      <c r="F1403" s="44">
        <v>49945</v>
      </c>
      <c r="G1403" s="44" t="s">
        <v>35</v>
      </c>
      <c r="H1403" s="44" t="s">
        <v>277</v>
      </c>
      <c r="I1403" s="44" t="s">
        <v>82</v>
      </c>
      <c r="J1403" s="44" t="s">
        <v>3351</v>
      </c>
      <c r="K1403" s="44" t="s">
        <v>1174</v>
      </c>
      <c r="L1403" s="44" t="s">
        <v>7790</v>
      </c>
      <c r="M1403" s="52">
        <v>45947.574999999997</v>
      </c>
      <c r="N1403" s="52">
        <v>45950.709027777775</v>
      </c>
      <c r="O1403" s="44" t="s">
        <v>37</v>
      </c>
      <c r="P1403" s="44" t="s">
        <v>37</v>
      </c>
      <c r="Q1403" s="44" t="s">
        <v>3805</v>
      </c>
      <c r="R1403" s="44" t="s">
        <v>3806</v>
      </c>
      <c r="S1403" s="44" t="s">
        <v>7791</v>
      </c>
      <c r="T1403" s="44" t="s">
        <v>1178</v>
      </c>
      <c r="U1403" s="44">
        <v>64</v>
      </c>
      <c r="V1403" s="44" t="s">
        <v>42</v>
      </c>
      <c r="W1403" s="44" t="str">
        <f>VLOOKUP(D1403,TIPOLOGIA!A:F,6,0)</f>
        <v>TERRESTRE</v>
      </c>
      <c r="X1403" s="44" t="s">
        <v>4908</v>
      </c>
      <c r="Y1403" s="44">
        <v>1</v>
      </c>
      <c r="Z1403" s="63">
        <f>IF(T1403="SOPORTE_TELEFÓNICO",'TARIFAS 2025'!$B$14,IF(V1403="PRINCIPAL",'TARIFAS 2025'!$B$11,IF(V1403="INTERMEDIA",'TARIFAS 2025'!$C$11,IF(V1403="LEJANA",'TARIFAS 2025'!$D$11))))</f>
        <v>31419</v>
      </c>
      <c r="AA1403" s="63">
        <f t="shared" si="22"/>
        <v>31419</v>
      </c>
    </row>
    <row r="1404" spans="1:27" s="35" customFormat="1">
      <c r="A1404" s="44" t="s">
        <v>83</v>
      </c>
      <c r="B1404" s="44" t="str">
        <f>VLOOKUP(A1404,'CENTROS DE COSTOS'!A:D,2,0)</f>
        <v>0036-0007</v>
      </c>
      <c r="C1404" s="44" t="str">
        <f>VLOOKUP(A1404,'CENTROS DE COSTOS'!A:D,3,0)</f>
        <v>Wompi Santander</v>
      </c>
      <c r="D1404" s="44">
        <v>54172</v>
      </c>
      <c r="E1404" s="44">
        <v>2888998</v>
      </c>
      <c r="F1404" s="44">
        <v>11038</v>
      </c>
      <c r="G1404" s="44" t="s">
        <v>35</v>
      </c>
      <c r="H1404" s="44" t="s">
        <v>893</v>
      </c>
      <c r="I1404" s="44" t="s">
        <v>901</v>
      </c>
      <c r="J1404" s="44" t="s">
        <v>7792</v>
      </c>
      <c r="K1404" s="44" t="s">
        <v>1174</v>
      </c>
      <c r="L1404" s="44" t="s">
        <v>7793</v>
      </c>
      <c r="M1404" s="52">
        <v>45946.359722222223</v>
      </c>
      <c r="N1404" s="52">
        <v>45950.709027777775</v>
      </c>
      <c r="O1404" s="44" t="s">
        <v>37</v>
      </c>
      <c r="P1404" s="44" t="s">
        <v>37</v>
      </c>
      <c r="Q1404" s="44" t="s">
        <v>3805</v>
      </c>
      <c r="R1404" s="44" t="s">
        <v>3806</v>
      </c>
      <c r="S1404" s="44" t="s">
        <v>7794</v>
      </c>
      <c r="T1404" s="44" t="s">
        <v>3828</v>
      </c>
      <c r="U1404" s="44">
        <v>48</v>
      </c>
      <c r="V1404" s="44" t="s">
        <v>43</v>
      </c>
      <c r="W1404" s="44" t="str">
        <f>VLOOKUP(D1404,TIPOLOGIA!A:F,6,0)</f>
        <v>TERRESTRE</v>
      </c>
      <c r="X1404" s="44" t="s">
        <v>1751</v>
      </c>
      <c r="Y1404" s="44">
        <v>1</v>
      </c>
      <c r="Z1404" s="63">
        <f>IF(T1404="SOPORTE_TELEFÓNICO",'TARIFAS 2025'!$B$14,IF(V1404="PRINCIPAL",'TARIFAS 2025'!$B$11,IF(V1404="INTERMEDIA",'TARIFAS 2025'!$C$11,IF(V1404="LEJANA",'TARIFAS 2025'!$D$11))))</f>
        <v>36351</v>
      </c>
      <c r="AA1404" s="63">
        <f t="shared" si="22"/>
        <v>36351</v>
      </c>
    </row>
    <row r="1405" spans="1:27" s="35" customFormat="1">
      <c r="A1405" s="44" t="s">
        <v>79</v>
      </c>
      <c r="B1405" s="44" t="str">
        <f>VLOOKUP(A1405,'CENTROS DE COSTOS'!A:D,2,0)</f>
        <v>0036-0003</v>
      </c>
      <c r="C1405" s="44" t="str">
        <f>VLOOKUP(A1405,'CENTROS DE COSTOS'!A:D,3,0)</f>
        <v>Wompi Suroccidente</v>
      </c>
      <c r="D1405" s="44">
        <v>19548</v>
      </c>
      <c r="E1405" s="44">
        <v>2886170</v>
      </c>
      <c r="F1405" s="44">
        <v>79824</v>
      </c>
      <c r="G1405" s="44" t="s">
        <v>35</v>
      </c>
      <c r="H1405" s="44" t="s">
        <v>500</v>
      </c>
      <c r="I1405" s="44" t="s">
        <v>524</v>
      </c>
      <c r="J1405" s="44" t="s">
        <v>7795</v>
      </c>
      <c r="K1405" s="44" t="s">
        <v>1174</v>
      </c>
      <c r="L1405" s="44" t="s">
        <v>7796</v>
      </c>
      <c r="M1405" s="52">
        <v>45945.601388888892</v>
      </c>
      <c r="N1405" s="52">
        <v>45950.709722222222</v>
      </c>
      <c r="O1405" s="44" t="s">
        <v>37</v>
      </c>
      <c r="P1405" s="44" t="s">
        <v>37</v>
      </c>
      <c r="Q1405" s="44" t="s">
        <v>3805</v>
      </c>
      <c r="R1405" s="44" t="s">
        <v>3806</v>
      </c>
      <c r="S1405" s="44" t="s">
        <v>7797</v>
      </c>
      <c r="T1405" s="44" t="s">
        <v>3828</v>
      </c>
      <c r="U1405" s="44">
        <v>24</v>
      </c>
      <c r="V1405" s="44" t="s">
        <v>44</v>
      </c>
      <c r="W1405" s="44" t="str">
        <f>VLOOKUP(D1405,TIPOLOGIA!A:F,6,0)</f>
        <v>TERRESTRE</v>
      </c>
      <c r="X1405" s="44" t="s">
        <v>5226</v>
      </c>
      <c r="Y1405" s="44">
        <v>1</v>
      </c>
      <c r="Z1405" s="63">
        <f>IF(T1405="SOPORTE_TELEFÓNICO",'TARIFAS 2025'!$B$14,IF(V1405="PRINCIPAL",'TARIFAS 2025'!$B$11,IF(V1405="INTERMEDIA",'TARIFAS 2025'!$C$11,IF(V1405="LEJANA",'TARIFAS 2025'!$D$11))))</f>
        <v>40250</v>
      </c>
      <c r="AA1405" s="63">
        <f t="shared" si="22"/>
        <v>40250</v>
      </c>
    </row>
    <row r="1406" spans="1:27" s="35" customFormat="1">
      <c r="A1406" s="44" t="s">
        <v>100</v>
      </c>
      <c r="B1406" s="44" t="str">
        <f>VLOOKUP(A1406,'CENTROS DE COSTOS'!A:D,2,0)</f>
        <v>0036-0006</v>
      </c>
      <c r="C1406" s="44" t="str">
        <f>VLOOKUP(A1406,'CENTROS DE COSTOS'!A:D,3,0)</f>
        <v>Wompi Oriente</v>
      </c>
      <c r="D1406" s="44">
        <v>50318</v>
      </c>
      <c r="E1406" s="44">
        <v>2881442</v>
      </c>
      <c r="F1406" s="44">
        <v>53978</v>
      </c>
      <c r="G1406" s="44" t="s">
        <v>35</v>
      </c>
      <c r="H1406" s="44" t="s">
        <v>816</v>
      </c>
      <c r="I1406" s="44" t="s">
        <v>790</v>
      </c>
      <c r="J1406" s="44" t="s">
        <v>7798</v>
      </c>
      <c r="K1406" s="44" t="s">
        <v>1174</v>
      </c>
      <c r="L1406" s="44" t="s">
        <v>7799</v>
      </c>
      <c r="M1406" s="52">
        <v>45945.333333333336</v>
      </c>
      <c r="N1406" s="52">
        <v>45950.709722222222</v>
      </c>
      <c r="O1406" s="44" t="s">
        <v>37</v>
      </c>
      <c r="P1406" s="44" t="s">
        <v>37</v>
      </c>
      <c r="Q1406" s="44" t="s">
        <v>3805</v>
      </c>
      <c r="R1406" s="44" t="s">
        <v>3806</v>
      </c>
      <c r="S1406" s="44" t="s">
        <v>7800</v>
      </c>
      <c r="T1406" s="44" t="s">
        <v>3828</v>
      </c>
      <c r="U1406" s="44">
        <v>64</v>
      </c>
      <c r="V1406" s="44" t="s">
        <v>43</v>
      </c>
      <c r="W1406" s="44" t="str">
        <f>VLOOKUP(D1406,TIPOLOGIA!A:F,6,0)</f>
        <v>TERRESTRE</v>
      </c>
      <c r="X1406" s="44" t="s">
        <v>4908</v>
      </c>
      <c r="Y1406" s="44">
        <v>1</v>
      </c>
      <c r="Z1406" s="63">
        <f>IF(T1406="SOPORTE_TELEFÓNICO",'TARIFAS 2025'!$B$14,IF(V1406="PRINCIPAL",'TARIFAS 2025'!$B$11,IF(V1406="INTERMEDIA",'TARIFAS 2025'!$C$11,IF(V1406="LEJANA",'TARIFAS 2025'!$D$11))))</f>
        <v>36351</v>
      </c>
      <c r="AA1406" s="63">
        <f t="shared" si="22"/>
        <v>36351</v>
      </c>
    </row>
    <row r="1407" spans="1:27" s="35" customFormat="1">
      <c r="A1407" s="44" t="s">
        <v>93</v>
      </c>
      <c r="B1407" s="44" t="str">
        <f>VLOOKUP(A1407,'CENTROS DE COSTOS'!A:D,2,0)</f>
        <v>0036-0003</v>
      </c>
      <c r="C1407" s="44" t="str">
        <f>VLOOKUP(A1407,'CENTROS DE COSTOS'!A:D,3,0)</f>
        <v>Wompi Suroccidente</v>
      </c>
      <c r="D1407" s="44">
        <v>52356</v>
      </c>
      <c r="E1407" s="44">
        <v>2881404</v>
      </c>
      <c r="F1407" s="44">
        <v>25085</v>
      </c>
      <c r="G1407" s="44" t="s">
        <v>35</v>
      </c>
      <c r="H1407" s="44" t="s">
        <v>135</v>
      </c>
      <c r="I1407" s="44" t="s">
        <v>865</v>
      </c>
      <c r="J1407" s="44" t="s">
        <v>7801</v>
      </c>
      <c r="K1407" s="44" t="s">
        <v>1174</v>
      </c>
      <c r="L1407" s="44" t="s">
        <v>7802</v>
      </c>
      <c r="M1407" s="52">
        <v>45945.333333333336</v>
      </c>
      <c r="N1407" s="52">
        <v>45950.710416666669</v>
      </c>
      <c r="O1407" s="44" t="s">
        <v>37</v>
      </c>
      <c r="P1407" s="44" t="s">
        <v>37</v>
      </c>
      <c r="Q1407" s="44" t="s">
        <v>3805</v>
      </c>
      <c r="R1407" s="44" t="s">
        <v>3806</v>
      </c>
      <c r="S1407" s="44" t="s">
        <v>7803</v>
      </c>
      <c r="T1407" s="44" t="s">
        <v>3828</v>
      </c>
      <c r="U1407" s="44">
        <v>64</v>
      </c>
      <c r="V1407" s="44" t="s">
        <v>43</v>
      </c>
      <c r="W1407" s="44" t="str">
        <f>VLOOKUP(D1407,TIPOLOGIA!A:F,6,0)</f>
        <v>TERRESTRE</v>
      </c>
      <c r="X1407" s="44" t="s">
        <v>5226</v>
      </c>
      <c r="Y1407" s="44">
        <v>1</v>
      </c>
      <c r="Z1407" s="63">
        <f>IF(T1407="SOPORTE_TELEFÓNICO",'TARIFAS 2025'!$B$14,IF(V1407="PRINCIPAL",'TARIFAS 2025'!$B$11,IF(V1407="INTERMEDIA",'TARIFAS 2025'!$C$11,IF(V1407="LEJANA",'TARIFAS 2025'!$D$11))))</f>
        <v>36351</v>
      </c>
      <c r="AA1407" s="63">
        <f t="shared" si="22"/>
        <v>36351</v>
      </c>
    </row>
    <row r="1408" spans="1:27" s="35" customFormat="1">
      <c r="A1408" s="44" t="s">
        <v>79</v>
      </c>
      <c r="B1408" s="44" t="str">
        <f>VLOOKUP(A1408,'CENTROS DE COSTOS'!A:D,2,0)</f>
        <v>0036-0003</v>
      </c>
      <c r="C1408" s="44" t="str">
        <f>VLOOKUP(A1408,'CENTROS DE COSTOS'!A:D,3,0)</f>
        <v>Wompi Suroccidente</v>
      </c>
      <c r="D1408" s="44">
        <v>19698</v>
      </c>
      <c r="E1408" s="44">
        <v>2872386</v>
      </c>
      <c r="F1408" s="44">
        <v>74913</v>
      </c>
      <c r="G1408" s="44" t="s">
        <v>35</v>
      </c>
      <c r="H1408" s="44" t="s">
        <v>500</v>
      </c>
      <c r="I1408" s="44" t="s">
        <v>529</v>
      </c>
      <c r="J1408" s="44" t="s">
        <v>7804</v>
      </c>
      <c r="K1408" s="44" t="s">
        <v>1174</v>
      </c>
      <c r="L1408" s="44" t="s">
        <v>7805</v>
      </c>
      <c r="M1408" s="52">
        <v>45944.333333333336</v>
      </c>
      <c r="N1408" s="52">
        <v>45950.711111111108</v>
      </c>
      <c r="O1408" s="44" t="s">
        <v>37</v>
      </c>
      <c r="P1408" s="44" t="s">
        <v>37</v>
      </c>
      <c r="Q1408" s="44" t="s">
        <v>3805</v>
      </c>
      <c r="R1408" s="44" t="s">
        <v>3806</v>
      </c>
      <c r="S1408" s="44" t="s">
        <v>7806</v>
      </c>
      <c r="T1408" s="44" t="s">
        <v>3828</v>
      </c>
      <c r="U1408" s="44">
        <v>40</v>
      </c>
      <c r="V1408" s="44" t="s">
        <v>43</v>
      </c>
      <c r="W1408" s="44" t="str">
        <f>VLOOKUP(D1408,TIPOLOGIA!A:F,6,0)</f>
        <v>TERRESTRE</v>
      </c>
      <c r="X1408" s="44" t="s">
        <v>5226</v>
      </c>
      <c r="Y1408" s="44">
        <v>1</v>
      </c>
      <c r="Z1408" s="63">
        <f>IF(T1408="SOPORTE_TELEFÓNICO",'TARIFAS 2025'!$B$14,IF(V1408="PRINCIPAL",'TARIFAS 2025'!$B$11,IF(V1408="INTERMEDIA",'TARIFAS 2025'!$C$11,IF(V1408="LEJANA",'TARIFAS 2025'!$D$11))))</f>
        <v>36351</v>
      </c>
      <c r="AA1408" s="63">
        <f t="shared" si="22"/>
        <v>36351</v>
      </c>
    </row>
    <row r="1409" spans="1:27" s="35" customFormat="1">
      <c r="A1409" s="44" t="s">
        <v>70</v>
      </c>
      <c r="B1409" s="44" t="str">
        <f>VLOOKUP(A1409,'CENTROS DE COSTOS'!A:D,2,0)</f>
        <v>0036-0001</v>
      </c>
      <c r="C1409" s="44" t="str">
        <f>VLOOKUP(A1409,'CENTROS DE COSTOS'!A:D,3,0)</f>
        <v>Wompi Costa</v>
      </c>
      <c r="D1409" s="44">
        <v>8638</v>
      </c>
      <c r="E1409" s="44">
        <v>2872321</v>
      </c>
      <c r="F1409" s="44">
        <v>78966</v>
      </c>
      <c r="G1409" s="44" t="s">
        <v>35</v>
      </c>
      <c r="H1409" s="44" t="s">
        <v>255</v>
      </c>
      <c r="I1409" s="44" t="s">
        <v>137</v>
      </c>
      <c r="J1409" s="44" t="s">
        <v>7807</v>
      </c>
      <c r="K1409" s="44" t="s">
        <v>1174</v>
      </c>
      <c r="L1409" s="44" t="s">
        <v>7808</v>
      </c>
      <c r="M1409" s="52">
        <v>45944.333333333336</v>
      </c>
      <c r="N1409" s="52">
        <v>45950.711805555555</v>
      </c>
      <c r="O1409" s="44" t="s">
        <v>37</v>
      </c>
      <c r="P1409" s="44" t="s">
        <v>37</v>
      </c>
      <c r="Q1409" s="44" t="s">
        <v>3805</v>
      </c>
      <c r="R1409" s="44" t="s">
        <v>3806</v>
      </c>
      <c r="S1409" s="44" t="s">
        <v>7809</v>
      </c>
      <c r="T1409" s="44" t="s">
        <v>3828</v>
      </c>
      <c r="U1409" s="44">
        <v>16</v>
      </c>
      <c r="V1409" s="44" t="s">
        <v>43</v>
      </c>
      <c r="W1409" s="44" t="str">
        <f>VLOOKUP(D1409,TIPOLOGIA!A:F,6,0)</f>
        <v>TERRESTRE</v>
      </c>
      <c r="X1409" s="44" t="s">
        <v>5226</v>
      </c>
      <c r="Y1409" s="44">
        <v>1</v>
      </c>
      <c r="Z1409" s="63">
        <f>IF(T1409="SOPORTE_TELEFÓNICO",'TARIFAS 2025'!$B$14,IF(V1409="PRINCIPAL",'TARIFAS 2025'!$B$11,IF(V1409="INTERMEDIA",'TARIFAS 2025'!$C$11,IF(V1409="LEJANA",'TARIFAS 2025'!$D$11))))</f>
        <v>36351</v>
      </c>
      <c r="AA1409" s="63">
        <f t="shared" si="22"/>
        <v>36351</v>
      </c>
    </row>
    <row r="1410" spans="1:27" s="35" customFormat="1">
      <c r="A1410" s="44" t="s">
        <v>92</v>
      </c>
      <c r="B1410" s="44" t="str">
        <f>VLOOKUP(A1410,'CENTROS DE COSTOS'!A:D,2,0)</f>
        <v>0036-0006</v>
      </c>
      <c r="C1410" s="44" t="str">
        <f>VLOOKUP(A1410,'CENTROS DE COSTOS'!A:D,3,0)</f>
        <v>Wompi Oriente</v>
      </c>
      <c r="D1410" s="44">
        <v>18205</v>
      </c>
      <c r="E1410" s="44">
        <v>2872526</v>
      </c>
      <c r="F1410" s="44">
        <v>23046</v>
      </c>
      <c r="G1410" s="44" t="s">
        <v>35</v>
      </c>
      <c r="H1410" s="44" t="s">
        <v>468</v>
      </c>
      <c r="I1410" s="44" t="s">
        <v>472</v>
      </c>
      <c r="J1410" s="44" t="s">
        <v>7810</v>
      </c>
      <c r="K1410" s="44" t="s">
        <v>1174</v>
      </c>
      <c r="L1410" s="44" t="s">
        <v>7811</v>
      </c>
      <c r="M1410" s="52">
        <v>45944.333333333336</v>
      </c>
      <c r="N1410" s="52">
        <v>45950.711805555555</v>
      </c>
      <c r="O1410" s="44" t="s">
        <v>37</v>
      </c>
      <c r="P1410" s="44" t="s">
        <v>37</v>
      </c>
      <c r="Q1410" s="44" t="s">
        <v>3805</v>
      </c>
      <c r="R1410" s="44" t="s">
        <v>3806</v>
      </c>
      <c r="S1410" s="44" t="s">
        <v>7812</v>
      </c>
      <c r="T1410" s="44" t="s">
        <v>3828</v>
      </c>
      <c r="U1410" s="44">
        <v>48</v>
      </c>
      <c r="V1410" s="44" t="s">
        <v>44</v>
      </c>
      <c r="W1410" s="44" t="str">
        <f>VLOOKUP(D1410,TIPOLOGIA!A:F,6,0)</f>
        <v>TERRESTRE</v>
      </c>
      <c r="X1410" s="44" t="s">
        <v>5226</v>
      </c>
      <c r="Y1410" s="44">
        <v>1</v>
      </c>
      <c r="Z1410" s="63">
        <f>IF(T1410="SOPORTE_TELEFÓNICO",'TARIFAS 2025'!$B$14,IF(V1410="PRINCIPAL",'TARIFAS 2025'!$B$11,IF(V1410="INTERMEDIA",'TARIFAS 2025'!$C$11,IF(V1410="LEJANA",'TARIFAS 2025'!$D$11))))</f>
        <v>40250</v>
      </c>
      <c r="AA1410" s="63">
        <f t="shared" si="22"/>
        <v>40250</v>
      </c>
    </row>
    <row r="1411" spans="1:27" s="35" customFormat="1">
      <c r="A1411" s="44" t="s">
        <v>79</v>
      </c>
      <c r="B1411" s="44" t="str">
        <f>VLOOKUP(A1411,'CENTROS DE COSTOS'!A:D,2,0)</f>
        <v>0036-0003</v>
      </c>
      <c r="C1411" s="44" t="str">
        <f>VLOOKUP(A1411,'CENTROS DE COSTOS'!A:D,3,0)</f>
        <v>Wompi Suroccidente</v>
      </c>
      <c r="D1411" s="44">
        <v>19807</v>
      </c>
      <c r="E1411" s="44">
        <v>2872837</v>
      </c>
      <c r="F1411" s="44">
        <v>77206</v>
      </c>
      <c r="G1411" s="44" t="s">
        <v>35</v>
      </c>
      <c r="H1411" s="44" t="s">
        <v>500</v>
      </c>
      <c r="I1411" s="44" t="s">
        <v>532</v>
      </c>
      <c r="J1411" s="44" t="s">
        <v>7813</v>
      </c>
      <c r="K1411" s="44" t="s">
        <v>1174</v>
      </c>
      <c r="L1411" s="44" t="s">
        <v>7814</v>
      </c>
      <c r="M1411" s="52">
        <v>45944.333333333336</v>
      </c>
      <c r="N1411" s="52">
        <v>45950.712500000001</v>
      </c>
      <c r="O1411" s="44" t="s">
        <v>37</v>
      </c>
      <c r="P1411" s="44" t="s">
        <v>37</v>
      </c>
      <c r="Q1411" s="44" t="s">
        <v>3805</v>
      </c>
      <c r="R1411" s="44" t="s">
        <v>3806</v>
      </c>
      <c r="S1411" s="44" t="s">
        <v>7815</v>
      </c>
      <c r="T1411" s="44" t="s">
        <v>3828</v>
      </c>
      <c r="U1411" s="44">
        <v>32</v>
      </c>
      <c r="V1411" s="44" t="s">
        <v>44</v>
      </c>
      <c r="W1411" s="44" t="str">
        <f>VLOOKUP(D1411,TIPOLOGIA!A:F,6,0)</f>
        <v>TERRESTRE</v>
      </c>
      <c r="X1411" s="44" t="s">
        <v>5226</v>
      </c>
      <c r="Y1411" s="44">
        <v>1</v>
      </c>
      <c r="Z1411" s="63">
        <f>IF(T1411="SOPORTE_TELEFÓNICO",'TARIFAS 2025'!$B$14,IF(V1411="PRINCIPAL",'TARIFAS 2025'!$B$11,IF(V1411="INTERMEDIA",'TARIFAS 2025'!$C$11,IF(V1411="LEJANA",'TARIFAS 2025'!$D$11))))</f>
        <v>40250</v>
      </c>
      <c r="AA1411" s="63">
        <f t="shared" si="22"/>
        <v>40250</v>
      </c>
    </row>
    <row r="1412" spans="1:27" s="35" customFormat="1">
      <c r="A1412" s="44" t="s">
        <v>83</v>
      </c>
      <c r="B1412" s="44" t="str">
        <f>VLOOKUP(A1412,'CENTROS DE COSTOS'!A:D,2,0)</f>
        <v>0036-0007</v>
      </c>
      <c r="C1412" s="44" t="str">
        <f>VLOOKUP(A1412,'CENTROS DE COSTOS'!A:D,3,0)</f>
        <v>Wompi Santander</v>
      </c>
      <c r="D1412" s="44">
        <v>54498</v>
      </c>
      <c r="E1412" s="44">
        <v>2866762</v>
      </c>
      <c r="F1412" s="44">
        <v>52423</v>
      </c>
      <c r="G1412" s="44" t="s">
        <v>35</v>
      </c>
      <c r="H1412" s="44" t="s">
        <v>893</v>
      </c>
      <c r="I1412" s="44" t="s">
        <v>918</v>
      </c>
      <c r="J1412" s="44" t="s">
        <v>7816</v>
      </c>
      <c r="K1412" s="44" t="s">
        <v>1174</v>
      </c>
      <c r="L1412" s="44" t="s">
        <v>7817</v>
      </c>
      <c r="M1412" s="52">
        <v>45940.333333333336</v>
      </c>
      <c r="N1412" s="52">
        <v>45950.713194444441</v>
      </c>
      <c r="O1412" s="44" t="s">
        <v>37</v>
      </c>
      <c r="P1412" s="44" t="s">
        <v>37</v>
      </c>
      <c r="Q1412" s="44" t="s">
        <v>3805</v>
      </c>
      <c r="R1412" s="44" t="s">
        <v>3806</v>
      </c>
      <c r="S1412" s="44" t="s">
        <v>7818</v>
      </c>
      <c r="T1412" s="44" t="s">
        <v>3828</v>
      </c>
      <c r="U1412" s="44">
        <v>64</v>
      </c>
      <c r="V1412" s="44" t="s">
        <v>44</v>
      </c>
      <c r="W1412" s="44" t="str">
        <f>VLOOKUP(D1412,TIPOLOGIA!A:F,6,0)</f>
        <v>TERRESTRE</v>
      </c>
      <c r="X1412" s="44" t="s">
        <v>5226</v>
      </c>
      <c r="Y1412" s="44">
        <v>1</v>
      </c>
      <c r="Z1412" s="63">
        <f>IF(T1412="SOPORTE_TELEFÓNICO",'TARIFAS 2025'!$B$14,IF(V1412="PRINCIPAL",'TARIFAS 2025'!$B$11,IF(V1412="INTERMEDIA",'TARIFAS 2025'!$C$11,IF(V1412="LEJANA",'TARIFAS 2025'!$D$11))))</f>
        <v>40250</v>
      </c>
      <c r="AA1412" s="63">
        <f t="shared" si="22"/>
        <v>40250</v>
      </c>
    </row>
    <row r="1413" spans="1:27" s="35" customFormat="1">
      <c r="A1413" s="44" t="s">
        <v>83</v>
      </c>
      <c r="B1413" s="44" t="str">
        <f>VLOOKUP(A1413,'CENTROS DE COSTOS'!A:D,2,0)</f>
        <v>0036-0007</v>
      </c>
      <c r="C1413" s="44" t="str">
        <f>VLOOKUP(A1413,'CENTROS DE COSTOS'!A:D,3,0)</f>
        <v>Wompi Santander</v>
      </c>
      <c r="D1413" s="44">
        <v>54001</v>
      </c>
      <c r="E1413" s="44">
        <v>2898669</v>
      </c>
      <c r="F1413" s="44">
        <v>37005</v>
      </c>
      <c r="G1413" s="44" t="s">
        <v>35</v>
      </c>
      <c r="H1413" s="44" t="s">
        <v>893</v>
      </c>
      <c r="I1413" s="44" t="s">
        <v>83</v>
      </c>
      <c r="J1413" s="44" t="s">
        <v>7819</v>
      </c>
      <c r="K1413" s="44" t="s">
        <v>1174</v>
      </c>
      <c r="L1413" s="44" t="s">
        <v>7820</v>
      </c>
      <c r="M1413" s="52">
        <v>45947.693055555559</v>
      </c>
      <c r="N1413" s="52">
        <v>45950.713194444441</v>
      </c>
      <c r="O1413" s="44" t="s">
        <v>37</v>
      </c>
      <c r="P1413" s="44" t="s">
        <v>37</v>
      </c>
      <c r="Q1413" s="44" t="s">
        <v>3805</v>
      </c>
      <c r="R1413" s="44" t="s">
        <v>3806</v>
      </c>
      <c r="S1413" s="44" t="s">
        <v>7821</v>
      </c>
      <c r="T1413" s="44" t="s">
        <v>1178</v>
      </c>
      <c r="U1413" s="44">
        <v>16</v>
      </c>
      <c r="V1413" s="44" t="s">
        <v>42</v>
      </c>
      <c r="W1413" s="44" t="str">
        <f>VLOOKUP(D1413,TIPOLOGIA!A:F,6,0)</f>
        <v>TERRESTRE</v>
      </c>
      <c r="X1413" s="44" t="s">
        <v>5226</v>
      </c>
      <c r="Y1413" s="44">
        <v>1</v>
      </c>
      <c r="Z1413" s="63">
        <f>IF(T1413="SOPORTE_TELEFÓNICO",'TARIFAS 2025'!$B$14,IF(V1413="PRINCIPAL",'TARIFAS 2025'!$B$11,IF(V1413="INTERMEDIA",'TARIFAS 2025'!$C$11,IF(V1413="LEJANA",'TARIFAS 2025'!$D$11))))</f>
        <v>31419</v>
      </c>
      <c r="AA1413" s="63">
        <f t="shared" si="22"/>
        <v>31419</v>
      </c>
    </row>
    <row r="1414" spans="1:27" s="35" customFormat="1">
      <c r="A1414" s="44" t="s">
        <v>100</v>
      </c>
      <c r="B1414" s="44" t="str">
        <f>VLOOKUP(A1414,'CENTROS DE COSTOS'!A:D,2,0)</f>
        <v>0036-0006</v>
      </c>
      <c r="C1414" s="44" t="str">
        <f>VLOOKUP(A1414,'CENTROS DE COSTOS'!A:D,3,0)</f>
        <v>Wompi Oriente</v>
      </c>
      <c r="D1414" s="44">
        <v>50001</v>
      </c>
      <c r="E1414" s="44">
        <v>2900957</v>
      </c>
      <c r="F1414" s="44">
        <v>48536</v>
      </c>
      <c r="G1414" s="44" t="s">
        <v>35</v>
      </c>
      <c r="H1414" s="44" t="s">
        <v>816</v>
      </c>
      <c r="I1414" s="44" t="s">
        <v>100</v>
      </c>
      <c r="J1414" s="44" t="s">
        <v>7822</v>
      </c>
      <c r="K1414" s="44" t="s">
        <v>1174</v>
      </c>
      <c r="L1414" s="44" t="s">
        <v>7823</v>
      </c>
      <c r="M1414" s="52">
        <v>45950.333333333336</v>
      </c>
      <c r="N1414" s="52">
        <v>45950.714583333334</v>
      </c>
      <c r="O1414" s="44" t="s">
        <v>37</v>
      </c>
      <c r="P1414" s="44" t="s">
        <v>37</v>
      </c>
      <c r="Q1414" s="44" t="s">
        <v>3805</v>
      </c>
      <c r="R1414" s="44" t="s">
        <v>3806</v>
      </c>
      <c r="S1414" s="44" t="s">
        <v>7824</v>
      </c>
      <c r="T1414" s="44" t="s">
        <v>1178</v>
      </c>
      <c r="U1414" s="44">
        <v>24</v>
      </c>
      <c r="V1414" s="44" t="s">
        <v>42</v>
      </c>
      <c r="W1414" s="44" t="str">
        <f>VLOOKUP(D1414,TIPOLOGIA!A:F,6,0)</f>
        <v>TERRESTRE</v>
      </c>
      <c r="X1414" s="44" t="s">
        <v>1286</v>
      </c>
      <c r="Y1414" s="44">
        <v>1</v>
      </c>
      <c r="Z1414" s="63">
        <f>IF(T1414="SOPORTE_TELEFÓNICO",'TARIFAS 2025'!$B$14,IF(V1414="PRINCIPAL",'TARIFAS 2025'!$B$11,IF(V1414="INTERMEDIA",'TARIFAS 2025'!$C$11,IF(V1414="LEJANA",'TARIFAS 2025'!$D$11))))</f>
        <v>31419</v>
      </c>
      <c r="AA1414" s="63">
        <f t="shared" si="22"/>
        <v>31419</v>
      </c>
    </row>
    <row r="1415" spans="1:27" s="35" customFormat="1">
      <c r="A1415" s="44" t="s">
        <v>76</v>
      </c>
      <c r="B1415" s="44" t="str">
        <f>VLOOKUP(A1415,'CENTROS DE COSTOS'!A:D,2,0)</f>
        <v>0036-0007</v>
      </c>
      <c r="C1415" s="44" t="str">
        <f>VLOOKUP(A1415,'CENTROS DE COSTOS'!A:D,3,0)</f>
        <v>Wompi Santander</v>
      </c>
      <c r="D1415" s="44">
        <v>68001</v>
      </c>
      <c r="E1415" s="44">
        <v>2896397</v>
      </c>
      <c r="F1415" s="44">
        <v>51190</v>
      </c>
      <c r="G1415" s="44" t="s">
        <v>35</v>
      </c>
      <c r="H1415" s="44" t="s">
        <v>965</v>
      </c>
      <c r="I1415" s="44" t="s">
        <v>76</v>
      </c>
      <c r="J1415" s="44" t="s">
        <v>7825</v>
      </c>
      <c r="K1415" s="44" t="s">
        <v>1174</v>
      </c>
      <c r="L1415" s="44" t="s">
        <v>7826</v>
      </c>
      <c r="M1415" s="52">
        <v>45947.463888888888</v>
      </c>
      <c r="N1415" s="52">
        <v>45950.71597222222</v>
      </c>
      <c r="O1415" s="44" t="s">
        <v>37</v>
      </c>
      <c r="P1415" s="44" t="s">
        <v>37</v>
      </c>
      <c r="Q1415" s="44" t="s">
        <v>3805</v>
      </c>
      <c r="R1415" s="44" t="s">
        <v>3806</v>
      </c>
      <c r="S1415" s="44" t="s">
        <v>7827</v>
      </c>
      <c r="T1415" s="44" t="s">
        <v>1178</v>
      </c>
      <c r="U1415" s="44">
        <v>32</v>
      </c>
      <c r="V1415" s="44" t="s">
        <v>42</v>
      </c>
      <c r="W1415" s="44" t="str">
        <f>VLOOKUP(D1415,TIPOLOGIA!A:F,6,0)</f>
        <v>TERRESTRE</v>
      </c>
      <c r="X1415" s="44" t="s">
        <v>2124</v>
      </c>
      <c r="Y1415" s="44">
        <v>1</v>
      </c>
      <c r="Z1415" s="63">
        <f>IF(T1415="SOPORTE_TELEFÓNICO",'TARIFAS 2025'!$B$14,IF(V1415="PRINCIPAL",'TARIFAS 2025'!$B$11,IF(V1415="INTERMEDIA",'TARIFAS 2025'!$C$11,IF(V1415="LEJANA",'TARIFAS 2025'!$D$11))))</f>
        <v>31419</v>
      </c>
      <c r="AA1415" s="63">
        <f t="shared" si="22"/>
        <v>31419</v>
      </c>
    </row>
    <row r="1416" spans="1:27" s="35" customFormat="1">
      <c r="A1416" s="44" t="s">
        <v>83</v>
      </c>
      <c r="B1416" s="44" t="str">
        <f>VLOOKUP(A1416,'CENTROS DE COSTOS'!A:D,2,0)</f>
        <v>0036-0007</v>
      </c>
      <c r="C1416" s="44" t="str">
        <f>VLOOKUP(A1416,'CENTROS DE COSTOS'!A:D,3,0)</f>
        <v>Wompi Santander</v>
      </c>
      <c r="D1416" s="44">
        <v>54001</v>
      </c>
      <c r="E1416" s="44">
        <v>2897241</v>
      </c>
      <c r="F1416" s="44">
        <v>76002</v>
      </c>
      <c r="G1416" s="44" t="s">
        <v>35</v>
      </c>
      <c r="H1416" s="44" t="s">
        <v>893</v>
      </c>
      <c r="I1416" s="44" t="s">
        <v>83</v>
      </c>
      <c r="J1416" s="44" t="s">
        <v>7828</v>
      </c>
      <c r="K1416" s="44" t="s">
        <v>1174</v>
      </c>
      <c r="L1416" s="44" t="s">
        <v>7829</v>
      </c>
      <c r="M1416" s="52">
        <v>45947.54791666667</v>
      </c>
      <c r="N1416" s="52">
        <v>45950.717361111114</v>
      </c>
      <c r="O1416" s="44" t="s">
        <v>37</v>
      </c>
      <c r="P1416" s="44" t="s">
        <v>37</v>
      </c>
      <c r="Q1416" s="44" t="s">
        <v>3805</v>
      </c>
      <c r="R1416" s="44" t="s">
        <v>3806</v>
      </c>
      <c r="S1416" s="44" t="s">
        <v>7830</v>
      </c>
      <c r="T1416" s="44" t="s">
        <v>1178</v>
      </c>
      <c r="U1416" s="44">
        <v>16</v>
      </c>
      <c r="V1416" s="44" t="s">
        <v>42</v>
      </c>
      <c r="W1416" s="44" t="str">
        <f>VLOOKUP(D1416,TIPOLOGIA!A:F,6,0)</f>
        <v>TERRESTRE</v>
      </c>
      <c r="X1416" s="44" t="s">
        <v>1297</v>
      </c>
      <c r="Y1416" s="44">
        <v>1</v>
      </c>
      <c r="Z1416" s="63">
        <f>IF(T1416="SOPORTE_TELEFÓNICO",'TARIFAS 2025'!$B$14,IF(V1416="PRINCIPAL",'TARIFAS 2025'!$B$11,IF(V1416="INTERMEDIA",'TARIFAS 2025'!$C$11,IF(V1416="LEJANA",'TARIFAS 2025'!$D$11))))</f>
        <v>31419</v>
      </c>
      <c r="AA1416" s="63">
        <f t="shared" si="22"/>
        <v>31419</v>
      </c>
    </row>
    <row r="1417" spans="1:27" s="35" customFormat="1">
      <c r="A1417" s="44" t="s">
        <v>98</v>
      </c>
      <c r="B1417" s="44" t="str">
        <f>VLOOKUP(A1417,'CENTROS DE COSTOS'!A:D,2,0)</f>
        <v>0036-0007</v>
      </c>
      <c r="C1417" s="44" t="str">
        <f>VLOOKUP(A1417,'CENTROS DE COSTOS'!A:D,3,0)</f>
        <v>Wompi Santander</v>
      </c>
      <c r="D1417" s="44">
        <v>15001</v>
      </c>
      <c r="E1417" s="44">
        <v>2896994</v>
      </c>
      <c r="F1417" s="44">
        <v>52921</v>
      </c>
      <c r="G1417" s="44" t="s">
        <v>35</v>
      </c>
      <c r="H1417" s="44" t="s">
        <v>324</v>
      </c>
      <c r="I1417" s="44" t="s">
        <v>98</v>
      </c>
      <c r="J1417" s="44" t="s">
        <v>7831</v>
      </c>
      <c r="K1417" s="44" t="s">
        <v>1174</v>
      </c>
      <c r="L1417" s="44" t="s">
        <v>7832</v>
      </c>
      <c r="M1417" s="52">
        <v>45947.513888888891</v>
      </c>
      <c r="N1417" s="52">
        <v>45950.722222222219</v>
      </c>
      <c r="O1417" s="44" t="s">
        <v>37</v>
      </c>
      <c r="P1417" s="44" t="s">
        <v>37</v>
      </c>
      <c r="Q1417" s="44" t="s">
        <v>3805</v>
      </c>
      <c r="R1417" s="44" t="s">
        <v>3806</v>
      </c>
      <c r="S1417" s="44" t="s">
        <v>7833</v>
      </c>
      <c r="T1417" s="44" t="s">
        <v>1178</v>
      </c>
      <c r="U1417" s="44">
        <v>24</v>
      </c>
      <c r="V1417" s="44" t="s">
        <v>42</v>
      </c>
      <c r="W1417" s="44" t="str">
        <f>VLOOKUP(D1417,TIPOLOGIA!A:F,6,0)</f>
        <v>TERRESTRE</v>
      </c>
      <c r="X1417" s="44" t="s">
        <v>1474</v>
      </c>
      <c r="Y1417" s="44">
        <v>1</v>
      </c>
      <c r="Z1417" s="63">
        <f>IF(T1417="SOPORTE_TELEFÓNICO",'TARIFAS 2025'!$B$14,IF(V1417="PRINCIPAL",'TARIFAS 2025'!$B$11,IF(V1417="INTERMEDIA",'TARIFAS 2025'!$C$11,IF(V1417="LEJANA",'TARIFAS 2025'!$D$11))))</f>
        <v>31419</v>
      </c>
      <c r="AA1417" s="63">
        <f t="shared" si="22"/>
        <v>31419</v>
      </c>
    </row>
    <row r="1418" spans="1:27" s="35" customFormat="1">
      <c r="A1418" s="44" t="s">
        <v>83</v>
      </c>
      <c r="B1418" s="44" t="str">
        <f>VLOOKUP(A1418,'CENTROS DE COSTOS'!A:D,2,0)</f>
        <v>0036-0007</v>
      </c>
      <c r="C1418" s="44" t="str">
        <f>VLOOKUP(A1418,'CENTROS DE COSTOS'!A:D,3,0)</f>
        <v>Wompi Santander</v>
      </c>
      <c r="D1418" s="44">
        <v>54498</v>
      </c>
      <c r="E1418" s="44">
        <v>2889471</v>
      </c>
      <c r="F1418" s="44">
        <v>72063</v>
      </c>
      <c r="G1418" s="44" t="s">
        <v>35</v>
      </c>
      <c r="H1418" s="44" t="s">
        <v>893</v>
      </c>
      <c r="I1418" s="44" t="s">
        <v>918</v>
      </c>
      <c r="J1418" s="44" t="s">
        <v>7834</v>
      </c>
      <c r="K1418" s="44" t="s">
        <v>1174</v>
      </c>
      <c r="L1418" s="44" t="s">
        <v>7835</v>
      </c>
      <c r="M1418" s="52">
        <v>45946.39166666667</v>
      </c>
      <c r="N1418" s="52">
        <v>45951.01458333333</v>
      </c>
      <c r="O1418" s="44" t="s">
        <v>37</v>
      </c>
      <c r="P1418" s="44" t="s">
        <v>37</v>
      </c>
      <c r="Q1418" s="44" t="s">
        <v>3805</v>
      </c>
      <c r="R1418" s="44" t="s">
        <v>3806</v>
      </c>
      <c r="S1418" s="44" t="s">
        <v>7836</v>
      </c>
      <c r="T1418" s="44" t="s">
        <v>3828</v>
      </c>
      <c r="U1418" s="44">
        <v>48</v>
      </c>
      <c r="V1418" s="44" t="s">
        <v>44</v>
      </c>
      <c r="W1418" s="44" t="str">
        <f>VLOOKUP(D1418,TIPOLOGIA!A:F,6,0)</f>
        <v>TERRESTRE</v>
      </c>
      <c r="X1418" s="44" t="s">
        <v>1954</v>
      </c>
      <c r="Y1418" s="44">
        <v>1</v>
      </c>
      <c r="Z1418" s="63">
        <f>IF(T1418="SOPORTE_TELEFÓNICO",'TARIFAS 2025'!$B$14,IF(V1418="PRINCIPAL",'TARIFAS 2025'!$B$11,IF(V1418="INTERMEDIA",'TARIFAS 2025'!$C$11,IF(V1418="LEJANA",'TARIFAS 2025'!$D$11))))</f>
        <v>40250</v>
      </c>
      <c r="AA1418" s="63">
        <f t="shared" si="22"/>
        <v>40250</v>
      </c>
    </row>
    <row r="1419" spans="1:27" s="35" customFormat="1">
      <c r="A1419" s="44" t="s">
        <v>90</v>
      </c>
      <c r="B1419" s="44" t="str">
        <f>VLOOKUP(A1419,'CENTROS DE COSTOS'!A:D,2,0)</f>
        <v>0036-0005</v>
      </c>
      <c r="C1419" s="44" t="str">
        <f>VLOOKUP(A1419,'CENTROS DE COSTOS'!A:D,3,0)</f>
        <v>Wompi Noroccidente</v>
      </c>
      <c r="D1419" s="44">
        <v>5264</v>
      </c>
      <c r="E1419" s="44">
        <v>2871194</v>
      </c>
      <c r="F1419" s="44">
        <v>79059</v>
      </c>
      <c r="G1419" s="44" t="s">
        <v>35</v>
      </c>
      <c r="H1419" s="44" t="s">
        <v>122</v>
      </c>
      <c r="I1419" s="44" t="s">
        <v>181</v>
      </c>
      <c r="J1419" s="44" t="s">
        <v>7837</v>
      </c>
      <c r="K1419" s="44" t="s">
        <v>1174</v>
      </c>
      <c r="L1419" s="44" t="s">
        <v>7838</v>
      </c>
      <c r="M1419" s="52">
        <v>45944.333333333336</v>
      </c>
      <c r="N1419" s="52">
        <v>45951.324305555558</v>
      </c>
      <c r="O1419" s="44" t="s">
        <v>37</v>
      </c>
      <c r="P1419" s="44" t="s">
        <v>37</v>
      </c>
      <c r="Q1419" s="44" t="s">
        <v>3805</v>
      </c>
      <c r="R1419" s="44" t="s">
        <v>3806</v>
      </c>
      <c r="S1419" s="44" t="s">
        <v>7839</v>
      </c>
      <c r="T1419" s="44" t="s">
        <v>3828</v>
      </c>
      <c r="U1419" s="44">
        <v>16</v>
      </c>
      <c r="V1419" s="44" t="s">
        <v>43</v>
      </c>
      <c r="W1419" s="44" t="str">
        <f>VLOOKUP(D1419,TIPOLOGIA!A:F,6,0)</f>
        <v>TERRESTRE</v>
      </c>
      <c r="X1419" s="44" t="s">
        <v>1372</v>
      </c>
      <c r="Y1419" s="44">
        <v>1</v>
      </c>
      <c r="Z1419" s="63">
        <f>IF(T1419="SOPORTE_TELEFÓNICO",'TARIFAS 2025'!$B$14,IF(V1419="PRINCIPAL",'TARIFAS 2025'!$B$11,IF(V1419="INTERMEDIA",'TARIFAS 2025'!$C$11,IF(V1419="LEJANA",'TARIFAS 2025'!$D$11))))</f>
        <v>36351</v>
      </c>
      <c r="AA1419" s="63">
        <f t="shared" si="22"/>
        <v>36351</v>
      </c>
    </row>
    <row r="1420" spans="1:27" s="35" customFormat="1">
      <c r="A1420" s="44" t="s">
        <v>90</v>
      </c>
      <c r="B1420" s="44" t="str">
        <f>VLOOKUP(A1420,'CENTROS DE COSTOS'!A:D,2,0)</f>
        <v>0036-0005</v>
      </c>
      <c r="C1420" s="44" t="str">
        <f>VLOOKUP(A1420,'CENTROS DE COSTOS'!A:D,3,0)</f>
        <v>Wompi Noroccidente</v>
      </c>
      <c r="D1420" s="44">
        <v>5667</v>
      </c>
      <c r="E1420" s="44">
        <v>2872332</v>
      </c>
      <c r="F1420" s="44">
        <v>54233</v>
      </c>
      <c r="G1420" s="44" t="s">
        <v>35</v>
      </c>
      <c r="H1420" s="44" t="s">
        <v>122</v>
      </c>
      <c r="I1420" s="44" t="s">
        <v>223</v>
      </c>
      <c r="J1420" s="44" t="s">
        <v>7840</v>
      </c>
      <c r="K1420" s="44" t="s">
        <v>1174</v>
      </c>
      <c r="L1420" s="44" t="s">
        <v>7841</v>
      </c>
      <c r="M1420" s="52">
        <v>45944.333333333336</v>
      </c>
      <c r="N1420" s="52">
        <v>45951.325694444444</v>
      </c>
      <c r="O1420" s="44" t="s">
        <v>37</v>
      </c>
      <c r="P1420" s="44" t="s">
        <v>37</v>
      </c>
      <c r="Q1420" s="44" t="s">
        <v>3805</v>
      </c>
      <c r="R1420" s="44" t="s">
        <v>3806</v>
      </c>
      <c r="S1420" s="44" t="s">
        <v>7842</v>
      </c>
      <c r="T1420" s="44" t="s">
        <v>3828</v>
      </c>
      <c r="U1420" s="44">
        <v>16</v>
      </c>
      <c r="V1420" s="44" t="s">
        <v>44</v>
      </c>
      <c r="W1420" s="44" t="str">
        <f>VLOOKUP(D1420,TIPOLOGIA!A:F,6,0)</f>
        <v>TERRESTRE</v>
      </c>
      <c r="X1420" s="44" t="s">
        <v>3837</v>
      </c>
      <c r="Y1420" s="44">
        <v>1</v>
      </c>
      <c r="Z1420" s="63">
        <f>IF(T1420="SOPORTE_TELEFÓNICO",'TARIFAS 2025'!$B$14,IF(V1420="PRINCIPAL",'TARIFAS 2025'!$B$11,IF(V1420="INTERMEDIA",'TARIFAS 2025'!$C$11,IF(V1420="LEJANA",'TARIFAS 2025'!$D$11))))</f>
        <v>40250</v>
      </c>
      <c r="AA1420" s="63">
        <f t="shared" si="22"/>
        <v>40250</v>
      </c>
    </row>
    <row r="1421" spans="1:27" s="35" customFormat="1">
      <c r="A1421" s="44" t="s">
        <v>88</v>
      </c>
      <c r="B1421" s="44" t="str">
        <f>VLOOKUP(A1421,'CENTROS DE COSTOS'!A:D,2,0)</f>
        <v>0036-0002</v>
      </c>
      <c r="C1421" s="44" t="str">
        <f>VLOOKUP(A1421,'CENTROS DE COSTOS'!A:D,3,0)</f>
        <v>Wompi Eje Cafetero</v>
      </c>
      <c r="D1421" s="44">
        <v>17174</v>
      </c>
      <c r="E1421" s="44">
        <v>2872278</v>
      </c>
      <c r="F1421" s="44">
        <v>69896</v>
      </c>
      <c r="G1421" s="44" t="s">
        <v>35</v>
      </c>
      <c r="H1421" s="44" t="s">
        <v>128</v>
      </c>
      <c r="I1421" s="44" t="s">
        <v>448</v>
      </c>
      <c r="J1421" s="44" t="s">
        <v>2885</v>
      </c>
      <c r="K1421" s="44" t="s">
        <v>1174</v>
      </c>
      <c r="L1421" s="44" t="s">
        <v>7843</v>
      </c>
      <c r="M1421" s="52">
        <v>45944.333333333336</v>
      </c>
      <c r="N1421" s="52">
        <v>45951.32708333333</v>
      </c>
      <c r="O1421" s="44" t="s">
        <v>37</v>
      </c>
      <c r="P1421" s="44" t="s">
        <v>37</v>
      </c>
      <c r="Q1421" s="44" t="s">
        <v>3805</v>
      </c>
      <c r="R1421" s="44" t="s">
        <v>3806</v>
      </c>
      <c r="S1421" s="44" t="s">
        <v>7844</v>
      </c>
      <c r="T1421" s="44" t="s">
        <v>3828</v>
      </c>
      <c r="U1421" s="44">
        <v>56</v>
      </c>
      <c r="V1421" s="44" t="s">
        <v>43</v>
      </c>
      <c r="W1421" s="44" t="str">
        <f>VLOOKUP(D1421,TIPOLOGIA!A:F,6,0)</f>
        <v>TERRESTRE</v>
      </c>
      <c r="X1421" s="44" t="s">
        <v>3837</v>
      </c>
      <c r="Y1421" s="44">
        <v>1</v>
      </c>
      <c r="Z1421" s="63">
        <f>IF(T1421="SOPORTE_TELEFÓNICO",'TARIFAS 2025'!$B$14,IF(V1421="PRINCIPAL",'TARIFAS 2025'!$B$11,IF(V1421="INTERMEDIA",'TARIFAS 2025'!$C$11,IF(V1421="LEJANA",'TARIFAS 2025'!$D$11))))</f>
        <v>36351</v>
      </c>
      <c r="AA1421" s="63">
        <f t="shared" si="22"/>
        <v>36351</v>
      </c>
    </row>
    <row r="1422" spans="1:27" s="35" customFormat="1">
      <c r="A1422" s="44" t="s">
        <v>94</v>
      </c>
      <c r="B1422" s="44" t="str">
        <f>VLOOKUP(A1422,'CENTROS DE COSTOS'!A:D,2,0)</f>
        <v>0036-0002</v>
      </c>
      <c r="C1422" s="44" t="str">
        <f>VLOOKUP(A1422,'CENTROS DE COSTOS'!A:D,3,0)</f>
        <v>Wompi Eje Cafetero</v>
      </c>
      <c r="D1422" s="44">
        <v>63130</v>
      </c>
      <c r="E1422" s="44">
        <v>2872290</v>
      </c>
      <c r="F1422" s="44">
        <v>69260</v>
      </c>
      <c r="G1422" s="44" t="s">
        <v>35</v>
      </c>
      <c r="H1422" s="44" t="s">
        <v>941</v>
      </c>
      <c r="I1422" s="44" t="s">
        <v>942</v>
      </c>
      <c r="J1422" s="44" t="s">
        <v>3016</v>
      </c>
      <c r="K1422" s="44" t="s">
        <v>1174</v>
      </c>
      <c r="L1422" s="44" t="s">
        <v>7845</v>
      </c>
      <c r="M1422" s="52">
        <v>45944.333333333336</v>
      </c>
      <c r="N1422" s="52">
        <v>45951.328472222223</v>
      </c>
      <c r="O1422" s="44" t="s">
        <v>37</v>
      </c>
      <c r="P1422" s="44" t="s">
        <v>37</v>
      </c>
      <c r="Q1422" s="44" t="s">
        <v>3805</v>
      </c>
      <c r="R1422" s="44" t="s">
        <v>3806</v>
      </c>
      <c r="S1422" s="44" t="s">
        <v>7846</v>
      </c>
      <c r="T1422" s="44" t="s">
        <v>3828</v>
      </c>
      <c r="U1422" s="44">
        <v>16</v>
      </c>
      <c r="V1422" s="44" t="s">
        <v>43</v>
      </c>
      <c r="W1422" s="44" t="str">
        <f>VLOOKUP(D1422,TIPOLOGIA!A:F,6,0)</f>
        <v>TERRESTRE</v>
      </c>
      <c r="X1422" s="44" t="s">
        <v>5226</v>
      </c>
      <c r="Y1422" s="44">
        <v>1</v>
      </c>
      <c r="Z1422" s="63">
        <f>IF(T1422="SOPORTE_TELEFÓNICO",'TARIFAS 2025'!$B$14,IF(V1422="PRINCIPAL",'TARIFAS 2025'!$B$11,IF(V1422="INTERMEDIA",'TARIFAS 2025'!$C$11,IF(V1422="LEJANA",'TARIFAS 2025'!$D$11))))</f>
        <v>36351</v>
      </c>
      <c r="AA1422" s="63">
        <f t="shared" si="22"/>
        <v>36351</v>
      </c>
    </row>
    <row r="1423" spans="1:27" s="35" customFormat="1">
      <c r="A1423" s="44" t="s">
        <v>90</v>
      </c>
      <c r="B1423" s="44" t="str">
        <f>VLOOKUP(A1423,'CENTROS DE COSTOS'!A:D,2,0)</f>
        <v>0036-0005</v>
      </c>
      <c r="C1423" s="44" t="str">
        <f>VLOOKUP(A1423,'CENTROS DE COSTOS'!A:D,3,0)</f>
        <v>Wompi Noroccidente</v>
      </c>
      <c r="D1423" s="44">
        <v>5440</v>
      </c>
      <c r="E1423" s="44">
        <v>2872194</v>
      </c>
      <c r="F1423" s="44">
        <v>70812</v>
      </c>
      <c r="G1423" s="44" t="s">
        <v>35</v>
      </c>
      <c r="H1423" s="44" t="s">
        <v>122</v>
      </c>
      <c r="I1423" s="44" t="s">
        <v>200</v>
      </c>
      <c r="J1423" s="44" t="s">
        <v>7847</v>
      </c>
      <c r="K1423" s="44" t="s">
        <v>1174</v>
      </c>
      <c r="L1423" s="44" t="s">
        <v>7848</v>
      </c>
      <c r="M1423" s="52">
        <v>45944.333333333336</v>
      </c>
      <c r="N1423" s="52">
        <v>45951.32916666667</v>
      </c>
      <c r="O1423" s="44" t="s">
        <v>37</v>
      </c>
      <c r="P1423" s="44" t="s">
        <v>37</v>
      </c>
      <c r="Q1423" s="44" t="s">
        <v>3805</v>
      </c>
      <c r="R1423" s="44" t="s">
        <v>3806</v>
      </c>
      <c r="S1423" s="44" t="s">
        <v>7849</v>
      </c>
      <c r="T1423" s="44" t="s">
        <v>3828</v>
      </c>
      <c r="U1423" s="44">
        <v>54</v>
      </c>
      <c r="V1423" s="44" t="s">
        <v>43</v>
      </c>
      <c r="W1423" s="44" t="str">
        <f>VLOOKUP(D1423,TIPOLOGIA!A:F,6,0)</f>
        <v>TERRESTRE</v>
      </c>
      <c r="X1423" s="44" t="s">
        <v>5226</v>
      </c>
      <c r="Y1423" s="44">
        <v>1</v>
      </c>
      <c r="Z1423" s="63">
        <f>IF(T1423="SOPORTE_TELEFÓNICO",'TARIFAS 2025'!$B$14,IF(V1423="PRINCIPAL",'TARIFAS 2025'!$B$11,IF(V1423="INTERMEDIA",'TARIFAS 2025'!$C$11,IF(V1423="LEJANA",'TARIFAS 2025'!$D$11))))</f>
        <v>36351</v>
      </c>
      <c r="AA1423" s="63">
        <f t="shared" si="22"/>
        <v>36351</v>
      </c>
    </row>
    <row r="1424" spans="1:27" s="35" customFormat="1">
      <c r="A1424" s="44" t="s">
        <v>98</v>
      </c>
      <c r="B1424" s="44" t="str">
        <f>VLOOKUP(A1424,'CENTROS DE COSTOS'!A:D,2,0)</f>
        <v>0036-0007</v>
      </c>
      <c r="C1424" s="44" t="str">
        <f>VLOOKUP(A1424,'CENTROS DE COSTOS'!A:D,3,0)</f>
        <v>Wompi Santander</v>
      </c>
      <c r="D1424" s="44">
        <v>15646</v>
      </c>
      <c r="E1424" s="44">
        <v>2871407</v>
      </c>
      <c r="F1424" s="44">
        <v>29318</v>
      </c>
      <c r="G1424" s="44" t="s">
        <v>35</v>
      </c>
      <c r="H1424" s="44" t="s">
        <v>324</v>
      </c>
      <c r="I1424" s="44" t="s">
        <v>398</v>
      </c>
      <c r="J1424" s="44" t="s">
        <v>7850</v>
      </c>
      <c r="K1424" s="44" t="s">
        <v>1174</v>
      </c>
      <c r="L1424" s="44" t="s">
        <v>7851</v>
      </c>
      <c r="M1424" s="52">
        <v>45944.333333333336</v>
      </c>
      <c r="N1424" s="52">
        <v>45951.329861111109</v>
      </c>
      <c r="O1424" s="44" t="s">
        <v>37</v>
      </c>
      <c r="P1424" s="44" t="s">
        <v>37</v>
      </c>
      <c r="Q1424" s="44" t="s">
        <v>3805</v>
      </c>
      <c r="R1424" s="44" t="s">
        <v>3806</v>
      </c>
      <c r="S1424" s="44" t="s">
        <v>7852</v>
      </c>
      <c r="T1424" s="44" t="s">
        <v>3828</v>
      </c>
      <c r="U1424" s="44">
        <v>32</v>
      </c>
      <c r="V1424" s="44" t="s">
        <v>43</v>
      </c>
      <c r="W1424" s="44" t="str">
        <f>VLOOKUP(D1424,TIPOLOGIA!A:F,6,0)</f>
        <v>TERRESTRE</v>
      </c>
      <c r="X1424" s="44" t="s">
        <v>3837</v>
      </c>
      <c r="Y1424" s="44">
        <v>1</v>
      </c>
      <c r="Z1424" s="63">
        <f>IF(T1424="SOPORTE_TELEFÓNICO",'TARIFAS 2025'!$B$14,IF(V1424="PRINCIPAL",'TARIFAS 2025'!$B$11,IF(V1424="INTERMEDIA",'TARIFAS 2025'!$C$11,IF(V1424="LEJANA",'TARIFAS 2025'!$D$11))))</f>
        <v>36351</v>
      </c>
      <c r="AA1424" s="63">
        <f t="shared" si="22"/>
        <v>36351</v>
      </c>
    </row>
    <row r="1425" spans="1:27" s="35" customFormat="1">
      <c r="A1425" s="44" t="s">
        <v>92</v>
      </c>
      <c r="B1425" s="44" t="str">
        <f>VLOOKUP(A1425,'CENTROS DE COSTOS'!A:D,2,0)</f>
        <v>0036-0006</v>
      </c>
      <c r="C1425" s="44" t="str">
        <f>VLOOKUP(A1425,'CENTROS DE COSTOS'!A:D,3,0)</f>
        <v>Wompi Oriente</v>
      </c>
      <c r="D1425" s="44">
        <v>41001</v>
      </c>
      <c r="E1425" s="44">
        <v>2897574</v>
      </c>
      <c r="F1425" s="44">
        <v>23641</v>
      </c>
      <c r="G1425" s="44" t="s">
        <v>35</v>
      </c>
      <c r="H1425" s="44" t="s">
        <v>742</v>
      </c>
      <c r="I1425" s="44" t="s">
        <v>92</v>
      </c>
      <c r="J1425" s="44" t="s">
        <v>7853</v>
      </c>
      <c r="K1425" s="44" t="s">
        <v>1174</v>
      </c>
      <c r="L1425" s="44" t="s">
        <v>7854</v>
      </c>
      <c r="M1425" s="52">
        <v>45947.600694444445</v>
      </c>
      <c r="N1425" s="52">
        <v>45951.329861111109</v>
      </c>
      <c r="O1425" s="44" t="s">
        <v>37</v>
      </c>
      <c r="P1425" s="44" t="s">
        <v>37</v>
      </c>
      <c r="Q1425" s="44" t="s">
        <v>3805</v>
      </c>
      <c r="R1425" s="44" t="s">
        <v>3806</v>
      </c>
      <c r="S1425" s="44" t="s">
        <v>7855</v>
      </c>
      <c r="T1425" s="44" t="s">
        <v>1178</v>
      </c>
      <c r="U1425" s="44">
        <v>24</v>
      </c>
      <c r="V1425" s="44" t="s">
        <v>42</v>
      </c>
      <c r="W1425" s="44" t="str">
        <f>VLOOKUP(D1425,TIPOLOGIA!A:F,6,0)</f>
        <v>TERRESTRE</v>
      </c>
      <c r="X1425" s="44" t="s">
        <v>5226</v>
      </c>
      <c r="Y1425" s="44">
        <v>1</v>
      </c>
      <c r="Z1425" s="63">
        <f>IF(T1425="SOPORTE_TELEFÓNICO",'TARIFAS 2025'!$B$14,IF(V1425="PRINCIPAL",'TARIFAS 2025'!$B$11,IF(V1425="INTERMEDIA",'TARIFAS 2025'!$C$11,IF(V1425="LEJANA",'TARIFAS 2025'!$D$11))))</f>
        <v>31419</v>
      </c>
      <c r="AA1425" s="63">
        <f t="shared" si="22"/>
        <v>31419</v>
      </c>
    </row>
    <row r="1426" spans="1:27" s="35" customFormat="1">
      <c r="A1426" s="44" t="s">
        <v>79</v>
      </c>
      <c r="B1426" s="44" t="str">
        <f>VLOOKUP(A1426,'CENTROS DE COSTOS'!A:D,2,0)</f>
        <v>0036-0003</v>
      </c>
      <c r="C1426" s="44" t="str">
        <f>VLOOKUP(A1426,'CENTROS DE COSTOS'!A:D,3,0)</f>
        <v>Wompi Suroccidente</v>
      </c>
      <c r="D1426" s="44">
        <v>76364</v>
      </c>
      <c r="E1426" s="44">
        <v>2872562</v>
      </c>
      <c r="F1426" s="44">
        <v>66452</v>
      </c>
      <c r="G1426" s="44" t="s">
        <v>35</v>
      </c>
      <c r="H1426" s="44" t="s">
        <v>1103</v>
      </c>
      <c r="I1426" s="44" t="s">
        <v>1121</v>
      </c>
      <c r="J1426" s="44" t="s">
        <v>7856</v>
      </c>
      <c r="K1426" s="44" t="s">
        <v>1174</v>
      </c>
      <c r="L1426" s="44" t="s">
        <v>7857</v>
      </c>
      <c r="M1426" s="52">
        <v>45944.333333333336</v>
      </c>
      <c r="N1426" s="52">
        <v>45951.331250000003</v>
      </c>
      <c r="O1426" s="44" t="s">
        <v>37</v>
      </c>
      <c r="P1426" s="44" t="s">
        <v>37</v>
      </c>
      <c r="Q1426" s="44" t="s">
        <v>3805</v>
      </c>
      <c r="R1426" s="44" t="s">
        <v>3806</v>
      </c>
      <c r="S1426" s="44" t="s">
        <v>7858</v>
      </c>
      <c r="T1426" s="44" t="s">
        <v>3828</v>
      </c>
      <c r="U1426" s="44">
        <v>32</v>
      </c>
      <c r="V1426" s="44" t="s">
        <v>43</v>
      </c>
      <c r="W1426" s="44" t="str">
        <f>VLOOKUP(D1426,TIPOLOGIA!A:F,6,0)</f>
        <v>TERRESTRE</v>
      </c>
      <c r="X1426" s="44" t="s">
        <v>1205</v>
      </c>
      <c r="Y1426" s="44">
        <v>1</v>
      </c>
      <c r="Z1426" s="63">
        <f>IF(T1426="SOPORTE_TELEFÓNICO",'TARIFAS 2025'!$B$14,IF(V1426="PRINCIPAL",'TARIFAS 2025'!$B$11,IF(V1426="INTERMEDIA",'TARIFAS 2025'!$C$11,IF(V1426="LEJANA",'TARIFAS 2025'!$D$11))))</f>
        <v>36351</v>
      </c>
      <c r="AA1426" s="63">
        <f t="shared" si="22"/>
        <v>36351</v>
      </c>
    </row>
    <row r="1427" spans="1:27" s="35" customFormat="1">
      <c r="A1427" s="44" t="s">
        <v>83</v>
      </c>
      <c r="B1427" s="44" t="str">
        <f>VLOOKUP(A1427,'CENTROS DE COSTOS'!A:D,2,0)</f>
        <v>0036-0007</v>
      </c>
      <c r="C1427" s="44" t="str">
        <f>VLOOKUP(A1427,'CENTROS DE COSTOS'!A:D,3,0)</f>
        <v>Wompi Santander</v>
      </c>
      <c r="D1427" s="44">
        <v>54001</v>
      </c>
      <c r="E1427" s="44">
        <v>2897097</v>
      </c>
      <c r="F1427" s="44">
        <v>22695</v>
      </c>
      <c r="G1427" s="44" t="s">
        <v>35</v>
      </c>
      <c r="H1427" s="44" t="s">
        <v>893</v>
      </c>
      <c r="I1427" s="44" t="s">
        <v>83</v>
      </c>
      <c r="J1427" s="44" t="s">
        <v>7859</v>
      </c>
      <c r="K1427" s="44" t="s">
        <v>1174</v>
      </c>
      <c r="L1427" s="44" t="s">
        <v>7860</v>
      </c>
      <c r="M1427" s="52">
        <v>45947.549305555556</v>
      </c>
      <c r="N1427" s="52">
        <v>45951.331944444442</v>
      </c>
      <c r="O1427" s="44" t="s">
        <v>37</v>
      </c>
      <c r="P1427" s="44" t="s">
        <v>37</v>
      </c>
      <c r="Q1427" s="44" t="s">
        <v>3805</v>
      </c>
      <c r="R1427" s="44" t="s">
        <v>3806</v>
      </c>
      <c r="S1427" s="44" t="s">
        <v>7861</v>
      </c>
      <c r="T1427" s="44" t="s">
        <v>1178</v>
      </c>
      <c r="U1427" s="44">
        <v>48</v>
      </c>
      <c r="V1427" s="44" t="s">
        <v>42</v>
      </c>
      <c r="W1427" s="44" t="str">
        <f>VLOOKUP(D1427,TIPOLOGIA!A:F,6,0)</f>
        <v>TERRESTRE</v>
      </c>
      <c r="X1427" s="44" t="s">
        <v>5226</v>
      </c>
      <c r="Y1427" s="44">
        <v>1</v>
      </c>
      <c r="Z1427" s="63">
        <f>IF(T1427="SOPORTE_TELEFÓNICO",'TARIFAS 2025'!$B$14,IF(V1427="PRINCIPAL",'TARIFAS 2025'!$B$11,IF(V1427="INTERMEDIA",'TARIFAS 2025'!$C$11,IF(V1427="LEJANA",'TARIFAS 2025'!$D$11))))</f>
        <v>31419</v>
      </c>
      <c r="AA1427" s="63">
        <f t="shared" si="22"/>
        <v>31419</v>
      </c>
    </row>
    <row r="1428" spans="1:27" s="35" customFormat="1">
      <c r="A1428" s="44" t="s">
        <v>73</v>
      </c>
      <c r="B1428" s="44" t="str">
        <f>VLOOKUP(A1428,'CENTROS DE COSTOS'!A:D,2,0)</f>
        <v>0036-0004</v>
      </c>
      <c r="C1428" s="44" t="str">
        <f>VLOOKUP(A1428,'CENTROS DE COSTOS'!A:D,3,0)</f>
        <v>Wompi Centro</v>
      </c>
      <c r="D1428" s="44">
        <v>11001</v>
      </c>
      <c r="E1428" s="44">
        <v>2897314</v>
      </c>
      <c r="F1428" s="44">
        <v>68901</v>
      </c>
      <c r="G1428" s="44" t="s">
        <v>35</v>
      </c>
      <c r="H1428" s="44" t="s">
        <v>620</v>
      </c>
      <c r="I1428" s="44" t="s">
        <v>2057</v>
      </c>
      <c r="J1428" s="44" t="s">
        <v>7862</v>
      </c>
      <c r="K1428" s="44" t="s">
        <v>1174</v>
      </c>
      <c r="L1428" s="44" t="s">
        <v>7863</v>
      </c>
      <c r="M1428" s="52">
        <v>45947.554861111108</v>
      </c>
      <c r="N1428" s="52">
        <v>45951.332638888889</v>
      </c>
      <c r="O1428" s="44" t="s">
        <v>37</v>
      </c>
      <c r="P1428" s="44" t="s">
        <v>37</v>
      </c>
      <c r="Q1428" s="44" t="s">
        <v>3805</v>
      </c>
      <c r="R1428" s="44" t="s">
        <v>3806</v>
      </c>
      <c r="S1428" s="44" t="s">
        <v>7864</v>
      </c>
      <c r="T1428" s="44" t="s">
        <v>1178</v>
      </c>
      <c r="U1428" s="44">
        <v>24</v>
      </c>
      <c r="V1428" s="44" t="s">
        <v>42</v>
      </c>
      <c r="W1428" s="44" t="str">
        <f>VLOOKUP(D1428,TIPOLOGIA!A:F,6,0)</f>
        <v>TERRESTRE</v>
      </c>
      <c r="X1428" s="44" t="s">
        <v>1372</v>
      </c>
      <c r="Y1428" s="44">
        <v>1</v>
      </c>
      <c r="Z1428" s="63">
        <f>IF(T1428="SOPORTE_TELEFÓNICO",'TARIFAS 2025'!$B$14,IF(V1428="PRINCIPAL",'TARIFAS 2025'!$B$11,IF(V1428="INTERMEDIA",'TARIFAS 2025'!$C$11,IF(V1428="LEJANA",'TARIFAS 2025'!$D$11))))</f>
        <v>31419</v>
      </c>
      <c r="AA1428" s="63">
        <f t="shared" si="22"/>
        <v>31419</v>
      </c>
    </row>
    <row r="1429" spans="1:27" s="35" customFormat="1">
      <c r="A1429" s="44" t="s">
        <v>76</v>
      </c>
      <c r="B1429" s="44" t="str">
        <f>VLOOKUP(A1429,'CENTROS DE COSTOS'!A:D,2,0)</f>
        <v>0036-0007</v>
      </c>
      <c r="C1429" s="44" t="str">
        <f>VLOOKUP(A1429,'CENTROS DE COSTOS'!A:D,3,0)</f>
        <v>Wompi Santander</v>
      </c>
      <c r="D1429" s="44">
        <v>68001</v>
      </c>
      <c r="E1429" s="44">
        <v>2897302</v>
      </c>
      <c r="F1429" s="44">
        <v>34638</v>
      </c>
      <c r="G1429" s="44" t="s">
        <v>35</v>
      </c>
      <c r="H1429" s="44" t="s">
        <v>965</v>
      </c>
      <c r="I1429" s="44" t="s">
        <v>76</v>
      </c>
      <c r="J1429" s="44" t="s">
        <v>7865</v>
      </c>
      <c r="K1429" s="44" t="s">
        <v>1174</v>
      </c>
      <c r="L1429" s="44" t="s">
        <v>7866</v>
      </c>
      <c r="M1429" s="52">
        <v>45947.55</v>
      </c>
      <c r="N1429" s="52">
        <v>45951.34652777778</v>
      </c>
      <c r="O1429" s="44" t="s">
        <v>37</v>
      </c>
      <c r="P1429" s="44" t="s">
        <v>37</v>
      </c>
      <c r="Q1429" s="44" t="s">
        <v>3805</v>
      </c>
      <c r="R1429" s="44" t="s">
        <v>3806</v>
      </c>
      <c r="S1429" s="44" t="s">
        <v>7867</v>
      </c>
      <c r="T1429" s="44" t="s">
        <v>1178</v>
      </c>
      <c r="U1429" s="44">
        <v>16</v>
      </c>
      <c r="V1429" s="44" t="s">
        <v>42</v>
      </c>
      <c r="W1429" s="44" t="str">
        <f>VLOOKUP(D1429,TIPOLOGIA!A:F,6,0)</f>
        <v>TERRESTRE</v>
      </c>
      <c r="X1429" s="44" t="s">
        <v>3359</v>
      </c>
      <c r="Y1429" s="44">
        <v>1</v>
      </c>
      <c r="Z1429" s="63">
        <f>IF(T1429="SOPORTE_TELEFÓNICO",'TARIFAS 2025'!$B$14,IF(V1429="PRINCIPAL",'TARIFAS 2025'!$B$11,IF(V1429="INTERMEDIA",'TARIFAS 2025'!$C$11,IF(V1429="LEJANA",'TARIFAS 2025'!$D$11))))</f>
        <v>31419</v>
      </c>
      <c r="AA1429" s="63">
        <f t="shared" si="22"/>
        <v>31419</v>
      </c>
    </row>
    <row r="1430" spans="1:27" s="35" customFormat="1">
      <c r="A1430" s="44" t="s">
        <v>79</v>
      </c>
      <c r="B1430" s="44" t="str">
        <f>VLOOKUP(A1430,'CENTROS DE COSTOS'!A:D,2,0)</f>
        <v>0036-0003</v>
      </c>
      <c r="C1430" s="44" t="str">
        <f>VLOOKUP(A1430,'CENTROS DE COSTOS'!A:D,3,0)</f>
        <v>Wompi Suroccidente</v>
      </c>
      <c r="D1430" s="44">
        <v>76520</v>
      </c>
      <c r="E1430" s="44">
        <v>2898653</v>
      </c>
      <c r="F1430" s="44">
        <v>77802</v>
      </c>
      <c r="G1430" s="44" t="s">
        <v>35</v>
      </c>
      <c r="H1430" s="44" t="s">
        <v>1103</v>
      </c>
      <c r="I1430" s="44" t="s">
        <v>1124</v>
      </c>
      <c r="J1430" s="44" t="s">
        <v>7868</v>
      </c>
      <c r="K1430" s="44" t="s">
        <v>1174</v>
      </c>
      <c r="L1430" s="44" t="s">
        <v>7869</v>
      </c>
      <c r="M1430" s="52">
        <v>45947.6875</v>
      </c>
      <c r="N1430" s="52">
        <v>45951.351388888892</v>
      </c>
      <c r="O1430" s="44" t="s">
        <v>37</v>
      </c>
      <c r="P1430" s="44" t="s">
        <v>37</v>
      </c>
      <c r="Q1430" s="44" t="s">
        <v>3805</v>
      </c>
      <c r="R1430" s="44" t="s">
        <v>3806</v>
      </c>
      <c r="S1430" s="44" t="s">
        <v>7870</v>
      </c>
      <c r="T1430" s="44" t="s">
        <v>1178</v>
      </c>
      <c r="U1430" s="44">
        <v>16</v>
      </c>
      <c r="V1430" s="44" t="s">
        <v>42</v>
      </c>
      <c r="W1430" s="44" t="str">
        <f>VLOOKUP(D1430,TIPOLOGIA!A:F,6,0)</f>
        <v>TERRESTRE</v>
      </c>
      <c r="X1430" s="44" t="s">
        <v>2812</v>
      </c>
      <c r="Y1430" s="44">
        <v>1</v>
      </c>
      <c r="Z1430" s="63">
        <f>IF(T1430="SOPORTE_TELEFÓNICO",'TARIFAS 2025'!$B$14,IF(V1430="PRINCIPAL",'TARIFAS 2025'!$B$11,IF(V1430="INTERMEDIA",'TARIFAS 2025'!$C$11,IF(V1430="LEJANA",'TARIFAS 2025'!$D$11))))</f>
        <v>31419</v>
      </c>
      <c r="AA1430" s="63">
        <f t="shared" si="22"/>
        <v>31419</v>
      </c>
    </row>
    <row r="1431" spans="1:27" s="35" customFormat="1">
      <c r="A1431" s="44" t="s">
        <v>90</v>
      </c>
      <c r="B1431" s="44" t="str">
        <f>VLOOKUP(A1431,'CENTROS DE COSTOS'!A:D,2,0)</f>
        <v>0036-0005</v>
      </c>
      <c r="C1431" s="44" t="str">
        <f>VLOOKUP(A1431,'CENTROS DE COSTOS'!A:D,3,0)</f>
        <v>Wompi Noroccidente</v>
      </c>
      <c r="D1431" s="44">
        <v>5467</v>
      </c>
      <c r="E1431" s="44">
        <v>2885176</v>
      </c>
      <c r="F1431" s="44">
        <v>23628</v>
      </c>
      <c r="G1431" s="44" t="s">
        <v>35</v>
      </c>
      <c r="H1431" s="44" t="s">
        <v>122</v>
      </c>
      <c r="I1431" s="44" t="s">
        <v>201</v>
      </c>
      <c r="J1431" s="44" t="s">
        <v>7871</v>
      </c>
      <c r="K1431" s="44" t="s">
        <v>1174</v>
      </c>
      <c r="L1431" s="44" t="s">
        <v>7872</v>
      </c>
      <c r="M1431" s="52">
        <v>45945.487500000003</v>
      </c>
      <c r="N1431" s="52">
        <v>45951.354166666664</v>
      </c>
      <c r="O1431" s="44" t="s">
        <v>37</v>
      </c>
      <c r="P1431" s="44" t="s">
        <v>37</v>
      </c>
      <c r="Q1431" s="44" t="s">
        <v>3805</v>
      </c>
      <c r="R1431" s="44" t="s">
        <v>3806</v>
      </c>
      <c r="S1431" s="44" t="s">
        <v>7873</v>
      </c>
      <c r="T1431" s="44" t="s">
        <v>3828</v>
      </c>
      <c r="U1431" s="44">
        <v>56</v>
      </c>
      <c r="V1431" s="44" t="s">
        <v>43</v>
      </c>
      <c r="W1431" s="44" t="str">
        <f>VLOOKUP(D1431,TIPOLOGIA!A:F,6,0)</f>
        <v>TERRESTRE</v>
      </c>
      <c r="X1431" s="44" t="s">
        <v>2407</v>
      </c>
      <c r="Y1431" s="44">
        <v>1</v>
      </c>
      <c r="Z1431" s="63">
        <f>IF(T1431="SOPORTE_TELEFÓNICO",'TARIFAS 2025'!$B$14,IF(V1431="PRINCIPAL",'TARIFAS 2025'!$B$11,IF(V1431="INTERMEDIA",'TARIFAS 2025'!$C$11,IF(V1431="LEJANA",'TARIFAS 2025'!$D$11))))</f>
        <v>36351</v>
      </c>
      <c r="AA1431" s="63">
        <f t="shared" ref="AA1431:AA1494" si="23">Z1431*Y1431</f>
        <v>36351</v>
      </c>
    </row>
    <row r="1432" spans="1:27" s="35" customFormat="1">
      <c r="A1432" s="44" t="s">
        <v>73</v>
      </c>
      <c r="B1432" s="44" t="str">
        <f>VLOOKUP(A1432,'CENTROS DE COSTOS'!A:D,2,0)</f>
        <v>0036-0004</v>
      </c>
      <c r="C1432" s="44" t="str">
        <f>VLOOKUP(A1432,'CENTROS DE COSTOS'!A:D,3,0)</f>
        <v>Wompi Centro</v>
      </c>
      <c r="D1432" s="44">
        <v>11001</v>
      </c>
      <c r="E1432" s="44">
        <v>2898704</v>
      </c>
      <c r="F1432" s="44">
        <v>63841</v>
      </c>
      <c r="G1432" s="44" t="s">
        <v>35</v>
      </c>
      <c r="H1432" s="44" t="s">
        <v>620</v>
      </c>
      <c r="I1432" s="44" t="s">
        <v>2057</v>
      </c>
      <c r="J1432" s="44" t="s">
        <v>7874</v>
      </c>
      <c r="K1432" s="44" t="s">
        <v>1174</v>
      </c>
      <c r="L1432" s="44" t="s">
        <v>7875</v>
      </c>
      <c r="M1432" s="52">
        <v>45947.676388888889</v>
      </c>
      <c r="N1432" s="52">
        <v>45951.355555555558</v>
      </c>
      <c r="O1432" s="44" t="s">
        <v>37</v>
      </c>
      <c r="P1432" s="44" t="s">
        <v>37</v>
      </c>
      <c r="Q1432" s="44" t="s">
        <v>3805</v>
      </c>
      <c r="R1432" s="44" t="s">
        <v>3806</v>
      </c>
      <c r="S1432" s="44" t="s">
        <v>7876</v>
      </c>
      <c r="T1432" s="44" t="s">
        <v>1178</v>
      </c>
      <c r="U1432" s="44">
        <v>16</v>
      </c>
      <c r="V1432" s="44" t="s">
        <v>42</v>
      </c>
      <c r="W1432" s="44" t="str">
        <f>VLOOKUP(D1432,TIPOLOGIA!A:F,6,0)</f>
        <v>TERRESTRE</v>
      </c>
      <c r="X1432" s="44" t="s">
        <v>1863</v>
      </c>
      <c r="Y1432" s="44">
        <v>1</v>
      </c>
      <c r="Z1432" s="63">
        <f>IF(T1432="SOPORTE_TELEFÓNICO",'TARIFAS 2025'!$B$14,IF(V1432="PRINCIPAL",'TARIFAS 2025'!$B$11,IF(V1432="INTERMEDIA",'TARIFAS 2025'!$C$11,IF(V1432="LEJANA",'TARIFAS 2025'!$D$11))))</f>
        <v>31419</v>
      </c>
      <c r="AA1432" s="63">
        <f t="shared" si="23"/>
        <v>31419</v>
      </c>
    </row>
    <row r="1433" spans="1:27" s="35" customFormat="1">
      <c r="A1433" s="44" t="s">
        <v>76</v>
      </c>
      <c r="B1433" s="44" t="str">
        <f>VLOOKUP(A1433,'CENTROS DE COSTOS'!A:D,2,0)</f>
        <v>0036-0007</v>
      </c>
      <c r="C1433" s="44" t="str">
        <f>VLOOKUP(A1433,'CENTROS DE COSTOS'!A:D,3,0)</f>
        <v>Wompi Santander</v>
      </c>
      <c r="D1433" s="44">
        <v>68655</v>
      </c>
      <c r="E1433" s="44">
        <v>2893456</v>
      </c>
      <c r="F1433" s="44">
        <v>70546</v>
      </c>
      <c r="G1433" s="44" t="s">
        <v>35</v>
      </c>
      <c r="H1433" s="44" t="s">
        <v>965</v>
      </c>
      <c r="I1433" s="44" t="s">
        <v>1020</v>
      </c>
      <c r="J1433" s="44" t="s">
        <v>7877</v>
      </c>
      <c r="K1433" s="44" t="s">
        <v>1174</v>
      </c>
      <c r="L1433" s="44" t="s">
        <v>7878</v>
      </c>
      <c r="M1433" s="52">
        <v>45947.333333333336</v>
      </c>
      <c r="N1433" s="52">
        <v>45951.355555555558</v>
      </c>
      <c r="O1433" s="44" t="s">
        <v>37</v>
      </c>
      <c r="P1433" s="44" t="s">
        <v>37</v>
      </c>
      <c r="Q1433" s="44" t="s">
        <v>3805</v>
      </c>
      <c r="R1433" s="44" t="s">
        <v>3806</v>
      </c>
      <c r="S1433" s="44" t="s">
        <v>7879</v>
      </c>
      <c r="T1433" s="44" t="s">
        <v>3828</v>
      </c>
      <c r="U1433" s="44">
        <v>64</v>
      </c>
      <c r="V1433" s="44" t="s">
        <v>44</v>
      </c>
      <c r="W1433" s="44" t="str">
        <f>VLOOKUP(D1433,TIPOLOGIA!A:F,6,0)</f>
        <v>TERRESTRE</v>
      </c>
      <c r="X1433" s="44" t="s">
        <v>1509</v>
      </c>
      <c r="Y1433" s="44">
        <v>1</v>
      </c>
      <c r="Z1433" s="63">
        <f>IF(T1433="SOPORTE_TELEFÓNICO",'TARIFAS 2025'!$B$14,IF(V1433="PRINCIPAL",'TARIFAS 2025'!$B$11,IF(V1433="INTERMEDIA",'TARIFAS 2025'!$C$11,IF(V1433="LEJANA",'TARIFAS 2025'!$D$11))))</f>
        <v>40250</v>
      </c>
      <c r="AA1433" s="63">
        <f t="shared" si="23"/>
        <v>40250</v>
      </c>
    </row>
    <row r="1434" spans="1:27" s="35" customFormat="1">
      <c r="A1434" s="44" t="s">
        <v>98</v>
      </c>
      <c r="B1434" s="44" t="str">
        <f>VLOOKUP(A1434,'CENTROS DE COSTOS'!A:D,2,0)</f>
        <v>0036-0007</v>
      </c>
      <c r="C1434" s="44" t="str">
        <f>VLOOKUP(A1434,'CENTROS DE COSTOS'!A:D,3,0)</f>
        <v>Wompi Santander</v>
      </c>
      <c r="D1434" s="44">
        <v>15491</v>
      </c>
      <c r="E1434" s="44">
        <v>2885170</v>
      </c>
      <c r="F1434" s="44">
        <v>54440</v>
      </c>
      <c r="G1434" s="44" t="s">
        <v>35</v>
      </c>
      <c r="H1434" s="44" t="s">
        <v>324</v>
      </c>
      <c r="I1434" s="44" t="s">
        <v>378</v>
      </c>
      <c r="J1434" s="44" t="s">
        <v>7880</v>
      </c>
      <c r="K1434" s="44" t="s">
        <v>1174</v>
      </c>
      <c r="L1434" s="44" t="s">
        <v>7881</v>
      </c>
      <c r="M1434" s="52">
        <v>45945.486805555556</v>
      </c>
      <c r="N1434" s="52">
        <v>45951.356249999997</v>
      </c>
      <c r="O1434" s="44" t="s">
        <v>37</v>
      </c>
      <c r="P1434" s="44" t="s">
        <v>37</v>
      </c>
      <c r="Q1434" s="44" t="s">
        <v>3805</v>
      </c>
      <c r="R1434" s="44" t="s">
        <v>3806</v>
      </c>
      <c r="S1434" s="44" t="s">
        <v>7882</v>
      </c>
      <c r="T1434" s="44" t="s">
        <v>3828</v>
      </c>
      <c r="U1434" s="44">
        <v>56</v>
      </c>
      <c r="V1434" s="44" t="s">
        <v>43</v>
      </c>
      <c r="W1434" s="44" t="str">
        <f>VLOOKUP(D1434,TIPOLOGIA!A:F,6,0)</f>
        <v>TERRESTRE</v>
      </c>
      <c r="X1434" s="44" t="s">
        <v>4908</v>
      </c>
      <c r="Y1434" s="44">
        <v>1</v>
      </c>
      <c r="Z1434" s="63">
        <f>IF(T1434="SOPORTE_TELEFÓNICO",'TARIFAS 2025'!$B$14,IF(V1434="PRINCIPAL",'TARIFAS 2025'!$B$11,IF(V1434="INTERMEDIA",'TARIFAS 2025'!$C$11,IF(V1434="LEJANA",'TARIFAS 2025'!$D$11))))</f>
        <v>36351</v>
      </c>
      <c r="AA1434" s="63">
        <f t="shared" si="23"/>
        <v>36351</v>
      </c>
    </row>
    <row r="1435" spans="1:27" s="35" customFormat="1">
      <c r="A1435" s="44" t="s">
        <v>100</v>
      </c>
      <c r="B1435" s="44" t="str">
        <f>VLOOKUP(A1435,'CENTROS DE COSTOS'!A:D,2,0)</f>
        <v>0036-0006</v>
      </c>
      <c r="C1435" s="44" t="str">
        <f>VLOOKUP(A1435,'CENTROS DE COSTOS'!A:D,3,0)</f>
        <v>Wompi Oriente</v>
      </c>
      <c r="D1435" s="44">
        <v>50006</v>
      </c>
      <c r="E1435" s="44">
        <v>2890258</v>
      </c>
      <c r="F1435" s="44">
        <v>40913</v>
      </c>
      <c r="G1435" s="44" t="s">
        <v>35</v>
      </c>
      <c r="H1435" s="44" t="s">
        <v>816</v>
      </c>
      <c r="I1435" s="44" t="s">
        <v>818</v>
      </c>
      <c r="J1435" s="44" t="s">
        <v>7883</v>
      </c>
      <c r="K1435" s="44" t="s">
        <v>1174</v>
      </c>
      <c r="L1435" s="44" t="s">
        <v>7884</v>
      </c>
      <c r="M1435" s="52">
        <v>45946.436805555553</v>
      </c>
      <c r="N1435" s="52">
        <v>45951.356944444444</v>
      </c>
      <c r="O1435" s="44" t="s">
        <v>37</v>
      </c>
      <c r="P1435" s="44" t="s">
        <v>37</v>
      </c>
      <c r="Q1435" s="44" t="s">
        <v>3805</v>
      </c>
      <c r="R1435" s="44" t="s">
        <v>3806</v>
      </c>
      <c r="S1435" s="44" t="s">
        <v>7885</v>
      </c>
      <c r="T1435" s="44" t="s">
        <v>3828</v>
      </c>
      <c r="U1435" s="44">
        <v>48</v>
      </c>
      <c r="V1435" s="44" t="s">
        <v>43</v>
      </c>
      <c r="W1435" s="44" t="str">
        <f>VLOOKUP(D1435,TIPOLOGIA!A:F,6,0)</f>
        <v>TERRESTRE</v>
      </c>
      <c r="X1435" s="44" t="s">
        <v>4908</v>
      </c>
      <c r="Y1435" s="44">
        <v>1</v>
      </c>
      <c r="Z1435" s="63">
        <f>IF(T1435="SOPORTE_TELEFÓNICO",'TARIFAS 2025'!$B$14,IF(V1435="PRINCIPAL",'TARIFAS 2025'!$B$11,IF(V1435="INTERMEDIA",'TARIFAS 2025'!$C$11,IF(V1435="LEJANA",'TARIFAS 2025'!$D$11))))</f>
        <v>36351</v>
      </c>
      <c r="AA1435" s="63">
        <f t="shared" si="23"/>
        <v>36351</v>
      </c>
    </row>
    <row r="1436" spans="1:27" s="35" customFormat="1">
      <c r="A1436" s="44" t="s">
        <v>90</v>
      </c>
      <c r="B1436" s="44" t="str">
        <f>VLOOKUP(A1436,'CENTROS DE COSTOS'!A:D,2,0)</f>
        <v>0036-0005</v>
      </c>
      <c r="C1436" s="44" t="str">
        <f>VLOOKUP(A1436,'CENTROS DE COSTOS'!A:D,3,0)</f>
        <v>Wompi Noroccidente</v>
      </c>
      <c r="D1436" s="44">
        <v>5308</v>
      </c>
      <c r="E1436" s="44">
        <v>2887979</v>
      </c>
      <c r="F1436" s="44">
        <v>32567</v>
      </c>
      <c r="G1436" s="44" t="s">
        <v>35</v>
      </c>
      <c r="H1436" s="44" t="s">
        <v>122</v>
      </c>
      <c r="I1436" s="44" t="s">
        <v>186</v>
      </c>
      <c r="J1436" s="44" t="s">
        <v>7886</v>
      </c>
      <c r="K1436" s="44" t="s">
        <v>1174</v>
      </c>
      <c r="L1436" s="44" t="s">
        <v>7887</v>
      </c>
      <c r="M1436" s="52">
        <v>45946.333333333336</v>
      </c>
      <c r="N1436" s="52">
        <v>45951.356944444444</v>
      </c>
      <c r="O1436" s="44" t="s">
        <v>37</v>
      </c>
      <c r="P1436" s="44" t="s">
        <v>37</v>
      </c>
      <c r="Q1436" s="44" t="s">
        <v>3805</v>
      </c>
      <c r="R1436" s="44" t="s">
        <v>3806</v>
      </c>
      <c r="S1436" s="44" t="s">
        <v>7888</v>
      </c>
      <c r="T1436" s="44" t="s">
        <v>1178</v>
      </c>
      <c r="U1436" s="44">
        <v>32</v>
      </c>
      <c r="V1436" s="44" t="s">
        <v>42</v>
      </c>
      <c r="W1436" s="44" t="str">
        <f>VLOOKUP(D1436,TIPOLOGIA!A:F,6,0)</f>
        <v>TERRESTRE</v>
      </c>
      <c r="X1436" s="44" t="s">
        <v>4908</v>
      </c>
      <c r="Y1436" s="44">
        <v>1</v>
      </c>
      <c r="Z1436" s="63">
        <f>IF(T1436="SOPORTE_TELEFÓNICO",'TARIFAS 2025'!$B$14,IF(V1436="PRINCIPAL",'TARIFAS 2025'!$B$11,IF(V1436="INTERMEDIA",'TARIFAS 2025'!$C$11,IF(V1436="LEJANA",'TARIFAS 2025'!$D$11))))</f>
        <v>31419</v>
      </c>
      <c r="AA1436" s="63">
        <f t="shared" si="23"/>
        <v>31419</v>
      </c>
    </row>
    <row r="1437" spans="1:27" s="35" customFormat="1">
      <c r="A1437" s="44" t="s">
        <v>79</v>
      </c>
      <c r="B1437" s="44" t="str">
        <f>VLOOKUP(A1437,'CENTROS DE COSTOS'!A:D,2,0)</f>
        <v>0036-0003</v>
      </c>
      <c r="C1437" s="44" t="str">
        <f>VLOOKUP(A1437,'CENTROS DE COSTOS'!A:D,3,0)</f>
        <v>Wompi Suroccidente</v>
      </c>
      <c r="D1437" s="44">
        <v>76892</v>
      </c>
      <c r="E1437" s="44">
        <v>2898374</v>
      </c>
      <c r="F1437" s="44">
        <v>79591</v>
      </c>
      <c r="G1437" s="44" t="s">
        <v>35</v>
      </c>
      <c r="H1437" s="44" t="s">
        <v>1103</v>
      </c>
      <c r="I1437" s="44" t="s">
        <v>1136</v>
      </c>
      <c r="J1437" s="44" t="s">
        <v>7889</v>
      </c>
      <c r="K1437" s="44" t="s">
        <v>1174</v>
      </c>
      <c r="L1437" s="44" t="s">
        <v>7890</v>
      </c>
      <c r="M1437" s="52">
        <v>45947.667361111111</v>
      </c>
      <c r="N1437" s="52">
        <v>45951.357638888891</v>
      </c>
      <c r="O1437" s="44" t="s">
        <v>37</v>
      </c>
      <c r="P1437" s="44" t="s">
        <v>37</v>
      </c>
      <c r="Q1437" s="44" t="s">
        <v>3805</v>
      </c>
      <c r="R1437" s="44" t="s">
        <v>3806</v>
      </c>
      <c r="S1437" s="44" t="s">
        <v>7891</v>
      </c>
      <c r="T1437" s="44" t="s">
        <v>1178</v>
      </c>
      <c r="U1437" s="44">
        <v>16</v>
      </c>
      <c r="V1437" s="44" t="s">
        <v>42</v>
      </c>
      <c r="W1437" s="44" t="str">
        <f>VLOOKUP(D1437,TIPOLOGIA!A:F,6,0)</f>
        <v>TERRESTRE</v>
      </c>
      <c r="X1437" s="44" t="s">
        <v>2336</v>
      </c>
      <c r="Y1437" s="44">
        <v>1</v>
      </c>
      <c r="Z1437" s="63">
        <f>IF(T1437="SOPORTE_TELEFÓNICO",'TARIFAS 2025'!$B$14,IF(V1437="PRINCIPAL",'TARIFAS 2025'!$B$11,IF(V1437="INTERMEDIA",'TARIFAS 2025'!$C$11,IF(V1437="LEJANA",'TARIFAS 2025'!$D$11))))</f>
        <v>31419</v>
      </c>
      <c r="AA1437" s="63">
        <f t="shared" si="23"/>
        <v>31419</v>
      </c>
    </row>
    <row r="1438" spans="1:27" s="35" customFormat="1">
      <c r="A1438" s="44" t="s">
        <v>93</v>
      </c>
      <c r="B1438" s="44" t="str">
        <f>VLOOKUP(A1438,'CENTROS DE COSTOS'!A:D,2,0)</f>
        <v>0036-0003</v>
      </c>
      <c r="C1438" s="44" t="str">
        <f>VLOOKUP(A1438,'CENTROS DE COSTOS'!A:D,3,0)</f>
        <v>Wompi Suroccidente</v>
      </c>
      <c r="D1438" s="44">
        <v>52838</v>
      </c>
      <c r="E1438" s="44">
        <v>2887969</v>
      </c>
      <c r="F1438" s="44">
        <v>36098</v>
      </c>
      <c r="G1438" s="44" t="s">
        <v>35</v>
      </c>
      <c r="H1438" s="44" t="s">
        <v>135</v>
      </c>
      <c r="I1438" s="44" t="s">
        <v>891</v>
      </c>
      <c r="J1438" s="44" t="s">
        <v>2821</v>
      </c>
      <c r="K1438" s="44" t="s">
        <v>1174</v>
      </c>
      <c r="L1438" s="44" t="s">
        <v>7892</v>
      </c>
      <c r="M1438" s="52">
        <v>45946.333333333336</v>
      </c>
      <c r="N1438" s="52">
        <v>45951.357638888891</v>
      </c>
      <c r="O1438" s="44" t="s">
        <v>37</v>
      </c>
      <c r="P1438" s="44" t="s">
        <v>37</v>
      </c>
      <c r="Q1438" s="44" t="s">
        <v>3805</v>
      </c>
      <c r="R1438" s="44" t="s">
        <v>3806</v>
      </c>
      <c r="S1438" s="44" t="s">
        <v>7893</v>
      </c>
      <c r="T1438" s="44" t="s">
        <v>3828</v>
      </c>
      <c r="U1438" s="44">
        <v>24</v>
      </c>
      <c r="V1438" s="44" t="s">
        <v>43</v>
      </c>
      <c r="W1438" s="44" t="str">
        <f>VLOOKUP(D1438,TIPOLOGIA!A:F,6,0)</f>
        <v>TERRESTRE</v>
      </c>
      <c r="X1438" s="44" t="s">
        <v>1485</v>
      </c>
      <c r="Y1438" s="44">
        <v>1</v>
      </c>
      <c r="Z1438" s="63">
        <f>IF(T1438="SOPORTE_TELEFÓNICO",'TARIFAS 2025'!$B$14,IF(V1438="PRINCIPAL",'TARIFAS 2025'!$B$11,IF(V1438="INTERMEDIA",'TARIFAS 2025'!$C$11,IF(V1438="LEJANA",'TARIFAS 2025'!$D$11))))</f>
        <v>36351</v>
      </c>
      <c r="AA1438" s="63">
        <f t="shared" si="23"/>
        <v>36351</v>
      </c>
    </row>
    <row r="1439" spans="1:27" s="35" customFormat="1">
      <c r="A1439" s="44" t="s">
        <v>93</v>
      </c>
      <c r="B1439" s="44" t="str">
        <f>VLOOKUP(A1439,'CENTROS DE COSTOS'!A:D,2,0)</f>
        <v>0036-0003</v>
      </c>
      <c r="C1439" s="44" t="str">
        <f>VLOOKUP(A1439,'CENTROS DE COSTOS'!A:D,3,0)</f>
        <v>Wompi Suroccidente</v>
      </c>
      <c r="D1439" s="44">
        <v>52838</v>
      </c>
      <c r="E1439" s="44">
        <v>2862987</v>
      </c>
      <c r="F1439" s="44">
        <v>37986</v>
      </c>
      <c r="G1439" s="44" t="s">
        <v>35</v>
      </c>
      <c r="H1439" s="44" t="s">
        <v>135</v>
      </c>
      <c r="I1439" s="44" t="s">
        <v>891</v>
      </c>
      <c r="J1439" s="44" t="s">
        <v>7894</v>
      </c>
      <c r="K1439" s="44" t="s">
        <v>1174</v>
      </c>
      <c r="L1439" s="44" t="s">
        <v>7895</v>
      </c>
      <c r="M1439" s="52">
        <v>45939.475694444445</v>
      </c>
      <c r="N1439" s="52">
        <v>45951.359027777777</v>
      </c>
      <c r="O1439" s="44" t="s">
        <v>37</v>
      </c>
      <c r="P1439" s="44" t="s">
        <v>37</v>
      </c>
      <c r="Q1439" s="44" t="s">
        <v>3805</v>
      </c>
      <c r="R1439" s="44" t="s">
        <v>3806</v>
      </c>
      <c r="S1439" s="44" t="s">
        <v>7896</v>
      </c>
      <c r="T1439" s="44" t="s">
        <v>3828</v>
      </c>
      <c r="U1439" s="44">
        <v>16</v>
      </c>
      <c r="V1439" s="44" t="s">
        <v>43</v>
      </c>
      <c r="W1439" s="44" t="str">
        <f>VLOOKUP(D1439,TIPOLOGIA!A:F,6,0)</f>
        <v>TERRESTRE</v>
      </c>
      <c r="X1439" s="44" t="s">
        <v>4908</v>
      </c>
      <c r="Y1439" s="44">
        <v>1</v>
      </c>
      <c r="Z1439" s="63">
        <f>IF(T1439="SOPORTE_TELEFÓNICO",'TARIFAS 2025'!$B$14,IF(V1439="PRINCIPAL",'TARIFAS 2025'!$B$11,IF(V1439="INTERMEDIA",'TARIFAS 2025'!$C$11,IF(V1439="LEJANA",'TARIFAS 2025'!$D$11))))</f>
        <v>36351</v>
      </c>
      <c r="AA1439" s="63">
        <f t="shared" si="23"/>
        <v>36351</v>
      </c>
    </row>
    <row r="1440" spans="1:27" s="35" customFormat="1">
      <c r="A1440" s="44" t="s">
        <v>79</v>
      </c>
      <c r="B1440" s="44" t="str">
        <f>VLOOKUP(A1440,'CENTROS DE COSTOS'!A:D,2,0)</f>
        <v>0036-0003</v>
      </c>
      <c r="C1440" s="44" t="str">
        <f>VLOOKUP(A1440,'CENTROS DE COSTOS'!A:D,3,0)</f>
        <v>Wompi Suroccidente</v>
      </c>
      <c r="D1440" s="44">
        <v>76001</v>
      </c>
      <c r="E1440" s="44">
        <v>2897872</v>
      </c>
      <c r="F1440" s="44">
        <v>73838</v>
      </c>
      <c r="G1440" s="44" t="s">
        <v>35</v>
      </c>
      <c r="H1440" s="44" t="s">
        <v>1103</v>
      </c>
      <c r="I1440" s="44" t="s">
        <v>79</v>
      </c>
      <c r="J1440" s="44" t="s">
        <v>7897</v>
      </c>
      <c r="K1440" s="44" t="s">
        <v>1174</v>
      </c>
      <c r="L1440" s="44" t="s">
        <v>7898</v>
      </c>
      <c r="M1440" s="52">
        <v>45947.622916666667</v>
      </c>
      <c r="N1440" s="52">
        <v>45951.36041666667</v>
      </c>
      <c r="O1440" s="44" t="s">
        <v>37</v>
      </c>
      <c r="P1440" s="44" t="s">
        <v>37</v>
      </c>
      <c r="Q1440" s="44" t="s">
        <v>3805</v>
      </c>
      <c r="R1440" s="44" t="s">
        <v>3806</v>
      </c>
      <c r="S1440" s="44" t="s">
        <v>7899</v>
      </c>
      <c r="T1440" s="44" t="s">
        <v>1178</v>
      </c>
      <c r="U1440" s="44">
        <v>24</v>
      </c>
      <c r="V1440" s="44" t="s">
        <v>42</v>
      </c>
      <c r="W1440" s="44" t="str">
        <f>VLOOKUP(D1440,TIPOLOGIA!A:F,6,0)</f>
        <v>TERRESTRE</v>
      </c>
      <c r="X1440" s="44" t="s">
        <v>5226</v>
      </c>
      <c r="Y1440" s="44">
        <v>1</v>
      </c>
      <c r="Z1440" s="63">
        <f>IF(T1440="SOPORTE_TELEFÓNICO",'TARIFAS 2025'!$B$14,IF(V1440="PRINCIPAL",'TARIFAS 2025'!$B$11,IF(V1440="INTERMEDIA",'TARIFAS 2025'!$C$11,IF(V1440="LEJANA",'TARIFAS 2025'!$D$11))))</f>
        <v>31419</v>
      </c>
      <c r="AA1440" s="63">
        <f t="shared" si="23"/>
        <v>31419</v>
      </c>
    </row>
    <row r="1441" spans="1:27" s="35" customFormat="1">
      <c r="A1441" s="44" t="s">
        <v>79</v>
      </c>
      <c r="B1441" s="44" t="str">
        <f>VLOOKUP(A1441,'CENTROS DE COSTOS'!A:D,2,0)</f>
        <v>0036-0003</v>
      </c>
      <c r="C1441" s="44" t="str">
        <f>VLOOKUP(A1441,'CENTROS DE COSTOS'!A:D,3,0)</f>
        <v>Wompi Suroccidente</v>
      </c>
      <c r="D1441" s="44">
        <v>76001</v>
      </c>
      <c r="E1441" s="44">
        <v>2897539</v>
      </c>
      <c r="F1441" s="44">
        <v>80124</v>
      </c>
      <c r="G1441" s="44" t="s">
        <v>35</v>
      </c>
      <c r="H1441" s="44" t="s">
        <v>1103</v>
      </c>
      <c r="I1441" s="44" t="s">
        <v>79</v>
      </c>
      <c r="J1441" s="44" t="s">
        <v>7900</v>
      </c>
      <c r="K1441" s="44" t="s">
        <v>1174</v>
      </c>
      <c r="L1441" s="44" t="s">
        <v>7901</v>
      </c>
      <c r="M1441" s="52">
        <v>45947.59097222222</v>
      </c>
      <c r="N1441" s="52">
        <v>45951.361111111109</v>
      </c>
      <c r="O1441" s="44" t="s">
        <v>37</v>
      </c>
      <c r="P1441" s="44" t="s">
        <v>37</v>
      </c>
      <c r="Q1441" s="44" t="s">
        <v>3805</v>
      </c>
      <c r="R1441" s="44" t="s">
        <v>3806</v>
      </c>
      <c r="S1441" s="44" t="s">
        <v>7902</v>
      </c>
      <c r="T1441" s="44" t="s">
        <v>1178</v>
      </c>
      <c r="U1441" s="44">
        <v>24</v>
      </c>
      <c r="V1441" s="44" t="s">
        <v>42</v>
      </c>
      <c r="W1441" s="44" t="str">
        <f>VLOOKUP(D1441,TIPOLOGIA!A:F,6,0)</f>
        <v>TERRESTRE</v>
      </c>
      <c r="X1441" s="44" t="s">
        <v>1503</v>
      </c>
      <c r="Y1441" s="44">
        <v>1</v>
      </c>
      <c r="Z1441" s="63">
        <f>IF(T1441="SOPORTE_TELEFÓNICO",'TARIFAS 2025'!$B$14,IF(V1441="PRINCIPAL",'TARIFAS 2025'!$B$11,IF(V1441="INTERMEDIA",'TARIFAS 2025'!$C$11,IF(V1441="LEJANA",'TARIFAS 2025'!$D$11))))</f>
        <v>31419</v>
      </c>
      <c r="AA1441" s="63">
        <f t="shared" si="23"/>
        <v>31419</v>
      </c>
    </row>
    <row r="1442" spans="1:27" s="35" customFormat="1">
      <c r="A1442" s="44" t="s">
        <v>70</v>
      </c>
      <c r="B1442" s="44" t="str">
        <f>VLOOKUP(A1442,'CENTROS DE COSTOS'!A:D,2,0)</f>
        <v>0036-0001</v>
      </c>
      <c r="C1442" s="44" t="str">
        <f>VLOOKUP(A1442,'CENTROS DE COSTOS'!A:D,3,0)</f>
        <v>Wompi Costa</v>
      </c>
      <c r="D1442" s="44">
        <v>8001</v>
      </c>
      <c r="E1442" s="44">
        <v>2896613</v>
      </c>
      <c r="F1442" s="44">
        <v>65275</v>
      </c>
      <c r="G1442" s="44" t="s">
        <v>35</v>
      </c>
      <c r="H1442" s="44" t="s">
        <v>255</v>
      </c>
      <c r="I1442" s="44" t="s">
        <v>70</v>
      </c>
      <c r="J1442" s="44" t="s">
        <v>7903</v>
      </c>
      <c r="K1442" s="44" t="s">
        <v>1174</v>
      </c>
      <c r="L1442" s="44" t="s">
        <v>7904</v>
      </c>
      <c r="M1442" s="52">
        <v>45947.467361111114</v>
      </c>
      <c r="N1442" s="52">
        <v>45951.364583333336</v>
      </c>
      <c r="O1442" s="44" t="s">
        <v>37</v>
      </c>
      <c r="P1442" s="44" t="s">
        <v>37</v>
      </c>
      <c r="Q1442" s="44" t="s">
        <v>3805</v>
      </c>
      <c r="R1442" s="44" t="s">
        <v>3806</v>
      </c>
      <c r="S1442" s="44" t="s">
        <v>7905</v>
      </c>
      <c r="T1442" s="44" t="s">
        <v>1178</v>
      </c>
      <c r="U1442" s="44">
        <v>24</v>
      </c>
      <c r="V1442" s="44" t="s">
        <v>42</v>
      </c>
      <c r="W1442" s="44" t="str">
        <f>VLOOKUP(D1442,TIPOLOGIA!A:F,6,0)</f>
        <v>TERRESTRE</v>
      </c>
      <c r="X1442" s="44" t="s">
        <v>1554</v>
      </c>
      <c r="Y1442" s="44">
        <v>1</v>
      </c>
      <c r="Z1442" s="63">
        <f>IF(T1442="SOPORTE_TELEFÓNICO",'TARIFAS 2025'!$B$14,IF(V1442="PRINCIPAL",'TARIFAS 2025'!$B$11,IF(V1442="INTERMEDIA",'TARIFAS 2025'!$C$11,IF(V1442="LEJANA",'TARIFAS 2025'!$D$11))))</f>
        <v>31419</v>
      </c>
      <c r="AA1442" s="63">
        <f t="shared" si="23"/>
        <v>31419</v>
      </c>
    </row>
    <row r="1443" spans="1:27" s="35" customFormat="1">
      <c r="A1443" s="44" t="s">
        <v>73</v>
      </c>
      <c r="B1443" s="44" t="str">
        <f>VLOOKUP(A1443,'CENTROS DE COSTOS'!A:D,2,0)</f>
        <v>0036-0004</v>
      </c>
      <c r="C1443" s="44" t="str">
        <f>VLOOKUP(A1443,'CENTROS DE COSTOS'!A:D,3,0)</f>
        <v>Wompi Centro</v>
      </c>
      <c r="D1443" s="44">
        <v>11001</v>
      </c>
      <c r="E1443" s="44">
        <v>2896685</v>
      </c>
      <c r="F1443" s="44">
        <v>76943</v>
      </c>
      <c r="G1443" s="44" t="s">
        <v>35</v>
      </c>
      <c r="H1443" s="44" t="s">
        <v>620</v>
      </c>
      <c r="I1443" s="44" t="s">
        <v>73</v>
      </c>
      <c r="J1443" s="44" t="s">
        <v>7906</v>
      </c>
      <c r="K1443" s="44" t="s">
        <v>1174</v>
      </c>
      <c r="L1443" s="44" t="s">
        <v>7907</v>
      </c>
      <c r="M1443" s="52">
        <v>45947.481249999997</v>
      </c>
      <c r="N1443" s="52">
        <v>45951.367361111108</v>
      </c>
      <c r="O1443" s="44" t="s">
        <v>37</v>
      </c>
      <c r="P1443" s="44" t="s">
        <v>37</v>
      </c>
      <c r="Q1443" s="44" t="s">
        <v>3805</v>
      </c>
      <c r="R1443" s="44" t="s">
        <v>3806</v>
      </c>
      <c r="S1443" s="44" t="s">
        <v>7908</v>
      </c>
      <c r="T1443" s="44" t="s">
        <v>1178</v>
      </c>
      <c r="U1443" s="44">
        <v>16</v>
      </c>
      <c r="V1443" s="44" t="s">
        <v>42</v>
      </c>
      <c r="W1443" s="44" t="str">
        <f>VLOOKUP(D1443,TIPOLOGIA!A:F,6,0)</f>
        <v>TERRESTRE</v>
      </c>
      <c r="X1443" s="44" t="s">
        <v>3658</v>
      </c>
      <c r="Y1443" s="44">
        <v>1</v>
      </c>
      <c r="Z1443" s="63">
        <f>IF(T1443="SOPORTE_TELEFÓNICO",'TARIFAS 2025'!$B$14,IF(V1443="PRINCIPAL",'TARIFAS 2025'!$B$11,IF(V1443="INTERMEDIA",'TARIFAS 2025'!$C$11,IF(V1443="LEJANA",'TARIFAS 2025'!$D$11))))</f>
        <v>31419</v>
      </c>
      <c r="AA1443" s="63">
        <f t="shared" si="23"/>
        <v>31419</v>
      </c>
    </row>
    <row r="1444" spans="1:27" s="35" customFormat="1">
      <c r="A1444" s="44" t="s">
        <v>73</v>
      </c>
      <c r="B1444" s="44" t="str">
        <f>VLOOKUP(A1444,'CENTROS DE COSTOS'!A:D,2,0)</f>
        <v>0036-0004</v>
      </c>
      <c r="C1444" s="44" t="str">
        <f>VLOOKUP(A1444,'CENTROS DE COSTOS'!A:D,3,0)</f>
        <v>Wompi Centro</v>
      </c>
      <c r="D1444" s="44">
        <v>11001</v>
      </c>
      <c r="E1444" s="44">
        <v>2897593</v>
      </c>
      <c r="F1444" s="44">
        <v>74520</v>
      </c>
      <c r="G1444" s="44" t="s">
        <v>35</v>
      </c>
      <c r="H1444" s="44" t="s">
        <v>620</v>
      </c>
      <c r="I1444" s="44" t="s">
        <v>2057</v>
      </c>
      <c r="J1444" s="44" t="s">
        <v>7909</v>
      </c>
      <c r="K1444" s="44" t="s">
        <v>1174</v>
      </c>
      <c r="L1444" s="44" t="s">
        <v>7910</v>
      </c>
      <c r="M1444" s="52">
        <v>45947.606944444444</v>
      </c>
      <c r="N1444" s="52">
        <v>45951.369444444441</v>
      </c>
      <c r="O1444" s="44" t="s">
        <v>37</v>
      </c>
      <c r="P1444" s="44" t="s">
        <v>37</v>
      </c>
      <c r="Q1444" s="44" t="s">
        <v>3805</v>
      </c>
      <c r="R1444" s="44" t="s">
        <v>3806</v>
      </c>
      <c r="S1444" s="44" t="s">
        <v>7911</v>
      </c>
      <c r="T1444" s="44" t="s">
        <v>1178</v>
      </c>
      <c r="U1444" s="44">
        <v>24</v>
      </c>
      <c r="V1444" s="44" t="s">
        <v>42</v>
      </c>
      <c r="W1444" s="44" t="str">
        <f>VLOOKUP(D1444,TIPOLOGIA!A:F,6,0)</f>
        <v>TERRESTRE</v>
      </c>
      <c r="X1444" s="44" t="s">
        <v>3193</v>
      </c>
      <c r="Y1444" s="44">
        <v>2</v>
      </c>
      <c r="Z1444" s="63">
        <f>IF(T1444="SOPORTE_TELEFÓNICO",'TARIFAS 2025'!$B$14,IF(V1444="PRINCIPAL",'TARIFAS 2025'!$B$11,IF(V1444="INTERMEDIA",'TARIFAS 2025'!$C$11,IF(V1444="LEJANA",'TARIFAS 2025'!$D$11))))</f>
        <v>31419</v>
      </c>
      <c r="AA1444" s="63">
        <f t="shared" si="23"/>
        <v>62838</v>
      </c>
    </row>
    <row r="1445" spans="1:27" s="35" customFormat="1">
      <c r="A1445" s="44" t="s">
        <v>79</v>
      </c>
      <c r="B1445" s="44" t="str">
        <f>VLOOKUP(A1445,'CENTROS DE COSTOS'!A:D,2,0)</f>
        <v>0036-0003</v>
      </c>
      <c r="C1445" s="44" t="str">
        <f>VLOOKUP(A1445,'CENTROS DE COSTOS'!A:D,3,0)</f>
        <v>Wompi Suroccidente</v>
      </c>
      <c r="D1445" s="44">
        <v>76001</v>
      </c>
      <c r="E1445" s="44">
        <v>2898420</v>
      </c>
      <c r="F1445" s="44">
        <v>72320</v>
      </c>
      <c r="G1445" s="44" t="s">
        <v>35</v>
      </c>
      <c r="H1445" s="44" t="s">
        <v>1103</v>
      </c>
      <c r="I1445" s="44" t="s">
        <v>79</v>
      </c>
      <c r="J1445" s="44" t="s">
        <v>2900</v>
      </c>
      <c r="K1445" s="44" t="s">
        <v>1174</v>
      </c>
      <c r="L1445" s="44" t="s">
        <v>7912</v>
      </c>
      <c r="M1445" s="52">
        <v>45947.652777777781</v>
      </c>
      <c r="N1445" s="52">
        <v>45951.370833333334</v>
      </c>
      <c r="O1445" s="44" t="s">
        <v>37</v>
      </c>
      <c r="P1445" s="44" t="s">
        <v>37</v>
      </c>
      <c r="Q1445" s="44" t="s">
        <v>3805</v>
      </c>
      <c r="R1445" s="44" t="s">
        <v>3806</v>
      </c>
      <c r="S1445" s="44" t="s">
        <v>7913</v>
      </c>
      <c r="T1445" s="44" t="s">
        <v>1178</v>
      </c>
      <c r="U1445" s="44">
        <v>40</v>
      </c>
      <c r="V1445" s="44" t="s">
        <v>42</v>
      </c>
      <c r="W1445" s="44" t="str">
        <f>VLOOKUP(D1445,TIPOLOGIA!A:F,6,0)</f>
        <v>TERRESTRE</v>
      </c>
      <c r="X1445" s="44" t="s">
        <v>7914</v>
      </c>
      <c r="Y1445" s="44">
        <v>1</v>
      </c>
      <c r="Z1445" s="63">
        <f>IF(T1445="SOPORTE_TELEFÓNICO",'TARIFAS 2025'!$B$14,IF(V1445="PRINCIPAL",'TARIFAS 2025'!$B$11,IF(V1445="INTERMEDIA",'TARIFAS 2025'!$C$11,IF(V1445="LEJANA",'TARIFAS 2025'!$D$11))))</f>
        <v>31419</v>
      </c>
      <c r="AA1445" s="63">
        <f t="shared" si="23"/>
        <v>31419</v>
      </c>
    </row>
    <row r="1446" spans="1:27" s="35" customFormat="1">
      <c r="A1446" s="44" t="s">
        <v>92</v>
      </c>
      <c r="B1446" s="44" t="str">
        <f>VLOOKUP(A1446,'CENTROS DE COSTOS'!A:D,2,0)</f>
        <v>0036-0006</v>
      </c>
      <c r="C1446" s="44" t="str">
        <f>VLOOKUP(A1446,'CENTROS DE COSTOS'!A:D,3,0)</f>
        <v>Wompi Oriente</v>
      </c>
      <c r="D1446" s="44">
        <v>41001</v>
      </c>
      <c r="E1446" s="44">
        <v>2898426</v>
      </c>
      <c r="F1446" s="44">
        <v>78321</v>
      </c>
      <c r="G1446" s="44" t="s">
        <v>35</v>
      </c>
      <c r="H1446" s="44" t="s">
        <v>742</v>
      </c>
      <c r="I1446" s="44" t="s">
        <v>92</v>
      </c>
      <c r="J1446" s="44" t="s">
        <v>7915</v>
      </c>
      <c r="K1446" s="44" t="s">
        <v>1174</v>
      </c>
      <c r="L1446" s="44" t="s">
        <v>7916</v>
      </c>
      <c r="M1446" s="52">
        <v>45947.654861111114</v>
      </c>
      <c r="N1446" s="52">
        <v>45951.372916666667</v>
      </c>
      <c r="O1446" s="44" t="s">
        <v>37</v>
      </c>
      <c r="P1446" s="44" t="s">
        <v>37</v>
      </c>
      <c r="Q1446" s="44" t="s">
        <v>3805</v>
      </c>
      <c r="R1446" s="44" t="s">
        <v>3806</v>
      </c>
      <c r="S1446" s="44" t="s">
        <v>7917</v>
      </c>
      <c r="T1446" s="44" t="s">
        <v>1178</v>
      </c>
      <c r="U1446" s="44">
        <v>24</v>
      </c>
      <c r="V1446" s="44" t="s">
        <v>42</v>
      </c>
      <c r="W1446" s="44" t="str">
        <f>VLOOKUP(D1446,TIPOLOGIA!A:F,6,0)</f>
        <v>TERRESTRE</v>
      </c>
      <c r="X1446" s="44" t="s">
        <v>1503</v>
      </c>
      <c r="Y1446" s="44">
        <v>1</v>
      </c>
      <c r="Z1446" s="63">
        <f>IF(T1446="SOPORTE_TELEFÓNICO",'TARIFAS 2025'!$B$14,IF(V1446="PRINCIPAL",'TARIFAS 2025'!$B$11,IF(V1446="INTERMEDIA",'TARIFAS 2025'!$C$11,IF(V1446="LEJANA",'TARIFAS 2025'!$D$11))))</f>
        <v>31419</v>
      </c>
      <c r="AA1446" s="63">
        <f t="shared" si="23"/>
        <v>31419</v>
      </c>
    </row>
    <row r="1447" spans="1:27" s="35" customFormat="1">
      <c r="A1447" s="44" t="s">
        <v>94</v>
      </c>
      <c r="B1447" s="44" t="str">
        <f>VLOOKUP(A1447,'CENTROS DE COSTOS'!A:D,2,0)</f>
        <v>0036-0002</v>
      </c>
      <c r="C1447" s="44" t="str">
        <f>VLOOKUP(A1447,'CENTROS DE COSTOS'!A:D,3,0)</f>
        <v>Wompi Eje Cafetero</v>
      </c>
      <c r="D1447" s="44">
        <v>66001</v>
      </c>
      <c r="E1447" s="44">
        <v>2908072</v>
      </c>
      <c r="F1447" s="44">
        <v>53620</v>
      </c>
      <c r="G1447" s="44" t="s">
        <v>35</v>
      </c>
      <c r="H1447" s="44" t="s">
        <v>460</v>
      </c>
      <c r="I1447" s="44" t="s">
        <v>94</v>
      </c>
      <c r="J1447" s="44" t="s">
        <v>7918</v>
      </c>
      <c r="K1447" s="44" t="s">
        <v>1174</v>
      </c>
      <c r="L1447" s="44" t="s">
        <v>7919</v>
      </c>
      <c r="M1447" s="52">
        <v>45950.652083333334</v>
      </c>
      <c r="N1447" s="52">
        <v>45951.37777777778</v>
      </c>
      <c r="O1447" s="44" t="s">
        <v>37</v>
      </c>
      <c r="P1447" s="44" t="s">
        <v>37</v>
      </c>
      <c r="Q1447" s="44" t="s">
        <v>3805</v>
      </c>
      <c r="R1447" s="44" t="s">
        <v>3806</v>
      </c>
      <c r="S1447" s="44" t="s">
        <v>7920</v>
      </c>
      <c r="T1447" s="44" t="s">
        <v>1178</v>
      </c>
      <c r="U1447" s="44">
        <v>24</v>
      </c>
      <c r="V1447" s="44" t="s">
        <v>42</v>
      </c>
      <c r="W1447" s="44" t="str">
        <f>VLOOKUP(D1447,TIPOLOGIA!A:F,6,0)</f>
        <v>TERRESTRE</v>
      </c>
      <c r="X1447" s="44" t="s">
        <v>1265</v>
      </c>
      <c r="Y1447" s="44">
        <v>1</v>
      </c>
      <c r="Z1447" s="63">
        <f>IF(T1447="SOPORTE_TELEFÓNICO",'TARIFAS 2025'!$B$14,IF(V1447="PRINCIPAL",'TARIFAS 2025'!$B$11,IF(V1447="INTERMEDIA",'TARIFAS 2025'!$C$11,IF(V1447="LEJANA",'TARIFAS 2025'!$D$11))))</f>
        <v>31419</v>
      </c>
      <c r="AA1447" s="63">
        <f t="shared" si="23"/>
        <v>31419</v>
      </c>
    </row>
    <row r="1448" spans="1:27" s="35" customFormat="1">
      <c r="A1448" s="44" t="s">
        <v>98</v>
      </c>
      <c r="B1448" s="44" t="str">
        <f>VLOOKUP(A1448,'CENTROS DE COSTOS'!A:D,2,0)</f>
        <v>0036-0007</v>
      </c>
      <c r="C1448" s="44" t="str">
        <f>VLOOKUP(A1448,'CENTROS DE COSTOS'!A:D,3,0)</f>
        <v>Wompi Santander</v>
      </c>
      <c r="D1448" s="44">
        <v>15051</v>
      </c>
      <c r="E1448" s="44">
        <v>2901719</v>
      </c>
      <c r="F1448" s="44">
        <v>61807</v>
      </c>
      <c r="G1448" s="44" t="s">
        <v>35</v>
      </c>
      <c r="H1448" s="44" t="s">
        <v>324</v>
      </c>
      <c r="I1448" s="44" t="s">
        <v>332</v>
      </c>
      <c r="J1448" s="44" t="s">
        <v>7921</v>
      </c>
      <c r="K1448" s="44" t="s">
        <v>1174</v>
      </c>
      <c r="L1448" s="44" t="s">
        <v>7922</v>
      </c>
      <c r="M1448" s="52">
        <v>45950.333333333336</v>
      </c>
      <c r="N1448" s="52">
        <v>45951.397916666669</v>
      </c>
      <c r="O1448" s="44" t="s">
        <v>37</v>
      </c>
      <c r="P1448" s="44" t="s">
        <v>37</v>
      </c>
      <c r="Q1448" s="44" t="s">
        <v>3805</v>
      </c>
      <c r="R1448" s="44" t="s">
        <v>3806</v>
      </c>
      <c r="S1448" s="44" t="s">
        <v>7923</v>
      </c>
      <c r="T1448" s="44" t="s">
        <v>1178</v>
      </c>
      <c r="U1448" s="44">
        <v>24</v>
      </c>
      <c r="V1448" s="44" t="s">
        <v>43</v>
      </c>
      <c r="W1448" s="44" t="str">
        <f>VLOOKUP(D1448,TIPOLOGIA!A:F,6,0)</f>
        <v>TERRESTRE</v>
      </c>
      <c r="X1448" s="44" t="s">
        <v>1187</v>
      </c>
      <c r="Y1448" s="44">
        <v>1</v>
      </c>
      <c r="Z1448" s="63">
        <f>IF(T1448="SOPORTE_TELEFÓNICO",'TARIFAS 2025'!$B$14,IF(V1448="PRINCIPAL",'TARIFAS 2025'!$B$11,IF(V1448="INTERMEDIA",'TARIFAS 2025'!$C$11,IF(V1448="LEJANA",'TARIFAS 2025'!$D$11))))</f>
        <v>36351</v>
      </c>
      <c r="AA1448" s="63">
        <f t="shared" si="23"/>
        <v>36351</v>
      </c>
    </row>
    <row r="1449" spans="1:27" s="35" customFormat="1">
      <c r="A1449" s="44" t="s">
        <v>79</v>
      </c>
      <c r="B1449" s="44" t="str">
        <f>VLOOKUP(A1449,'CENTROS DE COSTOS'!A:D,2,0)</f>
        <v>0036-0003</v>
      </c>
      <c r="C1449" s="44" t="str">
        <f>VLOOKUP(A1449,'CENTROS DE COSTOS'!A:D,3,0)</f>
        <v>Wompi Suroccidente</v>
      </c>
      <c r="D1449" s="44">
        <v>76233</v>
      </c>
      <c r="E1449" s="44">
        <v>2878522</v>
      </c>
      <c r="F1449" s="44">
        <v>14979</v>
      </c>
      <c r="G1449" s="44" t="s">
        <v>35</v>
      </c>
      <c r="H1449" s="44" t="s">
        <v>1103</v>
      </c>
      <c r="I1449" s="44" t="s">
        <v>1112</v>
      </c>
      <c r="J1449" s="44" t="s">
        <v>7924</v>
      </c>
      <c r="K1449" s="44" t="s">
        <v>1174</v>
      </c>
      <c r="L1449" s="44" t="s">
        <v>7925</v>
      </c>
      <c r="M1449" s="52">
        <v>45944.511805555558</v>
      </c>
      <c r="N1449" s="52">
        <v>45951.413888888892</v>
      </c>
      <c r="O1449" s="44" t="s">
        <v>37</v>
      </c>
      <c r="P1449" s="44" t="s">
        <v>37</v>
      </c>
      <c r="Q1449" s="44" t="s">
        <v>3805</v>
      </c>
      <c r="R1449" s="44" t="s">
        <v>3806</v>
      </c>
      <c r="S1449" s="44" t="s">
        <v>7926</v>
      </c>
      <c r="T1449" s="44" t="s">
        <v>3828</v>
      </c>
      <c r="U1449" s="44">
        <v>24</v>
      </c>
      <c r="V1449" s="44" t="s">
        <v>43</v>
      </c>
      <c r="W1449" s="44" t="str">
        <f>VLOOKUP(D1449,TIPOLOGIA!A:F,6,0)</f>
        <v>TERRESTRE</v>
      </c>
      <c r="X1449" s="44" t="s">
        <v>1927</v>
      </c>
      <c r="Y1449" s="44">
        <v>1</v>
      </c>
      <c r="Z1449" s="63">
        <f>IF(T1449="SOPORTE_TELEFÓNICO",'TARIFAS 2025'!$B$14,IF(V1449="PRINCIPAL",'TARIFAS 2025'!$B$11,IF(V1449="INTERMEDIA",'TARIFAS 2025'!$C$11,IF(V1449="LEJANA",'TARIFAS 2025'!$D$11))))</f>
        <v>36351</v>
      </c>
      <c r="AA1449" s="63">
        <f t="shared" si="23"/>
        <v>36351</v>
      </c>
    </row>
    <row r="1450" spans="1:27" s="35" customFormat="1">
      <c r="A1450" s="44" t="s">
        <v>83</v>
      </c>
      <c r="B1450" s="44" t="str">
        <f>VLOOKUP(A1450,'CENTROS DE COSTOS'!A:D,2,0)</f>
        <v>0036-0007</v>
      </c>
      <c r="C1450" s="44" t="str">
        <f>VLOOKUP(A1450,'CENTROS DE COSTOS'!A:D,3,0)</f>
        <v>Wompi Santander</v>
      </c>
      <c r="D1450" s="44">
        <v>54099</v>
      </c>
      <c r="E1450" s="44">
        <v>2878446</v>
      </c>
      <c r="F1450" s="44">
        <v>72489</v>
      </c>
      <c r="G1450" s="44" t="s">
        <v>35</v>
      </c>
      <c r="H1450" s="44" t="s">
        <v>893</v>
      </c>
      <c r="I1450" s="44" t="s">
        <v>897</v>
      </c>
      <c r="J1450" s="44" t="s">
        <v>7927</v>
      </c>
      <c r="K1450" s="44" t="s">
        <v>1174</v>
      </c>
      <c r="L1450" s="44" t="s">
        <v>7928</v>
      </c>
      <c r="M1450" s="52">
        <v>45944.517361111109</v>
      </c>
      <c r="N1450" s="52">
        <v>45951.415277777778</v>
      </c>
      <c r="O1450" s="44" t="s">
        <v>37</v>
      </c>
      <c r="P1450" s="44" t="s">
        <v>37</v>
      </c>
      <c r="Q1450" s="44" t="s">
        <v>3805</v>
      </c>
      <c r="R1450" s="44" t="s">
        <v>3806</v>
      </c>
      <c r="S1450" s="44" t="s">
        <v>7554</v>
      </c>
      <c r="T1450" s="44" t="s">
        <v>3828</v>
      </c>
      <c r="U1450" s="44">
        <v>16</v>
      </c>
      <c r="V1450" s="44" t="s">
        <v>43</v>
      </c>
      <c r="W1450" s="44" t="str">
        <f>VLOOKUP(D1450,TIPOLOGIA!A:F,6,0)</f>
        <v>TERRESTRE</v>
      </c>
      <c r="X1450" s="44" t="s">
        <v>2026</v>
      </c>
      <c r="Y1450" s="44">
        <v>1</v>
      </c>
      <c r="Z1450" s="63">
        <f>IF(T1450="SOPORTE_TELEFÓNICO",'TARIFAS 2025'!$B$14,IF(V1450="PRINCIPAL",'TARIFAS 2025'!$B$11,IF(V1450="INTERMEDIA",'TARIFAS 2025'!$C$11,IF(V1450="LEJANA",'TARIFAS 2025'!$D$11))))</f>
        <v>36351</v>
      </c>
      <c r="AA1450" s="63">
        <f t="shared" si="23"/>
        <v>36351</v>
      </c>
    </row>
    <row r="1451" spans="1:27" s="35" customFormat="1">
      <c r="A1451" s="44" t="s">
        <v>73</v>
      </c>
      <c r="B1451" s="44" t="str">
        <f>VLOOKUP(A1451,'CENTROS DE COSTOS'!A:D,2,0)</f>
        <v>0036-0004</v>
      </c>
      <c r="C1451" s="44" t="str">
        <f>VLOOKUP(A1451,'CENTROS DE COSTOS'!A:D,3,0)</f>
        <v>Wompi Centro</v>
      </c>
      <c r="D1451" s="44">
        <v>25754</v>
      </c>
      <c r="E1451" s="44">
        <v>2900342</v>
      </c>
      <c r="F1451" s="44">
        <v>71114</v>
      </c>
      <c r="G1451" s="44" t="s">
        <v>35</v>
      </c>
      <c r="H1451" s="44" t="s">
        <v>620</v>
      </c>
      <c r="I1451" s="44" t="s">
        <v>700</v>
      </c>
      <c r="J1451" s="44" t="s">
        <v>7929</v>
      </c>
      <c r="K1451" s="44" t="s">
        <v>1174</v>
      </c>
      <c r="L1451" s="44" t="s">
        <v>7930</v>
      </c>
      <c r="M1451" s="52">
        <v>45950.333333333336</v>
      </c>
      <c r="N1451" s="52">
        <v>45951.415972222225</v>
      </c>
      <c r="O1451" s="44" t="s">
        <v>37</v>
      </c>
      <c r="P1451" s="44" t="s">
        <v>37</v>
      </c>
      <c r="Q1451" s="44" t="s">
        <v>3805</v>
      </c>
      <c r="R1451" s="44" t="s">
        <v>3806</v>
      </c>
      <c r="S1451" s="44" t="s">
        <v>7931</v>
      </c>
      <c r="T1451" s="44" t="s">
        <v>1178</v>
      </c>
      <c r="U1451" s="44">
        <v>48</v>
      </c>
      <c r="V1451" s="44" t="s">
        <v>42</v>
      </c>
      <c r="W1451" s="44" t="str">
        <f>VLOOKUP(D1451,TIPOLOGIA!A:F,6,0)</f>
        <v>TERRESTRE</v>
      </c>
      <c r="X1451" s="44" t="s">
        <v>1372</v>
      </c>
      <c r="Y1451" s="44">
        <v>1</v>
      </c>
      <c r="Z1451" s="63">
        <f>IF(T1451="SOPORTE_TELEFÓNICO",'TARIFAS 2025'!$B$14,IF(V1451="PRINCIPAL",'TARIFAS 2025'!$B$11,IF(V1451="INTERMEDIA",'TARIFAS 2025'!$C$11,IF(V1451="LEJANA",'TARIFAS 2025'!$D$11))))</f>
        <v>31419</v>
      </c>
      <c r="AA1451" s="63">
        <f t="shared" si="23"/>
        <v>31419</v>
      </c>
    </row>
    <row r="1452" spans="1:27" s="35" customFormat="1">
      <c r="A1452" s="44" t="s">
        <v>73</v>
      </c>
      <c r="B1452" s="44" t="str">
        <f>VLOOKUP(A1452,'CENTROS DE COSTOS'!A:D,2,0)</f>
        <v>0036-0004</v>
      </c>
      <c r="C1452" s="44" t="str">
        <f>VLOOKUP(A1452,'CENTROS DE COSTOS'!A:D,3,0)</f>
        <v>Wompi Centro</v>
      </c>
      <c r="D1452" s="44">
        <v>25754</v>
      </c>
      <c r="E1452" s="44">
        <v>2906776</v>
      </c>
      <c r="F1452" s="44">
        <v>40021</v>
      </c>
      <c r="G1452" s="44" t="s">
        <v>35</v>
      </c>
      <c r="H1452" s="44" t="s">
        <v>620</v>
      </c>
      <c r="I1452" s="44" t="s">
        <v>700</v>
      </c>
      <c r="J1452" s="44" t="s">
        <v>7932</v>
      </c>
      <c r="K1452" s="44" t="s">
        <v>1174</v>
      </c>
      <c r="L1452" s="44" t="s">
        <v>7933</v>
      </c>
      <c r="M1452" s="52">
        <v>45950.586805555555</v>
      </c>
      <c r="N1452" s="52">
        <v>45951.427777777775</v>
      </c>
      <c r="O1452" s="44" t="s">
        <v>37</v>
      </c>
      <c r="P1452" s="44" t="s">
        <v>37</v>
      </c>
      <c r="Q1452" s="44" t="s">
        <v>3805</v>
      </c>
      <c r="R1452" s="44" t="s">
        <v>3806</v>
      </c>
      <c r="S1452" s="44" t="s">
        <v>7934</v>
      </c>
      <c r="T1452" s="44" t="s">
        <v>1178</v>
      </c>
      <c r="U1452" s="44">
        <v>24</v>
      </c>
      <c r="V1452" s="44" t="s">
        <v>42</v>
      </c>
      <c r="W1452" s="44" t="str">
        <f>VLOOKUP(D1452,TIPOLOGIA!A:F,6,0)</f>
        <v>TERRESTRE</v>
      </c>
      <c r="X1452" s="44" t="s">
        <v>2449</v>
      </c>
      <c r="Y1452" s="44">
        <v>1</v>
      </c>
      <c r="Z1452" s="63">
        <f>IF(T1452="SOPORTE_TELEFÓNICO",'TARIFAS 2025'!$B$14,IF(V1452="PRINCIPAL",'TARIFAS 2025'!$B$11,IF(V1452="INTERMEDIA",'TARIFAS 2025'!$C$11,IF(V1452="LEJANA",'TARIFAS 2025'!$D$11))))</f>
        <v>31419</v>
      </c>
      <c r="AA1452" s="63">
        <f t="shared" si="23"/>
        <v>31419</v>
      </c>
    </row>
    <row r="1453" spans="1:27" s="35" customFormat="1">
      <c r="A1453" s="44" t="s">
        <v>79</v>
      </c>
      <c r="B1453" s="44" t="str">
        <f>VLOOKUP(A1453,'CENTROS DE COSTOS'!A:D,2,0)</f>
        <v>0036-0003</v>
      </c>
      <c r="C1453" s="44" t="str">
        <f>VLOOKUP(A1453,'CENTROS DE COSTOS'!A:D,3,0)</f>
        <v>Wompi Suroccidente</v>
      </c>
      <c r="D1453" s="44">
        <v>76001</v>
      </c>
      <c r="E1453" s="44">
        <v>2908645</v>
      </c>
      <c r="F1453" s="44">
        <v>42237</v>
      </c>
      <c r="G1453" s="44" t="s">
        <v>35</v>
      </c>
      <c r="H1453" s="44" t="s">
        <v>1103</v>
      </c>
      <c r="I1453" s="44" t="s">
        <v>79</v>
      </c>
      <c r="J1453" s="44" t="s">
        <v>3239</v>
      </c>
      <c r="K1453" s="44" t="s">
        <v>1174</v>
      </c>
      <c r="L1453" s="44" t="s">
        <v>7935</v>
      </c>
      <c r="M1453" s="52">
        <v>45950.677083333336</v>
      </c>
      <c r="N1453" s="52">
        <v>45951.43472222222</v>
      </c>
      <c r="O1453" s="44" t="s">
        <v>37</v>
      </c>
      <c r="P1453" s="44" t="s">
        <v>37</v>
      </c>
      <c r="Q1453" s="44" t="s">
        <v>3805</v>
      </c>
      <c r="R1453" s="44" t="s">
        <v>3806</v>
      </c>
      <c r="S1453" s="44" t="s">
        <v>7936</v>
      </c>
      <c r="T1453" s="44" t="s">
        <v>1178</v>
      </c>
      <c r="U1453" s="44">
        <v>64</v>
      </c>
      <c r="V1453" s="44" t="s">
        <v>42</v>
      </c>
      <c r="W1453" s="44" t="str">
        <f>VLOOKUP(D1453,TIPOLOGIA!A:F,6,0)</f>
        <v>TERRESTRE</v>
      </c>
      <c r="X1453" s="44" t="s">
        <v>2449</v>
      </c>
      <c r="Y1453" s="44">
        <v>1</v>
      </c>
      <c r="Z1453" s="63">
        <f>IF(T1453="SOPORTE_TELEFÓNICO",'TARIFAS 2025'!$B$14,IF(V1453="PRINCIPAL",'TARIFAS 2025'!$B$11,IF(V1453="INTERMEDIA",'TARIFAS 2025'!$C$11,IF(V1453="LEJANA",'TARIFAS 2025'!$D$11))))</f>
        <v>31419</v>
      </c>
      <c r="AA1453" s="63">
        <f t="shared" si="23"/>
        <v>31419</v>
      </c>
    </row>
    <row r="1454" spans="1:27" s="35" customFormat="1">
      <c r="A1454" s="44" t="s">
        <v>73</v>
      </c>
      <c r="B1454" s="44" t="str">
        <f>VLOOKUP(A1454,'CENTROS DE COSTOS'!A:D,2,0)</f>
        <v>0036-0004</v>
      </c>
      <c r="C1454" s="44" t="str">
        <f>VLOOKUP(A1454,'CENTROS DE COSTOS'!A:D,3,0)</f>
        <v>Wompi Centro</v>
      </c>
      <c r="D1454" s="44">
        <v>11001</v>
      </c>
      <c r="E1454" s="44">
        <v>2909052</v>
      </c>
      <c r="F1454" s="44">
        <v>17220</v>
      </c>
      <c r="G1454" s="44" t="s">
        <v>35</v>
      </c>
      <c r="H1454" s="44" t="s">
        <v>620</v>
      </c>
      <c r="I1454" s="44" t="s">
        <v>73</v>
      </c>
      <c r="J1454" s="44" t="s">
        <v>7937</v>
      </c>
      <c r="K1454" s="44" t="s">
        <v>1174</v>
      </c>
      <c r="L1454" s="44" t="s">
        <v>7938</v>
      </c>
      <c r="M1454" s="52">
        <v>45950.690972222219</v>
      </c>
      <c r="N1454" s="52">
        <v>45951.439583333333</v>
      </c>
      <c r="O1454" s="44" t="s">
        <v>37</v>
      </c>
      <c r="P1454" s="44" t="s">
        <v>37</v>
      </c>
      <c r="Q1454" s="44" t="s">
        <v>3805</v>
      </c>
      <c r="R1454" s="44" t="s">
        <v>3806</v>
      </c>
      <c r="S1454" s="44" t="s">
        <v>7939</v>
      </c>
      <c r="T1454" s="44" t="s">
        <v>1178</v>
      </c>
      <c r="U1454" s="44">
        <v>48</v>
      </c>
      <c r="V1454" s="44" t="s">
        <v>42</v>
      </c>
      <c r="W1454" s="44" t="str">
        <f>VLOOKUP(D1454,TIPOLOGIA!A:F,6,0)</f>
        <v>TERRESTRE</v>
      </c>
      <c r="X1454" s="44" t="s">
        <v>2026</v>
      </c>
      <c r="Y1454" s="44">
        <v>1</v>
      </c>
      <c r="Z1454" s="63">
        <f>IF(T1454="SOPORTE_TELEFÓNICO",'TARIFAS 2025'!$B$14,IF(V1454="PRINCIPAL",'TARIFAS 2025'!$B$11,IF(V1454="INTERMEDIA",'TARIFAS 2025'!$C$11,IF(V1454="LEJANA",'TARIFAS 2025'!$D$11))))</f>
        <v>31419</v>
      </c>
      <c r="AA1454" s="63">
        <f t="shared" si="23"/>
        <v>31419</v>
      </c>
    </row>
    <row r="1455" spans="1:27" s="35" customFormat="1">
      <c r="A1455" s="44" t="s">
        <v>73</v>
      </c>
      <c r="B1455" s="44" t="str">
        <f>VLOOKUP(A1455,'CENTROS DE COSTOS'!A:D,2,0)</f>
        <v>0036-0004</v>
      </c>
      <c r="C1455" s="44" t="str">
        <f>VLOOKUP(A1455,'CENTROS DE COSTOS'!A:D,3,0)</f>
        <v>Wompi Centro</v>
      </c>
      <c r="D1455" s="44">
        <v>11001</v>
      </c>
      <c r="E1455" s="44">
        <v>2898952</v>
      </c>
      <c r="F1455" s="44">
        <v>59750</v>
      </c>
      <c r="G1455" s="44" t="s">
        <v>35</v>
      </c>
      <c r="H1455" s="44" t="s">
        <v>620</v>
      </c>
      <c r="I1455" s="44" t="s">
        <v>73</v>
      </c>
      <c r="J1455" s="44" t="s">
        <v>7940</v>
      </c>
      <c r="K1455" s="44" t="s">
        <v>1174</v>
      </c>
      <c r="L1455" s="44" t="s">
        <v>7941</v>
      </c>
      <c r="M1455" s="52">
        <v>45950.333333333336</v>
      </c>
      <c r="N1455" s="52">
        <v>45951.445833333331</v>
      </c>
      <c r="O1455" s="44" t="s">
        <v>37</v>
      </c>
      <c r="P1455" s="44" t="s">
        <v>37</v>
      </c>
      <c r="Q1455" s="44" t="s">
        <v>3805</v>
      </c>
      <c r="R1455" s="44" t="s">
        <v>3806</v>
      </c>
      <c r="S1455" s="44" t="s">
        <v>7942</v>
      </c>
      <c r="T1455" s="44" t="s">
        <v>1178</v>
      </c>
      <c r="U1455" s="44">
        <v>64</v>
      </c>
      <c r="V1455" s="44" t="s">
        <v>42</v>
      </c>
      <c r="W1455" s="44" t="str">
        <f>VLOOKUP(D1455,TIPOLOGIA!A:F,6,0)</f>
        <v>TERRESTRE</v>
      </c>
      <c r="X1455" s="44" t="s">
        <v>3193</v>
      </c>
      <c r="Y1455" s="44">
        <v>1</v>
      </c>
      <c r="Z1455" s="63">
        <f>IF(T1455="SOPORTE_TELEFÓNICO",'TARIFAS 2025'!$B$14,IF(V1455="PRINCIPAL",'TARIFAS 2025'!$B$11,IF(V1455="INTERMEDIA",'TARIFAS 2025'!$C$11,IF(V1455="LEJANA",'TARIFAS 2025'!$D$11))))</f>
        <v>31419</v>
      </c>
      <c r="AA1455" s="63">
        <f t="shared" si="23"/>
        <v>31419</v>
      </c>
    </row>
    <row r="1456" spans="1:27" s="35" customFormat="1">
      <c r="A1456" s="44" t="s">
        <v>73</v>
      </c>
      <c r="B1456" s="44" t="str">
        <f>VLOOKUP(A1456,'CENTROS DE COSTOS'!A:D,2,0)</f>
        <v>0036-0004</v>
      </c>
      <c r="C1456" s="44" t="str">
        <f>VLOOKUP(A1456,'CENTROS DE COSTOS'!A:D,3,0)</f>
        <v>Wompi Centro</v>
      </c>
      <c r="D1456" s="44">
        <v>11001</v>
      </c>
      <c r="E1456" s="44">
        <v>2907308</v>
      </c>
      <c r="F1456" s="44">
        <v>54163</v>
      </c>
      <c r="G1456" s="44" t="s">
        <v>35</v>
      </c>
      <c r="H1456" s="44" t="s">
        <v>620</v>
      </c>
      <c r="I1456" s="44" t="s">
        <v>2057</v>
      </c>
      <c r="J1456" s="44" t="s">
        <v>7943</v>
      </c>
      <c r="K1456" s="44" t="s">
        <v>1174</v>
      </c>
      <c r="L1456" s="44" t="s">
        <v>7944</v>
      </c>
      <c r="M1456" s="52">
        <v>45950.61041666667</v>
      </c>
      <c r="N1456" s="52">
        <v>45951.45</v>
      </c>
      <c r="O1456" s="44" t="s">
        <v>37</v>
      </c>
      <c r="P1456" s="44" t="s">
        <v>37</v>
      </c>
      <c r="Q1456" s="44" t="s">
        <v>3805</v>
      </c>
      <c r="R1456" s="44" t="s">
        <v>3806</v>
      </c>
      <c r="S1456" s="44" t="s">
        <v>7945</v>
      </c>
      <c r="T1456" s="44" t="s">
        <v>1178</v>
      </c>
      <c r="U1456" s="44">
        <v>16</v>
      </c>
      <c r="V1456" s="44" t="s">
        <v>42</v>
      </c>
      <c r="W1456" s="44" t="str">
        <f>VLOOKUP(D1456,TIPOLOGIA!A:F,6,0)</f>
        <v>TERRESTRE</v>
      </c>
      <c r="X1456" s="44" t="s">
        <v>1309</v>
      </c>
      <c r="Y1456" s="44">
        <v>1</v>
      </c>
      <c r="Z1456" s="63">
        <f>IF(T1456="SOPORTE_TELEFÓNICO",'TARIFAS 2025'!$B$14,IF(V1456="PRINCIPAL",'TARIFAS 2025'!$B$11,IF(V1456="INTERMEDIA",'TARIFAS 2025'!$C$11,IF(V1456="LEJANA",'TARIFAS 2025'!$D$11))))</f>
        <v>31419</v>
      </c>
      <c r="AA1456" s="63">
        <f t="shared" si="23"/>
        <v>31419</v>
      </c>
    </row>
    <row r="1457" spans="1:27" s="35" customFormat="1">
      <c r="A1457" s="44" t="s">
        <v>87</v>
      </c>
      <c r="B1457" s="44" t="str">
        <f>VLOOKUP(A1457,'CENTROS DE COSTOS'!A:D,2,0)</f>
        <v>0036-0006</v>
      </c>
      <c r="C1457" s="44" t="str">
        <f>VLOOKUP(A1457,'CENTROS DE COSTOS'!A:D,3,0)</f>
        <v>Wompi Oriente</v>
      </c>
      <c r="D1457" s="44">
        <v>73001</v>
      </c>
      <c r="E1457" s="44">
        <v>2894079</v>
      </c>
      <c r="F1457" s="44">
        <v>52239</v>
      </c>
      <c r="G1457" s="44" t="s">
        <v>35</v>
      </c>
      <c r="H1457" s="44" t="s">
        <v>1058</v>
      </c>
      <c r="I1457" s="44" t="s">
        <v>87</v>
      </c>
      <c r="J1457" s="44" t="s">
        <v>7946</v>
      </c>
      <c r="K1457" s="44" t="s">
        <v>1174</v>
      </c>
      <c r="L1457" s="44" t="s">
        <v>7947</v>
      </c>
      <c r="M1457" s="52">
        <v>45947.333333333336</v>
      </c>
      <c r="N1457" s="52">
        <v>45951.461805555555</v>
      </c>
      <c r="O1457" s="44" t="s">
        <v>37</v>
      </c>
      <c r="P1457" s="44" t="s">
        <v>37</v>
      </c>
      <c r="Q1457" s="44" t="s">
        <v>3805</v>
      </c>
      <c r="R1457" s="44" t="s">
        <v>3806</v>
      </c>
      <c r="S1457" s="44" t="s">
        <v>7948</v>
      </c>
      <c r="T1457" s="44" t="s">
        <v>1178</v>
      </c>
      <c r="U1457" s="44">
        <v>40</v>
      </c>
      <c r="V1457" s="44" t="s">
        <v>42</v>
      </c>
      <c r="W1457" s="44" t="str">
        <f>VLOOKUP(D1457,TIPOLOGIA!A:F,6,0)</f>
        <v>TERRESTRE</v>
      </c>
      <c r="X1457" s="44" t="s">
        <v>1390</v>
      </c>
      <c r="Y1457" s="44">
        <v>1</v>
      </c>
      <c r="Z1457" s="63">
        <f>IF(T1457="SOPORTE_TELEFÓNICO",'TARIFAS 2025'!$B$14,IF(V1457="PRINCIPAL",'TARIFAS 2025'!$B$11,IF(V1457="INTERMEDIA",'TARIFAS 2025'!$C$11,IF(V1457="LEJANA",'TARIFAS 2025'!$D$11))))</f>
        <v>31419</v>
      </c>
      <c r="AA1457" s="63">
        <f t="shared" si="23"/>
        <v>31419</v>
      </c>
    </row>
    <row r="1458" spans="1:27" s="35" customFormat="1">
      <c r="A1458" s="44" t="s">
        <v>73</v>
      </c>
      <c r="B1458" s="44" t="str">
        <f>VLOOKUP(A1458,'CENTROS DE COSTOS'!A:D,2,0)</f>
        <v>0036-0004</v>
      </c>
      <c r="C1458" s="44" t="str">
        <f>VLOOKUP(A1458,'CENTROS DE COSTOS'!A:D,3,0)</f>
        <v>Wompi Centro</v>
      </c>
      <c r="D1458" s="44">
        <v>11001</v>
      </c>
      <c r="E1458" s="44">
        <v>2908512</v>
      </c>
      <c r="F1458" s="44">
        <v>49242</v>
      </c>
      <c r="G1458" s="44" t="s">
        <v>35</v>
      </c>
      <c r="H1458" s="44" t="s">
        <v>620</v>
      </c>
      <c r="I1458" s="44" t="s">
        <v>2057</v>
      </c>
      <c r="J1458" s="44" t="s">
        <v>7949</v>
      </c>
      <c r="K1458" s="44" t="s">
        <v>1174</v>
      </c>
      <c r="L1458" s="44" t="s">
        <v>7950</v>
      </c>
      <c r="M1458" s="52">
        <v>45950.660416666666</v>
      </c>
      <c r="N1458" s="52">
        <v>45951.463194444441</v>
      </c>
      <c r="O1458" s="44" t="s">
        <v>37</v>
      </c>
      <c r="P1458" s="44" t="s">
        <v>37</v>
      </c>
      <c r="Q1458" s="44" t="s">
        <v>3805</v>
      </c>
      <c r="R1458" s="44" t="s">
        <v>3806</v>
      </c>
      <c r="S1458" s="44" t="s">
        <v>7951</v>
      </c>
      <c r="T1458" s="44" t="s">
        <v>1178</v>
      </c>
      <c r="U1458" s="44">
        <v>24</v>
      </c>
      <c r="V1458" s="44" t="s">
        <v>42</v>
      </c>
      <c r="W1458" s="44" t="str">
        <f>VLOOKUP(D1458,TIPOLOGIA!A:F,6,0)</f>
        <v>TERRESTRE</v>
      </c>
      <c r="X1458" s="44" t="s">
        <v>2253</v>
      </c>
      <c r="Y1458" s="44">
        <v>1</v>
      </c>
      <c r="Z1458" s="63">
        <f>IF(T1458="SOPORTE_TELEFÓNICO",'TARIFAS 2025'!$B$14,IF(V1458="PRINCIPAL",'TARIFAS 2025'!$B$11,IF(V1458="INTERMEDIA",'TARIFAS 2025'!$C$11,IF(V1458="LEJANA",'TARIFAS 2025'!$D$11))))</f>
        <v>31419</v>
      </c>
      <c r="AA1458" s="63">
        <f t="shared" si="23"/>
        <v>31419</v>
      </c>
    </row>
    <row r="1459" spans="1:27" s="35" customFormat="1">
      <c r="A1459" s="44" t="s">
        <v>91</v>
      </c>
      <c r="B1459" s="44" t="str">
        <f>VLOOKUP(A1459,'CENTROS DE COSTOS'!A:D,2,0)</f>
        <v>0036-0001</v>
      </c>
      <c r="C1459" s="44" t="str">
        <f>VLOOKUP(A1459,'CENTROS DE COSTOS'!A:D,3,0)</f>
        <v>Wompi Costa</v>
      </c>
      <c r="D1459" s="44">
        <v>23001</v>
      </c>
      <c r="E1459" s="44">
        <v>2895272</v>
      </c>
      <c r="F1459" s="44">
        <v>69790</v>
      </c>
      <c r="G1459" s="44" t="s">
        <v>35</v>
      </c>
      <c r="H1459" s="44" t="s">
        <v>278</v>
      </c>
      <c r="I1459" s="44" t="s">
        <v>91</v>
      </c>
      <c r="J1459" s="44" t="s">
        <v>7952</v>
      </c>
      <c r="K1459" s="44" t="s">
        <v>1174</v>
      </c>
      <c r="L1459" s="44" t="s">
        <v>7953</v>
      </c>
      <c r="M1459" s="52">
        <v>45947.385416666664</v>
      </c>
      <c r="N1459" s="52">
        <v>45951.465277777781</v>
      </c>
      <c r="O1459" s="44" t="s">
        <v>37</v>
      </c>
      <c r="P1459" s="44" t="s">
        <v>37</v>
      </c>
      <c r="Q1459" s="44" t="s">
        <v>3805</v>
      </c>
      <c r="R1459" s="44" t="s">
        <v>3806</v>
      </c>
      <c r="S1459" s="44" t="s">
        <v>7954</v>
      </c>
      <c r="T1459" s="44" t="s">
        <v>1178</v>
      </c>
      <c r="U1459" s="44">
        <v>24</v>
      </c>
      <c r="V1459" s="44" t="s">
        <v>42</v>
      </c>
      <c r="W1459" s="44" t="str">
        <f>VLOOKUP(D1459,TIPOLOGIA!A:F,6,0)</f>
        <v>TERRESTRE</v>
      </c>
      <c r="X1459" s="44" t="s">
        <v>3359</v>
      </c>
      <c r="Y1459" s="44">
        <v>1</v>
      </c>
      <c r="Z1459" s="63">
        <f>IF(T1459="SOPORTE_TELEFÓNICO",'TARIFAS 2025'!$B$14,IF(V1459="PRINCIPAL",'TARIFAS 2025'!$B$11,IF(V1459="INTERMEDIA",'TARIFAS 2025'!$C$11,IF(V1459="LEJANA",'TARIFAS 2025'!$D$11))))</f>
        <v>31419</v>
      </c>
      <c r="AA1459" s="63">
        <f t="shared" si="23"/>
        <v>31419</v>
      </c>
    </row>
    <row r="1460" spans="1:27" s="35" customFormat="1">
      <c r="A1460" s="44" t="s">
        <v>70</v>
      </c>
      <c r="B1460" s="44" t="str">
        <f>VLOOKUP(A1460,'CENTROS DE COSTOS'!A:D,2,0)</f>
        <v>0036-0001</v>
      </c>
      <c r="C1460" s="44" t="str">
        <f>VLOOKUP(A1460,'CENTROS DE COSTOS'!A:D,3,0)</f>
        <v>Wompi Costa</v>
      </c>
      <c r="D1460" s="44">
        <v>8001</v>
      </c>
      <c r="E1460" s="44">
        <v>2909098</v>
      </c>
      <c r="F1460" s="44">
        <v>75247</v>
      </c>
      <c r="G1460" s="44" t="s">
        <v>35</v>
      </c>
      <c r="H1460" s="44" t="s">
        <v>255</v>
      </c>
      <c r="I1460" s="44" t="s">
        <v>70</v>
      </c>
      <c r="J1460" s="44" t="s">
        <v>7955</v>
      </c>
      <c r="K1460" s="44" t="s">
        <v>1174</v>
      </c>
      <c r="L1460" s="44" t="s">
        <v>7956</v>
      </c>
      <c r="M1460" s="52">
        <v>45950.697916666664</v>
      </c>
      <c r="N1460" s="52">
        <v>45951.46597222222</v>
      </c>
      <c r="O1460" s="44" t="s">
        <v>37</v>
      </c>
      <c r="P1460" s="44" t="s">
        <v>37</v>
      </c>
      <c r="Q1460" s="44" t="s">
        <v>3805</v>
      </c>
      <c r="R1460" s="44" t="s">
        <v>3806</v>
      </c>
      <c r="S1460" s="44" t="s">
        <v>7957</v>
      </c>
      <c r="T1460" s="44" t="s">
        <v>1178</v>
      </c>
      <c r="U1460" s="44">
        <v>24</v>
      </c>
      <c r="V1460" s="44" t="s">
        <v>42</v>
      </c>
      <c r="W1460" s="44" t="str">
        <f>VLOOKUP(D1460,TIPOLOGIA!A:F,6,0)</f>
        <v>TERRESTRE</v>
      </c>
      <c r="X1460" s="44" t="s">
        <v>3928</v>
      </c>
      <c r="Y1460" s="44">
        <v>1</v>
      </c>
      <c r="Z1460" s="63">
        <f>IF(T1460="SOPORTE_TELEFÓNICO",'TARIFAS 2025'!$B$14,IF(V1460="PRINCIPAL",'TARIFAS 2025'!$B$11,IF(V1460="INTERMEDIA",'TARIFAS 2025'!$C$11,IF(V1460="LEJANA",'TARIFAS 2025'!$D$11))))</f>
        <v>31419</v>
      </c>
      <c r="AA1460" s="63">
        <f t="shared" si="23"/>
        <v>31419</v>
      </c>
    </row>
    <row r="1461" spans="1:27" s="35" customFormat="1">
      <c r="A1461" s="44" t="s">
        <v>90</v>
      </c>
      <c r="B1461" s="44" t="str">
        <f>VLOOKUP(A1461,'CENTROS DE COSTOS'!A:D,2,0)</f>
        <v>0036-0005</v>
      </c>
      <c r="C1461" s="44" t="str">
        <f>VLOOKUP(A1461,'CENTROS DE COSTOS'!A:D,3,0)</f>
        <v>Wompi Noroccidente</v>
      </c>
      <c r="D1461" s="44">
        <v>5001</v>
      </c>
      <c r="E1461" s="44">
        <v>2889831</v>
      </c>
      <c r="F1461" s="44">
        <v>72665</v>
      </c>
      <c r="G1461" s="44" t="s">
        <v>35</v>
      </c>
      <c r="H1461" s="44" t="s">
        <v>122</v>
      </c>
      <c r="I1461" s="44" t="s">
        <v>2044</v>
      </c>
      <c r="J1461" s="44" t="s">
        <v>7958</v>
      </c>
      <c r="K1461" s="44" t="s">
        <v>1174</v>
      </c>
      <c r="L1461" s="44" t="s">
        <v>7959</v>
      </c>
      <c r="M1461" s="52">
        <v>45946.40347222222</v>
      </c>
      <c r="N1461" s="52">
        <v>45951.46597222222</v>
      </c>
      <c r="O1461" s="44" t="s">
        <v>37</v>
      </c>
      <c r="P1461" s="44" t="s">
        <v>37</v>
      </c>
      <c r="Q1461" s="44" t="s">
        <v>3805</v>
      </c>
      <c r="R1461" s="44" t="s">
        <v>3806</v>
      </c>
      <c r="S1461" s="44" t="s">
        <v>7960</v>
      </c>
      <c r="T1461" s="44" t="s">
        <v>1178</v>
      </c>
      <c r="U1461" s="44">
        <v>32</v>
      </c>
      <c r="V1461" s="44" t="s">
        <v>42</v>
      </c>
      <c r="W1461" s="44" t="str">
        <f>VLOOKUP(D1461,TIPOLOGIA!A:F,6,0)</f>
        <v>TERRESTRE</v>
      </c>
      <c r="X1461" s="44" t="s">
        <v>3658</v>
      </c>
      <c r="Y1461" s="44">
        <v>1</v>
      </c>
      <c r="Z1461" s="63">
        <f>IF(T1461="SOPORTE_TELEFÓNICO",'TARIFAS 2025'!$B$14,IF(V1461="PRINCIPAL",'TARIFAS 2025'!$B$11,IF(V1461="INTERMEDIA",'TARIFAS 2025'!$C$11,IF(V1461="LEJANA",'TARIFAS 2025'!$D$11))))</f>
        <v>31419</v>
      </c>
      <c r="AA1461" s="63">
        <f t="shared" si="23"/>
        <v>31419</v>
      </c>
    </row>
    <row r="1462" spans="1:27" s="35" customFormat="1">
      <c r="A1462" s="44" t="s">
        <v>97</v>
      </c>
      <c r="B1462" s="44" t="str">
        <f>VLOOKUP(A1462,'CENTROS DE COSTOS'!A:D,2,0)</f>
        <v>0036-0001</v>
      </c>
      <c r="C1462" s="44" t="str">
        <f>VLOOKUP(A1462,'CENTROS DE COSTOS'!A:D,3,0)</f>
        <v>Wompi Costa</v>
      </c>
      <c r="D1462" s="44">
        <v>70001</v>
      </c>
      <c r="E1462" s="44">
        <v>2896862</v>
      </c>
      <c r="F1462" s="44">
        <v>16421</v>
      </c>
      <c r="G1462" s="44" t="s">
        <v>35</v>
      </c>
      <c r="H1462" s="44" t="s">
        <v>506</v>
      </c>
      <c r="I1462" s="44" t="s">
        <v>97</v>
      </c>
      <c r="J1462" s="44" t="s">
        <v>7961</v>
      </c>
      <c r="K1462" s="44" t="s">
        <v>1174</v>
      </c>
      <c r="L1462" s="44" t="s">
        <v>7962</v>
      </c>
      <c r="M1462" s="52">
        <v>45947.500694444447</v>
      </c>
      <c r="N1462" s="52">
        <v>45951.466666666667</v>
      </c>
      <c r="O1462" s="44" t="s">
        <v>37</v>
      </c>
      <c r="P1462" s="44" t="s">
        <v>37</v>
      </c>
      <c r="Q1462" s="44" t="s">
        <v>3805</v>
      </c>
      <c r="R1462" s="44" t="s">
        <v>3806</v>
      </c>
      <c r="S1462" s="44" t="s">
        <v>7963</v>
      </c>
      <c r="T1462" s="44" t="s">
        <v>1178</v>
      </c>
      <c r="U1462" s="44">
        <v>16</v>
      </c>
      <c r="V1462" s="44" t="s">
        <v>42</v>
      </c>
      <c r="W1462" s="44" t="str">
        <f>VLOOKUP(D1462,TIPOLOGIA!A:F,6,0)</f>
        <v>TERRESTRE</v>
      </c>
      <c r="X1462" s="44" t="s">
        <v>3837</v>
      </c>
      <c r="Y1462" s="44">
        <v>1</v>
      </c>
      <c r="Z1462" s="63">
        <f>IF(T1462="SOPORTE_TELEFÓNICO",'TARIFAS 2025'!$B$14,IF(V1462="PRINCIPAL",'TARIFAS 2025'!$B$11,IF(V1462="INTERMEDIA",'TARIFAS 2025'!$C$11,IF(V1462="LEJANA",'TARIFAS 2025'!$D$11))))</f>
        <v>31419</v>
      </c>
      <c r="AA1462" s="63">
        <f t="shared" si="23"/>
        <v>31419</v>
      </c>
    </row>
    <row r="1463" spans="1:27" s="35" customFormat="1">
      <c r="A1463" s="44" t="s">
        <v>90</v>
      </c>
      <c r="B1463" s="44" t="str">
        <f>VLOOKUP(A1463,'CENTROS DE COSTOS'!A:D,2,0)</f>
        <v>0036-0005</v>
      </c>
      <c r="C1463" s="44" t="str">
        <f>VLOOKUP(A1463,'CENTROS DE COSTOS'!A:D,3,0)</f>
        <v>Wompi Noroccidente</v>
      </c>
      <c r="D1463" s="44">
        <v>5001</v>
      </c>
      <c r="E1463" s="44">
        <v>2890651</v>
      </c>
      <c r="F1463" s="44">
        <v>36971</v>
      </c>
      <c r="G1463" s="44" t="s">
        <v>35</v>
      </c>
      <c r="H1463" s="44" t="s">
        <v>122</v>
      </c>
      <c r="I1463" s="44" t="s">
        <v>90</v>
      </c>
      <c r="J1463" s="44" t="s">
        <v>7964</v>
      </c>
      <c r="K1463" s="44" t="s">
        <v>1174</v>
      </c>
      <c r="L1463" s="44" t="s">
        <v>7965</v>
      </c>
      <c r="M1463" s="52">
        <v>45946.459027777775</v>
      </c>
      <c r="N1463" s="52">
        <v>45951.467361111114</v>
      </c>
      <c r="O1463" s="44" t="s">
        <v>37</v>
      </c>
      <c r="P1463" s="44" t="s">
        <v>37</v>
      </c>
      <c r="Q1463" s="44" t="s">
        <v>3805</v>
      </c>
      <c r="R1463" s="44" t="s">
        <v>3806</v>
      </c>
      <c r="S1463" s="44" t="s">
        <v>7966</v>
      </c>
      <c r="T1463" s="44" t="s">
        <v>1178</v>
      </c>
      <c r="U1463" s="44">
        <v>56</v>
      </c>
      <c r="V1463" s="44" t="s">
        <v>42</v>
      </c>
      <c r="W1463" s="44" t="str">
        <f>VLOOKUP(D1463,TIPOLOGIA!A:F,6,0)</f>
        <v>TERRESTRE</v>
      </c>
      <c r="X1463" s="44" t="s">
        <v>2271</v>
      </c>
      <c r="Y1463" s="44">
        <v>1</v>
      </c>
      <c r="Z1463" s="63">
        <f>IF(T1463="SOPORTE_TELEFÓNICO",'TARIFAS 2025'!$B$14,IF(V1463="PRINCIPAL",'TARIFAS 2025'!$B$11,IF(V1463="INTERMEDIA",'TARIFAS 2025'!$C$11,IF(V1463="LEJANA",'TARIFAS 2025'!$D$11))))</f>
        <v>31419</v>
      </c>
      <c r="AA1463" s="63">
        <f t="shared" si="23"/>
        <v>31419</v>
      </c>
    </row>
    <row r="1464" spans="1:27" s="35" customFormat="1">
      <c r="A1464" s="44" t="s">
        <v>88</v>
      </c>
      <c r="B1464" s="44" t="str">
        <f>VLOOKUP(A1464,'CENTROS DE COSTOS'!A:D,2,0)</f>
        <v>0036-0002</v>
      </c>
      <c r="C1464" s="44" t="str">
        <f>VLOOKUP(A1464,'CENTROS DE COSTOS'!A:D,3,0)</f>
        <v>Wompi Eje Cafetero</v>
      </c>
      <c r="D1464" s="44">
        <v>17001</v>
      </c>
      <c r="E1464" s="44">
        <v>2888159</v>
      </c>
      <c r="F1464" s="44">
        <v>17027</v>
      </c>
      <c r="G1464" s="44" t="s">
        <v>35</v>
      </c>
      <c r="H1464" s="44" t="s">
        <v>128</v>
      </c>
      <c r="I1464" s="44" t="s">
        <v>88</v>
      </c>
      <c r="J1464" s="44" t="s">
        <v>7967</v>
      </c>
      <c r="K1464" s="44" t="s">
        <v>1174</v>
      </c>
      <c r="L1464" s="44" t="s">
        <v>7968</v>
      </c>
      <c r="M1464" s="52">
        <v>45946.333333333336</v>
      </c>
      <c r="N1464" s="52">
        <v>45951.467361111114</v>
      </c>
      <c r="O1464" s="44" t="s">
        <v>37</v>
      </c>
      <c r="P1464" s="44" t="s">
        <v>37</v>
      </c>
      <c r="Q1464" s="44" t="s">
        <v>3805</v>
      </c>
      <c r="R1464" s="44" t="s">
        <v>3806</v>
      </c>
      <c r="S1464" s="44" t="s">
        <v>7969</v>
      </c>
      <c r="T1464" s="44" t="s">
        <v>1178</v>
      </c>
      <c r="U1464" s="44">
        <v>64</v>
      </c>
      <c r="V1464" s="44" t="s">
        <v>42</v>
      </c>
      <c r="W1464" s="44" t="str">
        <f>VLOOKUP(D1464,TIPOLOGIA!A:F,6,0)</f>
        <v>TERRESTRE</v>
      </c>
      <c r="X1464" s="44" t="s">
        <v>3837</v>
      </c>
      <c r="Y1464" s="44">
        <v>1</v>
      </c>
      <c r="Z1464" s="63">
        <f>IF(T1464="SOPORTE_TELEFÓNICO",'TARIFAS 2025'!$B$14,IF(V1464="PRINCIPAL",'TARIFAS 2025'!$B$11,IF(V1464="INTERMEDIA",'TARIFAS 2025'!$C$11,IF(V1464="LEJANA",'TARIFAS 2025'!$D$11))))</f>
        <v>31419</v>
      </c>
      <c r="AA1464" s="63">
        <f t="shared" si="23"/>
        <v>31419</v>
      </c>
    </row>
    <row r="1465" spans="1:27" s="35" customFormat="1">
      <c r="A1465" s="44" t="s">
        <v>70</v>
      </c>
      <c r="B1465" s="44" t="str">
        <f>VLOOKUP(A1465,'CENTROS DE COSTOS'!A:D,2,0)</f>
        <v>0036-0001</v>
      </c>
      <c r="C1465" s="44" t="str">
        <f>VLOOKUP(A1465,'CENTROS DE COSTOS'!A:D,3,0)</f>
        <v>Wompi Costa</v>
      </c>
      <c r="D1465" s="44">
        <v>8001</v>
      </c>
      <c r="E1465" s="44">
        <v>2900434</v>
      </c>
      <c r="F1465" s="44">
        <v>78781</v>
      </c>
      <c r="G1465" s="44" t="s">
        <v>35</v>
      </c>
      <c r="H1465" s="44" t="s">
        <v>255</v>
      </c>
      <c r="I1465" s="44" t="s">
        <v>70</v>
      </c>
      <c r="J1465" s="44" t="s">
        <v>7970</v>
      </c>
      <c r="K1465" s="44" t="s">
        <v>1174</v>
      </c>
      <c r="L1465" s="44" t="s">
        <v>7971</v>
      </c>
      <c r="M1465" s="52">
        <v>45950.333333333336</v>
      </c>
      <c r="N1465" s="52">
        <v>45951.47152777778</v>
      </c>
      <c r="O1465" s="44" t="s">
        <v>37</v>
      </c>
      <c r="P1465" s="44" t="s">
        <v>37</v>
      </c>
      <c r="Q1465" s="44" t="s">
        <v>3805</v>
      </c>
      <c r="R1465" s="44" t="s">
        <v>3806</v>
      </c>
      <c r="S1465" s="44" t="s">
        <v>7972</v>
      </c>
      <c r="T1465" s="44" t="s">
        <v>1178</v>
      </c>
      <c r="U1465" s="44">
        <v>40</v>
      </c>
      <c r="V1465" s="44" t="s">
        <v>42</v>
      </c>
      <c r="W1465" s="44" t="str">
        <f>VLOOKUP(D1465,TIPOLOGIA!A:F,6,0)</f>
        <v>TERRESTRE</v>
      </c>
      <c r="X1465" s="44" t="s">
        <v>1440</v>
      </c>
      <c r="Y1465" s="44">
        <v>1</v>
      </c>
      <c r="Z1465" s="63">
        <f>IF(T1465="SOPORTE_TELEFÓNICO",'TARIFAS 2025'!$B$14,IF(V1465="PRINCIPAL",'TARIFAS 2025'!$B$11,IF(V1465="INTERMEDIA",'TARIFAS 2025'!$C$11,IF(V1465="LEJANA",'TARIFAS 2025'!$D$11))))</f>
        <v>31419</v>
      </c>
      <c r="AA1465" s="63">
        <f t="shared" si="23"/>
        <v>31419</v>
      </c>
    </row>
    <row r="1466" spans="1:27" s="35" customFormat="1">
      <c r="A1466" s="44" t="s">
        <v>90</v>
      </c>
      <c r="B1466" s="44" t="str">
        <f>VLOOKUP(A1466,'CENTROS DE COSTOS'!A:D,2,0)</f>
        <v>0036-0005</v>
      </c>
      <c r="C1466" s="44" t="str">
        <f>VLOOKUP(A1466,'CENTROS DE COSTOS'!A:D,3,0)</f>
        <v>Wompi Noroccidente</v>
      </c>
      <c r="D1466" s="44">
        <v>5001</v>
      </c>
      <c r="E1466" s="44">
        <v>2891537</v>
      </c>
      <c r="F1466" s="44">
        <v>37460</v>
      </c>
      <c r="G1466" s="44" t="s">
        <v>35</v>
      </c>
      <c r="H1466" s="44" t="s">
        <v>122</v>
      </c>
      <c r="I1466" s="44" t="s">
        <v>2044</v>
      </c>
      <c r="J1466" s="44" t="s">
        <v>7973</v>
      </c>
      <c r="K1466" s="44" t="s">
        <v>1174</v>
      </c>
      <c r="L1466" s="44" t="s">
        <v>7974</v>
      </c>
      <c r="M1466" s="52">
        <v>45946.534722222219</v>
      </c>
      <c r="N1466" s="52">
        <v>45951.472222222219</v>
      </c>
      <c r="O1466" s="44" t="s">
        <v>37</v>
      </c>
      <c r="P1466" s="44" t="s">
        <v>37</v>
      </c>
      <c r="Q1466" s="44" t="s">
        <v>3805</v>
      </c>
      <c r="R1466" s="44" t="s">
        <v>3806</v>
      </c>
      <c r="S1466" s="44" t="s">
        <v>7975</v>
      </c>
      <c r="T1466" s="44" t="s">
        <v>1178</v>
      </c>
      <c r="U1466" s="44">
        <v>64</v>
      </c>
      <c r="V1466" s="44" t="s">
        <v>42</v>
      </c>
      <c r="W1466" s="44" t="str">
        <f>VLOOKUP(D1466,TIPOLOGIA!A:F,6,0)</f>
        <v>TERRESTRE</v>
      </c>
      <c r="X1466" s="44" t="s">
        <v>4388</v>
      </c>
      <c r="Y1466" s="44">
        <v>1</v>
      </c>
      <c r="Z1466" s="63">
        <f>IF(T1466="SOPORTE_TELEFÓNICO",'TARIFAS 2025'!$B$14,IF(V1466="PRINCIPAL",'TARIFAS 2025'!$B$11,IF(V1466="INTERMEDIA",'TARIFAS 2025'!$C$11,IF(V1466="LEJANA",'TARIFAS 2025'!$D$11))))</f>
        <v>31419</v>
      </c>
      <c r="AA1466" s="63">
        <f t="shared" si="23"/>
        <v>31419</v>
      </c>
    </row>
    <row r="1467" spans="1:27" s="35" customFormat="1">
      <c r="A1467" s="44" t="s">
        <v>90</v>
      </c>
      <c r="B1467" s="44" t="str">
        <f>VLOOKUP(A1467,'CENTROS DE COSTOS'!A:D,2,0)</f>
        <v>0036-0005</v>
      </c>
      <c r="C1467" s="44" t="str">
        <f>VLOOKUP(A1467,'CENTROS DE COSTOS'!A:D,3,0)</f>
        <v>Wompi Noroccidente</v>
      </c>
      <c r="D1467" s="44">
        <v>5001</v>
      </c>
      <c r="E1467" s="44">
        <v>2892686</v>
      </c>
      <c r="F1467" s="44">
        <v>80082</v>
      </c>
      <c r="G1467" s="44" t="s">
        <v>35</v>
      </c>
      <c r="H1467" s="44" t="s">
        <v>122</v>
      </c>
      <c r="I1467" s="44" t="s">
        <v>2044</v>
      </c>
      <c r="J1467" s="44" t="s">
        <v>7976</v>
      </c>
      <c r="K1467" s="44" t="s">
        <v>1174</v>
      </c>
      <c r="L1467" s="44" t="s">
        <v>7977</v>
      </c>
      <c r="M1467" s="52">
        <v>45946.65</v>
      </c>
      <c r="N1467" s="52">
        <v>45951.474999999999</v>
      </c>
      <c r="O1467" s="44" t="s">
        <v>37</v>
      </c>
      <c r="P1467" s="44" t="s">
        <v>37</v>
      </c>
      <c r="Q1467" s="44" t="s">
        <v>3805</v>
      </c>
      <c r="R1467" s="44" t="s">
        <v>3806</v>
      </c>
      <c r="S1467" s="44" t="s">
        <v>7978</v>
      </c>
      <c r="T1467" s="44" t="s">
        <v>1178</v>
      </c>
      <c r="U1467" s="44">
        <v>24</v>
      </c>
      <c r="V1467" s="44" t="s">
        <v>42</v>
      </c>
      <c r="W1467" s="44" t="str">
        <f>VLOOKUP(D1467,TIPOLOGIA!A:F,6,0)</f>
        <v>TERRESTRE</v>
      </c>
      <c r="X1467" s="44" t="s">
        <v>3837</v>
      </c>
      <c r="Y1467" s="44">
        <v>1</v>
      </c>
      <c r="Z1467" s="63">
        <f>IF(T1467="SOPORTE_TELEFÓNICO",'TARIFAS 2025'!$B$14,IF(V1467="PRINCIPAL",'TARIFAS 2025'!$B$11,IF(V1467="INTERMEDIA",'TARIFAS 2025'!$C$11,IF(V1467="LEJANA",'TARIFAS 2025'!$D$11))))</f>
        <v>31419</v>
      </c>
      <c r="AA1467" s="63">
        <f t="shared" si="23"/>
        <v>31419</v>
      </c>
    </row>
    <row r="1468" spans="1:27" s="35" customFormat="1">
      <c r="A1468" s="44" t="s">
        <v>90</v>
      </c>
      <c r="B1468" s="44" t="str">
        <f>VLOOKUP(A1468,'CENTROS DE COSTOS'!A:D,2,0)</f>
        <v>0036-0005</v>
      </c>
      <c r="C1468" s="44" t="str">
        <f>VLOOKUP(A1468,'CENTROS DE COSTOS'!A:D,3,0)</f>
        <v>Wompi Noroccidente</v>
      </c>
      <c r="D1468" s="44">
        <v>5001</v>
      </c>
      <c r="E1468" s="44">
        <v>2893212</v>
      </c>
      <c r="F1468" s="44">
        <v>14902</v>
      </c>
      <c r="G1468" s="44" t="s">
        <v>35</v>
      </c>
      <c r="H1468" s="44" t="s">
        <v>122</v>
      </c>
      <c r="I1468" s="44" t="s">
        <v>2044</v>
      </c>
      <c r="J1468" s="44" t="s">
        <v>7979</v>
      </c>
      <c r="K1468" s="44" t="s">
        <v>1174</v>
      </c>
      <c r="L1468" s="44" t="s">
        <v>7980</v>
      </c>
      <c r="M1468" s="52">
        <v>45946.67291666667</v>
      </c>
      <c r="N1468" s="52">
        <v>45951.475694444445</v>
      </c>
      <c r="O1468" s="44" t="s">
        <v>37</v>
      </c>
      <c r="P1468" s="44" t="s">
        <v>37</v>
      </c>
      <c r="Q1468" s="44" t="s">
        <v>3805</v>
      </c>
      <c r="R1468" s="44" t="s">
        <v>3806</v>
      </c>
      <c r="S1468" s="44" t="s">
        <v>7981</v>
      </c>
      <c r="T1468" s="44" t="s">
        <v>1178</v>
      </c>
      <c r="U1468" s="44">
        <v>64</v>
      </c>
      <c r="V1468" s="44" t="s">
        <v>42</v>
      </c>
      <c r="W1468" s="44" t="str">
        <f>VLOOKUP(D1468,TIPOLOGIA!A:F,6,0)</f>
        <v>TERRESTRE</v>
      </c>
      <c r="X1468" s="44" t="s">
        <v>3837</v>
      </c>
      <c r="Y1468" s="44">
        <v>1</v>
      </c>
      <c r="Z1468" s="63">
        <f>IF(T1468="SOPORTE_TELEFÓNICO",'TARIFAS 2025'!$B$14,IF(V1468="PRINCIPAL",'TARIFAS 2025'!$B$11,IF(V1468="INTERMEDIA",'TARIFAS 2025'!$C$11,IF(V1468="LEJANA",'TARIFAS 2025'!$D$11))))</f>
        <v>31419</v>
      </c>
      <c r="AA1468" s="63">
        <f t="shared" si="23"/>
        <v>31419</v>
      </c>
    </row>
    <row r="1469" spans="1:27" s="35" customFormat="1">
      <c r="A1469" s="44" t="s">
        <v>73</v>
      </c>
      <c r="B1469" s="44" t="str">
        <f>VLOOKUP(A1469,'CENTROS DE COSTOS'!A:D,2,0)</f>
        <v>0036-0004</v>
      </c>
      <c r="C1469" s="44" t="str">
        <f>VLOOKUP(A1469,'CENTROS DE COSTOS'!A:D,3,0)</f>
        <v>Wompi Centro</v>
      </c>
      <c r="D1469" s="44">
        <v>11001</v>
      </c>
      <c r="E1469" s="44">
        <v>2900162</v>
      </c>
      <c r="F1469" s="44">
        <v>32125</v>
      </c>
      <c r="G1469" s="44" t="s">
        <v>35</v>
      </c>
      <c r="H1469" s="44" t="s">
        <v>620</v>
      </c>
      <c r="I1469" s="44" t="s">
        <v>73</v>
      </c>
      <c r="J1469" s="44" t="s">
        <v>7982</v>
      </c>
      <c r="K1469" s="44" t="s">
        <v>1174</v>
      </c>
      <c r="L1469" s="44" t="s">
        <v>7983</v>
      </c>
      <c r="M1469" s="52">
        <v>45950.333333333336</v>
      </c>
      <c r="N1469" s="52">
        <v>45951.490972222222</v>
      </c>
      <c r="O1469" s="44" t="s">
        <v>37</v>
      </c>
      <c r="P1469" s="44" t="s">
        <v>37</v>
      </c>
      <c r="Q1469" s="44" t="s">
        <v>3805</v>
      </c>
      <c r="R1469" s="44" t="s">
        <v>3806</v>
      </c>
      <c r="S1469" s="44" t="s">
        <v>7984</v>
      </c>
      <c r="T1469" s="44" t="s">
        <v>1178</v>
      </c>
      <c r="U1469" s="44">
        <v>64</v>
      </c>
      <c r="V1469" s="44" t="s">
        <v>42</v>
      </c>
      <c r="W1469" s="44" t="str">
        <f>VLOOKUP(D1469,TIPOLOGIA!A:F,6,0)</f>
        <v>TERRESTRE</v>
      </c>
      <c r="X1469" s="44" t="s">
        <v>3837</v>
      </c>
      <c r="Y1469" s="44">
        <v>1</v>
      </c>
      <c r="Z1469" s="63">
        <f>IF(T1469="SOPORTE_TELEFÓNICO",'TARIFAS 2025'!$B$14,IF(V1469="PRINCIPAL",'TARIFAS 2025'!$B$11,IF(V1469="INTERMEDIA",'TARIFAS 2025'!$C$11,IF(V1469="LEJANA",'TARIFAS 2025'!$D$11))))</f>
        <v>31419</v>
      </c>
      <c r="AA1469" s="63">
        <f t="shared" si="23"/>
        <v>31419</v>
      </c>
    </row>
    <row r="1470" spans="1:27" s="35" customFormat="1">
      <c r="A1470" s="44" t="s">
        <v>73</v>
      </c>
      <c r="B1470" s="44" t="str">
        <f>VLOOKUP(A1470,'CENTROS DE COSTOS'!A:D,2,0)</f>
        <v>0036-0004</v>
      </c>
      <c r="C1470" s="44" t="str">
        <f>VLOOKUP(A1470,'CENTROS DE COSTOS'!A:D,3,0)</f>
        <v>Wompi Centro</v>
      </c>
      <c r="D1470" s="44">
        <v>11001</v>
      </c>
      <c r="E1470" s="44">
        <v>2900270</v>
      </c>
      <c r="F1470" s="44">
        <v>73441</v>
      </c>
      <c r="G1470" s="44" t="s">
        <v>35</v>
      </c>
      <c r="H1470" s="44" t="s">
        <v>620</v>
      </c>
      <c r="I1470" s="44" t="s">
        <v>2057</v>
      </c>
      <c r="J1470" s="44" t="s">
        <v>7985</v>
      </c>
      <c r="K1470" s="44" t="s">
        <v>1174</v>
      </c>
      <c r="L1470" s="44" t="s">
        <v>7986</v>
      </c>
      <c r="M1470" s="52">
        <v>45950.333333333336</v>
      </c>
      <c r="N1470" s="52">
        <v>45951.494444444441</v>
      </c>
      <c r="O1470" s="44" t="s">
        <v>37</v>
      </c>
      <c r="P1470" s="44" t="s">
        <v>37</v>
      </c>
      <c r="Q1470" s="44" t="s">
        <v>3805</v>
      </c>
      <c r="R1470" s="44" t="s">
        <v>3806</v>
      </c>
      <c r="S1470" s="44" t="s">
        <v>7987</v>
      </c>
      <c r="T1470" s="44" t="s">
        <v>1178</v>
      </c>
      <c r="U1470" s="44">
        <v>24</v>
      </c>
      <c r="V1470" s="44" t="s">
        <v>42</v>
      </c>
      <c r="W1470" s="44" t="str">
        <f>VLOOKUP(D1470,TIPOLOGIA!A:F,6,0)</f>
        <v>TERRESTRE</v>
      </c>
      <c r="X1470" s="44" t="s">
        <v>1309</v>
      </c>
      <c r="Y1470" s="44">
        <v>1</v>
      </c>
      <c r="Z1470" s="63">
        <f>IF(T1470="SOPORTE_TELEFÓNICO",'TARIFAS 2025'!$B$14,IF(V1470="PRINCIPAL",'TARIFAS 2025'!$B$11,IF(V1470="INTERMEDIA",'TARIFAS 2025'!$C$11,IF(V1470="LEJANA",'TARIFAS 2025'!$D$11))))</f>
        <v>31419</v>
      </c>
      <c r="AA1470" s="63">
        <f t="shared" si="23"/>
        <v>31419</v>
      </c>
    </row>
    <row r="1471" spans="1:27" s="35" customFormat="1">
      <c r="A1471" s="44" t="s">
        <v>82</v>
      </c>
      <c r="B1471" s="44" t="str">
        <f>VLOOKUP(A1471,'CENTROS DE COSTOS'!A:D,2,0)</f>
        <v>0036-0001</v>
      </c>
      <c r="C1471" s="44" t="str">
        <f>VLOOKUP(A1471,'CENTROS DE COSTOS'!A:D,3,0)</f>
        <v>Wompi Costa</v>
      </c>
      <c r="D1471" s="44">
        <v>13001</v>
      </c>
      <c r="E1471" s="44">
        <v>2907976</v>
      </c>
      <c r="F1471" s="44">
        <v>41933</v>
      </c>
      <c r="G1471" s="44" t="s">
        <v>35</v>
      </c>
      <c r="H1471" s="44" t="s">
        <v>277</v>
      </c>
      <c r="I1471" s="44" t="s">
        <v>82</v>
      </c>
      <c r="J1471" s="44" t="s">
        <v>7988</v>
      </c>
      <c r="K1471" s="44" t="s">
        <v>1174</v>
      </c>
      <c r="L1471" s="44" t="s">
        <v>7989</v>
      </c>
      <c r="M1471" s="52">
        <v>45950.63958333333</v>
      </c>
      <c r="N1471" s="52">
        <v>45951.502083333333</v>
      </c>
      <c r="O1471" s="44" t="s">
        <v>37</v>
      </c>
      <c r="P1471" s="44" t="s">
        <v>37</v>
      </c>
      <c r="Q1471" s="44" t="s">
        <v>3805</v>
      </c>
      <c r="R1471" s="44" t="s">
        <v>3806</v>
      </c>
      <c r="S1471" s="44" t="s">
        <v>7990</v>
      </c>
      <c r="T1471" s="44" t="s">
        <v>1178</v>
      </c>
      <c r="U1471" s="44">
        <v>48</v>
      </c>
      <c r="V1471" s="44" t="s">
        <v>42</v>
      </c>
      <c r="W1471" s="44" t="str">
        <f>VLOOKUP(D1471,TIPOLOGIA!A:F,6,0)</f>
        <v>TERRESTRE</v>
      </c>
      <c r="X1471" s="44" t="s">
        <v>1390</v>
      </c>
      <c r="Y1471" s="44">
        <v>1</v>
      </c>
      <c r="Z1471" s="63">
        <f>IF(T1471="SOPORTE_TELEFÓNICO",'TARIFAS 2025'!$B$14,IF(V1471="PRINCIPAL",'TARIFAS 2025'!$B$11,IF(V1471="INTERMEDIA",'TARIFAS 2025'!$C$11,IF(V1471="LEJANA",'TARIFAS 2025'!$D$11))))</f>
        <v>31419</v>
      </c>
      <c r="AA1471" s="63">
        <f t="shared" si="23"/>
        <v>31419</v>
      </c>
    </row>
    <row r="1472" spans="1:27" s="35" customFormat="1">
      <c r="A1472" s="44" t="s">
        <v>88</v>
      </c>
      <c r="B1472" s="44" t="str">
        <f>VLOOKUP(A1472,'CENTROS DE COSTOS'!A:D,2,0)</f>
        <v>0036-0002</v>
      </c>
      <c r="C1472" s="44" t="str">
        <f>VLOOKUP(A1472,'CENTROS DE COSTOS'!A:D,3,0)</f>
        <v>Wompi Eje Cafetero</v>
      </c>
      <c r="D1472" s="44">
        <v>17001</v>
      </c>
      <c r="E1472" s="44">
        <v>2893599</v>
      </c>
      <c r="F1472" s="44">
        <v>76015</v>
      </c>
      <c r="G1472" s="44" t="s">
        <v>35</v>
      </c>
      <c r="H1472" s="44" t="s">
        <v>128</v>
      </c>
      <c r="I1472" s="44" t="s">
        <v>88</v>
      </c>
      <c r="J1472" s="44" t="s">
        <v>7991</v>
      </c>
      <c r="K1472" s="44" t="s">
        <v>1174</v>
      </c>
      <c r="L1472" s="44" t="s">
        <v>7992</v>
      </c>
      <c r="M1472" s="52">
        <v>45947.333333333336</v>
      </c>
      <c r="N1472" s="52">
        <v>45951.504166666666</v>
      </c>
      <c r="O1472" s="44" t="s">
        <v>37</v>
      </c>
      <c r="P1472" s="44" t="s">
        <v>37</v>
      </c>
      <c r="Q1472" s="44" t="s">
        <v>3805</v>
      </c>
      <c r="R1472" s="44" t="s">
        <v>3806</v>
      </c>
      <c r="S1472" s="44" t="s">
        <v>7993</v>
      </c>
      <c r="T1472" s="44" t="s">
        <v>1178</v>
      </c>
      <c r="U1472" s="44">
        <v>48</v>
      </c>
      <c r="V1472" s="44" t="s">
        <v>42</v>
      </c>
      <c r="W1472" s="44" t="str">
        <f>VLOOKUP(D1472,TIPOLOGIA!A:F,6,0)</f>
        <v>TERRESTRE</v>
      </c>
      <c r="X1472" s="44" t="s">
        <v>2171</v>
      </c>
      <c r="Y1472" s="44">
        <v>1</v>
      </c>
      <c r="Z1472" s="63">
        <f>IF(T1472="SOPORTE_TELEFÓNICO",'TARIFAS 2025'!$B$14,IF(V1472="PRINCIPAL",'TARIFAS 2025'!$B$11,IF(V1472="INTERMEDIA",'TARIFAS 2025'!$C$11,IF(V1472="LEJANA",'TARIFAS 2025'!$D$11))))</f>
        <v>31419</v>
      </c>
      <c r="AA1472" s="63">
        <f t="shared" si="23"/>
        <v>31419</v>
      </c>
    </row>
    <row r="1473" spans="1:27" s="35" customFormat="1">
      <c r="A1473" s="44" t="s">
        <v>79</v>
      </c>
      <c r="B1473" s="44" t="str">
        <f>VLOOKUP(A1473,'CENTROS DE COSTOS'!A:D,2,0)</f>
        <v>0036-0003</v>
      </c>
      <c r="C1473" s="44" t="str">
        <f>VLOOKUP(A1473,'CENTROS DE COSTOS'!A:D,3,0)</f>
        <v>Wompi Suroccidente</v>
      </c>
      <c r="D1473" s="44">
        <v>76275</v>
      </c>
      <c r="E1473" s="44">
        <v>2896869</v>
      </c>
      <c r="F1473" s="44">
        <v>78277</v>
      </c>
      <c r="G1473" s="44" t="s">
        <v>35</v>
      </c>
      <c r="H1473" s="44" t="s">
        <v>1103</v>
      </c>
      <c r="I1473" s="44" t="s">
        <v>1117</v>
      </c>
      <c r="J1473" s="44" t="s">
        <v>7994</v>
      </c>
      <c r="K1473" s="44" t="s">
        <v>1174</v>
      </c>
      <c r="L1473" s="44" t="s">
        <v>7995</v>
      </c>
      <c r="M1473" s="52">
        <v>45947.503472222219</v>
      </c>
      <c r="N1473" s="52">
        <v>45951.511805555558</v>
      </c>
      <c r="O1473" s="44" t="s">
        <v>37</v>
      </c>
      <c r="P1473" s="44" t="s">
        <v>37</v>
      </c>
      <c r="Q1473" s="44" t="s">
        <v>3805</v>
      </c>
      <c r="R1473" s="44" t="s">
        <v>3806</v>
      </c>
      <c r="S1473" s="44" t="s">
        <v>7996</v>
      </c>
      <c r="T1473" s="44" t="s">
        <v>3828</v>
      </c>
      <c r="U1473" s="44">
        <v>16</v>
      </c>
      <c r="V1473" s="44" t="s">
        <v>43</v>
      </c>
      <c r="W1473" s="44" t="str">
        <f>VLOOKUP(D1473,TIPOLOGIA!A:F,6,0)</f>
        <v>TERRESTRE</v>
      </c>
      <c r="X1473" s="44" t="s">
        <v>1440</v>
      </c>
      <c r="Y1473" s="44">
        <v>1</v>
      </c>
      <c r="Z1473" s="63">
        <f>IF(T1473="SOPORTE_TELEFÓNICO",'TARIFAS 2025'!$B$14,IF(V1473="PRINCIPAL",'TARIFAS 2025'!$B$11,IF(V1473="INTERMEDIA",'TARIFAS 2025'!$C$11,IF(V1473="LEJANA",'TARIFAS 2025'!$D$11))))</f>
        <v>36351</v>
      </c>
      <c r="AA1473" s="63">
        <f t="shared" si="23"/>
        <v>36351</v>
      </c>
    </row>
    <row r="1474" spans="1:27" s="35" customFormat="1">
      <c r="A1474" s="44" t="s">
        <v>79</v>
      </c>
      <c r="B1474" s="44" t="str">
        <f>VLOOKUP(A1474,'CENTROS DE COSTOS'!A:D,2,0)</f>
        <v>0036-0003</v>
      </c>
      <c r="C1474" s="44" t="str">
        <f>VLOOKUP(A1474,'CENTROS DE COSTOS'!A:D,3,0)</f>
        <v>Wompi Suroccidente</v>
      </c>
      <c r="D1474" s="44">
        <v>19821</v>
      </c>
      <c r="E1474" s="44">
        <v>2894727</v>
      </c>
      <c r="F1474" s="44">
        <v>81298</v>
      </c>
      <c r="G1474" s="44" t="s">
        <v>35</v>
      </c>
      <c r="H1474" s="44" t="s">
        <v>500</v>
      </c>
      <c r="I1474" s="44" t="s">
        <v>534</v>
      </c>
      <c r="J1474" s="44" t="s">
        <v>7997</v>
      </c>
      <c r="K1474" s="44" t="s">
        <v>1174</v>
      </c>
      <c r="L1474" s="44" t="s">
        <v>7998</v>
      </c>
      <c r="M1474" s="52">
        <v>45947.339583333334</v>
      </c>
      <c r="N1474" s="52">
        <v>45951.511805555558</v>
      </c>
      <c r="O1474" s="44" t="s">
        <v>37</v>
      </c>
      <c r="P1474" s="44" t="s">
        <v>37</v>
      </c>
      <c r="Q1474" s="44" t="s">
        <v>3805</v>
      </c>
      <c r="R1474" s="44" t="s">
        <v>3806</v>
      </c>
      <c r="S1474" s="44" t="s">
        <v>7999</v>
      </c>
      <c r="T1474" s="44" t="s">
        <v>3828</v>
      </c>
      <c r="U1474" s="44">
        <v>8</v>
      </c>
      <c r="V1474" s="44" t="s">
        <v>44</v>
      </c>
      <c r="W1474" s="44" t="str">
        <f>VLOOKUP(D1474,TIPOLOGIA!A:F,6,0)</f>
        <v>TERRESTRE</v>
      </c>
      <c r="X1474" s="44" t="s">
        <v>1503</v>
      </c>
      <c r="Y1474" s="44">
        <v>1</v>
      </c>
      <c r="Z1474" s="63">
        <f>IF(T1474="SOPORTE_TELEFÓNICO",'TARIFAS 2025'!$B$14,IF(V1474="PRINCIPAL",'TARIFAS 2025'!$B$11,IF(V1474="INTERMEDIA",'TARIFAS 2025'!$C$11,IF(V1474="LEJANA",'TARIFAS 2025'!$D$11))))</f>
        <v>40250</v>
      </c>
      <c r="AA1474" s="63">
        <f t="shared" si="23"/>
        <v>40250</v>
      </c>
    </row>
    <row r="1475" spans="1:27" s="35" customFormat="1">
      <c r="A1475" s="44" t="s">
        <v>91</v>
      </c>
      <c r="B1475" s="44" t="str">
        <f>VLOOKUP(A1475,'CENTROS DE COSTOS'!A:D,2,0)</f>
        <v>0036-0001</v>
      </c>
      <c r="C1475" s="44" t="str">
        <f>VLOOKUP(A1475,'CENTROS DE COSTOS'!A:D,3,0)</f>
        <v>Wompi Costa</v>
      </c>
      <c r="D1475" s="44">
        <v>23162</v>
      </c>
      <c r="E1475" s="44">
        <v>2895019</v>
      </c>
      <c r="F1475" s="44">
        <v>80359</v>
      </c>
      <c r="G1475" s="44" t="s">
        <v>35</v>
      </c>
      <c r="H1475" s="44" t="s">
        <v>278</v>
      </c>
      <c r="I1475" s="44" t="s">
        <v>597</v>
      </c>
      <c r="J1475" s="44" t="s">
        <v>8000</v>
      </c>
      <c r="K1475" s="44" t="s">
        <v>1174</v>
      </c>
      <c r="L1475" s="44" t="s">
        <v>8001</v>
      </c>
      <c r="M1475" s="52">
        <v>45947.363888888889</v>
      </c>
      <c r="N1475" s="52">
        <v>45951.512499999997</v>
      </c>
      <c r="O1475" s="44" t="s">
        <v>37</v>
      </c>
      <c r="P1475" s="44" t="s">
        <v>37</v>
      </c>
      <c r="Q1475" s="44" t="s">
        <v>3805</v>
      </c>
      <c r="R1475" s="44" t="s">
        <v>3806</v>
      </c>
      <c r="S1475" s="44" t="s">
        <v>8002</v>
      </c>
      <c r="T1475" s="44" t="s">
        <v>3828</v>
      </c>
      <c r="U1475" s="44">
        <v>16</v>
      </c>
      <c r="V1475" s="44" t="s">
        <v>42</v>
      </c>
      <c r="W1475" s="44" t="str">
        <f>VLOOKUP(D1475,TIPOLOGIA!A:F,6,0)</f>
        <v>TERRESTRE</v>
      </c>
      <c r="X1475" s="44" t="s">
        <v>1503</v>
      </c>
      <c r="Y1475" s="44">
        <v>1</v>
      </c>
      <c r="Z1475" s="63">
        <f>IF(T1475="SOPORTE_TELEFÓNICO",'TARIFAS 2025'!$B$14,IF(V1475="PRINCIPAL",'TARIFAS 2025'!$B$11,IF(V1475="INTERMEDIA",'TARIFAS 2025'!$C$11,IF(V1475="LEJANA",'TARIFAS 2025'!$D$11))))</f>
        <v>31419</v>
      </c>
      <c r="AA1475" s="63">
        <f t="shared" si="23"/>
        <v>31419</v>
      </c>
    </row>
    <row r="1476" spans="1:27" s="35" customFormat="1">
      <c r="A1476" s="44" t="s">
        <v>76</v>
      </c>
      <c r="B1476" s="44" t="str">
        <f>VLOOKUP(A1476,'CENTROS DE COSTOS'!A:D,2,0)</f>
        <v>0036-0007</v>
      </c>
      <c r="C1476" s="44" t="str">
        <f>VLOOKUP(A1476,'CENTROS DE COSTOS'!A:D,3,0)</f>
        <v>Wompi Santander</v>
      </c>
      <c r="D1476" s="44">
        <v>68820</v>
      </c>
      <c r="E1476" s="44">
        <v>2892959</v>
      </c>
      <c r="F1476" s="44">
        <v>36259</v>
      </c>
      <c r="G1476" s="44" t="s">
        <v>35</v>
      </c>
      <c r="H1476" s="44" t="s">
        <v>965</v>
      </c>
      <c r="I1476" s="44" t="s">
        <v>1031</v>
      </c>
      <c r="J1476" s="44" t="s">
        <v>8003</v>
      </c>
      <c r="K1476" s="44" t="s">
        <v>1174</v>
      </c>
      <c r="L1476" s="44" t="s">
        <v>8004</v>
      </c>
      <c r="M1476" s="52">
        <v>45946.661111111112</v>
      </c>
      <c r="N1476" s="52">
        <v>45951.512499999997</v>
      </c>
      <c r="O1476" s="44" t="s">
        <v>37</v>
      </c>
      <c r="P1476" s="44" t="s">
        <v>37</v>
      </c>
      <c r="Q1476" s="44" t="s">
        <v>3805</v>
      </c>
      <c r="R1476" s="44" t="s">
        <v>3806</v>
      </c>
      <c r="S1476" s="44" t="s">
        <v>8005</v>
      </c>
      <c r="T1476" s="44" t="s">
        <v>3828</v>
      </c>
      <c r="U1476" s="44">
        <v>32</v>
      </c>
      <c r="V1476" s="44" t="s">
        <v>43</v>
      </c>
      <c r="W1476" s="44" t="str">
        <f>VLOOKUP(D1476,TIPOLOGIA!A:F,6,0)</f>
        <v>TERRESTRE</v>
      </c>
      <c r="X1476" s="44" t="s">
        <v>3023</v>
      </c>
      <c r="Y1476" s="44">
        <v>1</v>
      </c>
      <c r="Z1476" s="63">
        <f>IF(T1476="SOPORTE_TELEFÓNICO",'TARIFAS 2025'!$B$14,IF(V1476="PRINCIPAL",'TARIFAS 2025'!$B$11,IF(V1476="INTERMEDIA",'TARIFAS 2025'!$C$11,IF(V1476="LEJANA",'TARIFAS 2025'!$D$11))))</f>
        <v>36351</v>
      </c>
      <c r="AA1476" s="63">
        <f t="shared" si="23"/>
        <v>36351</v>
      </c>
    </row>
    <row r="1477" spans="1:27" s="35" customFormat="1">
      <c r="A1477" s="44" t="s">
        <v>98</v>
      </c>
      <c r="B1477" s="44" t="str">
        <f>VLOOKUP(A1477,'CENTROS DE COSTOS'!A:D,2,0)</f>
        <v>0036-0007</v>
      </c>
      <c r="C1477" s="44" t="str">
        <f>VLOOKUP(A1477,'CENTROS DE COSTOS'!A:D,3,0)</f>
        <v>Wompi Santander</v>
      </c>
      <c r="D1477" s="44">
        <v>15176</v>
      </c>
      <c r="E1477" s="44">
        <v>2888225</v>
      </c>
      <c r="F1477" s="44">
        <v>64414</v>
      </c>
      <c r="G1477" s="44" t="s">
        <v>35</v>
      </c>
      <c r="H1477" s="44" t="s">
        <v>324</v>
      </c>
      <c r="I1477" s="44" t="s">
        <v>340</v>
      </c>
      <c r="J1477" s="44" t="s">
        <v>3484</v>
      </c>
      <c r="K1477" s="44" t="s">
        <v>1174</v>
      </c>
      <c r="L1477" s="44" t="s">
        <v>8006</v>
      </c>
      <c r="M1477" s="52">
        <v>45946.333333333336</v>
      </c>
      <c r="N1477" s="52">
        <v>45951.515277777777</v>
      </c>
      <c r="O1477" s="44" t="s">
        <v>37</v>
      </c>
      <c r="P1477" s="44" t="s">
        <v>37</v>
      </c>
      <c r="Q1477" s="44" t="s">
        <v>3805</v>
      </c>
      <c r="R1477" s="44" t="s">
        <v>3806</v>
      </c>
      <c r="S1477" s="44" t="s">
        <v>8007</v>
      </c>
      <c r="T1477" s="44" t="s">
        <v>3828</v>
      </c>
      <c r="U1477" s="44">
        <v>48</v>
      </c>
      <c r="V1477" s="44" t="s">
        <v>44</v>
      </c>
      <c r="W1477" s="44" t="str">
        <f>VLOOKUP(D1477,TIPOLOGIA!A:F,6,0)</f>
        <v>TERRESTRE</v>
      </c>
      <c r="X1477" s="44" t="s">
        <v>2812</v>
      </c>
      <c r="Y1477" s="44">
        <v>1</v>
      </c>
      <c r="Z1477" s="63">
        <f>IF(T1477="SOPORTE_TELEFÓNICO",'TARIFAS 2025'!$B$14,IF(V1477="PRINCIPAL",'TARIFAS 2025'!$B$11,IF(V1477="INTERMEDIA",'TARIFAS 2025'!$C$11,IF(V1477="LEJANA",'TARIFAS 2025'!$D$11))))</f>
        <v>40250</v>
      </c>
      <c r="AA1477" s="63">
        <f t="shared" si="23"/>
        <v>40250</v>
      </c>
    </row>
    <row r="1478" spans="1:27" s="35" customFormat="1">
      <c r="A1478" s="44" t="s">
        <v>92</v>
      </c>
      <c r="B1478" s="44" t="str">
        <f>VLOOKUP(A1478,'CENTROS DE COSTOS'!A:D,2,0)</f>
        <v>0036-0006</v>
      </c>
      <c r="C1478" s="44" t="str">
        <f>VLOOKUP(A1478,'CENTROS DE COSTOS'!A:D,3,0)</f>
        <v>Wompi Oriente</v>
      </c>
      <c r="D1478" s="44">
        <v>41306</v>
      </c>
      <c r="E1478" s="44">
        <v>2890357</v>
      </c>
      <c r="F1478" s="44">
        <v>10037</v>
      </c>
      <c r="G1478" s="44" t="s">
        <v>35</v>
      </c>
      <c r="H1478" s="44" t="s">
        <v>742</v>
      </c>
      <c r="I1478" s="44" t="s">
        <v>753</v>
      </c>
      <c r="J1478" s="44" t="s">
        <v>8008</v>
      </c>
      <c r="K1478" s="44" t="s">
        <v>1174</v>
      </c>
      <c r="L1478" s="44" t="s">
        <v>8009</v>
      </c>
      <c r="M1478" s="52">
        <v>45946.442361111112</v>
      </c>
      <c r="N1478" s="52">
        <v>45951.515972222223</v>
      </c>
      <c r="O1478" s="44" t="s">
        <v>37</v>
      </c>
      <c r="P1478" s="44" t="s">
        <v>37</v>
      </c>
      <c r="Q1478" s="44" t="s">
        <v>3805</v>
      </c>
      <c r="R1478" s="44" t="s">
        <v>3806</v>
      </c>
      <c r="S1478" s="44" t="s">
        <v>8010</v>
      </c>
      <c r="T1478" s="44" t="s">
        <v>3828</v>
      </c>
      <c r="U1478" s="44">
        <v>32</v>
      </c>
      <c r="V1478" s="44" t="s">
        <v>43</v>
      </c>
      <c r="W1478" s="44" t="str">
        <f>VLOOKUP(D1478,TIPOLOGIA!A:F,6,0)</f>
        <v>TERRESTRE</v>
      </c>
      <c r="X1478" s="44" t="s">
        <v>1927</v>
      </c>
      <c r="Y1478" s="44">
        <v>1</v>
      </c>
      <c r="Z1478" s="63">
        <f>IF(T1478="SOPORTE_TELEFÓNICO",'TARIFAS 2025'!$B$14,IF(V1478="PRINCIPAL",'TARIFAS 2025'!$B$11,IF(V1478="INTERMEDIA",'TARIFAS 2025'!$C$11,IF(V1478="LEJANA",'TARIFAS 2025'!$D$11))))</f>
        <v>36351</v>
      </c>
      <c r="AA1478" s="63">
        <f t="shared" si="23"/>
        <v>36351</v>
      </c>
    </row>
    <row r="1479" spans="1:27" s="35" customFormat="1">
      <c r="A1479" s="44" t="s">
        <v>88</v>
      </c>
      <c r="B1479" s="44" t="str">
        <f>VLOOKUP(A1479,'CENTROS DE COSTOS'!A:D,2,0)</f>
        <v>0036-0002</v>
      </c>
      <c r="C1479" s="44" t="str">
        <f>VLOOKUP(A1479,'CENTROS DE COSTOS'!A:D,3,0)</f>
        <v>Wompi Eje Cafetero</v>
      </c>
      <c r="D1479" s="44">
        <v>17001</v>
      </c>
      <c r="E1479" s="44">
        <v>2888204</v>
      </c>
      <c r="F1479" s="44">
        <v>45899</v>
      </c>
      <c r="G1479" s="44" t="s">
        <v>35</v>
      </c>
      <c r="H1479" s="44" t="s">
        <v>128</v>
      </c>
      <c r="I1479" s="44" t="s">
        <v>88</v>
      </c>
      <c r="J1479" s="44" t="s">
        <v>8011</v>
      </c>
      <c r="K1479" s="44" t="s">
        <v>1174</v>
      </c>
      <c r="L1479" s="44" t="s">
        <v>8012</v>
      </c>
      <c r="M1479" s="52">
        <v>45946.333333333336</v>
      </c>
      <c r="N1479" s="52">
        <v>45951.51666666667</v>
      </c>
      <c r="O1479" s="44" t="s">
        <v>37</v>
      </c>
      <c r="P1479" s="44" t="s">
        <v>37</v>
      </c>
      <c r="Q1479" s="44" t="s">
        <v>3805</v>
      </c>
      <c r="R1479" s="44" t="s">
        <v>3806</v>
      </c>
      <c r="S1479" s="44" t="s">
        <v>8013</v>
      </c>
      <c r="T1479" s="44" t="s">
        <v>1178</v>
      </c>
      <c r="U1479" s="44">
        <v>32</v>
      </c>
      <c r="V1479" s="44" t="s">
        <v>42</v>
      </c>
      <c r="W1479" s="44" t="str">
        <f>VLOOKUP(D1479,TIPOLOGIA!A:F,6,0)</f>
        <v>TERRESTRE</v>
      </c>
      <c r="X1479" s="44" t="s">
        <v>1265</v>
      </c>
      <c r="Y1479" s="44">
        <v>1</v>
      </c>
      <c r="Z1479" s="63">
        <f>IF(T1479="SOPORTE_TELEFÓNICO",'TARIFAS 2025'!$B$14,IF(V1479="PRINCIPAL",'TARIFAS 2025'!$B$11,IF(V1479="INTERMEDIA",'TARIFAS 2025'!$C$11,IF(V1479="LEJANA",'TARIFAS 2025'!$D$11))))</f>
        <v>31419</v>
      </c>
      <c r="AA1479" s="63">
        <f t="shared" si="23"/>
        <v>31419</v>
      </c>
    </row>
    <row r="1480" spans="1:27" s="35" customFormat="1">
      <c r="A1480" s="44" t="s">
        <v>73</v>
      </c>
      <c r="B1480" s="44" t="str">
        <f>VLOOKUP(A1480,'CENTROS DE COSTOS'!A:D,2,0)</f>
        <v>0036-0004</v>
      </c>
      <c r="C1480" s="44" t="str">
        <f>VLOOKUP(A1480,'CENTROS DE COSTOS'!A:D,3,0)</f>
        <v>Wompi Centro</v>
      </c>
      <c r="D1480" s="44">
        <v>11001</v>
      </c>
      <c r="E1480" s="44">
        <v>2906927</v>
      </c>
      <c r="F1480" s="44">
        <v>79280</v>
      </c>
      <c r="G1480" s="44" t="s">
        <v>35</v>
      </c>
      <c r="H1480" s="44" t="s">
        <v>620</v>
      </c>
      <c r="I1480" s="44" t="s">
        <v>2057</v>
      </c>
      <c r="J1480" s="44" t="s">
        <v>8014</v>
      </c>
      <c r="K1480" s="44" t="s">
        <v>1174</v>
      </c>
      <c r="L1480" s="44" t="s">
        <v>8015</v>
      </c>
      <c r="M1480" s="52">
        <v>45950.588888888888</v>
      </c>
      <c r="N1480" s="52">
        <v>45951.519444444442</v>
      </c>
      <c r="O1480" s="44" t="s">
        <v>37</v>
      </c>
      <c r="P1480" s="44" t="s">
        <v>37</v>
      </c>
      <c r="Q1480" s="44" t="s">
        <v>3805</v>
      </c>
      <c r="R1480" s="44" t="s">
        <v>3806</v>
      </c>
      <c r="S1480" s="44" t="s">
        <v>8016</v>
      </c>
      <c r="T1480" s="44" t="s">
        <v>1178</v>
      </c>
      <c r="U1480" s="44">
        <v>24</v>
      </c>
      <c r="V1480" s="44" t="s">
        <v>42</v>
      </c>
      <c r="W1480" s="44" t="str">
        <f>VLOOKUP(D1480,TIPOLOGIA!A:F,6,0)</f>
        <v>TERRESTRE</v>
      </c>
      <c r="X1480" s="44" t="s">
        <v>1440</v>
      </c>
      <c r="Y1480" s="44">
        <v>1</v>
      </c>
      <c r="Z1480" s="63">
        <f>IF(T1480="SOPORTE_TELEFÓNICO",'TARIFAS 2025'!$B$14,IF(V1480="PRINCIPAL",'TARIFAS 2025'!$B$11,IF(V1480="INTERMEDIA",'TARIFAS 2025'!$C$11,IF(V1480="LEJANA",'TARIFAS 2025'!$D$11))))</f>
        <v>31419</v>
      </c>
      <c r="AA1480" s="63">
        <f t="shared" si="23"/>
        <v>31419</v>
      </c>
    </row>
    <row r="1481" spans="1:27" s="35" customFormat="1">
      <c r="A1481" s="44" t="s">
        <v>79</v>
      </c>
      <c r="B1481" s="44" t="str">
        <f>VLOOKUP(A1481,'CENTROS DE COSTOS'!A:D,2,0)</f>
        <v>0036-0003</v>
      </c>
      <c r="C1481" s="44" t="str">
        <f>VLOOKUP(A1481,'CENTROS DE COSTOS'!A:D,3,0)</f>
        <v>Wompi Suroccidente</v>
      </c>
      <c r="D1481" s="44">
        <v>76248</v>
      </c>
      <c r="E1481" s="44">
        <v>2883853</v>
      </c>
      <c r="F1481" s="44">
        <v>77109</v>
      </c>
      <c r="G1481" s="44" t="s">
        <v>35</v>
      </c>
      <c r="H1481" s="44" t="s">
        <v>1103</v>
      </c>
      <c r="I1481" s="44" t="s">
        <v>1115</v>
      </c>
      <c r="J1481" s="44" t="s">
        <v>8017</v>
      </c>
      <c r="K1481" s="44" t="s">
        <v>1174</v>
      </c>
      <c r="L1481" s="44" t="s">
        <v>8018</v>
      </c>
      <c r="M1481" s="52">
        <v>45945.425694444442</v>
      </c>
      <c r="N1481" s="52">
        <v>45951.520138888889</v>
      </c>
      <c r="O1481" s="44" t="s">
        <v>37</v>
      </c>
      <c r="P1481" s="44" t="s">
        <v>37</v>
      </c>
      <c r="Q1481" s="44" t="s">
        <v>3805</v>
      </c>
      <c r="R1481" s="44" t="s">
        <v>3806</v>
      </c>
      <c r="S1481" s="44" t="s">
        <v>8019</v>
      </c>
      <c r="T1481" s="44" t="s">
        <v>3828</v>
      </c>
      <c r="U1481" s="44">
        <v>32</v>
      </c>
      <c r="V1481" s="44" t="s">
        <v>43</v>
      </c>
      <c r="W1481" s="44" t="str">
        <f>VLOOKUP(D1481,TIPOLOGIA!A:F,6,0)</f>
        <v>TERRESTRE</v>
      </c>
      <c r="X1481" s="44" t="s">
        <v>1309</v>
      </c>
      <c r="Y1481" s="44">
        <v>1</v>
      </c>
      <c r="Z1481" s="63">
        <f>IF(T1481="SOPORTE_TELEFÓNICO",'TARIFAS 2025'!$B$14,IF(V1481="PRINCIPAL",'TARIFAS 2025'!$B$11,IF(V1481="INTERMEDIA",'TARIFAS 2025'!$C$11,IF(V1481="LEJANA",'TARIFAS 2025'!$D$11))))</f>
        <v>36351</v>
      </c>
      <c r="AA1481" s="63">
        <f t="shared" si="23"/>
        <v>36351</v>
      </c>
    </row>
    <row r="1482" spans="1:27" s="35" customFormat="1">
      <c r="A1482" s="44" t="s">
        <v>79</v>
      </c>
      <c r="B1482" s="44" t="str">
        <f>VLOOKUP(A1482,'CENTROS DE COSTOS'!A:D,2,0)</f>
        <v>0036-0003</v>
      </c>
      <c r="C1482" s="44" t="str">
        <f>VLOOKUP(A1482,'CENTROS DE COSTOS'!A:D,3,0)</f>
        <v>Wompi Suroccidente</v>
      </c>
      <c r="D1482" s="44">
        <v>19824</v>
      </c>
      <c r="E1482" s="44">
        <v>2867717</v>
      </c>
      <c r="F1482" s="44">
        <v>78466</v>
      </c>
      <c r="G1482" s="44" t="s">
        <v>35</v>
      </c>
      <c r="H1482" s="44" t="s">
        <v>500</v>
      </c>
      <c r="I1482" s="44" t="s">
        <v>535</v>
      </c>
      <c r="J1482" s="44" t="s">
        <v>8020</v>
      </c>
      <c r="K1482" s="44" t="s">
        <v>1174</v>
      </c>
      <c r="L1482" s="44" t="s">
        <v>8021</v>
      </c>
      <c r="M1482" s="52">
        <v>45940.399305555555</v>
      </c>
      <c r="N1482" s="52">
        <v>45951.524305555555</v>
      </c>
      <c r="O1482" s="44" t="s">
        <v>37</v>
      </c>
      <c r="P1482" s="44" t="s">
        <v>37</v>
      </c>
      <c r="Q1482" s="44" t="s">
        <v>3805</v>
      </c>
      <c r="R1482" s="44" t="s">
        <v>3806</v>
      </c>
      <c r="S1482" s="44" t="s">
        <v>8022</v>
      </c>
      <c r="T1482" s="44" t="s">
        <v>3828</v>
      </c>
      <c r="U1482" s="44">
        <v>30</v>
      </c>
      <c r="V1482" s="44" t="s">
        <v>44</v>
      </c>
      <c r="W1482" s="44" t="str">
        <f>VLOOKUP(D1482,TIPOLOGIA!A:F,6,0)</f>
        <v>TERRESTRE</v>
      </c>
      <c r="X1482" s="44" t="s">
        <v>1554</v>
      </c>
      <c r="Y1482" s="44">
        <v>1</v>
      </c>
      <c r="Z1482" s="63">
        <f>IF(T1482="SOPORTE_TELEFÓNICO",'TARIFAS 2025'!$B$14,IF(V1482="PRINCIPAL",'TARIFAS 2025'!$B$11,IF(V1482="INTERMEDIA",'TARIFAS 2025'!$C$11,IF(V1482="LEJANA",'TARIFAS 2025'!$D$11))))</f>
        <v>40250</v>
      </c>
      <c r="AA1482" s="63">
        <f t="shared" si="23"/>
        <v>40250</v>
      </c>
    </row>
    <row r="1483" spans="1:27" s="35" customFormat="1">
      <c r="A1483" s="44" t="s">
        <v>97</v>
      </c>
      <c r="B1483" s="44" t="str">
        <f>VLOOKUP(A1483,'CENTROS DE COSTOS'!A:D,2,0)</f>
        <v>0036-0001</v>
      </c>
      <c r="C1483" s="44" t="str">
        <f>VLOOKUP(A1483,'CENTROS DE COSTOS'!A:D,3,0)</f>
        <v>Wompi Costa</v>
      </c>
      <c r="D1483" s="44">
        <v>70215</v>
      </c>
      <c r="E1483" s="44">
        <v>2852729</v>
      </c>
      <c r="F1483" s="44">
        <v>64478</v>
      </c>
      <c r="G1483" s="44" t="s">
        <v>35</v>
      </c>
      <c r="H1483" s="44" t="s">
        <v>506</v>
      </c>
      <c r="I1483" s="44" t="s">
        <v>1040</v>
      </c>
      <c r="J1483" s="44" t="s">
        <v>8023</v>
      </c>
      <c r="K1483" s="44" t="s">
        <v>1174</v>
      </c>
      <c r="L1483" s="44" t="s">
        <v>8024</v>
      </c>
      <c r="M1483" s="52">
        <v>45937.625694444447</v>
      </c>
      <c r="N1483" s="52">
        <v>45951.526388888888</v>
      </c>
      <c r="O1483" s="44" t="s">
        <v>37</v>
      </c>
      <c r="P1483" s="44" t="s">
        <v>37</v>
      </c>
      <c r="Q1483" s="44" t="s">
        <v>3805</v>
      </c>
      <c r="R1483" s="44" t="s">
        <v>3806</v>
      </c>
      <c r="S1483" s="44" t="s">
        <v>8025</v>
      </c>
      <c r="T1483" s="44" t="s">
        <v>3828</v>
      </c>
      <c r="U1483" s="44">
        <v>56</v>
      </c>
      <c r="V1483" s="44" t="s">
        <v>43</v>
      </c>
      <c r="W1483" s="44" t="str">
        <f>VLOOKUP(D1483,TIPOLOGIA!A:F,6,0)</f>
        <v>TERRESTRE</v>
      </c>
      <c r="X1483" s="44" t="s">
        <v>1332</v>
      </c>
      <c r="Y1483" s="44">
        <v>1</v>
      </c>
      <c r="Z1483" s="63">
        <f>IF(T1483="SOPORTE_TELEFÓNICO",'TARIFAS 2025'!$B$14,IF(V1483="PRINCIPAL",'TARIFAS 2025'!$B$11,IF(V1483="INTERMEDIA",'TARIFAS 2025'!$C$11,IF(V1483="LEJANA",'TARIFAS 2025'!$D$11))))</f>
        <v>36351</v>
      </c>
      <c r="AA1483" s="63">
        <f t="shared" si="23"/>
        <v>36351</v>
      </c>
    </row>
    <row r="1484" spans="1:27" s="35" customFormat="1">
      <c r="A1484" s="44" t="s">
        <v>76</v>
      </c>
      <c r="B1484" s="44" t="str">
        <f>VLOOKUP(A1484,'CENTROS DE COSTOS'!A:D,2,0)</f>
        <v>0036-0007</v>
      </c>
      <c r="C1484" s="44" t="str">
        <f>VLOOKUP(A1484,'CENTROS DE COSTOS'!A:D,3,0)</f>
        <v>Wompi Santander</v>
      </c>
      <c r="D1484" s="44">
        <v>68001</v>
      </c>
      <c r="E1484" s="44">
        <v>2907640</v>
      </c>
      <c r="F1484" s="44">
        <v>21345</v>
      </c>
      <c r="G1484" s="44" t="s">
        <v>35</v>
      </c>
      <c r="H1484" s="44" t="s">
        <v>965</v>
      </c>
      <c r="I1484" s="44" t="s">
        <v>76</v>
      </c>
      <c r="J1484" s="44" t="s">
        <v>8026</v>
      </c>
      <c r="K1484" s="44" t="s">
        <v>1174</v>
      </c>
      <c r="L1484" s="44" t="s">
        <v>8027</v>
      </c>
      <c r="M1484" s="52">
        <v>45950.625</v>
      </c>
      <c r="N1484" s="52">
        <v>45951.549305555556</v>
      </c>
      <c r="O1484" s="44" t="s">
        <v>37</v>
      </c>
      <c r="P1484" s="44" t="s">
        <v>37</v>
      </c>
      <c r="Q1484" s="44" t="s">
        <v>3805</v>
      </c>
      <c r="R1484" s="44" t="s">
        <v>3806</v>
      </c>
      <c r="S1484" s="44" t="s">
        <v>8028</v>
      </c>
      <c r="T1484" s="44" t="s">
        <v>1178</v>
      </c>
      <c r="U1484" s="44">
        <v>56</v>
      </c>
      <c r="V1484" s="44" t="s">
        <v>42</v>
      </c>
      <c r="W1484" s="44" t="str">
        <f>VLOOKUP(D1484,TIPOLOGIA!A:F,6,0)</f>
        <v>TERRESTRE</v>
      </c>
      <c r="X1484" s="44" t="s">
        <v>1199</v>
      </c>
      <c r="Y1484" s="44">
        <v>1</v>
      </c>
      <c r="Z1484" s="63">
        <f>IF(T1484="SOPORTE_TELEFÓNICO",'TARIFAS 2025'!$B$14,IF(V1484="PRINCIPAL",'TARIFAS 2025'!$B$11,IF(V1484="INTERMEDIA",'TARIFAS 2025'!$C$11,IF(V1484="LEJANA",'TARIFAS 2025'!$D$11))))</f>
        <v>31419</v>
      </c>
      <c r="AA1484" s="63">
        <f t="shared" si="23"/>
        <v>31419</v>
      </c>
    </row>
    <row r="1485" spans="1:27" s="35" customFormat="1">
      <c r="A1485" s="44" t="s">
        <v>100</v>
      </c>
      <c r="B1485" s="44" t="str">
        <f>VLOOKUP(A1485,'CENTROS DE COSTOS'!A:D,2,0)</f>
        <v>0036-0006</v>
      </c>
      <c r="C1485" s="44" t="str">
        <f>VLOOKUP(A1485,'CENTROS DE COSTOS'!A:D,3,0)</f>
        <v>Wompi Oriente</v>
      </c>
      <c r="D1485" s="44">
        <v>50001</v>
      </c>
      <c r="E1485" s="44">
        <v>2907625</v>
      </c>
      <c r="F1485" s="44">
        <v>52409</v>
      </c>
      <c r="G1485" s="44" t="s">
        <v>35</v>
      </c>
      <c r="H1485" s="44" t="s">
        <v>816</v>
      </c>
      <c r="I1485" s="44" t="s">
        <v>100</v>
      </c>
      <c r="J1485" s="44" t="s">
        <v>8029</v>
      </c>
      <c r="K1485" s="44" t="s">
        <v>1174</v>
      </c>
      <c r="L1485" s="44" t="s">
        <v>8030</v>
      </c>
      <c r="M1485" s="52">
        <v>45950.624305555553</v>
      </c>
      <c r="N1485" s="52">
        <v>45951.550694444442</v>
      </c>
      <c r="O1485" s="44" t="s">
        <v>37</v>
      </c>
      <c r="P1485" s="44" t="s">
        <v>37</v>
      </c>
      <c r="Q1485" s="44" t="s">
        <v>3805</v>
      </c>
      <c r="R1485" s="44" t="s">
        <v>3806</v>
      </c>
      <c r="S1485" s="44" t="s">
        <v>8031</v>
      </c>
      <c r="T1485" s="44" t="s">
        <v>1178</v>
      </c>
      <c r="U1485" s="44">
        <v>64</v>
      </c>
      <c r="V1485" s="44" t="s">
        <v>42</v>
      </c>
      <c r="W1485" s="44" t="str">
        <f>VLOOKUP(D1485,TIPOLOGIA!A:F,6,0)</f>
        <v>TERRESTRE</v>
      </c>
      <c r="X1485" s="44" t="s">
        <v>1315</v>
      </c>
      <c r="Y1485" s="44">
        <v>1</v>
      </c>
      <c r="Z1485" s="63">
        <f>IF(T1485="SOPORTE_TELEFÓNICO",'TARIFAS 2025'!$B$14,IF(V1485="PRINCIPAL",'TARIFAS 2025'!$B$11,IF(V1485="INTERMEDIA",'TARIFAS 2025'!$C$11,IF(V1485="LEJANA",'TARIFAS 2025'!$D$11))))</f>
        <v>31419</v>
      </c>
      <c r="AA1485" s="63">
        <f t="shared" si="23"/>
        <v>31419</v>
      </c>
    </row>
    <row r="1486" spans="1:27" s="35" customFormat="1">
      <c r="A1486" s="44" t="s">
        <v>70</v>
      </c>
      <c r="B1486" s="44" t="str">
        <f>VLOOKUP(A1486,'CENTROS DE COSTOS'!A:D,2,0)</f>
        <v>0036-0001</v>
      </c>
      <c r="C1486" s="44" t="str">
        <f>VLOOKUP(A1486,'CENTROS DE COSTOS'!A:D,3,0)</f>
        <v>Wompi Costa</v>
      </c>
      <c r="D1486" s="44">
        <v>8001</v>
      </c>
      <c r="E1486" s="44">
        <v>2900095</v>
      </c>
      <c r="F1486" s="44">
        <v>78501</v>
      </c>
      <c r="G1486" s="44" t="s">
        <v>35</v>
      </c>
      <c r="H1486" s="44" t="s">
        <v>255</v>
      </c>
      <c r="I1486" s="44" t="s">
        <v>70</v>
      </c>
      <c r="J1486" s="44" t="s">
        <v>8032</v>
      </c>
      <c r="K1486" s="44" t="s">
        <v>1174</v>
      </c>
      <c r="L1486" s="44" t="s">
        <v>8033</v>
      </c>
      <c r="M1486" s="52">
        <v>45950.333333333336</v>
      </c>
      <c r="N1486" s="52">
        <v>45951.559027777781</v>
      </c>
      <c r="O1486" s="44" t="s">
        <v>37</v>
      </c>
      <c r="P1486" s="44" t="s">
        <v>37</v>
      </c>
      <c r="Q1486" s="44" t="s">
        <v>3805</v>
      </c>
      <c r="R1486" s="44" t="s">
        <v>3806</v>
      </c>
      <c r="S1486" s="44" t="s">
        <v>8034</v>
      </c>
      <c r="T1486" s="44" t="s">
        <v>1178</v>
      </c>
      <c r="U1486" s="44">
        <v>8</v>
      </c>
      <c r="V1486" s="44" t="s">
        <v>42</v>
      </c>
      <c r="W1486" s="44" t="str">
        <f>VLOOKUP(D1486,TIPOLOGIA!A:F,6,0)</f>
        <v>TERRESTRE</v>
      </c>
      <c r="X1486" s="44" t="s">
        <v>2646</v>
      </c>
      <c r="Y1486" s="44">
        <v>1</v>
      </c>
      <c r="Z1486" s="63">
        <f>IF(T1486="SOPORTE_TELEFÓNICO",'TARIFAS 2025'!$B$14,IF(V1486="PRINCIPAL",'TARIFAS 2025'!$B$11,IF(V1486="INTERMEDIA",'TARIFAS 2025'!$C$11,IF(V1486="LEJANA",'TARIFAS 2025'!$D$11))))</f>
        <v>31419</v>
      </c>
      <c r="AA1486" s="63">
        <f t="shared" si="23"/>
        <v>31419</v>
      </c>
    </row>
    <row r="1487" spans="1:27" s="35" customFormat="1">
      <c r="A1487" s="44" t="s">
        <v>79</v>
      </c>
      <c r="B1487" s="44" t="str">
        <f>VLOOKUP(A1487,'CENTROS DE COSTOS'!A:D,2,0)</f>
        <v>0036-0003</v>
      </c>
      <c r="C1487" s="44" t="str">
        <f>VLOOKUP(A1487,'CENTROS DE COSTOS'!A:D,3,0)</f>
        <v>Wompi Suroccidente</v>
      </c>
      <c r="D1487" s="44">
        <v>76248</v>
      </c>
      <c r="E1487" s="44">
        <v>2879839</v>
      </c>
      <c r="F1487" s="44">
        <v>37019</v>
      </c>
      <c r="G1487" s="44" t="s">
        <v>35</v>
      </c>
      <c r="H1487" s="44" t="s">
        <v>1103</v>
      </c>
      <c r="I1487" s="44" t="s">
        <v>1115</v>
      </c>
      <c r="J1487" s="44" t="s">
        <v>8035</v>
      </c>
      <c r="K1487" s="44" t="s">
        <v>1174</v>
      </c>
      <c r="L1487" s="44" t="s">
        <v>8036</v>
      </c>
      <c r="M1487" s="52">
        <v>45944.624305555553</v>
      </c>
      <c r="N1487" s="52">
        <v>45951.599305555559</v>
      </c>
      <c r="O1487" s="44" t="s">
        <v>37</v>
      </c>
      <c r="P1487" s="44" t="s">
        <v>37</v>
      </c>
      <c r="Q1487" s="44" t="s">
        <v>3805</v>
      </c>
      <c r="R1487" s="44" t="s">
        <v>3806</v>
      </c>
      <c r="S1487" s="44" t="s">
        <v>8037</v>
      </c>
      <c r="T1487" s="44" t="s">
        <v>3828</v>
      </c>
      <c r="U1487" s="44">
        <v>48</v>
      </c>
      <c r="V1487" s="44" t="s">
        <v>43</v>
      </c>
      <c r="W1487" s="44" t="str">
        <f>VLOOKUP(D1487,TIPOLOGIA!A:F,6,0)</f>
        <v>TERRESTRE</v>
      </c>
      <c r="X1487" s="44" t="s">
        <v>4388</v>
      </c>
      <c r="Y1487" s="44">
        <v>1</v>
      </c>
      <c r="Z1487" s="63">
        <f>IF(T1487="SOPORTE_TELEFÓNICO",'TARIFAS 2025'!$B$14,IF(V1487="PRINCIPAL",'TARIFAS 2025'!$B$11,IF(V1487="INTERMEDIA",'TARIFAS 2025'!$C$11,IF(V1487="LEJANA",'TARIFAS 2025'!$D$11))))</f>
        <v>36351</v>
      </c>
      <c r="AA1487" s="63">
        <f t="shared" si="23"/>
        <v>36351</v>
      </c>
    </row>
    <row r="1488" spans="1:27" s="35" customFormat="1">
      <c r="A1488" s="44" t="s">
        <v>73</v>
      </c>
      <c r="B1488" s="44" t="str">
        <f>VLOOKUP(A1488,'CENTROS DE COSTOS'!A:D,2,0)</f>
        <v>0036-0004</v>
      </c>
      <c r="C1488" s="44" t="str">
        <f>VLOOKUP(A1488,'CENTROS DE COSTOS'!A:D,3,0)</f>
        <v>Wompi Centro</v>
      </c>
      <c r="D1488" s="44">
        <v>11001</v>
      </c>
      <c r="E1488" s="44">
        <v>2912313</v>
      </c>
      <c r="F1488" s="44">
        <v>71055</v>
      </c>
      <c r="G1488" s="44" t="s">
        <v>35</v>
      </c>
      <c r="H1488" s="44" t="s">
        <v>620</v>
      </c>
      <c r="I1488" s="44" t="s">
        <v>73</v>
      </c>
      <c r="J1488" s="44" t="s">
        <v>8038</v>
      </c>
      <c r="K1488" s="44" t="s">
        <v>1174</v>
      </c>
      <c r="L1488" s="44" t="s">
        <v>8039</v>
      </c>
      <c r="M1488" s="52">
        <v>45951.425000000003</v>
      </c>
      <c r="N1488" s="52">
        <v>45951.60833333333</v>
      </c>
      <c r="O1488" s="44" t="s">
        <v>37</v>
      </c>
      <c r="P1488" s="44" t="s">
        <v>37</v>
      </c>
      <c r="Q1488" s="44" t="s">
        <v>3805</v>
      </c>
      <c r="R1488" s="44" t="s">
        <v>3806</v>
      </c>
      <c r="S1488" s="44" t="s">
        <v>8040</v>
      </c>
      <c r="T1488" s="44" t="s">
        <v>1178</v>
      </c>
      <c r="U1488" s="44">
        <v>16</v>
      </c>
      <c r="V1488" s="44" t="s">
        <v>42</v>
      </c>
      <c r="W1488" s="44" t="str">
        <f>VLOOKUP(D1488,TIPOLOGIA!A:F,6,0)</f>
        <v>TERRESTRE</v>
      </c>
      <c r="X1488" s="44" t="s">
        <v>2026</v>
      </c>
      <c r="Y1488" s="44">
        <v>1</v>
      </c>
      <c r="Z1488" s="63">
        <f>IF(T1488="SOPORTE_TELEFÓNICO",'TARIFAS 2025'!$B$14,IF(V1488="PRINCIPAL",'TARIFAS 2025'!$B$11,IF(V1488="INTERMEDIA",'TARIFAS 2025'!$C$11,IF(V1488="LEJANA",'TARIFAS 2025'!$D$11))))</f>
        <v>31419</v>
      </c>
      <c r="AA1488" s="63">
        <f t="shared" si="23"/>
        <v>31419</v>
      </c>
    </row>
    <row r="1489" spans="1:27" s="35" customFormat="1">
      <c r="A1489" s="44" t="s">
        <v>70</v>
      </c>
      <c r="B1489" s="44" t="str">
        <f>VLOOKUP(A1489,'CENTROS DE COSTOS'!A:D,2,0)</f>
        <v>0036-0001</v>
      </c>
      <c r="C1489" s="44" t="str">
        <f>VLOOKUP(A1489,'CENTROS DE COSTOS'!A:D,3,0)</f>
        <v>Wompi Costa</v>
      </c>
      <c r="D1489" s="44">
        <v>8001</v>
      </c>
      <c r="E1489" s="44">
        <v>2900034</v>
      </c>
      <c r="F1489" s="44">
        <v>48267</v>
      </c>
      <c r="G1489" s="44" t="s">
        <v>35</v>
      </c>
      <c r="H1489" s="44" t="s">
        <v>255</v>
      </c>
      <c r="I1489" s="44" t="s">
        <v>70</v>
      </c>
      <c r="J1489" s="44" t="s">
        <v>8041</v>
      </c>
      <c r="K1489" s="44" t="s">
        <v>1174</v>
      </c>
      <c r="L1489" s="44" t="s">
        <v>8042</v>
      </c>
      <c r="M1489" s="52">
        <v>45950.333333333336</v>
      </c>
      <c r="N1489" s="52">
        <v>45951.613194444442</v>
      </c>
      <c r="O1489" s="44" t="s">
        <v>37</v>
      </c>
      <c r="P1489" s="44" t="s">
        <v>37</v>
      </c>
      <c r="Q1489" s="44" t="s">
        <v>3805</v>
      </c>
      <c r="R1489" s="44" t="s">
        <v>3806</v>
      </c>
      <c r="S1489" s="44" t="s">
        <v>8043</v>
      </c>
      <c r="T1489" s="44" t="s">
        <v>1178</v>
      </c>
      <c r="U1489" s="44">
        <v>32</v>
      </c>
      <c r="V1489" s="44" t="s">
        <v>42</v>
      </c>
      <c r="W1489" s="44" t="str">
        <f>VLOOKUP(D1489,TIPOLOGIA!A:F,6,0)</f>
        <v>TERRESTRE</v>
      </c>
      <c r="X1489" s="44" t="s">
        <v>3483</v>
      </c>
      <c r="Y1489" s="44">
        <v>1</v>
      </c>
      <c r="Z1489" s="63">
        <f>IF(T1489="SOPORTE_TELEFÓNICO",'TARIFAS 2025'!$B$14,IF(V1489="PRINCIPAL",'TARIFAS 2025'!$B$11,IF(V1489="INTERMEDIA",'TARIFAS 2025'!$C$11,IF(V1489="LEJANA",'TARIFAS 2025'!$D$11))))</f>
        <v>31419</v>
      </c>
      <c r="AA1489" s="63">
        <f t="shared" si="23"/>
        <v>31419</v>
      </c>
    </row>
    <row r="1490" spans="1:27" s="35" customFormat="1">
      <c r="A1490" s="44" t="s">
        <v>91</v>
      </c>
      <c r="B1490" s="44" t="str">
        <f>VLOOKUP(A1490,'CENTROS DE COSTOS'!A:D,2,0)</f>
        <v>0036-0001</v>
      </c>
      <c r="C1490" s="44" t="str">
        <f>VLOOKUP(A1490,'CENTROS DE COSTOS'!A:D,3,0)</f>
        <v>Wompi Costa</v>
      </c>
      <c r="D1490" s="44">
        <v>23417</v>
      </c>
      <c r="E1490" s="44">
        <v>2888433</v>
      </c>
      <c r="F1490" s="44">
        <v>61046</v>
      </c>
      <c r="G1490" s="44" t="s">
        <v>35</v>
      </c>
      <c r="H1490" s="44" t="s">
        <v>278</v>
      </c>
      <c r="I1490" s="44" t="s">
        <v>602</v>
      </c>
      <c r="J1490" s="44" t="s">
        <v>8044</v>
      </c>
      <c r="K1490" s="44" t="s">
        <v>1174</v>
      </c>
      <c r="L1490" s="44" t="s">
        <v>8045</v>
      </c>
      <c r="M1490" s="52">
        <v>45946.333333333336</v>
      </c>
      <c r="N1490" s="52">
        <v>45951.62222222222</v>
      </c>
      <c r="O1490" s="44" t="s">
        <v>37</v>
      </c>
      <c r="P1490" s="44" t="s">
        <v>37</v>
      </c>
      <c r="Q1490" s="44" t="s">
        <v>3805</v>
      </c>
      <c r="R1490" s="44" t="s">
        <v>3806</v>
      </c>
      <c r="S1490" s="44" t="s">
        <v>8046</v>
      </c>
      <c r="T1490" s="44" t="s">
        <v>1178</v>
      </c>
      <c r="U1490" s="44">
        <v>48</v>
      </c>
      <c r="V1490" s="44" t="s">
        <v>43</v>
      </c>
      <c r="W1490" s="44" t="str">
        <f>VLOOKUP(D1490,TIPOLOGIA!A:F,6,0)</f>
        <v>TERRESTRE</v>
      </c>
      <c r="X1490" s="44" t="s">
        <v>4388</v>
      </c>
      <c r="Y1490" s="44">
        <v>1</v>
      </c>
      <c r="Z1490" s="63">
        <f>IF(T1490="SOPORTE_TELEFÓNICO",'TARIFAS 2025'!$B$14,IF(V1490="PRINCIPAL",'TARIFAS 2025'!$B$11,IF(V1490="INTERMEDIA",'TARIFAS 2025'!$C$11,IF(V1490="LEJANA",'TARIFAS 2025'!$D$11))))</f>
        <v>36351</v>
      </c>
      <c r="AA1490" s="63">
        <f t="shared" si="23"/>
        <v>36351</v>
      </c>
    </row>
    <row r="1491" spans="1:27" s="35" customFormat="1">
      <c r="A1491" s="44" t="s">
        <v>82</v>
      </c>
      <c r="B1491" s="44" t="str">
        <f>VLOOKUP(A1491,'CENTROS DE COSTOS'!A:D,2,0)</f>
        <v>0036-0001</v>
      </c>
      <c r="C1491" s="44" t="str">
        <f>VLOOKUP(A1491,'CENTROS DE COSTOS'!A:D,3,0)</f>
        <v>Wompi Costa</v>
      </c>
      <c r="D1491" s="44">
        <v>13001</v>
      </c>
      <c r="E1491" s="44">
        <v>2891211</v>
      </c>
      <c r="F1491" s="44">
        <v>74146</v>
      </c>
      <c r="G1491" s="44" t="s">
        <v>35</v>
      </c>
      <c r="H1491" s="44" t="s">
        <v>277</v>
      </c>
      <c r="I1491" s="44" t="s">
        <v>82</v>
      </c>
      <c r="J1491" s="44" t="s">
        <v>8047</v>
      </c>
      <c r="K1491" s="44" t="s">
        <v>1174</v>
      </c>
      <c r="L1491" s="44" t="s">
        <v>8048</v>
      </c>
      <c r="M1491" s="52">
        <v>45946.488888888889</v>
      </c>
      <c r="N1491" s="52">
        <v>45951.623611111114</v>
      </c>
      <c r="O1491" s="44" t="s">
        <v>37</v>
      </c>
      <c r="P1491" s="44" t="s">
        <v>37</v>
      </c>
      <c r="Q1491" s="44" t="s">
        <v>3805</v>
      </c>
      <c r="R1491" s="44" t="s">
        <v>3806</v>
      </c>
      <c r="S1491" s="44" t="s">
        <v>8049</v>
      </c>
      <c r="T1491" s="44" t="s">
        <v>1178</v>
      </c>
      <c r="U1491" s="44">
        <v>40</v>
      </c>
      <c r="V1491" s="44" t="s">
        <v>42</v>
      </c>
      <c r="W1491" s="44" t="str">
        <f>VLOOKUP(D1491,TIPOLOGIA!A:F,6,0)</f>
        <v>TERRESTRE</v>
      </c>
      <c r="X1491" s="44" t="s">
        <v>1229</v>
      </c>
      <c r="Y1491" s="44">
        <v>1</v>
      </c>
      <c r="Z1491" s="63">
        <f>IF(T1491="SOPORTE_TELEFÓNICO",'TARIFAS 2025'!$B$14,IF(V1491="PRINCIPAL",'TARIFAS 2025'!$B$11,IF(V1491="INTERMEDIA",'TARIFAS 2025'!$C$11,IF(V1491="LEJANA",'TARIFAS 2025'!$D$11))))</f>
        <v>31419</v>
      </c>
      <c r="AA1491" s="63">
        <f t="shared" si="23"/>
        <v>31419</v>
      </c>
    </row>
    <row r="1492" spans="1:27" s="35" customFormat="1">
      <c r="A1492" s="44" t="s">
        <v>97</v>
      </c>
      <c r="B1492" s="44" t="str">
        <f>VLOOKUP(A1492,'CENTROS DE COSTOS'!A:D,2,0)</f>
        <v>0036-0001</v>
      </c>
      <c r="C1492" s="44" t="str">
        <f>VLOOKUP(A1492,'CENTROS DE COSTOS'!A:D,3,0)</f>
        <v>Wompi Costa</v>
      </c>
      <c r="D1492" s="44">
        <v>70001</v>
      </c>
      <c r="E1492" s="44">
        <v>2892630</v>
      </c>
      <c r="F1492" s="44">
        <v>78365</v>
      </c>
      <c r="G1492" s="44" t="s">
        <v>35</v>
      </c>
      <c r="H1492" s="44" t="s">
        <v>506</v>
      </c>
      <c r="I1492" s="44" t="s">
        <v>97</v>
      </c>
      <c r="J1492" s="44" t="s">
        <v>8050</v>
      </c>
      <c r="K1492" s="44" t="s">
        <v>1174</v>
      </c>
      <c r="L1492" s="44" t="s">
        <v>8051</v>
      </c>
      <c r="M1492" s="52">
        <v>45946.63958333333</v>
      </c>
      <c r="N1492" s="52">
        <v>45951.624305555553</v>
      </c>
      <c r="O1492" s="44" t="s">
        <v>37</v>
      </c>
      <c r="P1492" s="44" t="s">
        <v>37</v>
      </c>
      <c r="Q1492" s="44" t="s">
        <v>3805</v>
      </c>
      <c r="R1492" s="44" t="s">
        <v>3806</v>
      </c>
      <c r="S1492" s="44" t="s">
        <v>8052</v>
      </c>
      <c r="T1492" s="44" t="s">
        <v>1178</v>
      </c>
      <c r="U1492" s="44">
        <v>16</v>
      </c>
      <c r="V1492" s="44" t="s">
        <v>42</v>
      </c>
      <c r="W1492" s="44" t="str">
        <f>VLOOKUP(D1492,TIPOLOGIA!A:F,6,0)</f>
        <v>TERRESTRE</v>
      </c>
      <c r="X1492" s="44" t="s">
        <v>1751</v>
      </c>
      <c r="Y1492" s="44">
        <v>1</v>
      </c>
      <c r="Z1492" s="63">
        <f>IF(T1492="SOPORTE_TELEFÓNICO",'TARIFAS 2025'!$B$14,IF(V1492="PRINCIPAL",'TARIFAS 2025'!$B$11,IF(V1492="INTERMEDIA",'TARIFAS 2025'!$C$11,IF(V1492="LEJANA",'TARIFAS 2025'!$D$11))))</f>
        <v>31419</v>
      </c>
      <c r="AA1492" s="63">
        <f t="shared" si="23"/>
        <v>31419</v>
      </c>
    </row>
    <row r="1493" spans="1:27" s="35" customFormat="1">
      <c r="A1493" s="44" t="s">
        <v>88</v>
      </c>
      <c r="B1493" s="44" t="str">
        <f>VLOOKUP(A1493,'CENTROS DE COSTOS'!A:D,2,0)</f>
        <v>0036-0002</v>
      </c>
      <c r="C1493" s="44" t="str">
        <f>VLOOKUP(A1493,'CENTROS DE COSTOS'!A:D,3,0)</f>
        <v>Wompi Eje Cafetero</v>
      </c>
      <c r="D1493" s="44">
        <v>17001</v>
      </c>
      <c r="E1493" s="44">
        <v>2897932</v>
      </c>
      <c r="F1493" s="44">
        <v>71003</v>
      </c>
      <c r="G1493" s="44" t="s">
        <v>35</v>
      </c>
      <c r="H1493" s="44" t="s">
        <v>128</v>
      </c>
      <c r="I1493" s="44" t="s">
        <v>88</v>
      </c>
      <c r="J1493" s="44" t="s">
        <v>8053</v>
      </c>
      <c r="K1493" s="44" t="s">
        <v>1174</v>
      </c>
      <c r="L1493" s="44" t="s">
        <v>8054</v>
      </c>
      <c r="M1493" s="52">
        <v>45947.625</v>
      </c>
      <c r="N1493" s="52">
        <v>45951.626388888886</v>
      </c>
      <c r="O1493" s="44" t="s">
        <v>37</v>
      </c>
      <c r="P1493" s="44" t="s">
        <v>37</v>
      </c>
      <c r="Q1493" s="44" t="s">
        <v>3805</v>
      </c>
      <c r="R1493" s="44" t="s">
        <v>3806</v>
      </c>
      <c r="S1493" s="44" t="s">
        <v>8055</v>
      </c>
      <c r="T1493" s="44" t="s">
        <v>1178</v>
      </c>
      <c r="U1493" s="44">
        <v>32</v>
      </c>
      <c r="V1493" s="44" t="s">
        <v>42</v>
      </c>
      <c r="W1493" s="44" t="str">
        <f>VLOOKUP(D1493,TIPOLOGIA!A:F,6,0)</f>
        <v>TERRESTRE</v>
      </c>
      <c r="X1493" s="44" t="s">
        <v>2271</v>
      </c>
      <c r="Y1493" s="44">
        <v>1</v>
      </c>
      <c r="Z1493" s="63">
        <f>IF(T1493="SOPORTE_TELEFÓNICO",'TARIFAS 2025'!$B$14,IF(V1493="PRINCIPAL",'TARIFAS 2025'!$B$11,IF(V1493="INTERMEDIA",'TARIFAS 2025'!$C$11,IF(V1493="LEJANA",'TARIFAS 2025'!$D$11))))</f>
        <v>31419</v>
      </c>
      <c r="AA1493" s="63">
        <f t="shared" si="23"/>
        <v>31419</v>
      </c>
    </row>
    <row r="1494" spans="1:27" s="35" customFormat="1">
      <c r="A1494" s="44" t="s">
        <v>73</v>
      </c>
      <c r="B1494" s="44" t="str">
        <f>VLOOKUP(A1494,'CENTROS DE COSTOS'!A:D,2,0)</f>
        <v>0036-0004</v>
      </c>
      <c r="C1494" s="44" t="str">
        <f>VLOOKUP(A1494,'CENTROS DE COSTOS'!A:D,3,0)</f>
        <v>Wompi Centro</v>
      </c>
      <c r="D1494" s="44">
        <v>25175</v>
      </c>
      <c r="E1494" s="44">
        <v>2892993</v>
      </c>
      <c r="F1494" s="44">
        <v>57534</v>
      </c>
      <c r="G1494" s="44" t="s">
        <v>35</v>
      </c>
      <c r="H1494" s="44" t="s">
        <v>620</v>
      </c>
      <c r="I1494" s="44" t="s">
        <v>640</v>
      </c>
      <c r="J1494" s="44" t="s">
        <v>8056</v>
      </c>
      <c r="K1494" s="44" t="s">
        <v>1174</v>
      </c>
      <c r="L1494" s="44" t="s">
        <v>8057</v>
      </c>
      <c r="M1494" s="52">
        <v>45946.669444444444</v>
      </c>
      <c r="N1494" s="52">
        <v>45951.648611111108</v>
      </c>
      <c r="O1494" s="44" t="s">
        <v>37</v>
      </c>
      <c r="P1494" s="44" t="s">
        <v>37</v>
      </c>
      <c r="Q1494" s="44" t="s">
        <v>3805</v>
      </c>
      <c r="R1494" s="44" t="s">
        <v>3806</v>
      </c>
      <c r="S1494" s="44" t="s">
        <v>8058</v>
      </c>
      <c r="T1494" s="44" t="s">
        <v>3828</v>
      </c>
      <c r="U1494" s="44">
        <v>40</v>
      </c>
      <c r="V1494" s="44" t="s">
        <v>43</v>
      </c>
      <c r="W1494" s="44" t="str">
        <f>VLOOKUP(D1494,TIPOLOGIA!A:F,6,0)</f>
        <v>TERRESTRE</v>
      </c>
      <c r="X1494" s="44" t="s">
        <v>1440</v>
      </c>
      <c r="Y1494" s="44">
        <v>1</v>
      </c>
      <c r="Z1494" s="63">
        <f>IF(T1494="SOPORTE_TELEFÓNICO",'TARIFAS 2025'!$B$14,IF(V1494="PRINCIPAL",'TARIFAS 2025'!$B$11,IF(V1494="INTERMEDIA",'TARIFAS 2025'!$C$11,IF(V1494="LEJANA",'TARIFAS 2025'!$D$11))))</f>
        <v>36351</v>
      </c>
      <c r="AA1494" s="63">
        <f t="shared" si="23"/>
        <v>36351</v>
      </c>
    </row>
    <row r="1495" spans="1:27" s="35" customFormat="1">
      <c r="A1495" s="44" t="s">
        <v>98</v>
      </c>
      <c r="B1495" s="44" t="str">
        <f>VLOOKUP(A1495,'CENTROS DE COSTOS'!A:D,2,0)</f>
        <v>0036-0007</v>
      </c>
      <c r="C1495" s="44" t="str">
        <f>VLOOKUP(A1495,'CENTROS DE COSTOS'!A:D,3,0)</f>
        <v>Wompi Santander</v>
      </c>
      <c r="D1495" s="44">
        <v>15407</v>
      </c>
      <c r="E1495" s="44">
        <v>2890356</v>
      </c>
      <c r="F1495" s="44">
        <v>10157</v>
      </c>
      <c r="G1495" s="44" t="s">
        <v>35</v>
      </c>
      <c r="H1495" s="44" t="s">
        <v>324</v>
      </c>
      <c r="I1495" s="44" t="s">
        <v>438</v>
      </c>
      <c r="J1495" s="44" t="s">
        <v>3518</v>
      </c>
      <c r="K1495" s="44" t="s">
        <v>1174</v>
      </c>
      <c r="L1495" s="44" t="s">
        <v>8059</v>
      </c>
      <c r="M1495" s="52">
        <v>45946.440972222219</v>
      </c>
      <c r="N1495" s="52">
        <v>45951.649305555555</v>
      </c>
      <c r="O1495" s="44" t="s">
        <v>37</v>
      </c>
      <c r="P1495" s="44" t="s">
        <v>37</v>
      </c>
      <c r="Q1495" s="44" t="s">
        <v>3805</v>
      </c>
      <c r="R1495" s="44" t="s">
        <v>3806</v>
      </c>
      <c r="S1495" s="44" t="s">
        <v>8060</v>
      </c>
      <c r="T1495" s="44" t="s">
        <v>3828</v>
      </c>
      <c r="U1495" s="44">
        <v>16</v>
      </c>
      <c r="V1495" s="44" t="s">
        <v>43</v>
      </c>
      <c r="W1495" s="44" t="str">
        <f>VLOOKUP(D1495,TIPOLOGIA!A:F,6,0)</f>
        <v>TERRESTRE</v>
      </c>
      <c r="X1495" s="44" t="s">
        <v>4908</v>
      </c>
      <c r="Y1495" s="44">
        <v>1</v>
      </c>
      <c r="Z1495" s="63">
        <f>IF(T1495="SOPORTE_TELEFÓNICO",'TARIFAS 2025'!$B$14,IF(V1495="PRINCIPAL",'TARIFAS 2025'!$B$11,IF(V1495="INTERMEDIA",'TARIFAS 2025'!$C$11,IF(V1495="LEJANA",'TARIFAS 2025'!$D$11))))</f>
        <v>36351</v>
      </c>
      <c r="AA1495" s="63">
        <f t="shared" ref="AA1495:AA1558" si="24">Z1495*Y1495</f>
        <v>36351</v>
      </c>
    </row>
    <row r="1496" spans="1:27" s="35" customFormat="1">
      <c r="A1496" s="44" t="s">
        <v>73</v>
      </c>
      <c r="B1496" s="44" t="str">
        <f>VLOOKUP(A1496,'CENTROS DE COSTOS'!A:D,2,0)</f>
        <v>0036-0004</v>
      </c>
      <c r="C1496" s="44" t="str">
        <f>VLOOKUP(A1496,'CENTROS DE COSTOS'!A:D,3,0)</f>
        <v>Wompi Centro</v>
      </c>
      <c r="D1496" s="44">
        <v>25290</v>
      </c>
      <c r="E1496" s="44">
        <v>2890437</v>
      </c>
      <c r="F1496" s="44">
        <v>46592</v>
      </c>
      <c r="G1496" s="44" t="s">
        <v>35</v>
      </c>
      <c r="H1496" s="44" t="s">
        <v>620</v>
      </c>
      <c r="I1496" s="44" t="s">
        <v>654</v>
      </c>
      <c r="J1496" s="44" t="s">
        <v>8061</v>
      </c>
      <c r="K1496" s="44" t="s">
        <v>1174</v>
      </c>
      <c r="L1496" s="44" t="s">
        <v>8062</v>
      </c>
      <c r="M1496" s="52">
        <v>45946.44027777778</v>
      </c>
      <c r="N1496" s="52">
        <v>45951.65</v>
      </c>
      <c r="O1496" s="44" t="s">
        <v>37</v>
      </c>
      <c r="P1496" s="44" t="s">
        <v>37</v>
      </c>
      <c r="Q1496" s="44" t="s">
        <v>3805</v>
      </c>
      <c r="R1496" s="44" t="s">
        <v>3806</v>
      </c>
      <c r="S1496" s="44" t="s">
        <v>8063</v>
      </c>
      <c r="T1496" s="44" t="s">
        <v>3828</v>
      </c>
      <c r="U1496" s="44">
        <v>56</v>
      </c>
      <c r="V1496" s="44" t="s">
        <v>43</v>
      </c>
      <c r="W1496" s="44" t="str">
        <f>VLOOKUP(D1496,TIPOLOGIA!A:F,6,0)</f>
        <v>TERRESTRE</v>
      </c>
      <c r="X1496" s="44" t="s">
        <v>4908</v>
      </c>
      <c r="Y1496" s="44">
        <v>1</v>
      </c>
      <c r="Z1496" s="63">
        <f>IF(T1496="SOPORTE_TELEFÓNICO",'TARIFAS 2025'!$B$14,IF(V1496="PRINCIPAL",'TARIFAS 2025'!$B$11,IF(V1496="INTERMEDIA",'TARIFAS 2025'!$C$11,IF(V1496="LEJANA",'TARIFAS 2025'!$D$11))))</f>
        <v>36351</v>
      </c>
      <c r="AA1496" s="63">
        <f t="shared" si="24"/>
        <v>36351</v>
      </c>
    </row>
    <row r="1497" spans="1:27" s="35" customFormat="1">
      <c r="A1497" s="44" t="s">
        <v>83</v>
      </c>
      <c r="B1497" s="44" t="str">
        <f>VLOOKUP(A1497,'CENTROS DE COSTOS'!A:D,2,0)</f>
        <v>0036-0007</v>
      </c>
      <c r="C1497" s="44" t="str">
        <f>VLOOKUP(A1497,'CENTROS DE COSTOS'!A:D,3,0)</f>
        <v>Wompi Santander</v>
      </c>
      <c r="D1497" s="44">
        <v>54498</v>
      </c>
      <c r="E1497" s="44">
        <v>2892081</v>
      </c>
      <c r="F1497" s="44">
        <v>72943</v>
      </c>
      <c r="G1497" s="44" t="s">
        <v>35</v>
      </c>
      <c r="H1497" s="44" t="s">
        <v>893</v>
      </c>
      <c r="I1497" s="44" t="s">
        <v>918</v>
      </c>
      <c r="J1497" s="44" t="s">
        <v>8064</v>
      </c>
      <c r="K1497" s="44" t="s">
        <v>1174</v>
      </c>
      <c r="L1497" s="44" t="s">
        <v>8065</v>
      </c>
      <c r="M1497" s="52">
        <v>45946.606944444444</v>
      </c>
      <c r="N1497" s="52">
        <v>45951.652083333334</v>
      </c>
      <c r="O1497" s="44" t="s">
        <v>37</v>
      </c>
      <c r="P1497" s="44" t="s">
        <v>37</v>
      </c>
      <c r="Q1497" s="44" t="s">
        <v>3805</v>
      </c>
      <c r="R1497" s="44" t="s">
        <v>3806</v>
      </c>
      <c r="S1497" s="44" t="s">
        <v>8066</v>
      </c>
      <c r="T1497" s="44" t="s">
        <v>3828</v>
      </c>
      <c r="U1497" s="44">
        <v>32</v>
      </c>
      <c r="V1497" s="44" t="s">
        <v>44</v>
      </c>
      <c r="W1497" s="44" t="str">
        <f>VLOOKUP(D1497,TIPOLOGIA!A:F,6,0)</f>
        <v>TERRESTRE</v>
      </c>
      <c r="X1497" s="44" t="s">
        <v>4908</v>
      </c>
      <c r="Y1497" s="44">
        <v>1</v>
      </c>
      <c r="Z1497" s="63">
        <f>IF(T1497="SOPORTE_TELEFÓNICO",'TARIFAS 2025'!$B$14,IF(V1497="PRINCIPAL",'TARIFAS 2025'!$B$11,IF(V1497="INTERMEDIA",'TARIFAS 2025'!$C$11,IF(V1497="LEJANA",'TARIFAS 2025'!$D$11))))</f>
        <v>40250</v>
      </c>
      <c r="AA1497" s="63">
        <f t="shared" si="24"/>
        <v>40250</v>
      </c>
    </row>
    <row r="1498" spans="1:27" s="35" customFormat="1">
      <c r="A1498" s="44" t="s">
        <v>79</v>
      </c>
      <c r="B1498" s="44" t="str">
        <f>VLOOKUP(A1498,'CENTROS DE COSTOS'!A:D,2,0)</f>
        <v>0036-0003</v>
      </c>
      <c r="C1498" s="44" t="str">
        <f>VLOOKUP(A1498,'CENTROS DE COSTOS'!A:D,3,0)</f>
        <v>Wompi Suroccidente</v>
      </c>
      <c r="D1498" s="44">
        <v>19698</v>
      </c>
      <c r="E1498" s="44">
        <v>2890002</v>
      </c>
      <c r="F1498" s="44">
        <v>66893</v>
      </c>
      <c r="G1498" s="44" t="s">
        <v>35</v>
      </c>
      <c r="H1498" s="44" t="s">
        <v>500</v>
      </c>
      <c r="I1498" s="44" t="s">
        <v>529</v>
      </c>
      <c r="J1498" s="44" t="s">
        <v>8067</v>
      </c>
      <c r="K1498" s="44" t="s">
        <v>1174</v>
      </c>
      <c r="L1498" s="44" t="s">
        <v>8068</v>
      </c>
      <c r="M1498" s="52">
        <v>45946.413888888892</v>
      </c>
      <c r="N1498" s="52">
        <v>45951.652777777781</v>
      </c>
      <c r="O1498" s="44" t="s">
        <v>37</v>
      </c>
      <c r="P1498" s="44" t="s">
        <v>37</v>
      </c>
      <c r="Q1498" s="44" t="s">
        <v>3805</v>
      </c>
      <c r="R1498" s="44" t="s">
        <v>3806</v>
      </c>
      <c r="S1498" s="44" t="s">
        <v>8069</v>
      </c>
      <c r="T1498" s="44" t="s">
        <v>3828</v>
      </c>
      <c r="U1498" s="44">
        <v>32</v>
      </c>
      <c r="V1498" s="44" t="s">
        <v>43</v>
      </c>
      <c r="W1498" s="44" t="str">
        <f>VLOOKUP(D1498,TIPOLOGIA!A:F,6,0)</f>
        <v>TERRESTRE</v>
      </c>
      <c r="X1498" s="44" t="s">
        <v>5226</v>
      </c>
      <c r="Y1498" s="44">
        <v>1</v>
      </c>
      <c r="Z1498" s="63">
        <f>IF(T1498="SOPORTE_TELEFÓNICO",'TARIFAS 2025'!$B$14,IF(V1498="PRINCIPAL",'TARIFAS 2025'!$B$11,IF(V1498="INTERMEDIA",'TARIFAS 2025'!$C$11,IF(V1498="LEJANA",'TARIFAS 2025'!$D$11))))</f>
        <v>36351</v>
      </c>
      <c r="AA1498" s="63">
        <f t="shared" si="24"/>
        <v>36351</v>
      </c>
    </row>
    <row r="1499" spans="1:27" s="35" customFormat="1">
      <c r="A1499" s="44" t="s">
        <v>91</v>
      </c>
      <c r="B1499" s="44" t="str">
        <f>VLOOKUP(A1499,'CENTROS DE COSTOS'!A:D,2,0)</f>
        <v>0036-0001</v>
      </c>
      <c r="C1499" s="44" t="str">
        <f>VLOOKUP(A1499,'CENTROS DE COSTOS'!A:D,3,0)</f>
        <v>Wompi Costa</v>
      </c>
      <c r="D1499" s="44">
        <v>23182</v>
      </c>
      <c r="E1499" s="44">
        <v>2860483</v>
      </c>
      <c r="F1499" s="44">
        <v>31044</v>
      </c>
      <c r="G1499" s="44" t="s">
        <v>35</v>
      </c>
      <c r="H1499" s="44" t="s">
        <v>278</v>
      </c>
      <c r="I1499" s="44" t="s">
        <v>598</v>
      </c>
      <c r="J1499" s="44" t="s">
        <v>8070</v>
      </c>
      <c r="K1499" s="44" t="s">
        <v>1174</v>
      </c>
      <c r="L1499" s="44" t="s">
        <v>8071</v>
      </c>
      <c r="M1499" s="52">
        <v>45939.333333333336</v>
      </c>
      <c r="N1499" s="52">
        <v>45951.65347222222</v>
      </c>
      <c r="O1499" s="44" t="s">
        <v>37</v>
      </c>
      <c r="P1499" s="44" t="s">
        <v>37</v>
      </c>
      <c r="Q1499" s="44" t="s">
        <v>3805</v>
      </c>
      <c r="R1499" s="44" t="s">
        <v>3806</v>
      </c>
      <c r="S1499" s="44" t="s">
        <v>8072</v>
      </c>
      <c r="T1499" s="44" t="s">
        <v>3828</v>
      </c>
      <c r="U1499" s="44">
        <v>32</v>
      </c>
      <c r="V1499" s="44" t="s">
        <v>43</v>
      </c>
      <c r="W1499" s="44" t="str">
        <f>VLOOKUP(D1499,TIPOLOGIA!A:F,6,0)</f>
        <v>TERRESTRE</v>
      </c>
      <c r="X1499" s="44" t="s">
        <v>4908</v>
      </c>
      <c r="Y1499" s="44">
        <v>1</v>
      </c>
      <c r="Z1499" s="63">
        <f>IF(T1499="SOPORTE_TELEFÓNICO",'TARIFAS 2025'!$B$14,IF(V1499="PRINCIPAL",'TARIFAS 2025'!$B$11,IF(V1499="INTERMEDIA",'TARIFAS 2025'!$C$11,IF(V1499="LEJANA",'TARIFAS 2025'!$D$11))))</f>
        <v>36351</v>
      </c>
      <c r="AA1499" s="63">
        <f t="shared" si="24"/>
        <v>36351</v>
      </c>
    </row>
    <row r="1500" spans="1:27" s="35" customFormat="1">
      <c r="A1500" s="44" t="s">
        <v>83</v>
      </c>
      <c r="B1500" s="44" t="str">
        <f>VLOOKUP(A1500,'CENTROS DE COSTOS'!A:D,2,0)</f>
        <v>0036-0007</v>
      </c>
      <c r="C1500" s="44" t="str">
        <f>VLOOKUP(A1500,'CENTROS DE COSTOS'!A:D,3,0)</f>
        <v>Wompi Santander</v>
      </c>
      <c r="D1500" s="44">
        <v>54001</v>
      </c>
      <c r="E1500" s="44">
        <v>2909452</v>
      </c>
      <c r="F1500" s="44">
        <v>76889</v>
      </c>
      <c r="G1500" s="44" t="s">
        <v>35</v>
      </c>
      <c r="H1500" s="44" t="s">
        <v>893</v>
      </c>
      <c r="I1500" s="44" t="s">
        <v>83</v>
      </c>
      <c r="J1500" s="44" t="s">
        <v>8073</v>
      </c>
      <c r="K1500" s="44" t="s">
        <v>1174</v>
      </c>
      <c r="L1500" s="44" t="s">
        <v>8074</v>
      </c>
      <c r="M1500" s="52">
        <v>45951.333333333336</v>
      </c>
      <c r="N1500" s="52">
        <v>45951.656944444447</v>
      </c>
      <c r="O1500" s="44" t="s">
        <v>37</v>
      </c>
      <c r="P1500" s="44" t="s">
        <v>37</v>
      </c>
      <c r="Q1500" s="44" t="s">
        <v>3805</v>
      </c>
      <c r="R1500" s="44" t="s">
        <v>3806</v>
      </c>
      <c r="S1500" s="44" t="s">
        <v>8075</v>
      </c>
      <c r="T1500" s="44" t="s">
        <v>1178</v>
      </c>
      <c r="U1500" s="44">
        <v>24</v>
      </c>
      <c r="V1500" s="44" t="s">
        <v>42</v>
      </c>
      <c r="W1500" s="44" t="str">
        <f>VLOOKUP(D1500,TIPOLOGIA!A:F,6,0)</f>
        <v>TERRESTRE</v>
      </c>
      <c r="X1500" s="44" t="s">
        <v>5226</v>
      </c>
      <c r="Y1500" s="44">
        <v>1</v>
      </c>
      <c r="Z1500" s="63">
        <f>IF(T1500="SOPORTE_TELEFÓNICO",'TARIFAS 2025'!$B$14,IF(V1500="PRINCIPAL",'TARIFAS 2025'!$B$11,IF(V1500="INTERMEDIA",'TARIFAS 2025'!$C$11,IF(V1500="LEJANA",'TARIFAS 2025'!$D$11))))</f>
        <v>31419</v>
      </c>
      <c r="AA1500" s="63">
        <f t="shared" si="24"/>
        <v>31419</v>
      </c>
    </row>
    <row r="1501" spans="1:27" s="35" customFormat="1">
      <c r="A1501" s="44" t="s">
        <v>83</v>
      </c>
      <c r="B1501" s="44" t="str">
        <f>VLOOKUP(A1501,'CENTROS DE COSTOS'!A:D,2,0)</f>
        <v>0036-0007</v>
      </c>
      <c r="C1501" s="44" t="str">
        <f>VLOOKUP(A1501,'CENTROS DE COSTOS'!A:D,3,0)</f>
        <v>Wompi Santander</v>
      </c>
      <c r="D1501" s="44">
        <v>54001</v>
      </c>
      <c r="E1501" s="44">
        <v>2909421</v>
      </c>
      <c r="F1501" s="44">
        <v>74274</v>
      </c>
      <c r="G1501" s="44" t="s">
        <v>35</v>
      </c>
      <c r="H1501" s="44" t="s">
        <v>893</v>
      </c>
      <c r="I1501" s="44" t="s">
        <v>83</v>
      </c>
      <c r="J1501" s="44" t="s">
        <v>8076</v>
      </c>
      <c r="K1501" s="44" t="s">
        <v>1174</v>
      </c>
      <c r="L1501" s="44" t="s">
        <v>8077</v>
      </c>
      <c r="M1501" s="52">
        <v>45951.333333333336</v>
      </c>
      <c r="N1501" s="52">
        <v>45951.663194444445</v>
      </c>
      <c r="O1501" s="44" t="s">
        <v>37</v>
      </c>
      <c r="P1501" s="44" t="s">
        <v>37</v>
      </c>
      <c r="Q1501" s="44" t="s">
        <v>3805</v>
      </c>
      <c r="R1501" s="44" t="s">
        <v>3806</v>
      </c>
      <c r="S1501" s="44" t="s">
        <v>8078</v>
      </c>
      <c r="T1501" s="44" t="s">
        <v>1178</v>
      </c>
      <c r="U1501" s="44">
        <v>16</v>
      </c>
      <c r="V1501" s="44" t="s">
        <v>42</v>
      </c>
      <c r="W1501" s="44" t="str">
        <f>VLOOKUP(D1501,TIPOLOGIA!A:F,6,0)</f>
        <v>TERRESTRE</v>
      </c>
      <c r="X1501" s="44" t="s">
        <v>2221</v>
      </c>
      <c r="Y1501" s="44">
        <v>1</v>
      </c>
      <c r="Z1501" s="63">
        <f>IF(T1501="SOPORTE_TELEFÓNICO",'TARIFAS 2025'!$B$14,IF(V1501="PRINCIPAL",'TARIFAS 2025'!$B$11,IF(V1501="INTERMEDIA",'TARIFAS 2025'!$C$11,IF(V1501="LEJANA",'TARIFAS 2025'!$D$11))))</f>
        <v>31419</v>
      </c>
      <c r="AA1501" s="63">
        <f t="shared" si="24"/>
        <v>31419</v>
      </c>
    </row>
    <row r="1502" spans="1:27" s="35" customFormat="1">
      <c r="A1502" s="44" t="s">
        <v>83</v>
      </c>
      <c r="B1502" s="44" t="str">
        <f>VLOOKUP(A1502,'CENTROS DE COSTOS'!A:D,2,0)</f>
        <v>0036-0007</v>
      </c>
      <c r="C1502" s="44" t="str">
        <f>VLOOKUP(A1502,'CENTROS DE COSTOS'!A:D,3,0)</f>
        <v>Wompi Santander</v>
      </c>
      <c r="D1502" s="44">
        <v>54001</v>
      </c>
      <c r="E1502" s="44">
        <v>2909697</v>
      </c>
      <c r="F1502" s="44">
        <v>40083</v>
      </c>
      <c r="G1502" s="44" t="s">
        <v>35</v>
      </c>
      <c r="H1502" s="44" t="s">
        <v>893</v>
      </c>
      <c r="I1502" s="44" t="s">
        <v>83</v>
      </c>
      <c r="J1502" s="44" t="s">
        <v>3083</v>
      </c>
      <c r="K1502" s="44" t="s">
        <v>1174</v>
      </c>
      <c r="L1502" s="44" t="s">
        <v>8079</v>
      </c>
      <c r="M1502" s="52">
        <v>45951.333333333336</v>
      </c>
      <c r="N1502" s="52">
        <v>45951.668749999997</v>
      </c>
      <c r="O1502" s="44" t="s">
        <v>37</v>
      </c>
      <c r="P1502" s="44" t="s">
        <v>37</v>
      </c>
      <c r="Q1502" s="44" t="s">
        <v>3805</v>
      </c>
      <c r="R1502" s="44" t="s">
        <v>3806</v>
      </c>
      <c r="S1502" s="44" t="s">
        <v>8080</v>
      </c>
      <c r="T1502" s="44" t="s">
        <v>1178</v>
      </c>
      <c r="U1502" s="44">
        <v>64</v>
      </c>
      <c r="V1502" s="44" t="s">
        <v>42</v>
      </c>
      <c r="W1502" s="44" t="str">
        <f>VLOOKUP(D1502,TIPOLOGIA!A:F,6,0)</f>
        <v>TERRESTRE</v>
      </c>
      <c r="X1502" s="44" t="s">
        <v>2221</v>
      </c>
      <c r="Y1502" s="44">
        <v>1</v>
      </c>
      <c r="Z1502" s="63">
        <f>IF(T1502="SOPORTE_TELEFÓNICO",'TARIFAS 2025'!$B$14,IF(V1502="PRINCIPAL",'TARIFAS 2025'!$B$11,IF(V1502="INTERMEDIA",'TARIFAS 2025'!$C$11,IF(V1502="LEJANA",'TARIFAS 2025'!$D$11))))</f>
        <v>31419</v>
      </c>
      <c r="AA1502" s="63">
        <f t="shared" si="24"/>
        <v>31419</v>
      </c>
    </row>
    <row r="1503" spans="1:27" s="35" customFormat="1">
      <c r="A1503" s="44" t="s">
        <v>83</v>
      </c>
      <c r="B1503" s="44" t="str">
        <f>VLOOKUP(A1503,'CENTROS DE COSTOS'!A:D,2,0)</f>
        <v>0036-0007</v>
      </c>
      <c r="C1503" s="44" t="str">
        <f>VLOOKUP(A1503,'CENTROS DE COSTOS'!A:D,3,0)</f>
        <v>Wompi Santander</v>
      </c>
      <c r="D1503" s="44">
        <v>54001</v>
      </c>
      <c r="E1503" s="44">
        <v>2913845</v>
      </c>
      <c r="F1503" s="44">
        <v>65384</v>
      </c>
      <c r="G1503" s="44" t="s">
        <v>35</v>
      </c>
      <c r="H1503" s="44" t="s">
        <v>893</v>
      </c>
      <c r="I1503" s="44" t="s">
        <v>83</v>
      </c>
      <c r="J1503" s="44" t="s">
        <v>3620</v>
      </c>
      <c r="K1503" s="44" t="s">
        <v>1174</v>
      </c>
      <c r="L1503" s="44" t="s">
        <v>8081</v>
      </c>
      <c r="M1503" s="52">
        <v>45951.523611111108</v>
      </c>
      <c r="N1503" s="52">
        <v>45951.669444444444</v>
      </c>
      <c r="O1503" s="44" t="s">
        <v>37</v>
      </c>
      <c r="P1503" s="44" t="s">
        <v>37</v>
      </c>
      <c r="Q1503" s="44" t="s">
        <v>3805</v>
      </c>
      <c r="R1503" s="44" t="s">
        <v>3806</v>
      </c>
      <c r="S1503" s="44" t="s">
        <v>8082</v>
      </c>
      <c r="T1503" s="44" t="s">
        <v>1178</v>
      </c>
      <c r="U1503" s="44">
        <v>32</v>
      </c>
      <c r="V1503" s="44" t="s">
        <v>42</v>
      </c>
      <c r="W1503" s="44" t="str">
        <f>VLOOKUP(D1503,TIPOLOGIA!A:F,6,0)</f>
        <v>TERRESTRE</v>
      </c>
      <c r="X1503" s="44" t="s">
        <v>1286</v>
      </c>
      <c r="Y1503" s="44">
        <v>1</v>
      </c>
      <c r="Z1503" s="63">
        <f>IF(T1503="SOPORTE_TELEFÓNICO",'TARIFAS 2025'!$B$14,IF(V1503="PRINCIPAL",'TARIFAS 2025'!$B$11,IF(V1503="INTERMEDIA",'TARIFAS 2025'!$C$11,IF(V1503="LEJANA",'TARIFAS 2025'!$D$11))))</f>
        <v>31419</v>
      </c>
      <c r="AA1503" s="63">
        <f t="shared" si="24"/>
        <v>31419</v>
      </c>
    </row>
    <row r="1504" spans="1:27" s="35" customFormat="1">
      <c r="A1504" s="44" t="s">
        <v>79</v>
      </c>
      <c r="B1504" s="44" t="str">
        <f>VLOOKUP(A1504,'CENTROS DE COSTOS'!A:D,2,0)</f>
        <v>0036-0003</v>
      </c>
      <c r="C1504" s="44" t="str">
        <f>VLOOKUP(A1504,'CENTROS DE COSTOS'!A:D,3,0)</f>
        <v>Wompi Suroccidente</v>
      </c>
      <c r="D1504" s="44">
        <v>76248</v>
      </c>
      <c r="E1504" s="44">
        <v>2900537</v>
      </c>
      <c r="F1504" s="44">
        <v>51206</v>
      </c>
      <c r="G1504" s="44" t="s">
        <v>35</v>
      </c>
      <c r="H1504" s="44" t="s">
        <v>1103</v>
      </c>
      <c r="I1504" s="44" t="s">
        <v>1115</v>
      </c>
      <c r="J1504" s="44" t="s">
        <v>8083</v>
      </c>
      <c r="K1504" s="44" t="s">
        <v>1174</v>
      </c>
      <c r="L1504" s="44" t="s">
        <v>8084</v>
      </c>
      <c r="M1504" s="52">
        <v>45950.333333333336</v>
      </c>
      <c r="N1504" s="52">
        <v>45951.67083333333</v>
      </c>
      <c r="O1504" s="44" t="s">
        <v>37</v>
      </c>
      <c r="P1504" s="44" t="s">
        <v>37</v>
      </c>
      <c r="Q1504" s="44" t="s">
        <v>3805</v>
      </c>
      <c r="R1504" s="44" t="s">
        <v>3806</v>
      </c>
      <c r="S1504" s="44" t="s">
        <v>8085</v>
      </c>
      <c r="T1504" s="44" t="s">
        <v>1178</v>
      </c>
      <c r="U1504" s="44">
        <v>16</v>
      </c>
      <c r="V1504" s="44" t="s">
        <v>43</v>
      </c>
      <c r="W1504" s="44" t="str">
        <f>VLOOKUP(D1504,TIPOLOGIA!A:F,6,0)</f>
        <v>TERRESTRE</v>
      </c>
      <c r="X1504" s="44" t="s">
        <v>2221</v>
      </c>
      <c r="Y1504" s="44">
        <v>1</v>
      </c>
      <c r="Z1504" s="63">
        <f>IF(T1504="SOPORTE_TELEFÓNICO",'TARIFAS 2025'!$B$14,IF(V1504="PRINCIPAL",'TARIFAS 2025'!$B$11,IF(V1504="INTERMEDIA",'TARIFAS 2025'!$C$11,IF(V1504="LEJANA",'TARIFAS 2025'!$D$11))))</f>
        <v>36351</v>
      </c>
      <c r="AA1504" s="63">
        <f t="shared" si="24"/>
        <v>36351</v>
      </c>
    </row>
    <row r="1505" spans="1:27" s="35" customFormat="1">
      <c r="A1505" s="44" t="s">
        <v>91</v>
      </c>
      <c r="B1505" s="44" t="str">
        <f>VLOOKUP(A1505,'CENTROS DE COSTOS'!A:D,2,0)</f>
        <v>0036-0001</v>
      </c>
      <c r="C1505" s="44" t="str">
        <f>VLOOKUP(A1505,'CENTROS DE COSTOS'!A:D,3,0)</f>
        <v>Wompi Costa</v>
      </c>
      <c r="D1505" s="44">
        <v>23001</v>
      </c>
      <c r="E1505" s="44">
        <v>2900357</v>
      </c>
      <c r="F1505" s="44">
        <v>41552</v>
      </c>
      <c r="G1505" s="44" t="s">
        <v>35</v>
      </c>
      <c r="H1505" s="44" t="s">
        <v>278</v>
      </c>
      <c r="I1505" s="44" t="s">
        <v>91</v>
      </c>
      <c r="J1505" s="44" t="s">
        <v>8086</v>
      </c>
      <c r="K1505" s="44" t="s">
        <v>1174</v>
      </c>
      <c r="L1505" s="44" t="s">
        <v>8087</v>
      </c>
      <c r="M1505" s="52">
        <v>45950.333333333336</v>
      </c>
      <c r="N1505" s="52">
        <v>45951.672222222223</v>
      </c>
      <c r="O1505" s="44" t="s">
        <v>37</v>
      </c>
      <c r="P1505" s="44" t="s">
        <v>37</v>
      </c>
      <c r="Q1505" s="44" t="s">
        <v>3805</v>
      </c>
      <c r="R1505" s="44" t="s">
        <v>3806</v>
      </c>
      <c r="S1505" s="44" t="s">
        <v>8088</v>
      </c>
      <c r="T1505" s="44" t="s">
        <v>1178</v>
      </c>
      <c r="U1505" s="44">
        <v>64</v>
      </c>
      <c r="V1505" s="44" t="s">
        <v>42</v>
      </c>
      <c r="W1505" s="44" t="str">
        <f>VLOOKUP(D1505,TIPOLOGIA!A:F,6,0)</f>
        <v>TERRESTRE</v>
      </c>
      <c r="X1505" s="44" t="s">
        <v>1180</v>
      </c>
      <c r="Y1505" s="44">
        <v>1</v>
      </c>
      <c r="Z1505" s="63">
        <f>IF(T1505="SOPORTE_TELEFÓNICO",'TARIFAS 2025'!$B$14,IF(V1505="PRINCIPAL",'TARIFAS 2025'!$B$11,IF(V1505="INTERMEDIA",'TARIFAS 2025'!$C$11,IF(V1505="LEJANA",'TARIFAS 2025'!$D$11))))</f>
        <v>31419</v>
      </c>
      <c r="AA1505" s="63">
        <f t="shared" si="24"/>
        <v>31419</v>
      </c>
    </row>
    <row r="1506" spans="1:27" s="35" customFormat="1">
      <c r="A1506" s="44" t="s">
        <v>83</v>
      </c>
      <c r="B1506" s="44" t="str">
        <f>VLOOKUP(A1506,'CENTROS DE COSTOS'!A:D,2,0)</f>
        <v>0036-0007</v>
      </c>
      <c r="C1506" s="44" t="str">
        <f>VLOOKUP(A1506,'CENTROS DE COSTOS'!A:D,3,0)</f>
        <v>Wompi Santander</v>
      </c>
      <c r="D1506" s="44">
        <v>54001</v>
      </c>
      <c r="E1506" s="44">
        <v>2909725</v>
      </c>
      <c r="F1506" s="44">
        <v>64847</v>
      </c>
      <c r="G1506" s="44" t="s">
        <v>35</v>
      </c>
      <c r="H1506" s="44" t="s">
        <v>893</v>
      </c>
      <c r="I1506" s="44" t="s">
        <v>83</v>
      </c>
      <c r="J1506" s="44" t="s">
        <v>8089</v>
      </c>
      <c r="K1506" s="44" t="s">
        <v>1174</v>
      </c>
      <c r="L1506" s="44" t="s">
        <v>8090</v>
      </c>
      <c r="M1506" s="52">
        <v>45951.333333333336</v>
      </c>
      <c r="N1506" s="52">
        <v>45951.678472222222</v>
      </c>
      <c r="O1506" s="44" t="s">
        <v>37</v>
      </c>
      <c r="P1506" s="44" t="s">
        <v>37</v>
      </c>
      <c r="Q1506" s="44" t="s">
        <v>3805</v>
      </c>
      <c r="R1506" s="44" t="s">
        <v>3806</v>
      </c>
      <c r="S1506" s="44" t="s">
        <v>8091</v>
      </c>
      <c r="T1506" s="44" t="s">
        <v>1178</v>
      </c>
      <c r="U1506" s="44">
        <v>40</v>
      </c>
      <c r="V1506" s="44" t="s">
        <v>42</v>
      </c>
      <c r="W1506" s="44" t="str">
        <f>VLOOKUP(D1506,TIPOLOGIA!A:F,6,0)</f>
        <v>TERRESTRE</v>
      </c>
      <c r="X1506" s="44" t="s">
        <v>3928</v>
      </c>
      <c r="Y1506" s="44">
        <v>1</v>
      </c>
      <c r="Z1506" s="63">
        <f>IF(T1506="SOPORTE_TELEFÓNICO",'TARIFAS 2025'!$B$14,IF(V1506="PRINCIPAL",'TARIFAS 2025'!$B$11,IF(V1506="INTERMEDIA",'TARIFAS 2025'!$C$11,IF(V1506="LEJANA",'TARIFAS 2025'!$D$11))))</f>
        <v>31419</v>
      </c>
      <c r="AA1506" s="63">
        <f t="shared" si="24"/>
        <v>31419</v>
      </c>
    </row>
    <row r="1507" spans="1:27" s="35" customFormat="1">
      <c r="A1507" s="44" t="s">
        <v>93</v>
      </c>
      <c r="B1507" s="44" t="str">
        <f>VLOOKUP(A1507,'CENTROS DE COSTOS'!A:D,2,0)</f>
        <v>0036-0003</v>
      </c>
      <c r="C1507" s="44" t="str">
        <f>VLOOKUP(A1507,'CENTROS DE COSTOS'!A:D,3,0)</f>
        <v>Wompi Suroccidente</v>
      </c>
      <c r="D1507" s="44">
        <v>52001</v>
      </c>
      <c r="E1507" s="44">
        <v>2912088</v>
      </c>
      <c r="F1507" s="44">
        <v>52633</v>
      </c>
      <c r="G1507" s="44" t="s">
        <v>35</v>
      </c>
      <c r="H1507" s="44" t="s">
        <v>135</v>
      </c>
      <c r="I1507" s="44" t="s">
        <v>93</v>
      </c>
      <c r="J1507" s="44" t="s">
        <v>8092</v>
      </c>
      <c r="K1507" s="44" t="s">
        <v>1174</v>
      </c>
      <c r="L1507" s="44" t="s">
        <v>8093</v>
      </c>
      <c r="M1507" s="52">
        <v>45951.421527777777</v>
      </c>
      <c r="N1507" s="52">
        <v>45951.679861111108</v>
      </c>
      <c r="O1507" s="44" t="s">
        <v>37</v>
      </c>
      <c r="P1507" s="44" t="s">
        <v>37</v>
      </c>
      <c r="Q1507" s="44" t="s">
        <v>3805</v>
      </c>
      <c r="R1507" s="44" t="s">
        <v>3806</v>
      </c>
      <c r="S1507" s="44" t="s">
        <v>8094</v>
      </c>
      <c r="T1507" s="44" t="s">
        <v>1178</v>
      </c>
      <c r="U1507" s="44">
        <v>32</v>
      </c>
      <c r="V1507" s="44" t="s">
        <v>42</v>
      </c>
      <c r="W1507" s="44" t="str">
        <f>VLOOKUP(D1507,TIPOLOGIA!A:F,6,0)</f>
        <v>TERRESTRE</v>
      </c>
      <c r="X1507" s="44" t="s">
        <v>1286</v>
      </c>
      <c r="Y1507" s="44">
        <v>1</v>
      </c>
      <c r="Z1507" s="63">
        <f>IF(T1507="SOPORTE_TELEFÓNICO",'TARIFAS 2025'!$B$14,IF(V1507="PRINCIPAL",'TARIFAS 2025'!$B$11,IF(V1507="INTERMEDIA",'TARIFAS 2025'!$C$11,IF(V1507="LEJANA",'TARIFAS 2025'!$D$11))))</f>
        <v>31419</v>
      </c>
      <c r="AA1507" s="63">
        <f t="shared" si="24"/>
        <v>31419</v>
      </c>
    </row>
    <row r="1508" spans="1:27" s="35" customFormat="1">
      <c r="A1508" s="44" t="s">
        <v>91</v>
      </c>
      <c r="B1508" s="44" t="str">
        <f>VLOOKUP(A1508,'CENTROS DE COSTOS'!A:D,2,0)</f>
        <v>0036-0001</v>
      </c>
      <c r="C1508" s="44" t="str">
        <f>VLOOKUP(A1508,'CENTROS DE COSTOS'!A:D,3,0)</f>
        <v>Wompi Costa</v>
      </c>
      <c r="D1508" s="44">
        <v>23001</v>
      </c>
      <c r="E1508" s="44">
        <v>2900102</v>
      </c>
      <c r="F1508" s="44">
        <v>77410</v>
      </c>
      <c r="G1508" s="44" t="s">
        <v>35</v>
      </c>
      <c r="H1508" s="44" t="s">
        <v>278</v>
      </c>
      <c r="I1508" s="44" t="s">
        <v>91</v>
      </c>
      <c r="J1508" s="44" t="s">
        <v>8095</v>
      </c>
      <c r="K1508" s="44" t="s">
        <v>1174</v>
      </c>
      <c r="L1508" s="44" t="s">
        <v>8096</v>
      </c>
      <c r="M1508" s="52">
        <v>45950.333333333336</v>
      </c>
      <c r="N1508" s="52">
        <v>45951.681250000001</v>
      </c>
      <c r="O1508" s="44" t="s">
        <v>37</v>
      </c>
      <c r="P1508" s="44" t="s">
        <v>37</v>
      </c>
      <c r="Q1508" s="44" t="s">
        <v>3805</v>
      </c>
      <c r="R1508" s="44" t="s">
        <v>3806</v>
      </c>
      <c r="S1508" s="44" t="s">
        <v>8097</v>
      </c>
      <c r="T1508" s="44" t="s">
        <v>1178</v>
      </c>
      <c r="U1508" s="44">
        <v>32</v>
      </c>
      <c r="V1508" s="44" t="s">
        <v>42</v>
      </c>
      <c r="W1508" s="44" t="str">
        <f>VLOOKUP(D1508,TIPOLOGIA!A:F,6,0)</f>
        <v>TERRESTRE</v>
      </c>
      <c r="X1508" s="44" t="s">
        <v>1424</v>
      </c>
      <c r="Y1508" s="44">
        <v>1</v>
      </c>
      <c r="Z1508" s="63">
        <f>IF(T1508="SOPORTE_TELEFÓNICO",'TARIFAS 2025'!$B$14,IF(V1508="PRINCIPAL",'TARIFAS 2025'!$B$11,IF(V1508="INTERMEDIA",'TARIFAS 2025'!$C$11,IF(V1508="LEJANA",'TARIFAS 2025'!$D$11))))</f>
        <v>31419</v>
      </c>
      <c r="AA1508" s="63">
        <f t="shared" si="24"/>
        <v>31419</v>
      </c>
    </row>
    <row r="1509" spans="1:27" s="35" customFormat="1">
      <c r="A1509" s="44" t="s">
        <v>93</v>
      </c>
      <c r="B1509" s="44" t="str">
        <f>VLOOKUP(A1509,'CENTROS DE COSTOS'!A:D,2,0)</f>
        <v>0036-0003</v>
      </c>
      <c r="C1509" s="44" t="str">
        <f>VLOOKUP(A1509,'CENTROS DE COSTOS'!A:D,3,0)</f>
        <v>Wompi Suroccidente</v>
      </c>
      <c r="D1509" s="44">
        <v>52001</v>
      </c>
      <c r="E1509" s="44">
        <v>2909790</v>
      </c>
      <c r="F1509" s="44">
        <v>78457</v>
      </c>
      <c r="G1509" s="44" t="s">
        <v>35</v>
      </c>
      <c r="H1509" s="44" t="s">
        <v>135</v>
      </c>
      <c r="I1509" s="44" t="s">
        <v>93</v>
      </c>
      <c r="J1509" s="44" t="s">
        <v>8098</v>
      </c>
      <c r="K1509" s="44" t="s">
        <v>1174</v>
      </c>
      <c r="L1509" s="44" t="s">
        <v>8099</v>
      </c>
      <c r="M1509" s="52">
        <v>45951.333333333336</v>
      </c>
      <c r="N1509" s="52">
        <v>45951.686111111114</v>
      </c>
      <c r="O1509" s="44" t="s">
        <v>37</v>
      </c>
      <c r="P1509" s="44" t="s">
        <v>37</v>
      </c>
      <c r="Q1509" s="44" t="s">
        <v>3805</v>
      </c>
      <c r="R1509" s="44" t="s">
        <v>3806</v>
      </c>
      <c r="S1509" s="44" t="s">
        <v>8100</v>
      </c>
      <c r="T1509" s="44" t="s">
        <v>1178</v>
      </c>
      <c r="U1509" s="44">
        <v>24</v>
      </c>
      <c r="V1509" s="44" t="s">
        <v>42</v>
      </c>
      <c r="W1509" s="44" t="str">
        <f>VLOOKUP(D1509,TIPOLOGIA!A:F,6,0)</f>
        <v>TERRESTRE</v>
      </c>
      <c r="X1509" s="44" t="s">
        <v>3928</v>
      </c>
      <c r="Y1509" s="44">
        <v>1</v>
      </c>
      <c r="Z1509" s="63">
        <f>IF(T1509="SOPORTE_TELEFÓNICO",'TARIFAS 2025'!$B$14,IF(V1509="PRINCIPAL",'TARIFAS 2025'!$B$11,IF(V1509="INTERMEDIA",'TARIFAS 2025'!$C$11,IF(V1509="LEJANA",'TARIFAS 2025'!$D$11))))</f>
        <v>31419</v>
      </c>
      <c r="AA1509" s="63">
        <f t="shared" si="24"/>
        <v>31419</v>
      </c>
    </row>
    <row r="1510" spans="1:27" s="35" customFormat="1">
      <c r="A1510" s="44" t="s">
        <v>90</v>
      </c>
      <c r="B1510" s="44" t="str">
        <f>VLOOKUP(A1510,'CENTROS DE COSTOS'!A:D,2,0)</f>
        <v>0036-0005</v>
      </c>
      <c r="C1510" s="44" t="str">
        <f>VLOOKUP(A1510,'CENTROS DE COSTOS'!A:D,3,0)</f>
        <v>Wompi Noroccidente</v>
      </c>
      <c r="D1510" s="44">
        <v>5001</v>
      </c>
      <c r="E1510" s="44">
        <v>2897267</v>
      </c>
      <c r="F1510" s="44">
        <v>32920</v>
      </c>
      <c r="G1510" s="44" t="s">
        <v>35</v>
      </c>
      <c r="H1510" s="44" t="s">
        <v>122</v>
      </c>
      <c r="I1510" s="44" t="s">
        <v>2044</v>
      </c>
      <c r="J1510" s="44" t="s">
        <v>8101</v>
      </c>
      <c r="K1510" s="44" t="s">
        <v>1174</v>
      </c>
      <c r="L1510" s="44" t="s">
        <v>8102</v>
      </c>
      <c r="M1510" s="52">
        <v>45947.565972222219</v>
      </c>
      <c r="N1510" s="52">
        <v>45951.707638888889</v>
      </c>
      <c r="O1510" s="44" t="s">
        <v>37</v>
      </c>
      <c r="P1510" s="44" t="s">
        <v>37</v>
      </c>
      <c r="Q1510" s="44" t="s">
        <v>3805</v>
      </c>
      <c r="R1510" s="44" t="s">
        <v>3806</v>
      </c>
      <c r="S1510" s="44" t="s">
        <v>8103</v>
      </c>
      <c r="T1510" s="44" t="s">
        <v>1178</v>
      </c>
      <c r="U1510" s="44">
        <v>64</v>
      </c>
      <c r="V1510" s="44" t="s">
        <v>42</v>
      </c>
      <c r="W1510" s="44" t="str">
        <f>VLOOKUP(D1510,TIPOLOGIA!A:F,6,0)</f>
        <v>TERRESTRE</v>
      </c>
      <c r="X1510" s="44" t="s">
        <v>1424</v>
      </c>
      <c r="Y1510" s="44">
        <v>1</v>
      </c>
      <c r="Z1510" s="63">
        <f>IF(T1510="SOPORTE_TELEFÓNICO",'TARIFAS 2025'!$B$14,IF(V1510="PRINCIPAL",'TARIFAS 2025'!$B$11,IF(V1510="INTERMEDIA",'TARIFAS 2025'!$C$11,IF(V1510="LEJANA",'TARIFAS 2025'!$D$11))))</f>
        <v>31419</v>
      </c>
      <c r="AA1510" s="63">
        <f t="shared" si="24"/>
        <v>31419</v>
      </c>
    </row>
    <row r="1511" spans="1:27" s="35" customFormat="1">
      <c r="A1511" s="44" t="s">
        <v>90</v>
      </c>
      <c r="B1511" s="44" t="str">
        <f>VLOOKUP(A1511,'CENTROS DE COSTOS'!A:D,2,0)</f>
        <v>0036-0005</v>
      </c>
      <c r="C1511" s="44" t="str">
        <f>VLOOKUP(A1511,'CENTROS DE COSTOS'!A:D,3,0)</f>
        <v>Wompi Noroccidente</v>
      </c>
      <c r="D1511" s="44">
        <v>5001</v>
      </c>
      <c r="E1511" s="44">
        <v>2897605</v>
      </c>
      <c r="F1511" s="44">
        <v>50298</v>
      </c>
      <c r="G1511" s="44" t="s">
        <v>35</v>
      </c>
      <c r="H1511" s="44" t="s">
        <v>122</v>
      </c>
      <c r="I1511" s="44" t="s">
        <v>90</v>
      </c>
      <c r="J1511" s="44" t="s">
        <v>2689</v>
      </c>
      <c r="K1511" s="44" t="s">
        <v>1174</v>
      </c>
      <c r="L1511" s="44" t="s">
        <v>8104</v>
      </c>
      <c r="M1511" s="52">
        <v>45947.599305555559</v>
      </c>
      <c r="N1511" s="52">
        <v>45951.708333333336</v>
      </c>
      <c r="O1511" s="44" t="s">
        <v>37</v>
      </c>
      <c r="P1511" s="44" t="s">
        <v>37</v>
      </c>
      <c r="Q1511" s="44" t="s">
        <v>3805</v>
      </c>
      <c r="R1511" s="44" t="s">
        <v>3806</v>
      </c>
      <c r="S1511" s="44" t="s">
        <v>8105</v>
      </c>
      <c r="T1511" s="44" t="s">
        <v>1178</v>
      </c>
      <c r="U1511" s="44">
        <v>16</v>
      </c>
      <c r="V1511" s="44" t="s">
        <v>42</v>
      </c>
      <c r="W1511" s="44" t="str">
        <f>VLOOKUP(D1511,TIPOLOGIA!A:F,6,0)</f>
        <v>TERRESTRE</v>
      </c>
      <c r="X1511" s="44" t="s">
        <v>3837</v>
      </c>
      <c r="Y1511" s="44">
        <v>1</v>
      </c>
      <c r="Z1511" s="63">
        <f>IF(T1511="SOPORTE_TELEFÓNICO",'TARIFAS 2025'!$B$14,IF(V1511="PRINCIPAL",'TARIFAS 2025'!$B$11,IF(V1511="INTERMEDIA",'TARIFAS 2025'!$C$11,IF(V1511="LEJANA",'TARIFAS 2025'!$D$11))))</f>
        <v>31419</v>
      </c>
      <c r="AA1511" s="63">
        <f t="shared" si="24"/>
        <v>31419</v>
      </c>
    </row>
    <row r="1512" spans="1:27" s="35" customFormat="1">
      <c r="A1512" s="44" t="s">
        <v>79</v>
      </c>
      <c r="B1512" s="44" t="str">
        <f>VLOOKUP(A1512,'CENTROS DE COSTOS'!A:D,2,0)</f>
        <v>0036-0003</v>
      </c>
      <c r="C1512" s="44" t="str">
        <f>VLOOKUP(A1512,'CENTROS DE COSTOS'!A:D,3,0)</f>
        <v>Wompi Suroccidente</v>
      </c>
      <c r="D1512" s="44">
        <v>76520</v>
      </c>
      <c r="E1512" s="44">
        <v>2906779</v>
      </c>
      <c r="F1512" s="44">
        <v>56868</v>
      </c>
      <c r="G1512" s="44" t="s">
        <v>35</v>
      </c>
      <c r="H1512" s="44" t="s">
        <v>1103</v>
      </c>
      <c r="I1512" s="44" t="s">
        <v>1124</v>
      </c>
      <c r="J1512" s="44" t="s">
        <v>3699</v>
      </c>
      <c r="K1512" s="44" t="s">
        <v>1174</v>
      </c>
      <c r="L1512" s="44" t="s">
        <v>8106</v>
      </c>
      <c r="M1512" s="52">
        <v>45950.587500000001</v>
      </c>
      <c r="N1512" s="52">
        <v>45951.711805555555</v>
      </c>
      <c r="O1512" s="44" t="s">
        <v>37</v>
      </c>
      <c r="P1512" s="44" t="s">
        <v>37</v>
      </c>
      <c r="Q1512" s="44" t="s">
        <v>3805</v>
      </c>
      <c r="R1512" s="44" t="s">
        <v>3806</v>
      </c>
      <c r="S1512" s="44" t="s">
        <v>8107</v>
      </c>
      <c r="T1512" s="44" t="s">
        <v>1178</v>
      </c>
      <c r="U1512" s="44">
        <v>32</v>
      </c>
      <c r="V1512" s="44" t="s">
        <v>42</v>
      </c>
      <c r="W1512" s="44" t="str">
        <f>VLOOKUP(D1512,TIPOLOGIA!A:F,6,0)</f>
        <v>TERRESTRE</v>
      </c>
      <c r="X1512" s="44" t="s">
        <v>3837</v>
      </c>
      <c r="Y1512" s="44">
        <v>1</v>
      </c>
      <c r="Z1512" s="63">
        <f>IF(T1512="SOPORTE_TELEFÓNICO",'TARIFAS 2025'!$B$14,IF(V1512="PRINCIPAL",'TARIFAS 2025'!$B$11,IF(V1512="INTERMEDIA",'TARIFAS 2025'!$C$11,IF(V1512="LEJANA",'TARIFAS 2025'!$D$11))))</f>
        <v>31419</v>
      </c>
      <c r="AA1512" s="63">
        <f t="shared" si="24"/>
        <v>31419</v>
      </c>
    </row>
    <row r="1513" spans="1:27" s="35" customFormat="1">
      <c r="A1513" s="44" t="s">
        <v>91</v>
      </c>
      <c r="B1513" s="44" t="str">
        <f>VLOOKUP(A1513,'CENTROS DE COSTOS'!A:D,2,0)</f>
        <v>0036-0001</v>
      </c>
      <c r="C1513" s="44" t="str">
        <f>VLOOKUP(A1513,'CENTROS DE COSTOS'!A:D,3,0)</f>
        <v>Wompi Costa</v>
      </c>
      <c r="D1513" s="44">
        <v>23001</v>
      </c>
      <c r="E1513" s="44">
        <v>2897521</v>
      </c>
      <c r="F1513" s="44">
        <v>50025</v>
      </c>
      <c r="G1513" s="44" t="s">
        <v>35</v>
      </c>
      <c r="H1513" s="44" t="s">
        <v>278</v>
      </c>
      <c r="I1513" s="44" t="s">
        <v>91</v>
      </c>
      <c r="J1513" s="44" t="s">
        <v>8108</v>
      </c>
      <c r="K1513" s="44" t="s">
        <v>1174</v>
      </c>
      <c r="L1513" s="44" t="s">
        <v>8109</v>
      </c>
      <c r="M1513" s="52">
        <v>45947.587500000001</v>
      </c>
      <c r="N1513" s="52">
        <v>45951.713888888888</v>
      </c>
      <c r="O1513" s="44" t="s">
        <v>37</v>
      </c>
      <c r="P1513" s="44" t="s">
        <v>37</v>
      </c>
      <c r="Q1513" s="44" t="s">
        <v>3805</v>
      </c>
      <c r="R1513" s="44" t="s">
        <v>3806</v>
      </c>
      <c r="S1513" s="44" t="s">
        <v>8110</v>
      </c>
      <c r="T1513" s="44" t="s">
        <v>1178</v>
      </c>
      <c r="U1513" s="44">
        <v>32</v>
      </c>
      <c r="V1513" s="44" t="s">
        <v>42</v>
      </c>
      <c r="W1513" s="44" t="str">
        <f>VLOOKUP(D1513,TIPOLOGIA!A:F,6,0)</f>
        <v>TERRESTRE</v>
      </c>
      <c r="X1513" s="44" t="s">
        <v>2407</v>
      </c>
      <c r="Y1513" s="44">
        <v>1</v>
      </c>
      <c r="Z1513" s="63">
        <f>IF(T1513="SOPORTE_TELEFÓNICO",'TARIFAS 2025'!$B$14,IF(V1513="PRINCIPAL",'TARIFAS 2025'!$B$11,IF(V1513="INTERMEDIA",'TARIFAS 2025'!$C$11,IF(V1513="LEJANA",'TARIFAS 2025'!$D$11))))</f>
        <v>31419</v>
      </c>
      <c r="AA1513" s="63">
        <f t="shared" si="24"/>
        <v>31419</v>
      </c>
    </row>
    <row r="1514" spans="1:27" s="35" customFormat="1">
      <c r="A1514" s="44" t="s">
        <v>76</v>
      </c>
      <c r="B1514" s="44" t="str">
        <f>VLOOKUP(A1514,'CENTROS DE COSTOS'!A:D,2,0)</f>
        <v>0036-0007</v>
      </c>
      <c r="C1514" s="44" t="str">
        <f>VLOOKUP(A1514,'CENTROS DE COSTOS'!A:D,3,0)</f>
        <v>Wompi Santander</v>
      </c>
      <c r="D1514" s="44">
        <v>68001</v>
      </c>
      <c r="E1514" s="44">
        <v>2913995</v>
      </c>
      <c r="F1514" s="44">
        <v>74094</v>
      </c>
      <c r="G1514" s="44" t="s">
        <v>35</v>
      </c>
      <c r="H1514" s="44" t="s">
        <v>965</v>
      </c>
      <c r="I1514" s="44" t="s">
        <v>76</v>
      </c>
      <c r="J1514" s="44" t="s">
        <v>8111</v>
      </c>
      <c r="K1514" s="44" t="s">
        <v>1174</v>
      </c>
      <c r="L1514" s="44" t="s">
        <v>8112</v>
      </c>
      <c r="M1514" s="52">
        <v>45951.553472222222</v>
      </c>
      <c r="N1514" s="52">
        <v>45951.719444444447</v>
      </c>
      <c r="O1514" s="44" t="s">
        <v>37</v>
      </c>
      <c r="P1514" s="44" t="s">
        <v>37</v>
      </c>
      <c r="Q1514" s="44" t="s">
        <v>3805</v>
      </c>
      <c r="R1514" s="44" t="s">
        <v>3806</v>
      </c>
      <c r="S1514" s="44" t="s">
        <v>8113</v>
      </c>
      <c r="T1514" s="44" t="s">
        <v>1178</v>
      </c>
      <c r="U1514" s="44">
        <v>24</v>
      </c>
      <c r="V1514" s="44" t="s">
        <v>42</v>
      </c>
      <c r="W1514" s="44" t="str">
        <f>VLOOKUP(D1514,TIPOLOGIA!A:F,6,0)</f>
        <v>TERRESTRE</v>
      </c>
      <c r="X1514" s="44" t="s">
        <v>3928</v>
      </c>
      <c r="Y1514" s="44">
        <v>1</v>
      </c>
      <c r="Z1514" s="63">
        <f>IF(T1514="SOPORTE_TELEFÓNICO",'TARIFAS 2025'!$B$14,IF(V1514="PRINCIPAL",'TARIFAS 2025'!$B$11,IF(V1514="INTERMEDIA",'TARIFAS 2025'!$C$11,IF(V1514="LEJANA",'TARIFAS 2025'!$D$11))))</f>
        <v>31419</v>
      </c>
      <c r="AA1514" s="63">
        <f t="shared" si="24"/>
        <v>31419</v>
      </c>
    </row>
    <row r="1515" spans="1:27" s="35" customFormat="1">
      <c r="A1515" s="44" t="s">
        <v>92</v>
      </c>
      <c r="B1515" s="44" t="str">
        <f>VLOOKUP(A1515,'CENTROS DE COSTOS'!A:D,2,0)</f>
        <v>0036-0006</v>
      </c>
      <c r="C1515" s="44" t="str">
        <f>VLOOKUP(A1515,'CENTROS DE COSTOS'!A:D,3,0)</f>
        <v>Wompi Oriente</v>
      </c>
      <c r="D1515" s="44">
        <v>41001</v>
      </c>
      <c r="E1515" s="44">
        <v>2900343</v>
      </c>
      <c r="F1515" s="44">
        <v>68523</v>
      </c>
      <c r="G1515" s="44" t="s">
        <v>35</v>
      </c>
      <c r="H1515" s="44" t="s">
        <v>742</v>
      </c>
      <c r="I1515" s="44" t="s">
        <v>92</v>
      </c>
      <c r="J1515" s="44" t="s">
        <v>8114</v>
      </c>
      <c r="K1515" s="44" t="s">
        <v>1174</v>
      </c>
      <c r="L1515" s="44" t="s">
        <v>8115</v>
      </c>
      <c r="M1515" s="52">
        <v>45950.333333333336</v>
      </c>
      <c r="N1515" s="52">
        <v>45951.907638888886</v>
      </c>
      <c r="O1515" s="44" t="s">
        <v>37</v>
      </c>
      <c r="P1515" s="44" t="s">
        <v>37</v>
      </c>
      <c r="Q1515" s="44" t="s">
        <v>3805</v>
      </c>
      <c r="R1515" s="44" t="s">
        <v>3806</v>
      </c>
      <c r="S1515" s="44" t="s">
        <v>8116</v>
      </c>
      <c r="T1515" s="44" t="s">
        <v>1178</v>
      </c>
      <c r="U1515" s="44">
        <v>32</v>
      </c>
      <c r="V1515" s="44" t="s">
        <v>42</v>
      </c>
      <c r="W1515" s="44" t="str">
        <f>VLOOKUP(D1515,TIPOLOGIA!A:F,6,0)</f>
        <v>TERRESTRE</v>
      </c>
      <c r="X1515" s="44" t="s">
        <v>1297</v>
      </c>
      <c r="Y1515" s="44">
        <v>1</v>
      </c>
      <c r="Z1515" s="63">
        <f>IF(T1515="SOPORTE_TELEFÓNICO",'TARIFAS 2025'!$B$14,IF(V1515="PRINCIPAL",'TARIFAS 2025'!$B$11,IF(V1515="INTERMEDIA",'TARIFAS 2025'!$C$11,IF(V1515="LEJANA",'TARIFAS 2025'!$D$11))))</f>
        <v>31419</v>
      </c>
      <c r="AA1515" s="63">
        <f t="shared" si="24"/>
        <v>31419</v>
      </c>
    </row>
    <row r="1516" spans="1:27" s="35" customFormat="1">
      <c r="A1516" s="44" t="s">
        <v>79</v>
      </c>
      <c r="B1516" s="44" t="str">
        <f>VLOOKUP(A1516,'CENTROS DE COSTOS'!A:D,2,0)</f>
        <v>0036-0003</v>
      </c>
      <c r="C1516" s="44" t="str">
        <f>VLOOKUP(A1516,'CENTROS DE COSTOS'!A:D,3,0)</f>
        <v>Wompi Suroccidente</v>
      </c>
      <c r="D1516" s="44">
        <v>76520</v>
      </c>
      <c r="E1516" s="44">
        <v>2900112</v>
      </c>
      <c r="F1516" s="44">
        <v>50529</v>
      </c>
      <c r="G1516" s="44" t="s">
        <v>35</v>
      </c>
      <c r="H1516" s="44" t="s">
        <v>1103</v>
      </c>
      <c r="I1516" s="44" t="s">
        <v>1124</v>
      </c>
      <c r="J1516" s="44" t="s">
        <v>2617</v>
      </c>
      <c r="K1516" s="44" t="s">
        <v>1174</v>
      </c>
      <c r="L1516" s="44" t="s">
        <v>8117</v>
      </c>
      <c r="M1516" s="52">
        <v>45950.333333333336</v>
      </c>
      <c r="N1516" s="52">
        <v>45951.999305555553</v>
      </c>
      <c r="O1516" s="44" t="s">
        <v>37</v>
      </c>
      <c r="P1516" s="44" t="s">
        <v>37</v>
      </c>
      <c r="Q1516" s="44" t="s">
        <v>3805</v>
      </c>
      <c r="R1516" s="44" t="s">
        <v>3806</v>
      </c>
      <c r="S1516" s="44" t="s">
        <v>8118</v>
      </c>
      <c r="T1516" s="44" t="s">
        <v>1178</v>
      </c>
      <c r="U1516" s="44">
        <v>32</v>
      </c>
      <c r="V1516" s="44" t="s">
        <v>42</v>
      </c>
      <c r="W1516" s="44" t="str">
        <f>VLOOKUP(D1516,TIPOLOGIA!A:F,6,0)</f>
        <v>TERRESTRE</v>
      </c>
      <c r="X1516" s="44" t="s">
        <v>1497</v>
      </c>
      <c r="Y1516" s="44">
        <v>1</v>
      </c>
      <c r="Z1516" s="63">
        <f>IF(T1516="SOPORTE_TELEFÓNICO",'TARIFAS 2025'!$B$14,IF(V1516="PRINCIPAL",'TARIFAS 2025'!$B$11,IF(V1516="INTERMEDIA",'TARIFAS 2025'!$C$11,IF(V1516="LEJANA",'TARIFAS 2025'!$D$11))))</f>
        <v>31419</v>
      </c>
      <c r="AA1516" s="63">
        <f t="shared" si="24"/>
        <v>31419</v>
      </c>
    </row>
    <row r="1517" spans="1:27" s="35" customFormat="1">
      <c r="A1517" s="44" t="s">
        <v>90</v>
      </c>
      <c r="B1517" s="44" t="str">
        <f>VLOOKUP(A1517,'CENTROS DE COSTOS'!A:D,2,0)</f>
        <v>0036-0005</v>
      </c>
      <c r="C1517" s="44" t="str">
        <f>VLOOKUP(A1517,'CENTROS DE COSTOS'!A:D,3,0)</f>
        <v>Wompi Noroccidente</v>
      </c>
      <c r="D1517" s="44">
        <v>5086</v>
      </c>
      <c r="E1517" s="44">
        <v>2881401</v>
      </c>
      <c r="F1517" s="44">
        <v>13980</v>
      </c>
      <c r="G1517" s="44" t="s">
        <v>35</v>
      </c>
      <c r="H1517" s="44" t="s">
        <v>122</v>
      </c>
      <c r="I1517" s="44" t="s">
        <v>158</v>
      </c>
      <c r="J1517" s="44" t="s">
        <v>8119</v>
      </c>
      <c r="K1517" s="44" t="s">
        <v>1174</v>
      </c>
      <c r="L1517" s="44" t="s">
        <v>8120</v>
      </c>
      <c r="M1517" s="52">
        <v>45945.333333333336</v>
      </c>
      <c r="N1517" s="52">
        <v>45952.332638888889</v>
      </c>
      <c r="O1517" s="44" t="s">
        <v>37</v>
      </c>
      <c r="P1517" s="44" t="s">
        <v>37</v>
      </c>
      <c r="Q1517" s="44" t="s">
        <v>3805</v>
      </c>
      <c r="R1517" s="44" t="s">
        <v>3806</v>
      </c>
      <c r="S1517" s="44" t="s">
        <v>8121</v>
      </c>
      <c r="T1517" s="44" t="s">
        <v>3828</v>
      </c>
      <c r="U1517" s="44">
        <v>56</v>
      </c>
      <c r="V1517" s="44" t="s">
        <v>43</v>
      </c>
      <c r="W1517" s="44" t="str">
        <f>VLOOKUP(D1517,TIPOLOGIA!A:F,6,0)</f>
        <v>TERRESTRE</v>
      </c>
      <c r="X1517" s="44" t="s">
        <v>2407</v>
      </c>
      <c r="Y1517" s="44">
        <v>1</v>
      </c>
      <c r="Z1517" s="63">
        <f>IF(T1517="SOPORTE_TELEFÓNICO",'TARIFAS 2025'!$B$14,IF(V1517="PRINCIPAL",'TARIFAS 2025'!$B$11,IF(V1517="INTERMEDIA",'TARIFAS 2025'!$C$11,IF(V1517="LEJANA",'TARIFAS 2025'!$D$11))))</f>
        <v>36351</v>
      </c>
      <c r="AA1517" s="63">
        <f t="shared" si="24"/>
        <v>36351</v>
      </c>
    </row>
    <row r="1518" spans="1:27" s="35" customFormat="1">
      <c r="A1518" s="44" t="s">
        <v>90</v>
      </c>
      <c r="B1518" s="44" t="str">
        <f>VLOOKUP(A1518,'CENTROS DE COSTOS'!A:D,2,0)</f>
        <v>0036-0005</v>
      </c>
      <c r="C1518" s="44" t="str">
        <f>VLOOKUP(A1518,'CENTROS DE COSTOS'!A:D,3,0)</f>
        <v>Wompi Noroccidente</v>
      </c>
      <c r="D1518" s="44">
        <v>5264</v>
      </c>
      <c r="E1518" s="44">
        <v>2882658</v>
      </c>
      <c r="F1518" s="44">
        <v>62252</v>
      </c>
      <c r="G1518" s="44" t="s">
        <v>35</v>
      </c>
      <c r="H1518" s="44" t="s">
        <v>122</v>
      </c>
      <c r="I1518" s="44" t="s">
        <v>181</v>
      </c>
      <c r="J1518" s="44" t="s">
        <v>8122</v>
      </c>
      <c r="K1518" s="44" t="s">
        <v>1174</v>
      </c>
      <c r="L1518" s="44" t="s">
        <v>8123</v>
      </c>
      <c r="M1518" s="52">
        <v>45945.359027777777</v>
      </c>
      <c r="N1518" s="52">
        <v>45952.348611111112</v>
      </c>
      <c r="O1518" s="44" t="s">
        <v>37</v>
      </c>
      <c r="P1518" s="44" t="s">
        <v>37</v>
      </c>
      <c r="Q1518" s="44" t="s">
        <v>3805</v>
      </c>
      <c r="R1518" s="44" t="s">
        <v>3806</v>
      </c>
      <c r="S1518" s="44" t="s">
        <v>8124</v>
      </c>
      <c r="T1518" s="44" t="s">
        <v>3828</v>
      </c>
      <c r="U1518" s="44">
        <v>64</v>
      </c>
      <c r="V1518" s="44" t="s">
        <v>43</v>
      </c>
      <c r="W1518" s="44" t="str">
        <f>VLOOKUP(D1518,TIPOLOGIA!A:F,6,0)</f>
        <v>TERRESTRE</v>
      </c>
      <c r="X1518" s="44" t="s">
        <v>3837</v>
      </c>
      <c r="Y1518" s="44">
        <v>1</v>
      </c>
      <c r="Z1518" s="63">
        <f>IF(T1518="SOPORTE_TELEFÓNICO",'TARIFAS 2025'!$B$14,IF(V1518="PRINCIPAL",'TARIFAS 2025'!$B$11,IF(V1518="INTERMEDIA",'TARIFAS 2025'!$C$11,IF(V1518="LEJANA",'TARIFAS 2025'!$D$11))))</f>
        <v>36351</v>
      </c>
      <c r="AA1518" s="63">
        <f t="shared" si="24"/>
        <v>36351</v>
      </c>
    </row>
    <row r="1519" spans="1:27" s="35" customFormat="1">
      <c r="A1519" s="44" t="s">
        <v>90</v>
      </c>
      <c r="B1519" s="44" t="str">
        <f>VLOOKUP(A1519,'CENTROS DE COSTOS'!A:D,2,0)</f>
        <v>0036-0005</v>
      </c>
      <c r="C1519" s="44" t="str">
        <f>VLOOKUP(A1519,'CENTROS DE COSTOS'!A:D,3,0)</f>
        <v>Wompi Noroccidente</v>
      </c>
      <c r="D1519" s="44">
        <v>5001</v>
      </c>
      <c r="E1519" s="44">
        <v>2898610</v>
      </c>
      <c r="F1519" s="44">
        <v>79963</v>
      </c>
      <c r="G1519" s="44" t="s">
        <v>35</v>
      </c>
      <c r="H1519" s="44" t="s">
        <v>122</v>
      </c>
      <c r="I1519" s="44" t="s">
        <v>2044</v>
      </c>
      <c r="J1519" s="44" t="s">
        <v>8125</v>
      </c>
      <c r="K1519" s="44" t="s">
        <v>1174</v>
      </c>
      <c r="L1519" s="44" t="s">
        <v>8126</v>
      </c>
      <c r="M1519" s="52">
        <v>45947.675000000003</v>
      </c>
      <c r="N1519" s="52">
        <v>45952.353472222225</v>
      </c>
      <c r="O1519" s="44" t="s">
        <v>37</v>
      </c>
      <c r="P1519" s="44" t="s">
        <v>37</v>
      </c>
      <c r="Q1519" s="44" t="s">
        <v>3805</v>
      </c>
      <c r="R1519" s="44" t="s">
        <v>3806</v>
      </c>
      <c r="S1519" s="44" t="s">
        <v>8127</v>
      </c>
      <c r="T1519" s="44" t="s">
        <v>1178</v>
      </c>
      <c r="U1519" s="44">
        <v>16</v>
      </c>
      <c r="V1519" s="44" t="s">
        <v>42</v>
      </c>
      <c r="W1519" s="44" t="str">
        <f>VLOOKUP(D1519,TIPOLOGIA!A:F,6,0)</f>
        <v>TERRESTRE</v>
      </c>
      <c r="X1519" s="44" t="s">
        <v>3837</v>
      </c>
      <c r="Y1519" s="44">
        <v>1</v>
      </c>
      <c r="Z1519" s="63">
        <f>IF(T1519="SOPORTE_TELEFÓNICO",'TARIFAS 2025'!$B$14,IF(V1519="PRINCIPAL",'TARIFAS 2025'!$B$11,IF(V1519="INTERMEDIA",'TARIFAS 2025'!$C$11,IF(V1519="LEJANA",'TARIFAS 2025'!$D$11))))</f>
        <v>31419</v>
      </c>
      <c r="AA1519" s="63">
        <f t="shared" si="24"/>
        <v>31419</v>
      </c>
    </row>
    <row r="1520" spans="1:27" s="35" customFormat="1">
      <c r="A1520" s="44" t="s">
        <v>90</v>
      </c>
      <c r="B1520" s="44" t="str">
        <f>VLOOKUP(A1520,'CENTROS DE COSTOS'!A:D,2,0)</f>
        <v>0036-0005</v>
      </c>
      <c r="C1520" s="44" t="str">
        <f>VLOOKUP(A1520,'CENTROS DE COSTOS'!A:D,3,0)</f>
        <v>Wompi Noroccidente</v>
      </c>
      <c r="D1520" s="44">
        <v>5360</v>
      </c>
      <c r="E1520" s="44">
        <v>2895200</v>
      </c>
      <c r="F1520" s="44">
        <v>35410</v>
      </c>
      <c r="G1520" s="44" t="s">
        <v>35</v>
      </c>
      <c r="H1520" s="44" t="s">
        <v>122</v>
      </c>
      <c r="I1520" s="44" t="s">
        <v>192</v>
      </c>
      <c r="J1520" s="44" t="s">
        <v>2854</v>
      </c>
      <c r="K1520" s="44" t="s">
        <v>1174</v>
      </c>
      <c r="L1520" s="44" t="s">
        <v>8128</v>
      </c>
      <c r="M1520" s="52">
        <v>45947.372916666667</v>
      </c>
      <c r="N1520" s="52">
        <v>45952.353472222225</v>
      </c>
      <c r="O1520" s="44" t="s">
        <v>37</v>
      </c>
      <c r="P1520" s="44" t="s">
        <v>37</v>
      </c>
      <c r="Q1520" s="44" t="s">
        <v>3805</v>
      </c>
      <c r="R1520" s="44" t="s">
        <v>3806</v>
      </c>
      <c r="S1520" s="44" t="s">
        <v>8129</v>
      </c>
      <c r="T1520" s="44" t="s">
        <v>1178</v>
      </c>
      <c r="U1520" s="44">
        <v>64</v>
      </c>
      <c r="V1520" s="44" t="s">
        <v>42</v>
      </c>
      <c r="W1520" s="44" t="str">
        <f>VLOOKUP(D1520,TIPOLOGIA!A:F,6,0)</f>
        <v>TERRESTRE</v>
      </c>
      <c r="X1520" s="44" t="s">
        <v>3837</v>
      </c>
      <c r="Y1520" s="44">
        <v>1</v>
      </c>
      <c r="Z1520" s="63">
        <f>IF(T1520="SOPORTE_TELEFÓNICO",'TARIFAS 2025'!$B$14,IF(V1520="PRINCIPAL",'TARIFAS 2025'!$B$11,IF(V1520="INTERMEDIA",'TARIFAS 2025'!$C$11,IF(V1520="LEJANA",'TARIFAS 2025'!$D$11))))</f>
        <v>31419</v>
      </c>
      <c r="AA1520" s="63">
        <f t="shared" si="24"/>
        <v>31419</v>
      </c>
    </row>
    <row r="1521" spans="1:27" s="35" customFormat="1">
      <c r="A1521" s="44" t="s">
        <v>90</v>
      </c>
      <c r="B1521" s="44" t="str">
        <f>VLOOKUP(A1521,'CENTROS DE COSTOS'!A:D,2,0)</f>
        <v>0036-0005</v>
      </c>
      <c r="C1521" s="44" t="str">
        <f>VLOOKUP(A1521,'CENTROS DE COSTOS'!A:D,3,0)</f>
        <v>Wompi Noroccidente</v>
      </c>
      <c r="D1521" s="44">
        <v>5266</v>
      </c>
      <c r="E1521" s="44">
        <v>2895952</v>
      </c>
      <c r="F1521" s="44">
        <v>14897</v>
      </c>
      <c r="G1521" s="44" t="s">
        <v>35</v>
      </c>
      <c r="H1521" s="44" t="s">
        <v>122</v>
      </c>
      <c r="I1521" s="44" t="s">
        <v>182</v>
      </c>
      <c r="J1521" s="44" t="s">
        <v>8130</v>
      </c>
      <c r="K1521" s="44" t="s">
        <v>1174</v>
      </c>
      <c r="L1521" s="44" t="s">
        <v>8131</v>
      </c>
      <c r="M1521" s="52">
        <v>45947.428472222222</v>
      </c>
      <c r="N1521" s="52">
        <v>45952.354166666664</v>
      </c>
      <c r="O1521" s="44" t="s">
        <v>37</v>
      </c>
      <c r="P1521" s="44" t="s">
        <v>37</v>
      </c>
      <c r="Q1521" s="44" t="s">
        <v>3805</v>
      </c>
      <c r="R1521" s="44" t="s">
        <v>3806</v>
      </c>
      <c r="S1521" s="44" t="s">
        <v>8132</v>
      </c>
      <c r="T1521" s="44" t="s">
        <v>1178</v>
      </c>
      <c r="U1521" s="44">
        <v>8</v>
      </c>
      <c r="V1521" s="44" t="s">
        <v>42</v>
      </c>
      <c r="W1521" s="44" t="str">
        <f>VLOOKUP(D1521,TIPOLOGIA!A:F,6,0)</f>
        <v>TERRESTRE</v>
      </c>
      <c r="X1521" s="44" t="s">
        <v>3837</v>
      </c>
      <c r="Y1521" s="44">
        <v>1</v>
      </c>
      <c r="Z1521" s="63">
        <f>IF(T1521="SOPORTE_TELEFÓNICO",'TARIFAS 2025'!$B$14,IF(V1521="PRINCIPAL",'TARIFAS 2025'!$B$11,IF(V1521="INTERMEDIA",'TARIFAS 2025'!$C$11,IF(V1521="LEJANA",'TARIFAS 2025'!$D$11))))</f>
        <v>31419</v>
      </c>
      <c r="AA1521" s="63">
        <f t="shared" si="24"/>
        <v>31419</v>
      </c>
    </row>
    <row r="1522" spans="1:27" s="35" customFormat="1">
      <c r="A1522" s="44" t="s">
        <v>73</v>
      </c>
      <c r="B1522" s="44" t="str">
        <f>VLOOKUP(A1522,'CENTROS DE COSTOS'!A:D,2,0)</f>
        <v>0036-0004</v>
      </c>
      <c r="C1522" s="44" t="str">
        <f>VLOOKUP(A1522,'CENTROS DE COSTOS'!A:D,3,0)</f>
        <v>Wompi Centro</v>
      </c>
      <c r="D1522" s="44">
        <v>25797</v>
      </c>
      <c r="E1522" s="44">
        <v>2883136</v>
      </c>
      <c r="F1522" s="44">
        <v>56193</v>
      </c>
      <c r="G1522" s="44" t="s">
        <v>35</v>
      </c>
      <c r="H1522" s="44" t="s">
        <v>620</v>
      </c>
      <c r="I1522" s="44" t="s">
        <v>709</v>
      </c>
      <c r="J1522" s="44" t="s">
        <v>8133</v>
      </c>
      <c r="K1522" s="44" t="s">
        <v>1174</v>
      </c>
      <c r="L1522" s="44" t="s">
        <v>8134</v>
      </c>
      <c r="M1522" s="52">
        <v>45945.381944444445</v>
      </c>
      <c r="N1522" s="52">
        <v>45952.373611111114</v>
      </c>
      <c r="O1522" s="44" t="s">
        <v>37</v>
      </c>
      <c r="P1522" s="44" t="s">
        <v>37</v>
      </c>
      <c r="Q1522" s="44" t="s">
        <v>3805</v>
      </c>
      <c r="R1522" s="44" t="s">
        <v>3806</v>
      </c>
      <c r="S1522" s="44" t="s">
        <v>8135</v>
      </c>
      <c r="T1522" s="44" t="s">
        <v>3828</v>
      </c>
      <c r="U1522" s="44">
        <v>40</v>
      </c>
      <c r="V1522" s="44" t="s">
        <v>43</v>
      </c>
      <c r="W1522" s="44" t="str">
        <f>VLOOKUP(D1522,TIPOLOGIA!A:F,6,0)</f>
        <v>TERRESTRE</v>
      </c>
      <c r="X1522" s="44" t="s">
        <v>3837</v>
      </c>
      <c r="Y1522" s="44">
        <v>1</v>
      </c>
      <c r="Z1522" s="63">
        <f>IF(T1522="SOPORTE_TELEFÓNICO",'TARIFAS 2025'!$B$14,IF(V1522="PRINCIPAL",'TARIFAS 2025'!$B$11,IF(V1522="INTERMEDIA",'TARIFAS 2025'!$C$11,IF(V1522="LEJANA",'TARIFAS 2025'!$D$11))))</f>
        <v>36351</v>
      </c>
      <c r="AA1522" s="63">
        <f t="shared" si="24"/>
        <v>36351</v>
      </c>
    </row>
    <row r="1523" spans="1:27" s="35" customFormat="1">
      <c r="A1523" s="44" t="s">
        <v>90</v>
      </c>
      <c r="B1523" s="44" t="str">
        <f>VLOOKUP(A1523,'CENTROS DE COSTOS'!A:D,2,0)</f>
        <v>0036-0005</v>
      </c>
      <c r="C1523" s="44" t="str">
        <f>VLOOKUP(A1523,'CENTROS DE COSTOS'!A:D,3,0)</f>
        <v>Wompi Noroccidente</v>
      </c>
      <c r="D1523" s="44">
        <v>5001</v>
      </c>
      <c r="E1523" s="44">
        <v>2883839</v>
      </c>
      <c r="F1523" s="44">
        <v>80986</v>
      </c>
      <c r="G1523" s="44" t="s">
        <v>35</v>
      </c>
      <c r="H1523" s="44" t="s">
        <v>122</v>
      </c>
      <c r="I1523" s="44" t="s">
        <v>90</v>
      </c>
      <c r="J1523" s="44" t="s">
        <v>8136</v>
      </c>
      <c r="K1523" s="44" t="s">
        <v>1174</v>
      </c>
      <c r="L1523" s="44" t="s">
        <v>8137</v>
      </c>
      <c r="M1523" s="52">
        <v>45945.423611111109</v>
      </c>
      <c r="N1523" s="52">
        <v>45952.386805555558</v>
      </c>
      <c r="O1523" s="44" t="s">
        <v>37</v>
      </c>
      <c r="P1523" s="44" t="s">
        <v>37</v>
      </c>
      <c r="Q1523" s="44" t="s">
        <v>3805</v>
      </c>
      <c r="R1523" s="44" t="s">
        <v>3806</v>
      </c>
      <c r="S1523" s="44" t="s">
        <v>8138</v>
      </c>
      <c r="T1523" s="44" t="s">
        <v>1178</v>
      </c>
      <c r="U1523" s="44">
        <v>64</v>
      </c>
      <c r="V1523" s="44" t="s">
        <v>42</v>
      </c>
      <c r="W1523" s="44" t="str">
        <f>VLOOKUP(D1523,TIPOLOGIA!A:F,6,0)</f>
        <v>TERRESTRE</v>
      </c>
      <c r="X1523" s="44" t="s">
        <v>4908</v>
      </c>
      <c r="Y1523" s="44">
        <v>1</v>
      </c>
      <c r="Z1523" s="63">
        <f>IF(T1523="SOPORTE_TELEFÓNICO",'TARIFAS 2025'!$B$14,IF(V1523="PRINCIPAL",'TARIFAS 2025'!$B$11,IF(V1523="INTERMEDIA",'TARIFAS 2025'!$C$11,IF(V1523="LEJANA",'TARIFAS 2025'!$D$11))))</f>
        <v>31419</v>
      </c>
      <c r="AA1523" s="63">
        <f t="shared" si="24"/>
        <v>31419</v>
      </c>
    </row>
    <row r="1524" spans="1:27" s="35" customFormat="1">
      <c r="A1524" s="44" t="s">
        <v>90</v>
      </c>
      <c r="B1524" s="44" t="str">
        <f>VLOOKUP(A1524,'CENTROS DE COSTOS'!A:D,2,0)</f>
        <v>0036-0005</v>
      </c>
      <c r="C1524" s="44" t="str">
        <f>VLOOKUP(A1524,'CENTROS DE COSTOS'!A:D,3,0)</f>
        <v>Wompi Noroccidente</v>
      </c>
      <c r="D1524" s="44">
        <v>5001</v>
      </c>
      <c r="E1524" s="44">
        <v>2891706</v>
      </c>
      <c r="F1524" s="44">
        <v>38427</v>
      </c>
      <c r="G1524" s="44" t="s">
        <v>35</v>
      </c>
      <c r="H1524" s="44" t="s">
        <v>122</v>
      </c>
      <c r="I1524" s="44" t="s">
        <v>2044</v>
      </c>
      <c r="J1524" s="44" t="s">
        <v>8139</v>
      </c>
      <c r="K1524" s="44" t="s">
        <v>1174</v>
      </c>
      <c r="L1524" s="44" t="s">
        <v>8140</v>
      </c>
      <c r="M1524" s="52">
        <v>45946.550694444442</v>
      </c>
      <c r="N1524" s="52">
        <v>45952.387499999997</v>
      </c>
      <c r="O1524" s="44" t="s">
        <v>37</v>
      </c>
      <c r="P1524" s="44" t="s">
        <v>37</v>
      </c>
      <c r="Q1524" s="44" t="s">
        <v>3805</v>
      </c>
      <c r="R1524" s="44" t="s">
        <v>3806</v>
      </c>
      <c r="S1524" s="44" t="s">
        <v>8141</v>
      </c>
      <c r="T1524" s="44" t="s">
        <v>1178</v>
      </c>
      <c r="U1524" s="44">
        <v>64</v>
      </c>
      <c r="V1524" s="44" t="s">
        <v>42</v>
      </c>
      <c r="W1524" s="44" t="str">
        <f>VLOOKUP(D1524,TIPOLOGIA!A:F,6,0)</f>
        <v>TERRESTRE</v>
      </c>
      <c r="X1524" s="44" t="s">
        <v>3837</v>
      </c>
      <c r="Y1524" s="44">
        <v>1</v>
      </c>
      <c r="Z1524" s="63">
        <f>IF(T1524="SOPORTE_TELEFÓNICO",'TARIFAS 2025'!$B$14,IF(V1524="PRINCIPAL",'TARIFAS 2025'!$B$11,IF(V1524="INTERMEDIA",'TARIFAS 2025'!$C$11,IF(V1524="LEJANA",'TARIFAS 2025'!$D$11))))</f>
        <v>31419</v>
      </c>
      <c r="AA1524" s="63">
        <f t="shared" si="24"/>
        <v>31419</v>
      </c>
    </row>
    <row r="1525" spans="1:27" s="35" customFormat="1">
      <c r="A1525" s="44" t="s">
        <v>90</v>
      </c>
      <c r="B1525" s="44" t="str">
        <f>VLOOKUP(A1525,'CENTROS DE COSTOS'!A:D,2,0)</f>
        <v>0036-0005</v>
      </c>
      <c r="C1525" s="44" t="str">
        <f>VLOOKUP(A1525,'CENTROS DE COSTOS'!A:D,3,0)</f>
        <v>Wompi Noroccidente</v>
      </c>
      <c r="D1525" s="44">
        <v>5001</v>
      </c>
      <c r="E1525" s="44">
        <v>2891388</v>
      </c>
      <c r="F1525" s="44">
        <v>25882</v>
      </c>
      <c r="G1525" s="44" t="s">
        <v>35</v>
      </c>
      <c r="H1525" s="44" t="s">
        <v>122</v>
      </c>
      <c r="I1525" s="44" t="s">
        <v>90</v>
      </c>
      <c r="J1525" s="44" t="s">
        <v>8142</v>
      </c>
      <c r="K1525" s="44" t="s">
        <v>1174</v>
      </c>
      <c r="L1525" s="44" t="s">
        <v>8143</v>
      </c>
      <c r="M1525" s="52">
        <v>45946.508333333331</v>
      </c>
      <c r="N1525" s="52">
        <v>45952.387499999997</v>
      </c>
      <c r="O1525" s="44" t="s">
        <v>37</v>
      </c>
      <c r="P1525" s="44" t="s">
        <v>37</v>
      </c>
      <c r="Q1525" s="44" t="s">
        <v>3805</v>
      </c>
      <c r="R1525" s="44" t="s">
        <v>3806</v>
      </c>
      <c r="S1525" s="44" t="s">
        <v>8144</v>
      </c>
      <c r="T1525" s="44" t="s">
        <v>1178</v>
      </c>
      <c r="U1525" s="44">
        <v>40</v>
      </c>
      <c r="V1525" s="44" t="s">
        <v>42</v>
      </c>
      <c r="W1525" s="44" t="str">
        <f>VLOOKUP(D1525,TIPOLOGIA!A:F,6,0)</f>
        <v>TERRESTRE</v>
      </c>
      <c r="X1525" s="44" t="s">
        <v>3837</v>
      </c>
      <c r="Y1525" s="44">
        <v>1</v>
      </c>
      <c r="Z1525" s="63">
        <f>IF(T1525="SOPORTE_TELEFÓNICO",'TARIFAS 2025'!$B$14,IF(V1525="PRINCIPAL",'TARIFAS 2025'!$B$11,IF(V1525="INTERMEDIA",'TARIFAS 2025'!$C$11,IF(V1525="LEJANA",'TARIFAS 2025'!$D$11))))</f>
        <v>31419</v>
      </c>
      <c r="AA1525" s="63">
        <f t="shared" si="24"/>
        <v>31419</v>
      </c>
    </row>
    <row r="1526" spans="1:27" s="35" customFormat="1">
      <c r="A1526" s="44" t="s">
        <v>90</v>
      </c>
      <c r="B1526" s="44" t="str">
        <f>VLOOKUP(A1526,'CENTROS DE COSTOS'!A:D,2,0)</f>
        <v>0036-0005</v>
      </c>
      <c r="C1526" s="44" t="str">
        <f>VLOOKUP(A1526,'CENTROS DE COSTOS'!A:D,3,0)</f>
        <v>Wompi Noroccidente</v>
      </c>
      <c r="D1526" s="44">
        <v>5001</v>
      </c>
      <c r="E1526" s="44">
        <v>2891994</v>
      </c>
      <c r="F1526" s="44">
        <v>22125</v>
      </c>
      <c r="G1526" s="44" t="s">
        <v>35</v>
      </c>
      <c r="H1526" s="44" t="s">
        <v>122</v>
      </c>
      <c r="I1526" s="44" t="s">
        <v>2044</v>
      </c>
      <c r="J1526" s="44" t="s">
        <v>8145</v>
      </c>
      <c r="K1526" s="44" t="s">
        <v>1174</v>
      </c>
      <c r="L1526" s="44" t="s">
        <v>8146</v>
      </c>
      <c r="M1526" s="52">
        <v>45946.602083333331</v>
      </c>
      <c r="N1526" s="52">
        <v>45952.388194444444</v>
      </c>
      <c r="O1526" s="44" t="s">
        <v>37</v>
      </c>
      <c r="P1526" s="44" t="s">
        <v>37</v>
      </c>
      <c r="Q1526" s="44" t="s">
        <v>3805</v>
      </c>
      <c r="R1526" s="44" t="s">
        <v>3806</v>
      </c>
      <c r="S1526" s="44" t="s">
        <v>8147</v>
      </c>
      <c r="T1526" s="44" t="s">
        <v>1178</v>
      </c>
      <c r="U1526" s="44">
        <v>32</v>
      </c>
      <c r="V1526" s="44" t="s">
        <v>42</v>
      </c>
      <c r="W1526" s="44" t="str">
        <f>VLOOKUP(D1526,TIPOLOGIA!A:F,6,0)</f>
        <v>TERRESTRE</v>
      </c>
      <c r="X1526" s="44" t="s">
        <v>3837</v>
      </c>
      <c r="Y1526" s="44">
        <v>1</v>
      </c>
      <c r="Z1526" s="63">
        <f>IF(T1526="SOPORTE_TELEFÓNICO",'TARIFAS 2025'!$B$14,IF(V1526="PRINCIPAL",'TARIFAS 2025'!$B$11,IF(V1526="INTERMEDIA",'TARIFAS 2025'!$C$11,IF(V1526="LEJANA",'TARIFAS 2025'!$D$11))))</f>
        <v>31419</v>
      </c>
      <c r="AA1526" s="63">
        <f t="shared" si="24"/>
        <v>31419</v>
      </c>
    </row>
    <row r="1527" spans="1:27" s="35" customFormat="1">
      <c r="A1527" s="44" t="s">
        <v>90</v>
      </c>
      <c r="B1527" s="44" t="str">
        <f>VLOOKUP(A1527,'CENTROS DE COSTOS'!A:D,2,0)</f>
        <v>0036-0005</v>
      </c>
      <c r="C1527" s="44" t="str">
        <f>VLOOKUP(A1527,'CENTROS DE COSTOS'!A:D,3,0)</f>
        <v>Wompi Noroccidente</v>
      </c>
      <c r="D1527" s="44">
        <v>5001</v>
      </c>
      <c r="E1527" s="44">
        <v>2892293</v>
      </c>
      <c r="F1527" s="44">
        <v>78032</v>
      </c>
      <c r="G1527" s="44" t="s">
        <v>35</v>
      </c>
      <c r="H1527" s="44" t="s">
        <v>122</v>
      </c>
      <c r="I1527" s="44" t="s">
        <v>2044</v>
      </c>
      <c r="J1527" s="44" t="s">
        <v>8148</v>
      </c>
      <c r="K1527" s="44" t="s">
        <v>1174</v>
      </c>
      <c r="L1527" s="44" t="s">
        <v>8149</v>
      </c>
      <c r="M1527" s="52">
        <v>45946.619444444441</v>
      </c>
      <c r="N1527" s="52">
        <v>45952.388888888891</v>
      </c>
      <c r="O1527" s="44" t="s">
        <v>37</v>
      </c>
      <c r="P1527" s="44" t="s">
        <v>37</v>
      </c>
      <c r="Q1527" s="44" t="s">
        <v>3805</v>
      </c>
      <c r="R1527" s="44" t="s">
        <v>3806</v>
      </c>
      <c r="S1527" s="44" t="s">
        <v>8150</v>
      </c>
      <c r="T1527" s="44" t="s">
        <v>1178</v>
      </c>
      <c r="U1527" s="44">
        <v>16</v>
      </c>
      <c r="V1527" s="44" t="s">
        <v>42</v>
      </c>
      <c r="W1527" s="44" t="str">
        <f>VLOOKUP(D1527,TIPOLOGIA!A:F,6,0)</f>
        <v>TERRESTRE</v>
      </c>
      <c r="X1527" s="44" t="s">
        <v>3837</v>
      </c>
      <c r="Y1527" s="44">
        <v>1</v>
      </c>
      <c r="Z1527" s="63">
        <f>IF(T1527="SOPORTE_TELEFÓNICO",'TARIFAS 2025'!$B$14,IF(V1527="PRINCIPAL",'TARIFAS 2025'!$B$11,IF(V1527="INTERMEDIA",'TARIFAS 2025'!$C$11,IF(V1527="LEJANA",'TARIFAS 2025'!$D$11))))</f>
        <v>31419</v>
      </c>
      <c r="AA1527" s="63">
        <f t="shared" si="24"/>
        <v>31419</v>
      </c>
    </row>
    <row r="1528" spans="1:27" s="35" customFormat="1">
      <c r="A1528" s="44" t="s">
        <v>90</v>
      </c>
      <c r="B1528" s="44" t="str">
        <f>VLOOKUP(A1528,'CENTROS DE COSTOS'!A:D,2,0)</f>
        <v>0036-0005</v>
      </c>
      <c r="C1528" s="44" t="str">
        <f>VLOOKUP(A1528,'CENTROS DE COSTOS'!A:D,3,0)</f>
        <v>Wompi Noroccidente</v>
      </c>
      <c r="D1528" s="44">
        <v>5360</v>
      </c>
      <c r="E1528" s="44">
        <v>2886167</v>
      </c>
      <c r="F1528" s="44">
        <v>15000</v>
      </c>
      <c r="G1528" s="44" t="s">
        <v>35</v>
      </c>
      <c r="H1528" s="44" t="s">
        <v>122</v>
      </c>
      <c r="I1528" s="44" t="s">
        <v>192</v>
      </c>
      <c r="J1528" s="44" t="s">
        <v>8151</v>
      </c>
      <c r="K1528" s="44" t="s">
        <v>1174</v>
      </c>
      <c r="L1528" s="44" t="s">
        <v>8152</v>
      </c>
      <c r="M1528" s="52">
        <v>45945.600694444445</v>
      </c>
      <c r="N1528" s="52">
        <v>45952.38958333333</v>
      </c>
      <c r="O1528" s="44" t="s">
        <v>37</v>
      </c>
      <c r="P1528" s="44" t="s">
        <v>37</v>
      </c>
      <c r="Q1528" s="44" t="s">
        <v>3805</v>
      </c>
      <c r="R1528" s="44" t="s">
        <v>3806</v>
      </c>
      <c r="S1528" s="44" t="s">
        <v>8153</v>
      </c>
      <c r="T1528" s="44" t="s">
        <v>1178</v>
      </c>
      <c r="U1528" s="44">
        <v>64</v>
      </c>
      <c r="V1528" s="44" t="s">
        <v>42</v>
      </c>
      <c r="W1528" s="44" t="str">
        <f>VLOOKUP(D1528,TIPOLOGIA!A:F,6,0)</f>
        <v>TERRESTRE</v>
      </c>
      <c r="X1528" s="44" t="s">
        <v>3837</v>
      </c>
      <c r="Y1528" s="44">
        <v>1</v>
      </c>
      <c r="Z1528" s="63">
        <f>IF(T1528="SOPORTE_TELEFÓNICO",'TARIFAS 2025'!$B$14,IF(V1528="PRINCIPAL",'TARIFAS 2025'!$B$11,IF(V1528="INTERMEDIA",'TARIFAS 2025'!$C$11,IF(V1528="LEJANA",'TARIFAS 2025'!$D$11))))</f>
        <v>31419</v>
      </c>
      <c r="AA1528" s="63">
        <f t="shared" si="24"/>
        <v>31419</v>
      </c>
    </row>
    <row r="1529" spans="1:27" s="35" customFormat="1">
      <c r="A1529" s="44" t="s">
        <v>79</v>
      </c>
      <c r="B1529" s="44" t="str">
        <f>VLOOKUP(A1529,'CENTROS DE COSTOS'!A:D,2,0)</f>
        <v>0036-0003</v>
      </c>
      <c r="C1529" s="44" t="str">
        <f>VLOOKUP(A1529,'CENTROS DE COSTOS'!A:D,3,0)</f>
        <v>Wompi Suroccidente</v>
      </c>
      <c r="D1529" s="44">
        <v>19743</v>
      </c>
      <c r="E1529" s="44">
        <v>2883235</v>
      </c>
      <c r="F1529" s="44">
        <v>40149</v>
      </c>
      <c r="G1529" s="44" t="s">
        <v>35</v>
      </c>
      <c r="H1529" s="44" t="s">
        <v>500</v>
      </c>
      <c r="I1529" s="44" t="s">
        <v>530</v>
      </c>
      <c r="J1529" s="44" t="s">
        <v>8154</v>
      </c>
      <c r="K1529" s="44" t="s">
        <v>1174</v>
      </c>
      <c r="L1529" s="44" t="s">
        <v>8155</v>
      </c>
      <c r="M1529" s="52">
        <v>45945.393055555556</v>
      </c>
      <c r="N1529" s="52">
        <v>45952.390277777777</v>
      </c>
      <c r="O1529" s="44" t="s">
        <v>37</v>
      </c>
      <c r="P1529" s="44" t="s">
        <v>37</v>
      </c>
      <c r="Q1529" s="44" t="s">
        <v>3805</v>
      </c>
      <c r="R1529" s="44" t="s">
        <v>3806</v>
      </c>
      <c r="S1529" s="44" t="s">
        <v>8156</v>
      </c>
      <c r="T1529" s="44" t="s">
        <v>3828</v>
      </c>
      <c r="U1529" s="44">
        <v>16</v>
      </c>
      <c r="V1529" s="44" t="s">
        <v>44</v>
      </c>
      <c r="W1529" s="44" t="str">
        <f>VLOOKUP(D1529,TIPOLOGIA!A:F,6,0)</f>
        <v>TERRESTRE</v>
      </c>
      <c r="X1529" s="44" t="s">
        <v>3837</v>
      </c>
      <c r="Y1529" s="44">
        <v>1</v>
      </c>
      <c r="Z1529" s="63">
        <f>IF(T1529="SOPORTE_TELEFÓNICO",'TARIFAS 2025'!$B$14,IF(V1529="PRINCIPAL",'TARIFAS 2025'!$B$11,IF(V1529="INTERMEDIA",'TARIFAS 2025'!$C$11,IF(V1529="LEJANA",'TARIFAS 2025'!$D$11))))</f>
        <v>40250</v>
      </c>
      <c r="AA1529" s="63">
        <f t="shared" si="24"/>
        <v>40250</v>
      </c>
    </row>
    <row r="1530" spans="1:27" s="35" customFormat="1">
      <c r="A1530" s="44" t="s">
        <v>90</v>
      </c>
      <c r="B1530" s="44" t="str">
        <f>VLOOKUP(A1530,'CENTROS DE COSTOS'!A:D,2,0)</f>
        <v>0036-0005</v>
      </c>
      <c r="C1530" s="44" t="str">
        <f>VLOOKUP(A1530,'CENTROS DE COSTOS'!A:D,3,0)</f>
        <v>Wompi Noroccidente</v>
      </c>
      <c r="D1530" s="44">
        <v>5266</v>
      </c>
      <c r="E1530" s="44">
        <v>2893738</v>
      </c>
      <c r="F1530" s="44">
        <v>72228</v>
      </c>
      <c r="G1530" s="44" t="s">
        <v>35</v>
      </c>
      <c r="H1530" s="44" t="s">
        <v>122</v>
      </c>
      <c r="I1530" s="44" t="s">
        <v>182</v>
      </c>
      <c r="J1530" s="44" t="s">
        <v>8157</v>
      </c>
      <c r="K1530" s="44" t="s">
        <v>1174</v>
      </c>
      <c r="L1530" s="44" t="s">
        <v>8158</v>
      </c>
      <c r="M1530" s="52">
        <v>45947.333333333336</v>
      </c>
      <c r="N1530" s="52">
        <v>45952.390277777777</v>
      </c>
      <c r="O1530" s="44" t="s">
        <v>37</v>
      </c>
      <c r="P1530" s="44" t="s">
        <v>37</v>
      </c>
      <c r="Q1530" s="44" t="s">
        <v>3805</v>
      </c>
      <c r="R1530" s="44" t="s">
        <v>3806</v>
      </c>
      <c r="S1530" s="44" t="s">
        <v>8159</v>
      </c>
      <c r="T1530" s="44" t="s">
        <v>1178</v>
      </c>
      <c r="U1530" s="44">
        <v>32</v>
      </c>
      <c r="V1530" s="44" t="s">
        <v>42</v>
      </c>
      <c r="W1530" s="44" t="str">
        <f>VLOOKUP(D1530,TIPOLOGIA!A:F,6,0)</f>
        <v>TERRESTRE</v>
      </c>
      <c r="X1530" s="44" t="s">
        <v>4908</v>
      </c>
      <c r="Y1530" s="44">
        <v>1</v>
      </c>
      <c r="Z1530" s="63">
        <f>IF(T1530="SOPORTE_TELEFÓNICO",'TARIFAS 2025'!$B$14,IF(V1530="PRINCIPAL",'TARIFAS 2025'!$B$11,IF(V1530="INTERMEDIA",'TARIFAS 2025'!$C$11,IF(V1530="LEJANA",'TARIFAS 2025'!$D$11))))</f>
        <v>31419</v>
      </c>
      <c r="AA1530" s="63">
        <f t="shared" si="24"/>
        <v>31419</v>
      </c>
    </row>
    <row r="1531" spans="1:27" s="35" customFormat="1">
      <c r="A1531" s="44" t="s">
        <v>73</v>
      </c>
      <c r="B1531" s="44" t="str">
        <f>VLOOKUP(A1531,'CENTROS DE COSTOS'!A:D,2,0)</f>
        <v>0036-0004</v>
      </c>
      <c r="C1531" s="44" t="str">
        <f>VLOOKUP(A1531,'CENTROS DE COSTOS'!A:D,3,0)</f>
        <v>Wompi Centro</v>
      </c>
      <c r="D1531" s="44">
        <v>11001</v>
      </c>
      <c r="E1531" s="44">
        <v>2914527</v>
      </c>
      <c r="F1531" s="44">
        <v>75300</v>
      </c>
      <c r="G1531" s="44" t="s">
        <v>35</v>
      </c>
      <c r="H1531" s="44" t="s">
        <v>620</v>
      </c>
      <c r="I1531" s="44" t="s">
        <v>2057</v>
      </c>
      <c r="J1531" s="44" t="s">
        <v>8160</v>
      </c>
      <c r="K1531" s="44" t="s">
        <v>1174</v>
      </c>
      <c r="L1531" s="44" t="s">
        <v>8161</v>
      </c>
      <c r="M1531" s="52">
        <v>45951.597916666666</v>
      </c>
      <c r="N1531" s="52">
        <v>45952.402777777781</v>
      </c>
      <c r="O1531" s="44" t="s">
        <v>37</v>
      </c>
      <c r="P1531" s="44" t="s">
        <v>37</v>
      </c>
      <c r="Q1531" s="44" t="s">
        <v>3805</v>
      </c>
      <c r="R1531" s="44" t="s">
        <v>3806</v>
      </c>
      <c r="S1531" s="44" t="s">
        <v>8162</v>
      </c>
      <c r="T1531" s="44" t="s">
        <v>1178</v>
      </c>
      <c r="U1531" s="44">
        <v>32</v>
      </c>
      <c r="V1531" s="44" t="s">
        <v>42</v>
      </c>
      <c r="W1531" s="44" t="str">
        <f>VLOOKUP(D1531,TIPOLOGIA!A:F,6,0)</f>
        <v>TERRESTRE</v>
      </c>
      <c r="X1531" s="44" t="s">
        <v>3837</v>
      </c>
      <c r="Y1531" s="44">
        <v>1</v>
      </c>
      <c r="Z1531" s="63">
        <f>IF(T1531="SOPORTE_TELEFÓNICO",'TARIFAS 2025'!$B$14,IF(V1531="PRINCIPAL",'TARIFAS 2025'!$B$11,IF(V1531="INTERMEDIA",'TARIFAS 2025'!$C$11,IF(V1531="LEJANA",'TARIFAS 2025'!$D$11))))</f>
        <v>31419</v>
      </c>
      <c r="AA1531" s="63">
        <f t="shared" si="24"/>
        <v>31419</v>
      </c>
    </row>
    <row r="1532" spans="1:27" s="35" customFormat="1">
      <c r="A1532" s="44" t="s">
        <v>88</v>
      </c>
      <c r="B1532" s="44" t="str">
        <f>VLOOKUP(A1532,'CENTROS DE COSTOS'!A:D,2,0)</f>
        <v>0036-0002</v>
      </c>
      <c r="C1532" s="44" t="str">
        <f>VLOOKUP(A1532,'CENTROS DE COSTOS'!A:D,3,0)</f>
        <v>Wompi Eje Cafetero</v>
      </c>
      <c r="D1532" s="44">
        <v>17001</v>
      </c>
      <c r="E1532" s="44">
        <v>2899992</v>
      </c>
      <c r="F1532" s="44">
        <v>57784</v>
      </c>
      <c r="G1532" s="44" t="s">
        <v>35</v>
      </c>
      <c r="H1532" s="44" t="s">
        <v>128</v>
      </c>
      <c r="I1532" s="44" t="s">
        <v>88</v>
      </c>
      <c r="J1532" s="44" t="s">
        <v>8163</v>
      </c>
      <c r="K1532" s="44" t="s">
        <v>1174</v>
      </c>
      <c r="L1532" s="44" t="s">
        <v>8164</v>
      </c>
      <c r="M1532" s="52">
        <v>45950.333333333336</v>
      </c>
      <c r="N1532" s="52">
        <v>45952.402777777781</v>
      </c>
      <c r="O1532" s="44" t="s">
        <v>37</v>
      </c>
      <c r="P1532" s="44" t="s">
        <v>37</v>
      </c>
      <c r="Q1532" s="44" t="s">
        <v>3805</v>
      </c>
      <c r="R1532" s="44" t="s">
        <v>3806</v>
      </c>
      <c r="S1532" s="44" t="s">
        <v>8165</v>
      </c>
      <c r="T1532" s="44" t="s">
        <v>1178</v>
      </c>
      <c r="U1532" s="44">
        <v>24</v>
      </c>
      <c r="V1532" s="44" t="s">
        <v>42</v>
      </c>
      <c r="W1532" s="44" t="str">
        <f>VLOOKUP(D1532,TIPOLOGIA!A:F,6,0)</f>
        <v>TERRESTRE</v>
      </c>
      <c r="X1532" s="44" t="s">
        <v>3483</v>
      </c>
      <c r="Y1532" s="44">
        <v>1</v>
      </c>
      <c r="Z1532" s="63">
        <f>IF(T1532="SOPORTE_TELEFÓNICO",'TARIFAS 2025'!$B$14,IF(V1532="PRINCIPAL",'TARIFAS 2025'!$B$11,IF(V1532="INTERMEDIA",'TARIFAS 2025'!$C$11,IF(V1532="LEJANA",'TARIFAS 2025'!$D$11))))</f>
        <v>31419</v>
      </c>
      <c r="AA1532" s="63">
        <f t="shared" si="24"/>
        <v>31419</v>
      </c>
    </row>
    <row r="1533" spans="1:27" s="35" customFormat="1">
      <c r="A1533" s="44" t="s">
        <v>90</v>
      </c>
      <c r="B1533" s="44" t="str">
        <f>VLOOKUP(A1533,'CENTROS DE COSTOS'!A:D,2,0)</f>
        <v>0036-0005</v>
      </c>
      <c r="C1533" s="44" t="str">
        <f>VLOOKUP(A1533,'CENTROS DE COSTOS'!A:D,3,0)</f>
        <v>Wompi Noroccidente</v>
      </c>
      <c r="D1533" s="44">
        <v>5001</v>
      </c>
      <c r="E1533" s="44">
        <v>2912346</v>
      </c>
      <c r="F1533" s="44">
        <v>75143</v>
      </c>
      <c r="G1533" s="44" t="s">
        <v>35</v>
      </c>
      <c r="H1533" s="44" t="s">
        <v>122</v>
      </c>
      <c r="I1533" s="44" t="s">
        <v>90</v>
      </c>
      <c r="J1533" s="44" t="s">
        <v>8166</v>
      </c>
      <c r="K1533" s="44" t="s">
        <v>1174</v>
      </c>
      <c r="L1533" s="44" t="s">
        <v>8167</v>
      </c>
      <c r="M1533" s="52">
        <v>45951.429861111108</v>
      </c>
      <c r="N1533" s="52">
        <v>45952.407638888886</v>
      </c>
      <c r="O1533" s="44" t="s">
        <v>37</v>
      </c>
      <c r="P1533" s="44" t="s">
        <v>37</v>
      </c>
      <c r="Q1533" s="44" t="s">
        <v>3805</v>
      </c>
      <c r="R1533" s="44" t="s">
        <v>3806</v>
      </c>
      <c r="S1533" s="44" t="s">
        <v>8168</v>
      </c>
      <c r="T1533" s="44" t="s">
        <v>1178</v>
      </c>
      <c r="U1533" s="44">
        <v>56</v>
      </c>
      <c r="V1533" s="44" t="s">
        <v>42</v>
      </c>
      <c r="W1533" s="44" t="str">
        <f>VLOOKUP(D1533,TIPOLOGIA!A:F,6,0)</f>
        <v>TERRESTRE</v>
      </c>
      <c r="X1533" s="44" t="s">
        <v>1440</v>
      </c>
      <c r="Y1533" s="44">
        <v>1</v>
      </c>
      <c r="Z1533" s="63">
        <f>IF(T1533="SOPORTE_TELEFÓNICO",'TARIFAS 2025'!$B$14,IF(V1533="PRINCIPAL",'TARIFAS 2025'!$B$11,IF(V1533="INTERMEDIA",'TARIFAS 2025'!$C$11,IF(V1533="LEJANA",'TARIFAS 2025'!$D$11))))</f>
        <v>31419</v>
      </c>
      <c r="AA1533" s="63">
        <f t="shared" si="24"/>
        <v>31419</v>
      </c>
    </row>
    <row r="1534" spans="1:27" s="35" customFormat="1">
      <c r="A1534" s="44" t="s">
        <v>92</v>
      </c>
      <c r="B1534" s="44" t="str">
        <f>VLOOKUP(A1534,'CENTROS DE COSTOS'!A:D,2,0)</f>
        <v>0036-0006</v>
      </c>
      <c r="C1534" s="44" t="str">
        <f>VLOOKUP(A1534,'CENTROS DE COSTOS'!A:D,3,0)</f>
        <v>Wompi Oriente</v>
      </c>
      <c r="D1534" s="44">
        <v>41524</v>
      </c>
      <c r="E1534" s="44">
        <v>2914635</v>
      </c>
      <c r="F1534" s="44">
        <v>76464</v>
      </c>
      <c r="G1534" s="44" t="s">
        <v>35</v>
      </c>
      <c r="H1534" s="44" t="s">
        <v>742</v>
      </c>
      <c r="I1534" s="44" t="s">
        <v>762</v>
      </c>
      <c r="J1534" s="44" t="s">
        <v>8169</v>
      </c>
      <c r="K1534" s="44" t="s">
        <v>1174</v>
      </c>
      <c r="L1534" s="44" t="s">
        <v>8170</v>
      </c>
      <c r="M1534" s="52">
        <v>45951.613194444442</v>
      </c>
      <c r="N1534" s="52">
        <v>45952.40902777778</v>
      </c>
      <c r="O1534" s="44" t="s">
        <v>37</v>
      </c>
      <c r="P1534" s="44" t="s">
        <v>37</v>
      </c>
      <c r="Q1534" s="44" t="s">
        <v>4094</v>
      </c>
      <c r="R1534" s="44" t="s">
        <v>4293</v>
      </c>
      <c r="S1534" s="44" t="s">
        <v>8171</v>
      </c>
      <c r="T1534" s="44" t="s">
        <v>1178</v>
      </c>
      <c r="U1534" s="44"/>
      <c r="V1534" s="44" t="s">
        <v>42</v>
      </c>
      <c r="W1534" s="44" t="str">
        <f>VLOOKUP(D1534,TIPOLOGIA!A:F,6,0)</f>
        <v>TERRESTRE</v>
      </c>
      <c r="X1534" s="44" t="s">
        <v>2052</v>
      </c>
      <c r="Y1534" s="44">
        <v>1</v>
      </c>
      <c r="Z1534" s="63">
        <f>IF(T1534="SOPORTE_TELEFÓNICO",'TARIFAS 2025'!$B$14,IF(V1534="PRINCIPAL",'TARIFAS 2025'!$B$11,IF(V1534="INTERMEDIA",'TARIFAS 2025'!$C$11,IF(V1534="LEJANA",'TARIFAS 2025'!$D$11))))</f>
        <v>31419</v>
      </c>
      <c r="AA1534" s="63">
        <f t="shared" si="24"/>
        <v>31419</v>
      </c>
    </row>
    <row r="1535" spans="1:27" s="35" customFormat="1">
      <c r="A1535" s="44" t="s">
        <v>90</v>
      </c>
      <c r="B1535" s="44" t="str">
        <f>VLOOKUP(A1535,'CENTROS DE COSTOS'!A:D,2,0)</f>
        <v>0036-0005</v>
      </c>
      <c r="C1535" s="44" t="str">
        <f>VLOOKUP(A1535,'CENTROS DE COSTOS'!A:D,3,0)</f>
        <v>Wompi Noroccidente</v>
      </c>
      <c r="D1535" s="44">
        <v>5001</v>
      </c>
      <c r="E1535" s="44">
        <v>2915139</v>
      </c>
      <c r="F1535" s="44">
        <v>18547</v>
      </c>
      <c r="G1535" s="44" t="s">
        <v>35</v>
      </c>
      <c r="H1535" s="44" t="s">
        <v>122</v>
      </c>
      <c r="I1535" s="44" t="s">
        <v>2044</v>
      </c>
      <c r="J1535" s="44" t="s">
        <v>8172</v>
      </c>
      <c r="K1535" s="44" t="s">
        <v>1174</v>
      </c>
      <c r="L1535" s="44" t="s">
        <v>8173</v>
      </c>
      <c r="M1535" s="52">
        <v>45951.631249999999</v>
      </c>
      <c r="N1535" s="52">
        <v>45952.416666666664</v>
      </c>
      <c r="O1535" s="44" t="s">
        <v>37</v>
      </c>
      <c r="P1535" s="44" t="s">
        <v>37</v>
      </c>
      <c r="Q1535" s="44" t="s">
        <v>3805</v>
      </c>
      <c r="R1535" s="44" t="s">
        <v>3806</v>
      </c>
      <c r="S1535" s="44" t="s">
        <v>8174</v>
      </c>
      <c r="T1535" s="44" t="s">
        <v>1178</v>
      </c>
      <c r="U1535" s="44">
        <v>56</v>
      </c>
      <c r="V1535" s="44" t="s">
        <v>42</v>
      </c>
      <c r="W1535" s="44" t="str">
        <f>VLOOKUP(D1535,TIPOLOGIA!A:F,6,0)</f>
        <v>TERRESTRE</v>
      </c>
      <c r="X1535" s="44" t="s">
        <v>1265</v>
      </c>
      <c r="Y1535" s="44">
        <v>1</v>
      </c>
      <c r="Z1535" s="63">
        <f>IF(T1535="SOPORTE_TELEFÓNICO",'TARIFAS 2025'!$B$14,IF(V1535="PRINCIPAL",'TARIFAS 2025'!$B$11,IF(V1535="INTERMEDIA",'TARIFAS 2025'!$C$11,IF(V1535="LEJANA",'TARIFAS 2025'!$D$11))))</f>
        <v>31419</v>
      </c>
      <c r="AA1535" s="63">
        <f t="shared" si="24"/>
        <v>31419</v>
      </c>
    </row>
    <row r="1536" spans="1:27" s="35" customFormat="1">
      <c r="A1536" s="44" t="s">
        <v>83</v>
      </c>
      <c r="B1536" s="44" t="str">
        <f>VLOOKUP(A1536,'CENTROS DE COSTOS'!A:D,2,0)</f>
        <v>0036-0007</v>
      </c>
      <c r="C1536" s="44" t="str">
        <f>VLOOKUP(A1536,'CENTROS DE COSTOS'!A:D,3,0)</f>
        <v>Wompi Santander</v>
      </c>
      <c r="D1536" s="44">
        <v>54001</v>
      </c>
      <c r="E1536" s="44">
        <v>2915194</v>
      </c>
      <c r="F1536" s="44">
        <v>77275</v>
      </c>
      <c r="G1536" s="44" t="s">
        <v>35</v>
      </c>
      <c r="H1536" s="44" t="s">
        <v>893</v>
      </c>
      <c r="I1536" s="44" t="s">
        <v>83</v>
      </c>
      <c r="J1536" s="44" t="s">
        <v>8175</v>
      </c>
      <c r="K1536" s="44" t="s">
        <v>1174</v>
      </c>
      <c r="L1536" s="44" t="s">
        <v>8176</v>
      </c>
      <c r="M1536" s="52">
        <v>45951.63958333333</v>
      </c>
      <c r="N1536" s="52">
        <v>45952.420138888891</v>
      </c>
      <c r="O1536" s="44" t="s">
        <v>37</v>
      </c>
      <c r="P1536" s="44" t="s">
        <v>37</v>
      </c>
      <c r="Q1536" s="44" t="s">
        <v>3805</v>
      </c>
      <c r="R1536" s="44" t="s">
        <v>3806</v>
      </c>
      <c r="S1536" s="44" t="s">
        <v>8177</v>
      </c>
      <c r="T1536" s="44" t="s">
        <v>1178</v>
      </c>
      <c r="U1536" s="44">
        <v>24</v>
      </c>
      <c r="V1536" s="44" t="s">
        <v>42</v>
      </c>
      <c r="W1536" s="44" t="str">
        <f>VLOOKUP(D1536,TIPOLOGIA!A:F,6,0)</f>
        <v>TERRESTRE</v>
      </c>
      <c r="X1536" s="44" t="s">
        <v>2329</v>
      </c>
      <c r="Y1536" s="44">
        <v>1</v>
      </c>
      <c r="Z1536" s="63">
        <f>IF(T1536="SOPORTE_TELEFÓNICO",'TARIFAS 2025'!$B$14,IF(V1536="PRINCIPAL",'TARIFAS 2025'!$B$11,IF(V1536="INTERMEDIA",'TARIFAS 2025'!$C$11,IF(V1536="LEJANA",'TARIFAS 2025'!$D$11))))</f>
        <v>31419</v>
      </c>
      <c r="AA1536" s="63">
        <f t="shared" si="24"/>
        <v>31419</v>
      </c>
    </row>
    <row r="1537" spans="1:27" s="35" customFormat="1">
      <c r="A1537" s="44" t="s">
        <v>73</v>
      </c>
      <c r="B1537" s="44" t="str">
        <f>VLOOKUP(A1537,'CENTROS DE COSTOS'!A:D,2,0)</f>
        <v>0036-0004</v>
      </c>
      <c r="C1537" s="44" t="str">
        <f>VLOOKUP(A1537,'CENTROS DE COSTOS'!A:D,3,0)</f>
        <v>Wompi Centro</v>
      </c>
      <c r="D1537" s="44">
        <v>11001</v>
      </c>
      <c r="E1537" s="44">
        <v>2914227</v>
      </c>
      <c r="F1537" s="44">
        <v>47606</v>
      </c>
      <c r="G1537" s="44" t="s">
        <v>35</v>
      </c>
      <c r="H1537" s="44" t="s">
        <v>620</v>
      </c>
      <c r="I1537" s="44" t="s">
        <v>2057</v>
      </c>
      <c r="J1537" s="44" t="s">
        <v>8178</v>
      </c>
      <c r="K1537" s="44" t="s">
        <v>1174</v>
      </c>
      <c r="L1537" s="44" t="s">
        <v>8179</v>
      </c>
      <c r="M1537" s="52">
        <v>45951.570833333331</v>
      </c>
      <c r="N1537" s="52">
        <v>45952.421527777777</v>
      </c>
      <c r="O1537" s="44" t="s">
        <v>37</v>
      </c>
      <c r="P1537" s="44" t="s">
        <v>37</v>
      </c>
      <c r="Q1537" s="44" t="s">
        <v>3805</v>
      </c>
      <c r="R1537" s="44" t="s">
        <v>3806</v>
      </c>
      <c r="S1537" s="44" t="s">
        <v>8180</v>
      </c>
      <c r="T1537" s="44" t="s">
        <v>1178</v>
      </c>
      <c r="U1537" s="44">
        <v>32</v>
      </c>
      <c r="V1537" s="44" t="s">
        <v>42</v>
      </c>
      <c r="W1537" s="44" t="str">
        <f>VLOOKUP(D1537,TIPOLOGIA!A:F,6,0)</f>
        <v>TERRESTRE</v>
      </c>
      <c r="X1537" s="44" t="s">
        <v>1372</v>
      </c>
      <c r="Y1537" s="44">
        <v>1</v>
      </c>
      <c r="Z1537" s="63">
        <f>IF(T1537="SOPORTE_TELEFÓNICO",'TARIFAS 2025'!$B$14,IF(V1537="PRINCIPAL",'TARIFAS 2025'!$B$11,IF(V1537="INTERMEDIA",'TARIFAS 2025'!$C$11,IF(V1537="LEJANA",'TARIFAS 2025'!$D$11))))</f>
        <v>31419</v>
      </c>
      <c r="AA1537" s="63">
        <f t="shared" si="24"/>
        <v>31419</v>
      </c>
    </row>
    <row r="1538" spans="1:27" s="35" customFormat="1">
      <c r="A1538" s="44" t="s">
        <v>79</v>
      </c>
      <c r="B1538" s="44" t="str">
        <f>VLOOKUP(A1538,'CENTROS DE COSTOS'!A:D,2,0)</f>
        <v>0036-0003</v>
      </c>
      <c r="C1538" s="44" t="str">
        <f>VLOOKUP(A1538,'CENTROS DE COSTOS'!A:D,3,0)</f>
        <v>Wompi Suroccidente</v>
      </c>
      <c r="D1538" s="44">
        <v>76001</v>
      </c>
      <c r="E1538" s="44">
        <v>2913679</v>
      </c>
      <c r="F1538" s="44">
        <v>73544</v>
      </c>
      <c r="G1538" s="44" t="s">
        <v>35</v>
      </c>
      <c r="H1538" s="44" t="s">
        <v>1103</v>
      </c>
      <c r="I1538" s="44" t="s">
        <v>79</v>
      </c>
      <c r="J1538" s="44" t="s">
        <v>8181</v>
      </c>
      <c r="K1538" s="44" t="s">
        <v>1174</v>
      </c>
      <c r="L1538" s="44" t="s">
        <v>8182</v>
      </c>
      <c r="M1538" s="52">
        <v>45951.508333333331</v>
      </c>
      <c r="N1538" s="52">
        <v>45952.425000000003</v>
      </c>
      <c r="O1538" s="44" t="s">
        <v>37</v>
      </c>
      <c r="P1538" s="44" t="s">
        <v>37</v>
      </c>
      <c r="Q1538" s="44" t="s">
        <v>3805</v>
      </c>
      <c r="R1538" s="44" t="s">
        <v>3806</v>
      </c>
      <c r="S1538" s="44" t="s">
        <v>8183</v>
      </c>
      <c r="T1538" s="44" t="s">
        <v>1178</v>
      </c>
      <c r="U1538" s="44">
        <v>64</v>
      </c>
      <c r="V1538" s="44" t="s">
        <v>42</v>
      </c>
      <c r="W1538" s="44" t="str">
        <f>VLOOKUP(D1538,TIPOLOGIA!A:F,6,0)</f>
        <v>TERRESTRE</v>
      </c>
      <c r="X1538" s="44" t="s">
        <v>3483</v>
      </c>
      <c r="Y1538" s="44">
        <v>1</v>
      </c>
      <c r="Z1538" s="63">
        <f>IF(T1538="SOPORTE_TELEFÓNICO",'TARIFAS 2025'!$B$14,IF(V1538="PRINCIPAL",'TARIFAS 2025'!$B$11,IF(V1538="INTERMEDIA",'TARIFAS 2025'!$C$11,IF(V1538="LEJANA",'TARIFAS 2025'!$D$11))))</f>
        <v>31419</v>
      </c>
      <c r="AA1538" s="63">
        <f t="shared" si="24"/>
        <v>31419</v>
      </c>
    </row>
    <row r="1539" spans="1:27" s="35" customFormat="1">
      <c r="A1539" s="44" t="s">
        <v>92</v>
      </c>
      <c r="B1539" s="44" t="str">
        <f>VLOOKUP(A1539,'CENTROS DE COSTOS'!A:D,2,0)</f>
        <v>0036-0006</v>
      </c>
      <c r="C1539" s="44" t="str">
        <f>VLOOKUP(A1539,'CENTROS DE COSTOS'!A:D,3,0)</f>
        <v>Wompi Oriente</v>
      </c>
      <c r="D1539" s="44">
        <v>41524</v>
      </c>
      <c r="E1539" s="44">
        <v>2913013</v>
      </c>
      <c r="F1539" s="44">
        <v>53190</v>
      </c>
      <c r="G1539" s="44" t="s">
        <v>35</v>
      </c>
      <c r="H1539" s="44" t="s">
        <v>742</v>
      </c>
      <c r="I1539" s="44" t="s">
        <v>762</v>
      </c>
      <c r="J1539" s="44" t="s">
        <v>8184</v>
      </c>
      <c r="K1539" s="44" t="s">
        <v>1174</v>
      </c>
      <c r="L1539" s="44" t="s">
        <v>8185</v>
      </c>
      <c r="M1539" s="52">
        <v>45951.468055555553</v>
      </c>
      <c r="N1539" s="52">
        <v>45952.43472222222</v>
      </c>
      <c r="O1539" s="44" t="s">
        <v>37</v>
      </c>
      <c r="P1539" s="44" t="s">
        <v>37</v>
      </c>
      <c r="Q1539" s="44" t="s">
        <v>3805</v>
      </c>
      <c r="R1539" s="44" t="s">
        <v>3806</v>
      </c>
      <c r="S1539" s="44" t="s">
        <v>8186</v>
      </c>
      <c r="T1539" s="44" t="s">
        <v>1178</v>
      </c>
      <c r="U1539" s="44">
        <v>32</v>
      </c>
      <c r="V1539" s="44" t="s">
        <v>42</v>
      </c>
      <c r="W1539" s="44" t="str">
        <f>VLOOKUP(D1539,TIPOLOGIA!A:F,6,0)</f>
        <v>TERRESTRE</v>
      </c>
      <c r="X1539" s="44" t="s">
        <v>2026</v>
      </c>
      <c r="Y1539" s="44">
        <v>1</v>
      </c>
      <c r="Z1539" s="63">
        <f>IF(T1539="SOPORTE_TELEFÓNICO",'TARIFAS 2025'!$B$14,IF(V1539="PRINCIPAL",'TARIFAS 2025'!$B$11,IF(V1539="INTERMEDIA",'TARIFAS 2025'!$C$11,IF(V1539="LEJANA",'TARIFAS 2025'!$D$11))))</f>
        <v>31419</v>
      </c>
      <c r="AA1539" s="63">
        <f t="shared" si="24"/>
        <v>31419</v>
      </c>
    </row>
    <row r="1540" spans="1:27" s="35" customFormat="1">
      <c r="A1540" s="44" t="s">
        <v>100</v>
      </c>
      <c r="B1540" s="44" t="str">
        <f>VLOOKUP(A1540,'CENTROS DE COSTOS'!A:D,2,0)</f>
        <v>0036-0006</v>
      </c>
      <c r="C1540" s="44" t="str">
        <f>VLOOKUP(A1540,'CENTROS DE COSTOS'!A:D,3,0)</f>
        <v>Wompi Oriente</v>
      </c>
      <c r="D1540" s="44">
        <v>50001</v>
      </c>
      <c r="E1540" s="44">
        <v>2900974</v>
      </c>
      <c r="F1540" s="44">
        <v>79160</v>
      </c>
      <c r="G1540" s="44" t="s">
        <v>35</v>
      </c>
      <c r="H1540" s="44" t="s">
        <v>816</v>
      </c>
      <c r="I1540" s="44" t="s">
        <v>100</v>
      </c>
      <c r="J1540" s="44" t="s">
        <v>3541</v>
      </c>
      <c r="K1540" s="44" t="s">
        <v>1174</v>
      </c>
      <c r="L1540" s="44" t="s">
        <v>8187</v>
      </c>
      <c r="M1540" s="52">
        <v>45950.333333333336</v>
      </c>
      <c r="N1540" s="52">
        <v>45952.44027777778</v>
      </c>
      <c r="O1540" s="44" t="s">
        <v>37</v>
      </c>
      <c r="P1540" s="44" t="s">
        <v>37</v>
      </c>
      <c r="Q1540" s="44" t="s">
        <v>3805</v>
      </c>
      <c r="R1540" s="44" t="s">
        <v>3806</v>
      </c>
      <c r="S1540" s="44" t="s">
        <v>8188</v>
      </c>
      <c r="T1540" s="44" t="s">
        <v>1178</v>
      </c>
      <c r="U1540" s="44">
        <v>8</v>
      </c>
      <c r="V1540" s="44" t="s">
        <v>42</v>
      </c>
      <c r="W1540" s="44" t="str">
        <f>VLOOKUP(D1540,TIPOLOGIA!A:F,6,0)</f>
        <v>TERRESTRE</v>
      </c>
      <c r="X1540" s="44" t="s">
        <v>1265</v>
      </c>
      <c r="Y1540" s="44">
        <v>1</v>
      </c>
      <c r="Z1540" s="63">
        <f>IF(T1540="SOPORTE_TELEFÓNICO",'TARIFAS 2025'!$B$14,IF(V1540="PRINCIPAL",'TARIFAS 2025'!$B$11,IF(V1540="INTERMEDIA",'TARIFAS 2025'!$C$11,IF(V1540="LEJANA",'TARIFAS 2025'!$D$11))))</f>
        <v>31419</v>
      </c>
      <c r="AA1540" s="63">
        <f t="shared" si="24"/>
        <v>31419</v>
      </c>
    </row>
    <row r="1541" spans="1:27" s="35" customFormat="1">
      <c r="A1541" s="44" t="s">
        <v>79</v>
      </c>
      <c r="B1541" s="44" t="str">
        <f>VLOOKUP(A1541,'CENTROS DE COSTOS'!A:D,2,0)</f>
        <v>0036-0003</v>
      </c>
      <c r="C1541" s="44" t="str">
        <f>VLOOKUP(A1541,'CENTROS DE COSTOS'!A:D,3,0)</f>
        <v>Wompi Suroccidente</v>
      </c>
      <c r="D1541" s="44">
        <v>76001</v>
      </c>
      <c r="E1541" s="44">
        <v>2912740</v>
      </c>
      <c r="F1541" s="44">
        <v>77006</v>
      </c>
      <c r="G1541" s="44" t="s">
        <v>35</v>
      </c>
      <c r="H1541" s="44" t="s">
        <v>1103</v>
      </c>
      <c r="I1541" s="44" t="s">
        <v>79</v>
      </c>
      <c r="J1541" s="44" t="s">
        <v>8189</v>
      </c>
      <c r="K1541" s="44" t="s">
        <v>1174</v>
      </c>
      <c r="L1541" s="44" t="s">
        <v>8190</v>
      </c>
      <c r="M1541" s="52">
        <v>45951.458333333336</v>
      </c>
      <c r="N1541" s="52">
        <v>45952.444444444445</v>
      </c>
      <c r="O1541" s="44" t="s">
        <v>37</v>
      </c>
      <c r="P1541" s="44" t="s">
        <v>37</v>
      </c>
      <c r="Q1541" s="44" t="s">
        <v>3805</v>
      </c>
      <c r="R1541" s="44" t="s">
        <v>3806</v>
      </c>
      <c r="S1541" s="44" t="s">
        <v>8191</v>
      </c>
      <c r="T1541" s="44" t="s">
        <v>1178</v>
      </c>
      <c r="U1541" s="44">
        <v>24</v>
      </c>
      <c r="V1541" s="44" t="s">
        <v>42</v>
      </c>
      <c r="W1541" s="44" t="str">
        <f>VLOOKUP(D1541,TIPOLOGIA!A:F,6,0)</f>
        <v>TERRESTRE</v>
      </c>
      <c r="X1541" s="44" t="s">
        <v>2646</v>
      </c>
      <c r="Y1541" s="44">
        <v>1</v>
      </c>
      <c r="Z1541" s="63">
        <f>IF(T1541="SOPORTE_TELEFÓNICO",'TARIFAS 2025'!$B$14,IF(V1541="PRINCIPAL",'TARIFAS 2025'!$B$11,IF(V1541="INTERMEDIA",'TARIFAS 2025'!$C$11,IF(V1541="LEJANA",'TARIFAS 2025'!$D$11))))</f>
        <v>31419</v>
      </c>
      <c r="AA1541" s="63">
        <f t="shared" si="24"/>
        <v>31419</v>
      </c>
    </row>
    <row r="1542" spans="1:27" s="35" customFormat="1">
      <c r="A1542" s="44" t="s">
        <v>73</v>
      </c>
      <c r="B1542" s="44" t="str">
        <f>VLOOKUP(A1542,'CENTROS DE COSTOS'!A:D,2,0)</f>
        <v>0036-0004</v>
      </c>
      <c r="C1542" s="44" t="str">
        <f>VLOOKUP(A1542,'CENTROS DE COSTOS'!A:D,3,0)</f>
        <v>Wompi Centro</v>
      </c>
      <c r="D1542" s="44">
        <v>11001</v>
      </c>
      <c r="E1542" s="44">
        <v>2909604</v>
      </c>
      <c r="F1542" s="44">
        <v>69487</v>
      </c>
      <c r="G1542" s="44" t="s">
        <v>35</v>
      </c>
      <c r="H1542" s="44" t="s">
        <v>620</v>
      </c>
      <c r="I1542" s="44" t="s">
        <v>73</v>
      </c>
      <c r="J1542" s="44" t="s">
        <v>8192</v>
      </c>
      <c r="K1542" s="44" t="s">
        <v>1174</v>
      </c>
      <c r="L1542" s="44" t="s">
        <v>8193</v>
      </c>
      <c r="M1542" s="52">
        <v>45951.333333333336</v>
      </c>
      <c r="N1542" s="52">
        <v>45952.45416666667</v>
      </c>
      <c r="O1542" s="44" t="s">
        <v>37</v>
      </c>
      <c r="P1542" s="44" t="s">
        <v>37</v>
      </c>
      <c r="Q1542" s="44" t="s">
        <v>3805</v>
      </c>
      <c r="R1542" s="44" t="s">
        <v>3806</v>
      </c>
      <c r="S1542" s="44" t="s">
        <v>8194</v>
      </c>
      <c r="T1542" s="44" t="s">
        <v>1178</v>
      </c>
      <c r="U1542" s="44">
        <v>24</v>
      </c>
      <c r="V1542" s="44" t="s">
        <v>42</v>
      </c>
      <c r="W1542" s="44" t="str">
        <f>VLOOKUP(D1542,TIPOLOGIA!A:F,6,0)</f>
        <v>TERRESTRE</v>
      </c>
      <c r="X1542" s="44" t="s">
        <v>6708</v>
      </c>
      <c r="Y1542" s="44">
        <v>1</v>
      </c>
      <c r="Z1542" s="63">
        <f>IF(T1542="SOPORTE_TELEFÓNICO",'TARIFAS 2025'!$B$14,IF(V1542="PRINCIPAL",'TARIFAS 2025'!$B$11,IF(V1542="INTERMEDIA",'TARIFAS 2025'!$C$11,IF(V1542="LEJANA",'TARIFAS 2025'!$D$11))))</f>
        <v>31419</v>
      </c>
      <c r="AA1542" s="63">
        <f t="shared" si="24"/>
        <v>31419</v>
      </c>
    </row>
    <row r="1543" spans="1:27" s="35" customFormat="1">
      <c r="A1543" s="44" t="s">
        <v>73</v>
      </c>
      <c r="B1543" s="44" t="str">
        <f>VLOOKUP(A1543,'CENTROS DE COSTOS'!A:D,2,0)</f>
        <v>0036-0004</v>
      </c>
      <c r="C1543" s="44" t="str">
        <f>VLOOKUP(A1543,'CENTROS DE COSTOS'!A:D,3,0)</f>
        <v>Wompi Centro</v>
      </c>
      <c r="D1543" s="44">
        <v>11001</v>
      </c>
      <c r="E1543" s="44">
        <v>2915151</v>
      </c>
      <c r="F1543" s="44">
        <v>45149</v>
      </c>
      <c r="G1543" s="44" t="s">
        <v>35</v>
      </c>
      <c r="H1543" s="44" t="s">
        <v>620</v>
      </c>
      <c r="I1543" s="44" t="s">
        <v>2057</v>
      </c>
      <c r="J1543" s="44" t="s">
        <v>3317</v>
      </c>
      <c r="K1543" s="44" t="s">
        <v>1174</v>
      </c>
      <c r="L1543" s="44" t="s">
        <v>8195</v>
      </c>
      <c r="M1543" s="52">
        <v>45951.632638888892</v>
      </c>
      <c r="N1543" s="52">
        <v>45952.455555555556</v>
      </c>
      <c r="O1543" s="44" t="s">
        <v>37</v>
      </c>
      <c r="P1543" s="44" t="s">
        <v>37</v>
      </c>
      <c r="Q1543" s="44" t="s">
        <v>3805</v>
      </c>
      <c r="R1543" s="44" t="s">
        <v>3806</v>
      </c>
      <c r="S1543" s="44" t="s">
        <v>8196</v>
      </c>
      <c r="T1543" s="44" t="s">
        <v>1178</v>
      </c>
      <c r="U1543" s="44">
        <v>56</v>
      </c>
      <c r="V1543" s="44" t="s">
        <v>42</v>
      </c>
      <c r="W1543" s="44" t="str">
        <f>VLOOKUP(D1543,TIPOLOGIA!A:F,6,0)</f>
        <v>TERRESTRE</v>
      </c>
      <c r="X1543" s="44" t="s">
        <v>2080</v>
      </c>
      <c r="Y1543" s="44">
        <v>1</v>
      </c>
      <c r="Z1543" s="63">
        <f>IF(T1543="SOPORTE_TELEFÓNICO",'TARIFAS 2025'!$B$14,IF(V1543="PRINCIPAL",'TARIFAS 2025'!$B$11,IF(V1543="INTERMEDIA",'TARIFAS 2025'!$C$11,IF(V1543="LEJANA",'TARIFAS 2025'!$D$11))))</f>
        <v>31419</v>
      </c>
      <c r="AA1543" s="63">
        <f t="shared" si="24"/>
        <v>31419</v>
      </c>
    </row>
    <row r="1544" spans="1:27" s="35" customFormat="1">
      <c r="A1544" s="44" t="s">
        <v>79</v>
      </c>
      <c r="B1544" s="44" t="str">
        <f>VLOOKUP(A1544,'CENTROS DE COSTOS'!A:D,2,0)</f>
        <v>0036-0003</v>
      </c>
      <c r="C1544" s="44" t="str">
        <f>VLOOKUP(A1544,'CENTROS DE COSTOS'!A:D,3,0)</f>
        <v>Wompi Suroccidente</v>
      </c>
      <c r="D1544" s="44">
        <v>19573</v>
      </c>
      <c r="E1544" s="44">
        <v>2899149</v>
      </c>
      <c r="F1544" s="44">
        <v>11008</v>
      </c>
      <c r="G1544" s="44" t="s">
        <v>35</v>
      </c>
      <c r="H1544" s="44" t="s">
        <v>500</v>
      </c>
      <c r="I1544" s="44" t="s">
        <v>525</v>
      </c>
      <c r="J1544" s="44" t="s">
        <v>8197</v>
      </c>
      <c r="K1544" s="44" t="s">
        <v>1174</v>
      </c>
      <c r="L1544" s="44" t="s">
        <v>8198</v>
      </c>
      <c r="M1544" s="52">
        <v>45950.333333333336</v>
      </c>
      <c r="N1544" s="52">
        <v>45952.456944444442</v>
      </c>
      <c r="O1544" s="44" t="s">
        <v>37</v>
      </c>
      <c r="P1544" s="44" t="s">
        <v>37</v>
      </c>
      <c r="Q1544" s="44" t="s">
        <v>3805</v>
      </c>
      <c r="R1544" s="44" t="s">
        <v>3806</v>
      </c>
      <c r="S1544" s="44" t="s">
        <v>8199</v>
      </c>
      <c r="T1544" s="44" t="s">
        <v>1178</v>
      </c>
      <c r="U1544" s="44">
        <v>64</v>
      </c>
      <c r="V1544" s="44" t="s">
        <v>43</v>
      </c>
      <c r="W1544" s="44" t="str">
        <f>VLOOKUP(D1544,TIPOLOGIA!A:F,6,0)</f>
        <v>TERRESTRE</v>
      </c>
      <c r="X1544" s="44" t="s">
        <v>1309</v>
      </c>
      <c r="Y1544" s="44">
        <v>1</v>
      </c>
      <c r="Z1544" s="63">
        <f>IF(T1544="SOPORTE_TELEFÓNICO",'TARIFAS 2025'!$B$14,IF(V1544="PRINCIPAL",'TARIFAS 2025'!$B$11,IF(V1544="INTERMEDIA",'TARIFAS 2025'!$C$11,IF(V1544="LEJANA",'TARIFAS 2025'!$D$11))))</f>
        <v>36351</v>
      </c>
      <c r="AA1544" s="63">
        <f t="shared" si="24"/>
        <v>36351</v>
      </c>
    </row>
    <row r="1545" spans="1:27" s="35" customFormat="1">
      <c r="A1545" s="44" t="s">
        <v>90</v>
      </c>
      <c r="B1545" s="44" t="str">
        <f>VLOOKUP(A1545,'CENTROS DE COSTOS'!A:D,2,0)</f>
        <v>0036-0005</v>
      </c>
      <c r="C1545" s="44" t="str">
        <f>VLOOKUP(A1545,'CENTROS DE COSTOS'!A:D,3,0)</f>
        <v>Wompi Noroccidente</v>
      </c>
      <c r="D1545" s="44">
        <v>5674</v>
      </c>
      <c r="E1545" s="44">
        <v>2891171</v>
      </c>
      <c r="F1545" s="44">
        <v>79320</v>
      </c>
      <c r="G1545" s="44" t="s">
        <v>35</v>
      </c>
      <c r="H1545" s="44" t="s">
        <v>122</v>
      </c>
      <c r="I1545" s="44" t="s">
        <v>225</v>
      </c>
      <c r="J1545" s="44" t="s">
        <v>8200</v>
      </c>
      <c r="K1545" s="44" t="s">
        <v>1174</v>
      </c>
      <c r="L1545" s="44" t="s">
        <v>8201</v>
      </c>
      <c r="M1545" s="52">
        <v>45946.50277777778</v>
      </c>
      <c r="N1545" s="52">
        <v>45952.456944444442</v>
      </c>
      <c r="O1545" s="44" t="s">
        <v>37</v>
      </c>
      <c r="P1545" s="44" t="s">
        <v>37</v>
      </c>
      <c r="Q1545" s="44" t="s">
        <v>3805</v>
      </c>
      <c r="R1545" s="44" t="s">
        <v>3806</v>
      </c>
      <c r="S1545" s="44" t="s">
        <v>8202</v>
      </c>
      <c r="T1545" s="44" t="s">
        <v>3828</v>
      </c>
      <c r="U1545" s="44">
        <v>16</v>
      </c>
      <c r="V1545" s="44" t="s">
        <v>43</v>
      </c>
      <c r="W1545" s="44" t="str">
        <f>VLOOKUP(D1545,TIPOLOGIA!A:F,6,0)</f>
        <v>TERRESTRE</v>
      </c>
      <c r="X1545" s="44" t="s">
        <v>1485</v>
      </c>
      <c r="Y1545" s="44">
        <v>1</v>
      </c>
      <c r="Z1545" s="63">
        <f>IF(T1545="SOPORTE_TELEFÓNICO",'TARIFAS 2025'!$B$14,IF(V1545="PRINCIPAL",'TARIFAS 2025'!$B$11,IF(V1545="INTERMEDIA",'TARIFAS 2025'!$C$11,IF(V1545="LEJANA",'TARIFAS 2025'!$D$11))))</f>
        <v>36351</v>
      </c>
      <c r="AA1545" s="63">
        <f t="shared" si="24"/>
        <v>36351</v>
      </c>
    </row>
    <row r="1546" spans="1:27" s="35" customFormat="1">
      <c r="A1546" s="44" t="s">
        <v>94</v>
      </c>
      <c r="B1546" s="44" t="str">
        <f>VLOOKUP(A1546,'CENTROS DE COSTOS'!A:D,2,0)</f>
        <v>0036-0002</v>
      </c>
      <c r="C1546" s="44" t="str">
        <f>VLOOKUP(A1546,'CENTROS DE COSTOS'!A:D,3,0)</f>
        <v>Wompi Eje Cafetero</v>
      </c>
      <c r="D1546" s="44">
        <v>63001</v>
      </c>
      <c r="E1546" s="44">
        <v>2909031</v>
      </c>
      <c r="F1546" s="44">
        <v>73953</v>
      </c>
      <c r="G1546" s="44" t="s">
        <v>35</v>
      </c>
      <c r="H1546" s="44" t="s">
        <v>941</v>
      </c>
      <c r="I1546" s="44" t="s">
        <v>124</v>
      </c>
      <c r="J1546" s="44" t="s">
        <v>8203</v>
      </c>
      <c r="K1546" s="44" t="s">
        <v>1174</v>
      </c>
      <c r="L1546" s="44" t="s">
        <v>8204</v>
      </c>
      <c r="M1546" s="52">
        <v>45950.6875</v>
      </c>
      <c r="N1546" s="52">
        <v>45952.458333333336</v>
      </c>
      <c r="O1546" s="44" t="s">
        <v>37</v>
      </c>
      <c r="P1546" s="44" t="s">
        <v>37</v>
      </c>
      <c r="Q1546" s="44" t="s">
        <v>3805</v>
      </c>
      <c r="R1546" s="44" t="s">
        <v>3806</v>
      </c>
      <c r="S1546" s="44" t="s">
        <v>8205</v>
      </c>
      <c r="T1546" s="44" t="s">
        <v>1178</v>
      </c>
      <c r="U1546" s="44">
        <v>24</v>
      </c>
      <c r="V1546" s="44" t="s">
        <v>43</v>
      </c>
      <c r="W1546" s="44" t="str">
        <f>VLOOKUP(D1546,TIPOLOGIA!A:F,6,0)</f>
        <v>TERRESTRE</v>
      </c>
      <c r="X1546" s="44" t="s">
        <v>1863</v>
      </c>
      <c r="Y1546" s="44">
        <v>1</v>
      </c>
      <c r="Z1546" s="63">
        <f>IF(T1546="SOPORTE_TELEFÓNICO",'TARIFAS 2025'!$B$14,IF(V1546="PRINCIPAL",'TARIFAS 2025'!$B$11,IF(V1546="INTERMEDIA",'TARIFAS 2025'!$C$11,IF(V1546="LEJANA",'TARIFAS 2025'!$D$11))))</f>
        <v>36351</v>
      </c>
      <c r="AA1546" s="63">
        <f t="shared" si="24"/>
        <v>36351</v>
      </c>
    </row>
    <row r="1547" spans="1:27" s="35" customFormat="1">
      <c r="A1547" s="44" t="s">
        <v>70</v>
      </c>
      <c r="B1547" s="44" t="str">
        <f>VLOOKUP(A1547,'CENTROS DE COSTOS'!A:D,2,0)</f>
        <v>0036-0001</v>
      </c>
      <c r="C1547" s="44" t="str">
        <f>VLOOKUP(A1547,'CENTROS DE COSTOS'!A:D,3,0)</f>
        <v>Wompi Costa</v>
      </c>
      <c r="D1547" s="44">
        <v>8137</v>
      </c>
      <c r="E1547" s="44">
        <v>2892899</v>
      </c>
      <c r="F1547" s="44">
        <v>26625</v>
      </c>
      <c r="G1547" s="44" t="s">
        <v>35</v>
      </c>
      <c r="H1547" s="44" t="s">
        <v>255</v>
      </c>
      <c r="I1547" s="44" t="s">
        <v>258</v>
      </c>
      <c r="J1547" s="44" t="s">
        <v>8206</v>
      </c>
      <c r="K1547" s="44" t="s">
        <v>1174</v>
      </c>
      <c r="L1547" s="44" t="s">
        <v>8207</v>
      </c>
      <c r="M1547" s="52">
        <v>45946.661111111112</v>
      </c>
      <c r="N1547" s="52">
        <v>45952.458333333336</v>
      </c>
      <c r="O1547" s="44" t="s">
        <v>37</v>
      </c>
      <c r="P1547" s="44" t="s">
        <v>37</v>
      </c>
      <c r="Q1547" s="44" t="s">
        <v>3805</v>
      </c>
      <c r="R1547" s="44" t="s">
        <v>3806</v>
      </c>
      <c r="S1547" s="44" t="s">
        <v>8208</v>
      </c>
      <c r="T1547" s="44" t="s">
        <v>3828</v>
      </c>
      <c r="U1547" s="44">
        <v>40</v>
      </c>
      <c r="V1547" s="44" t="s">
        <v>43</v>
      </c>
      <c r="W1547" s="44" t="str">
        <f>VLOOKUP(D1547,TIPOLOGIA!A:F,6,0)</f>
        <v>TERRESTRE</v>
      </c>
      <c r="X1547" s="44" t="s">
        <v>1874</v>
      </c>
      <c r="Y1547" s="44">
        <v>1</v>
      </c>
      <c r="Z1547" s="63">
        <f>IF(T1547="SOPORTE_TELEFÓNICO",'TARIFAS 2025'!$B$14,IF(V1547="PRINCIPAL",'TARIFAS 2025'!$B$11,IF(V1547="INTERMEDIA",'TARIFAS 2025'!$C$11,IF(V1547="LEJANA",'TARIFAS 2025'!$D$11))))</f>
        <v>36351</v>
      </c>
      <c r="AA1547" s="63">
        <f t="shared" si="24"/>
        <v>36351</v>
      </c>
    </row>
    <row r="1548" spans="1:27" s="35" customFormat="1">
      <c r="A1548" s="44" t="s">
        <v>90</v>
      </c>
      <c r="B1548" s="44" t="str">
        <f>VLOOKUP(A1548,'CENTROS DE COSTOS'!A:D,2,0)</f>
        <v>0036-0005</v>
      </c>
      <c r="C1548" s="44" t="str">
        <f>VLOOKUP(A1548,'CENTROS DE COSTOS'!A:D,3,0)</f>
        <v>Wompi Noroccidente</v>
      </c>
      <c r="D1548" s="44">
        <v>5088</v>
      </c>
      <c r="E1548" s="44">
        <v>2912222</v>
      </c>
      <c r="F1548" s="44">
        <v>77498</v>
      </c>
      <c r="G1548" s="44" t="s">
        <v>35</v>
      </c>
      <c r="H1548" s="44" t="s">
        <v>122</v>
      </c>
      <c r="I1548" s="44" t="s">
        <v>157</v>
      </c>
      <c r="J1548" s="44" t="s">
        <v>8209</v>
      </c>
      <c r="K1548" s="44" t="s">
        <v>1174</v>
      </c>
      <c r="L1548" s="44" t="s">
        <v>8210</v>
      </c>
      <c r="M1548" s="52">
        <v>45951.423611111109</v>
      </c>
      <c r="N1548" s="52">
        <v>45952.463194444441</v>
      </c>
      <c r="O1548" s="44" t="s">
        <v>37</v>
      </c>
      <c r="P1548" s="44" t="s">
        <v>37</v>
      </c>
      <c r="Q1548" s="44" t="s">
        <v>3805</v>
      </c>
      <c r="R1548" s="44" t="s">
        <v>3806</v>
      </c>
      <c r="S1548" s="44" t="s">
        <v>8211</v>
      </c>
      <c r="T1548" s="44" t="s">
        <v>1178</v>
      </c>
      <c r="U1548" s="44">
        <v>16</v>
      </c>
      <c r="V1548" s="44" t="s">
        <v>42</v>
      </c>
      <c r="W1548" s="44" t="str">
        <f>VLOOKUP(D1548,TIPOLOGIA!A:F,6,0)</f>
        <v>TERRESTRE</v>
      </c>
      <c r="X1548" s="44" t="s">
        <v>2686</v>
      </c>
      <c r="Y1548" s="44">
        <v>1</v>
      </c>
      <c r="Z1548" s="63">
        <f>IF(T1548="SOPORTE_TELEFÓNICO",'TARIFAS 2025'!$B$14,IF(V1548="PRINCIPAL",'TARIFAS 2025'!$B$11,IF(V1548="INTERMEDIA",'TARIFAS 2025'!$C$11,IF(V1548="LEJANA",'TARIFAS 2025'!$D$11))))</f>
        <v>31419</v>
      </c>
      <c r="AA1548" s="63">
        <f t="shared" si="24"/>
        <v>31419</v>
      </c>
    </row>
    <row r="1549" spans="1:27" s="35" customFormat="1">
      <c r="A1549" s="44" t="s">
        <v>92</v>
      </c>
      <c r="B1549" s="44" t="str">
        <f>VLOOKUP(A1549,'CENTROS DE COSTOS'!A:D,2,0)</f>
        <v>0036-0006</v>
      </c>
      <c r="C1549" s="44" t="str">
        <f>VLOOKUP(A1549,'CENTROS DE COSTOS'!A:D,3,0)</f>
        <v>Wompi Oriente</v>
      </c>
      <c r="D1549" s="44">
        <v>41001</v>
      </c>
      <c r="E1549" s="44">
        <v>2910636</v>
      </c>
      <c r="F1549" s="44">
        <v>75520</v>
      </c>
      <c r="G1549" s="44" t="s">
        <v>35</v>
      </c>
      <c r="H1549" s="44" t="s">
        <v>742</v>
      </c>
      <c r="I1549" s="44" t="s">
        <v>92</v>
      </c>
      <c r="J1549" s="44" t="s">
        <v>8212</v>
      </c>
      <c r="K1549" s="44" t="s">
        <v>1174</v>
      </c>
      <c r="L1549" s="44" t="s">
        <v>8213</v>
      </c>
      <c r="M1549" s="52">
        <v>45951.336111111108</v>
      </c>
      <c r="N1549" s="52">
        <v>45952.46875</v>
      </c>
      <c r="O1549" s="44" t="s">
        <v>37</v>
      </c>
      <c r="P1549" s="44" t="s">
        <v>37</v>
      </c>
      <c r="Q1549" s="44" t="s">
        <v>3805</v>
      </c>
      <c r="R1549" s="44" t="s">
        <v>3806</v>
      </c>
      <c r="S1549" s="44" t="s">
        <v>8214</v>
      </c>
      <c r="T1549" s="44" t="s">
        <v>1178</v>
      </c>
      <c r="U1549" s="44">
        <v>24</v>
      </c>
      <c r="V1549" s="44" t="s">
        <v>42</v>
      </c>
      <c r="W1549" s="44" t="str">
        <f>VLOOKUP(D1549,TIPOLOGIA!A:F,6,0)</f>
        <v>TERRESTRE</v>
      </c>
      <c r="X1549" s="44" t="s">
        <v>2052</v>
      </c>
      <c r="Y1549" s="44">
        <v>1</v>
      </c>
      <c r="Z1549" s="63">
        <f>IF(T1549="SOPORTE_TELEFÓNICO",'TARIFAS 2025'!$B$14,IF(V1549="PRINCIPAL",'TARIFAS 2025'!$B$11,IF(V1549="INTERMEDIA",'TARIFAS 2025'!$C$11,IF(V1549="LEJANA",'TARIFAS 2025'!$D$11))))</f>
        <v>31419</v>
      </c>
      <c r="AA1549" s="63">
        <f t="shared" si="24"/>
        <v>31419</v>
      </c>
    </row>
    <row r="1550" spans="1:27" s="35" customFormat="1">
      <c r="A1550" s="44" t="s">
        <v>70</v>
      </c>
      <c r="B1550" s="44" t="str">
        <f>VLOOKUP(A1550,'CENTROS DE COSTOS'!A:D,2,0)</f>
        <v>0036-0001</v>
      </c>
      <c r="C1550" s="44" t="str">
        <f>VLOOKUP(A1550,'CENTROS DE COSTOS'!A:D,3,0)</f>
        <v>Wompi Costa</v>
      </c>
      <c r="D1550" s="44">
        <v>8758</v>
      </c>
      <c r="E1550" s="44">
        <v>2913484</v>
      </c>
      <c r="F1550" s="44">
        <v>34795</v>
      </c>
      <c r="G1550" s="44" t="s">
        <v>35</v>
      </c>
      <c r="H1550" s="44" t="s">
        <v>255</v>
      </c>
      <c r="I1550" s="44" t="s">
        <v>272</v>
      </c>
      <c r="J1550" s="44" t="s">
        <v>8215</v>
      </c>
      <c r="K1550" s="44" t="s">
        <v>1174</v>
      </c>
      <c r="L1550" s="44" t="s">
        <v>8216</v>
      </c>
      <c r="M1550" s="52">
        <v>45951.493750000001</v>
      </c>
      <c r="N1550" s="52">
        <v>45952.469444444447</v>
      </c>
      <c r="O1550" s="44" t="s">
        <v>37</v>
      </c>
      <c r="P1550" s="44" t="s">
        <v>37</v>
      </c>
      <c r="Q1550" s="44" t="s">
        <v>3805</v>
      </c>
      <c r="R1550" s="44" t="s">
        <v>3806</v>
      </c>
      <c r="S1550" s="44" t="s">
        <v>8217</v>
      </c>
      <c r="T1550" s="44" t="s">
        <v>1178</v>
      </c>
      <c r="U1550" s="44">
        <v>40</v>
      </c>
      <c r="V1550" s="44" t="s">
        <v>42</v>
      </c>
      <c r="W1550" s="44" t="str">
        <f>VLOOKUP(D1550,TIPOLOGIA!A:F,6,0)</f>
        <v>TERRESTRE</v>
      </c>
      <c r="X1550" s="44" t="s">
        <v>1265</v>
      </c>
      <c r="Y1550" s="44">
        <v>1</v>
      </c>
      <c r="Z1550" s="63">
        <f>IF(T1550="SOPORTE_TELEFÓNICO",'TARIFAS 2025'!$B$14,IF(V1550="PRINCIPAL",'TARIFAS 2025'!$B$11,IF(V1550="INTERMEDIA",'TARIFAS 2025'!$C$11,IF(V1550="LEJANA",'TARIFAS 2025'!$D$11))))</f>
        <v>31419</v>
      </c>
      <c r="AA1550" s="63">
        <f t="shared" si="24"/>
        <v>31419</v>
      </c>
    </row>
    <row r="1551" spans="1:27" s="35" customFormat="1">
      <c r="A1551" s="44" t="s">
        <v>73</v>
      </c>
      <c r="B1551" s="44" t="str">
        <f>VLOOKUP(A1551,'CENTROS DE COSTOS'!A:D,2,0)</f>
        <v>0036-0004</v>
      </c>
      <c r="C1551" s="44" t="str">
        <f>VLOOKUP(A1551,'CENTROS DE COSTOS'!A:D,3,0)</f>
        <v>Wompi Centro</v>
      </c>
      <c r="D1551" s="44">
        <v>11001</v>
      </c>
      <c r="E1551" s="44">
        <v>2914406</v>
      </c>
      <c r="F1551" s="44">
        <v>76932</v>
      </c>
      <c r="G1551" s="44" t="s">
        <v>35</v>
      </c>
      <c r="H1551" s="44" t="s">
        <v>620</v>
      </c>
      <c r="I1551" s="44" t="s">
        <v>2057</v>
      </c>
      <c r="J1551" s="44" t="s">
        <v>3303</v>
      </c>
      <c r="K1551" s="44" t="s">
        <v>1174</v>
      </c>
      <c r="L1551" s="44" t="s">
        <v>8218</v>
      </c>
      <c r="M1551" s="52">
        <v>45951.588194444441</v>
      </c>
      <c r="N1551" s="52">
        <v>45952.472222222219</v>
      </c>
      <c r="O1551" s="44" t="s">
        <v>37</v>
      </c>
      <c r="P1551" s="44" t="s">
        <v>37</v>
      </c>
      <c r="Q1551" s="44" t="s">
        <v>3805</v>
      </c>
      <c r="R1551" s="44" t="s">
        <v>3806</v>
      </c>
      <c r="S1551" s="44" t="s">
        <v>8219</v>
      </c>
      <c r="T1551" s="44" t="s">
        <v>1178</v>
      </c>
      <c r="U1551" s="44">
        <v>24</v>
      </c>
      <c r="V1551" s="44" t="s">
        <v>42</v>
      </c>
      <c r="W1551" s="44" t="str">
        <f>VLOOKUP(D1551,TIPOLOGIA!A:F,6,0)</f>
        <v>TERRESTRE</v>
      </c>
      <c r="X1551" s="44" t="s">
        <v>4388</v>
      </c>
      <c r="Y1551" s="44">
        <v>1</v>
      </c>
      <c r="Z1551" s="63">
        <f>IF(T1551="SOPORTE_TELEFÓNICO",'TARIFAS 2025'!$B$14,IF(V1551="PRINCIPAL",'TARIFAS 2025'!$B$11,IF(V1551="INTERMEDIA",'TARIFAS 2025'!$C$11,IF(V1551="LEJANA",'TARIFAS 2025'!$D$11))))</f>
        <v>31419</v>
      </c>
      <c r="AA1551" s="63">
        <f t="shared" si="24"/>
        <v>31419</v>
      </c>
    </row>
    <row r="1552" spans="1:27" s="35" customFormat="1">
      <c r="A1552" s="44" t="s">
        <v>73</v>
      </c>
      <c r="B1552" s="44" t="str">
        <f>VLOOKUP(A1552,'CENTROS DE COSTOS'!A:D,2,0)</f>
        <v>0036-0004</v>
      </c>
      <c r="C1552" s="44" t="str">
        <f>VLOOKUP(A1552,'CENTROS DE COSTOS'!A:D,3,0)</f>
        <v>Wompi Centro</v>
      </c>
      <c r="D1552" s="44">
        <v>11001</v>
      </c>
      <c r="E1552" s="44">
        <v>2914050</v>
      </c>
      <c r="F1552" s="44">
        <v>57631</v>
      </c>
      <c r="G1552" s="44" t="s">
        <v>35</v>
      </c>
      <c r="H1552" s="44" t="s">
        <v>620</v>
      </c>
      <c r="I1552" s="44" t="s">
        <v>2057</v>
      </c>
      <c r="J1552" s="44" t="s">
        <v>8220</v>
      </c>
      <c r="K1552" s="44" t="s">
        <v>1174</v>
      </c>
      <c r="L1552" s="44" t="s">
        <v>8221</v>
      </c>
      <c r="M1552" s="52">
        <v>45951.563194444447</v>
      </c>
      <c r="N1552" s="52">
        <v>45952.472916666666</v>
      </c>
      <c r="O1552" s="44" t="s">
        <v>37</v>
      </c>
      <c r="P1552" s="44" t="s">
        <v>37</v>
      </c>
      <c r="Q1552" s="44" t="s">
        <v>3805</v>
      </c>
      <c r="R1552" s="44" t="s">
        <v>3806</v>
      </c>
      <c r="S1552" s="44" t="s">
        <v>8222</v>
      </c>
      <c r="T1552" s="44" t="s">
        <v>1178</v>
      </c>
      <c r="U1552" s="44">
        <v>32</v>
      </c>
      <c r="V1552" s="44" t="s">
        <v>42</v>
      </c>
      <c r="W1552" s="44" t="str">
        <f>VLOOKUP(D1552,TIPOLOGIA!A:F,6,0)</f>
        <v>TERRESTRE</v>
      </c>
      <c r="X1552" s="44" t="s">
        <v>1621</v>
      </c>
      <c r="Y1552" s="44">
        <v>1</v>
      </c>
      <c r="Z1552" s="63">
        <f>IF(T1552="SOPORTE_TELEFÓNICO",'TARIFAS 2025'!$B$14,IF(V1552="PRINCIPAL",'TARIFAS 2025'!$B$11,IF(V1552="INTERMEDIA",'TARIFAS 2025'!$C$11,IF(V1552="LEJANA",'TARIFAS 2025'!$D$11))))</f>
        <v>31419</v>
      </c>
      <c r="AA1552" s="63">
        <f t="shared" si="24"/>
        <v>31419</v>
      </c>
    </row>
    <row r="1553" spans="1:27" s="35" customFormat="1">
      <c r="A1553" s="44" t="s">
        <v>79</v>
      </c>
      <c r="B1553" s="44" t="str">
        <f>VLOOKUP(A1553,'CENTROS DE COSTOS'!A:D,2,0)</f>
        <v>0036-0003</v>
      </c>
      <c r="C1553" s="44" t="str">
        <f>VLOOKUP(A1553,'CENTROS DE COSTOS'!A:D,3,0)</f>
        <v>Wompi Suroccidente</v>
      </c>
      <c r="D1553" s="44">
        <v>76001</v>
      </c>
      <c r="E1553" s="44">
        <v>2900204</v>
      </c>
      <c r="F1553" s="44">
        <v>28199</v>
      </c>
      <c r="G1553" s="44" t="s">
        <v>35</v>
      </c>
      <c r="H1553" s="44" t="s">
        <v>1103</v>
      </c>
      <c r="I1553" s="44" t="s">
        <v>79</v>
      </c>
      <c r="J1553" s="44" t="s">
        <v>8223</v>
      </c>
      <c r="K1553" s="44" t="s">
        <v>1174</v>
      </c>
      <c r="L1553" s="44" t="s">
        <v>8224</v>
      </c>
      <c r="M1553" s="52">
        <v>45950.333333333336</v>
      </c>
      <c r="N1553" s="52">
        <v>45952.474305555559</v>
      </c>
      <c r="O1553" s="44" t="s">
        <v>37</v>
      </c>
      <c r="P1553" s="44" t="s">
        <v>37</v>
      </c>
      <c r="Q1553" s="44" t="s">
        <v>3805</v>
      </c>
      <c r="R1553" s="44" t="s">
        <v>3806</v>
      </c>
      <c r="S1553" s="44" t="s">
        <v>8225</v>
      </c>
      <c r="T1553" s="44" t="s">
        <v>1178</v>
      </c>
      <c r="U1553" s="44">
        <v>40</v>
      </c>
      <c r="V1553" s="44" t="s">
        <v>42</v>
      </c>
      <c r="W1553" s="44" t="str">
        <f>VLOOKUP(D1553,TIPOLOGIA!A:F,6,0)</f>
        <v>TERRESTRE</v>
      </c>
      <c r="X1553" s="44" t="s">
        <v>1390</v>
      </c>
      <c r="Y1553" s="44">
        <v>1</v>
      </c>
      <c r="Z1553" s="63">
        <f>IF(T1553="SOPORTE_TELEFÓNICO",'TARIFAS 2025'!$B$14,IF(V1553="PRINCIPAL",'TARIFAS 2025'!$B$11,IF(V1553="INTERMEDIA",'TARIFAS 2025'!$C$11,IF(V1553="LEJANA",'TARIFAS 2025'!$D$11))))</f>
        <v>31419</v>
      </c>
      <c r="AA1553" s="63">
        <f t="shared" si="24"/>
        <v>31419</v>
      </c>
    </row>
    <row r="1554" spans="1:27" s="35" customFormat="1">
      <c r="A1554" s="44" t="s">
        <v>92</v>
      </c>
      <c r="B1554" s="44" t="str">
        <f>VLOOKUP(A1554,'CENTROS DE COSTOS'!A:D,2,0)</f>
        <v>0036-0006</v>
      </c>
      <c r="C1554" s="44" t="str">
        <f>VLOOKUP(A1554,'CENTROS DE COSTOS'!A:D,3,0)</f>
        <v>Wompi Oriente</v>
      </c>
      <c r="D1554" s="44">
        <v>41001</v>
      </c>
      <c r="E1554" s="44">
        <v>2915687</v>
      </c>
      <c r="F1554" s="44">
        <v>74117</v>
      </c>
      <c r="G1554" s="44" t="s">
        <v>35</v>
      </c>
      <c r="H1554" s="44" t="s">
        <v>742</v>
      </c>
      <c r="I1554" s="44" t="s">
        <v>92</v>
      </c>
      <c r="J1554" s="44" t="s">
        <v>8226</v>
      </c>
      <c r="K1554" s="44" t="s">
        <v>1174</v>
      </c>
      <c r="L1554" s="44" t="s">
        <v>8227</v>
      </c>
      <c r="M1554" s="52">
        <v>45951.67083333333</v>
      </c>
      <c r="N1554" s="52">
        <v>45952.495833333334</v>
      </c>
      <c r="O1554" s="44" t="s">
        <v>37</v>
      </c>
      <c r="P1554" s="44" t="s">
        <v>37</v>
      </c>
      <c r="Q1554" s="44" t="s">
        <v>3805</v>
      </c>
      <c r="R1554" s="44" t="s">
        <v>3806</v>
      </c>
      <c r="S1554" s="44" t="s">
        <v>8228</v>
      </c>
      <c r="T1554" s="44" t="s">
        <v>1178</v>
      </c>
      <c r="U1554" s="44">
        <v>16</v>
      </c>
      <c r="V1554" s="44" t="s">
        <v>42</v>
      </c>
      <c r="W1554" s="44" t="str">
        <f>VLOOKUP(D1554,TIPOLOGIA!A:F,6,0)</f>
        <v>TERRESTRE</v>
      </c>
      <c r="X1554" s="44" t="s">
        <v>6708</v>
      </c>
      <c r="Y1554" s="44">
        <v>1</v>
      </c>
      <c r="Z1554" s="63">
        <f>IF(T1554="SOPORTE_TELEFÓNICO",'TARIFAS 2025'!$B$14,IF(V1554="PRINCIPAL",'TARIFAS 2025'!$B$11,IF(V1554="INTERMEDIA",'TARIFAS 2025'!$C$11,IF(V1554="LEJANA",'TARIFAS 2025'!$D$11))))</f>
        <v>31419</v>
      </c>
      <c r="AA1554" s="63">
        <f t="shared" si="24"/>
        <v>31419</v>
      </c>
    </row>
    <row r="1555" spans="1:27" s="35" customFormat="1">
      <c r="A1555" s="44" t="s">
        <v>73</v>
      </c>
      <c r="B1555" s="44" t="str">
        <f>VLOOKUP(A1555,'CENTROS DE COSTOS'!A:D,2,0)</f>
        <v>0036-0004</v>
      </c>
      <c r="C1555" s="44" t="str">
        <f>VLOOKUP(A1555,'CENTROS DE COSTOS'!A:D,3,0)</f>
        <v>Wompi Centro</v>
      </c>
      <c r="D1555" s="44">
        <v>11001</v>
      </c>
      <c r="E1555" s="44">
        <v>2911571</v>
      </c>
      <c r="F1555" s="44">
        <v>68846</v>
      </c>
      <c r="G1555" s="44" t="s">
        <v>35</v>
      </c>
      <c r="H1555" s="44" t="s">
        <v>620</v>
      </c>
      <c r="I1555" s="44" t="s">
        <v>73</v>
      </c>
      <c r="J1555" s="44" t="s">
        <v>8229</v>
      </c>
      <c r="K1555" s="44" t="s">
        <v>1174</v>
      </c>
      <c r="L1555" s="44" t="s">
        <v>8230</v>
      </c>
      <c r="M1555" s="52">
        <v>45951.4</v>
      </c>
      <c r="N1555" s="52">
        <v>45952.49722222222</v>
      </c>
      <c r="O1555" s="44" t="s">
        <v>37</v>
      </c>
      <c r="P1555" s="44" t="s">
        <v>37</v>
      </c>
      <c r="Q1555" s="44" t="s">
        <v>3805</v>
      </c>
      <c r="R1555" s="44" t="s">
        <v>3806</v>
      </c>
      <c r="S1555" s="44" t="s">
        <v>8231</v>
      </c>
      <c r="T1555" s="44" t="s">
        <v>1178</v>
      </c>
      <c r="U1555" s="44">
        <v>16</v>
      </c>
      <c r="V1555" s="44" t="s">
        <v>42</v>
      </c>
      <c r="W1555" s="44" t="str">
        <f>VLOOKUP(D1555,TIPOLOGIA!A:F,6,0)</f>
        <v>TERRESTRE</v>
      </c>
      <c r="X1555" s="44" t="s">
        <v>1265</v>
      </c>
      <c r="Y1555" s="44">
        <v>1</v>
      </c>
      <c r="Z1555" s="63">
        <f>IF(T1555="SOPORTE_TELEFÓNICO",'TARIFAS 2025'!$B$14,IF(V1555="PRINCIPAL",'TARIFAS 2025'!$B$11,IF(V1555="INTERMEDIA",'TARIFAS 2025'!$C$11,IF(V1555="LEJANA",'TARIFAS 2025'!$D$11))))</f>
        <v>31419</v>
      </c>
      <c r="AA1555" s="63">
        <f t="shared" si="24"/>
        <v>31419</v>
      </c>
    </row>
    <row r="1556" spans="1:27" s="35" customFormat="1">
      <c r="A1556" s="44" t="s">
        <v>73</v>
      </c>
      <c r="B1556" s="44" t="str">
        <f>VLOOKUP(A1556,'CENTROS DE COSTOS'!A:D,2,0)</f>
        <v>0036-0004</v>
      </c>
      <c r="C1556" s="44" t="str">
        <f>VLOOKUP(A1556,'CENTROS DE COSTOS'!A:D,3,0)</f>
        <v>Wompi Centro</v>
      </c>
      <c r="D1556" s="44">
        <v>11001</v>
      </c>
      <c r="E1556" s="44">
        <v>2913569</v>
      </c>
      <c r="F1556" s="44">
        <v>80348</v>
      </c>
      <c r="G1556" s="44" t="s">
        <v>35</v>
      </c>
      <c r="H1556" s="44" t="s">
        <v>620</v>
      </c>
      <c r="I1556" s="44" t="s">
        <v>2057</v>
      </c>
      <c r="J1556" s="44" t="s">
        <v>5739</v>
      </c>
      <c r="K1556" s="44" t="s">
        <v>1174</v>
      </c>
      <c r="L1556" s="44" t="s">
        <v>8232</v>
      </c>
      <c r="M1556" s="52">
        <v>45951.506249999999</v>
      </c>
      <c r="N1556" s="52">
        <v>45952.499305555553</v>
      </c>
      <c r="O1556" s="44" t="s">
        <v>37</v>
      </c>
      <c r="P1556" s="44" t="s">
        <v>37</v>
      </c>
      <c r="Q1556" s="44" t="s">
        <v>3805</v>
      </c>
      <c r="R1556" s="44" t="s">
        <v>3806</v>
      </c>
      <c r="S1556" s="44" t="s">
        <v>8233</v>
      </c>
      <c r="T1556" s="44" t="s">
        <v>1178</v>
      </c>
      <c r="U1556" s="44">
        <v>24</v>
      </c>
      <c r="V1556" s="44" t="s">
        <v>42</v>
      </c>
      <c r="W1556" s="44" t="str">
        <f>VLOOKUP(D1556,TIPOLOGIA!A:F,6,0)</f>
        <v>TERRESTRE</v>
      </c>
      <c r="X1556" s="44" t="s">
        <v>1621</v>
      </c>
      <c r="Y1556" s="44">
        <v>1</v>
      </c>
      <c r="Z1556" s="63">
        <f>IF(T1556="SOPORTE_TELEFÓNICO",'TARIFAS 2025'!$B$14,IF(V1556="PRINCIPAL",'TARIFAS 2025'!$B$11,IF(V1556="INTERMEDIA",'TARIFAS 2025'!$C$11,IF(V1556="LEJANA",'TARIFAS 2025'!$D$11))))</f>
        <v>31419</v>
      </c>
      <c r="AA1556" s="63">
        <f t="shared" si="24"/>
        <v>31419</v>
      </c>
    </row>
    <row r="1557" spans="1:27" s="35" customFormat="1">
      <c r="A1557" s="44" t="s">
        <v>70</v>
      </c>
      <c r="B1557" s="44" t="str">
        <f>VLOOKUP(A1557,'CENTROS DE COSTOS'!A:D,2,0)</f>
        <v>0036-0001</v>
      </c>
      <c r="C1557" s="44" t="str">
        <f>VLOOKUP(A1557,'CENTROS DE COSTOS'!A:D,3,0)</f>
        <v>Wompi Costa</v>
      </c>
      <c r="D1557" s="44">
        <v>8137</v>
      </c>
      <c r="E1557" s="44">
        <v>2893338</v>
      </c>
      <c r="F1557" s="44">
        <v>77274</v>
      </c>
      <c r="G1557" s="44" t="s">
        <v>35</v>
      </c>
      <c r="H1557" s="44" t="s">
        <v>255</v>
      </c>
      <c r="I1557" s="44" t="s">
        <v>258</v>
      </c>
      <c r="J1557" s="44" t="s">
        <v>8234</v>
      </c>
      <c r="K1557" s="44" t="s">
        <v>1174</v>
      </c>
      <c r="L1557" s="44" t="s">
        <v>8235</v>
      </c>
      <c r="M1557" s="52">
        <v>45946.695833333331</v>
      </c>
      <c r="N1557" s="52">
        <v>45952.5</v>
      </c>
      <c r="O1557" s="44" t="s">
        <v>37</v>
      </c>
      <c r="P1557" s="44" t="s">
        <v>37</v>
      </c>
      <c r="Q1557" s="44" t="s">
        <v>3805</v>
      </c>
      <c r="R1557" s="44" t="s">
        <v>3806</v>
      </c>
      <c r="S1557" s="44" t="s">
        <v>8236</v>
      </c>
      <c r="T1557" s="44" t="s">
        <v>3828</v>
      </c>
      <c r="U1557" s="44">
        <v>24</v>
      </c>
      <c r="V1557" s="44" t="s">
        <v>43</v>
      </c>
      <c r="W1557" s="44" t="str">
        <f>VLOOKUP(D1557,TIPOLOGIA!A:F,6,0)</f>
        <v>TERRESTRE</v>
      </c>
      <c r="X1557" s="44" t="s">
        <v>1309</v>
      </c>
      <c r="Y1557" s="44">
        <v>1</v>
      </c>
      <c r="Z1557" s="63">
        <f>IF(T1557="SOPORTE_TELEFÓNICO",'TARIFAS 2025'!$B$14,IF(V1557="PRINCIPAL",'TARIFAS 2025'!$B$11,IF(V1557="INTERMEDIA",'TARIFAS 2025'!$C$11,IF(V1557="LEJANA",'TARIFAS 2025'!$D$11))))</f>
        <v>36351</v>
      </c>
      <c r="AA1557" s="63">
        <f t="shared" si="24"/>
        <v>36351</v>
      </c>
    </row>
    <row r="1558" spans="1:27" s="35" customFormat="1">
      <c r="A1558" s="44" t="s">
        <v>76</v>
      </c>
      <c r="B1558" s="44" t="str">
        <f>VLOOKUP(A1558,'CENTROS DE COSTOS'!A:D,2,0)</f>
        <v>0036-0007</v>
      </c>
      <c r="C1558" s="44" t="str">
        <f>VLOOKUP(A1558,'CENTROS DE COSTOS'!A:D,3,0)</f>
        <v>Wompi Santander</v>
      </c>
      <c r="D1558" s="44">
        <v>68001</v>
      </c>
      <c r="E1558" s="44">
        <v>2896895</v>
      </c>
      <c r="F1558" s="44">
        <v>81542</v>
      </c>
      <c r="G1558" s="44" t="s">
        <v>35</v>
      </c>
      <c r="H1558" s="44" t="s">
        <v>965</v>
      </c>
      <c r="I1558" s="44" t="s">
        <v>76</v>
      </c>
      <c r="J1558" s="44" t="s">
        <v>8237</v>
      </c>
      <c r="K1558" s="44" t="s">
        <v>1174</v>
      </c>
      <c r="L1558" s="44" t="s">
        <v>8238</v>
      </c>
      <c r="M1558" s="52">
        <v>45947.507638888892</v>
      </c>
      <c r="N1558" s="52">
        <v>45952.501388888886</v>
      </c>
      <c r="O1558" s="44" t="s">
        <v>37</v>
      </c>
      <c r="P1558" s="44" t="s">
        <v>37</v>
      </c>
      <c r="Q1558" s="44" t="s">
        <v>3805</v>
      </c>
      <c r="R1558" s="44" t="s">
        <v>3806</v>
      </c>
      <c r="S1558" s="44" t="s">
        <v>8239</v>
      </c>
      <c r="T1558" s="44" t="s">
        <v>1178</v>
      </c>
      <c r="U1558" s="44">
        <v>24</v>
      </c>
      <c r="V1558" s="44" t="s">
        <v>42</v>
      </c>
      <c r="W1558" s="44" t="str">
        <f>VLOOKUP(D1558,TIPOLOGIA!A:F,6,0)</f>
        <v>TERRESTRE</v>
      </c>
      <c r="X1558" s="44" t="s">
        <v>2686</v>
      </c>
      <c r="Y1558" s="44">
        <v>1</v>
      </c>
      <c r="Z1558" s="63">
        <f>IF(T1558="SOPORTE_TELEFÓNICO",'TARIFAS 2025'!$B$14,IF(V1558="PRINCIPAL",'TARIFAS 2025'!$B$11,IF(V1558="INTERMEDIA",'TARIFAS 2025'!$C$11,IF(V1558="LEJANA",'TARIFAS 2025'!$D$11))))</f>
        <v>31419</v>
      </c>
      <c r="AA1558" s="63">
        <f t="shared" si="24"/>
        <v>31419</v>
      </c>
    </row>
    <row r="1559" spans="1:27" s="35" customFormat="1">
      <c r="A1559" s="44" t="s">
        <v>73</v>
      </c>
      <c r="B1559" s="44" t="str">
        <f>VLOOKUP(A1559,'CENTROS DE COSTOS'!A:D,2,0)</f>
        <v>0036-0004</v>
      </c>
      <c r="C1559" s="44" t="str">
        <f>VLOOKUP(A1559,'CENTROS DE COSTOS'!A:D,3,0)</f>
        <v>Wompi Centro</v>
      </c>
      <c r="D1559" s="44">
        <v>25473</v>
      </c>
      <c r="E1559" s="44">
        <v>2906826</v>
      </c>
      <c r="F1559" s="44">
        <v>48369</v>
      </c>
      <c r="G1559" s="44" t="s">
        <v>35</v>
      </c>
      <c r="H1559" s="44" t="s">
        <v>620</v>
      </c>
      <c r="I1559" s="44" t="s">
        <v>622</v>
      </c>
      <c r="J1559" s="44" t="s">
        <v>8240</v>
      </c>
      <c r="K1559" s="44" t="s">
        <v>1174</v>
      </c>
      <c r="L1559" s="44" t="s">
        <v>8241</v>
      </c>
      <c r="M1559" s="52">
        <v>45950.586111111108</v>
      </c>
      <c r="N1559" s="52">
        <v>45952.511111111111</v>
      </c>
      <c r="O1559" s="44" t="s">
        <v>37</v>
      </c>
      <c r="P1559" s="44" t="s">
        <v>37</v>
      </c>
      <c r="Q1559" s="44" t="s">
        <v>3805</v>
      </c>
      <c r="R1559" s="44" t="s">
        <v>3806</v>
      </c>
      <c r="S1559" s="44" t="s">
        <v>8242</v>
      </c>
      <c r="T1559" s="44" t="s">
        <v>1178</v>
      </c>
      <c r="U1559" s="44">
        <v>56</v>
      </c>
      <c r="V1559" s="44" t="s">
        <v>42</v>
      </c>
      <c r="W1559" s="44" t="str">
        <f>VLOOKUP(D1559,TIPOLOGIA!A:F,6,0)</f>
        <v>TERRESTRE</v>
      </c>
      <c r="X1559" s="44" t="s">
        <v>2492</v>
      </c>
      <c r="Y1559" s="44">
        <v>1</v>
      </c>
      <c r="Z1559" s="63">
        <f>IF(T1559="SOPORTE_TELEFÓNICO",'TARIFAS 2025'!$B$14,IF(V1559="PRINCIPAL",'TARIFAS 2025'!$B$11,IF(V1559="INTERMEDIA",'TARIFAS 2025'!$C$11,IF(V1559="LEJANA",'TARIFAS 2025'!$D$11))))</f>
        <v>31419</v>
      </c>
      <c r="AA1559" s="63">
        <f t="shared" ref="AA1559:AA1597" si="25">Z1559*Y1559</f>
        <v>31419</v>
      </c>
    </row>
    <row r="1560" spans="1:27" s="35" customFormat="1">
      <c r="A1560" s="44" t="s">
        <v>79</v>
      </c>
      <c r="B1560" s="44" t="str">
        <f>VLOOKUP(A1560,'CENTROS DE COSTOS'!A:D,2,0)</f>
        <v>0036-0003</v>
      </c>
      <c r="C1560" s="44" t="str">
        <f>VLOOKUP(A1560,'CENTROS DE COSTOS'!A:D,3,0)</f>
        <v>Wompi Suroccidente</v>
      </c>
      <c r="D1560" s="44">
        <v>76233</v>
      </c>
      <c r="E1560" s="44">
        <v>2894762</v>
      </c>
      <c r="F1560" s="44">
        <v>68409</v>
      </c>
      <c r="G1560" s="44" t="s">
        <v>35</v>
      </c>
      <c r="H1560" s="44" t="s">
        <v>1103</v>
      </c>
      <c r="I1560" s="44" t="s">
        <v>1112</v>
      </c>
      <c r="J1560" s="44" t="s">
        <v>8243</v>
      </c>
      <c r="K1560" s="44" t="s">
        <v>1174</v>
      </c>
      <c r="L1560" s="44" t="s">
        <v>8244</v>
      </c>
      <c r="M1560" s="52">
        <v>45947.349305555559</v>
      </c>
      <c r="N1560" s="52">
        <v>45952.525000000001</v>
      </c>
      <c r="O1560" s="44" t="s">
        <v>37</v>
      </c>
      <c r="P1560" s="44" t="s">
        <v>37</v>
      </c>
      <c r="Q1560" s="44" t="s">
        <v>3805</v>
      </c>
      <c r="R1560" s="44" t="s">
        <v>3806</v>
      </c>
      <c r="S1560" s="44" t="s">
        <v>8245</v>
      </c>
      <c r="T1560" s="44" t="s">
        <v>1178</v>
      </c>
      <c r="U1560" s="44">
        <v>24</v>
      </c>
      <c r="V1560" s="44" t="s">
        <v>43</v>
      </c>
      <c r="W1560" s="44" t="str">
        <f>VLOOKUP(D1560,TIPOLOGIA!A:F,6,0)</f>
        <v>TERRESTRE</v>
      </c>
      <c r="X1560" s="44" t="s">
        <v>1217</v>
      </c>
      <c r="Y1560" s="44">
        <v>1</v>
      </c>
      <c r="Z1560" s="63">
        <f>IF(T1560="SOPORTE_TELEFÓNICO",'TARIFAS 2025'!$B$14,IF(V1560="PRINCIPAL",'TARIFAS 2025'!$B$11,IF(V1560="INTERMEDIA",'TARIFAS 2025'!$C$11,IF(V1560="LEJANA",'TARIFAS 2025'!$D$11))))</f>
        <v>36351</v>
      </c>
      <c r="AA1560" s="63">
        <f t="shared" si="25"/>
        <v>36351</v>
      </c>
    </row>
    <row r="1561" spans="1:27" s="35" customFormat="1">
      <c r="A1561" s="44" t="s">
        <v>94</v>
      </c>
      <c r="B1561" s="44" t="str">
        <f>VLOOKUP(A1561,'CENTROS DE COSTOS'!A:D,2,0)</f>
        <v>0036-0002</v>
      </c>
      <c r="C1561" s="44" t="str">
        <f>VLOOKUP(A1561,'CENTROS DE COSTOS'!A:D,3,0)</f>
        <v>Wompi Eje Cafetero</v>
      </c>
      <c r="D1561" s="44">
        <v>66001</v>
      </c>
      <c r="E1561" s="44">
        <v>2914692</v>
      </c>
      <c r="F1561" s="44">
        <v>63031</v>
      </c>
      <c r="G1561" s="44" t="s">
        <v>35</v>
      </c>
      <c r="H1561" s="44" t="s">
        <v>460</v>
      </c>
      <c r="I1561" s="44" t="s">
        <v>94</v>
      </c>
      <c r="J1561" s="44" t="s">
        <v>8246</v>
      </c>
      <c r="K1561" s="44" t="s">
        <v>1174</v>
      </c>
      <c r="L1561" s="44" t="s">
        <v>8247</v>
      </c>
      <c r="M1561" s="52">
        <v>45951.620138888888</v>
      </c>
      <c r="N1561" s="52">
        <v>45952.573611111111</v>
      </c>
      <c r="O1561" s="44" t="s">
        <v>37</v>
      </c>
      <c r="P1561" s="44" t="s">
        <v>37</v>
      </c>
      <c r="Q1561" s="44" t="s">
        <v>3805</v>
      </c>
      <c r="R1561" s="44" t="s">
        <v>3806</v>
      </c>
      <c r="S1561" s="44" t="s">
        <v>8248</v>
      </c>
      <c r="T1561" s="44" t="s">
        <v>1178</v>
      </c>
      <c r="U1561" s="44">
        <v>32</v>
      </c>
      <c r="V1561" s="44" t="s">
        <v>42</v>
      </c>
      <c r="W1561" s="44" t="str">
        <f>VLOOKUP(D1561,TIPOLOGIA!A:F,6,0)</f>
        <v>TERRESTRE</v>
      </c>
      <c r="X1561" s="44" t="s">
        <v>8249</v>
      </c>
      <c r="Y1561" s="44">
        <v>1</v>
      </c>
      <c r="Z1561" s="63">
        <f>IF(T1561="SOPORTE_TELEFÓNICO",'TARIFAS 2025'!$B$14,IF(V1561="PRINCIPAL",'TARIFAS 2025'!$B$11,IF(V1561="INTERMEDIA",'TARIFAS 2025'!$C$11,IF(V1561="LEJANA",'TARIFAS 2025'!$D$11))))</f>
        <v>31419</v>
      </c>
      <c r="AA1561" s="63">
        <f t="shared" si="25"/>
        <v>31419</v>
      </c>
    </row>
    <row r="1562" spans="1:27" s="35" customFormat="1">
      <c r="A1562" s="44" t="s">
        <v>73</v>
      </c>
      <c r="B1562" s="44" t="str">
        <f>VLOOKUP(A1562,'CENTROS DE COSTOS'!A:D,2,0)</f>
        <v>0036-0004</v>
      </c>
      <c r="C1562" s="44" t="str">
        <f>VLOOKUP(A1562,'CENTROS DE COSTOS'!A:D,3,0)</f>
        <v>Wompi Centro</v>
      </c>
      <c r="D1562" s="44">
        <v>25754</v>
      </c>
      <c r="E1562" s="44">
        <v>2913977</v>
      </c>
      <c r="F1562" s="44">
        <v>79793</v>
      </c>
      <c r="G1562" s="44" t="s">
        <v>35</v>
      </c>
      <c r="H1562" s="44" t="s">
        <v>620</v>
      </c>
      <c r="I1562" s="44" t="s">
        <v>700</v>
      </c>
      <c r="J1562" s="44" t="s">
        <v>8250</v>
      </c>
      <c r="K1562" s="44" t="s">
        <v>1174</v>
      </c>
      <c r="L1562" s="44" t="s">
        <v>8251</v>
      </c>
      <c r="M1562" s="52">
        <v>45951.542361111111</v>
      </c>
      <c r="N1562" s="52">
        <v>45952.577777777777</v>
      </c>
      <c r="O1562" s="44" t="s">
        <v>37</v>
      </c>
      <c r="P1562" s="44" t="s">
        <v>37</v>
      </c>
      <c r="Q1562" s="44" t="s">
        <v>3805</v>
      </c>
      <c r="R1562" s="44" t="s">
        <v>3806</v>
      </c>
      <c r="S1562" s="44" t="s">
        <v>8252</v>
      </c>
      <c r="T1562" s="44" t="s">
        <v>1178</v>
      </c>
      <c r="U1562" s="44">
        <v>24</v>
      </c>
      <c r="V1562" s="44" t="s">
        <v>42</v>
      </c>
      <c r="W1562" s="44" t="str">
        <f>VLOOKUP(D1562,TIPOLOGIA!A:F,6,0)</f>
        <v>TERRESTRE</v>
      </c>
      <c r="X1562" s="44" t="s">
        <v>1321</v>
      </c>
      <c r="Y1562" s="44">
        <v>1</v>
      </c>
      <c r="Z1562" s="63">
        <f>IF(T1562="SOPORTE_TELEFÓNICO",'TARIFAS 2025'!$B$14,IF(V1562="PRINCIPAL",'TARIFAS 2025'!$B$11,IF(V1562="INTERMEDIA",'TARIFAS 2025'!$C$11,IF(V1562="LEJANA",'TARIFAS 2025'!$D$11))))</f>
        <v>31419</v>
      </c>
      <c r="AA1562" s="63">
        <f t="shared" si="25"/>
        <v>31419</v>
      </c>
    </row>
    <row r="1563" spans="1:27" s="35" customFormat="1">
      <c r="A1563" s="44" t="s">
        <v>94</v>
      </c>
      <c r="B1563" s="44" t="str">
        <f>VLOOKUP(A1563,'CENTROS DE COSTOS'!A:D,2,0)</f>
        <v>0036-0002</v>
      </c>
      <c r="C1563" s="44" t="str">
        <f>VLOOKUP(A1563,'CENTROS DE COSTOS'!A:D,3,0)</f>
        <v>Wompi Eje Cafetero</v>
      </c>
      <c r="D1563" s="44">
        <v>66001</v>
      </c>
      <c r="E1563" s="44">
        <v>2914102</v>
      </c>
      <c r="F1563" s="44">
        <v>74597</v>
      </c>
      <c r="G1563" s="44" t="s">
        <v>35</v>
      </c>
      <c r="H1563" s="44" t="s">
        <v>460</v>
      </c>
      <c r="I1563" s="44" t="s">
        <v>94</v>
      </c>
      <c r="J1563" s="44" t="s">
        <v>8253</v>
      </c>
      <c r="K1563" s="44" t="s">
        <v>1174</v>
      </c>
      <c r="L1563" s="44" t="s">
        <v>8254</v>
      </c>
      <c r="M1563" s="52">
        <v>45951.552083333336</v>
      </c>
      <c r="N1563" s="52">
        <v>45952.578472222223</v>
      </c>
      <c r="O1563" s="44" t="s">
        <v>37</v>
      </c>
      <c r="P1563" s="44" t="s">
        <v>37</v>
      </c>
      <c r="Q1563" s="44" t="s">
        <v>3805</v>
      </c>
      <c r="R1563" s="44" t="s">
        <v>3806</v>
      </c>
      <c r="S1563" s="44" t="s">
        <v>8255</v>
      </c>
      <c r="T1563" s="44" t="s">
        <v>1178</v>
      </c>
      <c r="U1563" s="44">
        <v>24</v>
      </c>
      <c r="V1563" s="44" t="s">
        <v>42</v>
      </c>
      <c r="W1563" s="44" t="str">
        <f>VLOOKUP(D1563,TIPOLOGIA!A:F,6,0)</f>
        <v>TERRESTRE</v>
      </c>
      <c r="X1563" s="44" t="s">
        <v>1451</v>
      </c>
      <c r="Y1563" s="44">
        <v>1</v>
      </c>
      <c r="Z1563" s="63">
        <f>IF(T1563="SOPORTE_TELEFÓNICO",'TARIFAS 2025'!$B$14,IF(V1563="PRINCIPAL",'TARIFAS 2025'!$B$11,IF(V1563="INTERMEDIA",'TARIFAS 2025'!$C$11,IF(V1563="LEJANA",'TARIFAS 2025'!$D$11))))</f>
        <v>31419</v>
      </c>
      <c r="AA1563" s="63">
        <f t="shared" si="25"/>
        <v>31419</v>
      </c>
    </row>
    <row r="1564" spans="1:27" s="35" customFormat="1">
      <c r="A1564" s="44" t="s">
        <v>100</v>
      </c>
      <c r="B1564" s="44" t="str">
        <f>VLOOKUP(A1564,'CENTROS DE COSTOS'!A:D,2,0)</f>
        <v>0036-0006</v>
      </c>
      <c r="C1564" s="44" t="str">
        <f>VLOOKUP(A1564,'CENTROS DE COSTOS'!A:D,3,0)</f>
        <v>Wompi Oriente</v>
      </c>
      <c r="D1564" s="44">
        <v>50001</v>
      </c>
      <c r="E1564" s="44">
        <v>2914206</v>
      </c>
      <c r="F1564" s="44">
        <v>21744</v>
      </c>
      <c r="G1564" s="44" t="s">
        <v>35</v>
      </c>
      <c r="H1564" s="44" t="s">
        <v>816</v>
      </c>
      <c r="I1564" s="44" t="s">
        <v>100</v>
      </c>
      <c r="J1564" s="44" t="s">
        <v>8256</v>
      </c>
      <c r="K1564" s="44" t="s">
        <v>1174</v>
      </c>
      <c r="L1564" s="44" t="s">
        <v>8257</v>
      </c>
      <c r="M1564" s="52">
        <v>45951.55972222222</v>
      </c>
      <c r="N1564" s="52">
        <v>45952.579861111109</v>
      </c>
      <c r="O1564" s="44" t="s">
        <v>37</v>
      </c>
      <c r="P1564" s="44" t="s">
        <v>37</v>
      </c>
      <c r="Q1564" s="44" t="s">
        <v>3805</v>
      </c>
      <c r="R1564" s="44" t="s">
        <v>3806</v>
      </c>
      <c r="S1564" s="44" t="s">
        <v>8258</v>
      </c>
      <c r="T1564" s="44" t="s">
        <v>1178</v>
      </c>
      <c r="U1564" s="44">
        <v>40</v>
      </c>
      <c r="V1564" s="44" t="s">
        <v>42</v>
      </c>
      <c r="W1564" s="44" t="str">
        <f>VLOOKUP(D1564,TIPOLOGIA!A:F,6,0)</f>
        <v>TERRESTRE</v>
      </c>
      <c r="X1564" s="44" t="s">
        <v>1321</v>
      </c>
      <c r="Y1564" s="44">
        <v>1</v>
      </c>
      <c r="Z1564" s="63">
        <f>IF(T1564="SOPORTE_TELEFÓNICO",'TARIFAS 2025'!$B$14,IF(V1564="PRINCIPAL",'TARIFAS 2025'!$B$11,IF(V1564="INTERMEDIA",'TARIFAS 2025'!$C$11,IF(V1564="LEJANA",'TARIFAS 2025'!$D$11))))</f>
        <v>31419</v>
      </c>
      <c r="AA1564" s="63">
        <f t="shared" si="25"/>
        <v>31419</v>
      </c>
    </row>
    <row r="1565" spans="1:27" s="35" customFormat="1">
      <c r="A1565" s="44" t="s">
        <v>79</v>
      </c>
      <c r="B1565" s="44" t="str">
        <f>VLOOKUP(A1565,'CENTROS DE COSTOS'!A:D,2,0)</f>
        <v>0036-0003</v>
      </c>
      <c r="C1565" s="44" t="str">
        <f>VLOOKUP(A1565,'CENTROS DE COSTOS'!A:D,3,0)</f>
        <v>Wompi Suroccidente</v>
      </c>
      <c r="D1565" s="44">
        <v>76563</v>
      </c>
      <c r="E1565" s="44">
        <v>2886801</v>
      </c>
      <c r="F1565" s="44">
        <v>57469</v>
      </c>
      <c r="G1565" s="44" t="s">
        <v>35</v>
      </c>
      <c r="H1565" s="44" t="s">
        <v>1103</v>
      </c>
      <c r="I1565" s="44" t="s">
        <v>1125</v>
      </c>
      <c r="J1565" s="44" t="s">
        <v>8259</v>
      </c>
      <c r="K1565" s="44" t="s">
        <v>1174</v>
      </c>
      <c r="L1565" s="44" t="s">
        <v>8260</v>
      </c>
      <c r="M1565" s="52">
        <v>45945.631944444445</v>
      </c>
      <c r="N1565" s="52">
        <v>45952.586805555555</v>
      </c>
      <c r="O1565" s="44" t="s">
        <v>37</v>
      </c>
      <c r="P1565" s="44" t="s">
        <v>37</v>
      </c>
      <c r="Q1565" s="44" t="s">
        <v>3805</v>
      </c>
      <c r="R1565" s="44" t="s">
        <v>3806</v>
      </c>
      <c r="S1565" s="44" t="s">
        <v>8261</v>
      </c>
      <c r="T1565" s="44" t="s">
        <v>3828</v>
      </c>
      <c r="U1565" s="44">
        <v>64</v>
      </c>
      <c r="V1565" s="44" t="s">
        <v>43</v>
      </c>
      <c r="W1565" s="44" t="str">
        <f>VLOOKUP(D1565,TIPOLOGIA!A:F,6,0)</f>
        <v>TERRESTRE</v>
      </c>
      <c r="X1565" s="44" t="s">
        <v>5140</v>
      </c>
      <c r="Y1565" s="44">
        <v>1</v>
      </c>
      <c r="Z1565" s="63">
        <f>IF(T1565="SOPORTE_TELEFÓNICO",'TARIFAS 2025'!$B$14,IF(V1565="PRINCIPAL",'TARIFAS 2025'!$B$11,IF(V1565="INTERMEDIA",'TARIFAS 2025'!$C$11,IF(V1565="LEJANA",'TARIFAS 2025'!$D$11))))</f>
        <v>36351</v>
      </c>
      <c r="AA1565" s="63">
        <f t="shared" si="25"/>
        <v>36351</v>
      </c>
    </row>
    <row r="1566" spans="1:27" s="35" customFormat="1">
      <c r="A1566" s="44" t="s">
        <v>101</v>
      </c>
      <c r="B1566" s="44" t="str">
        <f>VLOOKUP(A1566,'CENTROS DE COSTOS'!A:D,2,0)</f>
        <v>0036-0006</v>
      </c>
      <c r="C1566" s="44" t="str">
        <f>VLOOKUP(A1566,'CENTROS DE COSTOS'!A:D,3,0)</f>
        <v>Wompi Oriente</v>
      </c>
      <c r="D1566" s="44">
        <v>85001</v>
      </c>
      <c r="E1566" s="44">
        <v>2913795</v>
      </c>
      <c r="F1566" s="44">
        <v>77813</v>
      </c>
      <c r="G1566" s="44" t="s">
        <v>35</v>
      </c>
      <c r="H1566" s="44" t="s">
        <v>483</v>
      </c>
      <c r="I1566" s="44" t="s">
        <v>101</v>
      </c>
      <c r="J1566" s="44" t="s">
        <v>8262</v>
      </c>
      <c r="K1566" s="44" t="s">
        <v>1174</v>
      </c>
      <c r="L1566" s="44" t="s">
        <v>8263</v>
      </c>
      <c r="M1566" s="52">
        <v>45951.525000000001</v>
      </c>
      <c r="N1566" s="52">
        <v>45952.588194444441</v>
      </c>
      <c r="O1566" s="44" t="s">
        <v>37</v>
      </c>
      <c r="P1566" s="44" t="s">
        <v>37</v>
      </c>
      <c r="Q1566" s="44" t="s">
        <v>3805</v>
      </c>
      <c r="R1566" s="44" t="s">
        <v>3806</v>
      </c>
      <c r="S1566" s="44" t="s">
        <v>8264</v>
      </c>
      <c r="T1566" s="44" t="s">
        <v>1178</v>
      </c>
      <c r="U1566" s="44">
        <v>16</v>
      </c>
      <c r="V1566" s="44" t="s">
        <v>42</v>
      </c>
      <c r="W1566" s="44" t="str">
        <f>VLOOKUP(D1566,TIPOLOGIA!A:F,6,0)</f>
        <v>TERRESTRE</v>
      </c>
      <c r="X1566" s="44" t="s">
        <v>5226</v>
      </c>
      <c r="Y1566" s="44">
        <v>1</v>
      </c>
      <c r="Z1566" s="63">
        <f>IF(T1566="SOPORTE_TELEFÓNICO",'TARIFAS 2025'!$B$14,IF(V1566="PRINCIPAL",'TARIFAS 2025'!$B$11,IF(V1566="INTERMEDIA",'TARIFAS 2025'!$C$11,IF(V1566="LEJANA",'TARIFAS 2025'!$D$11))))</f>
        <v>31419</v>
      </c>
      <c r="AA1566" s="63">
        <f t="shared" si="25"/>
        <v>31419</v>
      </c>
    </row>
    <row r="1567" spans="1:27" s="35" customFormat="1">
      <c r="A1567" s="44" t="s">
        <v>73</v>
      </c>
      <c r="B1567" s="44" t="str">
        <f>VLOOKUP(A1567,'CENTROS DE COSTOS'!A:D,2,0)</f>
        <v>0036-0004</v>
      </c>
      <c r="C1567" s="44" t="str">
        <f>VLOOKUP(A1567,'CENTROS DE COSTOS'!A:D,3,0)</f>
        <v>Wompi Centro</v>
      </c>
      <c r="D1567" s="44">
        <v>25754</v>
      </c>
      <c r="E1567" s="44">
        <v>2913703</v>
      </c>
      <c r="F1567" s="44">
        <v>72696</v>
      </c>
      <c r="G1567" s="44" t="s">
        <v>35</v>
      </c>
      <c r="H1567" s="44" t="s">
        <v>620</v>
      </c>
      <c r="I1567" s="44" t="s">
        <v>700</v>
      </c>
      <c r="J1567" s="44" t="s">
        <v>8265</v>
      </c>
      <c r="K1567" s="44" t="s">
        <v>1174</v>
      </c>
      <c r="L1567" s="44" t="s">
        <v>8266</v>
      </c>
      <c r="M1567" s="52">
        <v>45951.49722222222</v>
      </c>
      <c r="N1567" s="52">
        <v>45952.590277777781</v>
      </c>
      <c r="O1567" s="44" t="s">
        <v>37</v>
      </c>
      <c r="P1567" s="44" t="s">
        <v>37</v>
      </c>
      <c r="Q1567" s="44" t="s">
        <v>3805</v>
      </c>
      <c r="R1567" s="44" t="s">
        <v>3806</v>
      </c>
      <c r="S1567" s="44" t="s">
        <v>8267</v>
      </c>
      <c r="T1567" s="44" t="s">
        <v>1178</v>
      </c>
      <c r="U1567" s="44">
        <v>24</v>
      </c>
      <c r="V1567" s="44" t="s">
        <v>42</v>
      </c>
      <c r="W1567" s="44" t="str">
        <f>VLOOKUP(D1567,TIPOLOGIA!A:F,6,0)</f>
        <v>TERRESTRE</v>
      </c>
      <c r="X1567" s="44" t="s">
        <v>1537</v>
      </c>
      <c r="Y1567" s="44">
        <v>1</v>
      </c>
      <c r="Z1567" s="63">
        <f>IF(T1567="SOPORTE_TELEFÓNICO",'TARIFAS 2025'!$B$14,IF(V1567="PRINCIPAL",'TARIFAS 2025'!$B$11,IF(V1567="INTERMEDIA",'TARIFAS 2025'!$C$11,IF(V1567="LEJANA",'TARIFAS 2025'!$D$11))))</f>
        <v>31419</v>
      </c>
      <c r="AA1567" s="63">
        <f t="shared" si="25"/>
        <v>31419</v>
      </c>
    </row>
    <row r="1568" spans="1:27" s="35" customFormat="1">
      <c r="A1568" s="44" t="s">
        <v>101</v>
      </c>
      <c r="B1568" s="44" t="str">
        <f>VLOOKUP(A1568,'CENTROS DE COSTOS'!A:D,2,0)</f>
        <v>0036-0006</v>
      </c>
      <c r="C1568" s="44" t="str">
        <f>VLOOKUP(A1568,'CENTROS DE COSTOS'!A:D,3,0)</f>
        <v>Wompi Oriente</v>
      </c>
      <c r="D1568" s="44">
        <v>85001</v>
      </c>
      <c r="E1568" s="44">
        <v>2914664</v>
      </c>
      <c r="F1568" s="44">
        <v>65649</v>
      </c>
      <c r="G1568" s="44" t="s">
        <v>35</v>
      </c>
      <c r="H1568" s="44" t="s">
        <v>483</v>
      </c>
      <c r="I1568" s="44" t="s">
        <v>101</v>
      </c>
      <c r="J1568" s="44" t="s">
        <v>8268</v>
      </c>
      <c r="K1568" s="44" t="s">
        <v>1174</v>
      </c>
      <c r="L1568" s="44" t="s">
        <v>8269</v>
      </c>
      <c r="M1568" s="52">
        <v>45951.615972222222</v>
      </c>
      <c r="N1568" s="52">
        <v>45952.594444444447</v>
      </c>
      <c r="O1568" s="44" t="s">
        <v>37</v>
      </c>
      <c r="P1568" s="44" t="s">
        <v>37</v>
      </c>
      <c r="Q1568" s="44" t="s">
        <v>3805</v>
      </c>
      <c r="R1568" s="44" t="s">
        <v>3806</v>
      </c>
      <c r="S1568" s="44" t="s">
        <v>8270</v>
      </c>
      <c r="T1568" s="44" t="s">
        <v>1178</v>
      </c>
      <c r="U1568" s="44">
        <v>64</v>
      </c>
      <c r="V1568" s="44" t="s">
        <v>42</v>
      </c>
      <c r="W1568" s="44" t="str">
        <f>VLOOKUP(D1568,TIPOLOGIA!A:F,6,0)</f>
        <v>TERRESTRE</v>
      </c>
      <c r="X1568" s="44" t="s">
        <v>1451</v>
      </c>
      <c r="Y1568" s="44">
        <v>1</v>
      </c>
      <c r="Z1568" s="63">
        <f>IF(T1568="SOPORTE_TELEFÓNICO",'TARIFAS 2025'!$B$14,IF(V1568="PRINCIPAL",'TARIFAS 2025'!$B$11,IF(V1568="INTERMEDIA",'TARIFAS 2025'!$C$11,IF(V1568="LEJANA",'TARIFAS 2025'!$D$11))))</f>
        <v>31419</v>
      </c>
      <c r="AA1568" s="63">
        <f t="shared" si="25"/>
        <v>31419</v>
      </c>
    </row>
    <row r="1569" spans="1:27" s="35" customFormat="1">
      <c r="A1569" s="44" t="s">
        <v>76</v>
      </c>
      <c r="B1569" s="44" t="str">
        <f>VLOOKUP(A1569,'CENTROS DE COSTOS'!A:D,2,0)</f>
        <v>0036-0007</v>
      </c>
      <c r="C1569" s="44" t="str">
        <f>VLOOKUP(A1569,'CENTROS DE COSTOS'!A:D,3,0)</f>
        <v>Wompi Santander</v>
      </c>
      <c r="D1569" s="44">
        <v>68001</v>
      </c>
      <c r="E1569" s="44">
        <v>2913640</v>
      </c>
      <c r="F1569" s="44">
        <v>17012</v>
      </c>
      <c r="G1569" s="44" t="s">
        <v>35</v>
      </c>
      <c r="H1569" s="44" t="s">
        <v>965</v>
      </c>
      <c r="I1569" s="44" t="s">
        <v>76</v>
      </c>
      <c r="J1569" s="44" t="s">
        <v>8271</v>
      </c>
      <c r="K1569" s="44" t="s">
        <v>1174</v>
      </c>
      <c r="L1569" s="44" t="s">
        <v>8272</v>
      </c>
      <c r="M1569" s="52">
        <v>45951.501388888886</v>
      </c>
      <c r="N1569" s="52">
        <v>45952.597916666666</v>
      </c>
      <c r="O1569" s="44" t="s">
        <v>37</v>
      </c>
      <c r="P1569" s="44" t="s">
        <v>37</v>
      </c>
      <c r="Q1569" s="44" t="s">
        <v>3805</v>
      </c>
      <c r="R1569" s="44" t="s">
        <v>3806</v>
      </c>
      <c r="S1569" s="44" t="s">
        <v>8273</v>
      </c>
      <c r="T1569" s="44" t="s">
        <v>1178</v>
      </c>
      <c r="U1569" s="44">
        <v>16</v>
      </c>
      <c r="V1569" s="44" t="s">
        <v>42</v>
      </c>
      <c r="W1569" s="44" t="str">
        <f>VLOOKUP(D1569,TIPOLOGIA!A:F,6,0)</f>
        <v>TERRESTRE</v>
      </c>
      <c r="X1569" s="44" t="s">
        <v>1537</v>
      </c>
      <c r="Y1569" s="44">
        <v>1</v>
      </c>
      <c r="Z1569" s="63">
        <f>IF(T1569="SOPORTE_TELEFÓNICO",'TARIFAS 2025'!$B$14,IF(V1569="PRINCIPAL",'TARIFAS 2025'!$B$11,IF(V1569="INTERMEDIA",'TARIFAS 2025'!$C$11,IF(V1569="LEJANA",'TARIFAS 2025'!$D$11))))</f>
        <v>31419</v>
      </c>
      <c r="AA1569" s="63">
        <f t="shared" si="25"/>
        <v>31419</v>
      </c>
    </row>
    <row r="1570" spans="1:27" s="35" customFormat="1">
      <c r="A1570" s="44" t="s">
        <v>73</v>
      </c>
      <c r="B1570" s="44" t="str">
        <f>VLOOKUP(A1570,'CENTROS DE COSTOS'!A:D,2,0)</f>
        <v>0036-0004</v>
      </c>
      <c r="C1570" s="44" t="str">
        <f>VLOOKUP(A1570,'CENTROS DE COSTOS'!A:D,3,0)</f>
        <v>Wompi Centro</v>
      </c>
      <c r="D1570" s="44">
        <v>11001</v>
      </c>
      <c r="E1570" s="44">
        <v>2912584</v>
      </c>
      <c r="F1570" s="44">
        <v>79607</v>
      </c>
      <c r="G1570" s="44" t="s">
        <v>35</v>
      </c>
      <c r="H1570" s="44" t="s">
        <v>620</v>
      </c>
      <c r="I1570" s="44" t="s">
        <v>73</v>
      </c>
      <c r="J1570" s="44" t="s">
        <v>2291</v>
      </c>
      <c r="K1570" s="44" t="s">
        <v>1174</v>
      </c>
      <c r="L1570" s="44" t="s">
        <v>8274</v>
      </c>
      <c r="M1570" s="52">
        <v>45951.45</v>
      </c>
      <c r="N1570" s="52">
        <v>45952.599305555559</v>
      </c>
      <c r="O1570" s="44" t="s">
        <v>37</v>
      </c>
      <c r="P1570" s="44" t="s">
        <v>37</v>
      </c>
      <c r="Q1570" s="44" t="s">
        <v>3805</v>
      </c>
      <c r="R1570" s="44" t="s">
        <v>3806</v>
      </c>
      <c r="S1570" s="44" t="s">
        <v>8275</v>
      </c>
      <c r="T1570" s="44" t="s">
        <v>1178</v>
      </c>
      <c r="U1570" s="44">
        <v>16</v>
      </c>
      <c r="V1570" s="44" t="s">
        <v>42</v>
      </c>
      <c r="W1570" s="44" t="str">
        <f>VLOOKUP(D1570,TIPOLOGIA!A:F,6,0)</f>
        <v>TERRESTRE</v>
      </c>
      <c r="X1570" s="44" t="s">
        <v>2492</v>
      </c>
      <c r="Y1570" s="44">
        <v>1</v>
      </c>
      <c r="Z1570" s="63">
        <f>IF(T1570="SOPORTE_TELEFÓNICO",'TARIFAS 2025'!$B$14,IF(V1570="PRINCIPAL",'TARIFAS 2025'!$B$11,IF(V1570="INTERMEDIA",'TARIFAS 2025'!$C$11,IF(V1570="LEJANA",'TARIFAS 2025'!$D$11))))</f>
        <v>31419</v>
      </c>
      <c r="AA1570" s="63">
        <f t="shared" si="25"/>
        <v>31419</v>
      </c>
    </row>
    <row r="1571" spans="1:27" s="35" customFormat="1">
      <c r="A1571" s="44" t="s">
        <v>93</v>
      </c>
      <c r="B1571" s="44" t="str">
        <f>VLOOKUP(A1571,'CENTROS DE COSTOS'!A:D,2,0)</f>
        <v>0036-0003</v>
      </c>
      <c r="C1571" s="44" t="str">
        <f>VLOOKUP(A1571,'CENTROS DE COSTOS'!A:D,3,0)</f>
        <v>Wompi Suroccidente</v>
      </c>
      <c r="D1571" s="44">
        <v>52685</v>
      </c>
      <c r="E1571" s="44">
        <v>2879560</v>
      </c>
      <c r="F1571" s="44">
        <v>10988</v>
      </c>
      <c r="G1571" s="44" t="s">
        <v>35</v>
      </c>
      <c r="H1571" s="44" t="s">
        <v>135</v>
      </c>
      <c r="I1571" s="44" t="s">
        <v>624</v>
      </c>
      <c r="J1571" s="44" t="s">
        <v>8276</v>
      </c>
      <c r="K1571" s="44" t="s">
        <v>1174</v>
      </c>
      <c r="L1571" s="44" t="s">
        <v>8277</v>
      </c>
      <c r="M1571" s="52">
        <v>45944.611805555556</v>
      </c>
      <c r="N1571" s="52">
        <v>45952.6</v>
      </c>
      <c r="O1571" s="44" t="s">
        <v>37</v>
      </c>
      <c r="P1571" s="44" t="s">
        <v>37</v>
      </c>
      <c r="Q1571" s="44" t="s">
        <v>3805</v>
      </c>
      <c r="R1571" s="44" t="s">
        <v>3806</v>
      </c>
      <c r="S1571" s="44" t="s">
        <v>8278</v>
      </c>
      <c r="T1571" s="44" t="s">
        <v>3828</v>
      </c>
      <c r="U1571" s="44">
        <v>32</v>
      </c>
      <c r="V1571" s="44" t="s">
        <v>43</v>
      </c>
      <c r="W1571" s="44" t="str">
        <f>VLOOKUP(D1571,TIPOLOGIA!A:F,6,0)</f>
        <v>TERRESTRE</v>
      </c>
      <c r="X1571" s="44" t="s">
        <v>1309</v>
      </c>
      <c r="Y1571" s="44">
        <v>1</v>
      </c>
      <c r="Z1571" s="63">
        <f>IF(T1571="SOPORTE_TELEFÓNICO",'TARIFAS 2025'!$B$14,IF(V1571="PRINCIPAL",'TARIFAS 2025'!$B$11,IF(V1571="INTERMEDIA",'TARIFAS 2025'!$C$11,IF(V1571="LEJANA",'TARIFAS 2025'!$D$11))))</f>
        <v>36351</v>
      </c>
      <c r="AA1571" s="63">
        <f t="shared" si="25"/>
        <v>36351</v>
      </c>
    </row>
    <row r="1572" spans="1:27" s="35" customFormat="1">
      <c r="A1572" s="44" t="s">
        <v>100</v>
      </c>
      <c r="B1572" s="44" t="str">
        <f>VLOOKUP(A1572,'CENTROS DE COSTOS'!A:D,2,0)</f>
        <v>0036-0006</v>
      </c>
      <c r="C1572" s="44" t="str">
        <f>VLOOKUP(A1572,'CENTROS DE COSTOS'!A:D,3,0)</f>
        <v>Wompi Oriente</v>
      </c>
      <c r="D1572" s="44">
        <v>50001</v>
      </c>
      <c r="E1572" s="44">
        <v>2912487</v>
      </c>
      <c r="F1572" s="44">
        <v>53028</v>
      </c>
      <c r="G1572" s="44" t="s">
        <v>35</v>
      </c>
      <c r="H1572" s="44" t="s">
        <v>816</v>
      </c>
      <c r="I1572" s="44" t="s">
        <v>100</v>
      </c>
      <c r="J1572" s="44" t="s">
        <v>2185</v>
      </c>
      <c r="K1572" s="44" t="s">
        <v>1174</v>
      </c>
      <c r="L1572" s="44" t="s">
        <v>8279</v>
      </c>
      <c r="M1572" s="52">
        <v>45951.450694444444</v>
      </c>
      <c r="N1572" s="52">
        <v>45952.6</v>
      </c>
      <c r="O1572" s="44" t="s">
        <v>37</v>
      </c>
      <c r="P1572" s="44" t="s">
        <v>37</v>
      </c>
      <c r="Q1572" s="44" t="s">
        <v>3805</v>
      </c>
      <c r="R1572" s="44" t="s">
        <v>3806</v>
      </c>
      <c r="S1572" s="44" t="s">
        <v>8258</v>
      </c>
      <c r="T1572" s="44" t="s">
        <v>1178</v>
      </c>
      <c r="U1572" s="44">
        <v>40</v>
      </c>
      <c r="V1572" s="44" t="s">
        <v>42</v>
      </c>
      <c r="W1572" s="44" t="str">
        <f>VLOOKUP(D1572,TIPOLOGIA!A:F,6,0)</f>
        <v>TERRESTRE</v>
      </c>
      <c r="X1572" s="44" t="s">
        <v>4908</v>
      </c>
      <c r="Y1572" s="44">
        <v>1</v>
      </c>
      <c r="Z1572" s="63">
        <f>IF(T1572="SOPORTE_TELEFÓNICO",'TARIFAS 2025'!$B$14,IF(V1572="PRINCIPAL",'TARIFAS 2025'!$B$11,IF(V1572="INTERMEDIA",'TARIFAS 2025'!$C$11,IF(V1572="LEJANA",'TARIFAS 2025'!$D$11))))</f>
        <v>31419</v>
      </c>
      <c r="AA1572" s="63">
        <f t="shared" si="25"/>
        <v>31419</v>
      </c>
    </row>
    <row r="1573" spans="1:27" s="35" customFormat="1">
      <c r="A1573" s="44" t="s">
        <v>97</v>
      </c>
      <c r="B1573" s="44" t="str">
        <f>VLOOKUP(A1573,'CENTROS DE COSTOS'!A:D,2,0)</f>
        <v>0036-0001</v>
      </c>
      <c r="C1573" s="44" t="str">
        <f>VLOOKUP(A1573,'CENTROS DE COSTOS'!A:D,3,0)</f>
        <v>Wompi Costa</v>
      </c>
      <c r="D1573" s="44">
        <v>70001</v>
      </c>
      <c r="E1573" s="44">
        <v>2909117</v>
      </c>
      <c r="F1573" s="44">
        <v>50139</v>
      </c>
      <c r="G1573" s="44" t="s">
        <v>35</v>
      </c>
      <c r="H1573" s="44" t="s">
        <v>506</v>
      </c>
      <c r="I1573" s="44" t="s">
        <v>97</v>
      </c>
      <c r="J1573" s="44" t="s">
        <v>8280</v>
      </c>
      <c r="K1573" s="44" t="s">
        <v>1174</v>
      </c>
      <c r="L1573" s="44" t="s">
        <v>8281</v>
      </c>
      <c r="M1573" s="52">
        <v>45950.693055555559</v>
      </c>
      <c r="N1573" s="52">
        <v>45952.627083333333</v>
      </c>
      <c r="O1573" s="44" t="s">
        <v>37</v>
      </c>
      <c r="P1573" s="44" t="s">
        <v>37</v>
      </c>
      <c r="Q1573" s="44" t="s">
        <v>3805</v>
      </c>
      <c r="R1573" s="44" t="s">
        <v>3806</v>
      </c>
      <c r="S1573" s="44" t="s">
        <v>8282</v>
      </c>
      <c r="T1573" s="44" t="s">
        <v>1178</v>
      </c>
      <c r="U1573" s="44">
        <v>56</v>
      </c>
      <c r="V1573" s="44" t="s">
        <v>42</v>
      </c>
      <c r="W1573" s="44" t="str">
        <f>VLOOKUP(D1573,TIPOLOGIA!A:F,6,0)</f>
        <v>TERRESTRE</v>
      </c>
      <c r="X1573" s="44" t="s">
        <v>5140</v>
      </c>
      <c r="Y1573" s="44">
        <v>1</v>
      </c>
      <c r="Z1573" s="63">
        <f>IF(T1573="SOPORTE_TELEFÓNICO",'TARIFAS 2025'!$B$14,IF(V1573="PRINCIPAL",'TARIFAS 2025'!$B$11,IF(V1573="INTERMEDIA",'TARIFAS 2025'!$C$11,IF(V1573="LEJANA",'TARIFAS 2025'!$D$11))))</f>
        <v>31419</v>
      </c>
      <c r="AA1573" s="63">
        <f t="shared" si="25"/>
        <v>31419</v>
      </c>
    </row>
    <row r="1574" spans="1:27" s="35" customFormat="1">
      <c r="A1574" s="44" t="s">
        <v>79</v>
      </c>
      <c r="B1574" s="44" t="str">
        <f>VLOOKUP(A1574,'CENTROS DE COSTOS'!A:D,2,0)</f>
        <v>0036-0003</v>
      </c>
      <c r="C1574" s="44" t="str">
        <f>VLOOKUP(A1574,'CENTROS DE COSTOS'!A:D,3,0)</f>
        <v>Wompi Suroccidente</v>
      </c>
      <c r="D1574" s="44">
        <v>19001</v>
      </c>
      <c r="E1574" s="44">
        <v>2903225</v>
      </c>
      <c r="F1574" s="44">
        <v>76469</v>
      </c>
      <c r="G1574" s="44" t="s">
        <v>35</v>
      </c>
      <c r="H1574" s="44" t="s">
        <v>500</v>
      </c>
      <c r="I1574" s="44" t="s">
        <v>95</v>
      </c>
      <c r="J1574" s="44" t="s">
        <v>8283</v>
      </c>
      <c r="K1574" s="44" t="s">
        <v>1174</v>
      </c>
      <c r="L1574" s="44" t="s">
        <v>8284</v>
      </c>
      <c r="M1574" s="52">
        <v>45950.379861111112</v>
      </c>
      <c r="N1574" s="52">
        <v>45952.62777777778</v>
      </c>
      <c r="O1574" s="44" t="s">
        <v>37</v>
      </c>
      <c r="P1574" s="44" t="s">
        <v>37</v>
      </c>
      <c r="Q1574" s="44" t="s">
        <v>3805</v>
      </c>
      <c r="R1574" s="44" t="s">
        <v>3806</v>
      </c>
      <c r="S1574" s="44" t="s">
        <v>8285</v>
      </c>
      <c r="T1574" s="44" t="s">
        <v>1178</v>
      </c>
      <c r="U1574" s="44">
        <v>16</v>
      </c>
      <c r="V1574" s="44" t="s">
        <v>44</v>
      </c>
      <c r="W1574" s="44" t="str">
        <f>VLOOKUP(D1574,TIPOLOGIA!A:F,6,0)</f>
        <v>TERRESTRE</v>
      </c>
      <c r="X1574" s="44" t="s">
        <v>2271</v>
      </c>
      <c r="Y1574" s="44">
        <v>1</v>
      </c>
      <c r="Z1574" s="63">
        <f>IF(T1574="SOPORTE_TELEFÓNICO",'TARIFAS 2025'!$B$14,IF(V1574="PRINCIPAL",'TARIFAS 2025'!$B$11,IF(V1574="INTERMEDIA",'TARIFAS 2025'!$C$11,IF(V1574="LEJANA",'TARIFAS 2025'!$D$11))))</f>
        <v>40250</v>
      </c>
      <c r="AA1574" s="63">
        <f t="shared" si="25"/>
        <v>40250</v>
      </c>
    </row>
    <row r="1575" spans="1:27" s="35" customFormat="1">
      <c r="A1575" s="44" t="s">
        <v>90</v>
      </c>
      <c r="B1575" s="44" t="str">
        <f>VLOOKUP(A1575,'CENTROS DE COSTOS'!A:D,2,0)</f>
        <v>0036-0005</v>
      </c>
      <c r="C1575" s="44" t="str">
        <f>VLOOKUP(A1575,'CENTROS DE COSTOS'!A:D,3,0)</f>
        <v>Wompi Noroccidente</v>
      </c>
      <c r="D1575" s="44">
        <v>5190</v>
      </c>
      <c r="E1575" s="44">
        <v>2887631</v>
      </c>
      <c r="F1575" s="44">
        <v>36437</v>
      </c>
      <c r="G1575" s="44" t="s">
        <v>35</v>
      </c>
      <c r="H1575" s="44" t="s">
        <v>122</v>
      </c>
      <c r="I1575" s="44" t="s">
        <v>171</v>
      </c>
      <c r="J1575" s="44" t="s">
        <v>8286</v>
      </c>
      <c r="K1575" s="44" t="s">
        <v>1174</v>
      </c>
      <c r="L1575" s="44" t="s">
        <v>8287</v>
      </c>
      <c r="M1575" s="52">
        <v>45945.693055555559</v>
      </c>
      <c r="N1575" s="52">
        <v>45952.643055555556</v>
      </c>
      <c r="O1575" s="44" t="s">
        <v>37</v>
      </c>
      <c r="P1575" s="44" t="s">
        <v>37</v>
      </c>
      <c r="Q1575" s="44" t="s">
        <v>3805</v>
      </c>
      <c r="R1575" s="44" t="s">
        <v>3806</v>
      </c>
      <c r="S1575" s="44" t="s">
        <v>8288</v>
      </c>
      <c r="T1575" s="44" t="s">
        <v>3828</v>
      </c>
      <c r="U1575" s="44">
        <v>32</v>
      </c>
      <c r="V1575" s="44" t="s">
        <v>43</v>
      </c>
      <c r="W1575" s="44" t="str">
        <f>VLOOKUP(D1575,TIPOLOGIA!A:F,6,0)</f>
        <v>TERRESTRE</v>
      </c>
      <c r="X1575" s="44" t="s">
        <v>1332</v>
      </c>
      <c r="Y1575" s="44">
        <v>1</v>
      </c>
      <c r="Z1575" s="63">
        <f>IF(T1575="SOPORTE_TELEFÓNICO",'TARIFAS 2025'!$B$14,IF(V1575="PRINCIPAL",'TARIFAS 2025'!$B$11,IF(V1575="INTERMEDIA",'TARIFAS 2025'!$C$11,IF(V1575="LEJANA",'TARIFAS 2025'!$D$11))))</f>
        <v>36351</v>
      </c>
      <c r="AA1575" s="63">
        <f t="shared" si="25"/>
        <v>36351</v>
      </c>
    </row>
    <row r="1576" spans="1:27" s="35" customFormat="1">
      <c r="A1576" s="44" t="s">
        <v>70</v>
      </c>
      <c r="B1576" s="44" t="str">
        <f>VLOOKUP(A1576,'CENTROS DE COSTOS'!A:D,2,0)</f>
        <v>0036-0001</v>
      </c>
      <c r="C1576" s="44" t="str">
        <f>VLOOKUP(A1576,'CENTROS DE COSTOS'!A:D,3,0)</f>
        <v>Wompi Costa</v>
      </c>
      <c r="D1576" s="44">
        <v>8436</v>
      </c>
      <c r="E1576" s="44">
        <v>2887707</v>
      </c>
      <c r="F1576" s="44">
        <v>78538</v>
      </c>
      <c r="G1576" s="44" t="s">
        <v>35</v>
      </c>
      <c r="H1576" s="44" t="s">
        <v>255</v>
      </c>
      <c r="I1576" s="44" t="s">
        <v>263</v>
      </c>
      <c r="J1576" s="44" t="s">
        <v>8289</v>
      </c>
      <c r="K1576" s="44" t="s">
        <v>1174</v>
      </c>
      <c r="L1576" s="44" t="s">
        <v>8290</v>
      </c>
      <c r="M1576" s="52">
        <v>45945.696527777778</v>
      </c>
      <c r="N1576" s="52">
        <v>45952.646527777775</v>
      </c>
      <c r="O1576" s="44" t="s">
        <v>37</v>
      </c>
      <c r="P1576" s="44" t="s">
        <v>37</v>
      </c>
      <c r="Q1576" s="44" t="s">
        <v>3805</v>
      </c>
      <c r="R1576" s="44" t="s">
        <v>3806</v>
      </c>
      <c r="S1576" s="44" t="s">
        <v>8291</v>
      </c>
      <c r="T1576" s="44" t="s">
        <v>3828</v>
      </c>
      <c r="U1576" s="44">
        <v>24</v>
      </c>
      <c r="V1576" s="44" t="s">
        <v>43</v>
      </c>
      <c r="W1576" s="44" t="str">
        <f>VLOOKUP(D1576,TIPOLOGIA!A:F,6,0)</f>
        <v>TERRESTRE</v>
      </c>
      <c r="X1576" s="44" t="s">
        <v>3837</v>
      </c>
      <c r="Y1576" s="44">
        <v>1</v>
      </c>
      <c r="Z1576" s="63">
        <f>IF(T1576="SOPORTE_TELEFÓNICO",'TARIFAS 2025'!$B$14,IF(V1576="PRINCIPAL",'TARIFAS 2025'!$B$11,IF(V1576="INTERMEDIA",'TARIFAS 2025'!$C$11,IF(V1576="LEJANA",'TARIFAS 2025'!$D$11))))</f>
        <v>36351</v>
      </c>
      <c r="AA1576" s="63">
        <f t="shared" si="25"/>
        <v>36351</v>
      </c>
    </row>
    <row r="1577" spans="1:27" s="35" customFormat="1">
      <c r="A1577" s="44" t="s">
        <v>70</v>
      </c>
      <c r="B1577" s="44" t="str">
        <f>VLOOKUP(A1577,'CENTROS DE COSTOS'!A:D,2,0)</f>
        <v>0036-0001</v>
      </c>
      <c r="C1577" s="44" t="str">
        <f>VLOOKUP(A1577,'CENTROS DE COSTOS'!A:D,3,0)</f>
        <v>Wompi Costa</v>
      </c>
      <c r="D1577" s="44">
        <v>8436</v>
      </c>
      <c r="E1577" s="44">
        <v>2889178</v>
      </c>
      <c r="F1577" s="44">
        <v>34332</v>
      </c>
      <c r="G1577" s="44" t="s">
        <v>35</v>
      </c>
      <c r="H1577" s="44" t="s">
        <v>255</v>
      </c>
      <c r="I1577" s="44" t="s">
        <v>263</v>
      </c>
      <c r="J1577" s="44" t="s">
        <v>8292</v>
      </c>
      <c r="K1577" s="44" t="s">
        <v>1174</v>
      </c>
      <c r="L1577" s="44" t="s">
        <v>8293</v>
      </c>
      <c r="M1577" s="52">
        <v>45946.368055555555</v>
      </c>
      <c r="N1577" s="52">
        <v>45952.660416666666</v>
      </c>
      <c r="O1577" s="44" t="s">
        <v>37</v>
      </c>
      <c r="P1577" s="44" t="s">
        <v>37</v>
      </c>
      <c r="Q1577" s="44" t="s">
        <v>3805</v>
      </c>
      <c r="R1577" s="44" t="s">
        <v>3806</v>
      </c>
      <c r="S1577" s="44" t="s">
        <v>8294</v>
      </c>
      <c r="T1577" s="44" t="s">
        <v>3828</v>
      </c>
      <c r="U1577" s="44">
        <v>64</v>
      </c>
      <c r="V1577" s="44" t="s">
        <v>43</v>
      </c>
      <c r="W1577" s="44" t="str">
        <f>VLOOKUP(D1577,TIPOLOGIA!A:F,6,0)</f>
        <v>TERRESTRE</v>
      </c>
      <c r="X1577" s="44" t="s">
        <v>4908</v>
      </c>
      <c r="Y1577" s="44">
        <v>1</v>
      </c>
      <c r="Z1577" s="63">
        <f>IF(T1577="SOPORTE_TELEFÓNICO",'TARIFAS 2025'!$B$14,IF(V1577="PRINCIPAL",'TARIFAS 2025'!$B$11,IF(V1577="INTERMEDIA",'TARIFAS 2025'!$C$11,IF(V1577="LEJANA",'TARIFAS 2025'!$D$11))))</f>
        <v>36351</v>
      </c>
      <c r="AA1577" s="63">
        <f t="shared" si="25"/>
        <v>36351</v>
      </c>
    </row>
    <row r="1578" spans="1:27" s="35" customFormat="1">
      <c r="A1578" s="44" t="s">
        <v>92</v>
      </c>
      <c r="B1578" s="44" t="str">
        <f>VLOOKUP(A1578,'CENTROS DE COSTOS'!A:D,2,0)</f>
        <v>0036-0006</v>
      </c>
      <c r="C1578" s="44" t="str">
        <f>VLOOKUP(A1578,'CENTROS DE COSTOS'!A:D,3,0)</f>
        <v>Wompi Oriente</v>
      </c>
      <c r="D1578" s="44">
        <v>41132</v>
      </c>
      <c r="E1578" s="44">
        <v>2890164</v>
      </c>
      <c r="F1578" s="44">
        <v>35989</v>
      </c>
      <c r="G1578" s="44" t="s">
        <v>35</v>
      </c>
      <c r="H1578" s="44" t="s">
        <v>742</v>
      </c>
      <c r="I1578" s="44" t="s">
        <v>749</v>
      </c>
      <c r="J1578" s="44" t="s">
        <v>3107</v>
      </c>
      <c r="K1578" s="44" t="s">
        <v>1174</v>
      </c>
      <c r="L1578" s="44" t="s">
        <v>8295</v>
      </c>
      <c r="M1578" s="52">
        <v>45946.430555555555</v>
      </c>
      <c r="N1578" s="52">
        <v>45952.661111111112</v>
      </c>
      <c r="O1578" s="44" t="s">
        <v>37</v>
      </c>
      <c r="P1578" s="44" t="s">
        <v>37</v>
      </c>
      <c r="Q1578" s="44" t="s">
        <v>3805</v>
      </c>
      <c r="R1578" s="44" t="s">
        <v>3806</v>
      </c>
      <c r="S1578" s="44" t="s">
        <v>8296</v>
      </c>
      <c r="T1578" s="44" t="s">
        <v>3828</v>
      </c>
      <c r="U1578" s="44">
        <v>16</v>
      </c>
      <c r="V1578" s="44" t="s">
        <v>43</v>
      </c>
      <c r="W1578" s="44" t="str">
        <f>VLOOKUP(D1578,TIPOLOGIA!A:F,6,0)</f>
        <v>TERRESTRE</v>
      </c>
      <c r="X1578" s="44" t="s">
        <v>5226</v>
      </c>
      <c r="Y1578" s="44">
        <v>1</v>
      </c>
      <c r="Z1578" s="63">
        <f>IF(T1578="SOPORTE_TELEFÓNICO",'TARIFAS 2025'!$B$14,IF(V1578="PRINCIPAL",'TARIFAS 2025'!$B$11,IF(V1578="INTERMEDIA",'TARIFAS 2025'!$C$11,IF(V1578="LEJANA",'TARIFAS 2025'!$D$11))))</f>
        <v>36351</v>
      </c>
      <c r="AA1578" s="63">
        <f t="shared" si="25"/>
        <v>36351</v>
      </c>
    </row>
    <row r="1579" spans="1:27" s="35" customFormat="1">
      <c r="A1579" s="44" t="s">
        <v>87</v>
      </c>
      <c r="B1579" s="44" t="str">
        <f>VLOOKUP(A1579,'CENTROS DE COSTOS'!A:D,2,0)</f>
        <v>0036-0006</v>
      </c>
      <c r="C1579" s="44" t="str">
        <f>VLOOKUP(A1579,'CENTROS DE COSTOS'!A:D,3,0)</f>
        <v>Wompi Oriente</v>
      </c>
      <c r="D1579" s="44">
        <v>73678</v>
      </c>
      <c r="E1579" s="44">
        <v>2852660</v>
      </c>
      <c r="F1579" s="44">
        <v>40566</v>
      </c>
      <c r="G1579" s="44" t="s">
        <v>35</v>
      </c>
      <c r="H1579" s="44" t="s">
        <v>1058</v>
      </c>
      <c r="I1579" s="44" t="s">
        <v>140</v>
      </c>
      <c r="J1579" s="44" t="s">
        <v>8297</v>
      </c>
      <c r="K1579" s="44" t="s">
        <v>1174</v>
      </c>
      <c r="L1579" s="44" t="s">
        <v>8298</v>
      </c>
      <c r="M1579" s="52">
        <v>45937.615972222222</v>
      </c>
      <c r="N1579" s="52">
        <v>45952.661805555559</v>
      </c>
      <c r="O1579" s="44" t="s">
        <v>37</v>
      </c>
      <c r="P1579" s="44" t="s">
        <v>37</v>
      </c>
      <c r="Q1579" s="44" t="s">
        <v>3805</v>
      </c>
      <c r="R1579" s="44" t="s">
        <v>3806</v>
      </c>
      <c r="S1579" s="44" t="s">
        <v>8299</v>
      </c>
      <c r="T1579" s="44" t="s">
        <v>3828</v>
      </c>
      <c r="U1579" s="44">
        <v>40</v>
      </c>
      <c r="V1579" s="44" t="s">
        <v>43</v>
      </c>
      <c r="W1579" s="44" t="str">
        <f>VLOOKUP(D1579,TIPOLOGIA!A:F,6,0)</f>
        <v>TERRESTRE</v>
      </c>
      <c r="X1579" s="44" t="s">
        <v>4908</v>
      </c>
      <c r="Y1579" s="44">
        <v>1</v>
      </c>
      <c r="Z1579" s="63">
        <f>IF(T1579="SOPORTE_TELEFÓNICO",'TARIFAS 2025'!$B$14,IF(V1579="PRINCIPAL",'TARIFAS 2025'!$B$11,IF(V1579="INTERMEDIA",'TARIFAS 2025'!$C$11,IF(V1579="LEJANA",'TARIFAS 2025'!$D$11))))</f>
        <v>36351</v>
      </c>
      <c r="AA1579" s="63">
        <f t="shared" si="25"/>
        <v>36351</v>
      </c>
    </row>
    <row r="1580" spans="1:27" s="35" customFormat="1">
      <c r="A1580" s="44" t="s">
        <v>79</v>
      </c>
      <c r="B1580" s="44" t="str">
        <f>VLOOKUP(A1580,'CENTROS DE COSTOS'!A:D,2,0)</f>
        <v>0036-0003</v>
      </c>
      <c r="C1580" s="44" t="str">
        <f>VLOOKUP(A1580,'CENTROS DE COSTOS'!A:D,3,0)</f>
        <v>Wompi Suroccidente</v>
      </c>
      <c r="D1580" s="44">
        <v>19698</v>
      </c>
      <c r="E1580" s="44">
        <v>2854538</v>
      </c>
      <c r="F1580" s="44">
        <v>26454</v>
      </c>
      <c r="G1580" s="44" t="s">
        <v>35</v>
      </c>
      <c r="H1580" s="44" t="s">
        <v>500</v>
      </c>
      <c r="I1580" s="44" t="s">
        <v>529</v>
      </c>
      <c r="J1580" s="44" t="s">
        <v>8300</v>
      </c>
      <c r="K1580" s="44" t="s">
        <v>1174</v>
      </c>
      <c r="L1580" s="44" t="s">
        <v>8301</v>
      </c>
      <c r="M1580" s="52">
        <v>45938.333333333336</v>
      </c>
      <c r="N1580" s="52">
        <v>45952.662499999999</v>
      </c>
      <c r="O1580" s="44" t="s">
        <v>37</v>
      </c>
      <c r="P1580" s="44" t="s">
        <v>37</v>
      </c>
      <c r="Q1580" s="44" t="s">
        <v>3805</v>
      </c>
      <c r="R1580" s="44" t="s">
        <v>3806</v>
      </c>
      <c r="S1580" s="44" t="s">
        <v>8302</v>
      </c>
      <c r="T1580" s="44" t="s">
        <v>3828</v>
      </c>
      <c r="U1580" s="44">
        <v>64</v>
      </c>
      <c r="V1580" s="44" t="s">
        <v>43</v>
      </c>
      <c r="W1580" s="44" t="str">
        <f>VLOOKUP(D1580,TIPOLOGIA!A:F,6,0)</f>
        <v>TERRESTRE</v>
      </c>
      <c r="X1580" s="44" t="s">
        <v>4908</v>
      </c>
      <c r="Y1580" s="44">
        <v>1</v>
      </c>
      <c r="Z1580" s="63">
        <f>IF(T1580="SOPORTE_TELEFÓNICO",'TARIFAS 2025'!$B$14,IF(V1580="PRINCIPAL",'TARIFAS 2025'!$B$11,IF(V1580="INTERMEDIA",'TARIFAS 2025'!$C$11,IF(V1580="LEJANA",'TARIFAS 2025'!$D$11))))</f>
        <v>36351</v>
      </c>
      <c r="AA1580" s="63">
        <f t="shared" si="25"/>
        <v>36351</v>
      </c>
    </row>
    <row r="1581" spans="1:27" s="35" customFormat="1">
      <c r="A1581" s="44" t="s">
        <v>83</v>
      </c>
      <c r="B1581" s="44" t="str">
        <f>VLOOKUP(A1581,'CENTROS DE COSTOS'!A:D,2,0)</f>
        <v>0036-0007</v>
      </c>
      <c r="C1581" s="44" t="str">
        <f>VLOOKUP(A1581,'CENTROS DE COSTOS'!A:D,3,0)</f>
        <v>Wompi Santander</v>
      </c>
      <c r="D1581" s="44">
        <v>54001</v>
      </c>
      <c r="E1581" s="44">
        <v>2918686</v>
      </c>
      <c r="F1581" s="44">
        <v>15006</v>
      </c>
      <c r="G1581" s="44" t="s">
        <v>35</v>
      </c>
      <c r="H1581" s="44" t="s">
        <v>893</v>
      </c>
      <c r="I1581" s="44" t="s">
        <v>83</v>
      </c>
      <c r="J1581" s="44" t="s">
        <v>8303</v>
      </c>
      <c r="K1581" s="44" t="s">
        <v>1174</v>
      </c>
      <c r="L1581" s="44" t="s">
        <v>8304</v>
      </c>
      <c r="M1581" s="52">
        <v>45952.429166666669</v>
      </c>
      <c r="N1581" s="52">
        <v>45952.662499999999</v>
      </c>
      <c r="O1581" s="44" t="s">
        <v>37</v>
      </c>
      <c r="P1581" s="44" t="s">
        <v>37</v>
      </c>
      <c r="Q1581" s="44" t="s">
        <v>3805</v>
      </c>
      <c r="R1581" s="44" t="s">
        <v>3806</v>
      </c>
      <c r="S1581" s="44" t="s">
        <v>8305</v>
      </c>
      <c r="T1581" s="44" t="s">
        <v>1178</v>
      </c>
      <c r="U1581" s="44">
        <v>64</v>
      </c>
      <c r="V1581" s="44" t="s">
        <v>42</v>
      </c>
      <c r="W1581" s="44" t="str">
        <f>VLOOKUP(D1581,TIPOLOGIA!A:F,6,0)</f>
        <v>TERRESTRE</v>
      </c>
      <c r="X1581" s="44" t="s">
        <v>4908</v>
      </c>
      <c r="Y1581" s="44">
        <v>1</v>
      </c>
      <c r="Z1581" s="63">
        <f>IF(T1581="SOPORTE_TELEFÓNICO",'TARIFAS 2025'!$B$14,IF(V1581="PRINCIPAL",'TARIFAS 2025'!$B$11,IF(V1581="INTERMEDIA",'TARIFAS 2025'!$C$11,IF(V1581="LEJANA",'TARIFAS 2025'!$D$11))))</f>
        <v>31419</v>
      </c>
      <c r="AA1581" s="63">
        <f t="shared" si="25"/>
        <v>31419</v>
      </c>
    </row>
    <row r="1582" spans="1:27" s="35" customFormat="1">
      <c r="A1582" s="44" t="s">
        <v>100</v>
      </c>
      <c r="B1582" s="44" t="str">
        <f>VLOOKUP(A1582,'CENTROS DE COSTOS'!A:D,2,0)</f>
        <v>0036-0006</v>
      </c>
      <c r="C1582" s="44" t="str">
        <f>VLOOKUP(A1582,'CENTROS DE COSTOS'!A:D,3,0)</f>
        <v>Wompi Oriente</v>
      </c>
      <c r="D1582" s="44">
        <v>50318</v>
      </c>
      <c r="E1582" s="44">
        <v>2900928</v>
      </c>
      <c r="F1582" s="44">
        <v>61214</v>
      </c>
      <c r="G1582" s="44" t="s">
        <v>35</v>
      </c>
      <c r="H1582" s="44" t="s">
        <v>816</v>
      </c>
      <c r="I1582" s="44" t="s">
        <v>790</v>
      </c>
      <c r="J1582" s="44" t="s">
        <v>8306</v>
      </c>
      <c r="K1582" s="44" t="s">
        <v>1174</v>
      </c>
      <c r="L1582" s="44" t="s">
        <v>8307</v>
      </c>
      <c r="M1582" s="52">
        <v>45950.333333333336</v>
      </c>
      <c r="N1582" s="52">
        <v>45952.663194444445</v>
      </c>
      <c r="O1582" s="44" t="s">
        <v>37</v>
      </c>
      <c r="P1582" s="44" t="s">
        <v>37</v>
      </c>
      <c r="Q1582" s="44" t="s">
        <v>3805</v>
      </c>
      <c r="R1582" s="44" t="s">
        <v>3806</v>
      </c>
      <c r="S1582" s="44" t="s">
        <v>8308</v>
      </c>
      <c r="T1582" s="44" t="s">
        <v>1178</v>
      </c>
      <c r="U1582" s="44">
        <v>48</v>
      </c>
      <c r="V1582" s="44" t="s">
        <v>43</v>
      </c>
      <c r="W1582" s="44" t="str">
        <f>VLOOKUP(D1582,TIPOLOGIA!A:F,6,0)</f>
        <v>TERRESTRE</v>
      </c>
      <c r="X1582" s="44" t="s">
        <v>1372</v>
      </c>
      <c r="Y1582" s="44">
        <v>1</v>
      </c>
      <c r="Z1582" s="63">
        <f>IF(T1582="SOPORTE_TELEFÓNICO",'TARIFAS 2025'!$B$14,IF(V1582="PRINCIPAL",'TARIFAS 2025'!$B$11,IF(V1582="INTERMEDIA",'TARIFAS 2025'!$C$11,IF(V1582="LEJANA",'TARIFAS 2025'!$D$11))))</f>
        <v>36351</v>
      </c>
      <c r="AA1582" s="63">
        <f t="shared" si="25"/>
        <v>36351</v>
      </c>
    </row>
    <row r="1583" spans="1:27" s="35" customFormat="1">
      <c r="A1583" s="44" t="s">
        <v>73</v>
      </c>
      <c r="B1583" s="44" t="str">
        <f>VLOOKUP(A1583,'CENTROS DE COSTOS'!A:D,2,0)</f>
        <v>0036-0004</v>
      </c>
      <c r="C1583" s="44" t="str">
        <f>VLOOKUP(A1583,'CENTROS DE COSTOS'!A:D,3,0)</f>
        <v>Wompi Centro</v>
      </c>
      <c r="D1583" s="44">
        <v>25473</v>
      </c>
      <c r="E1583" s="44">
        <v>2914748</v>
      </c>
      <c r="F1583" s="44">
        <v>52225</v>
      </c>
      <c r="G1583" s="44" t="s">
        <v>35</v>
      </c>
      <c r="H1583" s="44" t="s">
        <v>620</v>
      </c>
      <c r="I1583" s="44" t="s">
        <v>622</v>
      </c>
      <c r="J1583" s="44" t="s">
        <v>5867</v>
      </c>
      <c r="K1583" s="44" t="s">
        <v>1174</v>
      </c>
      <c r="L1583" s="44" t="s">
        <v>8309</v>
      </c>
      <c r="M1583" s="52">
        <v>45951.613194444442</v>
      </c>
      <c r="N1583" s="52">
        <v>45952.67083333333</v>
      </c>
      <c r="O1583" s="44" t="s">
        <v>37</v>
      </c>
      <c r="P1583" s="44" t="s">
        <v>37</v>
      </c>
      <c r="Q1583" s="44" t="s">
        <v>3805</v>
      </c>
      <c r="R1583" s="44" t="s">
        <v>3806</v>
      </c>
      <c r="S1583" s="44" t="s">
        <v>8310</v>
      </c>
      <c r="T1583" s="44" t="s">
        <v>1178</v>
      </c>
      <c r="U1583" s="44">
        <v>64</v>
      </c>
      <c r="V1583" s="44" t="s">
        <v>42</v>
      </c>
      <c r="W1583" s="44" t="str">
        <f>VLOOKUP(D1583,TIPOLOGIA!A:F,6,0)</f>
        <v>TERRESTRE</v>
      </c>
      <c r="X1583" s="44" t="s">
        <v>2714</v>
      </c>
      <c r="Y1583" s="44">
        <v>1</v>
      </c>
      <c r="Z1583" s="63">
        <f>IF(T1583="SOPORTE_TELEFÓNICO",'TARIFAS 2025'!$B$14,IF(V1583="PRINCIPAL",'TARIFAS 2025'!$B$11,IF(V1583="INTERMEDIA",'TARIFAS 2025'!$C$11,IF(V1583="LEJANA",'TARIFAS 2025'!$D$11))))</f>
        <v>31419</v>
      </c>
      <c r="AA1583" s="63">
        <f t="shared" si="25"/>
        <v>31419</v>
      </c>
    </row>
    <row r="1584" spans="1:27" s="35" customFormat="1">
      <c r="A1584" s="44" t="s">
        <v>83</v>
      </c>
      <c r="B1584" s="44" t="str">
        <f>VLOOKUP(A1584,'CENTROS DE COSTOS'!A:D,2,0)</f>
        <v>0036-0007</v>
      </c>
      <c r="C1584" s="44" t="str">
        <f>VLOOKUP(A1584,'CENTROS DE COSTOS'!A:D,3,0)</f>
        <v>Wompi Santander</v>
      </c>
      <c r="D1584" s="44">
        <v>54001</v>
      </c>
      <c r="E1584" s="44">
        <v>2918799</v>
      </c>
      <c r="F1584" s="44">
        <v>38331</v>
      </c>
      <c r="G1584" s="44" t="s">
        <v>35</v>
      </c>
      <c r="H1584" s="44" t="s">
        <v>893</v>
      </c>
      <c r="I1584" s="44" t="s">
        <v>83</v>
      </c>
      <c r="J1584" s="44" t="s">
        <v>8311</v>
      </c>
      <c r="K1584" s="44" t="s">
        <v>1174</v>
      </c>
      <c r="L1584" s="44" t="s">
        <v>8312</v>
      </c>
      <c r="M1584" s="52">
        <v>45952.441666666666</v>
      </c>
      <c r="N1584" s="52">
        <v>45952.677777777775</v>
      </c>
      <c r="O1584" s="44" t="s">
        <v>37</v>
      </c>
      <c r="P1584" s="44" t="s">
        <v>37</v>
      </c>
      <c r="Q1584" s="44" t="s">
        <v>3805</v>
      </c>
      <c r="R1584" s="44" t="s">
        <v>3806</v>
      </c>
      <c r="S1584" s="44" t="s">
        <v>8313</v>
      </c>
      <c r="T1584" s="44" t="s">
        <v>1178</v>
      </c>
      <c r="U1584" s="44">
        <v>48</v>
      </c>
      <c r="V1584" s="44" t="s">
        <v>42</v>
      </c>
      <c r="W1584" s="44" t="str">
        <f>VLOOKUP(D1584,TIPOLOGIA!A:F,6,0)</f>
        <v>TERRESTRE</v>
      </c>
      <c r="X1584" s="44" t="s">
        <v>1217</v>
      </c>
      <c r="Y1584" s="44">
        <v>1</v>
      </c>
      <c r="Z1584" s="63">
        <f>IF(T1584="SOPORTE_TELEFÓNICO",'TARIFAS 2025'!$B$14,IF(V1584="PRINCIPAL",'TARIFAS 2025'!$B$11,IF(V1584="INTERMEDIA",'TARIFAS 2025'!$C$11,IF(V1584="LEJANA",'TARIFAS 2025'!$D$11))))</f>
        <v>31419</v>
      </c>
      <c r="AA1584" s="63">
        <f t="shared" si="25"/>
        <v>31419</v>
      </c>
    </row>
    <row r="1585" spans="1:27" s="35" customFormat="1">
      <c r="A1585" s="44" t="s">
        <v>98</v>
      </c>
      <c r="B1585" s="44" t="str">
        <f>VLOOKUP(A1585,'CENTROS DE COSTOS'!A:D,2,0)</f>
        <v>0036-0007</v>
      </c>
      <c r="C1585" s="44" t="str">
        <f>VLOOKUP(A1585,'CENTROS DE COSTOS'!A:D,3,0)</f>
        <v>Wompi Santander</v>
      </c>
      <c r="D1585" s="44">
        <v>15001</v>
      </c>
      <c r="E1585" s="44">
        <v>2914372</v>
      </c>
      <c r="F1585" s="44">
        <v>34559</v>
      </c>
      <c r="G1585" s="44" t="s">
        <v>35</v>
      </c>
      <c r="H1585" s="44" t="s">
        <v>324</v>
      </c>
      <c r="I1585" s="44" t="s">
        <v>98</v>
      </c>
      <c r="J1585" s="44" t="s">
        <v>8314</v>
      </c>
      <c r="K1585" s="44" t="s">
        <v>1174</v>
      </c>
      <c r="L1585" s="44" t="s">
        <v>8315</v>
      </c>
      <c r="M1585" s="52">
        <v>45951.598611111112</v>
      </c>
      <c r="N1585" s="52">
        <v>45952.679166666669</v>
      </c>
      <c r="O1585" s="44" t="s">
        <v>37</v>
      </c>
      <c r="P1585" s="44" t="s">
        <v>37</v>
      </c>
      <c r="Q1585" s="44" t="s">
        <v>3805</v>
      </c>
      <c r="R1585" s="44" t="s">
        <v>3806</v>
      </c>
      <c r="S1585" s="44" t="s">
        <v>8316</v>
      </c>
      <c r="T1585" s="44" t="s">
        <v>1178</v>
      </c>
      <c r="U1585" s="44">
        <v>32</v>
      </c>
      <c r="V1585" s="44" t="s">
        <v>42</v>
      </c>
      <c r="W1585" s="44" t="str">
        <f>VLOOKUP(D1585,TIPOLOGIA!A:F,6,0)</f>
        <v>TERRESTRE</v>
      </c>
      <c r="X1585" s="44" t="s">
        <v>1372</v>
      </c>
      <c r="Y1585" s="44">
        <v>1</v>
      </c>
      <c r="Z1585" s="63">
        <f>IF(T1585="SOPORTE_TELEFÓNICO",'TARIFAS 2025'!$B$14,IF(V1585="PRINCIPAL",'TARIFAS 2025'!$B$11,IF(V1585="INTERMEDIA",'TARIFAS 2025'!$C$11,IF(V1585="LEJANA",'TARIFAS 2025'!$D$11))))</f>
        <v>31419</v>
      </c>
      <c r="AA1585" s="63">
        <f t="shared" si="25"/>
        <v>31419</v>
      </c>
    </row>
    <row r="1586" spans="1:27" s="35" customFormat="1">
      <c r="A1586" s="44" t="s">
        <v>90</v>
      </c>
      <c r="B1586" s="44" t="str">
        <f>VLOOKUP(A1586,'CENTROS DE COSTOS'!A:D,2,0)</f>
        <v>0036-0005</v>
      </c>
      <c r="C1586" s="44" t="str">
        <f>VLOOKUP(A1586,'CENTROS DE COSTOS'!A:D,3,0)</f>
        <v>Wompi Noroccidente</v>
      </c>
      <c r="D1586" s="44">
        <v>5697</v>
      </c>
      <c r="E1586" s="44">
        <v>2888418</v>
      </c>
      <c r="F1586" s="44">
        <v>10361</v>
      </c>
      <c r="G1586" s="44" t="s">
        <v>35</v>
      </c>
      <c r="H1586" s="44" t="s">
        <v>122</v>
      </c>
      <c r="I1586" s="44" t="s">
        <v>180</v>
      </c>
      <c r="J1586" s="44" t="s">
        <v>8317</v>
      </c>
      <c r="K1586" s="44" t="s">
        <v>1174</v>
      </c>
      <c r="L1586" s="44" t="s">
        <v>8318</v>
      </c>
      <c r="M1586" s="52">
        <v>45946.333333333336</v>
      </c>
      <c r="N1586" s="52">
        <v>45952.685416666667</v>
      </c>
      <c r="O1586" s="44" t="s">
        <v>37</v>
      </c>
      <c r="P1586" s="44" t="s">
        <v>37</v>
      </c>
      <c r="Q1586" s="44" t="s">
        <v>3805</v>
      </c>
      <c r="R1586" s="44" t="s">
        <v>3806</v>
      </c>
      <c r="S1586" s="44" t="s">
        <v>8319</v>
      </c>
      <c r="T1586" s="44" t="s">
        <v>3828</v>
      </c>
      <c r="U1586" s="44">
        <v>64</v>
      </c>
      <c r="V1586" s="44" t="s">
        <v>43</v>
      </c>
      <c r="W1586" s="44" t="str">
        <f>VLOOKUP(D1586,TIPOLOGIA!A:F,6,0)</f>
        <v>TERRESTRE</v>
      </c>
      <c r="X1586" s="44" t="s">
        <v>1927</v>
      </c>
      <c r="Y1586" s="44">
        <v>1</v>
      </c>
      <c r="Z1586" s="63">
        <f>IF(T1586="SOPORTE_TELEFÓNICO",'TARIFAS 2025'!$B$14,IF(V1586="PRINCIPAL",'TARIFAS 2025'!$B$11,IF(V1586="INTERMEDIA",'TARIFAS 2025'!$C$11,IF(V1586="LEJANA",'TARIFAS 2025'!$D$11))))</f>
        <v>36351</v>
      </c>
      <c r="AA1586" s="63">
        <f t="shared" si="25"/>
        <v>36351</v>
      </c>
    </row>
    <row r="1587" spans="1:27" s="35" customFormat="1">
      <c r="A1587" s="44" t="s">
        <v>73</v>
      </c>
      <c r="B1587" s="44" t="str">
        <f>VLOOKUP(A1587,'CENTROS DE COSTOS'!A:D,2,0)</f>
        <v>0036-0004</v>
      </c>
      <c r="C1587" s="44" t="str">
        <f>VLOOKUP(A1587,'CENTROS DE COSTOS'!A:D,3,0)</f>
        <v>Wompi Centro</v>
      </c>
      <c r="D1587" s="44">
        <v>25899</v>
      </c>
      <c r="E1587" s="44">
        <v>2897681</v>
      </c>
      <c r="F1587" s="44">
        <v>76573</v>
      </c>
      <c r="G1587" s="44" t="s">
        <v>35</v>
      </c>
      <c r="H1587" s="44" t="s">
        <v>620</v>
      </c>
      <c r="I1587" s="44" t="s">
        <v>729</v>
      </c>
      <c r="J1587" s="44" t="s">
        <v>8320</v>
      </c>
      <c r="K1587" s="44" t="s">
        <v>1174</v>
      </c>
      <c r="L1587" s="44" t="s">
        <v>8321</v>
      </c>
      <c r="M1587" s="52">
        <v>45947.614583333336</v>
      </c>
      <c r="N1587" s="52">
        <v>45952.686111111114</v>
      </c>
      <c r="O1587" s="44" t="s">
        <v>37</v>
      </c>
      <c r="P1587" s="44" t="s">
        <v>37</v>
      </c>
      <c r="Q1587" s="44" t="s">
        <v>8322</v>
      </c>
      <c r="R1587" s="44" t="s">
        <v>8323</v>
      </c>
      <c r="S1587" s="44" t="s">
        <v>8324</v>
      </c>
      <c r="T1587" s="44" t="s">
        <v>2013</v>
      </c>
      <c r="U1587" s="44">
        <v>0</v>
      </c>
      <c r="V1587" s="44" t="s">
        <v>43</v>
      </c>
      <c r="W1587" s="44" t="str">
        <f>VLOOKUP(D1587,TIPOLOGIA!A:F,6,0)</f>
        <v>TERRESTRE</v>
      </c>
      <c r="X1587" s="44" t="s">
        <v>3837</v>
      </c>
      <c r="Y1587" s="44">
        <v>0</v>
      </c>
      <c r="Z1587" s="63">
        <f>IF(T1587="SOPORTE_TELEFÓNICO",'TARIFAS 2025'!$B$14,IF(V1587="PRINCIPAL",'TARIFAS 2025'!$B$11,IF(V1587="INTERMEDIA",'TARIFAS 2025'!$C$11,IF(V1587="LEJANA",'TARIFAS 2025'!$D$11))))</f>
        <v>22000</v>
      </c>
      <c r="AA1587" s="63">
        <f>Z1587</f>
        <v>22000</v>
      </c>
    </row>
    <row r="1588" spans="1:27" s="35" customFormat="1">
      <c r="A1588" s="44" t="s">
        <v>76</v>
      </c>
      <c r="B1588" s="44" t="str">
        <f>VLOOKUP(A1588,'CENTROS DE COSTOS'!A:D,2,0)</f>
        <v>0036-0007</v>
      </c>
      <c r="C1588" s="44" t="str">
        <f>VLOOKUP(A1588,'CENTROS DE COSTOS'!A:D,3,0)</f>
        <v>Wompi Santander</v>
      </c>
      <c r="D1588" s="44">
        <v>68547</v>
      </c>
      <c r="E1588" s="44">
        <v>2896622</v>
      </c>
      <c r="F1588" s="44">
        <v>57300</v>
      </c>
      <c r="G1588" s="44" t="s">
        <v>35</v>
      </c>
      <c r="H1588" s="44" t="s">
        <v>965</v>
      </c>
      <c r="I1588" s="44" t="s">
        <v>1015</v>
      </c>
      <c r="J1588" s="44" t="s">
        <v>8325</v>
      </c>
      <c r="K1588" s="44" t="s">
        <v>1174</v>
      </c>
      <c r="L1588" s="44" t="s">
        <v>8326</v>
      </c>
      <c r="M1588" s="52">
        <v>45947.470833333333</v>
      </c>
      <c r="N1588" s="52">
        <v>45952.691666666666</v>
      </c>
      <c r="O1588" s="44" t="s">
        <v>37</v>
      </c>
      <c r="P1588" s="44" t="s">
        <v>37</v>
      </c>
      <c r="Q1588" s="44" t="s">
        <v>8322</v>
      </c>
      <c r="R1588" s="44" t="s">
        <v>8323</v>
      </c>
      <c r="S1588" s="44" t="s">
        <v>8327</v>
      </c>
      <c r="T1588" s="44" t="s">
        <v>2013</v>
      </c>
      <c r="U1588" s="44">
        <v>0</v>
      </c>
      <c r="V1588" s="44" t="s">
        <v>43</v>
      </c>
      <c r="W1588" s="44" t="str">
        <f>VLOOKUP(D1588,TIPOLOGIA!A:F,6,0)</f>
        <v>TERRESTRE</v>
      </c>
      <c r="X1588" s="44" t="s">
        <v>4908</v>
      </c>
      <c r="Y1588" s="44">
        <v>0</v>
      </c>
      <c r="Z1588" s="63">
        <f>IF(T1588="SOPORTE_TELEFÓNICO",'TARIFAS 2025'!$B$14,IF(V1588="PRINCIPAL",'TARIFAS 2025'!$B$11,IF(V1588="INTERMEDIA",'TARIFAS 2025'!$C$11,IF(V1588="LEJANA",'TARIFAS 2025'!$D$11))))</f>
        <v>22000</v>
      </c>
      <c r="AA1588" s="63">
        <f>Z1588</f>
        <v>22000</v>
      </c>
    </row>
    <row r="1589" spans="1:27" s="35" customFormat="1">
      <c r="A1589" s="44" t="s">
        <v>90</v>
      </c>
      <c r="B1589" s="44" t="str">
        <f>VLOOKUP(A1589,'CENTROS DE COSTOS'!A:D,2,0)</f>
        <v>0036-0005</v>
      </c>
      <c r="C1589" s="44" t="str">
        <f>VLOOKUP(A1589,'CENTROS DE COSTOS'!A:D,3,0)</f>
        <v>Wompi Noroccidente</v>
      </c>
      <c r="D1589" s="44">
        <v>5809</v>
      </c>
      <c r="E1589" s="44">
        <v>2888416</v>
      </c>
      <c r="F1589" s="44">
        <v>69301</v>
      </c>
      <c r="G1589" s="44" t="s">
        <v>35</v>
      </c>
      <c r="H1589" s="44" t="s">
        <v>122</v>
      </c>
      <c r="I1589" s="44" t="s">
        <v>235</v>
      </c>
      <c r="J1589" s="44" t="s">
        <v>8328</v>
      </c>
      <c r="K1589" s="44" t="s">
        <v>1174</v>
      </c>
      <c r="L1589" s="44" t="s">
        <v>8329</v>
      </c>
      <c r="M1589" s="52">
        <v>45946.333333333336</v>
      </c>
      <c r="N1589" s="52">
        <v>45952.692361111112</v>
      </c>
      <c r="O1589" s="44" t="s">
        <v>37</v>
      </c>
      <c r="P1589" s="44" t="s">
        <v>37</v>
      </c>
      <c r="Q1589" s="44" t="s">
        <v>3805</v>
      </c>
      <c r="R1589" s="44" t="s">
        <v>3806</v>
      </c>
      <c r="S1589" s="44" t="s">
        <v>8330</v>
      </c>
      <c r="T1589" s="44" t="s">
        <v>3828</v>
      </c>
      <c r="U1589" s="44">
        <v>24</v>
      </c>
      <c r="V1589" s="44" t="s">
        <v>43</v>
      </c>
      <c r="W1589" s="44" t="str">
        <f>VLOOKUP(D1589,TIPOLOGIA!A:F,6,0)</f>
        <v>TERRESTRE</v>
      </c>
      <c r="X1589" s="44" t="s">
        <v>4908</v>
      </c>
      <c r="Y1589" s="44">
        <v>1</v>
      </c>
      <c r="Z1589" s="63">
        <f>IF(T1589="SOPORTE_TELEFÓNICO",'TARIFAS 2025'!$B$14,IF(V1589="PRINCIPAL",'TARIFAS 2025'!$B$11,IF(V1589="INTERMEDIA",'TARIFAS 2025'!$C$11,IF(V1589="LEJANA",'TARIFAS 2025'!$D$11))))</f>
        <v>36351</v>
      </c>
      <c r="AA1589" s="63">
        <f t="shared" si="25"/>
        <v>36351</v>
      </c>
    </row>
    <row r="1590" spans="1:27" s="35" customFormat="1">
      <c r="A1590" s="44" t="s">
        <v>76</v>
      </c>
      <c r="B1590" s="44" t="str">
        <f>VLOOKUP(A1590,'CENTROS DE COSTOS'!A:D,2,0)</f>
        <v>0036-0007</v>
      </c>
      <c r="C1590" s="44" t="str">
        <f>VLOOKUP(A1590,'CENTROS DE COSTOS'!A:D,3,0)</f>
        <v>Wompi Santander</v>
      </c>
      <c r="D1590" s="44">
        <v>68418</v>
      </c>
      <c r="E1590" s="44">
        <v>2895027</v>
      </c>
      <c r="F1590" s="44">
        <v>51006</v>
      </c>
      <c r="G1590" s="44" t="s">
        <v>35</v>
      </c>
      <c r="H1590" s="44" t="s">
        <v>965</v>
      </c>
      <c r="I1590" s="44" t="s">
        <v>1003</v>
      </c>
      <c r="J1590" s="44" t="s">
        <v>8331</v>
      </c>
      <c r="K1590" s="44" t="s">
        <v>1174</v>
      </c>
      <c r="L1590" s="44" t="s">
        <v>8332</v>
      </c>
      <c r="M1590" s="52">
        <v>45947.364583333336</v>
      </c>
      <c r="N1590" s="52">
        <v>45952.702777777777</v>
      </c>
      <c r="O1590" s="44" t="s">
        <v>37</v>
      </c>
      <c r="P1590" s="44" t="s">
        <v>37</v>
      </c>
      <c r="Q1590" s="44" t="s">
        <v>3805</v>
      </c>
      <c r="R1590" s="44" t="s">
        <v>3806</v>
      </c>
      <c r="S1590" s="44" t="s">
        <v>8333</v>
      </c>
      <c r="T1590" s="44" t="s">
        <v>3828</v>
      </c>
      <c r="U1590" s="44">
        <v>40</v>
      </c>
      <c r="V1590" s="44" t="s">
        <v>43</v>
      </c>
      <c r="W1590" s="44" t="str">
        <f>VLOOKUP(D1590,TIPOLOGIA!A:F,6,0)</f>
        <v>TERRESTRE</v>
      </c>
      <c r="X1590" s="44" t="s">
        <v>3837</v>
      </c>
      <c r="Y1590" s="44">
        <v>1</v>
      </c>
      <c r="Z1590" s="63">
        <f>IF(T1590="SOPORTE_TELEFÓNICO",'TARIFAS 2025'!$B$14,IF(V1590="PRINCIPAL",'TARIFAS 2025'!$B$11,IF(V1590="INTERMEDIA",'TARIFAS 2025'!$C$11,IF(V1590="LEJANA",'TARIFAS 2025'!$D$11))))</f>
        <v>36351</v>
      </c>
      <c r="AA1590" s="63">
        <f t="shared" si="25"/>
        <v>36351</v>
      </c>
    </row>
    <row r="1591" spans="1:27" s="35" customFormat="1">
      <c r="A1591" s="44" t="s">
        <v>73</v>
      </c>
      <c r="B1591" s="44" t="str">
        <f>VLOOKUP(A1591,'CENTROS DE COSTOS'!A:D,2,0)</f>
        <v>0036-0004</v>
      </c>
      <c r="C1591" s="44" t="str">
        <f>VLOOKUP(A1591,'CENTROS DE COSTOS'!A:D,3,0)</f>
        <v>Wompi Centro</v>
      </c>
      <c r="D1591" s="44">
        <v>25899</v>
      </c>
      <c r="E1591" s="44">
        <v>2897416</v>
      </c>
      <c r="F1591" s="44">
        <v>80092</v>
      </c>
      <c r="G1591" s="44" t="s">
        <v>35</v>
      </c>
      <c r="H1591" s="44" t="s">
        <v>620</v>
      </c>
      <c r="I1591" s="44" t="s">
        <v>729</v>
      </c>
      <c r="J1591" s="44" t="s">
        <v>3792</v>
      </c>
      <c r="K1591" s="44" t="s">
        <v>1174</v>
      </c>
      <c r="L1591" s="44" t="s">
        <v>8334</v>
      </c>
      <c r="M1591" s="52">
        <v>45947.569444444445</v>
      </c>
      <c r="N1591" s="52">
        <v>45952.703472222223</v>
      </c>
      <c r="O1591" s="44" t="s">
        <v>37</v>
      </c>
      <c r="P1591" s="44" t="s">
        <v>37</v>
      </c>
      <c r="Q1591" s="44" t="s">
        <v>3805</v>
      </c>
      <c r="R1591" s="44" t="s">
        <v>3806</v>
      </c>
      <c r="S1591" s="44" t="s">
        <v>8335</v>
      </c>
      <c r="T1591" s="44" t="s">
        <v>3828</v>
      </c>
      <c r="U1591" s="44">
        <v>40</v>
      </c>
      <c r="V1591" s="44" t="s">
        <v>43</v>
      </c>
      <c r="W1591" s="44" t="str">
        <f>VLOOKUP(D1591,TIPOLOGIA!A:F,6,0)</f>
        <v>TERRESTRE</v>
      </c>
      <c r="X1591" s="44" t="s">
        <v>4908</v>
      </c>
      <c r="Y1591" s="44">
        <v>1</v>
      </c>
      <c r="Z1591" s="63">
        <f>IF(T1591="SOPORTE_TELEFÓNICO",'TARIFAS 2025'!$B$14,IF(V1591="PRINCIPAL",'TARIFAS 2025'!$B$11,IF(V1591="INTERMEDIA",'TARIFAS 2025'!$C$11,IF(V1591="LEJANA",'TARIFAS 2025'!$D$11))))</f>
        <v>36351</v>
      </c>
      <c r="AA1591" s="63">
        <f t="shared" si="25"/>
        <v>36351</v>
      </c>
    </row>
    <row r="1592" spans="1:27" s="35" customFormat="1">
      <c r="A1592" s="44" t="s">
        <v>98</v>
      </c>
      <c r="B1592" s="44" t="str">
        <f>VLOOKUP(A1592,'CENTROS DE COSTOS'!A:D,2,0)</f>
        <v>0036-0007</v>
      </c>
      <c r="C1592" s="44" t="str">
        <f>VLOOKUP(A1592,'CENTROS DE COSTOS'!A:D,3,0)</f>
        <v>Wompi Santander</v>
      </c>
      <c r="D1592" s="44">
        <v>15238</v>
      </c>
      <c r="E1592" s="44">
        <v>2899922</v>
      </c>
      <c r="F1592" s="44">
        <v>78870</v>
      </c>
      <c r="G1592" s="44" t="s">
        <v>35</v>
      </c>
      <c r="H1592" s="44" t="s">
        <v>324</v>
      </c>
      <c r="I1592" s="44" t="s">
        <v>354</v>
      </c>
      <c r="J1592" s="44" t="s">
        <v>8336</v>
      </c>
      <c r="K1592" s="44" t="s">
        <v>1174</v>
      </c>
      <c r="L1592" s="44" t="s">
        <v>8337</v>
      </c>
      <c r="M1592" s="52">
        <v>45950.333333333336</v>
      </c>
      <c r="N1592" s="52">
        <v>45952.70416666667</v>
      </c>
      <c r="O1592" s="44" t="s">
        <v>37</v>
      </c>
      <c r="P1592" s="44" t="s">
        <v>37</v>
      </c>
      <c r="Q1592" s="44" t="s">
        <v>3805</v>
      </c>
      <c r="R1592" s="44" t="s">
        <v>3806</v>
      </c>
      <c r="S1592" s="44" t="s">
        <v>8338</v>
      </c>
      <c r="T1592" s="44" t="s">
        <v>3828</v>
      </c>
      <c r="U1592" s="44">
        <v>48</v>
      </c>
      <c r="V1592" s="44" t="s">
        <v>43</v>
      </c>
      <c r="W1592" s="44" t="str">
        <f>VLOOKUP(D1592,TIPOLOGIA!A:F,6,0)</f>
        <v>TERRESTRE</v>
      </c>
      <c r="X1592" s="44" t="s">
        <v>4908</v>
      </c>
      <c r="Y1592" s="44">
        <v>1</v>
      </c>
      <c r="Z1592" s="63">
        <f>IF(T1592="SOPORTE_TELEFÓNICO",'TARIFAS 2025'!$B$14,IF(V1592="PRINCIPAL",'TARIFAS 2025'!$B$11,IF(V1592="INTERMEDIA",'TARIFAS 2025'!$C$11,IF(V1592="LEJANA",'TARIFAS 2025'!$D$11))))</f>
        <v>36351</v>
      </c>
      <c r="AA1592" s="63">
        <f t="shared" si="25"/>
        <v>36351</v>
      </c>
    </row>
    <row r="1593" spans="1:27" s="35" customFormat="1">
      <c r="A1593" s="44" t="s">
        <v>91</v>
      </c>
      <c r="B1593" s="44" t="str">
        <f>VLOOKUP(A1593,'CENTROS DE COSTOS'!A:D,2,0)</f>
        <v>0036-0001</v>
      </c>
      <c r="C1593" s="44" t="str">
        <f>VLOOKUP(A1593,'CENTROS DE COSTOS'!A:D,3,0)</f>
        <v>Wompi Costa</v>
      </c>
      <c r="D1593" s="44">
        <v>23417</v>
      </c>
      <c r="E1593" s="44">
        <v>2895500</v>
      </c>
      <c r="F1593" s="44">
        <v>56758</v>
      </c>
      <c r="G1593" s="44" t="s">
        <v>35</v>
      </c>
      <c r="H1593" s="44" t="s">
        <v>278</v>
      </c>
      <c r="I1593" s="44" t="s">
        <v>602</v>
      </c>
      <c r="J1593" s="44" t="s">
        <v>8339</v>
      </c>
      <c r="K1593" s="44" t="s">
        <v>1174</v>
      </c>
      <c r="L1593" s="44" t="s">
        <v>8340</v>
      </c>
      <c r="M1593" s="52">
        <v>45947.392361111109</v>
      </c>
      <c r="N1593" s="52">
        <v>45952.704861111109</v>
      </c>
      <c r="O1593" s="44" t="s">
        <v>37</v>
      </c>
      <c r="P1593" s="44" t="s">
        <v>37</v>
      </c>
      <c r="Q1593" s="44" t="s">
        <v>3805</v>
      </c>
      <c r="R1593" s="44" t="s">
        <v>3806</v>
      </c>
      <c r="S1593" s="44" t="s">
        <v>8341</v>
      </c>
      <c r="T1593" s="44" t="s">
        <v>3828</v>
      </c>
      <c r="U1593" s="44">
        <v>32</v>
      </c>
      <c r="V1593" s="44" t="s">
        <v>43</v>
      </c>
      <c r="W1593" s="44" t="str">
        <f>VLOOKUP(D1593,TIPOLOGIA!A:F,6,0)</f>
        <v>TERRESTRE</v>
      </c>
      <c r="X1593" s="44" t="s">
        <v>6319</v>
      </c>
      <c r="Y1593" s="44">
        <v>1</v>
      </c>
      <c r="Z1593" s="63">
        <f>IF(T1593="SOPORTE_TELEFÓNICO",'TARIFAS 2025'!$B$14,IF(V1593="PRINCIPAL",'TARIFAS 2025'!$B$11,IF(V1593="INTERMEDIA",'TARIFAS 2025'!$C$11,IF(V1593="LEJANA",'TARIFAS 2025'!$D$11))))</f>
        <v>36351</v>
      </c>
      <c r="AA1593" s="63">
        <f t="shared" si="25"/>
        <v>36351</v>
      </c>
    </row>
    <row r="1594" spans="1:27" s="35" customFormat="1">
      <c r="A1594" s="44" t="s">
        <v>91</v>
      </c>
      <c r="B1594" s="44" t="str">
        <f>VLOOKUP(A1594,'CENTROS DE COSTOS'!A:D,2,0)</f>
        <v>0036-0001</v>
      </c>
      <c r="C1594" s="44" t="str">
        <f>VLOOKUP(A1594,'CENTROS DE COSTOS'!A:D,3,0)</f>
        <v>Wompi Costa</v>
      </c>
      <c r="D1594" s="44">
        <v>5154</v>
      </c>
      <c r="E1594" s="44">
        <v>2892854</v>
      </c>
      <c r="F1594" s="44">
        <v>70136</v>
      </c>
      <c r="G1594" s="44" t="s">
        <v>35</v>
      </c>
      <c r="H1594" s="44" t="s">
        <v>122</v>
      </c>
      <c r="I1594" s="44" t="s">
        <v>169</v>
      </c>
      <c r="J1594" s="44" t="s">
        <v>8342</v>
      </c>
      <c r="K1594" s="44" t="s">
        <v>1174</v>
      </c>
      <c r="L1594" s="44" t="s">
        <v>8343</v>
      </c>
      <c r="M1594" s="52">
        <v>45946.654166666667</v>
      </c>
      <c r="N1594" s="52">
        <v>45952.705555555556</v>
      </c>
      <c r="O1594" s="44" t="s">
        <v>37</v>
      </c>
      <c r="P1594" s="44" t="s">
        <v>37</v>
      </c>
      <c r="Q1594" s="44" t="s">
        <v>3805</v>
      </c>
      <c r="R1594" s="44" t="s">
        <v>3806</v>
      </c>
      <c r="S1594" s="44" t="s">
        <v>8344</v>
      </c>
      <c r="T1594" s="44" t="s">
        <v>3828</v>
      </c>
      <c r="U1594" s="44">
        <v>32</v>
      </c>
      <c r="V1594" s="44" t="s">
        <v>43</v>
      </c>
      <c r="W1594" s="44" t="str">
        <f>VLOOKUP(D1594,TIPOLOGIA!A:F,6,0)</f>
        <v>TERRESTRE</v>
      </c>
      <c r="X1594" s="44" t="s">
        <v>5226</v>
      </c>
      <c r="Y1594" s="44">
        <v>1</v>
      </c>
      <c r="Z1594" s="63">
        <f>IF(T1594="SOPORTE_TELEFÓNICO",'TARIFAS 2025'!$B$14,IF(V1594="PRINCIPAL",'TARIFAS 2025'!$B$11,IF(V1594="INTERMEDIA",'TARIFAS 2025'!$C$11,IF(V1594="LEJANA",'TARIFAS 2025'!$D$11))))</f>
        <v>36351</v>
      </c>
      <c r="AA1594" s="63">
        <f t="shared" si="25"/>
        <v>36351</v>
      </c>
    </row>
    <row r="1595" spans="1:27" s="35" customFormat="1">
      <c r="A1595" s="44" t="s">
        <v>91</v>
      </c>
      <c r="B1595" s="44" t="str">
        <f>VLOOKUP(A1595,'CENTROS DE COSTOS'!A:D,2,0)</f>
        <v>0036-0001</v>
      </c>
      <c r="C1595" s="44" t="str">
        <f>VLOOKUP(A1595,'CENTROS DE COSTOS'!A:D,3,0)</f>
        <v>Wompi Costa</v>
      </c>
      <c r="D1595" s="44">
        <v>23807</v>
      </c>
      <c r="E1595" s="44">
        <v>2894970</v>
      </c>
      <c r="F1595" s="44">
        <v>72149</v>
      </c>
      <c r="G1595" s="44" t="s">
        <v>35</v>
      </c>
      <c r="H1595" s="44" t="s">
        <v>278</v>
      </c>
      <c r="I1595" s="44" t="s">
        <v>617</v>
      </c>
      <c r="J1595" s="44" t="s">
        <v>8345</v>
      </c>
      <c r="K1595" s="44" t="s">
        <v>1174</v>
      </c>
      <c r="L1595" s="44" t="s">
        <v>8346</v>
      </c>
      <c r="M1595" s="52">
        <v>45947.363194444442</v>
      </c>
      <c r="N1595" s="52">
        <v>45952.706250000003</v>
      </c>
      <c r="O1595" s="44" t="s">
        <v>37</v>
      </c>
      <c r="P1595" s="44" t="s">
        <v>37</v>
      </c>
      <c r="Q1595" s="44" t="s">
        <v>3805</v>
      </c>
      <c r="R1595" s="44" t="s">
        <v>3806</v>
      </c>
      <c r="S1595" s="44" t="s">
        <v>8347</v>
      </c>
      <c r="T1595" s="44" t="s">
        <v>3828</v>
      </c>
      <c r="U1595" s="44">
        <v>48</v>
      </c>
      <c r="V1595" s="44" t="s">
        <v>44</v>
      </c>
      <c r="W1595" s="44" t="str">
        <f>VLOOKUP(D1595,TIPOLOGIA!A:F,6,0)</f>
        <v>TERRESTRE</v>
      </c>
      <c r="X1595" s="44" t="s">
        <v>4908</v>
      </c>
      <c r="Y1595" s="44">
        <v>1</v>
      </c>
      <c r="Z1595" s="63">
        <f>IF(T1595="SOPORTE_TELEFÓNICO",'TARIFAS 2025'!$B$14,IF(V1595="PRINCIPAL",'TARIFAS 2025'!$B$11,IF(V1595="INTERMEDIA",'TARIFAS 2025'!$C$11,IF(V1595="LEJANA",'TARIFAS 2025'!$D$11))))</f>
        <v>40250</v>
      </c>
      <c r="AA1595" s="63">
        <f t="shared" si="25"/>
        <v>40250</v>
      </c>
    </row>
    <row r="1596" spans="1:27" s="35" customFormat="1">
      <c r="A1596" s="44" t="s">
        <v>101</v>
      </c>
      <c r="B1596" s="44" t="str">
        <f>VLOOKUP(A1596,'CENTROS DE COSTOS'!A:D,2,0)</f>
        <v>0036-0006</v>
      </c>
      <c r="C1596" s="44" t="str">
        <f>VLOOKUP(A1596,'CENTROS DE COSTOS'!A:D,3,0)</f>
        <v>Wompi Oriente</v>
      </c>
      <c r="D1596" s="44">
        <v>85250</v>
      </c>
      <c r="E1596" s="44">
        <v>2887941</v>
      </c>
      <c r="F1596" s="44">
        <v>17185</v>
      </c>
      <c r="G1596" s="44" t="s">
        <v>35</v>
      </c>
      <c r="H1596" s="44" t="s">
        <v>483</v>
      </c>
      <c r="I1596" s="44" t="s">
        <v>492</v>
      </c>
      <c r="J1596" s="44" t="s">
        <v>8348</v>
      </c>
      <c r="K1596" s="44" t="s">
        <v>1174</v>
      </c>
      <c r="L1596" s="44" t="s">
        <v>8349</v>
      </c>
      <c r="M1596" s="52">
        <v>45946.333333333336</v>
      </c>
      <c r="N1596" s="52">
        <v>45952.707638888889</v>
      </c>
      <c r="O1596" s="44" t="s">
        <v>37</v>
      </c>
      <c r="P1596" s="44" t="s">
        <v>37</v>
      </c>
      <c r="Q1596" s="44" t="s">
        <v>3805</v>
      </c>
      <c r="R1596" s="44" t="s">
        <v>3806</v>
      </c>
      <c r="S1596" s="44" t="s">
        <v>8350</v>
      </c>
      <c r="T1596" s="44" t="s">
        <v>3828</v>
      </c>
      <c r="U1596" s="44">
        <v>64</v>
      </c>
      <c r="V1596" s="44" t="s">
        <v>43</v>
      </c>
      <c r="W1596" s="44" t="str">
        <f>VLOOKUP(D1596,TIPOLOGIA!A:F,6,0)</f>
        <v>TERRESTRE</v>
      </c>
      <c r="X1596" s="44" t="s">
        <v>4908</v>
      </c>
      <c r="Y1596" s="44">
        <v>1</v>
      </c>
      <c r="Z1596" s="63">
        <f>IF(T1596="SOPORTE_TELEFÓNICO",'TARIFAS 2025'!$B$14,IF(V1596="PRINCIPAL",'TARIFAS 2025'!$B$11,IF(V1596="INTERMEDIA",'TARIFAS 2025'!$C$11,IF(V1596="LEJANA",'TARIFAS 2025'!$D$11))))</f>
        <v>36351</v>
      </c>
      <c r="AA1596" s="63">
        <f t="shared" si="25"/>
        <v>36351</v>
      </c>
    </row>
    <row r="1597" spans="1:27" s="35" customFormat="1">
      <c r="A1597" s="44" t="s">
        <v>79</v>
      </c>
      <c r="B1597" s="44" t="str">
        <f>VLOOKUP(A1597,'CENTROS DE COSTOS'!A:D,2,0)</f>
        <v>0036-0003</v>
      </c>
      <c r="C1597" s="44" t="str">
        <f>VLOOKUP(A1597,'CENTROS DE COSTOS'!A:D,3,0)</f>
        <v>Wompi Suroccidente</v>
      </c>
      <c r="D1597" s="44">
        <v>76364</v>
      </c>
      <c r="E1597" s="44">
        <v>2892690</v>
      </c>
      <c r="F1597" s="44">
        <v>67630</v>
      </c>
      <c r="G1597" s="44" t="s">
        <v>35</v>
      </c>
      <c r="H1597" s="44" t="s">
        <v>1103</v>
      </c>
      <c r="I1597" s="44" t="s">
        <v>1121</v>
      </c>
      <c r="J1597" s="44" t="s">
        <v>8351</v>
      </c>
      <c r="K1597" s="44" t="s">
        <v>1174</v>
      </c>
      <c r="L1597" s="44" t="s">
        <v>8352</v>
      </c>
      <c r="M1597" s="52">
        <v>45946.650694444441</v>
      </c>
      <c r="N1597" s="52">
        <v>45952.708333333336</v>
      </c>
      <c r="O1597" s="44" t="s">
        <v>37</v>
      </c>
      <c r="P1597" s="44" t="s">
        <v>37</v>
      </c>
      <c r="Q1597" s="44" t="s">
        <v>3805</v>
      </c>
      <c r="R1597" s="44" t="s">
        <v>3806</v>
      </c>
      <c r="S1597" s="44" t="s">
        <v>8353</v>
      </c>
      <c r="T1597" s="44" t="s">
        <v>3828</v>
      </c>
      <c r="U1597" s="44">
        <v>64</v>
      </c>
      <c r="V1597" s="44" t="s">
        <v>43</v>
      </c>
      <c r="W1597" s="44" t="str">
        <f>VLOOKUP(D1597,TIPOLOGIA!A:F,6,0)</f>
        <v>TERRESTRE</v>
      </c>
      <c r="X1597" s="44" t="s">
        <v>4908</v>
      </c>
      <c r="Y1597" s="44">
        <v>1</v>
      </c>
      <c r="Z1597" s="63">
        <f>IF(T1597="SOPORTE_TELEFÓNICO",'TARIFAS 2025'!$B$14,IF(V1597="PRINCIPAL",'TARIFAS 2025'!$B$11,IF(V1597="INTERMEDIA",'TARIFAS 2025'!$C$11,IF(V1597="LEJANA",'TARIFAS 2025'!$D$11))))</f>
        <v>36351</v>
      </c>
      <c r="AA1597" s="63">
        <f t="shared" si="25"/>
        <v>36351</v>
      </c>
    </row>
    <row r="1598" spans="1:27" s="35" customFormat="1">
      <c r="A1598" s="44" t="s">
        <v>73</v>
      </c>
      <c r="B1598" s="44" t="str">
        <f>VLOOKUP(A1598,'CENTROS DE COSTOS'!A:D,2,0)</f>
        <v>0036-0004</v>
      </c>
      <c r="C1598" s="44" t="str">
        <f>VLOOKUP(A1598,'CENTROS DE COSTOS'!A:D,3,0)</f>
        <v>Wompi Centro</v>
      </c>
      <c r="D1598" s="44">
        <v>25175</v>
      </c>
      <c r="E1598" s="44">
        <v>2892202</v>
      </c>
      <c r="F1598" s="44">
        <v>69312</v>
      </c>
      <c r="G1598" s="44" t="s">
        <v>35</v>
      </c>
      <c r="H1598" s="44" t="s">
        <v>620</v>
      </c>
      <c r="I1598" s="44" t="s">
        <v>640</v>
      </c>
      <c r="J1598" s="44" t="s">
        <v>8354</v>
      </c>
      <c r="K1598" s="44" t="s">
        <v>1174</v>
      </c>
      <c r="L1598" s="44" t="s">
        <v>8355</v>
      </c>
      <c r="M1598" s="52">
        <v>45946.603472222225</v>
      </c>
      <c r="N1598" s="52">
        <v>45952.708333333336</v>
      </c>
      <c r="O1598" s="44" t="s">
        <v>37</v>
      </c>
      <c r="P1598" s="44" t="s">
        <v>37</v>
      </c>
      <c r="Q1598" s="44" t="s">
        <v>3805</v>
      </c>
      <c r="R1598" s="44" t="s">
        <v>3806</v>
      </c>
      <c r="S1598" s="44" t="s">
        <v>8356</v>
      </c>
      <c r="T1598" s="44" t="s">
        <v>3828</v>
      </c>
      <c r="U1598" s="44">
        <v>40</v>
      </c>
      <c r="V1598" s="44" t="s">
        <v>43</v>
      </c>
      <c r="W1598" s="44" t="str">
        <f>VLOOKUP(D1598,TIPOLOGIA!A:F,6,0)</f>
        <v>TERRESTRE</v>
      </c>
      <c r="X1598" s="44" t="s">
        <v>5226</v>
      </c>
      <c r="Y1598" s="44">
        <v>1</v>
      </c>
      <c r="Z1598" s="63">
        <f>IF(T1598="SOPORTE_TELEFÓNICO",'TARIFAS 2025'!$B$14,IF(V1598="PRINCIPAL",'TARIFAS 2025'!$B$11,IF(V1598="INTERMEDIA",'TARIFAS 2025'!$C$11,IF(V1598="LEJANA",'TARIFAS 2025'!$D$11))))</f>
        <v>36351</v>
      </c>
      <c r="AA1598" s="63">
        <f t="shared" ref="AA1598:AA1661" si="26">Z1598*Y1598</f>
        <v>36351</v>
      </c>
    </row>
    <row r="1599" spans="1:27" s="35" customFormat="1">
      <c r="A1599" s="44" t="s">
        <v>79</v>
      </c>
      <c r="B1599" s="44" t="str">
        <f>VLOOKUP(A1599,'CENTROS DE COSTOS'!A:D,2,0)</f>
        <v>0036-0003</v>
      </c>
      <c r="C1599" s="44" t="str">
        <f>VLOOKUP(A1599,'CENTROS DE COSTOS'!A:D,3,0)</f>
        <v>Wompi Suroccidente</v>
      </c>
      <c r="D1599" s="44">
        <v>76563</v>
      </c>
      <c r="E1599" s="44">
        <v>2892237</v>
      </c>
      <c r="F1599" s="44">
        <v>61899</v>
      </c>
      <c r="G1599" s="44" t="s">
        <v>35</v>
      </c>
      <c r="H1599" s="44" t="s">
        <v>1103</v>
      </c>
      <c r="I1599" s="44" t="s">
        <v>1125</v>
      </c>
      <c r="J1599" s="44" t="s">
        <v>8357</v>
      </c>
      <c r="K1599" s="44" t="s">
        <v>1174</v>
      </c>
      <c r="L1599" s="44" t="s">
        <v>8358</v>
      </c>
      <c r="M1599" s="52">
        <v>45946.611111111109</v>
      </c>
      <c r="N1599" s="52">
        <v>45952.709027777775</v>
      </c>
      <c r="O1599" s="44" t="s">
        <v>37</v>
      </c>
      <c r="P1599" s="44" t="s">
        <v>37</v>
      </c>
      <c r="Q1599" s="44" t="s">
        <v>3805</v>
      </c>
      <c r="R1599" s="44" t="s">
        <v>3806</v>
      </c>
      <c r="S1599" s="44" t="s">
        <v>8359</v>
      </c>
      <c r="T1599" s="44" t="s">
        <v>3828</v>
      </c>
      <c r="U1599" s="44">
        <v>24</v>
      </c>
      <c r="V1599" s="44" t="s">
        <v>43</v>
      </c>
      <c r="W1599" s="44" t="str">
        <f>VLOOKUP(D1599,TIPOLOGIA!A:F,6,0)</f>
        <v>TERRESTRE</v>
      </c>
      <c r="X1599" s="44" t="s">
        <v>5226</v>
      </c>
      <c r="Y1599" s="44">
        <v>1</v>
      </c>
      <c r="Z1599" s="63">
        <f>IF(T1599="SOPORTE_TELEFÓNICO",'TARIFAS 2025'!$B$14,IF(V1599="PRINCIPAL",'TARIFAS 2025'!$B$11,IF(V1599="INTERMEDIA",'TARIFAS 2025'!$C$11,IF(V1599="LEJANA",'TARIFAS 2025'!$D$11))))</f>
        <v>36351</v>
      </c>
      <c r="AA1599" s="63">
        <f t="shared" si="26"/>
        <v>36351</v>
      </c>
    </row>
    <row r="1600" spans="1:27" s="35" customFormat="1">
      <c r="A1600" s="44" t="s">
        <v>79</v>
      </c>
      <c r="B1600" s="44" t="str">
        <f>VLOOKUP(A1600,'CENTROS DE COSTOS'!A:D,2,0)</f>
        <v>0036-0003</v>
      </c>
      <c r="C1600" s="44" t="str">
        <f>VLOOKUP(A1600,'CENTROS DE COSTOS'!A:D,3,0)</f>
        <v>Wompi Suroccidente</v>
      </c>
      <c r="D1600" s="44">
        <v>76563</v>
      </c>
      <c r="E1600" s="44">
        <v>2892083</v>
      </c>
      <c r="F1600" s="44">
        <v>33536</v>
      </c>
      <c r="G1600" s="44" t="s">
        <v>35</v>
      </c>
      <c r="H1600" s="44" t="s">
        <v>1103</v>
      </c>
      <c r="I1600" s="44" t="s">
        <v>1125</v>
      </c>
      <c r="J1600" s="44" t="s">
        <v>8360</v>
      </c>
      <c r="K1600" s="44" t="s">
        <v>1174</v>
      </c>
      <c r="L1600" s="44" t="s">
        <v>8361</v>
      </c>
      <c r="M1600" s="52">
        <v>45946.607638888891</v>
      </c>
      <c r="N1600" s="52">
        <v>45952.709722222222</v>
      </c>
      <c r="O1600" s="44" t="s">
        <v>37</v>
      </c>
      <c r="P1600" s="44" t="s">
        <v>37</v>
      </c>
      <c r="Q1600" s="44" t="s">
        <v>3805</v>
      </c>
      <c r="R1600" s="44" t="s">
        <v>3806</v>
      </c>
      <c r="S1600" s="44" t="s">
        <v>8362</v>
      </c>
      <c r="T1600" s="44" t="s">
        <v>3828</v>
      </c>
      <c r="U1600" s="44">
        <v>56</v>
      </c>
      <c r="V1600" s="44" t="s">
        <v>43</v>
      </c>
      <c r="W1600" s="44" t="str">
        <f>VLOOKUP(D1600,TIPOLOGIA!A:F,6,0)</f>
        <v>TERRESTRE</v>
      </c>
      <c r="X1600" s="44" t="s">
        <v>5226</v>
      </c>
      <c r="Y1600" s="44">
        <v>1</v>
      </c>
      <c r="Z1600" s="63">
        <f>IF(T1600="SOPORTE_TELEFÓNICO",'TARIFAS 2025'!$B$14,IF(V1600="PRINCIPAL",'TARIFAS 2025'!$B$11,IF(V1600="INTERMEDIA",'TARIFAS 2025'!$C$11,IF(V1600="LEJANA",'TARIFAS 2025'!$D$11))))</f>
        <v>36351</v>
      </c>
      <c r="AA1600" s="63">
        <f t="shared" si="26"/>
        <v>36351</v>
      </c>
    </row>
    <row r="1601" spans="1:27" s="35" customFormat="1">
      <c r="A1601" s="44" t="s">
        <v>83</v>
      </c>
      <c r="B1601" s="44" t="str">
        <f>VLOOKUP(A1601,'CENTROS DE COSTOS'!A:D,2,0)</f>
        <v>0036-0007</v>
      </c>
      <c r="C1601" s="44" t="str">
        <f>VLOOKUP(A1601,'CENTROS DE COSTOS'!A:D,3,0)</f>
        <v>Wompi Santander</v>
      </c>
      <c r="D1601" s="44">
        <v>54001</v>
      </c>
      <c r="E1601" s="44">
        <v>2917843</v>
      </c>
      <c r="F1601" s="44">
        <v>74540</v>
      </c>
      <c r="G1601" s="44" t="s">
        <v>35</v>
      </c>
      <c r="H1601" s="44" t="s">
        <v>893</v>
      </c>
      <c r="I1601" s="44" t="s">
        <v>83</v>
      </c>
      <c r="J1601" s="44" t="s">
        <v>8363</v>
      </c>
      <c r="K1601" s="44" t="s">
        <v>1174</v>
      </c>
      <c r="L1601" s="44" t="s">
        <v>8364</v>
      </c>
      <c r="M1601" s="52">
        <v>45952.379861111112</v>
      </c>
      <c r="N1601" s="52">
        <v>45952.818749999999</v>
      </c>
      <c r="O1601" s="44" t="s">
        <v>37</v>
      </c>
      <c r="P1601" s="44" t="s">
        <v>37</v>
      </c>
      <c r="Q1601" s="44" t="s">
        <v>3805</v>
      </c>
      <c r="R1601" s="44" t="s">
        <v>3806</v>
      </c>
      <c r="S1601" s="44" t="s">
        <v>8365</v>
      </c>
      <c r="T1601" s="44" t="s">
        <v>1178</v>
      </c>
      <c r="U1601" s="44">
        <v>24</v>
      </c>
      <c r="V1601" s="44" t="s">
        <v>42</v>
      </c>
      <c r="W1601" s="44" t="str">
        <f>VLOOKUP(D1601,TIPOLOGIA!A:F,6,0)</f>
        <v>TERRESTRE</v>
      </c>
      <c r="X1601" s="44" t="s">
        <v>5226</v>
      </c>
      <c r="Y1601" s="44">
        <v>1</v>
      </c>
      <c r="Z1601" s="63">
        <f>IF(T1601="SOPORTE_TELEFÓNICO",'TARIFAS 2025'!$B$14,IF(V1601="PRINCIPAL",'TARIFAS 2025'!$B$11,IF(V1601="INTERMEDIA",'TARIFAS 2025'!$C$11,IF(V1601="LEJANA",'TARIFAS 2025'!$D$11))))</f>
        <v>31419</v>
      </c>
      <c r="AA1601" s="63">
        <f t="shared" si="26"/>
        <v>31419</v>
      </c>
    </row>
    <row r="1602" spans="1:27" s="35" customFormat="1">
      <c r="A1602" s="44" t="s">
        <v>92</v>
      </c>
      <c r="B1602" s="44" t="str">
        <f>VLOOKUP(A1602,'CENTROS DE COSTOS'!A:D,2,0)</f>
        <v>0036-0006</v>
      </c>
      <c r="C1602" s="44" t="str">
        <f>VLOOKUP(A1602,'CENTROS DE COSTOS'!A:D,3,0)</f>
        <v>Wompi Oriente</v>
      </c>
      <c r="D1602" s="44">
        <v>41001</v>
      </c>
      <c r="E1602" s="44">
        <v>2915867</v>
      </c>
      <c r="F1602" s="44">
        <v>65602</v>
      </c>
      <c r="G1602" s="44" t="s">
        <v>35</v>
      </c>
      <c r="H1602" s="44" t="s">
        <v>742</v>
      </c>
      <c r="I1602" s="44" t="s">
        <v>92</v>
      </c>
      <c r="J1602" s="44" t="s">
        <v>2310</v>
      </c>
      <c r="K1602" s="44" t="s">
        <v>1174</v>
      </c>
      <c r="L1602" s="44" t="s">
        <v>8366</v>
      </c>
      <c r="M1602" s="52">
        <v>45951.681944444441</v>
      </c>
      <c r="N1602" s="52">
        <v>45952.855555555558</v>
      </c>
      <c r="O1602" s="44" t="s">
        <v>37</v>
      </c>
      <c r="P1602" s="44" t="s">
        <v>37</v>
      </c>
      <c r="Q1602" s="44" t="s">
        <v>3805</v>
      </c>
      <c r="R1602" s="44" t="s">
        <v>3806</v>
      </c>
      <c r="S1602" s="44" t="s">
        <v>8367</v>
      </c>
      <c r="T1602" s="44" t="s">
        <v>1178</v>
      </c>
      <c r="U1602" s="44">
        <v>40</v>
      </c>
      <c r="V1602" s="44" t="s">
        <v>42</v>
      </c>
      <c r="W1602" s="44" t="str">
        <f>VLOOKUP(D1602,TIPOLOGIA!A:F,6,0)</f>
        <v>TERRESTRE</v>
      </c>
      <c r="X1602" s="44" t="s">
        <v>2221</v>
      </c>
      <c r="Y1602" s="44">
        <v>1</v>
      </c>
      <c r="Z1602" s="63">
        <f>IF(T1602="SOPORTE_TELEFÓNICO",'TARIFAS 2025'!$B$14,IF(V1602="PRINCIPAL",'TARIFAS 2025'!$B$11,IF(V1602="INTERMEDIA",'TARIFAS 2025'!$C$11,IF(V1602="LEJANA",'TARIFAS 2025'!$D$11))))</f>
        <v>31419</v>
      </c>
      <c r="AA1602" s="63">
        <f t="shared" si="26"/>
        <v>31419</v>
      </c>
    </row>
    <row r="1603" spans="1:27" s="35" customFormat="1">
      <c r="A1603" s="44" t="s">
        <v>90</v>
      </c>
      <c r="B1603" s="44" t="str">
        <f>VLOOKUP(A1603,'CENTROS DE COSTOS'!A:D,2,0)</f>
        <v>0036-0005</v>
      </c>
      <c r="C1603" s="44" t="str">
        <f>VLOOKUP(A1603,'CENTROS DE COSTOS'!A:D,3,0)</f>
        <v>Wompi Noroccidente</v>
      </c>
      <c r="D1603" s="44">
        <v>5001</v>
      </c>
      <c r="E1603" s="44">
        <v>2895041</v>
      </c>
      <c r="F1603" s="44">
        <v>65203</v>
      </c>
      <c r="G1603" s="44" t="s">
        <v>35</v>
      </c>
      <c r="H1603" s="44" t="s">
        <v>122</v>
      </c>
      <c r="I1603" s="44" t="s">
        <v>2044</v>
      </c>
      <c r="J1603" s="44" t="s">
        <v>8368</v>
      </c>
      <c r="K1603" s="44" t="s">
        <v>1174</v>
      </c>
      <c r="L1603" s="44" t="s">
        <v>8369</v>
      </c>
      <c r="M1603" s="52">
        <v>45947.366666666669</v>
      </c>
      <c r="N1603" s="52">
        <v>45953.345138888886</v>
      </c>
      <c r="O1603" s="44" t="s">
        <v>37</v>
      </c>
      <c r="P1603" s="44" t="s">
        <v>37</v>
      </c>
      <c r="Q1603" s="44" t="s">
        <v>3805</v>
      </c>
      <c r="R1603" s="44" t="s">
        <v>3806</v>
      </c>
      <c r="S1603" s="44" t="s">
        <v>8370</v>
      </c>
      <c r="T1603" s="44" t="s">
        <v>1178</v>
      </c>
      <c r="U1603" s="44">
        <v>64</v>
      </c>
      <c r="V1603" s="44" t="s">
        <v>42</v>
      </c>
      <c r="W1603" s="44" t="str">
        <f>VLOOKUP(D1603,TIPOLOGIA!A:F,6,0)</f>
        <v>TERRESTRE</v>
      </c>
      <c r="X1603" s="44" t="s">
        <v>1497</v>
      </c>
      <c r="Y1603" s="44">
        <v>1</v>
      </c>
      <c r="Z1603" s="63">
        <f>IF(T1603="SOPORTE_TELEFÓNICO",'TARIFAS 2025'!$B$14,IF(V1603="PRINCIPAL",'TARIFAS 2025'!$B$11,IF(V1603="INTERMEDIA",'TARIFAS 2025'!$C$11,IF(V1603="LEJANA",'TARIFAS 2025'!$D$11))))</f>
        <v>31419</v>
      </c>
      <c r="AA1603" s="63">
        <f t="shared" si="26"/>
        <v>31419</v>
      </c>
    </row>
    <row r="1604" spans="1:27" s="35" customFormat="1">
      <c r="A1604" s="44" t="s">
        <v>90</v>
      </c>
      <c r="B1604" s="44" t="str">
        <f>VLOOKUP(A1604,'CENTROS DE COSTOS'!A:D,2,0)</f>
        <v>0036-0005</v>
      </c>
      <c r="C1604" s="44" t="str">
        <f>VLOOKUP(A1604,'CENTROS DE COSTOS'!A:D,3,0)</f>
        <v>Wompi Noroccidente</v>
      </c>
      <c r="D1604" s="44">
        <v>5001</v>
      </c>
      <c r="E1604" s="44">
        <v>2900033</v>
      </c>
      <c r="F1604" s="44">
        <v>16981</v>
      </c>
      <c r="G1604" s="44" t="s">
        <v>35</v>
      </c>
      <c r="H1604" s="44" t="s">
        <v>122</v>
      </c>
      <c r="I1604" s="44" t="s">
        <v>90</v>
      </c>
      <c r="J1604" s="44" t="s">
        <v>8371</v>
      </c>
      <c r="K1604" s="44" t="s">
        <v>1174</v>
      </c>
      <c r="L1604" s="44" t="s">
        <v>8372</v>
      </c>
      <c r="M1604" s="52">
        <v>45950.333333333336</v>
      </c>
      <c r="N1604" s="52">
        <v>45953.34652777778</v>
      </c>
      <c r="O1604" s="44" t="s">
        <v>37</v>
      </c>
      <c r="P1604" s="44" t="s">
        <v>37</v>
      </c>
      <c r="Q1604" s="44" t="s">
        <v>3805</v>
      </c>
      <c r="R1604" s="44" t="s">
        <v>3806</v>
      </c>
      <c r="S1604" s="44" t="s">
        <v>8373</v>
      </c>
      <c r="T1604" s="44" t="s">
        <v>1178</v>
      </c>
      <c r="U1604" s="44">
        <v>64</v>
      </c>
      <c r="V1604" s="44" t="s">
        <v>42</v>
      </c>
      <c r="W1604" s="44" t="str">
        <f>VLOOKUP(D1604,TIPOLOGIA!A:F,6,0)</f>
        <v>TERRESTRE</v>
      </c>
      <c r="X1604" s="44" t="s">
        <v>3837</v>
      </c>
      <c r="Y1604" s="44">
        <v>1</v>
      </c>
      <c r="Z1604" s="63">
        <f>IF(T1604="SOPORTE_TELEFÓNICO",'TARIFAS 2025'!$B$14,IF(V1604="PRINCIPAL",'TARIFAS 2025'!$B$11,IF(V1604="INTERMEDIA",'TARIFAS 2025'!$C$11,IF(V1604="LEJANA",'TARIFAS 2025'!$D$11))))</f>
        <v>31419</v>
      </c>
      <c r="AA1604" s="63">
        <f t="shared" si="26"/>
        <v>31419</v>
      </c>
    </row>
    <row r="1605" spans="1:27" s="35" customFormat="1">
      <c r="A1605" s="44" t="s">
        <v>90</v>
      </c>
      <c r="B1605" s="44" t="str">
        <f>VLOOKUP(A1605,'CENTROS DE COSTOS'!A:D,2,0)</f>
        <v>0036-0005</v>
      </c>
      <c r="C1605" s="44" t="str">
        <f>VLOOKUP(A1605,'CENTROS DE COSTOS'!A:D,3,0)</f>
        <v>Wompi Noroccidente</v>
      </c>
      <c r="D1605" s="44">
        <v>5001</v>
      </c>
      <c r="E1605" s="44">
        <v>2900307</v>
      </c>
      <c r="F1605" s="44">
        <v>15610</v>
      </c>
      <c r="G1605" s="44" t="s">
        <v>35</v>
      </c>
      <c r="H1605" s="44" t="s">
        <v>122</v>
      </c>
      <c r="I1605" s="44" t="s">
        <v>90</v>
      </c>
      <c r="J1605" s="44" t="s">
        <v>8374</v>
      </c>
      <c r="K1605" s="44" t="s">
        <v>1174</v>
      </c>
      <c r="L1605" s="44" t="s">
        <v>8375</v>
      </c>
      <c r="M1605" s="52">
        <v>45950.333333333336</v>
      </c>
      <c r="N1605" s="52">
        <v>45953.347222222219</v>
      </c>
      <c r="O1605" s="44" t="s">
        <v>37</v>
      </c>
      <c r="P1605" s="44" t="s">
        <v>37</v>
      </c>
      <c r="Q1605" s="44" t="s">
        <v>3805</v>
      </c>
      <c r="R1605" s="44" t="s">
        <v>3806</v>
      </c>
      <c r="S1605" s="44" t="s">
        <v>8376</v>
      </c>
      <c r="T1605" s="44" t="s">
        <v>1178</v>
      </c>
      <c r="U1605" s="44">
        <v>32</v>
      </c>
      <c r="V1605" s="44" t="s">
        <v>42</v>
      </c>
      <c r="W1605" s="44" t="str">
        <f>VLOOKUP(D1605,TIPOLOGIA!A:F,6,0)</f>
        <v>TERRESTRE</v>
      </c>
      <c r="X1605" s="44" t="s">
        <v>3837</v>
      </c>
      <c r="Y1605" s="44">
        <v>1</v>
      </c>
      <c r="Z1605" s="63">
        <f>IF(T1605="SOPORTE_TELEFÓNICO",'TARIFAS 2025'!$B$14,IF(V1605="PRINCIPAL",'TARIFAS 2025'!$B$11,IF(V1605="INTERMEDIA",'TARIFAS 2025'!$C$11,IF(V1605="LEJANA",'TARIFAS 2025'!$D$11))))</f>
        <v>31419</v>
      </c>
      <c r="AA1605" s="63">
        <f t="shared" si="26"/>
        <v>31419</v>
      </c>
    </row>
    <row r="1606" spans="1:27" s="35" customFormat="1">
      <c r="A1606" s="44" t="s">
        <v>90</v>
      </c>
      <c r="B1606" s="44" t="str">
        <f>VLOOKUP(A1606,'CENTROS DE COSTOS'!A:D,2,0)</f>
        <v>0036-0005</v>
      </c>
      <c r="C1606" s="44" t="str">
        <f>VLOOKUP(A1606,'CENTROS DE COSTOS'!A:D,3,0)</f>
        <v>Wompi Noroccidente</v>
      </c>
      <c r="D1606" s="44">
        <v>5001</v>
      </c>
      <c r="E1606" s="44">
        <v>2900797</v>
      </c>
      <c r="F1606" s="44">
        <v>45522</v>
      </c>
      <c r="G1606" s="44" t="s">
        <v>35</v>
      </c>
      <c r="H1606" s="44" t="s">
        <v>122</v>
      </c>
      <c r="I1606" s="44" t="s">
        <v>2044</v>
      </c>
      <c r="J1606" s="44" t="s">
        <v>3255</v>
      </c>
      <c r="K1606" s="44" t="s">
        <v>1174</v>
      </c>
      <c r="L1606" s="44" t="s">
        <v>8377</v>
      </c>
      <c r="M1606" s="52">
        <v>45950.333333333336</v>
      </c>
      <c r="N1606" s="52">
        <v>45953.347916666666</v>
      </c>
      <c r="O1606" s="44" t="s">
        <v>37</v>
      </c>
      <c r="P1606" s="44" t="s">
        <v>37</v>
      </c>
      <c r="Q1606" s="44" t="s">
        <v>3805</v>
      </c>
      <c r="R1606" s="44" t="s">
        <v>3806</v>
      </c>
      <c r="S1606" s="44" t="s">
        <v>8378</v>
      </c>
      <c r="T1606" s="44" t="s">
        <v>1178</v>
      </c>
      <c r="U1606" s="44">
        <v>64</v>
      </c>
      <c r="V1606" s="44" t="s">
        <v>42</v>
      </c>
      <c r="W1606" s="44" t="str">
        <f>VLOOKUP(D1606,TIPOLOGIA!A:F,6,0)</f>
        <v>TERRESTRE</v>
      </c>
      <c r="X1606" s="44" t="s">
        <v>3837</v>
      </c>
      <c r="Y1606" s="44">
        <v>1</v>
      </c>
      <c r="Z1606" s="63">
        <f>IF(T1606="SOPORTE_TELEFÓNICO",'TARIFAS 2025'!$B$14,IF(V1606="PRINCIPAL",'TARIFAS 2025'!$B$11,IF(V1606="INTERMEDIA",'TARIFAS 2025'!$C$11,IF(V1606="LEJANA",'TARIFAS 2025'!$D$11))))</f>
        <v>31419</v>
      </c>
      <c r="AA1606" s="63">
        <f t="shared" si="26"/>
        <v>31419</v>
      </c>
    </row>
    <row r="1607" spans="1:27" s="35" customFormat="1">
      <c r="A1607" s="44" t="s">
        <v>90</v>
      </c>
      <c r="B1607" s="44" t="str">
        <f>VLOOKUP(A1607,'CENTROS DE COSTOS'!A:D,2,0)</f>
        <v>0036-0005</v>
      </c>
      <c r="C1607" s="44" t="str">
        <f>VLOOKUP(A1607,'CENTROS DE COSTOS'!A:D,3,0)</f>
        <v>Wompi Noroccidente</v>
      </c>
      <c r="D1607" s="44">
        <v>5001</v>
      </c>
      <c r="E1607" s="44">
        <v>2907326</v>
      </c>
      <c r="F1607" s="44">
        <v>80635</v>
      </c>
      <c r="G1607" s="44" t="s">
        <v>35</v>
      </c>
      <c r="H1607" s="44" t="s">
        <v>122</v>
      </c>
      <c r="I1607" s="44" t="s">
        <v>2044</v>
      </c>
      <c r="J1607" s="44" t="s">
        <v>8379</v>
      </c>
      <c r="K1607" s="44" t="s">
        <v>1174</v>
      </c>
      <c r="L1607" s="44" t="s">
        <v>8380</v>
      </c>
      <c r="M1607" s="52">
        <v>45950.613888888889</v>
      </c>
      <c r="N1607" s="52">
        <v>45953.348611111112</v>
      </c>
      <c r="O1607" s="44" t="s">
        <v>37</v>
      </c>
      <c r="P1607" s="44" t="s">
        <v>37</v>
      </c>
      <c r="Q1607" s="44" t="s">
        <v>3805</v>
      </c>
      <c r="R1607" s="44" t="s">
        <v>3806</v>
      </c>
      <c r="S1607" s="44" t="s">
        <v>8381</v>
      </c>
      <c r="T1607" s="44" t="s">
        <v>1178</v>
      </c>
      <c r="U1607" s="44">
        <v>16</v>
      </c>
      <c r="V1607" s="44" t="s">
        <v>42</v>
      </c>
      <c r="W1607" s="44" t="str">
        <f>VLOOKUP(D1607,TIPOLOGIA!A:F,6,0)</f>
        <v>TERRESTRE</v>
      </c>
      <c r="X1607" s="44" t="s">
        <v>3837</v>
      </c>
      <c r="Y1607" s="44">
        <v>1</v>
      </c>
      <c r="Z1607" s="63">
        <f>IF(T1607="SOPORTE_TELEFÓNICO",'TARIFAS 2025'!$B$14,IF(V1607="PRINCIPAL",'TARIFAS 2025'!$B$11,IF(V1607="INTERMEDIA",'TARIFAS 2025'!$C$11,IF(V1607="LEJANA",'TARIFAS 2025'!$D$11))))</f>
        <v>31419</v>
      </c>
      <c r="AA1607" s="63">
        <f t="shared" si="26"/>
        <v>31419</v>
      </c>
    </row>
    <row r="1608" spans="1:27" s="35" customFormat="1">
      <c r="A1608" s="44" t="s">
        <v>90</v>
      </c>
      <c r="B1608" s="44" t="str">
        <f>VLOOKUP(A1608,'CENTROS DE COSTOS'!A:D,2,0)</f>
        <v>0036-0005</v>
      </c>
      <c r="C1608" s="44" t="str">
        <f>VLOOKUP(A1608,'CENTROS DE COSTOS'!A:D,3,0)</f>
        <v>Wompi Noroccidente</v>
      </c>
      <c r="D1608" s="44">
        <v>5001</v>
      </c>
      <c r="E1608" s="44">
        <v>2901723</v>
      </c>
      <c r="F1608" s="44">
        <v>67352</v>
      </c>
      <c r="G1608" s="44" t="s">
        <v>35</v>
      </c>
      <c r="H1608" s="44" t="s">
        <v>122</v>
      </c>
      <c r="I1608" s="44" t="s">
        <v>2044</v>
      </c>
      <c r="J1608" s="44" t="s">
        <v>3850</v>
      </c>
      <c r="K1608" s="44" t="s">
        <v>1174</v>
      </c>
      <c r="L1608" s="44" t="s">
        <v>8382</v>
      </c>
      <c r="M1608" s="52">
        <v>45950.333333333336</v>
      </c>
      <c r="N1608" s="52">
        <v>45953.348611111112</v>
      </c>
      <c r="O1608" s="44" t="s">
        <v>37</v>
      </c>
      <c r="P1608" s="44" t="s">
        <v>37</v>
      </c>
      <c r="Q1608" s="44" t="s">
        <v>3805</v>
      </c>
      <c r="R1608" s="44" t="s">
        <v>3806</v>
      </c>
      <c r="S1608" s="44" t="s">
        <v>8383</v>
      </c>
      <c r="T1608" s="44" t="s">
        <v>1178</v>
      </c>
      <c r="U1608" s="44">
        <v>64</v>
      </c>
      <c r="V1608" s="44" t="s">
        <v>42</v>
      </c>
      <c r="W1608" s="44" t="str">
        <f>VLOOKUP(D1608,TIPOLOGIA!A:F,6,0)</f>
        <v>TERRESTRE</v>
      </c>
      <c r="X1608" s="44" t="s">
        <v>3837</v>
      </c>
      <c r="Y1608" s="44">
        <v>1</v>
      </c>
      <c r="Z1608" s="63">
        <f>IF(T1608="SOPORTE_TELEFÓNICO",'TARIFAS 2025'!$B$14,IF(V1608="PRINCIPAL",'TARIFAS 2025'!$B$11,IF(V1608="INTERMEDIA",'TARIFAS 2025'!$C$11,IF(V1608="LEJANA",'TARIFAS 2025'!$D$11))))</f>
        <v>31419</v>
      </c>
      <c r="AA1608" s="63">
        <f t="shared" si="26"/>
        <v>31419</v>
      </c>
    </row>
    <row r="1609" spans="1:27" s="35" customFormat="1">
      <c r="A1609" s="44" t="s">
        <v>90</v>
      </c>
      <c r="B1609" s="44" t="str">
        <f>VLOOKUP(A1609,'CENTROS DE COSTOS'!A:D,2,0)</f>
        <v>0036-0005</v>
      </c>
      <c r="C1609" s="44" t="str">
        <f>VLOOKUP(A1609,'CENTROS DE COSTOS'!A:D,3,0)</f>
        <v>Wompi Noroccidente</v>
      </c>
      <c r="D1609" s="44">
        <v>5001</v>
      </c>
      <c r="E1609" s="44">
        <v>2900932</v>
      </c>
      <c r="F1609" s="44">
        <v>53402</v>
      </c>
      <c r="G1609" s="44" t="s">
        <v>35</v>
      </c>
      <c r="H1609" s="44" t="s">
        <v>122</v>
      </c>
      <c r="I1609" s="44" t="s">
        <v>2044</v>
      </c>
      <c r="J1609" s="44" t="s">
        <v>8384</v>
      </c>
      <c r="K1609" s="44" t="s">
        <v>1174</v>
      </c>
      <c r="L1609" s="44" t="s">
        <v>8385</v>
      </c>
      <c r="M1609" s="52">
        <v>45950.333333333336</v>
      </c>
      <c r="N1609" s="52">
        <v>45953.348611111112</v>
      </c>
      <c r="O1609" s="44" t="s">
        <v>37</v>
      </c>
      <c r="P1609" s="44" t="s">
        <v>37</v>
      </c>
      <c r="Q1609" s="44" t="s">
        <v>3805</v>
      </c>
      <c r="R1609" s="44" t="s">
        <v>3806</v>
      </c>
      <c r="S1609" s="44" t="s">
        <v>8386</v>
      </c>
      <c r="T1609" s="44" t="s">
        <v>1178</v>
      </c>
      <c r="U1609" s="44">
        <v>16</v>
      </c>
      <c r="V1609" s="44" t="s">
        <v>42</v>
      </c>
      <c r="W1609" s="44" t="str">
        <f>VLOOKUP(D1609,TIPOLOGIA!A:F,6,0)</f>
        <v>TERRESTRE</v>
      </c>
      <c r="X1609" s="44" t="s">
        <v>3837</v>
      </c>
      <c r="Y1609" s="44">
        <v>1</v>
      </c>
      <c r="Z1609" s="63">
        <f>IF(T1609="SOPORTE_TELEFÓNICO",'TARIFAS 2025'!$B$14,IF(V1609="PRINCIPAL",'TARIFAS 2025'!$B$11,IF(V1609="INTERMEDIA",'TARIFAS 2025'!$C$11,IF(V1609="LEJANA",'TARIFAS 2025'!$D$11))))</f>
        <v>31419</v>
      </c>
      <c r="AA1609" s="63">
        <f t="shared" si="26"/>
        <v>31419</v>
      </c>
    </row>
    <row r="1610" spans="1:27" s="35" customFormat="1">
      <c r="A1610" s="44" t="s">
        <v>90</v>
      </c>
      <c r="B1610" s="44" t="str">
        <f>VLOOKUP(A1610,'CENTROS DE COSTOS'!A:D,2,0)</f>
        <v>0036-0005</v>
      </c>
      <c r="C1610" s="44" t="str">
        <f>VLOOKUP(A1610,'CENTROS DE COSTOS'!A:D,3,0)</f>
        <v>Wompi Noroccidente</v>
      </c>
      <c r="D1610" s="44">
        <v>5631</v>
      </c>
      <c r="E1610" s="44">
        <v>2900137</v>
      </c>
      <c r="F1610" s="44">
        <v>58490</v>
      </c>
      <c r="G1610" s="44" t="s">
        <v>35</v>
      </c>
      <c r="H1610" s="44" t="s">
        <v>122</v>
      </c>
      <c r="I1610" s="44" t="s">
        <v>216</v>
      </c>
      <c r="J1610" s="44" t="s">
        <v>8387</v>
      </c>
      <c r="K1610" s="44" t="s">
        <v>1174</v>
      </c>
      <c r="L1610" s="44" t="s">
        <v>8388</v>
      </c>
      <c r="M1610" s="52">
        <v>45950.333333333336</v>
      </c>
      <c r="N1610" s="52">
        <v>45953.348611111112</v>
      </c>
      <c r="O1610" s="44" t="s">
        <v>37</v>
      </c>
      <c r="P1610" s="44" t="s">
        <v>37</v>
      </c>
      <c r="Q1610" s="44" t="s">
        <v>3805</v>
      </c>
      <c r="R1610" s="44" t="s">
        <v>3806</v>
      </c>
      <c r="S1610" s="44" t="s">
        <v>8389</v>
      </c>
      <c r="T1610" s="44" t="s">
        <v>1178</v>
      </c>
      <c r="U1610" s="44">
        <v>56</v>
      </c>
      <c r="V1610" s="44" t="s">
        <v>42</v>
      </c>
      <c r="W1610" s="44" t="str">
        <f>VLOOKUP(D1610,TIPOLOGIA!A:F,6,0)</f>
        <v>TERRESTRE</v>
      </c>
      <c r="X1610" s="44" t="s">
        <v>3837</v>
      </c>
      <c r="Y1610" s="44">
        <v>1</v>
      </c>
      <c r="Z1610" s="63">
        <f>IF(T1610="SOPORTE_TELEFÓNICO",'TARIFAS 2025'!$B$14,IF(V1610="PRINCIPAL",'TARIFAS 2025'!$B$11,IF(V1610="INTERMEDIA",'TARIFAS 2025'!$C$11,IF(V1610="LEJANA",'TARIFAS 2025'!$D$11))))</f>
        <v>31419</v>
      </c>
      <c r="AA1610" s="63">
        <f t="shared" si="26"/>
        <v>31419</v>
      </c>
    </row>
    <row r="1611" spans="1:27" s="35" customFormat="1">
      <c r="A1611" s="44" t="s">
        <v>90</v>
      </c>
      <c r="B1611" s="44" t="str">
        <f>VLOOKUP(A1611,'CENTROS DE COSTOS'!A:D,2,0)</f>
        <v>0036-0005</v>
      </c>
      <c r="C1611" s="44" t="str">
        <f>VLOOKUP(A1611,'CENTROS DE COSTOS'!A:D,3,0)</f>
        <v>Wompi Noroccidente</v>
      </c>
      <c r="D1611" s="44">
        <v>5266</v>
      </c>
      <c r="E1611" s="44">
        <v>2909129</v>
      </c>
      <c r="F1611" s="44">
        <v>12321</v>
      </c>
      <c r="G1611" s="44" t="s">
        <v>35</v>
      </c>
      <c r="H1611" s="44" t="s">
        <v>122</v>
      </c>
      <c r="I1611" s="44" t="s">
        <v>182</v>
      </c>
      <c r="J1611" s="44" t="s">
        <v>8390</v>
      </c>
      <c r="K1611" s="44" t="s">
        <v>1174</v>
      </c>
      <c r="L1611" s="44" t="s">
        <v>8391</v>
      </c>
      <c r="M1611" s="52">
        <v>45950.697222222225</v>
      </c>
      <c r="N1611" s="52">
        <v>45953.349305555559</v>
      </c>
      <c r="O1611" s="44" t="s">
        <v>37</v>
      </c>
      <c r="P1611" s="44" t="s">
        <v>37</v>
      </c>
      <c r="Q1611" s="44" t="s">
        <v>3805</v>
      </c>
      <c r="R1611" s="44" t="s">
        <v>3806</v>
      </c>
      <c r="S1611" s="44" t="s">
        <v>8392</v>
      </c>
      <c r="T1611" s="44" t="s">
        <v>1178</v>
      </c>
      <c r="U1611" s="44">
        <v>32</v>
      </c>
      <c r="V1611" s="44" t="s">
        <v>42</v>
      </c>
      <c r="W1611" s="44" t="str">
        <f>VLOOKUP(D1611,TIPOLOGIA!A:F,6,0)</f>
        <v>TERRESTRE</v>
      </c>
      <c r="X1611" s="44" t="s">
        <v>3837</v>
      </c>
      <c r="Y1611" s="44">
        <v>1</v>
      </c>
      <c r="Z1611" s="63">
        <f>IF(T1611="SOPORTE_TELEFÓNICO",'TARIFAS 2025'!$B$14,IF(V1611="PRINCIPAL",'TARIFAS 2025'!$B$11,IF(V1611="INTERMEDIA",'TARIFAS 2025'!$C$11,IF(V1611="LEJANA",'TARIFAS 2025'!$D$11))))</f>
        <v>31419</v>
      </c>
      <c r="AA1611" s="63">
        <f t="shared" si="26"/>
        <v>31419</v>
      </c>
    </row>
    <row r="1612" spans="1:27" s="35" customFormat="1">
      <c r="A1612" s="44" t="s">
        <v>90</v>
      </c>
      <c r="B1612" s="44" t="str">
        <f>VLOOKUP(A1612,'CENTROS DE COSTOS'!A:D,2,0)</f>
        <v>0036-0005</v>
      </c>
      <c r="C1612" s="44" t="str">
        <f>VLOOKUP(A1612,'CENTROS DE COSTOS'!A:D,3,0)</f>
        <v>Wompi Noroccidente</v>
      </c>
      <c r="D1612" s="44">
        <v>5088</v>
      </c>
      <c r="E1612" s="44">
        <v>2908755</v>
      </c>
      <c r="F1612" s="44">
        <v>51156</v>
      </c>
      <c r="G1612" s="44" t="s">
        <v>35</v>
      </c>
      <c r="H1612" s="44" t="s">
        <v>122</v>
      </c>
      <c r="I1612" s="44" t="s">
        <v>157</v>
      </c>
      <c r="J1612" s="44" t="s">
        <v>8393</v>
      </c>
      <c r="K1612" s="44" t="s">
        <v>1174</v>
      </c>
      <c r="L1612" s="44" t="s">
        <v>8394</v>
      </c>
      <c r="M1612" s="52">
        <v>45950.677777777775</v>
      </c>
      <c r="N1612" s="52">
        <v>45953.349305555559</v>
      </c>
      <c r="O1612" s="44" t="s">
        <v>37</v>
      </c>
      <c r="P1612" s="44" t="s">
        <v>37</v>
      </c>
      <c r="Q1612" s="44" t="s">
        <v>3805</v>
      </c>
      <c r="R1612" s="44" t="s">
        <v>3806</v>
      </c>
      <c r="S1612" s="44" t="s">
        <v>8395</v>
      </c>
      <c r="T1612" s="44" t="s">
        <v>1178</v>
      </c>
      <c r="U1612" s="44">
        <v>56</v>
      </c>
      <c r="V1612" s="44" t="s">
        <v>42</v>
      </c>
      <c r="W1612" s="44" t="str">
        <f>VLOOKUP(D1612,TIPOLOGIA!A:F,6,0)</f>
        <v>TERRESTRE</v>
      </c>
      <c r="X1612" s="44" t="s">
        <v>3837</v>
      </c>
      <c r="Y1612" s="44">
        <v>1</v>
      </c>
      <c r="Z1612" s="63">
        <f>IF(T1612="SOPORTE_TELEFÓNICO",'TARIFAS 2025'!$B$14,IF(V1612="PRINCIPAL",'TARIFAS 2025'!$B$11,IF(V1612="INTERMEDIA",'TARIFAS 2025'!$C$11,IF(V1612="LEJANA",'TARIFAS 2025'!$D$11))))</f>
        <v>31419</v>
      </c>
      <c r="AA1612" s="63">
        <f t="shared" si="26"/>
        <v>31419</v>
      </c>
    </row>
    <row r="1613" spans="1:27" s="35" customFormat="1">
      <c r="A1613" s="44" t="s">
        <v>90</v>
      </c>
      <c r="B1613" s="44" t="str">
        <f>VLOOKUP(A1613,'CENTROS DE COSTOS'!A:D,2,0)</f>
        <v>0036-0005</v>
      </c>
      <c r="C1613" s="44" t="str">
        <f>VLOOKUP(A1613,'CENTROS DE COSTOS'!A:D,3,0)</f>
        <v>Wompi Noroccidente</v>
      </c>
      <c r="D1613" s="44">
        <v>5001</v>
      </c>
      <c r="E1613" s="44">
        <v>2908090</v>
      </c>
      <c r="F1613" s="44">
        <v>46208</v>
      </c>
      <c r="G1613" s="44" t="s">
        <v>35</v>
      </c>
      <c r="H1613" s="44" t="s">
        <v>122</v>
      </c>
      <c r="I1613" s="44" t="s">
        <v>2044</v>
      </c>
      <c r="J1613" s="44" t="s">
        <v>8396</v>
      </c>
      <c r="K1613" s="44" t="s">
        <v>1174</v>
      </c>
      <c r="L1613" s="44" t="s">
        <v>8397</v>
      </c>
      <c r="M1613" s="52">
        <v>45950.654166666667</v>
      </c>
      <c r="N1613" s="52">
        <v>45953.349305555559</v>
      </c>
      <c r="O1613" s="44" t="s">
        <v>37</v>
      </c>
      <c r="P1613" s="44" t="s">
        <v>37</v>
      </c>
      <c r="Q1613" s="44" t="s">
        <v>3805</v>
      </c>
      <c r="R1613" s="44" t="s">
        <v>3806</v>
      </c>
      <c r="S1613" s="44" t="s">
        <v>8398</v>
      </c>
      <c r="T1613" s="44" t="s">
        <v>1178</v>
      </c>
      <c r="U1613" s="44">
        <v>48</v>
      </c>
      <c r="V1613" s="44" t="s">
        <v>42</v>
      </c>
      <c r="W1613" s="44" t="str">
        <f>VLOOKUP(D1613,TIPOLOGIA!A:F,6,0)</f>
        <v>TERRESTRE</v>
      </c>
      <c r="X1613" s="44" t="s">
        <v>3837</v>
      </c>
      <c r="Y1613" s="44">
        <v>1</v>
      </c>
      <c r="Z1613" s="63">
        <f>IF(T1613="SOPORTE_TELEFÓNICO",'TARIFAS 2025'!$B$14,IF(V1613="PRINCIPAL",'TARIFAS 2025'!$B$11,IF(V1613="INTERMEDIA",'TARIFAS 2025'!$C$11,IF(V1613="LEJANA",'TARIFAS 2025'!$D$11))))</f>
        <v>31419</v>
      </c>
      <c r="AA1613" s="63">
        <f t="shared" si="26"/>
        <v>31419</v>
      </c>
    </row>
    <row r="1614" spans="1:27" s="35" customFormat="1">
      <c r="A1614" s="44" t="s">
        <v>90</v>
      </c>
      <c r="B1614" s="44" t="str">
        <f>VLOOKUP(A1614,'CENTROS DE COSTOS'!A:D,2,0)</f>
        <v>0036-0005</v>
      </c>
      <c r="C1614" s="44" t="str">
        <f>VLOOKUP(A1614,'CENTROS DE COSTOS'!A:D,3,0)</f>
        <v>Wompi Noroccidente</v>
      </c>
      <c r="D1614" s="44">
        <v>5001</v>
      </c>
      <c r="E1614" s="44">
        <v>2899899</v>
      </c>
      <c r="F1614" s="44">
        <v>54665</v>
      </c>
      <c r="G1614" s="44" t="s">
        <v>35</v>
      </c>
      <c r="H1614" s="44" t="s">
        <v>122</v>
      </c>
      <c r="I1614" s="44" t="s">
        <v>2044</v>
      </c>
      <c r="J1614" s="44" t="s">
        <v>8399</v>
      </c>
      <c r="K1614" s="44" t="s">
        <v>1174</v>
      </c>
      <c r="L1614" s="44" t="s">
        <v>8400</v>
      </c>
      <c r="M1614" s="52">
        <v>45950.333333333336</v>
      </c>
      <c r="N1614" s="52">
        <v>45953.349305555559</v>
      </c>
      <c r="O1614" s="44" t="s">
        <v>37</v>
      </c>
      <c r="P1614" s="44" t="s">
        <v>37</v>
      </c>
      <c r="Q1614" s="44" t="s">
        <v>3805</v>
      </c>
      <c r="R1614" s="44" t="s">
        <v>3806</v>
      </c>
      <c r="S1614" s="44" t="s">
        <v>8401</v>
      </c>
      <c r="T1614" s="44" t="s">
        <v>1178</v>
      </c>
      <c r="U1614" s="44">
        <v>48</v>
      </c>
      <c r="V1614" s="44" t="s">
        <v>42</v>
      </c>
      <c r="W1614" s="44" t="str">
        <f>VLOOKUP(D1614,TIPOLOGIA!A:F,6,0)</f>
        <v>TERRESTRE</v>
      </c>
      <c r="X1614" s="44" t="s">
        <v>3837</v>
      </c>
      <c r="Y1614" s="44">
        <v>1</v>
      </c>
      <c r="Z1614" s="63">
        <f>IF(T1614="SOPORTE_TELEFÓNICO",'TARIFAS 2025'!$B$14,IF(V1614="PRINCIPAL",'TARIFAS 2025'!$B$11,IF(V1614="INTERMEDIA",'TARIFAS 2025'!$C$11,IF(V1614="LEJANA",'TARIFAS 2025'!$D$11))))</f>
        <v>31419</v>
      </c>
      <c r="AA1614" s="63">
        <f t="shared" si="26"/>
        <v>31419</v>
      </c>
    </row>
    <row r="1615" spans="1:27" s="35" customFormat="1">
      <c r="A1615" s="44" t="s">
        <v>90</v>
      </c>
      <c r="B1615" s="44" t="str">
        <f>VLOOKUP(A1615,'CENTROS DE COSTOS'!A:D,2,0)</f>
        <v>0036-0005</v>
      </c>
      <c r="C1615" s="44" t="str">
        <f>VLOOKUP(A1615,'CENTROS DE COSTOS'!A:D,3,0)</f>
        <v>Wompi Noroccidente</v>
      </c>
      <c r="D1615" s="44">
        <v>5001</v>
      </c>
      <c r="E1615" s="44">
        <v>2899339</v>
      </c>
      <c r="F1615" s="44">
        <v>72012</v>
      </c>
      <c r="G1615" s="44" t="s">
        <v>35</v>
      </c>
      <c r="H1615" s="44" t="s">
        <v>122</v>
      </c>
      <c r="I1615" s="44" t="s">
        <v>90</v>
      </c>
      <c r="J1615" s="44" t="s">
        <v>8402</v>
      </c>
      <c r="K1615" s="44" t="s">
        <v>1174</v>
      </c>
      <c r="L1615" s="44" t="s">
        <v>8403</v>
      </c>
      <c r="M1615" s="52">
        <v>45950.333333333336</v>
      </c>
      <c r="N1615" s="52">
        <v>45953.349305555559</v>
      </c>
      <c r="O1615" s="44" t="s">
        <v>37</v>
      </c>
      <c r="P1615" s="44" t="s">
        <v>37</v>
      </c>
      <c r="Q1615" s="44" t="s">
        <v>3805</v>
      </c>
      <c r="R1615" s="44" t="s">
        <v>3806</v>
      </c>
      <c r="S1615" s="44" t="s">
        <v>8404</v>
      </c>
      <c r="T1615" s="44" t="s">
        <v>1178</v>
      </c>
      <c r="U1615" s="44">
        <v>64</v>
      </c>
      <c r="V1615" s="44" t="s">
        <v>42</v>
      </c>
      <c r="W1615" s="44" t="str">
        <f>VLOOKUP(D1615,TIPOLOGIA!A:F,6,0)</f>
        <v>TERRESTRE</v>
      </c>
      <c r="X1615" s="44" t="s">
        <v>3837</v>
      </c>
      <c r="Y1615" s="44">
        <v>1</v>
      </c>
      <c r="Z1615" s="63">
        <f>IF(T1615="SOPORTE_TELEFÓNICO",'TARIFAS 2025'!$B$14,IF(V1615="PRINCIPAL",'TARIFAS 2025'!$B$11,IF(V1615="INTERMEDIA",'TARIFAS 2025'!$C$11,IF(V1615="LEJANA",'TARIFAS 2025'!$D$11))))</f>
        <v>31419</v>
      </c>
      <c r="AA1615" s="63">
        <f t="shared" si="26"/>
        <v>31419</v>
      </c>
    </row>
    <row r="1616" spans="1:27" s="35" customFormat="1">
      <c r="A1616" s="44" t="s">
        <v>90</v>
      </c>
      <c r="B1616" s="44" t="str">
        <f>VLOOKUP(A1616,'CENTROS DE COSTOS'!A:D,2,0)</f>
        <v>0036-0005</v>
      </c>
      <c r="C1616" s="44" t="str">
        <f>VLOOKUP(A1616,'CENTROS DE COSTOS'!A:D,3,0)</f>
        <v>Wompi Noroccidente</v>
      </c>
      <c r="D1616" s="44">
        <v>5001</v>
      </c>
      <c r="E1616" s="44">
        <v>2909631</v>
      </c>
      <c r="F1616" s="44">
        <v>69660</v>
      </c>
      <c r="G1616" s="44" t="s">
        <v>35</v>
      </c>
      <c r="H1616" s="44" t="s">
        <v>122</v>
      </c>
      <c r="I1616" s="44" t="s">
        <v>2044</v>
      </c>
      <c r="J1616" s="44" t="s">
        <v>8405</v>
      </c>
      <c r="K1616" s="44" t="s">
        <v>1174</v>
      </c>
      <c r="L1616" s="44" t="s">
        <v>8406</v>
      </c>
      <c r="M1616" s="52">
        <v>45951.333333333336</v>
      </c>
      <c r="N1616" s="52">
        <v>45953.35</v>
      </c>
      <c r="O1616" s="44" t="s">
        <v>37</v>
      </c>
      <c r="P1616" s="44" t="s">
        <v>37</v>
      </c>
      <c r="Q1616" s="44" t="s">
        <v>3805</v>
      </c>
      <c r="R1616" s="44" t="s">
        <v>3806</v>
      </c>
      <c r="S1616" s="44" t="s">
        <v>8407</v>
      </c>
      <c r="T1616" s="44" t="s">
        <v>1178</v>
      </c>
      <c r="U1616" s="44">
        <v>32</v>
      </c>
      <c r="V1616" s="44" t="s">
        <v>42</v>
      </c>
      <c r="W1616" s="44" t="str">
        <f>VLOOKUP(D1616,TIPOLOGIA!A:F,6,0)</f>
        <v>TERRESTRE</v>
      </c>
      <c r="X1616" s="44" t="s">
        <v>3837</v>
      </c>
      <c r="Y1616" s="44">
        <v>1</v>
      </c>
      <c r="Z1616" s="63">
        <f>IF(T1616="SOPORTE_TELEFÓNICO",'TARIFAS 2025'!$B$14,IF(V1616="PRINCIPAL",'TARIFAS 2025'!$B$11,IF(V1616="INTERMEDIA",'TARIFAS 2025'!$C$11,IF(V1616="LEJANA",'TARIFAS 2025'!$D$11))))</f>
        <v>31419</v>
      </c>
      <c r="AA1616" s="63">
        <f t="shared" si="26"/>
        <v>31419</v>
      </c>
    </row>
    <row r="1617" spans="1:27" s="35" customFormat="1">
      <c r="A1617" s="44" t="s">
        <v>90</v>
      </c>
      <c r="B1617" s="44" t="str">
        <f>VLOOKUP(A1617,'CENTROS DE COSTOS'!A:D,2,0)</f>
        <v>0036-0005</v>
      </c>
      <c r="C1617" s="44" t="str">
        <f>VLOOKUP(A1617,'CENTROS DE COSTOS'!A:D,3,0)</f>
        <v>Wompi Noroccidente</v>
      </c>
      <c r="D1617" s="44">
        <v>5093</v>
      </c>
      <c r="E1617" s="44">
        <v>2854452</v>
      </c>
      <c r="F1617" s="44">
        <v>15151</v>
      </c>
      <c r="G1617" s="44" t="s">
        <v>35</v>
      </c>
      <c r="H1617" s="44" t="s">
        <v>122</v>
      </c>
      <c r="I1617" s="44" t="s">
        <v>126</v>
      </c>
      <c r="J1617" s="44" t="s">
        <v>8408</v>
      </c>
      <c r="K1617" s="44" t="s">
        <v>1174</v>
      </c>
      <c r="L1617" s="44" t="s">
        <v>8409</v>
      </c>
      <c r="M1617" s="52">
        <v>45938.333333333336</v>
      </c>
      <c r="N1617" s="52">
        <v>45953.352777777778</v>
      </c>
      <c r="O1617" s="44" t="s">
        <v>37</v>
      </c>
      <c r="P1617" s="44" t="s">
        <v>37</v>
      </c>
      <c r="Q1617" s="44" t="s">
        <v>3805</v>
      </c>
      <c r="R1617" s="44" t="s">
        <v>3806</v>
      </c>
      <c r="S1617" s="44" t="s">
        <v>8410</v>
      </c>
      <c r="T1617" s="44" t="s">
        <v>3828</v>
      </c>
      <c r="U1617" s="44">
        <v>64</v>
      </c>
      <c r="V1617" s="44" t="s">
        <v>44</v>
      </c>
      <c r="W1617" s="44" t="str">
        <f>VLOOKUP(D1617,TIPOLOGIA!A:F,6,0)</f>
        <v>TERRESTRE</v>
      </c>
      <c r="X1617" s="44" t="s">
        <v>3837</v>
      </c>
      <c r="Y1617" s="44">
        <v>1</v>
      </c>
      <c r="Z1617" s="63">
        <f>IF(T1617="SOPORTE_TELEFÓNICO",'TARIFAS 2025'!$B$14,IF(V1617="PRINCIPAL",'TARIFAS 2025'!$B$11,IF(V1617="INTERMEDIA",'TARIFAS 2025'!$C$11,IF(V1617="LEJANA",'TARIFAS 2025'!$D$11))))</f>
        <v>40250</v>
      </c>
      <c r="AA1617" s="63">
        <f t="shared" si="26"/>
        <v>40250</v>
      </c>
    </row>
    <row r="1618" spans="1:27" s="35" customFormat="1">
      <c r="A1618" s="44" t="s">
        <v>90</v>
      </c>
      <c r="B1618" s="44" t="str">
        <f>VLOOKUP(A1618,'CENTROS DE COSTOS'!A:D,2,0)</f>
        <v>0036-0005</v>
      </c>
      <c r="C1618" s="44" t="str">
        <f>VLOOKUP(A1618,'CENTROS DE COSTOS'!A:D,3,0)</f>
        <v>Wompi Noroccidente</v>
      </c>
      <c r="D1618" s="44">
        <v>5809</v>
      </c>
      <c r="E1618" s="44">
        <v>2847841</v>
      </c>
      <c r="F1618" s="44">
        <v>12206</v>
      </c>
      <c r="G1618" s="44" t="s">
        <v>35</v>
      </c>
      <c r="H1618" s="44" t="s">
        <v>122</v>
      </c>
      <c r="I1618" s="44" t="s">
        <v>235</v>
      </c>
      <c r="J1618" s="44" t="s">
        <v>2803</v>
      </c>
      <c r="K1618" s="44" t="s">
        <v>1174</v>
      </c>
      <c r="L1618" s="44" t="s">
        <v>8411</v>
      </c>
      <c r="M1618" s="52">
        <v>45937.333333333336</v>
      </c>
      <c r="N1618" s="52">
        <v>45953.353472222225</v>
      </c>
      <c r="O1618" s="44" t="s">
        <v>37</v>
      </c>
      <c r="P1618" s="44" t="s">
        <v>37</v>
      </c>
      <c r="Q1618" s="44" t="s">
        <v>3805</v>
      </c>
      <c r="R1618" s="44" t="s">
        <v>3806</v>
      </c>
      <c r="S1618" s="44" t="s">
        <v>8412</v>
      </c>
      <c r="T1618" s="44" t="s">
        <v>3828</v>
      </c>
      <c r="U1618" s="44">
        <v>64</v>
      </c>
      <c r="V1618" s="44" t="s">
        <v>43</v>
      </c>
      <c r="W1618" s="44" t="str">
        <f>VLOOKUP(D1618,TIPOLOGIA!A:F,6,0)</f>
        <v>TERRESTRE</v>
      </c>
      <c r="X1618" s="44" t="s">
        <v>3837</v>
      </c>
      <c r="Y1618" s="44">
        <v>1</v>
      </c>
      <c r="Z1618" s="63">
        <f>IF(T1618="SOPORTE_TELEFÓNICO",'TARIFAS 2025'!$B$14,IF(V1618="PRINCIPAL",'TARIFAS 2025'!$B$11,IF(V1618="INTERMEDIA",'TARIFAS 2025'!$C$11,IF(V1618="LEJANA",'TARIFAS 2025'!$D$11))))</f>
        <v>36351</v>
      </c>
      <c r="AA1618" s="63">
        <f t="shared" si="26"/>
        <v>36351</v>
      </c>
    </row>
    <row r="1619" spans="1:27" s="35" customFormat="1">
      <c r="A1619" s="44" t="s">
        <v>90</v>
      </c>
      <c r="B1619" s="44" t="str">
        <f>VLOOKUP(A1619,'CENTROS DE COSTOS'!A:D,2,0)</f>
        <v>0036-0005</v>
      </c>
      <c r="C1619" s="44" t="str">
        <f>VLOOKUP(A1619,'CENTROS DE COSTOS'!A:D,3,0)</f>
        <v>Wompi Noroccidente</v>
      </c>
      <c r="D1619" s="44">
        <v>5789</v>
      </c>
      <c r="E1619" s="44">
        <v>2882428</v>
      </c>
      <c r="F1619" s="44">
        <v>48871</v>
      </c>
      <c r="G1619" s="44" t="s">
        <v>35</v>
      </c>
      <c r="H1619" s="44" t="s">
        <v>122</v>
      </c>
      <c r="I1619" s="44" t="s">
        <v>232</v>
      </c>
      <c r="J1619" s="44" t="s">
        <v>8413</v>
      </c>
      <c r="K1619" s="44" t="s">
        <v>1174</v>
      </c>
      <c r="L1619" s="44" t="s">
        <v>8414</v>
      </c>
      <c r="M1619" s="52">
        <v>45945.333333333336</v>
      </c>
      <c r="N1619" s="52">
        <v>45953.367361111108</v>
      </c>
      <c r="O1619" s="44" t="s">
        <v>37</v>
      </c>
      <c r="P1619" s="44" t="s">
        <v>37</v>
      </c>
      <c r="Q1619" s="44" t="s">
        <v>3805</v>
      </c>
      <c r="R1619" s="44" t="s">
        <v>3806</v>
      </c>
      <c r="S1619" s="44" t="s">
        <v>8415</v>
      </c>
      <c r="T1619" s="44" t="s">
        <v>3828</v>
      </c>
      <c r="U1619" s="44">
        <v>16</v>
      </c>
      <c r="V1619" s="44" t="s">
        <v>44</v>
      </c>
      <c r="W1619" s="44" t="str">
        <f>VLOOKUP(D1619,TIPOLOGIA!A:F,6,0)</f>
        <v>TERRESTRE</v>
      </c>
      <c r="X1619" s="44" t="s">
        <v>3837</v>
      </c>
      <c r="Y1619" s="44">
        <v>1</v>
      </c>
      <c r="Z1619" s="63">
        <f>IF(T1619="SOPORTE_TELEFÓNICO",'TARIFAS 2025'!$B$14,IF(V1619="PRINCIPAL",'TARIFAS 2025'!$B$11,IF(V1619="INTERMEDIA",'TARIFAS 2025'!$C$11,IF(V1619="LEJANA",'TARIFAS 2025'!$D$11))))</f>
        <v>40250</v>
      </c>
      <c r="AA1619" s="63">
        <f t="shared" si="26"/>
        <v>40250</v>
      </c>
    </row>
    <row r="1620" spans="1:27" s="35" customFormat="1">
      <c r="A1620" s="44" t="s">
        <v>90</v>
      </c>
      <c r="B1620" s="44" t="str">
        <f>VLOOKUP(A1620,'CENTROS DE COSTOS'!A:D,2,0)</f>
        <v>0036-0005</v>
      </c>
      <c r="C1620" s="44" t="str">
        <f>VLOOKUP(A1620,'CENTROS DE COSTOS'!A:D,3,0)</f>
        <v>Wompi Noroccidente</v>
      </c>
      <c r="D1620" s="44">
        <v>5079</v>
      </c>
      <c r="E1620" s="44">
        <v>2890991</v>
      </c>
      <c r="F1620" s="44">
        <v>31008</v>
      </c>
      <c r="G1620" s="44" t="s">
        <v>35</v>
      </c>
      <c r="H1620" s="44" t="s">
        <v>122</v>
      </c>
      <c r="I1620" s="44" t="s">
        <v>125</v>
      </c>
      <c r="J1620" s="44" t="s">
        <v>8416</v>
      </c>
      <c r="K1620" s="44" t="s">
        <v>1174</v>
      </c>
      <c r="L1620" s="44" t="s">
        <v>8417</v>
      </c>
      <c r="M1620" s="52">
        <v>45946.484722222223</v>
      </c>
      <c r="N1620" s="52">
        <v>45953.368055555555</v>
      </c>
      <c r="O1620" s="44" t="s">
        <v>37</v>
      </c>
      <c r="P1620" s="44" t="s">
        <v>37</v>
      </c>
      <c r="Q1620" s="44" t="s">
        <v>3805</v>
      </c>
      <c r="R1620" s="44" t="s">
        <v>3806</v>
      </c>
      <c r="S1620" s="44" t="s">
        <v>8418</v>
      </c>
      <c r="T1620" s="44" t="s">
        <v>3828</v>
      </c>
      <c r="U1620" s="44">
        <v>64</v>
      </c>
      <c r="V1620" s="44" t="s">
        <v>43</v>
      </c>
      <c r="W1620" s="44" t="str">
        <f>VLOOKUP(D1620,TIPOLOGIA!A:F,6,0)</f>
        <v>TERRESTRE</v>
      </c>
      <c r="X1620" s="44" t="s">
        <v>3837</v>
      </c>
      <c r="Y1620" s="44">
        <v>1</v>
      </c>
      <c r="Z1620" s="63">
        <f>IF(T1620="SOPORTE_TELEFÓNICO",'TARIFAS 2025'!$B$14,IF(V1620="PRINCIPAL",'TARIFAS 2025'!$B$11,IF(V1620="INTERMEDIA",'TARIFAS 2025'!$C$11,IF(V1620="LEJANA",'TARIFAS 2025'!$D$11))))</f>
        <v>36351</v>
      </c>
      <c r="AA1620" s="63">
        <f t="shared" si="26"/>
        <v>36351</v>
      </c>
    </row>
    <row r="1621" spans="1:27" s="35" customFormat="1">
      <c r="A1621" s="44" t="s">
        <v>76</v>
      </c>
      <c r="B1621" s="44" t="str">
        <f>VLOOKUP(A1621,'CENTROS DE COSTOS'!A:D,2,0)</f>
        <v>0036-0007</v>
      </c>
      <c r="C1621" s="44" t="str">
        <f>VLOOKUP(A1621,'CENTROS DE COSTOS'!A:D,3,0)</f>
        <v>Wompi Santander</v>
      </c>
      <c r="D1621" s="44">
        <v>68655</v>
      </c>
      <c r="E1621" s="44">
        <v>2899039</v>
      </c>
      <c r="F1621" s="44">
        <v>14432</v>
      </c>
      <c r="G1621" s="44" t="s">
        <v>35</v>
      </c>
      <c r="H1621" s="44" t="s">
        <v>965</v>
      </c>
      <c r="I1621" s="44" t="s">
        <v>1020</v>
      </c>
      <c r="J1621" s="44" t="s">
        <v>8419</v>
      </c>
      <c r="K1621" s="44" t="s">
        <v>1174</v>
      </c>
      <c r="L1621" s="44" t="s">
        <v>8420</v>
      </c>
      <c r="M1621" s="52">
        <v>45950.333333333336</v>
      </c>
      <c r="N1621" s="52">
        <v>45953.386805555558</v>
      </c>
      <c r="O1621" s="44" t="s">
        <v>37</v>
      </c>
      <c r="P1621" s="44" t="s">
        <v>37</v>
      </c>
      <c r="Q1621" s="44" t="s">
        <v>3805</v>
      </c>
      <c r="R1621" s="44" t="s">
        <v>3806</v>
      </c>
      <c r="S1621" s="44" t="s">
        <v>8421</v>
      </c>
      <c r="T1621" s="44" t="s">
        <v>1178</v>
      </c>
      <c r="U1621" s="44">
        <v>24</v>
      </c>
      <c r="V1621" s="44" t="s">
        <v>44</v>
      </c>
      <c r="W1621" s="44" t="str">
        <f>VLOOKUP(D1621,TIPOLOGIA!A:F,6,0)</f>
        <v>TERRESTRE</v>
      </c>
      <c r="X1621" s="44" t="s">
        <v>3837</v>
      </c>
      <c r="Y1621" s="44">
        <v>1</v>
      </c>
      <c r="Z1621" s="63">
        <f>IF(T1621="SOPORTE_TELEFÓNICO",'TARIFAS 2025'!$B$14,IF(V1621="PRINCIPAL",'TARIFAS 2025'!$B$11,IF(V1621="INTERMEDIA",'TARIFAS 2025'!$C$11,IF(V1621="LEJANA",'TARIFAS 2025'!$D$11))))</f>
        <v>40250</v>
      </c>
      <c r="AA1621" s="63">
        <f t="shared" si="26"/>
        <v>40250</v>
      </c>
    </row>
    <row r="1622" spans="1:27" s="35" customFormat="1">
      <c r="A1622" s="44" t="s">
        <v>98</v>
      </c>
      <c r="B1622" s="44" t="str">
        <f>VLOOKUP(A1622,'CENTROS DE COSTOS'!A:D,2,0)</f>
        <v>0036-0007</v>
      </c>
      <c r="C1622" s="44" t="str">
        <f>VLOOKUP(A1622,'CENTROS DE COSTOS'!A:D,3,0)</f>
        <v>Wompi Santander</v>
      </c>
      <c r="D1622" s="44">
        <v>15759</v>
      </c>
      <c r="E1622" s="44">
        <v>2895793</v>
      </c>
      <c r="F1622" s="44">
        <v>78113</v>
      </c>
      <c r="G1622" s="44" t="s">
        <v>35</v>
      </c>
      <c r="H1622" s="44" t="s">
        <v>324</v>
      </c>
      <c r="I1622" s="44" t="s">
        <v>414</v>
      </c>
      <c r="J1622" s="44" t="s">
        <v>8422</v>
      </c>
      <c r="K1622" s="44" t="s">
        <v>1174</v>
      </c>
      <c r="L1622" s="44" t="s">
        <v>8423</v>
      </c>
      <c r="M1622" s="52">
        <v>45947.430555555555</v>
      </c>
      <c r="N1622" s="52">
        <v>45953.402777777781</v>
      </c>
      <c r="O1622" s="44" t="s">
        <v>37</v>
      </c>
      <c r="P1622" s="44" t="s">
        <v>37</v>
      </c>
      <c r="Q1622" s="44" t="s">
        <v>3805</v>
      </c>
      <c r="R1622" s="44" t="s">
        <v>3806</v>
      </c>
      <c r="S1622" s="44" t="s">
        <v>8424</v>
      </c>
      <c r="T1622" s="44" t="s">
        <v>3828</v>
      </c>
      <c r="U1622" s="44">
        <v>24</v>
      </c>
      <c r="V1622" s="44" t="s">
        <v>43</v>
      </c>
      <c r="W1622" s="44" t="str">
        <f>VLOOKUP(D1622,TIPOLOGIA!A:F,6,0)</f>
        <v>TERRESTRE</v>
      </c>
      <c r="X1622" s="44" t="s">
        <v>1235</v>
      </c>
      <c r="Y1622" s="44">
        <v>1</v>
      </c>
      <c r="Z1622" s="63">
        <f>IF(T1622="SOPORTE_TELEFÓNICO",'TARIFAS 2025'!$B$14,IF(V1622="PRINCIPAL",'TARIFAS 2025'!$B$11,IF(V1622="INTERMEDIA",'TARIFAS 2025'!$C$11,IF(V1622="LEJANA",'TARIFAS 2025'!$D$11))))</f>
        <v>36351</v>
      </c>
      <c r="AA1622" s="63">
        <f t="shared" si="26"/>
        <v>36351</v>
      </c>
    </row>
    <row r="1623" spans="1:27" s="35" customFormat="1">
      <c r="A1623" s="44" t="s">
        <v>70</v>
      </c>
      <c r="B1623" s="44" t="str">
        <f>VLOOKUP(A1623,'CENTROS DE COSTOS'!A:D,2,0)</f>
        <v>0036-0001</v>
      </c>
      <c r="C1623" s="44" t="str">
        <f>VLOOKUP(A1623,'CENTROS DE COSTOS'!A:D,3,0)</f>
        <v>Wompi Costa</v>
      </c>
      <c r="D1623" s="44">
        <v>8558</v>
      </c>
      <c r="E1623" s="44">
        <v>2896212</v>
      </c>
      <c r="F1623" s="44">
        <v>39649</v>
      </c>
      <c r="G1623" s="44" t="s">
        <v>35</v>
      </c>
      <c r="H1623" s="44" t="s">
        <v>255</v>
      </c>
      <c r="I1623" s="44" t="s">
        <v>266</v>
      </c>
      <c r="J1623" s="44" t="s">
        <v>8425</v>
      </c>
      <c r="K1623" s="44" t="s">
        <v>1174</v>
      </c>
      <c r="L1623" s="44" t="s">
        <v>8426</v>
      </c>
      <c r="M1623" s="52">
        <v>45947.4375</v>
      </c>
      <c r="N1623" s="52">
        <v>45953.40347222222</v>
      </c>
      <c r="O1623" s="44" t="s">
        <v>37</v>
      </c>
      <c r="P1623" s="44" t="s">
        <v>37</v>
      </c>
      <c r="Q1623" s="44" t="s">
        <v>3805</v>
      </c>
      <c r="R1623" s="44" t="s">
        <v>3806</v>
      </c>
      <c r="S1623" s="44" t="s">
        <v>8427</v>
      </c>
      <c r="T1623" s="44" t="s">
        <v>3828</v>
      </c>
      <c r="U1623" s="44">
        <v>40</v>
      </c>
      <c r="V1623" s="44" t="s">
        <v>43</v>
      </c>
      <c r="W1623" s="44" t="str">
        <f>VLOOKUP(D1623,TIPOLOGIA!A:F,6,0)</f>
        <v>TERRESTRE</v>
      </c>
      <c r="X1623" s="44" t="s">
        <v>4908</v>
      </c>
      <c r="Y1623" s="44">
        <v>1</v>
      </c>
      <c r="Z1623" s="63">
        <f>IF(T1623="SOPORTE_TELEFÓNICO",'TARIFAS 2025'!$B$14,IF(V1623="PRINCIPAL",'TARIFAS 2025'!$B$11,IF(V1623="INTERMEDIA",'TARIFAS 2025'!$C$11,IF(V1623="LEJANA",'TARIFAS 2025'!$D$11))))</f>
        <v>36351</v>
      </c>
      <c r="AA1623" s="63">
        <f t="shared" si="26"/>
        <v>36351</v>
      </c>
    </row>
    <row r="1624" spans="1:27" s="35" customFormat="1">
      <c r="A1624" s="44" t="s">
        <v>98</v>
      </c>
      <c r="B1624" s="44" t="str">
        <f>VLOOKUP(A1624,'CENTROS DE COSTOS'!A:D,2,0)</f>
        <v>0036-0007</v>
      </c>
      <c r="C1624" s="44" t="str">
        <f>VLOOKUP(A1624,'CENTROS DE COSTOS'!A:D,3,0)</f>
        <v>Wompi Santander</v>
      </c>
      <c r="D1624" s="44">
        <v>15759</v>
      </c>
      <c r="E1624" s="44">
        <v>2897221</v>
      </c>
      <c r="F1624" s="44">
        <v>60718</v>
      </c>
      <c r="G1624" s="44" t="s">
        <v>35</v>
      </c>
      <c r="H1624" s="44" t="s">
        <v>324</v>
      </c>
      <c r="I1624" s="44" t="s">
        <v>414</v>
      </c>
      <c r="J1624" s="44" t="s">
        <v>3783</v>
      </c>
      <c r="K1624" s="44" t="s">
        <v>1174</v>
      </c>
      <c r="L1624" s="44" t="s">
        <v>8428</v>
      </c>
      <c r="M1624" s="52">
        <v>45947.530555555553</v>
      </c>
      <c r="N1624" s="52">
        <v>45953.404166666667</v>
      </c>
      <c r="O1624" s="44" t="s">
        <v>37</v>
      </c>
      <c r="P1624" s="44" t="s">
        <v>37</v>
      </c>
      <c r="Q1624" s="44" t="s">
        <v>3805</v>
      </c>
      <c r="R1624" s="44" t="s">
        <v>3806</v>
      </c>
      <c r="S1624" s="44" t="s">
        <v>8429</v>
      </c>
      <c r="T1624" s="44" t="s">
        <v>3828</v>
      </c>
      <c r="U1624" s="44">
        <v>48</v>
      </c>
      <c r="V1624" s="44" t="s">
        <v>43</v>
      </c>
      <c r="W1624" s="44" t="str">
        <f>VLOOKUP(D1624,TIPOLOGIA!A:F,6,0)</f>
        <v>TERRESTRE</v>
      </c>
      <c r="X1624" s="44" t="s">
        <v>4908</v>
      </c>
      <c r="Y1624" s="44">
        <v>1</v>
      </c>
      <c r="Z1624" s="63">
        <f>IF(T1624="SOPORTE_TELEFÓNICO",'TARIFAS 2025'!$B$14,IF(V1624="PRINCIPAL",'TARIFAS 2025'!$B$11,IF(V1624="INTERMEDIA",'TARIFAS 2025'!$C$11,IF(V1624="LEJANA",'TARIFAS 2025'!$D$11))))</f>
        <v>36351</v>
      </c>
      <c r="AA1624" s="63">
        <f t="shared" si="26"/>
        <v>36351</v>
      </c>
    </row>
    <row r="1625" spans="1:27" s="35" customFormat="1">
      <c r="A1625" s="44" t="s">
        <v>79</v>
      </c>
      <c r="B1625" s="44" t="str">
        <f>VLOOKUP(A1625,'CENTROS DE COSTOS'!A:D,2,0)</f>
        <v>0036-0003</v>
      </c>
      <c r="C1625" s="44" t="str">
        <f>VLOOKUP(A1625,'CENTROS DE COSTOS'!A:D,3,0)</f>
        <v>Wompi Suroccidente</v>
      </c>
      <c r="D1625" s="44">
        <v>19824</v>
      </c>
      <c r="E1625" s="44">
        <v>2893739</v>
      </c>
      <c r="F1625" s="44">
        <v>67579</v>
      </c>
      <c r="G1625" s="44" t="s">
        <v>35</v>
      </c>
      <c r="H1625" s="44" t="s">
        <v>500</v>
      </c>
      <c r="I1625" s="44" t="s">
        <v>535</v>
      </c>
      <c r="J1625" s="44" t="s">
        <v>8430</v>
      </c>
      <c r="K1625" s="44" t="s">
        <v>1174</v>
      </c>
      <c r="L1625" s="44" t="s">
        <v>8431</v>
      </c>
      <c r="M1625" s="52">
        <v>45947.333333333336</v>
      </c>
      <c r="N1625" s="52">
        <v>45953.404166666667</v>
      </c>
      <c r="O1625" s="44" t="s">
        <v>37</v>
      </c>
      <c r="P1625" s="44" t="s">
        <v>37</v>
      </c>
      <c r="Q1625" s="44" t="s">
        <v>3805</v>
      </c>
      <c r="R1625" s="44" t="s">
        <v>3806</v>
      </c>
      <c r="S1625" s="44" t="s">
        <v>8432</v>
      </c>
      <c r="T1625" s="44" t="s">
        <v>3828</v>
      </c>
      <c r="U1625" s="44">
        <v>24</v>
      </c>
      <c r="V1625" s="44" t="s">
        <v>44</v>
      </c>
      <c r="W1625" s="44" t="str">
        <f>VLOOKUP(D1625,TIPOLOGIA!A:F,6,0)</f>
        <v>TERRESTRE</v>
      </c>
      <c r="X1625" s="44" t="s">
        <v>4908</v>
      </c>
      <c r="Y1625" s="44">
        <v>1</v>
      </c>
      <c r="Z1625" s="63">
        <f>IF(T1625="SOPORTE_TELEFÓNICO",'TARIFAS 2025'!$B$14,IF(V1625="PRINCIPAL",'TARIFAS 2025'!$B$11,IF(V1625="INTERMEDIA",'TARIFAS 2025'!$C$11,IF(V1625="LEJANA",'TARIFAS 2025'!$D$11))))</f>
        <v>40250</v>
      </c>
      <c r="AA1625" s="63">
        <f t="shared" si="26"/>
        <v>40250</v>
      </c>
    </row>
    <row r="1626" spans="1:27" s="35" customFormat="1">
      <c r="A1626" s="44" t="s">
        <v>93</v>
      </c>
      <c r="B1626" s="44" t="str">
        <f>VLOOKUP(A1626,'CENTROS DE COSTOS'!A:D,2,0)</f>
        <v>0036-0003</v>
      </c>
      <c r="C1626" s="44" t="str">
        <f>VLOOKUP(A1626,'CENTROS DE COSTOS'!A:D,3,0)</f>
        <v>Wompi Suroccidente</v>
      </c>
      <c r="D1626" s="44">
        <v>52083</v>
      </c>
      <c r="E1626" s="44">
        <v>2879217</v>
      </c>
      <c r="F1626" s="44">
        <v>64002</v>
      </c>
      <c r="G1626" s="44" t="s">
        <v>35</v>
      </c>
      <c r="H1626" s="44" t="s">
        <v>135</v>
      </c>
      <c r="I1626" s="44" t="s">
        <v>323</v>
      </c>
      <c r="J1626" s="44" t="s">
        <v>8433</v>
      </c>
      <c r="K1626" s="44" t="s">
        <v>1174</v>
      </c>
      <c r="L1626" s="44" t="s">
        <v>8434</v>
      </c>
      <c r="M1626" s="52">
        <v>45944.584027777775</v>
      </c>
      <c r="N1626" s="52">
        <v>45953.404861111114</v>
      </c>
      <c r="O1626" s="44" t="s">
        <v>37</v>
      </c>
      <c r="P1626" s="44" t="s">
        <v>37</v>
      </c>
      <c r="Q1626" s="44" t="s">
        <v>3805</v>
      </c>
      <c r="R1626" s="44" t="s">
        <v>3806</v>
      </c>
      <c r="S1626" s="44" t="s">
        <v>8435</v>
      </c>
      <c r="T1626" s="44" t="s">
        <v>3828</v>
      </c>
      <c r="U1626" s="44">
        <v>24</v>
      </c>
      <c r="V1626" s="44" t="s">
        <v>44</v>
      </c>
      <c r="W1626" s="44" t="str">
        <f>VLOOKUP(D1626,TIPOLOGIA!A:F,6,0)</f>
        <v>TERRESTRE</v>
      </c>
      <c r="X1626" s="44" t="s">
        <v>4908</v>
      </c>
      <c r="Y1626" s="44">
        <v>1</v>
      </c>
      <c r="Z1626" s="63">
        <f>IF(T1626="SOPORTE_TELEFÓNICO",'TARIFAS 2025'!$B$14,IF(V1626="PRINCIPAL",'TARIFAS 2025'!$B$11,IF(V1626="INTERMEDIA",'TARIFAS 2025'!$C$11,IF(V1626="LEJANA",'TARIFAS 2025'!$D$11))))</f>
        <v>40250</v>
      </c>
      <c r="AA1626" s="63">
        <f t="shared" si="26"/>
        <v>40250</v>
      </c>
    </row>
    <row r="1627" spans="1:27" s="35" customFormat="1">
      <c r="A1627" s="44" t="s">
        <v>76</v>
      </c>
      <c r="B1627" s="44" t="str">
        <f>VLOOKUP(A1627,'CENTROS DE COSTOS'!A:D,2,0)</f>
        <v>0036-0007</v>
      </c>
      <c r="C1627" s="44" t="str">
        <f>VLOOKUP(A1627,'CENTROS DE COSTOS'!A:D,3,0)</f>
        <v>Wompi Santander</v>
      </c>
      <c r="D1627" s="44">
        <v>68655</v>
      </c>
      <c r="E1627" s="44">
        <v>2893727</v>
      </c>
      <c r="F1627" s="44">
        <v>65634</v>
      </c>
      <c r="G1627" s="44" t="s">
        <v>35</v>
      </c>
      <c r="H1627" s="44" t="s">
        <v>965</v>
      </c>
      <c r="I1627" s="44" t="s">
        <v>1020</v>
      </c>
      <c r="J1627" s="44" t="s">
        <v>8436</v>
      </c>
      <c r="K1627" s="44" t="s">
        <v>1174</v>
      </c>
      <c r="L1627" s="44" t="s">
        <v>8437</v>
      </c>
      <c r="M1627" s="52">
        <v>45947.333333333336</v>
      </c>
      <c r="N1627" s="52">
        <v>45953.404861111114</v>
      </c>
      <c r="O1627" s="44" t="s">
        <v>37</v>
      </c>
      <c r="P1627" s="44" t="s">
        <v>37</v>
      </c>
      <c r="Q1627" s="44" t="s">
        <v>3805</v>
      </c>
      <c r="R1627" s="44" t="s">
        <v>3806</v>
      </c>
      <c r="S1627" s="44" t="s">
        <v>8438</v>
      </c>
      <c r="T1627" s="44" t="s">
        <v>3828</v>
      </c>
      <c r="U1627" s="44">
        <v>48</v>
      </c>
      <c r="V1627" s="44" t="s">
        <v>44</v>
      </c>
      <c r="W1627" s="44" t="str">
        <f>VLOOKUP(D1627,TIPOLOGIA!A:F,6,0)</f>
        <v>TERRESTRE</v>
      </c>
      <c r="X1627" s="44" t="s">
        <v>4908</v>
      </c>
      <c r="Y1627" s="44">
        <v>1</v>
      </c>
      <c r="Z1627" s="63">
        <f>IF(T1627="SOPORTE_TELEFÓNICO",'TARIFAS 2025'!$B$14,IF(V1627="PRINCIPAL",'TARIFAS 2025'!$B$11,IF(V1627="INTERMEDIA",'TARIFAS 2025'!$C$11,IF(V1627="LEJANA",'TARIFAS 2025'!$D$11))))</f>
        <v>40250</v>
      </c>
      <c r="AA1627" s="63">
        <f t="shared" si="26"/>
        <v>40250</v>
      </c>
    </row>
    <row r="1628" spans="1:27" s="35" customFormat="1">
      <c r="A1628" s="44" t="s">
        <v>91</v>
      </c>
      <c r="B1628" s="44" t="str">
        <f>VLOOKUP(A1628,'CENTROS DE COSTOS'!A:D,2,0)</f>
        <v>0036-0001</v>
      </c>
      <c r="C1628" s="44" t="str">
        <f>VLOOKUP(A1628,'CENTROS DE COSTOS'!A:D,3,0)</f>
        <v>Wompi Costa</v>
      </c>
      <c r="D1628" s="44">
        <v>23807</v>
      </c>
      <c r="E1628" s="44">
        <v>2890365</v>
      </c>
      <c r="F1628" s="44">
        <v>19783</v>
      </c>
      <c r="G1628" s="44" t="s">
        <v>35</v>
      </c>
      <c r="H1628" s="44" t="s">
        <v>278</v>
      </c>
      <c r="I1628" s="44" t="s">
        <v>617</v>
      </c>
      <c r="J1628" s="44" t="s">
        <v>8439</v>
      </c>
      <c r="K1628" s="44" t="s">
        <v>1174</v>
      </c>
      <c r="L1628" s="44" t="s">
        <v>8440</v>
      </c>
      <c r="M1628" s="52">
        <v>45946.443055555559</v>
      </c>
      <c r="N1628" s="52">
        <v>45953.404861111114</v>
      </c>
      <c r="O1628" s="44" t="s">
        <v>37</v>
      </c>
      <c r="P1628" s="44" t="s">
        <v>37</v>
      </c>
      <c r="Q1628" s="44" t="s">
        <v>3805</v>
      </c>
      <c r="R1628" s="44" t="s">
        <v>3806</v>
      </c>
      <c r="S1628" s="44" t="s">
        <v>8441</v>
      </c>
      <c r="T1628" s="44" t="s">
        <v>3828</v>
      </c>
      <c r="U1628" s="44">
        <v>32</v>
      </c>
      <c r="V1628" s="44" t="s">
        <v>44</v>
      </c>
      <c r="W1628" s="44" t="str">
        <f>VLOOKUP(D1628,TIPOLOGIA!A:F,6,0)</f>
        <v>TERRESTRE</v>
      </c>
      <c r="X1628" s="44" t="s">
        <v>4908</v>
      </c>
      <c r="Y1628" s="44">
        <v>1</v>
      </c>
      <c r="Z1628" s="63">
        <f>IF(T1628="SOPORTE_TELEFÓNICO",'TARIFAS 2025'!$B$14,IF(V1628="PRINCIPAL",'TARIFAS 2025'!$B$11,IF(V1628="INTERMEDIA",'TARIFAS 2025'!$C$11,IF(V1628="LEJANA",'TARIFAS 2025'!$D$11))))</f>
        <v>40250</v>
      </c>
      <c r="AA1628" s="63">
        <f t="shared" si="26"/>
        <v>40250</v>
      </c>
    </row>
    <row r="1629" spans="1:27" s="35" customFormat="1">
      <c r="A1629" s="44" t="s">
        <v>90</v>
      </c>
      <c r="B1629" s="44" t="str">
        <f>VLOOKUP(A1629,'CENTROS DE COSTOS'!A:D,2,0)</f>
        <v>0036-0005</v>
      </c>
      <c r="C1629" s="44" t="str">
        <f>VLOOKUP(A1629,'CENTROS DE COSTOS'!A:D,3,0)</f>
        <v>Wompi Noroccidente</v>
      </c>
      <c r="D1629" s="44">
        <v>5129</v>
      </c>
      <c r="E1629" s="44">
        <v>2893884</v>
      </c>
      <c r="F1629" s="44">
        <v>48252</v>
      </c>
      <c r="G1629" s="44" t="s">
        <v>35</v>
      </c>
      <c r="H1629" s="44" t="s">
        <v>122</v>
      </c>
      <c r="I1629" s="44" t="s">
        <v>128</v>
      </c>
      <c r="J1629" s="44" t="s">
        <v>8442</v>
      </c>
      <c r="K1629" s="44" t="s">
        <v>1174</v>
      </c>
      <c r="L1629" s="44" t="s">
        <v>8443</v>
      </c>
      <c r="M1629" s="52">
        <v>45947.333333333336</v>
      </c>
      <c r="N1629" s="52">
        <v>45953.407638888886</v>
      </c>
      <c r="O1629" s="44" t="s">
        <v>37</v>
      </c>
      <c r="P1629" s="44" t="s">
        <v>37</v>
      </c>
      <c r="Q1629" s="44" t="s">
        <v>3805</v>
      </c>
      <c r="R1629" s="44" t="s">
        <v>3806</v>
      </c>
      <c r="S1629" s="44" t="s">
        <v>8444</v>
      </c>
      <c r="T1629" s="44" t="s">
        <v>1178</v>
      </c>
      <c r="U1629" s="44">
        <v>56</v>
      </c>
      <c r="V1629" s="44" t="s">
        <v>42</v>
      </c>
      <c r="W1629" s="44" t="str">
        <f>VLOOKUP(D1629,TIPOLOGIA!A:F,6,0)</f>
        <v>TERRESTRE</v>
      </c>
      <c r="X1629" s="44" t="s">
        <v>4908</v>
      </c>
      <c r="Y1629" s="44">
        <v>1</v>
      </c>
      <c r="Z1629" s="63">
        <f>IF(T1629="SOPORTE_TELEFÓNICO",'TARIFAS 2025'!$B$14,IF(V1629="PRINCIPAL",'TARIFAS 2025'!$B$11,IF(V1629="INTERMEDIA",'TARIFAS 2025'!$C$11,IF(V1629="LEJANA",'TARIFAS 2025'!$D$11))))</f>
        <v>31419</v>
      </c>
      <c r="AA1629" s="63">
        <f t="shared" si="26"/>
        <v>31419</v>
      </c>
    </row>
    <row r="1630" spans="1:27" s="35" customFormat="1">
      <c r="A1630" s="44" t="s">
        <v>73</v>
      </c>
      <c r="B1630" s="44" t="str">
        <f>VLOOKUP(A1630,'CENTROS DE COSTOS'!A:D,2,0)</f>
        <v>0036-0004</v>
      </c>
      <c r="C1630" s="44" t="str">
        <f>VLOOKUP(A1630,'CENTROS DE COSTOS'!A:D,3,0)</f>
        <v>Wompi Centro</v>
      </c>
      <c r="D1630" s="44">
        <v>11001</v>
      </c>
      <c r="E1630" s="44">
        <v>2917828</v>
      </c>
      <c r="F1630" s="44">
        <v>75297</v>
      </c>
      <c r="G1630" s="44" t="s">
        <v>35</v>
      </c>
      <c r="H1630" s="44" t="s">
        <v>620</v>
      </c>
      <c r="I1630" s="44" t="s">
        <v>73</v>
      </c>
      <c r="J1630" s="44" t="s">
        <v>3636</v>
      </c>
      <c r="K1630" s="44" t="s">
        <v>1174</v>
      </c>
      <c r="L1630" s="44" t="s">
        <v>8445</v>
      </c>
      <c r="M1630" s="52">
        <v>45952.377083333333</v>
      </c>
      <c r="N1630" s="52">
        <v>45953.421527777777</v>
      </c>
      <c r="O1630" s="44" t="s">
        <v>37</v>
      </c>
      <c r="P1630" s="44" t="s">
        <v>37</v>
      </c>
      <c r="Q1630" s="44" t="s">
        <v>3805</v>
      </c>
      <c r="R1630" s="44" t="s">
        <v>3806</v>
      </c>
      <c r="S1630" s="44" t="s">
        <v>8446</v>
      </c>
      <c r="T1630" s="44" t="s">
        <v>1178</v>
      </c>
      <c r="U1630" s="44">
        <v>40</v>
      </c>
      <c r="V1630" s="44" t="s">
        <v>42</v>
      </c>
      <c r="W1630" s="44" t="str">
        <f>VLOOKUP(D1630,TIPOLOGIA!A:F,6,0)</f>
        <v>TERRESTRE</v>
      </c>
      <c r="X1630" s="44" t="s">
        <v>2074</v>
      </c>
      <c r="Y1630" s="44">
        <v>1</v>
      </c>
      <c r="Z1630" s="63">
        <f>IF(T1630="SOPORTE_TELEFÓNICO",'TARIFAS 2025'!$B$14,IF(V1630="PRINCIPAL",'TARIFAS 2025'!$B$11,IF(V1630="INTERMEDIA",'TARIFAS 2025'!$C$11,IF(V1630="LEJANA",'TARIFAS 2025'!$D$11))))</f>
        <v>31419</v>
      </c>
      <c r="AA1630" s="63">
        <f t="shared" si="26"/>
        <v>31419</v>
      </c>
    </row>
    <row r="1631" spans="1:27" s="35" customFormat="1">
      <c r="A1631" s="44" t="s">
        <v>87</v>
      </c>
      <c r="B1631" s="44" t="str">
        <f>VLOOKUP(A1631,'CENTROS DE COSTOS'!A:D,2,0)</f>
        <v>0036-0006</v>
      </c>
      <c r="C1631" s="44" t="str">
        <f>VLOOKUP(A1631,'CENTROS DE COSTOS'!A:D,3,0)</f>
        <v>Wompi Oriente</v>
      </c>
      <c r="D1631" s="44">
        <v>73001</v>
      </c>
      <c r="E1631" s="44">
        <v>2918832</v>
      </c>
      <c r="F1631" s="44">
        <v>27268</v>
      </c>
      <c r="G1631" s="44" t="s">
        <v>35</v>
      </c>
      <c r="H1631" s="44" t="s">
        <v>1058</v>
      </c>
      <c r="I1631" s="44" t="s">
        <v>87</v>
      </c>
      <c r="J1631" s="44" t="s">
        <v>4434</v>
      </c>
      <c r="K1631" s="44" t="s">
        <v>1174</v>
      </c>
      <c r="L1631" s="44" t="s">
        <v>8447</v>
      </c>
      <c r="M1631" s="52">
        <v>45952.435416666667</v>
      </c>
      <c r="N1631" s="52">
        <v>45953.425000000003</v>
      </c>
      <c r="O1631" s="44" t="s">
        <v>37</v>
      </c>
      <c r="P1631" s="44" t="s">
        <v>37</v>
      </c>
      <c r="Q1631" s="44" t="s">
        <v>3805</v>
      </c>
      <c r="R1631" s="44" t="s">
        <v>3806</v>
      </c>
      <c r="S1631" s="44" t="s">
        <v>8448</v>
      </c>
      <c r="T1631" s="44" t="s">
        <v>1178</v>
      </c>
      <c r="U1631" s="44">
        <v>32</v>
      </c>
      <c r="V1631" s="44" t="s">
        <v>42</v>
      </c>
      <c r="W1631" s="44" t="str">
        <f>VLOOKUP(D1631,TIPOLOGIA!A:F,6,0)</f>
        <v>TERRESTRE</v>
      </c>
      <c r="X1631" s="44" t="s">
        <v>2243</v>
      </c>
      <c r="Y1631" s="44">
        <v>1</v>
      </c>
      <c r="Z1631" s="63">
        <f>IF(T1631="SOPORTE_TELEFÓNICO",'TARIFAS 2025'!$B$14,IF(V1631="PRINCIPAL",'TARIFAS 2025'!$B$11,IF(V1631="INTERMEDIA",'TARIFAS 2025'!$C$11,IF(V1631="LEJANA",'TARIFAS 2025'!$D$11))))</f>
        <v>31419</v>
      </c>
      <c r="AA1631" s="63">
        <f t="shared" si="26"/>
        <v>31419</v>
      </c>
    </row>
    <row r="1632" spans="1:27" s="35" customFormat="1">
      <c r="A1632" s="44" t="s">
        <v>90</v>
      </c>
      <c r="B1632" s="44" t="str">
        <f>VLOOKUP(A1632,'CENTROS DE COSTOS'!A:D,2,0)</f>
        <v>0036-0005</v>
      </c>
      <c r="C1632" s="44" t="str">
        <f>VLOOKUP(A1632,'CENTROS DE COSTOS'!A:D,3,0)</f>
        <v>Wompi Noroccidente</v>
      </c>
      <c r="D1632" s="44">
        <v>5088</v>
      </c>
      <c r="E1632" s="44">
        <v>2912370</v>
      </c>
      <c r="F1632" s="44">
        <v>75879</v>
      </c>
      <c r="G1632" s="44" t="s">
        <v>35</v>
      </c>
      <c r="H1632" s="44" t="s">
        <v>122</v>
      </c>
      <c r="I1632" s="44" t="s">
        <v>157</v>
      </c>
      <c r="J1632" s="44" t="s">
        <v>8449</v>
      </c>
      <c r="K1632" s="44" t="s">
        <v>1174</v>
      </c>
      <c r="L1632" s="44" t="s">
        <v>8450</v>
      </c>
      <c r="M1632" s="52">
        <v>45951.43472222222</v>
      </c>
      <c r="N1632" s="52">
        <v>45953.436805555553</v>
      </c>
      <c r="O1632" s="44" t="s">
        <v>37</v>
      </c>
      <c r="P1632" s="44" t="s">
        <v>37</v>
      </c>
      <c r="Q1632" s="44" t="s">
        <v>3805</v>
      </c>
      <c r="R1632" s="44" t="s">
        <v>3806</v>
      </c>
      <c r="S1632" s="44" t="s">
        <v>8451</v>
      </c>
      <c r="T1632" s="44" t="s">
        <v>1178</v>
      </c>
      <c r="U1632" s="44">
        <v>64</v>
      </c>
      <c r="V1632" s="44" t="s">
        <v>42</v>
      </c>
      <c r="W1632" s="44" t="str">
        <f>VLOOKUP(D1632,TIPOLOGIA!A:F,6,0)</f>
        <v>TERRESTRE</v>
      </c>
      <c r="X1632" s="44" t="s">
        <v>1491</v>
      </c>
      <c r="Y1632" s="44">
        <v>1</v>
      </c>
      <c r="Z1632" s="63">
        <f>IF(T1632="SOPORTE_TELEFÓNICO",'TARIFAS 2025'!$B$14,IF(V1632="PRINCIPAL",'TARIFAS 2025'!$B$11,IF(V1632="INTERMEDIA",'TARIFAS 2025'!$C$11,IF(V1632="LEJANA",'TARIFAS 2025'!$D$11))))</f>
        <v>31419</v>
      </c>
      <c r="AA1632" s="63">
        <f t="shared" si="26"/>
        <v>31419</v>
      </c>
    </row>
    <row r="1633" spans="1:27" s="35" customFormat="1">
      <c r="A1633" s="44" t="s">
        <v>91</v>
      </c>
      <c r="B1633" s="44" t="str">
        <f>VLOOKUP(A1633,'CENTROS DE COSTOS'!A:D,2,0)</f>
        <v>0036-0001</v>
      </c>
      <c r="C1633" s="44" t="str">
        <f>VLOOKUP(A1633,'CENTROS DE COSTOS'!A:D,3,0)</f>
        <v>Wompi Costa</v>
      </c>
      <c r="D1633" s="44">
        <v>23001</v>
      </c>
      <c r="E1633" s="44">
        <v>2915263</v>
      </c>
      <c r="F1633" s="44">
        <v>79396</v>
      </c>
      <c r="G1633" s="44" t="s">
        <v>35</v>
      </c>
      <c r="H1633" s="44" t="s">
        <v>278</v>
      </c>
      <c r="I1633" s="44" t="s">
        <v>91</v>
      </c>
      <c r="J1633" s="44" t="s">
        <v>2181</v>
      </c>
      <c r="K1633" s="44" t="s">
        <v>1174</v>
      </c>
      <c r="L1633" s="44" t="s">
        <v>8452</v>
      </c>
      <c r="M1633" s="52">
        <v>45951.654166666667</v>
      </c>
      <c r="N1633" s="52">
        <v>45953.4375</v>
      </c>
      <c r="O1633" s="44" t="s">
        <v>37</v>
      </c>
      <c r="P1633" s="44" t="s">
        <v>37</v>
      </c>
      <c r="Q1633" s="44" t="s">
        <v>3805</v>
      </c>
      <c r="R1633" s="44" t="s">
        <v>3806</v>
      </c>
      <c r="S1633" s="44" t="s">
        <v>8453</v>
      </c>
      <c r="T1633" s="44" t="s">
        <v>1178</v>
      </c>
      <c r="U1633" s="44">
        <v>24</v>
      </c>
      <c r="V1633" s="44" t="s">
        <v>42</v>
      </c>
      <c r="W1633" s="44" t="str">
        <f>VLOOKUP(D1633,TIPOLOGIA!A:F,6,0)</f>
        <v>TERRESTRE</v>
      </c>
      <c r="X1633" s="44" t="s">
        <v>2052</v>
      </c>
      <c r="Y1633" s="44">
        <v>1</v>
      </c>
      <c r="Z1633" s="63">
        <f>IF(T1633="SOPORTE_TELEFÓNICO",'TARIFAS 2025'!$B$14,IF(V1633="PRINCIPAL",'TARIFAS 2025'!$B$11,IF(V1633="INTERMEDIA",'TARIFAS 2025'!$C$11,IF(V1633="LEJANA",'TARIFAS 2025'!$D$11))))</f>
        <v>31419</v>
      </c>
      <c r="AA1633" s="63">
        <f t="shared" si="26"/>
        <v>31419</v>
      </c>
    </row>
    <row r="1634" spans="1:27" s="35" customFormat="1">
      <c r="A1634" s="44" t="s">
        <v>73</v>
      </c>
      <c r="B1634" s="44" t="str">
        <f>VLOOKUP(A1634,'CENTROS DE COSTOS'!A:D,2,0)</f>
        <v>0036-0004</v>
      </c>
      <c r="C1634" s="44" t="str">
        <f>VLOOKUP(A1634,'CENTROS DE COSTOS'!A:D,3,0)</f>
        <v>Wompi Centro</v>
      </c>
      <c r="D1634" s="44">
        <v>25290</v>
      </c>
      <c r="E1634" s="44">
        <v>2885836</v>
      </c>
      <c r="F1634" s="44">
        <v>34445</v>
      </c>
      <c r="G1634" s="44" t="s">
        <v>35</v>
      </c>
      <c r="H1634" s="44" t="s">
        <v>620</v>
      </c>
      <c r="I1634" s="44" t="s">
        <v>654</v>
      </c>
      <c r="J1634" s="44" t="s">
        <v>8454</v>
      </c>
      <c r="K1634" s="44" t="s">
        <v>1174</v>
      </c>
      <c r="L1634" s="44" t="s">
        <v>8455</v>
      </c>
      <c r="M1634" s="52">
        <v>45945.566666666666</v>
      </c>
      <c r="N1634" s="52">
        <v>45953.441666666666</v>
      </c>
      <c r="O1634" s="44" t="s">
        <v>37</v>
      </c>
      <c r="P1634" s="44" t="s">
        <v>37</v>
      </c>
      <c r="Q1634" s="44" t="s">
        <v>4094</v>
      </c>
      <c r="R1634" s="44" t="s">
        <v>4095</v>
      </c>
      <c r="S1634" s="44" t="s">
        <v>8456</v>
      </c>
      <c r="T1634" s="44" t="s">
        <v>3828</v>
      </c>
      <c r="U1634" s="44">
        <v>40</v>
      </c>
      <c r="V1634" s="44" t="s">
        <v>43</v>
      </c>
      <c r="W1634" s="44" t="str">
        <f>VLOOKUP(D1634,TIPOLOGIA!A:F,6,0)</f>
        <v>TERRESTRE</v>
      </c>
      <c r="X1634" s="44" t="s">
        <v>3928</v>
      </c>
      <c r="Y1634" s="44">
        <v>1</v>
      </c>
      <c r="Z1634" s="63">
        <f>IF(T1634="SOPORTE_TELEFÓNICO",'TARIFAS 2025'!$B$14,IF(V1634="PRINCIPAL",'TARIFAS 2025'!$B$11,IF(V1634="INTERMEDIA",'TARIFAS 2025'!$C$11,IF(V1634="LEJANA",'TARIFAS 2025'!$D$11))))</f>
        <v>36351</v>
      </c>
      <c r="AA1634" s="63">
        <f t="shared" si="26"/>
        <v>36351</v>
      </c>
    </row>
    <row r="1635" spans="1:27" s="35" customFormat="1">
      <c r="A1635" s="44" t="s">
        <v>98</v>
      </c>
      <c r="B1635" s="44" t="str">
        <f>VLOOKUP(A1635,'CENTROS DE COSTOS'!A:D,2,0)</f>
        <v>0036-0007</v>
      </c>
      <c r="C1635" s="44" t="str">
        <f>VLOOKUP(A1635,'CENTROS DE COSTOS'!A:D,3,0)</f>
        <v>Wompi Santander</v>
      </c>
      <c r="D1635" s="44">
        <v>15600</v>
      </c>
      <c r="E1635" s="44">
        <v>2885673</v>
      </c>
      <c r="F1635" s="44">
        <v>11186</v>
      </c>
      <c r="G1635" s="44" t="s">
        <v>35</v>
      </c>
      <c r="H1635" s="44" t="s">
        <v>324</v>
      </c>
      <c r="I1635" s="44" t="s">
        <v>394</v>
      </c>
      <c r="J1635" s="44" t="s">
        <v>8457</v>
      </c>
      <c r="K1635" s="44" t="s">
        <v>1174</v>
      </c>
      <c r="L1635" s="44" t="s">
        <v>8458</v>
      </c>
      <c r="M1635" s="52">
        <v>45945.554212962961</v>
      </c>
      <c r="N1635" s="52">
        <v>45953.45</v>
      </c>
      <c r="O1635" s="44" t="s">
        <v>37</v>
      </c>
      <c r="P1635" s="44" t="s">
        <v>37</v>
      </c>
      <c r="Q1635" s="44" t="s">
        <v>3805</v>
      </c>
      <c r="R1635" s="44" t="s">
        <v>3806</v>
      </c>
      <c r="S1635" s="44" t="s">
        <v>8459</v>
      </c>
      <c r="T1635" s="44" t="s">
        <v>3828</v>
      </c>
      <c r="U1635" s="44"/>
      <c r="V1635" s="44" t="s">
        <v>43</v>
      </c>
      <c r="W1635" s="44" t="str">
        <f>VLOOKUP(D1635,TIPOLOGIA!A:F,6,0)</f>
        <v>TERRESTRE</v>
      </c>
      <c r="X1635" s="44" t="s">
        <v>4908</v>
      </c>
      <c r="Y1635" s="44">
        <v>1</v>
      </c>
      <c r="Z1635" s="63">
        <f>IF(T1635="SOPORTE_TELEFÓNICO",'TARIFAS 2025'!$B$14,IF(V1635="PRINCIPAL",'TARIFAS 2025'!$B$11,IF(V1635="INTERMEDIA",'TARIFAS 2025'!$C$11,IF(V1635="LEJANA",'TARIFAS 2025'!$D$11))))</f>
        <v>36351</v>
      </c>
      <c r="AA1635" s="63">
        <f t="shared" si="26"/>
        <v>36351</v>
      </c>
    </row>
    <row r="1636" spans="1:27" s="35" customFormat="1">
      <c r="A1636" s="44" t="s">
        <v>76</v>
      </c>
      <c r="B1636" s="44" t="str">
        <f>VLOOKUP(A1636,'CENTROS DE COSTOS'!A:D,2,0)</f>
        <v>0036-0007</v>
      </c>
      <c r="C1636" s="44" t="str">
        <f>VLOOKUP(A1636,'CENTROS DE COSTOS'!A:D,3,0)</f>
        <v>Wompi Santander</v>
      </c>
      <c r="D1636" s="44">
        <v>68820</v>
      </c>
      <c r="E1636" s="44">
        <v>2887679</v>
      </c>
      <c r="F1636" s="44">
        <v>71555</v>
      </c>
      <c r="G1636" s="44" t="s">
        <v>35</v>
      </c>
      <c r="H1636" s="44" t="s">
        <v>965</v>
      </c>
      <c r="I1636" s="44" t="s">
        <v>1031</v>
      </c>
      <c r="J1636" s="44" t="s">
        <v>2813</v>
      </c>
      <c r="K1636" s="44" t="s">
        <v>1174</v>
      </c>
      <c r="L1636" s="44" t="s">
        <v>8460</v>
      </c>
      <c r="M1636" s="52">
        <v>45945.705555555556</v>
      </c>
      <c r="N1636" s="52">
        <v>45953.450694444444</v>
      </c>
      <c r="O1636" s="44" t="s">
        <v>37</v>
      </c>
      <c r="P1636" s="44" t="s">
        <v>37</v>
      </c>
      <c r="Q1636" s="44" t="s">
        <v>3805</v>
      </c>
      <c r="R1636" s="44" t="s">
        <v>3806</v>
      </c>
      <c r="S1636" s="44" t="s">
        <v>8461</v>
      </c>
      <c r="T1636" s="44" t="s">
        <v>3828</v>
      </c>
      <c r="U1636" s="44">
        <v>32</v>
      </c>
      <c r="V1636" s="44" t="s">
        <v>43</v>
      </c>
      <c r="W1636" s="44" t="str">
        <f>VLOOKUP(D1636,TIPOLOGIA!A:F,6,0)</f>
        <v>TERRESTRE</v>
      </c>
      <c r="X1636" s="44"/>
      <c r="Y1636" s="44">
        <v>1</v>
      </c>
      <c r="Z1636" s="63">
        <f>IF(T1636="SOPORTE_TELEFÓNICO",'TARIFAS 2025'!$B$14,IF(V1636="PRINCIPAL",'TARIFAS 2025'!$B$11,IF(V1636="INTERMEDIA",'TARIFAS 2025'!$C$11,IF(V1636="LEJANA",'TARIFAS 2025'!$D$11))))</f>
        <v>36351</v>
      </c>
      <c r="AA1636" s="63">
        <f t="shared" si="26"/>
        <v>36351</v>
      </c>
    </row>
    <row r="1637" spans="1:27" s="35" customFormat="1">
      <c r="A1637" s="44" t="s">
        <v>100</v>
      </c>
      <c r="B1637" s="44" t="str">
        <f>VLOOKUP(A1637,'CENTROS DE COSTOS'!A:D,2,0)</f>
        <v>0036-0006</v>
      </c>
      <c r="C1637" s="44" t="str">
        <f>VLOOKUP(A1637,'CENTROS DE COSTOS'!A:D,3,0)</f>
        <v>Wompi Oriente</v>
      </c>
      <c r="D1637" s="44">
        <v>50226</v>
      </c>
      <c r="E1637" s="44">
        <v>2896924</v>
      </c>
      <c r="F1637" s="44">
        <v>79768</v>
      </c>
      <c r="G1637" s="44" t="s">
        <v>35</v>
      </c>
      <c r="H1637" s="44" t="s">
        <v>816</v>
      </c>
      <c r="I1637" s="44" t="s">
        <v>823</v>
      </c>
      <c r="J1637" s="44" t="s">
        <v>8462</v>
      </c>
      <c r="K1637" s="44" t="s">
        <v>1174</v>
      </c>
      <c r="L1637" s="44" t="s">
        <v>8463</v>
      </c>
      <c r="M1637" s="52">
        <v>45947.49722222222</v>
      </c>
      <c r="N1637" s="52">
        <v>45953.451388888891</v>
      </c>
      <c r="O1637" s="44" t="s">
        <v>37</v>
      </c>
      <c r="P1637" s="44" t="s">
        <v>37</v>
      </c>
      <c r="Q1637" s="44" t="s">
        <v>3805</v>
      </c>
      <c r="R1637" s="44" t="s">
        <v>3806</v>
      </c>
      <c r="S1637" s="44" t="s">
        <v>8464</v>
      </c>
      <c r="T1637" s="44" t="s">
        <v>3828</v>
      </c>
      <c r="U1637" s="44">
        <v>32</v>
      </c>
      <c r="V1637" s="44" t="s">
        <v>43</v>
      </c>
      <c r="W1637" s="44" t="str">
        <f>VLOOKUP(D1637,TIPOLOGIA!A:F,6,0)</f>
        <v>TERRESTRE</v>
      </c>
      <c r="X1637" s="44" t="s">
        <v>2812</v>
      </c>
      <c r="Y1637" s="44">
        <v>1</v>
      </c>
      <c r="Z1637" s="63">
        <f>IF(T1637="SOPORTE_TELEFÓNICO",'TARIFAS 2025'!$B$14,IF(V1637="PRINCIPAL",'TARIFAS 2025'!$B$11,IF(V1637="INTERMEDIA",'TARIFAS 2025'!$C$11,IF(V1637="LEJANA",'TARIFAS 2025'!$D$11))))</f>
        <v>36351</v>
      </c>
      <c r="AA1637" s="63">
        <f t="shared" si="26"/>
        <v>36351</v>
      </c>
    </row>
    <row r="1638" spans="1:27" s="35" customFormat="1">
      <c r="A1638" s="44" t="s">
        <v>87</v>
      </c>
      <c r="B1638" s="44" t="str">
        <f>VLOOKUP(A1638,'CENTROS DE COSTOS'!A:D,2,0)</f>
        <v>0036-0006</v>
      </c>
      <c r="C1638" s="44" t="str">
        <f>VLOOKUP(A1638,'CENTROS DE COSTOS'!A:D,3,0)</f>
        <v>Wompi Oriente</v>
      </c>
      <c r="D1638" s="44">
        <v>73275</v>
      </c>
      <c r="E1638" s="44">
        <v>2900984</v>
      </c>
      <c r="F1638" s="44">
        <v>46943</v>
      </c>
      <c r="G1638" s="44" t="s">
        <v>35</v>
      </c>
      <c r="H1638" s="44" t="s">
        <v>1058</v>
      </c>
      <c r="I1638" s="44" t="s">
        <v>1075</v>
      </c>
      <c r="J1638" s="44" t="s">
        <v>8465</v>
      </c>
      <c r="K1638" s="44" t="s">
        <v>1174</v>
      </c>
      <c r="L1638" s="44" t="s">
        <v>8466</v>
      </c>
      <c r="M1638" s="52">
        <v>45950.333333333336</v>
      </c>
      <c r="N1638" s="52">
        <v>45953.454861111109</v>
      </c>
      <c r="O1638" s="44" t="s">
        <v>37</v>
      </c>
      <c r="P1638" s="44" t="s">
        <v>37</v>
      </c>
      <c r="Q1638" s="44" t="s">
        <v>3805</v>
      </c>
      <c r="R1638" s="44" t="s">
        <v>3806</v>
      </c>
      <c r="S1638" s="44" t="s">
        <v>8467</v>
      </c>
      <c r="T1638" s="44" t="s">
        <v>3828</v>
      </c>
      <c r="U1638" s="44">
        <v>56</v>
      </c>
      <c r="V1638" s="44" t="s">
        <v>43</v>
      </c>
      <c r="W1638" s="44" t="str">
        <f>VLOOKUP(D1638,TIPOLOGIA!A:F,6,0)</f>
        <v>TERRESTRE</v>
      </c>
      <c r="X1638" s="44" t="s">
        <v>5140</v>
      </c>
      <c r="Y1638" s="44">
        <v>1</v>
      </c>
      <c r="Z1638" s="63">
        <f>IF(T1638="SOPORTE_TELEFÓNICO",'TARIFAS 2025'!$B$14,IF(V1638="PRINCIPAL",'TARIFAS 2025'!$B$11,IF(V1638="INTERMEDIA",'TARIFAS 2025'!$C$11,IF(V1638="LEJANA",'TARIFAS 2025'!$D$11))))</f>
        <v>36351</v>
      </c>
      <c r="AA1638" s="63">
        <f t="shared" si="26"/>
        <v>36351</v>
      </c>
    </row>
    <row r="1639" spans="1:27" s="35" customFormat="1">
      <c r="A1639" s="44" t="s">
        <v>90</v>
      </c>
      <c r="B1639" s="44" t="str">
        <f>VLOOKUP(A1639,'CENTROS DE COSTOS'!A:D,2,0)</f>
        <v>0036-0005</v>
      </c>
      <c r="C1639" s="44" t="str">
        <f>VLOOKUP(A1639,'CENTROS DE COSTOS'!A:D,3,0)</f>
        <v>Wompi Noroccidente</v>
      </c>
      <c r="D1639" s="44">
        <v>5212</v>
      </c>
      <c r="E1639" s="44">
        <v>2915604</v>
      </c>
      <c r="F1639" s="44">
        <v>23511</v>
      </c>
      <c r="G1639" s="44" t="s">
        <v>35</v>
      </c>
      <c r="H1639" s="44" t="s">
        <v>122</v>
      </c>
      <c r="I1639" s="44" t="s">
        <v>174</v>
      </c>
      <c r="J1639" s="44" t="s">
        <v>4963</v>
      </c>
      <c r="K1639" s="44" t="s">
        <v>1174</v>
      </c>
      <c r="L1639" s="44" t="s">
        <v>8468</v>
      </c>
      <c r="M1639" s="52">
        <v>45951.661111111112</v>
      </c>
      <c r="N1639" s="52">
        <v>45953.459722222222</v>
      </c>
      <c r="O1639" s="44" t="s">
        <v>37</v>
      </c>
      <c r="P1639" s="44" t="s">
        <v>37</v>
      </c>
      <c r="Q1639" s="44" t="s">
        <v>3805</v>
      </c>
      <c r="R1639" s="44" t="s">
        <v>3806</v>
      </c>
      <c r="S1639" s="44" t="s">
        <v>8469</v>
      </c>
      <c r="T1639" s="44" t="s">
        <v>1178</v>
      </c>
      <c r="U1639" s="44">
        <v>32</v>
      </c>
      <c r="V1639" s="44" t="s">
        <v>42</v>
      </c>
      <c r="W1639" s="44" t="str">
        <f>VLOOKUP(D1639,TIPOLOGIA!A:F,6,0)</f>
        <v>TERRESTRE</v>
      </c>
      <c r="X1639" s="44" t="s">
        <v>2253</v>
      </c>
      <c r="Y1639" s="44">
        <v>1</v>
      </c>
      <c r="Z1639" s="63">
        <f>IF(T1639="SOPORTE_TELEFÓNICO",'TARIFAS 2025'!$B$14,IF(V1639="PRINCIPAL",'TARIFAS 2025'!$B$11,IF(V1639="INTERMEDIA",'TARIFAS 2025'!$C$11,IF(V1639="LEJANA",'TARIFAS 2025'!$D$11))))</f>
        <v>31419</v>
      </c>
      <c r="AA1639" s="63">
        <f t="shared" si="26"/>
        <v>31419</v>
      </c>
    </row>
    <row r="1640" spans="1:27" s="35" customFormat="1">
      <c r="A1640" s="44" t="s">
        <v>91</v>
      </c>
      <c r="B1640" s="44" t="str">
        <f>VLOOKUP(A1640,'CENTROS DE COSTOS'!A:D,2,0)</f>
        <v>0036-0001</v>
      </c>
      <c r="C1640" s="44" t="str">
        <f>VLOOKUP(A1640,'CENTROS DE COSTOS'!A:D,3,0)</f>
        <v>Wompi Costa</v>
      </c>
      <c r="D1640" s="44">
        <v>23001</v>
      </c>
      <c r="E1640" s="44">
        <v>2915836</v>
      </c>
      <c r="F1640" s="44">
        <v>79109</v>
      </c>
      <c r="G1640" s="44" t="s">
        <v>35</v>
      </c>
      <c r="H1640" s="44" t="s">
        <v>278</v>
      </c>
      <c r="I1640" s="44" t="s">
        <v>91</v>
      </c>
      <c r="J1640" s="44" t="s">
        <v>8470</v>
      </c>
      <c r="K1640" s="44" t="s">
        <v>1174</v>
      </c>
      <c r="L1640" s="44" t="s">
        <v>8471</v>
      </c>
      <c r="M1640" s="52">
        <v>45951.677083333336</v>
      </c>
      <c r="N1640" s="52">
        <v>45953.461805555555</v>
      </c>
      <c r="O1640" s="44" t="s">
        <v>37</v>
      </c>
      <c r="P1640" s="44" t="s">
        <v>37</v>
      </c>
      <c r="Q1640" s="44" t="s">
        <v>3805</v>
      </c>
      <c r="R1640" s="44" t="s">
        <v>3806</v>
      </c>
      <c r="S1640" s="44" t="s">
        <v>8472</v>
      </c>
      <c r="T1640" s="44" t="s">
        <v>1178</v>
      </c>
      <c r="U1640" s="44">
        <v>16</v>
      </c>
      <c r="V1640" s="44" t="s">
        <v>42</v>
      </c>
      <c r="W1640" s="44" t="str">
        <f>VLOOKUP(D1640,TIPOLOGIA!A:F,6,0)</f>
        <v>TERRESTRE</v>
      </c>
      <c r="X1640" s="44" t="s">
        <v>2052</v>
      </c>
      <c r="Y1640" s="44">
        <v>1</v>
      </c>
      <c r="Z1640" s="63">
        <f>IF(T1640="SOPORTE_TELEFÓNICO",'TARIFAS 2025'!$B$14,IF(V1640="PRINCIPAL",'TARIFAS 2025'!$B$11,IF(V1640="INTERMEDIA",'TARIFAS 2025'!$C$11,IF(V1640="LEJANA",'TARIFAS 2025'!$D$11))))</f>
        <v>31419</v>
      </c>
      <c r="AA1640" s="63">
        <f t="shared" si="26"/>
        <v>31419</v>
      </c>
    </row>
    <row r="1641" spans="1:27" s="35" customFormat="1">
      <c r="A1641" s="44" t="s">
        <v>73</v>
      </c>
      <c r="B1641" s="44" t="str">
        <f>VLOOKUP(A1641,'CENTROS DE COSTOS'!A:D,2,0)</f>
        <v>0036-0004</v>
      </c>
      <c r="C1641" s="44" t="str">
        <f>VLOOKUP(A1641,'CENTROS DE COSTOS'!A:D,3,0)</f>
        <v>Wompi Centro</v>
      </c>
      <c r="D1641" s="44">
        <v>25754</v>
      </c>
      <c r="E1641" s="44">
        <v>2920465</v>
      </c>
      <c r="F1641" s="44">
        <v>16174</v>
      </c>
      <c r="G1641" s="44" t="s">
        <v>35</v>
      </c>
      <c r="H1641" s="44" t="s">
        <v>620</v>
      </c>
      <c r="I1641" s="44" t="s">
        <v>700</v>
      </c>
      <c r="J1641" s="44" t="s">
        <v>8473</v>
      </c>
      <c r="K1641" s="44" t="s">
        <v>1174</v>
      </c>
      <c r="L1641" s="44" t="s">
        <v>8474</v>
      </c>
      <c r="M1641" s="52">
        <v>45952.59652777778</v>
      </c>
      <c r="N1641" s="52">
        <v>45953.462500000001</v>
      </c>
      <c r="O1641" s="44" t="s">
        <v>37</v>
      </c>
      <c r="P1641" s="44" t="s">
        <v>37</v>
      </c>
      <c r="Q1641" s="44" t="s">
        <v>3805</v>
      </c>
      <c r="R1641" s="44" t="s">
        <v>3806</v>
      </c>
      <c r="S1641" s="44" t="s">
        <v>8475</v>
      </c>
      <c r="T1641" s="44" t="s">
        <v>1178</v>
      </c>
      <c r="U1641" s="44">
        <v>24</v>
      </c>
      <c r="V1641" s="44" t="s">
        <v>42</v>
      </c>
      <c r="W1641" s="44" t="str">
        <f>VLOOKUP(D1641,TIPOLOGIA!A:F,6,0)</f>
        <v>TERRESTRE</v>
      </c>
      <c r="X1641" s="44" t="s">
        <v>3928</v>
      </c>
      <c r="Y1641" s="44">
        <v>1</v>
      </c>
      <c r="Z1641" s="63">
        <f>IF(T1641="SOPORTE_TELEFÓNICO",'TARIFAS 2025'!$B$14,IF(V1641="PRINCIPAL",'TARIFAS 2025'!$B$11,IF(V1641="INTERMEDIA",'TARIFAS 2025'!$C$11,IF(V1641="LEJANA",'TARIFAS 2025'!$D$11))))</f>
        <v>31419</v>
      </c>
      <c r="AA1641" s="63">
        <f t="shared" si="26"/>
        <v>31419</v>
      </c>
    </row>
    <row r="1642" spans="1:27" s="35" customFormat="1">
      <c r="A1642" s="44" t="s">
        <v>90</v>
      </c>
      <c r="B1642" s="44" t="str">
        <f>VLOOKUP(A1642,'CENTROS DE COSTOS'!A:D,2,0)</f>
        <v>0036-0005</v>
      </c>
      <c r="C1642" s="44" t="str">
        <f>VLOOKUP(A1642,'CENTROS DE COSTOS'!A:D,3,0)</f>
        <v>Wompi Noroccidente</v>
      </c>
      <c r="D1642" s="44">
        <v>5001</v>
      </c>
      <c r="E1642" s="44">
        <v>2919483</v>
      </c>
      <c r="F1642" s="44">
        <v>69516</v>
      </c>
      <c r="G1642" s="44" t="s">
        <v>35</v>
      </c>
      <c r="H1642" s="44" t="s">
        <v>122</v>
      </c>
      <c r="I1642" s="44" t="s">
        <v>2044</v>
      </c>
      <c r="J1642" s="44" t="s">
        <v>4575</v>
      </c>
      <c r="K1642" s="44" t="s">
        <v>1174</v>
      </c>
      <c r="L1642" s="44" t="s">
        <v>8476</v>
      </c>
      <c r="M1642" s="52">
        <v>45952.480555555558</v>
      </c>
      <c r="N1642" s="52">
        <v>45953.463194444441</v>
      </c>
      <c r="O1642" s="44" t="s">
        <v>37</v>
      </c>
      <c r="P1642" s="44" t="s">
        <v>37</v>
      </c>
      <c r="Q1642" s="44" t="s">
        <v>3805</v>
      </c>
      <c r="R1642" s="44" t="s">
        <v>3806</v>
      </c>
      <c r="S1642" s="44" t="s">
        <v>8477</v>
      </c>
      <c r="T1642" s="44" t="s">
        <v>1178</v>
      </c>
      <c r="U1642" s="44">
        <v>32</v>
      </c>
      <c r="V1642" s="44" t="s">
        <v>42</v>
      </c>
      <c r="W1642" s="44" t="str">
        <f>VLOOKUP(D1642,TIPOLOGIA!A:F,6,0)</f>
        <v>TERRESTRE</v>
      </c>
      <c r="X1642" s="44" t="s">
        <v>3193</v>
      </c>
      <c r="Y1642" s="44">
        <v>1</v>
      </c>
      <c r="Z1642" s="63">
        <f>IF(T1642="SOPORTE_TELEFÓNICO",'TARIFAS 2025'!$B$14,IF(V1642="PRINCIPAL",'TARIFAS 2025'!$B$11,IF(V1642="INTERMEDIA",'TARIFAS 2025'!$C$11,IF(V1642="LEJANA",'TARIFAS 2025'!$D$11))))</f>
        <v>31419</v>
      </c>
      <c r="AA1642" s="63">
        <f t="shared" si="26"/>
        <v>31419</v>
      </c>
    </row>
    <row r="1643" spans="1:27" s="35" customFormat="1">
      <c r="A1643" s="44" t="s">
        <v>73</v>
      </c>
      <c r="B1643" s="44" t="str">
        <f>VLOOKUP(A1643,'CENTROS DE COSTOS'!A:D,2,0)</f>
        <v>0036-0004</v>
      </c>
      <c r="C1643" s="44" t="str">
        <f>VLOOKUP(A1643,'CENTROS DE COSTOS'!A:D,3,0)</f>
        <v>Wompi Centro</v>
      </c>
      <c r="D1643" s="44">
        <v>11001</v>
      </c>
      <c r="E1643" s="44">
        <v>2915871</v>
      </c>
      <c r="F1643" s="44">
        <v>58987</v>
      </c>
      <c r="G1643" s="44" t="s">
        <v>35</v>
      </c>
      <c r="H1643" s="44" t="s">
        <v>620</v>
      </c>
      <c r="I1643" s="44" t="s">
        <v>2057</v>
      </c>
      <c r="J1643" s="44" t="s">
        <v>8478</v>
      </c>
      <c r="K1643" s="44" t="s">
        <v>1174</v>
      </c>
      <c r="L1643" s="44" t="s">
        <v>8479</v>
      </c>
      <c r="M1643" s="52">
        <v>45951.682638888888</v>
      </c>
      <c r="N1643" s="52">
        <v>45953.46597222222</v>
      </c>
      <c r="O1643" s="44" t="s">
        <v>37</v>
      </c>
      <c r="P1643" s="44" t="s">
        <v>37</v>
      </c>
      <c r="Q1643" s="44" t="s">
        <v>3805</v>
      </c>
      <c r="R1643" s="44" t="s">
        <v>3806</v>
      </c>
      <c r="S1643" s="44" t="s">
        <v>8480</v>
      </c>
      <c r="T1643" s="44" t="s">
        <v>1178</v>
      </c>
      <c r="U1643" s="44">
        <v>48</v>
      </c>
      <c r="V1643" s="44" t="s">
        <v>42</v>
      </c>
      <c r="W1643" s="44" t="str">
        <f>VLOOKUP(D1643,TIPOLOGIA!A:F,6,0)</f>
        <v>TERRESTRE</v>
      </c>
      <c r="X1643" s="44" t="s">
        <v>2496</v>
      </c>
      <c r="Y1643" s="44">
        <v>1</v>
      </c>
      <c r="Z1643" s="63">
        <f>IF(T1643="SOPORTE_TELEFÓNICO",'TARIFAS 2025'!$B$14,IF(V1643="PRINCIPAL",'TARIFAS 2025'!$B$11,IF(V1643="INTERMEDIA",'TARIFAS 2025'!$C$11,IF(V1643="LEJANA",'TARIFAS 2025'!$D$11))))</f>
        <v>31419</v>
      </c>
      <c r="AA1643" s="63">
        <f t="shared" si="26"/>
        <v>31419</v>
      </c>
    </row>
    <row r="1644" spans="1:27" s="35" customFormat="1">
      <c r="A1644" s="44" t="s">
        <v>73</v>
      </c>
      <c r="B1644" s="44" t="str">
        <f>VLOOKUP(A1644,'CENTROS DE COSTOS'!A:D,2,0)</f>
        <v>0036-0004</v>
      </c>
      <c r="C1644" s="44" t="str">
        <f>VLOOKUP(A1644,'CENTROS DE COSTOS'!A:D,3,0)</f>
        <v>Wompi Centro</v>
      </c>
      <c r="D1644" s="44">
        <v>11001</v>
      </c>
      <c r="E1644" s="44">
        <v>2920040</v>
      </c>
      <c r="F1644" s="44">
        <v>40676</v>
      </c>
      <c r="G1644" s="44" t="s">
        <v>35</v>
      </c>
      <c r="H1644" s="44" t="s">
        <v>620</v>
      </c>
      <c r="I1644" s="44" t="s">
        <v>73</v>
      </c>
      <c r="J1644" s="44" t="s">
        <v>3385</v>
      </c>
      <c r="K1644" s="44" t="s">
        <v>1174</v>
      </c>
      <c r="L1644" s="44" t="s">
        <v>8481</v>
      </c>
      <c r="M1644" s="52">
        <v>45952.518750000003</v>
      </c>
      <c r="N1644" s="52">
        <v>45953.469444444447</v>
      </c>
      <c r="O1644" s="44" t="s">
        <v>37</v>
      </c>
      <c r="P1644" s="44" t="s">
        <v>37</v>
      </c>
      <c r="Q1644" s="44" t="s">
        <v>3805</v>
      </c>
      <c r="R1644" s="44" t="s">
        <v>3806</v>
      </c>
      <c r="S1644" s="44" t="s">
        <v>8482</v>
      </c>
      <c r="T1644" s="44" t="s">
        <v>1178</v>
      </c>
      <c r="U1644" s="44">
        <v>40</v>
      </c>
      <c r="V1644" s="44" t="s">
        <v>42</v>
      </c>
      <c r="W1644" s="44" t="str">
        <f>VLOOKUP(D1644,TIPOLOGIA!A:F,6,0)</f>
        <v>TERRESTRE</v>
      </c>
      <c r="X1644" s="44" t="s">
        <v>1390</v>
      </c>
      <c r="Y1644" s="44">
        <v>1</v>
      </c>
      <c r="Z1644" s="63">
        <f>IF(T1644="SOPORTE_TELEFÓNICO",'TARIFAS 2025'!$B$14,IF(V1644="PRINCIPAL",'TARIFAS 2025'!$B$11,IF(V1644="INTERMEDIA",'TARIFAS 2025'!$C$11,IF(V1644="LEJANA",'TARIFAS 2025'!$D$11))))</f>
        <v>31419</v>
      </c>
      <c r="AA1644" s="63">
        <f t="shared" si="26"/>
        <v>31419</v>
      </c>
    </row>
    <row r="1645" spans="1:27" s="35" customFormat="1">
      <c r="A1645" s="44" t="s">
        <v>79</v>
      </c>
      <c r="B1645" s="44" t="str">
        <f>VLOOKUP(A1645,'CENTROS DE COSTOS'!A:D,2,0)</f>
        <v>0036-0003</v>
      </c>
      <c r="C1645" s="44" t="str">
        <f>VLOOKUP(A1645,'CENTROS DE COSTOS'!A:D,3,0)</f>
        <v>Wompi Suroccidente</v>
      </c>
      <c r="D1645" s="44">
        <v>76001</v>
      </c>
      <c r="E1645" s="44">
        <v>2920820</v>
      </c>
      <c r="F1645" s="44">
        <v>64018</v>
      </c>
      <c r="G1645" s="44" t="s">
        <v>35</v>
      </c>
      <c r="H1645" s="44" t="s">
        <v>1103</v>
      </c>
      <c r="I1645" s="44" t="s">
        <v>79</v>
      </c>
      <c r="J1645" s="44" t="s">
        <v>2053</v>
      </c>
      <c r="K1645" s="44" t="s">
        <v>1174</v>
      </c>
      <c r="L1645" s="44" t="s">
        <v>8483</v>
      </c>
      <c r="M1645" s="52">
        <v>45952.611805555556</v>
      </c>
      <c r="N1645" s="52">
        <v>45953.474999999999</v>
      </c>
      <c r="O1645" s="44" t="s">
        <v>37</v>
      </c>
      <c r="P1645" s="44" t="s">
        <v>37</v>
      </c>
      <c r="Q1645" s="44" t="s">
        <v>3805</v>
      </c>
      <c r="R1645" s="44" t="s">
        <v>3806</v>
      </c>
      <c r="S1645" s="44" t="s">
        <v>8484</v>
      </c>
      <c r="T1645" s="44" t="s">
        <v>1178</v>
      </c>
      <c r="U1645" s="44">
        <v>24</v>
      </c>
      <c r="V1645" s="44" t="s">
        <v>42</v>
      </c>
      <c r="W1645" s="44" t="str">
        <f>VLOOKUP(D1645,TIPOLOGIA!A:F,6,0)</f>
        <v>TERRESTRE</v>
      </c>
      <c r="X1645" s="44" t="s">
        <v>1509</v>
      </c>
      <c r="Y1645" s="44">
        <v>1</v>
      </c>
      <c r="Z1645" s="63">
        <f>IF(T1645="SOPORTE_TELEFÓNICO",'TARIFAS 2025'!$B$14,IF(V1645="PRINCIPAL",'TARIFAS 2025'!$B$11,IF(V1645="INTERMEDIA",'TARIFAS 2025'!$C$11,IF(V1645="LEJANA",'TARIFAS 2025'!$D$11))))</f>
        <v>31419</v>
      </c>
      <c r="AA1645" s="63">
        <f t="shared" si="26"/>
        <v>31419</v>
      </c>
    </row>
    <row r="1646" spans="1:27" s="35" customFormat="1">
      <c r="A1646" s="44" t="s">
        <v>79</v>
      </c>
      <c r="B1646" s="44" t="str">
        <f>VLOOKUP(A1646,'CENTROS DE COSTOS'!A:D,2,0)</f>
        <v>0036-0003</v>
      </c>
      <c r="C1646" s="44" t="str">
        <f>VLOOKUP(A1646,'CENTROS DE COSTOS'!A:D,3,0)</f>
        <v>Wompi Suroccidente</v>
      </c>
      <c r="D1646" s="44">
        <v>76001</v>
      </c>
      <c r="E1646" s="44">
        <v>2920128</v>
      </c>
      <c r="F1646" s="44">
        <v>76949</v>
      </c>
      <c r="G1646" s="44" t="s">
        <v>35</v>
      </c>
      <c r="H1646" s="44" t="s">
        <v>1103</v>
      </c>
      <c r="I1646" s="44" t="s">
        <v>79</v>
      </c>
      <c r="J1646" s="44" t="s">
        <v>8485</v>
      </c>
      <c r="K1646" s="44" t="s">
        <v>1174</v>
      </c>
      <c r="L1646" s="44" t="s">
        <v>8486</v>
      </c>
      <c r="M1646" s="52">
        <v>45952.538888888892</v>
      </c>
      <c r="N1646" s="52">
        <v>45953.477083333331</v>
      </c>
      <c r="O1646" s="44" t="s">
        <v>37</v>
      </c>
      <c r="P1646" s="44" t="s">
        <v>37</v>
      </c>
      <c r="Q1646" s="44" t="s">
        <v>3805</v>
      </c>
      <c r="R1646" s="44" t="s">
        <v>3806</v>
      </c>
      <c r="S1646" s="44" t="s">
        <v>8487</v>
      </c>
      <c r="T1646" s="44" t="s">
        <v>1178</v>
      </c>
      <c r="U1646" s="44">
        <v>32</v>
      </c>
      <c r="V1646" s="44" t="s">
        <v>42</v>
      </c>
      <c r="W1646" s="44" t="str">
        <f>VLOOKUP(D1646,TIPOLOGIA!A:F,6,0)</f>
        <v>TERRESTRE</v>
      </c>
      <c r="X1646" s="44" t="s">
        <v>6708</v>
      </c>
      <c r="Y1646" s="44">
        <v>1</v>
      </c>
      <c r="Z1646" s="63">
        <f>IF(T1646="SOPORTE_TELEFÓNICO",'TARIFAS 2025'!$B$14,IF(V1646="PRINCIPAL",'TARIFAS 2025'!$B$11,IF(V1646="INTERMEDIA",'TARIFAS 2025'!$C$11,IF(V1646="LEJANA",'TARIFAS 2025'!$D$11))))</f>
        <v>31419</v>
      </c>
      <c r="AA1646" s="63">
        <f t="shared" si="26"/>
        <v>31419</v>
      </c>
    </row>
    <row r="1647" spans="1:27" s="35" customFormat="1">
      <c r="A1647" s="44" t="s">
        <v>82</v>
      </c>
      <c r="B1647" s="44" t="str">
        <f>VLOOKUP(A1647,'CENTROS DE COSTOS'!A:D,2,0)</f>
        <v>0036-0001</v>
      </c>
      <c r="C1647" s="44" t="str">
        <f>VLOOKUP(A1647,'CENTROS DE COSTOS'!A:D,3,0)</f>
        <v>Wompi Costa</v>
      </c>
      <c r="D1647" s="44">
        <v>13001</v>
      </c>
      <c r="E1647" s="44">
        <v>2920547</v>
      </c>
      <c r="F1647" s="44">
        <v>63130</v>
      </c>
      <c r="G1647" s="44" t="s">
        <v>35</v>
      </c>
      <c r="H1647" s="44" t="s">
        <v>277</v>
      </c>
      <c r="I1647" s="44" t="s">
        <v>82</v>
      </c>
      <c r="J1647" s="44" t="s">
        <v>2981</v>
      </c>
      <c r="K1647" s="44" t="s">
        <v>1174</v>
      </c>
      <c r="L1647" s="44" t="s">
        <v>8488</v>
      </c>
      <c r="M1647" s="52">
        <v>45952.600694444445</v>
      </c>
      <c r="N1647" s="52">
        <v>45953.477777777778</v>
      </c>
      <c r="O1647" s="44" t="s">
        <v>37</v>
      </c>
      <c r="P1647" s="44" t="s">
        <v>37</v>
      </c>
      <c r="Q1647" s="44" t="s">
        <v>3805</v>
      </c>
      <c r="R1647" s="44" t="s">
        <v>3806</v>
      </c>
      <c r="S1647" s="44" t="s">
        <v>8489</v>
      </c>
      <c r="T1647" s="44" t="s">
        <v>1178</v>
      </c>
      <c r="U1647" s="44">
        <v>16</v>
      </c>
      <c r="V1647" s="44" t="s">
        <v>42</v>
      </c>
      <c r="W1647" s="44" t="str">
        <f>VLOOKUP(D1647,TIPOLOGIA!A:F,6,0)</f>
        <v>TERRESTRE</v>
      </c>
      <c r="X1647" s="44" t="s">
        <v>1485</v>
      </c>
      <c r="Y1647" s="44">
        <v>1</v>
      </c>
      <c r="Z1647" s="63">
        <f>IF(T1647="SOPORTE_TELEFÓNICO",'TARIFAS 2025'!$B$14,IF(V1647="PRINCIPAL",'TARIFAS 2025'!$B$11,IF(V1647="INTERMEDIA",'TARIFAS 2025'!$C$11,IF(V1647="LEJANA",'TARIFAS 2025'!$D$11))))</f>
        <v>31419</v>
      </c>
      <c r="AA1647" s="63">
        <f t="shared" si="26"/>
        <v>31419</v>
      </c>
    </row>
    <row r="1648" spans="1:27" s="35" customFormat="1">
      <c r="A1648" s="44" t="s">
        <v>79</v>
      </c>
      <c r="B1648" s="44" t="str">
        <f>VLOOKUP(A1648,'CENTROS DE COSTOS'!A:D,2,0)</f>
        <v>0036-0003</v>
      </c>
      <c r="C1648" s="44" t="str">
        <f>VLOOKUP(A1648,'CENTROS DE COSTOS'!A:D,3,0)</f>
        <v>Wompi Suroccidente</v>
      </c>
      <c r="D1648" s="44">
        <v>76001</v>
      </c>
      <c r="E1648" s="44">
        <v>2919514</v>
      </c>
      <c r="F1648" s="44">
        <v>72975</v>
      </c>
      <c r="G1648" s="44" t="s">
        <v>35</v>
      </c>
      <c r="H1648" s="44" t="s">
        <v>1103</v>
      </c>
      <c r="I1648" s="44" t="s">
        <v>79</v>
      </c>
      <c r="J1648" s="44" t="s">
        <v>8490</v>
      </c>
      <c r="K1648" s="44" t="s">
        <v>1174</v>
      </c>
      <c r="L1648" s="44" t="s">
        <v>8491</v>
      </c>
      <c r="M1648" s="52">
        <v>45952.473611111112</v>
      </c>
      <c r="N1648" s="52">
        <v>45953.478472222225</v>
      </c>
      <c r="O1648" s="44" t="s">
        <v>37</v>
      </c>
      <c r="P1648" s="44" t="s">
        <v>37</v>
      </c>
      <c r="Q1648" s="44" t="s">
        <v>3805</v>
      </c>
      <c r="R1648" s="44" t="s">
        <v>3806</v>
      </c>
      <c r="S1648" s="44" t="s">
        <v>8492</v>
      </c>
      <c r="T1648" s="44" t="s">
        <v>1178</v>
      </c>
      <c r="U1648" s="44">
        <v>24</v>
      </c>
      <c r="V1648" s="44" t="s">
        <v>42</v>
      </c>
      <c r="W1648" s="44" t="str">
        <f>VLOOKUP(D1648,TIPOLOGIA!A:F,6,0)</f>
        <v>TERRESTRE</v>
      </c>
      <c r="X1648" s="44" t="s">
        <v>2171</v>
      </c>
      <c r="Y1648" s="44">
        <v>1</v>
      </c>
      <c r="Z1648" s="63">
        <f>IF(T1648="SOPORTE_TELEFÓNICO",'TARIFAS 2025'!$B$14,IF(V1648="PRINCIPAL",'TARIFAS 2025'!$B$11,IF(V1648="INTERMEDIA",'TARIFAS 2025'!$C$11,IF(V1648="LEJANA",'TARIFAS 2025'!$D$11))))</f>
        <v>31419</v>
      </c>
      <c r="AA1648" s="63">
        <f t="shared" si="26"/>
        <v>31419</v>
      </c>
    </row>
    <row r="1649" spans="1:27" s="35" customFormat="1">
      <c r="A1649" s="44" t="s">
        <v>76</v>
      </c>
      <c r="B1649" s="44" t="str">
        <f>VLOOKUP(A1649,'CENTROS DE COSTOS'!A:D,2,0)</f>
        <v>0036-0007</v>
      </c>
      <c r="C1649" s="44" t="str">
        <f>VLOOKUP(A1649,'CENTROS DE COSTOS'!A:D,3,0)</f>
        <v>Wompi Santander</v>
      </c>
      <c r="D1649" s="44">
        <v>68001</v>
      </c>
      <c r="E1649" s="44">
        <v>2919276</v>
      </c>
      <c r="F1649" s="44">
        <v>47789</v>
      </c>
      <c r="G1649" s="44" t="s">
        <v>35</v>
      </c>
      <c r="H1649" s="44" t="s">
        <v>965</v>
      </c>
      <c r="I1649" s="44" t="s">
        <v>76</v>
      </c>
      <c r="J1649" s="44" t="s">
        <v>8493</v>
      </c>
      <c r="K1649" s="44" t="s">
        <v>1174</v>
      </c>
      <c r="L1649" s="44" t="s">
        <v>8494</v>
      </c>
      <c r="M1649" s="52">
        <v>45952.458333333336</v>
      </c>
      <c r="N1649" s="52">
        <v>45953.479166666664</v>
      </c>
      <c r="O1649" s="44" t="s">
        <v>37</v>
      </c>
      <c r="P1649" s="44" t="s">
        <v>37</v>
      </c>
      <c r="Q1649" s="44" t="s">
        <v>3805</v>
      </c>
      <c r="R1649" s="44" t="s">
        <v>3806</v>
      </c>
      <c r="S1649" s="44" t="s">
        <v>8495</v>
      </c>
      <c r="T1649" s="44" t="s">
        <v>1178</v>
      </c>
      <c r="U1649" s="44">
        <v>32</v>
      </c>
      <c r="V1649" s="44" t="s">
        <v>42</v>
      </c>
      <c r="W1649" s="44" t="str">
        <f>VLOOKUP(D1649,TIPOLOGIA!A:F,6,0)</f>
        <v>TERRESTRE</v>
      </c>
      <c r="X1649" s="44" t="s">
        <v>1485</v>
      </c>
      <c r="Y1649" s="44">
        <v>1</v>
      </c>
      <c r="Z1649" s="63">
        <f>IF(T1649="SOPORTE_TELEFÓNICO",'TARIFAS 2025'!$B$14,IF(V1649="PRINCIPAL",'TARIFAS 2025'!$B$11,IF(V1649="INTERMEDIA",'TARIFAS 2025'!$C$11,IF(V1649="LEJANA",'TARIFAS 2025'!$D$11))))</f>
        <v>31419</v>
      </c>
      <c r="AA1649" s="63">
        <f t="shared" si="26"/>
        <v>31419</v>
      </c>
    </row>
    <row r="1650" spans="1:27" s="35" customFormat="1">
      <c r="A1650" s="44" t="s">
        <v>73</v>
      </c>
      <c r="B1650" s="44" t="str">
        <f>VLOOKUP(A1650,'CENTROS DE COSTOS'!A:D,2,0)</f>
        <v>0036-0004</v>
      </c>
      <c r="C1650" s="44" t="str">
        <f>VLOOKUP(A1650,'CENTROS DE COSTOS'!A:D,3,0)</f>
        <v>Wompi Centro</v>
      </c>
      <c r="D1650" s="44">
        <v>11001</v>
      </c>
      <c r="E1650" s="44">
        <v>2920807</v>
      </c>
      <c r="F1650" s="44">
        <v>41313</v>
      </c>
      <c r="G1650" s="44" t="s">
        <v>35</v>
      </c>
      <c r="H1650" s="44" t="s">
        <v>620</v>
      </c>
      <c r="I1650" s="44" t="s">
        <v>73</v>
      </c>
      <c r="J1650" s="44" t="s">
        <v>8496</v>
      </c>
      <c r="K1650" s="44" t="s">
        <v>1174</v>
      </c>
      <c r="L1650" s="44" t="s">
        <v>8497</v>
      </c>
      <c r="M1650" s="52">
        <v>45952.61041666667</v>
      </c>
      <c r="N1650" s="52">
        <v>45953.481944444444</v>
      </c>
      <c r="O1650" s="44" t="s">
        <v>37</v>
      </c>
      <c r="P1650" s="44" t="s">
        <v>37</v>
      </c>
      <c r="Q1650" s="44" t="s">
        <v>3805</v>
      </c>
      <c r="R1650" s="44" t="s">
        <v>3806</v>
      </c>
      <c r="S1650" s="44" t="s">
        <v>8482</v>
      </c>
      <c r="T1650" s="44" t="s">
        <v>1178</v>
      </c>
      <c r="U1650" s="44">
        <v>32</v>
      </c>
      <c r="V1650" s="44" t="s">
        <v>42</v>
      </c>
      <c r="W1650" s="44" t="str">
        <f>VLOOKUP(D1650,TIPOLOGIA!A:F,6,0)</f>
        <v>TERRESTRE</v>
      </c>
      <c r="X1650" s="44" t="s">
        <v>2812</v>
      </c>
      <c r="Y1650" s="44">
        <v>1</v>
      </c>
      <c r="Z1650" s="63">
        <f>IF(T1650="SOPORTE_TELEFÓNICO",'TARIFAS 2025'!$B$14,IF(V1650="PRINCIPAL",'TARIFAS 2025'!$B$11,IF(V1650="INTERMEDIA",'TARIFAS 2025'!$C$11,IF(V1650="LEJANA",'TARIFAS 2025'!$D$11))))</f>
        <v>31419</v>
      </c>
      <c r="AA1650" s="63">
        <f t="shared" si="26"/>
        <v>31419</v>
      </c>
    </row>
    <row r="1651" spans="1:27" s="35" customFormat="1">
      <c r="A1651" s="44" t="s">
        <v>100</v>
      </c>
      <c r="B1651" s="44" t="str">
        <f>VLOOKUP(A1651,'CENTROS DE COSTOS'!A:D,2,0)</f>
        <v>0036-0006</v>
      </c>
      <c r="C1651" s="44" t="str">
        <f>VLOOKUP(A1651,'CENTROS DE COSTOS'!A:D,3,0)</f>
        <v>Wompi Oriente</v>
      </c>
      <c r="D1651" s="44">
        <v>50001</v>
      </c>
      <c r="E1651" s="44">
        <v>2921729</v>
      </c>
      <c r="F1651" s="44">
        <v>74156</v>
      </c>
      <c r="G1651" s="44" t="s">
        <v>35</v>
      </c>
      <c r="H1651" s="44" t="s">
        <v>816</v>
      </c>
      <c r="I1651" s="44" t="s">
        <v>100</v>
      </c>
      <c r="J1651" s="44" t="s">
        <v>8498</v>
      </c>
      <c r="K1651" s="44" t="s">
        <v>1174</v>
      </c>
      <c r="L1651" s="44" t="s">
        <v>8499</v>
      </c>
      <c r="M1651" s="52">
        <v>45952.674305555556</v>
      </c>
      <c r="N1651" s="52">
        <v>45953.48333333333</v>
      </c>
      <c r="O1651" s="44" t="s">
        <v>37</v>
      </c>
      <c r="P1651" s="44" t="s">
        <v>37</v>
      </c>
      <c r="Q1651" s="44" t="s">
        <v>3805</v>
      </c>
      <c r="R1651" s="44" t="s">
        <v>3806</v>
      </c>
      <c r="S1651" s="44" t="s">
        <v>8500</v>
      </c>
      <c r="T1651" s="44" t="s">
        <v>1178</v>
      </c>
      <c r="U1651" s="44">
        <v>24</v>
      </c>
      <c r="V1651" s="44" t="s">
        <v>42</v>
      </c>
      <c r="W1651" s="44" t="str">
        <f>VLOOKUP(D1651,TIPOLOGIA!A:F,6,0)</f>
        <v>TERRESTRE</v>
      </c>
      <c r="X1651" s="44" t="s">
        <v>1509</v>
      </c>
      <c r="Y1651" s="44">
        <v>1</v>
      </c>
      <c r="Z1651" s="63">
        <f>IF(T1651="SOPORTE_TELEFÓNICO",'TARIFAS 2025'!$B$14,IF(V1651="PRINCIPAL",'TARIFAS 2025'!$B$11,IF(V1651="INTERMEDIA",'TARIFAS 2025'!$C$11,IF(V1651="LEJANA",'TARIFAS 2025'!$D$11))))</f>
        <v>31419</v>
      </c>
      <c r="AA1651" s="63">
        <f t="shared" si="26"/>
        <v>31419</v>
      </c>
    </row>
    <row r="1652" spans="1:27" s="35" customFormat="1">
      <c r="A1652" s="44" t="s">
        <v>90</v>
      </c>
      <c r="B1652" s="44" t="str">
        <f>VLOOKUP(A1652,'CENTROS DE COSTOS'!A:D,2,0)</f>
        <v>0036-0005</v>
      </c>
      <c r="C1652" s="44" t="str">
        <f>VLOOKUP(A1652,'CENTROS DE COSTOS'!A:D,3,0)</f>
        <v>Wompi Noroccidente</v>
      </c>
      <c r="D1652" s="44">
        <v>5467</v>
      </c>
      <c r="E1652" s="44">
        <v>2803961</v>
      </c>
      <c r="F1652" s="44">
        <v>10317</v>
      </c>
      <c r="G1652" s="44" t="s">
        <v>35</v>
      </c>
      <c r="H1652" s="44" t="s">
        <v>122</v>
      </c>
      <c r="I1652" s="44" t="s">
        <v>201</v>
      </c>
      <c r="J1652" s="44" t="s">
        <v>8501</v>
      </c>
      <c r="K1652" s="44" t="s">
        <v>1174</v>
      </c>
      <c r="L1652" s="44" t="s">
        <v>8502</v>
      </c>
      <c r="M1652" s="52">
        <v>45929.333333333336</v>
      </c>
      <c r="N1652" s="52">
        <v>45953.484027777777</v>
      </c>
      <c r="O1652" s="44" t="s">
        <v>37</v>
      </c>
      <c r="P1652" s="44" t="s">
        <v>37</v>
      </c>
      <c r="Q1652" s="44" t="s">
        <v>3805</v>
      </c>
      <c r="R1652" s="44" t="s">
        <v>3806</v>
      </c>
      <c r="S1652" s="44" t="s">
        <v>8503</v>
      </c>
      <c r="T1652" s="44" t="s">
        <v>3828</v>
      </c>
      <c r="U1652" s="44">
        <v>64</v>
      </c>
      <c r="V1652" s="44" t="s">
        <v>43</v>
      </c>
      <c r="W1652" s="44" t="str">
        <f>VLOOKUP(D1652,TIPOLOGIA!A:F,6,0)</f>
        <v>TERRESTRE</v>
      </c>
      <c r="X1652" s="44" t="s">
        <v>2714</v>
      </c>
      <c r="Y1652" s="44">
        <v>1</v>
      </c>
      <c r="Z1652" s="63">
        <f>IF(T1652="SOPORTE_TELEFÓNICO",'TARIFAS 2025'!$B$14,IF(V1652="PRINCIPAL",'TARIFAS 2025'!$B$11,IF(V1652="INTERMEDIA",'TARIFAS 2025'!$C$11,IF(V1652="LEJANA",'TARIFAS 2025'!$D$11))))</f>
        <v>36351</v>
      </c>
      <c r="AA1652" s="63">
        <f t="shared" si="26"/>
        <v>36351</v>
      </c>
    </row>
    <row r="1653" spans="1:27" s="35" customFormat="1">
      <c r="A1653" s="44" t="s">
        <v>73</v>
      </c>
      <c r="B1653" s="44" t="str">
        <f>VLOOKUP(A1653,'CENTROS DE COSTOS'!A:D,2,0)</f>
        <v>0036-0004</v>
      </c>
      <c r="C1653" s="44" t="str">
        <f>VLOOKUP(A1653,'CENTROS DE COSTOS'!A:D,3,0)</f>
        <v>Wompi Centro</v>
      </c>
      <c r="D1653" s="44">
        <v>11001</v>
      </c>
      <c r="E1653" s="44">
        <v>2915728</v>
      </c>
      <c r="F1653" s="44">
        <v>68744</v>
      </c>
      <c r="G1653" s="44" t="s">
        <v>35</v>
      </c>
      <c r="H1653" s="44" t="s">
        <v>620</v>
      </c>
      <c r="I1653" s="44" t="s">
        <v>73</v>
      </c>
      <c r="J1653" s="44" t="s">
        <v>8504</v>
      </c>
      <c r="K1653" s="44" t="s">
        <v>1174</v>
      </c>
      <c r="L1653" s="44" t="s">
        <v>8505</v>
      </c>
      <c r="M1653" s="52">
        <v>45951.665972222225</v>
      </c>
      <c r="N1653" s="52">
        <v>45953.48541666667</v>
      </c>
      <c r="O1653" s="44" t="s">
        <v>37</v>
      </c>
      <c r="P1653" s="44" t="s">
        <v>37</v>
      </c>
      <c r="Q1653" s="44" t="s">
        <v>3805</v>
      </c>
      <c r="R1653" s="44" t="s">
        <v>3806</v>
      </c>
      <c r="S1653" s="44" t="s">
        <v>8506</v>
      </c>
      <c r="T1653" s="44" t="s">
        <v>1178</v>
      </c>
      <c r="U1653" s="44">
        <v>32</v>
      </c>
      <c r="V1653" s="44" t="s">
        <v>42</v>
      </c>
      <c r="W1653" s="44" t="str">
        <f>VLOOKUP(D1653,TIPOLOGIA!A:F,6,0)</f>
        <v>TERRESTRE</v>
      </c>
      <c r="X1653" s="44" t="s">
        <v>3837</v>
      </c>
      <c r="Y1653" s="44">
        <v>1</v>
      </c>
      <c r="Z1653" s="63">
        <f>IF(T1653="SOPORTE_TELEFÓNICO",'TARIFAS 2025'!$B$14,IF(V1653="PRINCIPAL",'TARIFAS 2025'!$B$11,IF(V1653="INTERMEDIA",'TARIFAS 2025'!$C$11,IF(V1653="LEJANA",'TARIFAS 2025'!$D$11))))</f>
        <v>31419</v>
      </c>
      <c r="AA1653" s="63">
        <f t="shared" si="26"/>
        <v>31419</v>
      </c>
    </row>
    <row r="1654" spans="1:27" s="35" customFormat="1">
      <c r="A1654" s="44" t="s">
        <v>70</v>
      </c>
      <c r="B1654" s="44" t="str">
        <f>VLOOKUP(A1654,'CENTROS DE COSTOS'!A:D,2,0)</f>
        <v>0036-0001</v>
      </c>
      <c r="C1654" s="44" t="str">
        <f>VLOOKUP(A1654,'CENTROS DE COSTOS'!A:D,3,0)</f>
        <v>Wompi Costa</v>
      </c>
      <c r="D1654" s="44">
        <v>8634</v>
      </c>
      <c r="E1654" s="44">
        <v>2898272</v>
      </c>
      <c r="F1654" s="44">
        <v>60052</v>
      </c>
      <c r="G1654" s="44" t="s">
        <v>35</v>
      </c>
      <c r="H1654" s="44" t="s">
        <v>255</v>
      </c>
      <c r="I1654" s="44" t="s">
        <v>269</v>
      </c>
      <c r="J1654" s="44" t="s">
        <v>8507</v>
      </c>
      <c r="K1654" s="44" t="s">
        <v>1174</v>
      </c>
      <c r="L1654" s="44" t="s">
        <v>8508</v>
      </c>
      <c r="M1654" s="52">
        <v>45947.338888888888</v>
      </c>
      <c r="N1654" s="52">
        <v>45953.492361111108</v>
      </c>
      <c r="O1654" s="44" t="s">
        <v>37</v>
      </c>
      <c r="P1654" s="44" t="s">
        <v>37</v>
      </c>
      <c r="Q1654" s="44" t="s">
        <v>3805</v>
      </c>
      <c r="R1654" s="44" t="s">
        <v>3806</v>
      </c>
      <c r="S1654" s="44" t="s">
        <v>8509</v>
      </c>
      <c r="T1654" s="44" t="s">
        <v>1178</v>
      </c>
      <c r="U1654" s="44">
        <v>48</v>
      </c>
      <c r="V1654" s="44" t="s">
        <v>43</v>
      </c>
      <c r="W1654" s="44" t="str">
        <f>VLOOKUP(D1654,TIPOLOGIA!A:F,6,0)</f>
        <v>TERRESTRE</v>
      </c>
      <c r="X1654" s="44" t="s">
        <v>5226</v>
      </c>
      <c r="Y1654" s="44">
        <v>1</v>
      </c>
      <c r="Z1654" s="63">
        <f>IF(T1654="SOPORTE_TELEFÓNICO",'TARIFAS 2025'!$B$14,IF(V1654="PRINCIPAL",'TARIFAS 2025'!$B$11,IF(V1654="INTERMEDIA",'TARIFAS 2025'!$C$11,IF(V1654="LEJANA",'TARIFAS 2025'!$D$11))))</f>
        <v>36351</v>
      </c>
      <c r="AA1654" s="63">
        <f t="shared" si="26"/>
        <v>36351</v>
      </c>
    </row>
    <row r="1655" spans="1:27" s="35" customFormat="1">
      <c r="A1655" s="44" t="s">
        <v>76</v>
      </c>
      <c r="B1655" s="44" t="str">
        <f>VLOOKUP(A1655,'CENTROS DE COSTOS'!A:D,2,0)</f>
        <v>0036-0007</v>
      </c>
      <c r="C1655" s="44" t="str">
        <f>VLOOKUP(A1655,'CENTROS DE COSTOS'!A:D,3,0)</f>
        <v>Wompi Santander</v>
      </c>
      <c r="D1655" s="44">
        <v>68001</v>
      </c>
      <c r="E1655" s="44">
        <v>2919874</v>
      </c>
      <c r="F1655" s="44">
        <v>78793</v>
      </c>
      <c r="G1655" s="44" t="s">
        <v>35</v>
      </c>
      <c r="H1655" s="44" t="s">
        <v>965</v>
      </c>
      <c r="I1655" s="44" t="s">
        <v>76</v>
      </c>
      <c r="J1655" s="44" t="s">
        <v>3577</v>
      </c>
      <c r="K1655" s="44" t="s">
        <v>1174</v>
      </c>
      <c r="L1655" s="44" t="s">
        <v>8510</v>
      </c>
      <c r="M1655" s="52">
        <v>45952.515277777777</v>
      </c>
      <c r="N1655" s="52">
        <v>45953.497916666667</v>
      </c>
      <c r="O1655" s="44" t="s">
        <v>37</v>
      </c>
      <c r="P1655" s="44" t="s">
        <v>37</v>
      </c>
      <c r="Q1655" s="44" t="s">
        <v>3805</v>
      </c>
      <c r="R1655" s="44" t="s">
        <v>3806</v>
      </c>
      <c r="S1655" s="44" t="s">
        <v>8511</v>
      </c>
      <c r="T1655" s="44" t="s">
        <v>1178</v>
      </c>
      <c r="U1655" s="44">
        <v>16</v>
      </c>
      <c r="V1655" s="44" t="s">
        <v>42</v>
      </c>
      <c r="W1655" s="44" t="str">
        <f>VLOOKUP(D1655,TIPOLOGIA!A:F,6,0)</f>
        <v>TERRESTRE</v>
      </c>
      <c r="X1655" s="44" t="s">
        <v>8512</v>
      </c>
      <c r="Y1655" s="44">
        <v>1</v>
      </c>
      <c r="Z1655" s="63">
        <f>IF(T1655="SOPORTE_TELEFÓNICO",'TARIFAS 2025'!$B$14,IF(V1655="PRINCIPAL",'TARIFAS 2025'!$B$11,IF(V1655="INTERMEDIA",'TARIFAS 2025'!$C$11,IF(V1655="LEJANA",'TARIFAS 2025'!$D$11))))</f>
        <v>31419</v>
      </c>
      <c r="AA1655" s="63">
        <f t="shared" si="26"/>
        <v>31419</v>
      </c>
    </row>
    <row r="1656" spans="1:27" s="35" customFormat="1">
      <c r="A1656" s="44" t="s">
        <v>94</v>
      </c>
      <c r="B1656" s="44" t="str">
        <f>VLOOKUP(A1656,'CENTROS DE COSTOS'!A:D,2,0)</f>
        <v>0036-0002</v>
      </c>
      <c r="C1656" s="44" t="str">
        <f>VLOOKUP(A1656,'CENTROS DE COSTOS'!A:D,3,0)</f>
        <v>Wompi Eje Cafetero</v>
      </c>
      <c r="D1656" s="44">
        <v>66170</v>
      </c>
      <c r="E1656" s="44">
        <v>2920510</v>
      </c>
      <c r="F1656" s="44">
        <v>78608</v>
      </c>
      <c r="G1656" s="44" t="s">
        <v>35</v>
      </c>
      <c r="H1656" s="44" t="s">
        <v>460</v>
      </c>
      <c r="I1656" s="44" t="s">
        <v>953</v>
      </c>
      <c r="J1656" s="44" t="s">
        <v>8513</v>
      </c>
      <c r="K1656" s="44" t="s">
        <v>1174</v>
      </c>
      <c r="L1656" s="44" t="s">
        <v>8514</v>
      </c>
      <c r="M1656" s="52">
        <v>45952.593055555553</v>
      </c>
      <c r="N1656" s="52">
        <v>45953.500694444447</v>
      </c>
      <c r="O1656" s="44" t="s">
        <v>37</v>
      </c>
      <c r="P1656" s="44" t="s">
        <v>37</v>
      </c>
      <c r="Q1656" s="44" t="s">
        <v>3805</v>
      </c>
      <c r="R1656" s="44" t="s">
        <v>3806</v>
      </c>
      <c r="S1656" s="44" t="s">
        <v>8515</v>
      </c>
      <c r="T1656" s="44" t="s">
        <v>1178</v>
      </c>
      <c r="U1656" s="44">
        <v>24</v>
      </c>
      <c r="V1656" s="44" t="s">
        <v>42</v>
      </c>
      <c r="W1656" s="44" t="str">
        <f>VLOOKUP(D1656,TIPOLOGIA!A:F,6,0)</f>
        <v>TERRESTRE</v>
      </c>
      <c r="X1656" s="44" t="s">
        <v>2812</v>
      </c>
      <c r="Y1656" s="44">
        <v>1</v>
      </c>
      <c r="Z1656" s="63">
        <f>IF(T1656="SOPORTE_TELEFÓNICO",'TARIFAS 2025'!$B$14,IF(V1656="PRINCIPAL",'TARIFAS 2025'!$B$11,IF(V1656="INTERMEDIA",'TARIFAS 2025'!$C$11,IF(V1656="LEJANA",'TARIFAS 2025'!$D$11))))</f>
        <v>31419</v>
      </c>
      <c r="AA1656" s="63">
        <f t="shared" si="26"/>
        <v>31419</v>
      </c>
    </row>
    <row r="1657" spans="1:27" s="35" customFormat="1">
      <c r="A1657" s="44" t="s">
        <v>73</v>
      </c>
      <c r="B1657" s="44" t="str">
        <f>VLOOKUP(A1657,'CENTROS DE COSTOS'!A:D,2,0)</f>
        <v>0036-0004</v>
      </c>
      <c r="C1657" s="44" t="str">
        <f>VLOOKUP(A1657,'CENTROS DE COSTOS'!A:D,3,0)</f>
        <v>Wompi Centro</v>
      </c>
      <c r="D1657" s="44">
        <v>25769</v>
      </c>
      <c r="E1657" s="44">
        <v>2891715</v>
      </c>
      <c r="F1657" s="44">
        <v>10552</v>
      </c>
      <c r="G1657" s="44" t="s">
        <v>35</v>
      </c>
      <c r="H1657" s="44" t="s">
        <v>620</v>
      </c>
      <c r="I1657" s="44" t="s">
        <v>702</v>
      </c>
      <c r="J1657" s="44" t="s">
        <v>702</v>
      </c>
      <c r="K1657" s="44" t="s">
        <v>1174</v>
      </c>
      <c r="L1657" s="44" t="s">
        <v>8516</v>
      </c>
      <c r="M1657" s="52">
        <v>45946.556944444441</v>
      </c>
      <c r="N1657" s="52">
        <v>45953.505555555559</v>
      </c>
      <c r="O1657" s="44" t="s">
        <v>37</v>
      </c>
      <c r="P1657" s="44" t="s">
        <v>37</v>
      </c>
      <c r="Q1657" s="44" t="s">
        <v>3805</v>
      </c>
      <c r="R1657" s="44" t="s">
        <v>3806</v>
      </c>
      <c r="S1657" s="44" t="s">
        <v>8517</v>
      </c>
      <c r="T1657" s="44" t="s">
        <v>3828</v>
      </c>
      <c r="U1657" s="44">
        <v>64</v>
      </c>
      <c r="V1657" s="44" t="s">
        <v>43</v>
      </c>
      <c r="W1657" s="44" t="str">
        <f>VLOOKUP(D1657,TIPOLOGIA!A:F,6,0)</f>
        <v>TERRESTRE</v>
      </c>
      <c r="X1657" s="44" t="s">
        <v>1632</v>
      </c>
      <c r="Y1657" s="44">
        <v>1</v>
      </c>
      <c r="Z1657" s="63">
        <f>IF(T1657="SOPORTE_TELEFÓNICO",'TARIFAS 2025'!$B$14,IF(V1657="PRINCIPAL",'TARIFAS 2025'!$B$11,IF(V1657="INTERMEDIA",'TARIFAS 2025'!$C$11,IF(V1657="LEJANA",'TARIFAS 2025'!$D$11))))</f>
        <v>36351</v>
      </c>
      <c r="AA1657" s="63">
        <f t="shared" si="26"/>
        <v>36351</v>
      </c>
    </row>
    <row r="1658" spans="1:27" s="35" customFormat="1">
      <c r="A1658" s="44" t="s">
        <v>73</v>
      </c>
      <c r="B1658" s="44" t="str">
        <f>VLOOKUP(A1658,'CENTROS DE COSTOS'!A:D,2,0)</f>
        <v>0036-0004</v>
      </c>
      <c r="C1658" s="44" t="str">
        <f>VLOOKUP(A1658,'CENTROS DE COSTOS'!A:D,3,0)</f>
        <v>Wompi Centro</v>
      </c>
      <c r="D1658" s="44">
        <v>11001</v>
      </c>
      <c r="E1658" s="44">
        <v>2917815</v>
      </c>
      <c r="F1658" s="44">
        <v>31115</v>
      </c>
      <c r="G1658" s="44" t="s">
        <v>35</v>
      </c>
      <c r="H1658" s="44" t="s">
        <v>620</v>
      </c>
      <c r="I1658" s="44" t="s">
        <v>73</v>
      </c>
      <c r="J1658" s="44" t="s">
        <v>2414</v>
      </c>
      <c r="K1658" s="44" t="s">
        <v>1174</v>
      </c>
      <c r="L1658" s="44" t="s">
        <v>8518</v>
      </c>
      <c r="M1658" s="52">
        <v>45952.371527777781</v>
      </c>
      <c r="N1658" s="52">
        <v>45953.505555555559</v>
      </c>
      <c r="O1658" s="44" t="s">
        <v>37</v>
      </c>
      <c r="P1658" s="44" t="s">
        <v>37</v>
      </c>
      <c r="Q1658" s="44" t="s">
        <v>3805</v>
      </c>
      <c r="R1658" s="44" t="s">
        <v>3806</v>
      </c>
      <c r="S1658" s="44" t="s">
        <v>8482</v>
      </c>
      <c r="T1658" s="44" t="s">
        <v>1178</v>
      </c>
      <c r="U1658" s="44">
        <v>64</v>
      </c>
      <c r="V1658" s="44" t="s">
        <v>42</v>
      </c>
      <c r="W1658" s="44" t="str">
        <f>VLOOKUP(D1658,TIPOLOGIA!A:F,6,0)</f>
        <v>TERRESTRE</v>
      </c>
      <c r="X1658" s="44" t="s">
        <v>4908</v>
      </c>
      <c r="Y1658" s="44">
        <v>1</v>
      </c>
      <c r="Z1658" s="63">
        <f>IF(T1658="SOPORTE_TELEFÓNICO",'TARIFAS 2025'!$B$14,IF(V1658="PRINCIPAL",'TARIFAS 2025'!$B$11,IF(V1658="INTERMEDIA",'TARIFAS 2025'!$C$11,IF(V1658="LEJANA",'TARIFAS 2025'!$D$11))))</f>
        <v>31419</v>
      </c>
      <c r="AA1658" s="63">
        <f t="shared" si="26"/>
        <v>31419</v>
      </c>
    </row>
    <row r="1659" spans="1:27" s="35" customFormat="1">
      <c r="A1659" s="44" t="s">
        <v>73</v>
      </c>
      <c r="B1659" s="44" t="str">
        <f>VLOOKUP(A1659,'CENTROS DE COSTOS'!A:D,2,0)</f>
        <v>0036-0004</v>
      </c>
      <c r="C1659" s="44" t="str">
        <f>VLOOKUP(A1659,'CENTROS DE COSTOS'!A:D,3,0)</f>
        <v>Wompi Centro</v>
      </c>
      <c r="D1659" s="44">
        <v>11001</v>
      </c>
      <c r="E1659" s="44">
        <v>2916671</v>
      </c>
      <c r="F1659" s="44">
        <v>46608</v>
      </c>
      <c r="G1659" s="44" t="s">
        <v>35</v>
      </c>
      <c r="H1659" s="44" t="s">
        <v>620</v>
      </c>
      <c r="I1659" s="44" t="s">
        <v>2057</v>
      </c>
      <c r="J1659" s="44" t="s">
        <v>8519</v>
      </c>
      <c r="K1659" s="44" t="s">
        <v>1174</v>
      </c>
      <c r="L1659" s="44" t="s">
        <v>8520</v>
      </c>
      <c r="M1659" s="52">
        <v>45952.333333333336</v>
      </c>
      <c r="N1659" s="52">
        <v>45953.506249999999</v>
      </c>
      <c r="O1659" s="44" t="s">
        <v>37</v>
      </c>
      <c r="P1659" s="44" t="s">
        <v>37</v>
      </c>
      <c r="Q1659" s="44" t="s">
        <v>3805</v>
      </c>
      <c r="R1659" s="44" t="s">
        <v>3806</v>
      </c>
      <c r="S1659" s="44" t="s">
        <v>8521</v>
      </c>
      <c r="T1659" s="44" t="s">
        <v>1178</v>
      </c>
      <c r="U1659" s="44">
        <v>32</v>
      </c>
      <c r="V1659" s="44" t="s">
        <v>42</v>
      </c>
      <c r="W1659" s="44" t="str">
        <f>VLOOKUP(D1659,TIPOLOGIA!A:F,6,0)</f>
        <v>TERRESTRE</v>
      </c>
      <c r="X1659" s="44" t="s">
        <v>1509</v>
      </c>
      <c r="Y1659" s="44">
        <v>1</v>
      </c>
      <c r="Z1659" s="63">
        <f>IF(T1659="SOPORTE_TELEFÓNICO",'TARIFAS 2025'!$B$14,IF(V1659="PRINCIPAL",'TARIFAS 2025'!$B$11,IF(V1659="INTERMEDIA",'TARIFAS 2025'!$C$11,IF(V1659="LEJANA",'TARIFAS 2025'!$D$11))))</f>
        <v>31419</v>
      </c>
      <c r="AA1659" s="63">
        <f t="shared" si="26"/>
        <v>31419</v>
      </c>
    </row>
    <row r="1660" spans="1:27" s="35" customFormat="1">
      <c r="A1660" s="44" t="s">
        <v>83</v>
      </c>
      <c r="B1660" s="44" t="str">
        <f>VLOOKUP(A1660,'CENTROS DE COSTOS'!A:D,2,0)</f>
        <v>0036-0007</v>
      </c>
      <c r="C1660" s="44" t="str">
        <f>VLOOKUP(A1660,'CENTROS DE COSTOS'!A:D,3,0)</f>
        <v>Wompi Santander</v>
      </c>
      <c r="D1660" s="44">
        <v>54001</v>
      </c>
      <c r="E1660" s="44">
        <v>2921509</v>
      </c>
      <c r="F1660" s="44">
        <v>30935</v>
      </c>
      <c r="G1660" s="44" t="s">
        <v>35</v>
      </c>
      <c r="H1660" s="44" t="s">
        <v>893</v>
      </c>
      <c r="I1660" s="44" t="s">
        <v>83</v>
      </c>
      <c r="J1660" s="44" t="s">
        <v>8522</v>
      </c>
      <c r="K1660" s="44" t="s">
        <v>1174</v>
      </c>
      <c r="L1660" s="44" t="s">
        <v>8523</v>
      </c>
      <c r="M1660" s="52">
        <v>45952.657638888886</v>
      </c>
      <c r="N1660" s="52">
        <v>45953.506944444445</v>
      </c>
      <c r="O1660" s="44" t="s">
        <v>37</v>
      </c>
      <c r="P1660" s="44" t="s">
        <v>37</v>
      </c>
      <c r="Q1660" s="44" t="s">
        <v>3805</v>
      </c>
      <c r="R1660" s="44" t="s">
        <v>3806</v>
      </c>
      <c r="S1660" s="44" t="s">
        <v>8524</v>
      </c>
      <c r="T1660" s="44" t="s">
        <v>1178</v>
      </c>
      <c r="U1660" s="44">
        <v>64</v>
      </c>
      <c r="V1660" s="44" t="s">
        <v>42</v>
      </c>
      <c r="W1660" s="44" t="str">
        <f>VLOOKUP(D1660,TIPOLOGIA!A:F,6,0)</f>
        <v>TERRESTRE</v>
      </c>
      <c r="X1660" s="44" t="s">
        <v>2449</v>
      </c>
      <c r="Y1660" s="44">
        <v>1</v>
      </c>
      <c r="Z1660" s="63">
        <f>IF(T1660="SOPORTE_TELEFÓNICO",'TARIFAS 2025'!$B$14,IF(V1660="PRINCIPAL",'TARIFAS 2025'!$B$11,IF(V1660="INTERMEDIA",'TARIFAS 2025'!$C$11,IF(V1660="LEJANA",'TARIFAS 2025'!$D$11))))</f>
        <v>31419</v>
      </c>
      <c r="AA1660" s="63">
        <f t="shared" si="26"/>
        <v>31419</v>
      </c>
    </row>
    <row r="1661" spans="1:27" s="35" customFormat="1">
      <c r="A1661" s="44" t="s">
        <v>83</v>
      </c>
      <c r="B1661" s="44" t="str">
        <f>VLOOKUP(A1661,'CENTROS DE COSTOS'!A:D,2,0)</f>
        <v>0036-0007</v>
      </c>
      <c r="C1661" s="44" t="str">
        <f>VLOOKUP(A1661,'CENTROS DE COSTOS'!A:D,3,0)</f>
        <v>Wompi Santander</v>
      </c>
      <c r="D1661" s="44">
        <v>54518</v>
      </c>
      <c r="E1661" s="44">
        <v>2917923</v>
      </c>
      <c r="F1661" s="44">
        <v>55673</v>
      </c>
      <c r="G1661" s="44" t="s">
        <v>35</v>
      </c>
      <c r="H1661" s="44" t="s">
        <v>893</v>
      </c>
      <c r="I1661" s="44" t="s">
        <v>919</v>
      </c>
      <c r="J1661" s="44" t="s">
        <v>4175</v>
      </c>
      <c r="K1661" s="44" t="s">
        <v>1174</v>
      </c>
      <c r="L1661" s="44" t="s">
        <v>8525</v>
      </c>
      <c r="M1661" s="52">
        <v>45952.381249999999</v>
      </c>
      <c r="N1661" s="52">
        <v>45953.507638888892</v>
      </c>
      <c r="O1661" s="44" t="s">
        <v>37</v>
      </c>
      <c r="P1661" s="44" t="s">
        <v>37</v>
      </c>
      <c r="Q1661" s="44" t="s">
        <v>3805</v>
      </c>
      <c r="R1661" s="44" t="s">
        <v>3806</v>
      </c>
      <c r="S1661" s="44" t="s">
        <v>8526</v>
      </c>
      <c r="T1661" s="44" t="s">
        <v>1178</v>
      </c>
      <c r="U1661" s="44">
        <v>16</v>
      </c>
      <c r="V1661" s="44" t="s">
        <v>44</v>
      </c>
      <c r="W1661" s="44" t="str">
        <f>VLOOKUP(D1661,TIPOLOGIA!A:F,6,0)</f>
        <v>TERRESTRE</v>
      </c>
      <c r="X1661" s="44" t="s">
        <v>1474</v>
      </c>
      <c r="Y1661" s="44">
        <v>1</v>
      </c>
      <c r="Z1661" s="63">
        <f>IF(T1661="SOPORTE_TELEFÓNICO",'TARIFAS 2025'!$B$14,IF(V1661="PRINCIPAL",'TARIFAS 2025'!$B$11,IF(V1661="INTERMEDIA",'TARIFAS 2025'!$C$11,IF(V1661="LEJANA",'TARIFAS 2025'!$D$11))))</f>
        <v>40250</v>
      </c>
      <c r="AA1661" s="63">
        <f t="shared" si="26"/>
        <v>40250</v>
      </c>
    </row>
    <row r="1662" spans="1:27" s="35" customFormat="1">
      <c r="A1662" s="44" t="s">
        <v>83</v>
      </c>
      <c r="B1662" s="44" t="str">
        <f>VLOOKUP(A1662,'CENTROS DE COSTOS'!A:D,2,0)</f>
        <v>0036-0007</v>
      </c>
      <c r="C1662" s="44" t="str">
        <f>VLOOKUP(A1662,'CENTROS DE COSTOS'!A:D,3,0)</f>
        <v>Wompi Santander</v>
      </c>
      <c r="D1662" s="44">
        <v>54001</v>
      </c>
      <c r="E1662" s="44">
        <v>2915034</v>
      </c>
      <c r="F1662" s="44">
        <v>54893</v>
      </c>
      <c r="G1662" s="44" t="s">
        <v>35</v>
      </c>
      <c r="H1662" s="44" t="s">
        <v>893</v>
      </c>
      <c r="I1662" s="44" t="s">
        <v>83</v>
      </c>
      <c r="J1662" s="44" t="s">
        <v>8527</v>
      </c>
      <c r="K1662" s="44" t="s">
        <v>1174</v>
      </c>
      <c r="L1662" s="44" t="s">
        <v>8528</v>
      </c>
      <c r="M1662" s="52">
        <v>45951.625694444447</v>
      </c>
      <c r="N1662" s="52">
        <v>45953.513888888891</v>
      </c>
      <c r="O1662" s="44" t="s">
        <v>37</v>
      </c>
      <c r="P1662" s="44" t="s">
        <v>37</v>
      </c>
      <c r="Q1662" s="44" t="s">
        <v>3805</v>
      </c>
      <c r="R1662" s="44" t="s">
        <v>3806</v>
      </c>
      <c r="S1662" s="44" t="s">
        <v>8529</v>
      </c>
      <c r="T1662" s="44" t="s">
        <v>1178</v>
      </c>
      <c r="U1662" s="44">
        <v>56</v>
      </c>
      <c r="V1662" s="44" t="s">
        <v>42</v>
      </c>
      <c r="W1662" s="44" t="str">
        <f>VLOOKUP(D1662,TIPOLOGIA!A:F,6,0)</f>
        <v>TERRESTRE</v>
      </c>
      <c r="X1662" s="44" t="s">
        <v>1372</v>
      </c>
      <c r="Y1662" s="44">
        <v>1</v>
      </c>
      <c r="Z1662" s="63">
        <f>IF(T1662="SOPORTE_TELEFÓNICO",'TARIFAS 2025'!$B$14,IF(V1662="PRINCIPAL",'TARIFAS 2025'!$B$11,IF(V1662="INTERMEDIA",'TARIFAS 2025'!$C$11,IF(V1662="LEJANA",'TARIFAS 2025'!$D$11))))</f>
        <v>31419</v>
      </c>
      <c r="AA1662" s="63">
        <f t="shared" ref="AA1662:AA1725" si="27">Z1662*Y1662</f>
        <v>31419</v>
      </c>
    </row>
    <row r="1663" spans="1:27" s="35" customFormat="1">
      <c r="A1663" s="44" t="s">
        <v>100</v>
      </c>
      <c r="B1663" s="44" t="str">
        <f>VLOOKUP(A1663,'CENTROS DE COSTOS'!A:D,2,0)</f>
        <v>0036-0006</v>
      </c>
      <c r="C1663" s="44" t="str">
        <f>VLOOKUP(A1663,'CENTROS DE COSTOS'!A:D,3,0)</f>
        <v>Wompi Oriente</v>
      </c>
      <c r="D1663" s="44">
        <v>50001</v>
      </c>
      <c r="E1663" s="44">
        <v>2922370</v>
      </c>
      <c r="F1663" s="44">
        <v>49097</v>
      </c>
      <c r="G1663" s="44" t="s">
        <v>35</v>
      </c>
      <c r="H1663" s="44" t="s">
        <v>816</v>
      </c>
      <c r="I1663" s="44" t="s">
        <v>100</v>
      </c>
      <c r="J1663" s="44" t="s">
        <v>8530</v>
      </c>
      <c r="K1663" s="44" t="s">
        <v>1174</v>
      </c>
      <c r="L1663" s="44" t="s">
        <v>8531</v>
      </c>
      <c r="M1663" s="52">
        <v>45953.333333333336</v>
      </c>
      <c r="N1663" s="52">
        <v>45953.51666666667</v>
      </c>
      <c r="O1663" s="44" t="s">
        <v>37</v>
      </c>
      <c r="P1663" s="44" t="s">
        <v>37</v>
      </c>
      <c r="Q1663" s="44" t="s">
        <v>3805</v>
      </c>
      <c r="R1663" s="44" t="s">
        <v>3806</v>
      </c>
      <c r="S1663" s="44" t="s">
        <v>8532</v>
      </c>
      <c r="T1663" s="44" t="s">
        <v>1178</v>
      </c>
      <c r="U1663" s="44">
        <v>48</v>
      </c>
      <c r="V1663" s="44" t="s">
        <v>42</v>
      </c>
      <c r="W1663" s="44" t="str">
        <f>VLOOKUP(D1663,TIPOLOGIA!A:F,6,0)</f>
        <v>TERRESTRE</v>
      </c>
      <c r="X1663" s="44" t="s">
        <v>1286</v>
      </c>
      <c r="Y1663" s="44">
        <v>1</v>
      </c>
      <c r="Z1663" s="63">
        <f>IF(T1663="SOPORTE_TELEFÓNICO",'TARIFAS 2025'!$B$14,IF(V1663="PRINCIPAL",'TARIFAS 2025'!$B$11,IF(V1663="INTERMEDIA",'TARIFAS 2025'!$C$11,IF(V1663="LEJANA",'TARIFAS 2025'!$D$11))))</f>
        <v>31419</v>
      </c>
      <c r="AA1663" s="63">
        <f t="shared" si="27"/>
        <v>31419</v>
      </c>
    </row>
    <row r="1664" spans="1:27" s="35" customFormat="1">
      <c r="A1664" s="44" t="s">
        <v>73</v>
      </c>
      <c r="B1664" s="44" t="str">
        <f>VLOOKUP(A1664,'CENTROS DE COSTOS'!A:D,2,0)</f>
        <v>0036-0004</v>
      </c>
      <c r="C1664" s="44" t="str">
        <f>VLOOKUP(A1664,'CENTROS DE COSTOS'!A:D,3,0)</f>
        <v>Wompi Centro</v>
      </c>
      <c r="D1664" s="44">
        <v>11001</v>
      </c>
      <c r="E1664" s="44">
        <v>2922081</v>
      </c>
      <c r="F1664" s="44">
        <v>58378</v>
      </c>
      <c r="G1664" s="44" t="s">
        <v>35</v>
      </c>
      <c r="H1664" s="44" t="s">
        <v>620</v>
      </c>
      <c r="I1664" s="44" t="s">
        <v>2057</v>
      </c>
      <c r="J1664" s="44" t="s">
        <v>8533</v>
      </c>
      <c r="K1664" s="44" t="s">
        <v>1174</v>
      </c>
      <c r="L1664" s="44" t="s">
        <v>8534</v>
      </c>
      <c r="M1664" s="52">
        <v>45952.704861111109</v>
      </c>
      <c r="N1664" s="52">
        <v>45953.518055555556</v>
      </c>
      <c r="O1664" s="44" t="s">
        <v>37</v>
      </c>
      <c r="P1664" s="44" t="s">
        <v>37</v>
      </c>
      <c r="Q1664" s="44" t="s">
        <v>3805</v>
      </c>
      <c r="R1664" s="44" t="s">
        <v>3806</v>
      </c>
      <c r="S1664" s="44" t="s">
        <v>8535</v>
      </c>
      <c r="T1664" s="44" t="s">
        <v>1178</v>
      </c>
      <c r="U1664" s="44">
        <v>32</v>
      </c>
      <c r="V1664" s="44" t="s">
        <v>42</v>
      </c>
      <c r="W1664" s="44" t="str">
        <f>VLOOKUP(D1664,TIPOLOGIA!A:F,6,0)</f>
        <v>TERRESTRE</v>
      </c>
      <c r="X1664" s="44" t="s">
        <v>2646</v>
      </c>
      <c r="Y1664" s="44">
        <v>1</v>
      </c>
      <c r="Z1664" s="63">
        <f>IF(T1664="SOPORTE_TELEFÓNICO",'TARIFAS 2025'!$B$14,IF(V1664="PRINCIPAL",'TARIFAS 2025'!$B$11,IF(V1664="INTERMEDIA",'TARIFAS 2025'!$C$11,IF(V1664="LEJANA",'TARIFAS 2025'!$D$11))))</f>
        <v>31419</v>
      </c>
      <c r="AA1664" s="63">
        <f t="shared" si="27"/>
        <v>31419</v>
      </c>
    </row>
    <row r="1665" spans="1:27" s="35" customFormat="1">
      <c r="A1665" s="44" t="s">
        <v>100</v>
      </c>
      <c r="B1665" s="44" t="str">
        <f>VLOOKUP(A1665,'CENTROS DE COSTOS'!A:D,2,0)</f>
        <v>0036-0006</v>
      </c>
      <c r="C1665" s="44" t="str">
        <f>VLOOKUP(A1665,'CENTROS DE COSTOS'!A:D,3,0)</f>
        <v>Wompi Oriente</v>
      </c>
      <c r="D1665" s="44">
        <v>50001</v>
      </c>
      <c r="E1665" s="44">
        <v>2917888</v>
      </c>
      <c r="F1665" s="44">
        <v>69391</v>
      </c>
      <c r="G1665" s="44" t="s">
        <v>35</v>
      </c>
      <c r="H1665" s="44" t="s">
        <v>816</v>
      </c>
      <c r="I1665" s="44" t="s">
        <v>100</v>
      </c>
      <c r="J1665" s="44" t="s">
        <v>8536</v>
      </c>
      <c r="K1665" s="44" t="s">
        <v>1174</v>
      </c>
      <c r="L1665" s="44" t="s">
        <v>8537</v>
      </c>
      <c r="M1665" s="52">
        <v>45952.390972222223</v>
      </c>
      <c r="N1665" s="52">
        <v>45953.524305555555</v>
      </c>
      <c r="O1665" s="44" t="s">
        <v>37</v>
      </c>
      <c r="P1665" s="44" t="s">
        <v>37</v>
      </c>
      <c r="Q1665" s="44" t="s">
        <v>3805</v>
      </c>
      <c r="R1665" s="44" t="s">
        <v>3806</v>
      </c>
      <c r="S1665" s="44" t="s">
        <v>8538</v>
      </c>
      <c r="T1665" s="44" t="s">
        <v>1178</v>
      </c>
      <c r="U1665" s="44">
        <v>32</v>
      </c>
      <c r="V1665" s="44" t="s">
        <v>42</v>
      </c>
      <c r="W1665" s="44" t="str">
        <f>VLOOKUP(D1665,TIPOLOGIA!A:F,6,0)</f>
        <v>TERRESTRE</v>
      </c>
      <c r="X1665" s="44" t="s">
        <v>2449</v>
      </c>
      <c r="Y1665" s="44">
        <v>1</v>
      </c>
      <c r="Z1665" s="63">
        <f>IF(T1665="SOPORTE_TELEFÓNICO",'TARIFAS 2025'!$B$14,IF(V1665="PRINCIPAL",'TARIFAS 2025'!$B$11,IF(V1665="INTERMEDIA",'TARIFAS 2025'!$C$11,IF(V1665="LEJANA",'TARIFAS 2025'!$D$11))))</f>
        <v>31419</v>
      </c>
      <c r="AA1665" s="63">
        <f t="shared" si="27"/>
        <v>31419</v>
      </c>
    </row>
    <row r="1666" spans="1:27" s="35" customFormat="1">
      <c r="A1666" s="44" t="s">
        <v>73</v>
      </c>
      <c r="B1666" s="44" t="str">
        <f>VLOOKUP(A1666,'CENTROS DE COSTOS'!A:D,2,0)</f>
        <v>0036-0004</v>
      </c>
      <c r="C1666" s="44" t="str">
        <f>VLOOKUP(A1666,'CENTROS DE COSTOS'!A:D,3,0)</f>
        <v>Wompi Centro</v>
      </c>
      <c r="D1666" s="44">
        <v>11001</v>
      </c>
      <c r="E1666" s="44">
        <v>2916747</v>
      </c>
      <c r="F1666" s="44">
        <v>36528</v>
      </c>
      <c r="G1666" s="44" t="s">
        <v>35</v>
      </c>
      <c r="H1666" s="44" t="s">
        <v>620</v>
      </c>
      <c r="I1666" s="44" t="s">
        <v>73</v>
      </c>
      <c r="J1666" s="44" t="s">
        <v>8539</v>
      </c>
      <c r="K1666" s="44" t="s">
        <v>1174</v>
      </c>
      <c r="L1666" s="44" t="s">
        <v>8540</v>
      </c>
      <c r="M1666" s="52">
        <v>45952.333333333336</v>
      </c>
      <c r="N1666" s="52">
        <v>45953.526388888888</v>
      </c>
      <c r="O1666" s="44" t="s">
        <v>37</v>
      </c>
      <c r="P1666" s="44" t="s">
        <v>37</v>
      </c>
      <c r="Q1666" s="44" t="s">
        <v>3805</v>
      </c>
      <c r="R1666" s="44" t="s">
        <v>3806</v>
      </c>
      <c r="S1666" s="44" t="s">
        <v>8521</v>
      </c>
      <c r="T1666" s="44" t="s">
        <v>1178</v>
      </c>
      <c r="U1666" s="44">
        <v>56</v>
      </c>
      <c r="V1666" s="44" t="s">
        <v>42</v>
      </c>
      <c r="W1666" s="44" t="str">
        <f>VLOOKUP(D1666,TIPOLOGIA!A:F,6,0)</f>
        <v>TERRESTRE</v>
      </c>
      <c r="X1666" s="44" t="s">
        <v>2714</v>
      </c>
      <c r="Y1666" s="44">
        <v>1</v>
      </c>
      <c r="Z1666" s="63">
        <f>IF(T1666="SOPORTE_TELEFÓNICO",'TARIFAS 2025'!$B$14,IF(V1666="PRINCIPAL",'TARIFAS 2025'!$B$11,IF(V1666="INTERMEDIA",'TARIFAS 2025'!$C$11,IF(V1666="LEJANA",'TARIFAS 2025'!$D$11))))</f>
        <v>31419</v>
      </c>
      <c r="AA1666" s="63">
        <f t="shared" si="27"/>
        <v>31419</v>
      </c>
    </row>
    <row r="1667" spans="1:27" s="35" customFormat="1">
      <c r="A1667" s="44" t="s">
        <v>73</v>
      </c>
      <c r="B1667" s="44" t="str">
        <f>VLOOKUP(A1667,'CENTROS DE COSTOS'!A:D,2,0)</f>
        <v>0036-0004</v>
      </c>
      <c r="C1667" s="44" t="str">
        <f>VLOOKUP(A1667,'CENTROS DE COSTOS'!A:D,3,0)</f>
        <v>Wompi Centro</v>
      </c>
      <c r="D1667" s="44">
        <v>11001</v>
      </c>
      <c r="E1667" s="44">
        <v>2916670</v>
      </c>
      <c r="F1667" s="44">
        <v>75298</v>
      </c>
      <c r="G1667" s="44" t="s">
        <v>35</v>
      </c>
      <c r="H1667" s="44" t="s">
        <v>620</v>
      </c>
      <c r="I1667" s="44" t="s">
        <v>2057</v>
      </c>
      <c r="J1667" s="44" t="s">
        <v>8541</v>
      </c>
      <c r="K1667" s="44" t="s">
        <v>1174</v>
      </c>
      <c r="L1667" s="44" t="s">
        <v>8542</v>
      </c>
      <c r="M1667" s="52">
        <v>45952.333333333336</v>
      </c>
      <c r="N1667" s="52">
        <v>45953.529861111114</v>
      </c>
      <c r="O1667" s="44" t="s">
        <v>37</v>
      </c>
      <c r="P1667" s="44" t="s">
        <v>37</v>
      </c>
      <c r="Q1667" s="44" t="s">
        <v>3805</v>
      </c>
      <c r="R1667" s="44" t="s">
        <v>3806</v>
      </c>
      <c r="S1667" s="44" t="s">
        <v>8482</v>
      </c>
      <c r="T1667" s="44" t="s">
        <v>1178</v>
      </c>
      <c r="U1667" s="44">
        <v>32</v>
      </c>
      <c r="V1667" s="44" t="s">
        <v>42</v>
      </c>
      <c r="W1667" s="44" t="str">
        <f>VLOOKUP(D1667,TIPOLOGIA!A:F,6,0)</f>
        <v>TERRESTRE</v>
      </c>
      <c r="X1667" s="44" t="s">
        <v>2449</v>
      </c>
      <c r="Y1667" s="44">
        <v>1</v>
      </c>
      <c r="Z1667" s="63">
        <f>IF(T1667="SOPORTE_TELEFÓNICO",'TARIFAS 2025'!$B$14,IF(V1667="PRINCIPAL",'TARIFAS 2025'!$B$11,IF(V1667="INTERMEDIA",'TARIFAS 2025'!$C$11,IF(V1667="LEJANA",'TARIFAS 2025'!$D$11))))</f>
        <v>31419</v>
      </c>
      <c r="AA1667" s="63">
        <f t="shared" si="27"/>
        <v>31419</v>
      </c>
    </row>
    <row r="1668" spans="1:27" s="35" customFormat="1">
      <c r="A1668" s="44" t="s">
        <v>73</v>
      </c>
      <c r="B1668" s="44" t="str">
        <f>VLOOKUP(A1668,'CENTROS DE COSTOS'!A:D,2,0)</f>
        <v>0036-0004</v>
      </c>
      <c r="C1668" s="44" t="str">
        <f>VLOOKUP(A1668,'CENTROS DE COSTOS'!A:D,3,0)</f>
        <v>Wompi Centro</v>
      </c>
      <c r="D1668" s="44">
        <v>11001</v>
      </c>
      <c r="E1668" s="44">
        <v>2917890</v>
      </c>
      <c r="F1668" s="44">
        <v>43438</v>
      </c>
      <c r="G1668" s="44" t="s">
        <v>35</v>
      </c>
      <c r="H1668" s="44" t="s">
        <v>620</v>
      </c>
      <c r="I1668" s="44" t="s">
        <v>2057</v>
      </c>
      <c r="J1668" s="44" t="s">
        <v>8543</v>
      </c>
      <c r="K1668" s="44" t="s">
        <v>1174</v>
      </c>
      <c r="L1668" s="44" t="s">
        <v>8544</v>
      </c>
      <c r="M1668" s="52">
        <v>45952.39166666667</v>
      </c>
      <c r="N1668" s="52">
        <v>45953.539583333331</v>
      </c>
      <c r="O1668" s="44" t="s">
        <v>37</v>
      </c>
      <c r="P1668" s="44" t="s">
        <v>37</v>
      </c>
      <c r="Q1668" s="44" t="s">
        <v>3805</v>
      </c>
      <c r="R1668" s="44" t="s">
        <v>3806</v>
      </c>
      <c r="S1668" s="44" t="s">
        <v>8521</v>
      </c>
      <c r="T1668" s="44" t="s">
        <v>1178</v>
      </c>
      <c r="U1668" s="44">
        <v>24</v>
      </c>
      <c r="V1668" s="44" t="s">
        <v>42</v>
      </c>
      <c r="W1668" s="44" t="str">
        <f>VLOOKUP(D1668,TIPOLOGIA!A:F,6,0)</f>
        <v>TERRESTRE</v>
      </c>
      <c r="X1668" s="44" t="s">
        <v>1509</v>
      </c>
      <c r="Y1668" s="44">
        <v>1</v>
      </c>
      <c r="Z1668" s="63">
        <f>IF(T1668="SOPORTE_TELEFÓNICO",'TARIFAS 2025'!$B$14,IF(V1668="PRINCIPAL",'TARIFAS 2025'!$B$11,IF(V1668="INTERMEDIA",'TARIFAS 2025'!$C$11,IF(V1668="LEJANA",'TARIFAS 2025'!$D$11))))</f>
        <v>31419</v>
      </c>
      <c r="AA1668" s="63">
        <f t="shared" si="27"/>
        <v>31419</v>
      </c>
    </row>
    <row r="1669" spans="1:27" s="35" customFormat="1">
      <c r="A1669" s="44" t="s">
        <v>100</v>
      </c>
      <c r="B1669" s="44" t="str">
        <f>VLOOKUP(A1669,'CENTROS DE COSTOS'!A:D,2,0)</f>
        <v>0036-0006</v>
      </c>
      <c r="C1669" s="44" t="str">
        <f>VLOOKUP(A1669,'CENTROS DE COSTOS'!A:D,3,0)</f>
        <v>Wompi Oriente</v>
      </c>
      <c r="D1669" s="44">
        <v>50001</v>
      </c>
      <c r="E1669" s="44">
        <v>2913028</v>
      </c>
      <c r="F1669" s="44">
        <v>70283</v>
      </c>
      <c r="G1669" s="44" t="s">
        <v>35</v>
      </c>
      <c r="H1669" s="44" t="s">
        <v>816</v>
      </c>
      <c r="I1669" s="44" t="s">
        <v>100</v>
      </c>
      <c r="J1669" s="44" t="s">
        <v>3297</v>
      </c>
      <c r="K1669" s="44" t="s">
        <v>1174</v>
      </c>
      <c r="L1669" s="44" t="s">
        <v>8545</v>
      </c>
      <c r="M1669" s="52">
        <v>45951.470833333333</v>
      </c>
      <c r="N1669" s="52">
        <v>45953.541666666664</v>
      </c>
      <c r="O1669" s="44" t="s">
        <v>37</v>
      </c>
      <c r="P1669" s="44" t="s">
        <v>37</v>
      </c>
      <c r="Q1669" s="44" t="s">
        <v>3805</v>
      </c>
      <c r="R1669" s="44" t="s">
        <v>3806</v>
      </c>
      <c r="S1669" s="44" t="s">
        <v>8546</v>
      </c>
      <c r="T1669" s="44" t="s">
        <v>1178</v>
      </c>
      <c r="U1669" s="44">
        <v>32</v>
      </c>
      <c r="V1669" s="44" t="s">
        <v>42</v>
      </c>
      <c r="W1669" s="44" t="str">
        <f>VLOOKUP(D1669,TIPOLOGIA!A:F,6,0)</f>
        <v>TERRESTRE</v>
      </c>
      <c r="X1669" s="44" t="s">
        <v>2449</v>
      </c>
      <c r="Y1669" s="44">
        <v>1</v>
      </c>
      <c r="Z1669" s="63">
        <f>IF(T1669="SOPORTE_TELEFÓNICO",'TARIFAS 2025'!$B$14,IF(V1669="PRINCIPAL",'TARIFAS 2025'!$B$11,IF(V1669="INTERMEDIA",'TARIFAS 2025'!$C$11,IF(V1669="LEJANA",'TARIFAS 2025'!$D$11))))</f>
        <v>31419</v>
      </c>
      <c r="AA1669" s="63">
        <f t="shared" si="27"/>
        <v>31419</v>
      </c>
    </row>
    <row r="1670" spans="1:27" s="35" customFormat="1">
      <c r="A1670" s="44" t="s">
        <v>100</v>
      </c>
      <c r="B1670" s="44" t="str">
        <f>VLOOKUP(A1670,'CENTROS DE COSTOS'!A:D,2,0)</f>
        <v>0036-0006</v>
      </c>
      <c r="C1670" s="44" t="str">
        <f>VLOOKUP(A1670,'CENTROS DE COSTOS'!A:D,3,0)</f>
        <v>Wompi Oriente</v>
      </c>
      <c r="D1670" s="44">
        <v>50001</v>
      </c>
      <c r="E1670" s="44">
        <v>2922012</v>
      </c>
      <c r="F1670" s="44">
        <v>63998</v>
      </c>
      <c r="G1670" s="44" t="s">
        <v>35</v>
      </c>
      <c r="H1670" s="44" t="s">
        <v>816</v>
      </c>
      <c r="I1670" s="44" t="s">
        <v>100</v>
      </c>
      <c r="J1670" s="44" t="s">
        <v>8547</v>
      </c>
      <c r="K1670" s="44" t="s">
        <v>1174</v>
      </c>
      <c r="L1670" s="44" t="s">
        <v>8548</v>
      </c>
      <c r="M1670" s="52">
        <v>45952.69027777778</v>
      </c>
      <c r="N1670" s="52">
        <v>45953.544444444444</v>
      </c>
      <c r="O1670" s="44" t="s">
        <v>37</v>
      </c>
      <c r="P1670" s="44" t="s">
        <v>37</v>
      </c>
      <c r="Q1670" s="44" t="s">
        <v>3805</v>
      </c>
      <c r="R1670" s="44" t="s">
        <v>3806</v>
      </c>
      <c r="S1670" s="44" t="s">
        <v>8549</v>
      </c>
      <c r="T1670" s="44" t="s">
        <v>1178</v>
      </c>
      <c r="U1670" s="44">
        <v>32</v>
      </c>
      <c r="V1670" s="44" t="s">
        <v>42</v>
      </c>
      <c r="W1670" s="44" t="str">
        <f>VLOOKUP(D1670,TIPOLOGIA!A:F,6,0)</f>
        <v>TERRESTRE</v>
      </c>
      <c r="X1670" s="44" t="s">
        <v>5140</v>
      </c>
      <c r="Y1670" s="44">
        <v>1</v>
      </c>
      <c r="Z1670" s="63">
        <f>IF(T1670="SOPORTE_TELEFÓNICO",'TARIFAS 2025'!$B$14,IF(V1670="PRINCIPAL",'TARIFAS 2025'!$B$11,IF(V1670="INTERMEDIA",'TARIFAS 2025'!$C$11,IF(V1670="LEJANA",'TARIFAS 2025'!$D$11))))</f>
        <v>31419</v>
      </c>
      <c r="AA1670" s="63">
        <f t="shared" si="27"/>
        <v>31419</v>
      </c>
    </row>
    <row r="1671" spans="1:27" s="35" customFormat="1">
      <c r="A1671" s="44" t="s">
        <v>100</v>
      </c>
      <c r="B1671" s="44" t="str">
        <f>VLOOKUP(A1671,'CENTROS DE COSTOS'!A:D,2,0)</f>
        <v>0036-0006</v>
      </c>
      <c r="C1671" s="44" t="str">
        <f>VLOOKUP(A1671,'CENTROS DE COSTOS'!A:D,3,0)</f>
        <v>Wompi Oriente</v>
      </c>
      <c r="D1671" s="44">
        <v>50001</v>
      </c>
      <c r="E1671" s="44">
        <v>2916839</v>
      </c>
      <c r="F1671" s="44">
        <v>72285</v>
      </c>
      <c r="G1671" s="44" t="s">
        <v>35</v>
      </c>
      <c r="H1671" s="44" t="s">
        <v>816</v>
      </c>
      <c r="I1671" s="44" t="s">
        <v>100</v>
      </c>
      <c r="J1671" s="44" t="s">
        <v>8550</v>
      </c>
      <c r="K1671" s="44" t="s">
        <v>1174</v>
      </c>
      <c r="L1671" s="44" t="s">
        <v>8551</v>
      </c>
      <c r="M1671" s="52">
        <v>45952.333333333336</v>
      </c>
      <c r="N1671" s="52">
        <v>45953.547222222223</v>
      </c>
      <c r="O1671" s="44" t="s">
        <v>37</v>
      </c>
      <c r="P1671" s="44" t="s">
        <v>37</v>
      </c>
      <c r="Q1671" s="44" t="s">
        <v>3805</v>
      </c>
      <c r="R1671" s="44" t="s">
        <v>3806</v>
      </c>
      <c r="S1671" s="44" t="s">
        <v>8552</v>
      </c>
      <c r="T1671" s="44" t="s">
        <v>1178</v>
      </c>
      <c r="U1671" s="44">
        <v>16</v>
      </c>
      <c r="V1671" s="44" t="s">
        <v>42</v>
      </c>
      <c r="W1671" s="44" t="str">
        <f>VLOOKUP(D1671,TIPOLOGIA!A:F,6,0)</f>
        <v>TERRESTRE</v>
      </c>
      <c r="X1671" s="44" t="s">
        <v>2714</v>
      </c>
      <c r="Y1671" s="44">
        <v>1</v>
      </c>
      <c r="Z1671" s="63">
        <f>IF(T1671="SOPORTE_TELEFÓNICO",'TARIFAS 2025'!$B$14,IF(V1671="PRINCIPAL",'TARIFAS 2025'!$B$11,IF(V1671="INTERMEDIA",'TARIFAS 2025'!$C$11,IF(V1671="LEJANA",'TARIFAS 2025'!$D$11))))</f>
        <v>31419</v>
      </c>
      <c r="AA1671" s="63">
        <f t="shared" si="27"/>
        <v>31419</v>
      </c>
    </row>
    <row r="1672" spans="1:27" s="35" customFormat="1">
      <c r="A1672" s="44" t="s">
        <v>94</v>
      </c>
      <c r="B1672" s="44" t="str">
        <f>VLOOKUP(A1672,'CENTROS DE COSTOS'!A:D,2,0)</f>
        <v>0036-0002</v>
      </c>
      <c r="C1672" s="44" t="str">
        <f>VLOOKUP(A1672,'CENTROS DE COSTOS'!A:D,3,0)</f>
        <v>Wompi Eje Cafetero</v>
      </c>
      <c r="D1672" s="44">
        <v>66001</v>
      </c>
      <c r="E1672" s="44">
        <v>2924733</v>
      </c>
      <c r="F1672" s="44">
        <v>66932</v>
      </c>
      <c r="G1672" s="44" t="s">
        <v>35</v>
      </c>
      <c r="H1672" s="44" t="s">
        <v>460</v>
      </c>
      <c r="I1672" s="44" t="s">
        <v>94</v>
      </c>
      <c r="J1672" s="44" t="s">
        <v>8553</v>
      </c>
      <c r="K1672" s="44" t="s">
        <v>1174</v>
      </c>
      <c r="L1672" s="44" t="s">
        <v>8554</v>
      </c>
      <c r="M1672" s="52">
        <v>45953.429166666669</v>
      </c>
      <c r="N1672" s="52">
        <v>45953.548611111109</v>
      </c>
      <c r="O1672" s="44" t="s">
        <v>37</v>
      </c>
      <c r="P1672" s="44" t="s">
        <v>37</v>
      </c>
      <c r="Q1672" s="44" t="s">
        <v>3805</v>
      </c>
      <c r="R1672" s="44" t="s">
        <v>3806</v>
      </c>
      <c r="S1672" s="44" t="s">
        <v>8555</v>
      </c>
      <c r="T1672" s="44" t="s">
        <v>1178</v>
      </c>
      <c r="U1672" s="44">
        <v>24</v>
      </c>
      <c r="V1672" s="44" t="s">
        <v>42</v>
      </c>
      <c r="W1672" s="44" t="str">
        <f>VLOOKUP(D1672,TIPOLOGIA!A:F,6,0)</f>
        <v>TERRESTRE</v>
      </c>
      <c r="X1672" s="44" t="s">
        <v>5140</v>
      </c>
      <c r="Y1672" s="44">
        <v>1</v>
      </c>
      <c r="Z1672" s="63">
        <f>IF(T1672="SOPORTE_TELEFÓNICO",'TARIFAS 2025'!$B$14,IF(V1672="PRINCIPAL",'TARIFAS 2025'!$B$11,IF(V1672="INTERMEDIA",'TARIFAS 2025'!$C$11,IF(V1672="LEJANA",'TARIFAS 2025'!$D$11))))</f>
        <v>31419</v>
      </c>
      <c r="AA1672" s="63">
        <f t="shared" si="27"/>
        <v>31419</v>
      </c>
    </row>
    <row r="1673" spans="1:27" s="35" customFormat="1">
      <c r="A1673" s="44" t="s">
        <v>73</v>
      </c>
      <c r="B1673" s="44" t="str">
        <f>VLOOKUP(A1673,'CENTROS DE COSTOS'!A:D,2,0)</f>
        <v>0036-0004</v>
      </c>
      <c r="C1673" s="44" t="str">
        <f>VLOOKUP(A1673,'CENTROS DE COSTOS'!A:D,3,0)</f>
        <v>Wompi Centro</v>
      </c>
      <c r="D1673" s="44">
        <v>11001</v>
      </c>
      <c r="E1673" s="44">
        <v>2921115</v>
      </c>
      <c r="F1673" s="44">
        <v>69653</v>
      </c>
      <c r="G1673" s="44" t="s">
        <v>35</v>
      </c>
      <c r="H1673" s="44" t="s">
        <v>620</v>
      </c>
      <c r="I1673" s="44" t="s">
        <v>2057</v>
      </c>
      <c r="J1673" s="44" t="s">
        <v>8556</v>
      </c>
      <c r="K1673" s="44" t="s">
        <v>1174</v>
      </c>
      <c r="L1673" s="44" t="s">
        <v>8557</v>
      </c>
      <c r="M1673" s="52">
        <v>45952.629166666666</v>
      </c>
      <c r="N1673" s="52">
        <v>45953.549305555556</v>
      </c>
      <c r="O1673" s="44" t="s">
        <v>37</v>
      </c>
      <c r="P1673" s="44" t="s">
        <v>37</v>
      </c>
      <c r="Q1673" s="44" t="s">
        <v>3805</v>
      </c>
      <c r="R1673" s="44" t="s">
        <v>3806</v>
      </c>
      <c r="S1673" s="44" t="s">
        <v>8558</v>
      </c>
      <c r="T1673" s="44" t="s">
        <v>1178</v>
      </c>
      <c r="U1673" s="44">
        <v>24</v>
      </c>
      <c r="V1673" s="44" t="s">
        <v>42</v>
      </c>
      <c r="W1673" s="44" t="str">
        <f>VLOOKUP(D1673,TIPOLOGIA!A:F,6,0)</f>
        <v>TERRESTRE</v>
      </c>
      <c r="X1673" s="44" t="s">
        <v>1632</v>
      </c>
      <c r="Y1673" s="44">
        <v>1</v>
      </c>
      <c r="Z1673" s="63">
        <f>IF(T1673="SOPORTE_TELEFÓNICO",'TARIFAS 2025'!$B$14,IF(V1673="PRINCIPAL",'TARIFAS 2025'!$B$11,IF(V1673="INTERMEDIA",'TARIFAS 2025'!$C$11,IF(V1673="LEJANA",'TARIFAS 2025'!$D$11))))</f>
        <v>31419</v>
      </c>
      <c r="AA1673" s="63">
        <f t="shared" si="27"/>
        <v>31419</v>
      </c>
    </row>
    <row r="1674" spans="1:27" s="35" customFormat="1">
      <c r="A1674" s="44" t="s">
        <v>83</v>
      </c>
      <c r="B1674" s="44" t="str">
        <f>VLOOKUP(A1674,'CENTROS DE COSTOS'!A:D,2,0)</f>
        <v>0036-0007</v>
      </c>
      <c r="C1674" s="44" t="str">
        <f>VLOOKUP(A1674,'CENTROS DE COSTOS'!A:D,3,0)</f>
        <v>Wompi Santander</v>
      </c>
      <c r="D1674" s="44">
        <v>54874</v>
      </c>
      <c r="E1674" s="44">
        <v>2921364</v>
      </c>
      <c r="F1674" s="44">
        <v>36495</v>
      </c>
      <c r="G1674" s="44" t="s">
        <v>35</v>
      </c>
      <c r="H1674" s="44" t="s">
        <v>893</v>
      </c>
      <c r="I1674" s="44" t="s">
        <v>929</v>
      </c>
      <c r="J1674" s="44" t="s">
        <v>8559</v>
      </c>
      <c r="K1674" s="44" t="s">
        <v>1174</v>
      </c>
      <c r="L1674" s="44" t="s">
        <v>8560</v>
      </c>
      <c r="M1674" s="52">
        <v>45952.652083333334</v>
      </c>
      <c r="N1674" s="52">
        <v>45953.55</v>
      </c>
      <c r="O1674" s="44" t="s">
        <v>37</v>
      </c>
      <c r="P1674" s="44" t="s">
        <v>37</v>
      </c>
      <c r="Q1674" s="44" t="s">
        <v>3805</v>
      </c>
      <c r="R1674" s="44" t="s">
        <v>3806</v>
      </c>
      <c r="S1674" s="44" t="s">
        <v>8561</v>
      </c>
      <c r="T1674" s="44" t="s">
        <v>1178</v>
      </c>
      <c r="U1674" s="44">
        <v>24</v>
      </c>
      <c r="V1674" s="44" t="s">
        <v>42</v>
      </c>
      <c r="W1674" s="44" t="str">
        <f>VLOOKUP(D1674,TIPOLOGIA!A:F,6,0)</f>
        <v>TERRESTRE</v>
      </c>
      <c r="X1674" s="44" t="s">
        <v>3359</v>
      </c>
      <c r="Y1674" s="44">
        <v>1</v>
      </c>
      <c r="Z1674" s="63">
        <f>IF(T1674="SOPORTE_TELEFÓNICO",'TARIFAS 2025'!$B$14,IF(V1674="PRINCIPAL",'TARIFAS 2025'!$B$11,IF(V1674="INTERMEDIA",'TARIFAS 2025'!$C$11,IF(V1674="LEJANA",'TARIFAS 2025'!$D$11))))</f>
        <v>31419</v>
      </c>
      <c r="AA1674" s="63">
        <f t="shared" si="27"/>
        <v>31419</v>
      </c>
    </row>
    <row r="1675" spans="1:27" s="35" customFormat="1">
      <c r="A1675" s="44" t="s">
        <v>99</v>
      </c>
      <c r="B1675" s="44" t="str">
        <f>VLOOKUP(A1675,'CENTROS DE COSTOS'!A:D,2,0)</f>
        <v>0036-0001</v>
      </c>
      <c r="C1675" s="44" t="str">
        <f>VLOOKUP(A1675,'CENTROS DE COSTOS'!A:D,3,0)</f>
        <v>Wompi Costa</v>
      </c>
      <c r="D1675" s="44">
        <v>20001</v>
      </c>
      <c r="E1675" s="44">
        <v>2891433</v>
      </c>
      <c r="F1675" s="44">
        <v>81300</v>
      </c>
      <c r="G1675" s="44" t="s">
        <v>35</v>
      </c>
      <c r="H1675" s="44" t="s">
        <v>538</v>
      </c>
      <c r="I1675" s="44" t="s">
        <v>99</v>
      </c>
      <c r="J1675" s="44" t="s">
        <v>8562</v>
      </c>
      <c r="K1675" s="44" t="s">
        <v>1174</v>
      </c>
      <c r="L1675" s="44" t="s">
        <v>8563</v>
      </c>
      <c r="M1675" s="52">
        <v>45946.515277777777</v>
      </c>
      <c r="N1675" s="52">
        <v>45953.558333333334</v>
      </c>
      <c r="O1675" s="44" t="s">
        <v>37</v>
      </c>
      <c r="P1675" s="44" t="s">
        <v>37</v>
      </c>
      <c r="Q1675" s="44" t="s">
        <v>3805</v>
      </c>
      <c r="R1675" s="44" t="s">
        <v>3806</v>
      </c>
      <c r="S1675" s="44" t="s">
        <v>8564</v>
      </c>
      <c r="T1675" s="44" t="s">
        <v>1178</v>
      </c>
      <c r="U1675" s="44">
        <v>81</v>
      </c>
      <c r="V1675" s="44" t="s">
        <v>42</v>
      </c>
      <c r="W1675" s="44" t="str">
        <f>VLOOKUP(D1675,TIPOLOGIA!A:F,6,0)</f>
        <v>TERRESTRE</v>
      </c>
      <c r="X1675" s="44" t="s">
        <v>1474</v>
      </c>
      <c r="Y1675" s="44">
        <v>1</v>
      </c>
      <c r="Z1675" s="63">
        <f>IF(T1675="SOPORTE_TELEFÓNICO",'TARIFAS 2025'!$B$14,IF(V1675="PRINCIPAL",'TARIFAS 2025'!$B$11,IF(V1675="INTERMEDIA",'TARIFAS 2025'!$C$11,IF(V1675="LEJANA",'TARIFAS 2025'!$D$11))))</f>
        <v>31419</v>
      </c>
      <c r="AA1675" s="63">
        <f t="shared" si="27"/>
        <v>31419</v>
      </c>
    </row>
    <row r="1676" spans="1:27" s="35" customFormat="1">
      <c r="A1676" s="44" t="s">
        <v>100</v>
      </c>
      <c r="B1676" s="44" t="str">
        <f>VLOOKUP(A1676,'CENTROS DE COSTOS'!A:D,2,0)</f>
        <v>0036-0006</v>
      </c>
      <c r="C1676" s="44" t="str">
        <f>VLOOKUP(A1676,'CENTROS DE COSTOS'!A:D,3,0)</f>
        <v>Wompi Oriente</v>
      </c>
      <c r="D1676" s="44">
        <v>50006</v>
      </c>
      <c r="E1676" s="44">
        <v>2914231</v>
      </c>
      <c r="F1676" s="44">
        <v>77511</v>
      </c>
      <c r="G1676" s="44" t="s">
        <v>35</v>
      </c>
      <c r="H1676" s="44" t="s">
        <v>816</v>
      </c>
      <c r="I1676" s="44" t="s">
        <v>818</v>
      </c>
      <c r="J1676" s="44" t="s">
        <v>8565</v>
      </c>
      <c r="K1676" s="44" t="s">
        <v>1174</v>
      </c>
      <c r="L1676" s="44" t="s">
        <v>8566</v>
      </c>
      <c r="M1676" s="52">
        <v>45951.572222222225</v>
      </c>
      <c r="N1676" s="52">
        <v>45953.559027777781</v>
      </c>
      <c r="O1676" s="44" t="s">
        <v>37</v>
      </c>
      <c r="P1676" s="44" t="s">
        <v>37</v>
      </c>
      <c r="Q1676" s="44" t="s">
        <v>3805</v>
      </c>
      <c r="R1676" s="44" t="s">
        <v>3806</v>
      </c>
      <c r="S1676" s="44" t="s">
        <v>8567</v>
      </c>
      <c r="T1676" s="44" t="s">
        <v>1178</v>
      </c>
      <c r="U1676" s="44">
        <v>24</v>
      </c>
      <c r="V1676" s="44" t="s">
        <v>43</v>
      </c>
      <c r="W1676" s="44" t="str">
        <f>VLOOKUP(D1676,TIPOLOGIA!A:F,6,0)</f>
        <v>TERRESTRE</v>
      </c>
      <c r="X1676" s="44" t="s">
        <v>1407</v>
      </c>
      <c r="Y1676" s="44">
        <v>1</v>
      </c>
      <c r="Z1676" s="63">
        <f>IF(T1676="SOPORTE_TELEFÓNICO",'TARIFAS 2025'!$B$14,IF(V1676="PRINCIPAL",'TARIFAS 2025'!$B$11,IF(V1676="INTERMEDIA",'TARIFAS 2025'!$C$11,IF(V1676="LEJANA",'TARIFAS 2025'!$D$11))))</f>
        <v>36351</v>
      </c>
      <c r="AA1676" s="63">
        <f t="shared" si="27"/>
        <v>36351</v>
      </c>
    </row>
    <row r="1677" spans="1:27" s="35" customFormat="1">
      <c r="A1677" s="44" t="s">
        <v>99</v>
      </c>
      <c r="B1677" s="44" t="str">
        <f>VLOOKUP(A1677,'CENTROS DE COSTOS'!A:D,2,0)</f>
        <v>0036-0001</v>
      </c>
      <c r="C1677" s="44" t="str">
        <f>VLOOKUP(A1677,'CENTROS DE COSTOS'!A:D,3,0)</f>
        <v>Wompi Costa</v>
      </c>
      <c r="D1677" s="44">
        <v>20001</v>
      </c>
      <c r="E1677" s="44">
        <v>2909900</v>
      </c>
      <c r="F1677" s="44">
        <v>81451</v>
      </c>
      <c r="G1677" s="44" t="s">
        <v>35</v>
      </c>
      <c r="H1677" s="44" t="s">
        <v>538</v>
      </c>
      <c r="I1677" s="44" t="s">
        <v>99</v>
      </c>
      <c r="J1677" s="44" t="s">
        <v>8568</v>
      </c>
      <c r="K1677" s="44" t="s">
        <v>1174</v>
      </c>
      <c r="L1677" s="44" t="s">
        <v>8569</v>
      </c>
      <c r="M1677" s="52">
        <v>45951.333333333336</v>
      </c>
      <c r="N1677" s="52">
        <v>45953.564583333333</v>
      </c>
      <c r="O1677" s="44" t="s">
        <v>37</v>
      </c>
      <c r="P1677" s="44" t="s">
        <v>37</v>
      </c>
      <c r="Q1677" s="44" t="s">
        <v>3805</v>
      </c>
      <c r="R1677" s="44" t="s">
        <v>3806</v>
      </c>
      <c r="S1677" s="44" t="s">
        <v>8570</v>
      </c>
      <c r="T1677" s="44" t="s">
        <v>1178</v>
      </c>
      <c r="U1677" s="44">
        <v>8</v>
      </c>
      <c r="V1677" s="44" t="s">
        <v>42</v>
      </c>
      <c r="W1677" s="44" t="str">
        <f>VLOOKUP(D1677,TIPOLOGIA!A:F,6,0)</f>
        <v>TERRESTRE</v>
      </c>
      <c r="X1677" s="44" t="s">
        <v>2124</v>
      </c>
      <c r="Y1677" s="44">
        <v>1</v>
      </c>
      <c r="Z1677" s="63">
        <f>IF(T1677="SOPORTE_TELEFÓNICO",'TARIFAS 2025'!$B$14,IF(V1677="PRINCIPAL",'TARIFAS 2025'!$B$11,IF(V1677="INTERMEDIA",'TARIFAS 2025'!$C$11,IF(V1677="LEJANA",'TARIFAS 2025'!$D$11))))</f>
        <v>31419</v>
      </c>
      <c r="AA1677" s="63">
        <f t="shared" si="27"/>
        <v>31419</v>
      </c>
    </row>
    <row r="1678" spans="1:27" s="35" customFormat="1">
      <c r="A1678" s="44" t="s">
        <v>94</v>
      </c>
      <c r="B1678" s="44" t="str">
        <f>VLOOKUP(A1678,'CENTROS DE COSTOS'!A:D,2,0)</f>
        <v>0036-0002</v>
      </c>
      <c r="C1678" s="44" t="str">
        <f>VLOOKUP(A1678,'CENTROS DE COSTOS'!A:D,3,0)</f>
        <v>Wompi Eje Cafetero</v>
      </c>
      <c r="D1678" s="44">
        <v>76736</v>
      </c>
      <c r="E1678" s="44">
        <v>2895297</v>
      </c>
      <c r="F1678" s="44">
        <v>66832</v>
      </c>
      <c r="G1678" s="44" t="s">
        <v>35</v>
      </c>
      <c r="H1678" s="44" t="s">
        <v>1103</v>
      </c>
      <c r="I1678" s="44" t="s">
        <v>1128</v>
      </c>
      <c r="J1678" s="44" t="s">
        <v>8571</v>
      </c>
      <c r="K1678" s="44" t="s">
        <v>1174</v>
      </c>
      <c r="L1678" s="44" t="s">
        <v>8572</v>
      </c>
      <c r="M1678" s="52">
        <v>45947.39166666667</v>
      </c>
      <c r="N1678" s="52">
        <v>45953.571527777778</v>
      </c>
      <c r="O1678" s="44" t="s">
        <v>37</v>
      </c>
      <c r="P1678" s="44" t="s">
        <v>37</v>
      </c>
      <c r="Q1678" s="44" t="s">
        <v>3805</v>
      </c>
      <c r="R1678" s="44" t="s">
        <v>3806</v>
      </c>
      <c r="S1678" s="44" t="s">
        <v>8573</v>
      </c>
      <c r="T1678" s="44" t="s">
        <v>3828</v>
      </c>
      <c r="U1678" s="44">
        <v>24</v>
      </c>
      <c r="V1678" s="44" t="s">
        <v>43</v>
      </c>
      <c r="W1678" s="44" t="str">
        <f>VLOOKUP(D1678,TIPOLOGIA!A:F,6,0)</f>
        <v>TERRESTRE</v>
      </c>
      <c r="X1678" s="44" t="s">
        <v>1407</v>
      </c>
      <c r="Y1678" s="44">
        <v>1</v>
      </c>
      <c r="Z1678" s="63">
        <f>IF(T1678="SOPORTE_TELEFÓNICO",'TARIFAS 2025'!$B$14,IF(V1678="PRINCIPAL",'TARIFAS 2025'!$B$11,IF(V1678="INTERMEDIA",'TARIFAS 2025'!$C$11,IF(V1678="LEJANA",'TARIFAS 2025'!$D$11))))</f>
        <v>36351</v>
      </c>
      <c r="AA1678" s="63">
        <f t="shared" si="27"/>
        <v>36351</v>
      </c>
    </row>
    <row r="1679" spans="1:27" s="35" customFormat="1">
      <c r="A1679" s="44" t="s">
        <v>94</v>
      </c>
      <c r="B1679" s="44" t="str">
        <f>VLOOKUP(A1679,'CENTROS DE COSTOS'!A:D,2,0)</f>
        <v>0036-0002</v>
      </c>
      <c r="C1679" s="44" t="str">
        <f>VLOOKUP(A1679,'CENTROS DE COSTOS'!A:D,3,0)</f>
        <v>Wompi Eje Cafetero</v>
      </c>
      <c r="D1679" s="44">
        <v>63594</v>
      </c>
      <c r="E1679" s="44">
        <v>2892642</v>
      </c>
      <c r="F1679" s="44">
        <v>31073</v>
      </c>
      <c r="G1679" s="44" t="s">
        <v>35</v>
      </c>
      <c r="H1679" s="44" t="s">
        <v>941</v>
      </c>
      <c r="I1679" s="44" t="s">
        <v>949</v>
      </c>
      <c r="J1679" s="44" t="s">
        <v>3706</v>
      </c>
      <c r="K1679" s="44" t="s">
        <v>1174</v>
      </c>
      <c r="L1679" s="44" t="s">
        <v>8574</v>
      </c>
      <c r="M1679" s="52">
        <v>45946.64166666667</v>
      </c>
      <c r="N1679" s="52">
        <v>45953.571527777778</v>
      </c>
      <c r="O1679" s="44" t="s">
        <v>37</v>
      </c>
      <c r="P1679" s="44" t="s">
        <v>37</v>
      </c>
      <c r="Q1679" s="44" t="s">
        <v>3805</v>
      </c>
      <c r="R1679" s="44" t="s">
        <v>3806</v>
      </c>
      <c r="S1679" s="44" t="s">
        <v>8575</v>
      </c>
      <c r="T1679" s="44" t="s">
        <v>3828</v>
      </c>
      <c r="U1679" s="44">
        <v>32</v>
      </c>
      <c r="V1679" s="44" t="s">
        <v>43</v>
      </c>
      <c r="W1679" s="44" t="str">
        <f>VLOOKUP(D1679,TIPOLOGIA!A:F,6,0)</f>
        <v>TERRESTRE</v>
      </c>
      <c r="X1679" s="44" t="s">
        <v>5226</v>
      </c>
      <c r="Y1679" s="44">
        <v>1</v>
      </c>
      <c r="Z1679" s="63">
        <f>IF(T1679="SOPORTE_TELEFÓNICO",'TARIFAS 2025'!$B$14,IF(V1679="PRINCIPAL",'TARIFAS 2025'!$B$11,IF(V1679="INTERMEDIA",'TARIFAS 2025'!$C$11,IF(V1679="LEJANA",'TARIFAS 2025'!$D$11))))</f>
        <v>36351</v>
      </c>
      <c r="AA1679" s="63">
        <f t="shared" si="27"/>
        <v>36351</v>
      </c>
    </row>
    <row r="1680" spans="1:27" s="35" customFormat="1">
      <c r="A1680" s="44" t="s">
        <v>88</v>
      </c>
      <c r="B1680" s="44" t="str">
        <f>VLOOKUP(A1680,'CENTROS DE COSTOS'!A:D,2,0)</f>
        <v>0036-0002</v>
      </c>
      <c r="C1680" s="44" t="str">
        <f>VLOOKUP(A1680,'CENTROS DE COSTOS'!A:D,3,0)</f>
        <v>Wompi Eje Cafetero</v>
      </c>
      <c r="D1680" s="44">
        <v>17486</v>
      </c>
      <c r="E1680" s="44">
        <v>2880352</v>
      </c>
      <c r="F1680" s="44">
        <v>10261</v>
      </c>
      <c r="G1680" s="44" t="s">
        <v>35</v>
      </c>
      <c r="H1680" s="44" t="s">
        <v>128</v>
      </c>
      <c r="I1680" s="44" t="s">
        <v>456</v>
      </c>
      <c r="J1680" s="44" t="s">
        <v>8576</v>
      </c>
      <c r="K1680" s="44" t="s">
        <v>1174</v>
      </c>
      <c r="L1680" s="44" t="s">
        <v>8577</v>
      </c>
      <c r="M1680" s="52">
        <v>45944.654861111114</v>
      </c>
      <c r="N1680" s="52">
        <v>45953.572222222225</v>
      </c>
      <c r="O1680" s="44" t="s">
        <v>37</v>
      </c>
      <c r="P1680" s="44" t="s">
        <v>37</v>
      </c>
      <c r="Q1680" s="44" t="s">
        <v>3805</v>
      </c>
      <c r="R1680" s="44" t="s">
        <v>3806</v>
      </c>
      <c r="S1680" s="44" t="s">
        <v>8578</v>
      </c>
      <c r="T1680" s="44" t="s">
        <v>3828</v>
      </c>
      <c r="U1680" s="44">
        <v>64</v>
      </c>
      <c r="V1680" s="44" t="s">
        <v>43</v>
      </c>
      <c r="W1680" s="44" t="str">
        <f>VLOOKUP(D1680,TIPOLOGIA!A:F,6,0)</f>
        <v>TERRESTRE</v>
      </c>
      <c r="X1680" s="44" t="s">
        <v>5226</v>
      </c>
      <c r="Y1680" s="44">
        <v>1</v>
      </c>
      <c r="Z1680" s="63">
        <f>IF(T1680="SOPORTE_TELEFÓNICO",'TARIFAS 2025'!$B$14,IF(V1680="PRINCIPAL",'TARIFAS 2025'!$B$11,IF(V1680="INTERMEDIA",'TARIFAS 2025'!$C$11,IF(V1680="LEJANA",'TARIFAS 2025'!$D$11))))</f>
        <v>36351</v>
      </c>
      <c r="AA1680" s="63">
        <f t="shared" si="27"/>
        <v>36351</v>
      </c>
    </row>
    <row r="1681" spans="1:27" s="35" customFormat="1">
      <c r="A1681" s="44" t="s">
        <v>94</v>
      </c>
      <c r="B1681" s="44" t="str">
        <f>VLOOKUP(A1681,'CENTROS DE COSTOS'!A:D,2,0)</f>
        <v>0036-0002</v>
      </c>
      <c r="C1681" s="44" t="str">
        <f>VLOOKUP(A1681,'CENTROS DE COSTOS'!A:D,3,0)</f>
        <v>Wompi Eje Cafetero</v>
      </c>
      <c r="D1681" s="44">
        <v>63594</v>
      </c>
      <c r="E1681" s="44">
        <v>2864815</v>
      </c>
      <c r="F1681" s="44">
        <v>30674</v>
      </c>
      <c r="G1681" s="44" t="s">
        <v>35</v>
      </c>
      <c r="H1681" s="44" t="s">
        <v>941</v>
      </c>
      <c r="I1681" s="44" t="s">
        <v>949</v>
      </c>
      <c r="J1681" s="44" t="s">
        <v>8579</v>
      </c>
      <c r="K1681" s="44" t="s">
        <v>1174</v>
      </c>
      <c r="L1681" s="44" t="s">
        <v>8580</v>
      </c>
      <c r="M1681" s="52">
        <v>45939.636111111111</v>
      </c>
      <c r="N1681" s="52">
        <v>45953.572916666664</v>
      </c>
      <c r="O1681" s="44" t="s">
        <v>37</v>
      </c>
      <c r="P1681" s="44" t="s">
        <v>37</v>
      </c>
      <c r="Q1681" s="44" t="s">
        <v>3805</v>
      </c>
      <c r="R1681" s="44" t="s">
        <v>3806</v>
      </c>
      <c r="S1681" s="44" t="s">
        <v>8581</v>
      </c>
      <c r="T1681" s="44" t="s">
        <v>3828</v>
      </c>
      <c r="U1681" s="44">
        <v>32</v>
      </c>
      <c r="V1681" s="44" t="s">
        <v>43</v>
      </c>
      <c r="W1681" s="44" t="str">
        <f>VLOOKUP(D1681,TIPOLOGIA!A:F,6,0)</f>
        <v>TERRESTRE</v>
      </c>
      <c r="X1681" s="44" t="s">
        <v>5226</v>
      </c>
      <c r="Y1681" s="44">
        <v>1</v>
      </c>
      <c r="Z1681" s="63">
        <f>IF(T1681="SOPORTE_TELEFÓNICO",'TARIFAS 2025'!$B$14,IF(V1681="PRINCIPAL",'TARIFAS 2025'!$B$11,IF(V1681="INTERMEDIA",'TARIFAS 2025'!$C$11,IF(V1681="LEJANA",'TARIFAS 2025'!$D$11))))</f>
        <v>36351</v>
      </c>
      <c r="AA1681" s="63">
        <f t="shared" si="27"/>
        <v>36351</v>
      </c>
    </row>
    <row r="1682" spans="1:27" s="35" customFormat="1">
      <c r="A1682" s="44" t="s">
        <v>94</v>
      </c>
      <c r="B1682" s="44" t="str">
        <f>VLOOKUP(A1682,'CENTROS DE COSTOS'!A:D,2,0)</f>
        <v>0036-0002</v>
      </c>
      <c r="C1682" s="44" t="str">
        <f>VLOOKUP(A1682,'CENTROS DE COSTOS'!A:D,3,0)</f>
        <v>Wompi Eje Cafetero</v>
      </c>
      <c r="D1682" s="44">
        <v>63130</v>
      </c>
      <c r="E1682" s="44">
        <v>2861385</v>
      </c>
      <c r="F1682" s="44">
        <v>60988</v>
      </c>
      <c r="G1682" s="44" t="s">
        <v>35</v>
      </c>
      <c r="H1682" s="44" t="s">
        <v>941</v>
      </c>
      <c r="I1682" s="44" t="s">
        <v>942</v>
      </c>
      <c r="J1682" s="44" t="s">
        <v>8582</v>
      </c>
      <c r="K1682" s="44" t="s">
        <v>1174</v>
      </c>
      <c r="L1682" s="44" t="s">
        <v>8583</v>
      </c>
      <c r="M1682" s="52">
        <v>45939.376388888886</v>
      </c>
      <c r="N1682" s="52">
        <v>45953.572916666664</v>
      </c>
      <c r="O1682" s="44" t="s">
        <v>37</v>
      </c>
      <c r="P1682" s="44" t="s">
        <v>37</v>
      </c>
      <c r="Q1682" s="44" t="s">
        <v>3805</v>
      </c>
      <c r="R1682" s="44" t="s">
        <v>3806</v>
      </c>
      <c r="S1682" s="44" t="s">
        <v>8584</v>
      </c>
      <c r="T1682" s="44" t="s">
        <v>3828</v>
      </c>
      <c r="U1682" s="44">
        <v>24</v>
      </c>
      <c r="V1682" s="44" t="s">
        <v>43</v>
      </c>
      <c r="W1682" s="44" t="str">
        <f>VLOOKUP(D1682,TIPOLOGIA!A:F,6,0)</f>
        <v>TERRESTRE</v>
      </c>
      <c r="X1682" s="44" t="s">
        <v>5226</v>
      </c>
      <c r="Y1682" s="44">
        <v>1</v>
      </c>
      <c r="Z1682" s="63">
        <f>IF(T1682="SOPORTE_TELEFÓNICO",'TARIFAS 2025'!$B$14,IF(V1682="PRINCIPAL",'TARIFAS 2025'!$B$11,IF(V1682="INTERMEDIA",'TARIFAS 2025'!$C$11,IF(V1682="LEJANA",'TARIFAS 2025'!$D$11))))</f>
        <v>36351</v>
      </c>
      <c r="AA1682" s="63">
        <f t="shared" si="27"/>
        <v>36351</v>
      </c>
    </row>
    <row r="1683" spans="1:27" s="35" customFormat="1">
      <c r="A1683" s="44" t="s">
        <v>94</v>
      </c>
      <c r="B1683" s="44" t="str">
        <f>VLOOKUP(A1683,'CENTROS DE COSTOS'!A:D,2,0)</f>
        <v>0036-0002</v>
      </c>
      <c r="C1683" s="44" t="str">
        <f>VLOOKUP(A1683,'CENTROS DE COSTOS'!A:D,3,0)</f>
        <v>Wompi Eje Cafetero</v>
      </c>
      <c r="D1683" s="44">
        <v>63130</v>
      </c>
      <c r="E1683" s="44">
        <v>2858247</v>
      </c>
      <c r="F1683" s="44">
        <v>64599</v>
      </c>
      <c r="G1683" s="44" t="s">
        <v>35</v>
      </c>
      <c r="H1683" s="44" t="s">
        <v>941</v>
      </c>
      <c r="I1683" s="44" t="s">
        <v>942</v>
      </c>
      <c r="J1683" s="44" t="s">
        <v>8585</v>
      </c>
      <c r="K1683" s="44" t="s">
        <v>1174</v>
      </c>
      <c r="L1683" s="44" t="s">
        <v>8586</v>
      </c>
      <c r="M1683" s="52">
        <v>45938.583333333336</v>
      </c>
      <c r="N1683" s="52">
        <v>45953.573611111111</v>
      </c>
      <c r="O1683" s="44" t="s">
        <v>37</v>
      </c>
      <c r="P1683" s="44" t="s">
        <v>37</v>
      </c>
      <c r="Q1683" s="44" t="s">
        <v>3805</v>
      </c>
      <c r="R1683" s="44" t="s">
        <v>3806</v>
      </c>
      <c r="S1683" s="44" t="s">
        <v>8587</v>
      </c>
      <c r="T1683" s="44" t="s">
        <v>3828</v>
      </c>
      <c r="U1683" s="44">
        <v>48</v>
      </c>
      <c r="V1683" s="44" t="s">
        <v>43</v>
      </c>
      <c r="W1683" s="44" t="str">
        <f>VLOOKUP(D1683,TIPOLOGIA!A:F,6,0)</f>
        <v>TERRESTRE</v>
      </c>
      <c r="X1683" s="44" t="s">
        <v>5226</v>
      </c>
      <c r="Y1683" s="44">
        <v>1</v>
      </c>
      <c r="Z1683" s="63">
        <f>IF(T1683="SOPORTE_TELEFÓNICO",'TARIFAS 2025'!$B$14,IF(V1683="PRINCIPAL",'TARIFAS 2025'!$B$11,IF(V1683="INTERMEDIA",'TARIFAS 2025'!$C$11,IF(V1683="LEJANA",'TARIFAS 2025'!$D$11))))</f>
        <v>36351</v>
      </c>
      <c r="AA1683" s="63">
        <f t="shared" si="27"/>
        <v>36351</v>
      </c>
    </row>
    <row r="1684" spans="1:27" s="35" customFormat="1">
      <c r="A1684" s="44" t="s">
        <v>94</v>
      </c>
      <c r="B1684" s="44" t="str">
        <f>VLOOKUP(A1684,'CENTROS DE COSTOS'!A:D,2,0)</f>
        <v>0036-0002</v>
      </c>
      <c r="C1684" s="44" t="str">
        <f>VLOOKUP(A1684,'CENTROS DE COSTOS'!A:D,3,0)</f>
        <v>Wompi Eje Cafetero</v>
      </c>
      <c r="D1684" s="44">
        <v>63594</v>
      </c>
      <c r="E1684" s="44">
        <v>2857829</v>
      </c>
      <c r="F1684" s="44">
        <v>33013</v>
      </c>
      <c r="G1684" s="44" t="s">
        <v>35</v>
      </c>
      <c r="H1684" s="44" t="s">
        <v>941</v>
      </c>
      <c r="I1684" s="44" t="s">
        <v>949</v>
      </c>
      <c r="J1684" s="44" t="s">
        <v>8588</v>
      </c>
      <c r="K1684" s="44" t="s">
        <v>1174</v>
      </c>
      <c r="L1684" s="44" t="s">
        <v>8589</v>
      </c>
      <c r="M1684" s="52">
        <v>45938.517361111109</v>
      </c>
      <c r="N1684" s="52">
        <v>45953.574305555558</v>
      </c>
      <c r="O1684" s="44" t="s">
        <v>37</v>
      </c>
      <c r="P1684" s="44" t="s">
        <v>37</v>
      </c>
      <c r="Q1684" s="44" t="s">
        <v>3805</v>
      </c>
      <c r="R1684" s="44" t="s">
        <v>3806</v>
      </c>
      <c r="S1684" s="44" t="s">
        <v>8590</v>
      </c>
      <c r="T1684" s="44" t="s">
        <v>3828</v>
      </c>
      <c r="U1684" s="44">
        <v>56</v>
      </c>
      <c r="V1684" s="44" t="s">
        <v>43</v>
      </c>
      <c r="W1684" s="44" t="str">
        <f>VLOOKUP(D1684,TIPOLOGIA!A:F,6,0)</f>
        <v>TERRESTRE</v>
      </c>
      <c r="X1684" s="44" t="s">
        <v>5226</v>
      </c>
      <c r="Y1684" s="44">
        <v>1</v>
      </c>
      <c r="Z1684" s="63">
        <f>IF(T1684="SOPORTE_TELEFÓNICO",'TARIFAS 2025'!$B$14,IF(V1684="PRINCIPAL",'TARIFAS 2025'!$B$11,IF(V1684="INTERMEDIA",'TARIFAS 2025'!$C$11,IF(V1684="LEJANA",'TARIFAS 2025'!$D$11))))</f>
        <v>36351</v>
      </c>
      <c r="AA1684" s="63">
        <f t="shared" si="27"/>
        <v>36351</v>
      </c>
    </row>
    <row r="1685" spans="1:27" s="35" customFormat="1">
      <c r="A1685" s="44" t="s">
        <v>94</v>
      </c>
      <c r="B1685" s="44" t="str">
        <f>VLOOKUP(A1685,'CENTROS DE COSTOS'!A:D,2,0)</f>
        <v>0036-0002</v>
      </c>
      <c r="C1685" s="44" t="str">
        <f>VLOOKUP(A1685,'CENTROS DE COSTOS'!A:D,3,0)</f>
        <v>Wompi Eje Cafetero</v>
      </c>
      <c r="D1685" s="44">
        <v>63470</v>
      </c>
      <c r="E1685" s="44">
        <v>2857151</v>
      </c>
      <c r="F1685" s="44">
        <v>57458</v>
      </c>
      <c r="G1685" s="44" t="s">
        <v>35</v>
      </c>
      <c r="H1685" s="44" t="s">
        <v>941</v>
      </c>
      <c r="I1685" s="44" t="s">
        <v>947</v>
      </c>
      <c r="J1685" s="44" t="s">
        <v>8591</v>
      </c>
      <c r="K1685" s="44" t="s">
        <v>1174</v>
      </c>
      <c r="L1685" s="44" t="s">
        <v>8592</v>
      </c>
      <c r="M1685" s="52">
        <v>45938.463194444441</v>
      </c>
      <c r="N1685" s="52">
        <v>45953.574999999997</v>
      </c>
      <c r="O1685" s="44" t="s">
        <v>37</v>
      </c>
      <c r="P1685" s="44" t="s">
        <v>37</v>
      </c>
      <c r="Q1685" s="44" t="s">
        <v>3805</v>
      </c>
      <c r="R1685" s="44" t="s">
        <v>3806</v>
      </c>
      <c r="S1685" s="44" t="s">
        <v>8593</v>
      </c>
      <c r="T1685" s="44" t="s">
        <v>3828</v>
      </c>
      <c r="U1685" s="44">
        <v>24</v>
      </c>
      <c r="V1685" s="44" t="s">
        <v>43</v>
      </c>
      <c r="W1685" s="44" t="str">
        <f>VLOOKUP(D1685,TIPOLOGIA!A:F,6,0)</f>
        <v>TERRESTRE</v>
      </c>
      <c r="X1685" s="44" t="s">
        <v>5226</v>
      </c>
      <c r="Y1685" s="44">
        <v>1</v>
      </c>
      <c r="Z1685" s="63">
        <f>IF(T1685="SOPORTE_TELEFÓNICO",'TARIFAS 2025'!$B$14,IF(V1685="PRINCIPAL",'TARIFAS 2025'!$B$11,IF(V1685="INTERMEDIA",'TARIFAS 2025'!$C$11,IF(V1685="LEJANA",'TARIFAS 2025'!$D$11))))</f>
        <v>36351</v>
      </c>
      <c r="AA1685" s="63">
        <f t="shared" si="27"/>
        <v>36351</v>
      </c>
    </row>
    <row r="1686" spans="1:27" s="35" customFormat="1">
      <c r="A1686" s="44" t="s">
        <v>94</v>
      </c>
      <c r="B1686" s="44" t="str">
        <f>VLOOKUP(A1686,'CENTROS DE COSTOS'!A:D,2,0)</f>
        <v>0036-0002</v>
      </c>
      <c r="C1686" s="44" t="str">
        <f>VLOOKUP(A1686,'CENTROS DE COSTOS'!A:D,3,0)</f>
        <v>Wompi Eje Cafetero</v>
      </c>
      <c r="D1686" s="44">
        <v>63130</v>
      </c>
      <c r="E1686" s="44">
        <v>2853296</v>
      </c>
      <c r="F1686" s="44">
        <v>57391</v>
      </c>
      <c r="G1686" s="44" t="s">
        <v>35</v>
      </c>
      <c r="H1686" s="44" t="s">
        <v>941</v>
      </c>
      <c r="I1686" s="44" t="s">
        <v>942</v>
      </c>
      <c r="J1686" s="44" t="s">
        <v>8594</v>
      </c>
      <c r="K1686" s="44" t="s">
        <v>1174</v>
      </c>
      <c r="L1686" s="44" t="s">
        <v>8595</v>
      </c>
      <c r="M1686" s="52">
        <v>45937.663194444445</v>
      </c>
      <c r="N1686" s="52">
        <v>45953.574999999997</v>
      </c>
      <c r="O1686" s="44" t="s">
        <v>37</v>
      </c>
      <c r="P1686" s="44" t="s">
        <v>37</v>
      </c>
      <c r="Q1686" s="44" t="s">
        <v>3805</v>
      </c>
      <c r="R1686" s="44" t="s">
        <v>3806</v>
      </c>
      <c r="S1686" s="44" t="s">
        <v>8596</v>
      </c>
      <c r="T1686" s="44" t="s">
        <v>3828</v>
      </c>
      <c r="U1686" s="44">
        <v>64</v>
      </c>
      <c r="V1686" s="44" t="s">
        <v>43</v>
      </c>
      <c r="W1686" s="44" t="str">
        <f>VLOOKUP(D1686,TIPOLOGIA!A:F,6,0)</f>
        <v>TERRESTRE</v>
      </c>
      <c r="X1686" s="44" t="s">
        <v>5226</v>
      </c>
      <c r="Y1686" s="44">
        <v>1</v>
      </c>
      <c r="Z1686" s="63">
        <f>IF(T1686="SOPORTE_TELEFÓNICO",'TARIFAS 2025'!$B$14,IF(V1686="PRINCIPAL",'TARIFAS 2025'!$B$11,IF(V1686="INTERMEDIA",'TARIFAS 2025'!$C$11,IF(V1686="LEJANA",'TARIFAS 2025'!$D$11))))</f>
        <v>36351</v>
      </c>
      <c r="AA1686" s="63">
        <f t="shared" si="27"/>
        <v>36351</v>
      </c>
    </row>
    <row r="1687" spans="1:27" s="35" customFormat="1">
      <c r="A1687" s="44" t="s">
        <v>94</v>
      </c>
      <c r="B1687" s="44" t="str">
        <f>VLOOKUP(A1687,'CENTROS DE COSTOS'!A:D,2,0)</f>
        <v>0036-0002</v>
      </c>
      <c r="C1687" s="44" t="str">
        <f>VLOOKUP(A1687,'CENTROS DE COSTOS'!A:D,3,0)</f>
        <v>Wompi Eje Cafetero</v>
      </c>
      <c r="D1687" s="44">
        <v>63594</v>
      </c>
      <c r="E1687" s="44">
        <v>2851889</v>
      </c>
      <c r="F1687" s="44">
        <v>64972</v>
      </c>
      <c r="G1687" s="44" t="s">
        <v>35</v>
      </c>
      <c r="H1687" s="44" t="s">
        <v>941</v>
      </c>
      <c r="I1687" s="44" t="s">
        <v>949</v>
      </c>
      <c r="J1687" s="44" t="s">
        <v>8597</v>
      </c>
      <c r="K1687" s="44" t="s">
        <v>1174</v>
      </c>
      <c r="L1687" s="44" t="s">
        <v>8598</v>
      </c>
      <c r="M1687" s="52">
        <v>45937.556944444441</v>
      </c>
      <c r="N1687" s="52">
        <v>45953.575694444444</v>
      </c>
      <c r="O1687" s="44" t="s">
        <v>37</v>
      </c>
      <c r="P1687" s="44" t="s">
        <v>37</v>
      </c>
      <c r="Q1687" s="44" t="s">
        <v>3805</v>
      </c>
      <c r="R1687" s="44" t="s">
        <v>3806</v>
      </c>
      <c r="S1687" s="44" t="s">
        <v>8599</v>
      </c>
      <c r="T1687" s="44" t="s">
        <v>3828</v>
      </c>
      <c r="U1687" s="44">
        <v>64</v>
      </c>
      <c r="V1687" s="44" t="s">
        <v>43</v>
      </c>
      <c r="W1687" s="44" t="str">
        <f>VLOOKUP(D1687,TIPOLOGIA!A:F,6,0)</f>
        <v>TERRESTRE</v>
      </c>
      <c r="X1687" s="44" t="s">
        <v>4908</v>
      </c>
      <c r="Y1687" s="44">
        <v>1</v>
      </c>
      <c r="Z1687" s="63">
        <f>IF(T1687="SOPORTE_TELEFÓNICO",'TARIFAS 2025'!$B$14,IF(V1687="PRINCIPAL",'TARIFAS 2025'!$B$11,IF(V1687="INTERMEDIA",'TARIFAS 2025'!$C$11,IF(V1687="LEJANA",'TARIFAS 2025'!$D$11))))</f>
        <v>36351</v>
      </c>
      <c r="AA1687" s="63">
        <f t="shared" si="27"/>
        <v>36351</v>
      </c>
    </row>
    <row r="1688" spans="1:27" s="35" customFormat="1">
      <c r="A1688" s="44" t="s">
        <v>94</v>
      </c>
      <c r="B1688" s="44" t="str">
        <f>VLOOKUP(A1688,'CENTROS DE COSTOS'!A:D,2,0)</f>
        <v>0036-0002</v>
      </c>
      <c r="C1688" s="44" t="str">
        <f>VLOOKUP(A1688,'CENTROS DE COSTOS'!A:D,3,0)</f>
        <v>Wompi Eje Cafetero</v>
      </c>
      <c r="D1688" s="44">
        <v>63470</v>
      </c>
      <c r="E1688" s="44">
        <v>2844750</v>
      </c>
      <c r="F1688" s="44">
        <v>15237</v>
      </c>
      <c r="G1688" s="44" t="s">
        <v>35</v>
      </c>
      <c r="H1688" s="44" t="s">
        <v>941</v>
      </c>
      <c r="I1688" s="44" t="s">
        <v>947</v>
      </c>
      <c r="J1688" s="44" t="s">
        <v>8600</v>
      </c>
      <c r="K1688" s="44" t="s">
        <v>1174</v>
      </c>
      <c r="L1688" s="44" t="s">
        <v>8601</v>
      </c>
      <c r="M1688" s="52">
        <v>45936.504849537036</v>
      </c>
      <c r="N1688" s="52">
        <v>45953.578472222223</v>
      </c>
      <c r="O1688" s="44" t="s">
        <v>37</v>
      </c>
      <c r="P1688" s="44" t="s">
        <v>37</v>
      </c>
      <c r="Q1688" s="44" t="s">
        <v>3805</v>
      </c>
      <c r="R1688" s="44" t="s">
        <v>3806</v>
      </c>
      <c r="S1688" s="44" t="s">
        <v>8602</v>
      </c>
      <c r="T1688" s="44" t="s">
        <v>3828</v>
      </c>
      <c r="U1688" s="44"/>
      <c r="V1688" s="44" t="s">
        <v>43</v>
      </c>
      <c r="W1688" s="44" t="str">
        <f>VLOOKUP(D1688,TIPOLOGIA!A:F,6,0)</f>
        <v>TERRESTRE</v>
      </c>
      <c r="X1688" s="44" t="s">
        <v>5226</v>
      </c>
      <c r="Y1688" s="44">
        <v>1</v>
      </c>
      <c r="Z1688" s="63">
        <f>IF(T1688="SOPORTE_TELEFÓNICO",'TARIFAS 2025'!$B$14,IF(V1688="PRINCIPAL",'TARIFAS 2025'!$B$11,IF(V1688="INTERMEDIA",'TARIFAS 2025'!$C$11,IF(V1688="LEJANA",'TARIFAS 2025'!$D$11))))</f>
        <v>36351</v>
      </c>
      <c r="AA1688" s="63">
        <f t="shared" si="27"/>
        <v>36351</v>
      </c>
    </row>
    <row r="1689" spans="1:27" s="35" customFormat="1">
      <c r="A1689" s="44" t="s">
        <v>101</v>
      </c>
      <c r="B1689" s="44" t="str">
        <f>VLOOKUP(A1689,'CENTROS DE COSTOS'!A:D,2,0)</f>
        <v>0036-0006</v>
      </c>
      <c r="C1689" s="44" t="str">
        <f>VLOOKUP(A1689,'CENTROS DE COSTOS'!A:D,3,0)</f>
        <v>Wompi Oriente</v>
      </c>
      <c r="D1689" s="44">
        <v>85001</v>
      </c>
      <c r="E1689" s="44">
        <v>2916561</v>
      </c>
      <c r="F1689" s="44">
        <v>70212</v>
      </c>
      <c r="G1689" s="44" t="s">
        <v>35</v>
      </c>
      <c r="H1689" s="44" t="s">
        <v>483</v>
      </c>
      <c r="I1689" s="44" t="s">
        <v>101</v>
      </c>
      <c r="J1689" s="44" t="s">
        <v>8603</v>
      </c>
      <c r="K1689" s="44" t="s">
        <v>1174</v>
      </c>
      <c r="L1689" s="44" t="s">
        <v>8604</v>
      </c>
      <c r="M1689" s="52">
        <v>45952.333333333336</v>
      </c>
      <c r="N1689" s="52">
        <v>45953.664583333331</v>
      </c>
      <c r="O1689" s="44" t="s">
        <v>37</v>
      </c>
      <c r="P1689" s="44" t="s">
        <v>37</v>
      </c>
      <c r="Q1689" s="44" t="s">
        <v>3805</v>
      </c>
      <c r="R1689" s="44" t="s">
        <v>3806</v>
      </c>
      <c r="S1689" s="44" t="s">
        <v>8605</v>
      </c>
      <c r="T1689" s="44" t="s">
        <v>1178</v>
      </c>
      <c r="U1689" s="44">
        <v>32</v>
      </c>
      <c r="V1689" s="44" t="s">
        <v>42</v>
      </c>
      <c r="W1689" s="44" t="str">
        <f>VLOOKUP(D1689,TIPOLOGIA!A:F,6,0)</f>
        <v>TERRESTRE</v>
      </c>
      <c r="X1689" s="44"/>
      <c r="Y1689" s="44">
        <v>1</v>
      </c>
      <c r="Z1689" s="63">
        <f>IF(T1689="SOPORTE_TELEFÓNICO",'TARIFAS 2025'!$B$14,IF(V1689="PRINCIPAL",'TARIFAS 2025'!$B$11,IF(V1689="INTERMEDIA",'TARIFAS 2025'!$C$11,IF(V1689="LEJANA",'TARIFAS 2025'!$D$11))))</f>
        <v>31419</v>
      </c>
      <c r="AA1689" s="63">
        <f t="shared" si="27"/>
        <v>31419</v>
      </c>
    </row>
    <row r="1690" spans="1:27" s="35" customFormat="1">
      <c r="A1690" s="44" t="s">
        <v>101</v>
      </c>
      <c r="B1690" s="44" t="str">
        <f>VLOOKUP(A1690,'CENTROS DE COSTOS'!A:D,2,0)</f>
        <v>0036-0006</v>
      </c>
      <c r="C1690" s="44" t="str">
        <f>VLOOKUP(A1690,'CENTROS DE COSTOS'!A:D,3,0)</f>
        <v>Wompi Oriente</v>
      </c>
      <c r="D1690" s="44">
        <v>85001</v>
      </c>
      <c r="E1690" s="44">
        <v>2916453</v>
      </c>
      <c r="F1690" s="44">
        <v>70098</v>
      </c>
      <c r="G1690" s="44" t="s">
        <v>35</v>
      </c>
      <c r="H1690" s="44" t="s">
        <v>483</v>
      </c>
      <c r="I1690" s="44" t="s">
        <v>101</v>
      </c>
      <c r="J1690" s="44" t="s">
        <v>8606</v>
      </c>
      <c r="K1690" s="44" t="s">
        <v>1174</v>
      </c>
      <c r="L1690" s="44" t="s">
        <v>8607</v>
      </c>
      <c r="M1690" s="52">
        <v>45952.333333333336</v>
      </c>
      <c r="N1690" s="52">
        <v>45953.665972222225</v>
      </c>
      <c r="O1690" s="44" t="s">
        <v>37</v>
      </c>
      <c r="P1690" s="44" t="s">
        <v>37</v>
      </c>
      <c r="Q1690" s="44" t="s">
        <v>3805</v>
      </c>
      <c r="R1690" s="44" t="s">
        <v>3806</v>
      </c>
      <c r="S1690" s="44" t="s">
        <v>8608</v>
      </c>
      <c r="T1690" s="44" t="s">
        <v>1178</v>
      </c>
      <c r="U1690" s="44">
        <v>48</v>
      </c>
      <c r="V1690" s="44" t="s">
        <v>42</v>
      </c>
      <c r="W1690" s="44" t="str">
        <f>VLOOKUP(D1690,TIPOLOGIA!A:F,6,0)</f>
        <v>TERRESTRE</v>
      </c>
      <c r="X1690" s="44" t="s">
        <v>1537</v>
      </c>
      <c r="Y1690" s="44">
        <v>1</v>
      </c>
      <c r="Z1690" s="63">
        <f>IF(T1690="SOPORTE_TELEFÓNICO",'TARIFAS 2025'!$B$14,IF(V1690="PRINCIPAL",'TARIFAS 2025'!$B$11,IF(V1690="INTERMEDIA",'TARIFAS 2025'!$C$11,IF(V1690="LEJANA",'TARIFAS 2025'!$D$11))))</f>
        <v>31419</v>
      </c>
      <c r="AA1690" s="63">
        <f t="shared" si="27"/>
        <v>31419</v>
      </c>
    </row>
    <row r="1691" spans="1:27" s="35" customFormat="1">
      <c r="A1691" s="44" t="s">
        <v>87</v>
      </c>
      <c r="B1691" s="44" t="str">
        <f>VLOOKUP(A1691,'CENTROS DE COSTOS'!A:D,2,0)</f>
        <v>0036-0006</v>
      </c>
      <c r="C1691" s="44" t="str">
        <f>VLOOKUP(A1691,'CENTROS DE COSTOS'!A:D,3,0)</f>
        <v>Wompi Oriente</v>
      </c>
      <c r="D1691" s="44">
        <v>73001</v>
      </c>
      <c r="E1691" s="44">
        <v>2915615</v>
      </c>
      <c r="F1691" s="44">
        <v>17894</v>
      </c>
      <c r="G1691" s="44" t="s">
        <v>35</v>
      </c>
      <c r="H1691" s="44" t="s">
        <v>1058</v>
      </c>
      <c r="I1691" s="44" t="s">
        <v>87</v>
      </c>
      <c r="J1691" s="44" t="s">
        <v>8609</v>
      </c>
      <c r="K1691" s="44" t="s">
        <v>1174</v>
      </c>
      <c r="L1691" s="44" t="s">
        <v>8610</v>
      </c>
      <c r="M1691" s="52">
        <v>45951.662499999999</v>
      </c>
      <c r="N1691" s="52">
        <v>45953.667361111111</v>
      </c>
      <c r="O1691" s="44" t="s">
        <v>37</v>
      </c>
      <c r="P1691" s="44" t="s">
        <v>37</v>
      </c>
      <c r="Q1691" s="44" t="s">
        <v>3805</v>
      </c>
      <c r="R1691" s="44" t="s">
        <v>3806</v>
      </c>
      <c r="S1691" s="44" t="s">
        <v>8611</v>
      </c>
      <c r="T1691" s="44" t="s">
        <v>1178</v>
      </c>
      <c r="U1691" s="44">
        <v>48</v>
      </c>
      <c r="V1691" s="44" t="s">
        <v>42</v>
      </c>
      <c r="W1691" s="44" t="str">
        <f>VLOOKUP(D1691,TIPOLOGIA!A:F,6,0)</f>
        <v>TERRESTRE</v>
      </c>
      <c r="X1691" s="44" t="s">
        <v>1537</v>
      </c>
      <c r="Y1691" s="44">
        <v>1</v>
      </c>
      <c r="Z1691" s="63">
        <f>IF(T1691="SOPORTE_TELEFÓNICO",'TARIFAS 2025'!$B$14,IF(V1691="PRINCIPAL",'TARIFAS 2025'!$B$11,IF(V1691="INTERMEDIA",'TARIFAS 2025'!$C$11,IF(V1691="LEJANA",'TARIFAS 2025'!$D$11))))</f>
        <v>31419</v>
      </c>
      <c r="AA1691" s="63">
        <f t="shared" si="27"/>
        <v>31419</v>
      </c>
    </row>
    <row r="1692" spans="1:27" s="35" customFormat="1">
      <c r="A1692" s="44" t="s">
        <v>97</v>
      </c>
      <c r="B1692" s="44" t="str">
        <f>VLOOKUP(A1692,'CENTROS DE COSTOS'!A:D,2,0)</f>
        <v>0036-0001</v>
      </c>
      <c r="C1692" s="44" t="str">
        <f>VLOOKUP(A1692,'CENTROS DE COSTOS'!A:D,3,0)</f>
        <v>Wompi Costa</v>
      </c>
      <c r="D1692" s="44">
        <v>70670</v>
      </c>
      <c r="E1692" s="44">
        <v>2896979</v>
      </c>
      <c r="F1692" s="44">
        <v>55275</v>
      </c>
      <c r="G1692" s="44" t="s">
        <v>35</v>
      </c>
      <c r="H1692" s="44" t="s">
        <v>506</v>
      </c>
      <c r="I1692" s="44" t="s">
        <v>1050</v>
      </c>
      <c r="J1692" s="44" t="s">
        <v>8612</v>
      </c>
      <c r="K1692" s="44" t="s">
        <v>1174</v>
      </c>
      <c r="L1692" s="44" t="s">
        <v>8613</v>
      </c>
      <c r="M1692" s="52">
        <v>45947.509722222225</v>
      </c>
      <c r="N1692" s="52">
        <v>45953.672222222223</v>
      </c>
      <c r="O1692" s="44" t="s">
        <v>37</v>
      </c>
      <c r="P1692" s="44" t="s">
        <v>37</v>
      </c>
      <c r="Q1692" s="44" t="s">
        <v>3805</v>
      </c>
      <c r="R1692" s="44" t="s">
        <v>3806</v>
      </c>
      <c r="S1692" s="44" t="s">
        <v>8614</v>
      </c>
      <c r="T1692" s="44" t="s">
        <v>1178</v>
      </c>
      <c r="U1692" s="44">
        <v>48</v>
      </c>
      <c r="V1692" s="44" t="s">
        <v>43</v>
      </c>
      <c r="W1692" s="44" t="str">
        <f>VLOOKUP(D1692,TIPOLOGIA!A:F,6,0)</f>
        <v>TERRESTRE</v>
      </c>
      <c r="X1692" s="44" t="s">
        <v>2253</v>
      </c>
      <c r="Y1692" s="44">
        <v>1</v>
      </c>
      <c r="Z1692" s="63">
        <f>IF(T1692="SOPORTE_TELEFÓNICO",'TARIFAS 2025'!$B$14,IF(V1692="PRINCIPAL",'TARIFAS 2025'!$B$11,IF(V1692="INTERMEDIA",'TARIFAS 2025'!$C$11,IF(V1692="LEJANA",'TARIFAS 2025'!$D$11))))</f>
        <v>36351</v>
      </c>
      <c r="AA1692" s="63">
        <f t="shared" si="27"/>
        <v>36351</v>
      </c>
    </row>
    <row r="1693" spans="1:27" s="35" customFormat="1">
      <c r="A1693" s="44" t="s">
        <v>91</v>
      </c>
      <c r="B1693" s="44" t="str">
        <f>VLOOKUP(A1693,'CENTROS DE COSTOS'!A:D,2,0)</f>
        <v>0036-0001</v>
      </c>
      <c r="C1693" s="44" t="str">
        <f>VLOOKUP(A1693,'CENTROS DE COSTOS'!A:D,3,0)</f>
        <v>Wompi Costa</v>
      </c>
      <c r="D1693" s="44">
        <v>23001</v>
      </c>
      <c r="E1693" s="44">
        <v>2915966</v>
      </c>
      <c r="F1693" s="44">
        <v>78430</v>
      </c>
      <c r="G1693" s="44" t="s">
        <v>35</v>
      </c>
      <c r="H1693" s="44" t="s">
        <v>278</v>
      </c>
      <c r="I1693" s="44" t="s">
        <v>91</v>
      </c>
      <c r="J1693" s="44" t="s">
        <v>3500</v>
      </c>
      <c r="K1693" s="44" t="s">
        <v>1174</v>
      </c>
      <c r="L1693" s="44" t="s">
        <v>8615</v>
      </c>
      <c r="M1693" s="52">
        <v>45951.695138888892</v>
      </c>
      <c r="N1693" s="52">
        <v>45953.67291666667</v>
      </c>
      <c r="O1693" s="44" t="s">
        <v>37</v>
      </c>
      <c r="P1693" s="44" t="s">
        <v>37</v>
      </c>
      <c r="Q1693" s="44" t="s">
        <v>3805</v>
      </c>
      <c r="R1693" s="44" t="s">
        <v>3806</v>
      </c>
      <c r="S1693" s="44" t="s">
        <v>8472</v>
      </c>
      <c r="T1693" s="44" t="s">
        <v>1178</v>
      </c>
      <c r="U1693" s="44">
        <v>16</v>
      </c>
      <c r="V1693" s="44" t="s">
        <v>42</v>
      </c>
      <c r="W1693" s="44" t="str">
        <f>VLOOKUP(D1693,TIPOLOGIA!A:F,6,0)</f>
        <v>TERRESTRE</v>
      </c>
      <c r="X1693" s="44" t="s">
        <v>4908</v>
      </c>
      <c r="Y1693" s="44">
        <v>1</v>
      </c>
      <c r="Z1693" s="63">
        <f>IF(T1693="SOPORTE_TELEFÓNICO",'TARIFAS 2025'!$B$14,IF(V1693="PRINCIPAL",'TARIFAS 2025'!$B$11,IF(V1693="INTERMEDIA",'TARIFAS 2025'!$C$11,IF(V1693="LEJANA",'TARIFAS 2025'!$D$11))))</f>
        <v>31419</v>
      </c>
      <c r="AA1693" s="63">
        <f t="shared" si="27"/>
        <v>31419</v>
      </c>
    </row>
    <row r="1694" spans="1:27" s="35" customFormat="1">
      <c r="A1694" s="44" t="s">
        <v>100</v>
      </c>
      <c r="B1694" s="44" t="str">
        <f>VLOOKUP(A1694,'CENTROS DE COSTOS'!A:D,2,0)</f>
        <v>0036-0006</v>
      </c>
      <c r="C1694" s="44" t="str">
        <f>VLOOKUP(A1694,'CENTROS DE COSTOS'!A:D,3,0)</f>
        <v>Wompi Oriente</v>
      </c>
      <c r="D1694" s="44">
        <v>50001</v>
      </c>
      <c r="E1694" s="44">
        <v>2916277</v>
      </c>
      <c r="F1694" s="44">
        <v>64567</v>
      </c>
      <c r="G1694" s="44" t="s">
        <v>35</v>
      </c>
      <c r="H1694" s="44" t="s">
        <v>816</v>
      </c>
      <c r="I1694" s="44" t="s">
        <v>100</v>
      </c>
      <c r="J1694" s="44" t="s">
        <v>8616</v>
      </c>
      <c r="K1694" s="44" t="s">
        <v>1174</v>
      </c>
      <c r="L1694" s="44" t="s">
        <v>8617</v>
      </c>
      <c r="M1694" s="52">
        <v>45952.333333333336</v>
      </c>
      <c r="N1694" s="52">
        <v>45953.673611111109</v>
      </c>
      <c r="O1694" s="44" t="s">
        <v>37</v>
      </c>
      <c r="P1694" s="44" t="s">
        <v>37</v>
      </c>
      <c r="Q1694" s="44" t="s">
        <v>3805</v>
      </c>
      <c r="R1694" s="44" t="s">
        <v>3806</v>
      </c>
      <c r="S1694" s="44" t="s">
        <v>8618</v>
      </c>
      <c r="T1694" s="44" t="s">
        <v>1178</v>
      </c>
      <c r="U1694" s="44">
        <v>48</v>
      </c>
      <c r="V1694" s="44" t="s">
        <v>42</v>
      </c>
      <c r="W1694" s="44" t="str">
        <f>VLOOKUP(D1694,TIPOLOGIA!A:F,6,0)</f>
        <v>TERRESTRE</v>
      </c>
      <c r="X1694" s="44" t="s">
        <v>3928</v>
      </c>
      <c r="Y1694" s="44">
        <v>1</v>
      </c>
      <c r="Z1694" s="63">
        <f>IF(T1694="SOPORTE_TELEFÓNICO",'TARIFAS 2025'!$B$14,IF(V1694="PRINCIPAL",'TARIFAS 2025'!$B$11,IF(V1694="INTERMEDIA",'TARIFAS 2025'!$C$11,IF(V1694="LEJANA",'TARIFAS 2025'!$D$11))))</f>
        <v>31419</v>
      </c>
      <c r="AA1694" s="63">
        <f t="shared" si="27"/>
        <v>31419</v>
      </c>
    </row>
    <row r="1695" spans="1:27" s="35" customFormat="1">
      <c r="A1695" s="44" t="s">
        <v>70</v>
      </c>
      <c r="B1695" s="44" t="str">
        <f>VLOOKUP(A1695,'CENTROS DE COSTOS'!A:D,2,0)</f>
        <v>0036-0001</v>
      </c>
      <c r="C1695" s="44" t="str">
        <f>VLOOKUP(A1695,'CENTROS DE COSTOS'!A:D,3,0)</f>
        <v>Wompi Costa</v>
      </c>
      <c r="D1695" s="44">
        <v>8001</v>
      </c>
      <c r="E1695" s="44">
        <v>2914987</v>
      </c>
      <c r="F1695" s="44">
        <v>78412</v>
      </c>
      <c r="G1695" s="44" t="s">
        <v>35</v>
      </c>
      <c r="H1695" s="44" t="s">
        <v>255</v>
      </c>
      <c r="I1695" s="44" t="s">
        <v>70</v>
      </c>
      <c r="J1695" s="44" t="s">
        <v>8619</v>
      </c>
      <c r="K1695" s="44" t="s">
        <v>1174</v>
      </c>
      <c r="L1695" s="44" t="s">
        <v>8620</v>
      </c>
      <c r="M1695" s="52">
        <v>45951.637499999997</v>
      </c>
      <c r="N1695" s="52">
        <v>45953.675000000003</v>
      </c>
      <c r="O1695" s="44" t="s">
        <v>37</v>
      </c>
      <c r="P1695" s="44" t="s">
        <v>37</v>
      </c>
      <c r="Q1695" s="44" t="s">
        <v>3805</v>
      </c>
      <c r="R1695" s="44" t="s">
        <v>3806</v>
      </c>
      <c r="S1695" s="44" t="s">
        <v>8621</v>
      </c>
      <c r="T1695" s="44" t="s">
        <v>1178</v>
      </c>
      <c r="U1695" s="44">
        <v>48</v>
      </c>
      <c r="V1695" s="44" t="s">
        <v>42</v>
      </c>
      <c r="W1695" s="44" t="str">
        <f>VLOOKUP(D1695,TIPOLOGIA!A:F,6,0)</f>
        <v>TERRESTRE</v>
      </c>
      <c r="X1695" s="44" t="s">
        <v>4908</v>
      </c>
      <c r="Y1695" s="44">
        <v>1</v>
      </c>
      <c r="Z1695" s="63">
        <f>IF(T1695="SOPORTE_TELEFÓNICO",'TARIFAS 2025'!$B$14,IF(V1695="PRINCIPAL",'TARIFAS 2025'!$B$11,IF(V1695="INTERMEDIA",'TARIFAS 2025'!$C$11,IF(V1695="LEJANA",'TARIFAS 2025'!$D$11))))</f>
        <v>31419</v>
      </c>
      <c r="AA1695" s="63">
        <f t="shared" si="27"/>
        <v>31419</v>
      </c>
    </row>
    <row r="1696" spans="1:27" s="35" customFormat="1">
      <c r="A1696" s="44" t="s">
        <v>73</v>
      </c>
      <c r="B1696" s="44" t="str">
        <f>VLOOKUP(A1696,'CENTROS DE COSTOS'!A:D,2,0)</f>
        <v>0036-0004</v>
      </c>
      <c r="C1696" s="44" t="str">
        <f>VLOOKUP(A1696,'CENTROS DE COSTOS'!A:D,3,0)</f>
        <v>Wompi Centro</v>
      </c>
      <c r="D1696" s="44">
        <v>25126</v>
      </c>
      <c r="E1696" s="44">
        <v>2900260</v>
      </c>
      <c r="F1696" s="44">
        <v>57533</v>
      </c>
      <c r="G1696" s="44" t="s">
        <v>35</v>
      </c>
      <c r="H1696" s="44" t="s">
        <v>620</v>
      </c>
      <c r="I1696" s="44" t="s">
        <v>635</v>
      </c>
      <c r="J1696" s="44" t="s">
        <v>8622</v>
      </c>
      <c r="K1696" s="44" t="s">
        <v>1174</v>
      </c>
      <c r="L1696" s="44" t="s">
        <v>8623</v>
      </c>
      <c r="M1696" s="52">
        <v>45950.333333333336</v>
      </c>
      <c r="N1696" s="52">
        <v>45953.675000000003</v>
      </c>
      <c r="O1696" s="44" t="s">
        <v>37</v>
      </c>
      <c r="P1696" s="44" t="s">
        <v>37</v>
      </c>
      <c r="Q1696" s="44" t="s">
        <v>8322</v>
      </c>
      <c r="R1696" s="44" t="s">
        <v>8323</v>
      </c>
      <c r="S1696" s="44" t="s">
        <v>8624</v>
      </c>
      <c r="T1696" s="44" t="s">
        <v>2013</v>
      </c>
      <c r="U1696" s="44"/>
      <c r="V1696" s="44" t="s">
        <v>43</v>
      </c>
      <c r="W1696" s="44" t="str">
        <f>VLOOKUP(D1696,TIPOLOGIA!A:F,6,0)</f>
        <v>TERRESTRE</v>
      </c>
      <c r="X1696" s="44" t="s">
        <v>4388</v>
      </c>
      <c r="Y1696" s="44">
        <v>0</v>
      </c>
      <c r="Z1696" s="63">
        <f>IF(T1696="SOPORTE_TELEFÓNICO",'TARIFAS 2025'!$B$14,IF(V1696="PRINCIPAL",'TARIFAS 2025'!$B$11,IF(V1696="INTERMEDIA",'TARIFAS 2025'!$C$11,IF(V1696="LEJANA",'TARIFAS 2025'!$D$11))))</f>
        <v>22000</v>
      </c>
      <c r="AA1696" s="63">
        <f>Z1696</f>
        <v>22000</v>
      </c>
    </row>
    <row r="1697" spans="1:27" s="35" customFormat="1">
      <c r="A1697" s="44" t="s">
        <v>79</v>
      </c>
      <c r="B1697" s="44" t="str">
        <f>VLOOKUP(A1697,'CENTROS DE COSTOS'!A:D,2,0)</f>
        <v>0036-0003</v>
      </c>
      <c r="C1697" s="44" t="str">
        <f>VLOOKUP(A1697,'CENTROS DE COSTOS'!A:D,3,0)</f>
        <v>Wompi Suroccidente</v>
      </c>
      <c r="D1697" s="44">
        <v>76001</v>
      </c>
      <c r="E1697" s="44">
        <v>2917966</v>
      </c>
      <c r="F1697" s="44">
        <v>17275</v>
      </c>
      <c r="G1697" s="44" t="s">
        <v>35</v>
      </c>
      <c r="H1697" s="44" t="s">
        <v>1103</v>
      </c>
      <c r="I1697" s="44" t="s">
        <v>79</v>
      </c>
      <c r="J1697" s="44" t="s">
        <v>8625</v>
      </c>
      <c r="K1697" s="44" t="s">
        <v>1174</v>
      </c>
      <c r="L1697" s="44" t="s">
        <v>8626</v>
      </c>
      <c r="M1697" s="52">
        <v>45952.393055555556</v>
      </c>
      <c r="N1697" s="52">
        <v>45953.676388888889</v>
      </c>
      <c r="O1697" s="44" t="s">
        <v>37</v>
      </c>
      <c r="P1697" s="44" t="s">
        <v>37</v>
      </c>
      <c r="Q1697" s="44" t="s">
        <v>3805</v>
      </c>
      <c r="R1697" s="44" t="s">
        <v>3806</v>
      </c>
      <c r="S1697" s="44" t="s">
        <v>8627</v>
      </c>
      <c r="T1697" s="44" t="s">
        <v>1178</v>
      </c>
      <c r="U1697" s="44">
        <v>64</v>
      </c>
      <c r="V1697" s="44" t="s">
        <v>42</v>
      </c>
      <c r="W1697" s="44" t="str">
        <f>VLOOKUP(D1697,TIPOLOGIA!A:F,6,0)</f>
        <v>TERRESTRE</v>
      </c>
      <c r="X1697" s="44" t="s">
        <v>4908</v>
      </c>
      <c r="Y1697" s="44">
        <v>1</v>
      </c>
      <c r="Z1697" s="63">
        <f>IF(T1697="SOPORTE_TELEFÓNICO",'TARIFAS 2025'!$B$14,IF(V1697="PRINCIPAL",'TARIFAS 2025'!$B$11,IF(V1697="INTERMEDIA",'TARIFAS 2025'!$C$11,IF(V1697="LEJANA",'TARIFAS 2025'!$D$11))))</f>
        <v>31419</v>
      </c>
      <c r="AA1697" s="63">
        <f t="shared" si="27"/>
        <v>31419</v>
      </c>
    </row>
    <row r="1698" spans="1:27" s="35" customFormat="1">
      <c r="A1698" s="44" t="s">
        <v>94</v>
      </c>
      <c r="B1698" s="44" t="str">
        <f>VLOOKUP(A1698,'CENTROS DE COSTOS'!A:D,2,0)</f>
        <v>0036-0002</v>
      </c>
      <c r="C1698" s="44" t="str">
        <f>VLOOKUP(A1698,'CENTROS DE COSTOS'!A:D,3,0)</f>
        <v>Wompi Eje Cafetero</v>
      </c>
      <c r="D1698" s="44">
        <v>76736</v>
      </c>
      <c r="E1698" s="44">
        <v>2899238</v>
      </c>
      <c r="F1698" s="44">
        <v>49683</v>
      </c>
      <c r="G1698" s="44" t="s">
        <v>35</v>
      </c>
      <c r="H1698" s="44" t="s">
        <v>1103</v>
      </c>
      <c r="I1698" s="44" t="s">
        <v>1128</v>
      </c>
      <c r="J1698" s="44" t="s">
        <v>8628</v>
      </c>
      <c r="K1698" s="44" t="s">
        <v>1174</v>
      </c>
      <c r="L1698" s="44" t="s">
        <v>8629</v>
      </c>
      <c r="M1698" s="52">
        <v>45950.333333333336</v>
      </c>
      <c r="N1698" s="52">
        <v>45953.676388888889</v>
      </c>
      <c r="O1698" s="44" t="s">
        <v>37</v>
      </c>
      <c r="P1698" s="44" t="s">
        <v>37</v>
      </c>
      <c r="Q1698" s="44" t="s">
        <v>8322</v>
      </c>
      <c r="R1698" s="44" t="s">
        <v>8323</v>
      </c>
      <c r="S1698" s="44" t="s">
        <v>8624</v>
      </c>
      <c r="T1698" s="44" t="s">
        <v>2013</v>
      </c>
      <c r="U1698" s="44"/>
      <c r="V1698" s="44" t="s">
        <v>43</v>
      </c>
      <c r="W1698" s="44" t="str">
        <f>VLOOKUP(D1698,TIPOLOGIA!A:F,6,0)</f>
        <v>TERRESTRE</v>
      </c>
      <c r="X1698" s="44" t="s">
        <v>6708</v>
      </c>
      <c r="Y1698" s="44">
        <v>0</v>
      </c>
      <c r="Z1698" s="63">
        <f>IF(T1698="SOPORTE_TELEFÓNICO",'TARIFAS 2025'!$B$14,IF(V1698="PRINCIPAL",'TARIFAS 2025'!$B$11,IF(V1698="INTERMEDIA",'TARIFAS 2025'!$C$11,IF(V1698="LEJANA",'TARIFAS 2025'!$D$11))))</f>
        <v>22000</v>
      </c>
      <c r="AA1698" s="63">
        <f>Z1698</f>
        <v>22000</v>
      </c>
    </row>
    <row r="1699" spans="1:27" s="35" customFormat="1">
      <c r="A1699" s="44" t="s">
        <v>94</v>
      </c>
      <c r="B1699" s="44" t="str">
        <f>VLOOKUP(A1699,'CENTROS DE COSTOS'!A:D,2,0)</f>
        <v>0036-0002</v>
      </c>
      <c r="C1699" s="44" t="str">
        <f>VLOOKUP(A1699,'CENTROS DE COSTOS'!A:D,3,0)</f>
        <v>Wompi Eje Cafetero</v>
      </c>
      <c r="D1699" s="44">
        <v>63001</v>
      </c>
      <c r="E1699" s="44">
        <v>2917976</v>
      </c>
      <c r="F1699" s="44">
        <v>75136</v>
      </c>
      <c r="G1699" s="44" t="s">
        <v>35</v>
      </c>
      <c r="H1699" s="44" t="s">
        <v>941</v>
      </c>
      <c r="I1699" s="44" t="s">
        <v>124</v>
      </c>
      <c r="J1699" s="44" t="s">
        <v>8630</v>
      </c>
      <c r="K1699" s="44" t="s">
        <v>1174</v>
      </c>
      <c r="L1699" s="44" t="s">
        <v>8631</v>
      </c>
      <c r="M1699" s="52">
        <v>45952.395833333336</v>
      </c>
      <c r="N1699" s="52">
        <v>45953.677777777775</v>
      </c>
      <c r="O1699" s="44" t="s">
        <v>37</v>
      </c>
      <c r="P1699" s="44" t="s">
        <v>37</v>
      </c>
      <c r="Q1699" s="44" t="s">
        <v>3805</v>
      </c>
      <c r="R1699" s="44" t="s">
        <v>3806</v>
      </c>
      <c r="S1699" s="44" t="s">
        <v>8632</v>
      </c>
      <c r="T1699" s="44" t="s">
        <v>1178</v>
      </c>
      <c r="U1699" s="44">
        <v>32</v>
      </c>
      <c r="V1699" s="44" t="s">
        <v>43</v>
      </c>
      <c r="W1699" s="44" t="str">
        <f>VLOOKUP(D1699,TIPOLOGIA!A:F,6,0)</f>
        <v>TERRESTRE</v>
      </c>
      <c r="X1699" s="44" t="s">
        <v>4908</v>
      </c>
      <c r="Y1699" s="44">
        <v>1</v>
      </c>
      <c r="Z1699" s="63">
        <f>IF(T1699="SOPORTE_TELEFÓNICO",'TARIFAS 2025'!$B$14,IF(V1699="PRINCIPAL",'TARIFAS 2025'!$B$11,IF(V1699="INTERMEDIA",'TARIFAS 2025'!$C$11,IF(V1699="LEJANA",'TARIFAS 2025'!$D$11))))</f>
        <v>36351</v>
      </c>
      <c r="AA1699" s="63">
        <f t="shared" si="27"/>
        <v>36351</v>
      </c>
    </row>
    <row r="1700" spans="1:27" s="35" customFormat="1">
      <c r="A1700" s="44" t="s">
        <v>90</v>
      </c>
      <c r="B1700" s="44" t="str">
        <f>VLOOKUP(A1700,'CENTROS DE COSTOS'!A:D,2,0)</f>
        <v>0036-0005</v>
      </c>
      <c r="C1700" s="44" t="str">
        <f>VLOOKUP(A1700,'CENTROS DE COSTOS'!A:D,3,0)</f>
        <v>Wompi Noroccidente</v>
      </c>
      <c r="D1700" s="44">
        <v>5001</v>
      </c>
      <c r="E1700" s="44">
        <v>2909172</v>
      </c>
      <c r="F1700" s="44">
        <v>33406</v>
      </c>
      <c r="G1700" s="44" t="s">
        <v>35</v>
      </c>
      <c r="H1700" s="44" t="s">
        <v>122</v>
      </c>
      <c r="I1700" s="44" t="s">
        <v>90</v>
      </c>
      <c r="J1700" s="44" t="s">
        <v>4882</v>
      </c>
      <c r="K1700" s="44" t="s">
        <v>1174</v>
      </c>
      <c r="L1700" s="44" t="s">
        <v>8633</v>
      </c>
      <c r="M1700" s="52">
        <v>45951.333333333336</v>
      </c>
      <c r="N1700" s="52">
        <v>45953.679861111108</v>
      </c>
      <c r="O1700" s="44" t="s">
        <v>37</v>
      </c>
      <c r="P1700" s="44" t="s">
        <v>37</v>
      </c>
      <c r="Q1700" s="44" t="s">
        <v>3805</v>
      </c>
      <c r="R1700" s="44" t="s">
        <v>3806</v>
      </c>
      <c r="S1700" s="44" t="s">
        <v>8634</v>
      </c>
      <c r="T1700" s="44" t="s">
        <v>1178</v>
      </c>
      <c r="U1700" s="44">
        <v>48</v>
      </c>
      <c r="V1700" s="44" t="s">
        <v>42</v>
      </c>
      <c r="W1700" s="44" t="str">
        <f>VLOOKUP(D1700,TIPOLOGIA!A:F,6,0)</f>
        <v>TERRESTRE</v>
      </c>
      <c r="X1700" s="44" t="s">
        <v>1874</v>
      </c>
      <c r="Y1700" s="44">
        <v>1</v>
      </c>
      <c r="Z1700" s="63">
        <f>IF(T1700="SOPORTE_TELEFÓNICO",'TARIFAS 2025'!$B$14,IF(V1700="PRINCIPAL",'TARIFAS 2025'!$B$11,IF(V1700="INTERMEDIA",'TARIFAS 2025'!$C$11,IF(V1700="LEJANA",'TARIFAS 2025'!$D$11))))</f>
        <v>31419</v>
      </c>
      <c r="AA1700" s="63">
        <f t="shared" si="27"/>
        <v>31419</v>
      </c>
    </row>
    <row r="1701" spans="1:27" s="35" customFormat="1">
      <c r="A1701" s="44" t="s">
        <v>93</v>
      </c>
      <c r="B1701" s="44" t="str">
        <f>VLOOKUP(A1701,'CENTROS DE COSTOS'!A:D,2,0)</f>
        <v>0036-0003</v>
      </c>
      <c r="C1701" s="44" t="str">
        <f>VLOOKUP(A1701,'CENTROS DE COSTOS'!A:D,3,0)</f>
        <v>Wompi Suroccidente</v>
      </c>
      <c r="D1701" s="44">
        <v>52224</v>
      </c>
      <c r="E1701" s="44">
        <v>2900207</v>
      </c>
      <c r="F1701" s="44">
        <v>41929</v>
      </c>
      <c r="G1701" s="44" t="s">
        <v>35</v>
      </c>
      <c r="H1701" s="44" t="s">
        <v>135</v>
      </c>
      <c r="I1701" s="44" t="s">
        <v>851</v>
      </c>
      <c r="J1701" s="44" t="s">
        <v>8635</v>
      </c>
      <c r="K1701" s="44" t="s">
        <v>1174</v>
      </c>
      <c r="L1701" s="44" t="s">
        <v>8636</v>
      </c>
      <c r="M1701" s="52">
        <v>45950.333333333336</v>
      </c>
      <c r="N1701" s="52">
        <v>45953.679861111108</v>
      </c>
      <c r="O1701" s="44" t="s">
        <v>37</v>
      </c>
      <c r="P1701" s="44" t="s">
        <v>37</v>
      </c>
      <c r="Q1701" s="44" t="s">
        <v>3805</v>
      </c>
      <c r="R1701" s="44" t="s">
        <v>3806</v>
      </c>
      <c r="S1701" s="44" t="s">
        <v>8637</v>
      </c>
      <c r="T1701" s="44" t="s">
        <v>3828</v>
      </c>
      <c r="U1701" s="44">
        <v>56</v>
      </c>
      <c r="V1701" s="44" t="s">
        <v>43</v>
      </c>
      <c r="W1701" s="44" t="str">
        <f>VLOOKUP(D1701,TIPOLOGIA!A:F,6,0)</f>
        <v>TERRESTRE</v>
      </c>
      <c r="X1701" s="44" t="s">
        <v>1863</v>
      </c>
      <c r="Y1701" s="44">
        <v>1</v>
      </c>
      <c r="Z1701" s="63">
        <f>IF(T1701="SOPORTE_TELEFÓNICO",'TARIFAS 2025'!$B$14,IF(V1701="PRINCIPAL",'TARIFAS 2025'!$B$11,IF(V1701="INTERMEDIA",'TARIFAS 2025'!$C$11,IF(V1701="LEJANA",'TARIFAS 2025'!$D$11))))</f>
        <v>36351</v>
      </c>
      <c r="AA1701" s="63">
        <f t="shared" si="27"/>
        <v>36351</v>
      </c>
    </row>
    <row r="1702" spans="1:27" s="35" customFormat="1">
      <c r="A1702" s="44" t="s">
        <v>79</v>
      </c>
      <c r="B1702" s="44" t="str">
        <f>VLOOKUP(A1702,'CENTROS DE COSTOS'!A:D,2,0)</f>
        <v>0036-0003</v>
      </c>
      <c r="C1702" s="44" t="str">
        <f>VLOOKUP(A1702,'CENTROS DE COSTOS'!A:D,3,0)</f>
        <v>Wompi Suroccidente</v>
      </c>
      <c r="D1702" s="44">
        <v>19473</v>
      </c>
      <c r="E1702" s="44">
        <v>2900113</v>
      </c>
      <c r="F1702" s="44">
        <v>66892</v>
      </c>
      <c r="G1702" s="44" t="s">
        <v>35</v>
      </c>
      <c r="H1702" s="44" t="s">
        <v>500</v>
      </c>
      <c r="I1702" s="44" t="s">
        <v>280</v>
      </c>
      <c r="J1702" s="44" t="s">
        <v>8638</v>
      </c>
      <c r="K1702" s="44" t="s">
        <v>1174</v>
      </c>
      <c r="L1702" s="44" t="s">
        <v>8639</v>
      </c>
      <c r="M1702" s="52">
        <v>45950.333333333336</v>
      </c>
      <c r="N1702" s="52">
        <v>45953.680555555555</v>
      </c>
      <c r="O1702" s="44" t="s">
        <v>37</v>
      </c>
      <c r="P1702" s="44" t="s">
        <v>37</v>
      </c>
      <c r="Q1702" s="44" t="s">
        <v>3805</v>
      </c>
      <c r="R1702" s="44" t="s">
        <v>3806</v>
      </c>
      <c r="S1702" s="44" t="s">
        <v>8640</v>
      </c>
      <c r="T1702" s="44" t="s">
        <v>3828</v>
      </c>
      <c r="U1702" s="44">
        <v>16</v>
      </c>
      <c r="V1702" s="44" t="s">
        <v>44</v>
      </c>
      <c r="W1702" s="44" t="str">
        <f>VLOOKUP(D1702,TIPOLOGIA!A:F,6,0)</f>
        <v>TERRESTRE</v>
      </c>
      <c r="X1702" s="44" t="s">
        <v>1424</v>
      </c>
      <c r="Y1702" s="44">
        <v>1</v>
      </c>
      <c r="Z1702" s="63">
        <f>IF(T1702="SOPORTE_TELEFÓNICO",'TARIFAS 2025'!$B$14,IF(V1702="PRINCIPAL",'TARIFAS 2025'!$B$11,IF(V1702="INTERMEDIA",'TARIFAS 2025'!$C$11,IF(V1702="LEJANA",'TARIFAS 2025'!$D$11))))</f>
        <v>40250</v>
      </c>
      <c r="AA1702" s="63">
        <f t="shared" si="27"/>
        <v>40250</v>
      </c>
    </row>
    <row r="1703" spans="1:27" s="35" customFormat="1">
      <c r="A1703" s="44" t="s">
        <v>90</v>
      </c>
      <c r="B1703" s="44" t="str">
        <f>VLOOKUP(A1703,'CENTROS DE COSTOS'!A:D,2,0)</f>
        <v>0036-0005</v>
      </c>
      <c r="C1703" s="44" t="str">
        <f>VLOOKUP(A1703,'CENTROS DE COSTOS'!A:D,3,0)</f>
        <v>Wompi Noroccidente</v>
      </c>
      <c r="D1703" s="44">
        <v>5030</v>
      </c>
      <c r="E1703" s="44">
        <v>2900114</v>
      </c>
      <c r="F1703" s="44">
        <v>41623</v>
      </c>
      <c r="G1703" s="44" t="s">
        <v>35</v>
      </c>
      <c r="H1703" s="44" t="s">
        <v>122</v>
      </c>
      <c r="I1703" s="44" t="s">
        <v>149</v>
      </c>
      <c r="J1703" s="44" t="s">
        <v>8641</v>
      </c>
      <c r="K1703" s="44" t="s">
        <v>1174</v>
      </c>
      <c r="L1703" s="44" t="s">
        <v>8642</v>
      </c>
      <c r="M1703" s="52">
        <v>45950.333333333336</v>
      </c>
      <c r="N1703" s="52">
        <v>45953.681250000001</v>
      </c>
      <c r="O1703" s="44" t="s">
        <v>37</v>
      </c>
      <c r="P1703" s="44" t="s">
        <v>37</v>
      </c>
      <c r="Q1703" s="44" t="s">
        <v>3805</v>
      </c>
      <c r="R1703" s="44" t="s">
        <v>3806</v>
      </c>
      <c r="S1703" s="44" t="s">
        <v>8643</v>
      </c>
      <c r="T1703" s="44" t="s">
        <v>3828</v>
      </c>
      <c r="U1703" s="44">
        <v>56</v>
      </c>
      <c r="V1703" s="44" t="s">
        <v>43</v>
      </c>
      <c r="W1703" s="44" t="str">
        <f>VLOOKUP(D1703,TIPOLOGIA!A:F,6,0)</f>
        <v>TERRESTRE</v>
      </c>
      <c r="X1703" s="44" t="s">
        <v>1332</v>
      </c>
      <c r="Y1703" s="44">
        <v>1</v>
      </c>
      <c r="Z1703" s="63">
        <f>IF(T1703="SOPORTE_TELEFÓNICO",'TARIFAS 2025'!$B$14,IF(V1703="PRINCIPAL",'TARIFAS 2025'!$B$11,IF(V1703="INTERMEDIA",'TARIFAS 2025'!$C$11,IF(V1703="LEJANA",'TARIFAS 2025'!$D$11))))</f>
        <v>36351</v>
      </c>
      <c r="AA1703" s="63">
        <f t="shared" si="27"/>
        <v>36351</v>
      </c>
    </row>
    <row r="1704" spans="1:27" s="35" customFormat="1">
      <c r="A1704" s="44" t="s">
        <v>91</v>
      </c>
      <c r="B1704" s="44" t="str">
        <f>VLOOKUP(A1704,'CENTROS DE COSTOS'!A:D,2,0)</f>
        <v>0036-0001</v>
      </c>
      <c r="C1704" s="44" t="str">
        <f>VLOOKUP(A1704,'CENTROS DE COSTOS'!A:D,3,0)</f>
        <v>Wompi Costa</v>
      </c>
      <c r="D1704" s="44">
        <v>23001</v>
      </c>
      <c r="E1704" s="44">
        <v>2918793</v>
      </c>
      <c r="F1704" s="44">
        <v>72850</v>
      </c>
      <c r="G1704" s="44" t="s">
        <v>35</v>
      </c>
      <c r="H1704" s="44" t="s">
        <v>278</v>
      </c>
      <c r="I1704" s="44" t="s">
        <v>91</v>
      </c>
      <c r="J1704" s="44" t="s">
        <v>8644</v>
      </c>
      <c r="K1704" s="44" t="s">
        <v>1174</v>
      </c>
      <c r="L1704" s="44" t="s">
        <v>8645</v>
      </c>
      <c r="M1704" s="52">
        <v>45952.440972222219</v>
      </c>
      <c r="N1704" s="52">
        <v>45953.682638888888</v>
      </c>
      <c r="O1704" s="44" t="s">
        <v>37</v>
      </c>
      <c r="P1704" s="44" t="s">
        <v>37</v>
      </c>
      <c r="Q1704" s="44" t="s">
        <v>3805</v>
      </c>
      <c r="R1704" s="44" t="s">
        <v>3806</v>
      </c>
      <c r="S1704" s="44" t="s">
        <v>8646</v>
      </c>
      <c r="T1704" s="44" t="s">
        <v>1178</v>
      </c>
      <c r="U1704" s="44">
        <v>16</v>
      </c>
      <c r="V1704" s="44" t="s">
        <v>42</v>
      </c>
      <c r="W1704" s="44" t="str">
        <f>VLOOKUP(D1704,TIPOLOGIA!A:F,6,0)</f>
        <v>TERRESTRE</v>
      </c>
      <c r="X1704" s="44" t="s">
        <v>1863</v>
      </c>
      <c r="Y1704" s="44">
        <v>1</v>
      </c>
      <c r="Z1704" s="63">
        <f>IF(T1704="SOPORTE_TELEFÓNICO",'TARIFAS 2025'!$B$14,IF(V1704="PRINCIPAL",'TARIFAS 2025'!$B$11,IF(V1704="INTERMEDIA",'TARIFAS 2025'!$C$11,IF(V1704="LEJANA",'TARIFAS 2025'!$D$11))))</f>
        <v>31419</v>
      </c>
      <c r="AA1704" s="63">
        <f t="shared" si="27"/>
        <v>31419</v>
      </c>
    </row>
    <row r="1705" spans="1:27" s="35" customFormat="1">
      <c r="A1705" s="44" t="s">
        <v>94</v>
      </c>
      <c r="B1705" s="44" t="str">
        <f>VLOOKUP(A1705,'CENTROS DE COSTOS'!A:D,2,0)</f>
        <v>0036-0002</v>
      </c>
      <c r="C1705" s="44" t="str">
        <f>VLOOKUP(A1705,'CENTROS DE COSTOS'!A:D,3,0)</f>
        <v>Wompi Eje Cafetero</v>
      </c>
      <c r="D1705" s="44">
        <v>63001</v>
      </c>
      <c r="E1705" s="44">
        <v>2914508</v>
      </c>
      <c r="F1705" s="44">
        <v>33499</v>
      </c>
      <c r="G1705" s="44" t="s">
        <v>35</v>
      </c>
      <c r="H1705" s="44" t="s">
        <v>941</v>
      </c>
      <c r="I1705" s="44" t="s">
        <v>124</v>
      </c>
      <c r="J1705" s="44" t="s">
        <v>8647</v>
      </c>
      <c r="K1705" s="44" t="s">
        <v>1174</v>
      </c>
      <c r="L1705" s="44" t="s">
        <v>8648</v>
      </c>
      <c r="M1705" s="52">
        <v>45951.59375</v>
      </c>
      <c r="N1705" s="52">
        <v>45953.68472222222</v>
      </c>
      <c r="O1705" s="44" t="s">
        <v>37</v>
      </c>
      <c r="P1705" s="44" t="s">
        <v>37</v>
      </c>
      <c r="Q1705" s="44" t="s">
        <v>3805</v>
      </c>
      <c r="R1705" s="44" t="s">
        <v>3806</v>
      </c>
      <c r="S1705" s="44" t="s">
        <v>8649</v>
      </c>
      <c r="T1705" s="44" t="s">
        <v>1178</v>
      </c>
      <c r="U1705" s="44">
        <v>56</v>
      </c>
      <c r="V1705" s="44" t="s">
        <v>43</v>
      </c>
      <c r="W1705" s="44" t="str">
        <f>VLOOKUP(D1705,TIPOLOGIA!A:F,6,0)</f>
        <v>TERRESTRE</v>
      </c>
      <c r="X1705" s="44" t="s">
        <v>3928</v>
      </c>
      <c r="Y1705" s="44">
        <v>1</v>
      </c>
      <c r="Z1705" s="63">
        <f>IF(T1705="SOPORTE_TELEFÓNICO",'TARIFAS 2025'!$B$14,IF(V1705="PRINCIPAL",'TARIFAS 2025'!$B$11,IF(V1705="INTERMEDIA",'TARIFAS 2025'!$C$11,IF(V1705="LEJANA",'TARIFAS 2025'!$D$11))))</f>
        <v>36351</v>
      </c>
      <c r="AA1705" s="63">
        <f t="shared" si="27"/>
        <v>36351</v>
      </c>
    </row>
    <row r="1706" spans="1:27" s="35" customFormat="1">
      <c r="A1706" s="44" t="s">
        <v>70</v>
      </c>
      <c r="B1706" s="44" t="str">
        <f>VLOOKUP(A1706,'CENTROS DE COSTOS'!A:D,2,0)</f>
        <v>0036-0001</v>
      </c>
      <c r="C1706" s="44" t="str">
        <f>VLOOKUP(A1706,'CENTROS DE COSTOS'!A:D,3,0)</f>
        <v>Wompi Costa</v>
      </c>
      <c r="D1706" s="44">
        <v>8436</v>
      </c>
      <c r="E1706" s="44">
        <v>2894993</v>
      </c>
      <c r="F1706" s="44">
        <v>59822</v>
      </c>
      <c r="G1706" s="44" t="s">
        <v>35</v>
      </c>
      <c r="H1706" s="44" t="s">
        <v>255</v>
      </c>
      <c r="I1706" s="44" t="s">
        <v>263</v>
      </c>
      <c r="J1706" s="44" t="s">
        <v>8650</v>
      </c>
      <c r="K1706" s="44" t="s">
        <v>1174</v>
      </c>
      <c r="L1706" s="44" t="s">
        <v>8651</v>
      </c>
      <c r="M1706" s="52">
        <v>45947.365972222222</v>
      </c>
      <c r="N1706" s="52">
        <v>45953.685416666667</v>
      </c>
      <c r="O1706" s="44" t="s">
        <v>37</v>
      </c>
      <c r="P1706" s="44" t="s">
        <v>37</v>
      </c>
      <c r="Q1706" s="44" t="s">
        <v>3805</v>
      </c>
      <c r="R1706" s="44" t="s">
        <v>3806</v>
      </c>
      <c r="S1706" s="44" t="s">
        <v>8652</v>
      </c>
      <c r="T1706" s="44" t="s">
        <v>3828</v>
      </c>
      <c r="U1706" s="44">
        <v>32</v>
      </c>
      <c r="V1706" s="44" t="s">
        <v>43</v>
      </c>
      <c r="W1706" s="44" t="str">
        <f>VLOOKUP(D1706,TIPOLOGIA!A:F,6,0)</f>
        <v>TERRESTRE</v>
      </c>
      <c r="X1706" s="44" t="s">
        <v>1874</v>
      </c>
      <c r="Y1706" s="44">
        <v>1</v>
      </c>
      <c r="Z1706" s="63">
        <f>IF(T1706="SOPORTE_TELEFÓNICO",'TARIFAS 2025'!$B$14,IF(V1706="PRINCIPAL",'TARIFAS 2025'!$B$11,IF(V1706="INTERMEDIA",'TARIFAS 2025'!$C$11,IF(V1706="LEJANA",'TARIFAS 2025'!$D$11))))</f>
        <v>36351</v>
      </c>
      <c r="AA1706" s="63">
        <f t="shared" si="27"/>
        <v>36351</v>
      </c>
    </row>
    <row r="1707" spans="1:27" s="35" customFormat="1">
      <c r="A1707" s="44" t="s">
        <v>97</v>
      </c>
      <c r="B1707" s="44" t="str">
        <f>VLOOKUP(A1707,'CENTROS DE COSTOS'!A:D,2,0)</f>
        <v>0036-0001</v>
      </c>
      <c r="C1707" s="44" t="str">
        <f>VLOOKUP(A1707,'CENTROS DE COSTOS'!A:D,3,0)</f>
        <v>Wompi Costa</v>
      </c>
      <c r="D1707" s="44">
        <v>70823</v>
      </c>
      <c r="E1707" s="44">
        <v>2881848</v>
      </c>
      <c r="F1707" s="44">
        <v>34765</v>
      </c>
      <c r="G1707" s="44" t="s">
        <v>35</v>
      </c>
      <c r="H1707" s="44" t="s">
        <v>506</v>
      </c>
      <c r="I1707" s="44" t="s">
        <v>1057</v>
      </c>
      <c r="J1707" s="44" t="s">
        <v>8653</v>
      </c>
      <c r="K1707" s="44" t="s">
        <v>1174</v>
      </c>
      <c r="L1707" s="44" t="s">
        <v>8654</v>
      </c>
      <c r="M1707" s="52">
        <v>45945.333333333336</v>
      </c>
      <c r="N1707" s="52">
        <v>45953.686805555553</v>
      </c>
      <c r="O1707" s="44" t="s">
        <v>37</v>
      </c>
      <c r="P1707" s="44" t="s">
        <v>37</v>
      </c>
      <c r="Q1707" s="44" t="s">
        <v>3805</v>
      </c>
      <c r="R1707" s="44" t="s">
        <v>3806</v>
      </c>
      <c r="S1707" s="44" t="s">
        <v>8655</v>
      </c>
      <c r="T1707" s="44" t="s">
        <v>3828</v>
      </c>
      <c r="U1707" s="44">
        <v>64</v>
      </c>
      <c r="V1707" s="44" t="s">
        <v>43</v>
      </c>
      <c r="W1707" s="44" t="str">
        <f>VLOOKUP(D1707,TIPOLOGIA!A:F,6,0)</f>
        <v>TERRESTRE</v>
      </c>
      <c r="X1707" s="44" t="s">
        <v>4908</v>
      </c>
      <c r="Y1707" s="44">
        <v>1</v>
      </c>
      <c r="Z1707" s="63">
        <f>IF(T1707="SOPORTE_TELEFÓNICO",'TARIFAS 2025'!$B$14,IF(V1707="PRINCIPAL",'TARIFAS 2025'!$B$11,IF(V1707="INTERMEDIA",'TARIFAS 2025'!$C$11,IF(V1707="LEJANA",'TARIFAS 2025'!$D$11))))</f>
        <v>36351</v>
      </c>
      <c r="AA1707" s="63">
        <f t="shared" si="27"/>
        <v>36351</v>
      </c>
    </row>
    <row r="1708" spans="1:27" s="35" customFormat="1">
      <c r="A1708" s="44" t="s">
        <v>70</v>
      </c>
      <c r="B1708" s="44" t="str">
        <f>VLOOKUP(A1708,'CENTROS DE COSTOS'!A:D,2,0)</f>
        <v>0036-0001</v>
      </c>
      <c r="C1708" s="44" t="str">
        <f>VLOOKUP(A1708,'CENTROS DE COSTOS'!A:D,3,0)</f>
        <v>Wompi Costa</v>
      </c>
      <c r="D1708" s="44">
        <v>8001</v>
      </c>
      <c r="E1708" s="44">
        <v>2917845</v>
      </c>
      <c r="F1708" s="44">
        <v>27974</v>
      </c>
      <c r="G1708" s="44" t="s">
        <v>35</v>
      </c>
      <c r="H1708" s="44" t="s">
        <v>255</v>
      </c>
      <c r="I1708" s="44" t="s">
        <v>70</v>
      </c>
      <c r="J1708" s="44" t="s">
        <v>8656</v>
      </c>
      <c r="K1708" s="44" t="s">
        <v>1174</v>
      </c>
      <c r="L1708" s="44" t="s">
        <v>8657</v>
      </c>
      <c r="M1708" s="52">
        <v>45952.380555555559</v>
      </c>
      <c r="N1708" s="52">
        <v>45953.693749999999</v>
      </c>
      <c r="O1708" s="44" t="s">
        <v>37</v>
      </c>
      <c r="P1708" s="44" t="s">
        <v>37</v>
      </c>
      <c r="Q1708" s="44" t="s">
        <v>3805</v>
      </c>
      <c r="R1708" s="44" t="s">
        <v>3806</v>
      </c>
      <c r="S1708" s="44" t="s">
        <v>8658</v>
      </c>
      <c r="T1708" s="44" t="s">
        <v>1178</v>
      </c>
      <c r="U1708" s="44">
        <v>16</v>
      </c>
      <c r="V1708" s="44" t="s">
        <v>42</v>
      </c>
      <c r="W1708" s="44" t="str">
        <f>VLOOKUP(D1708,TIPOLOGIA!A:F,6,0)</f>
        <v>TERRESTRE</v>
      </c>
      <c r="X1708" s="44" t="s">
        <v>4908</v>
      </c>
      <c r="Y1708" s="44">
        <v>1</v>
      </c>
      <c r="Z1708" s="63">
        <f>IF(T1708="SOPORTE_TELEFÓNICO",'TARIFAS 2025'!$B$14,IF(V1708="PRINCIPAL",'TARIFAS 2025'!$B$11,IF(V1708="INTERMEDIA",'TARIFAS 2025'!$C$11,IF(V1708="LEJANA",'TARIFAS 2025'!$D$11))))</f>
        <v>31419</v>
      </c>
      <c r="AA1708" s="63">
        <f t="shared" si="27"/>
        <v>31419</v>
      </c>
    </row>
    <row r="1709" spans="1:27" s="35" customFormat="1">
      <c r="A1709" s="44" t="s">
        <v>83</v>
      </c>
      <c r="B1709" s="44" t="str">
        <f>VLOOKUP(A1709,'CENTROS DE COSTOS'!A:D,2,0)</f>
        <v>0036-0007</v>
      </c>
      <c r="C1709" s="44" t="str">
        <f>VLOOKUP(A1709,'CENTROS DE COSTOS'!A:D,3,0)</f>
        <v>Wompi Santander</v>
      </c>
      <c r="D1709" s="44">
        <v>54518</v>
      </c>
      <c r="E1709" s="44">
        <v>2916585</v>
      </c>
      <c r="F1709" s="44">
        <v>33153</v>
      </c>
      <c r="G1709" s="44" t="s">
        <v>35</v>
      </c>
      <c r="H1709" s="44" t="s">
        <v>893</v>
      </c>
      <c r="I1709" s="44" t="s">
        <v>919</v>
      </c>
      <c r="J1709" s="44" t="s">
        <v>8659</v>
      </c>
      <c r="K1709" s="44" t="s">
        <v>1174</v>
      </c>
      <c r="L1709" s="44" t="s">
        <v>8660</v>
      </c>
      <c r="M1709" s="52">
        <v>45952.333333333336</v>
      </c>
      <c r="N1709" s="52">
        <v>45953.694444444445</v>
      </c>
      <c r="O1709" s="44" t="s">
        <v>37</v>
      </c>
      <c r="P1709" s="44" t="s">
        <v>37</v>
      </c>
      <c r="Q1709" s="44" t="s">
        <v>3805</v>
      </c>
      <c r="R1709" s="44" t="s">
        <v>3806</v>
      </c>
      <c r="S1709" s="44" t="s">
        <v>8661</v>
      </c>
      <c r="T1709" s="44" t="s">
        <v>1178</v>
      </c>
      <c r="U1709" s="44">
        <v>24</v>
      </c>
      <c r="V1709" s="44" t="s">
        <v>44</v>
      </c>
      <c r="W1709" s="44" t="str">
        <f>VLOOKUP(D1709,TIPOLOGIA!A:F,6,0)</f>
        <v>TERRESTRE</v>
      </c>
      <c r="X1709" s="44" t="s">
        <v>4388</v>
      </c>
      <c r="Y1709" s="44">
        <v>1</v>
      </c>
      <c r="Z1709" s="63">
        <f>IF(T1709="SOPORTE_TELEFÓNICO",'TARIFAS 2025'!$B$14,IF(V1709="PRINCIPAL",'TARIFAS 2025'!$B$11,IF(V1709="INTERMEDIA",'TARIFAS 2025'!$C$11,IF(V1709="LEJANA",'TARIFAS 2025'!$D$11))))</f>
        <v>40250</v>
      </c>
      <c r="AA1709" s="63">
        <f t="shared" si="27"/>
        <v>40250</v>
      </c>
    </row>
    <row r="1710" spans="1:27" s="35" customFormat="1">
      <c r="A1710" s="44" t="s">
        <v>97</v>
      </c>
      <c r="B1710" s="44" t="str">
        <f>VLOOKUP(A1710,'CENTROS DE COSTOS'!A:D,2,0)</f>
        <v>0036-0001</v>
      </c>
      <c r="C1710" s="44" t="str">
        <f>VLOOKUP(A1710,'CENTROS DE COSTOS'!A:D,3,0)</f>
        <v>Wompi Costa</v>
      </c>
      <c r="D1710" s="44">
        <v>70001</v>
      </c>
      <c r="E1710" s="44">
        <v>2917585</v>
      </c>
      <c r="F1710" s="44">
        <v>27900</v>
      </c>
      <c r="G1710" s="44" t="s">
        <v>35</v>
      </c>
      <c r="H1710" s="44" t="s">
        <v>506</v>
      </c>
      <c r="I1710" s="44" t="s">
        <v>97</v>
      </c>
      <c r="J1710" s="44" t="s">
        <v>8662</v>
      </c>
      <c r="K1710" s="44" t="s">
        <v>1174</v>
      </c>
      <c r="L1710" s="44" t="s">
        <v>8663</v>
      </c>
      <c r="M1710" s="52">
        <v>45952.365972222222</v>
      </c>
      <c r="N1710" s="52">
        <v>45953.711805555555</v>
      </c>
      <c r="O1710" s="44" t="s">
        <v>37</v>
      </c>
      <c r="P1710" s="44" t="s">
        <v>37</v>
      </c>
      <c r="Q1710" s="44" t="s">
        <v>3805</v>
      </c>
      <c r="R1710" s="44" t="s">
        <v>3806</v>
      </c>
      <c r="S1710" s="44" t="s">
        <v>8664</v>
      </c>
      <c r="T1710" s="44" t="s">
        <v>1178</v>
      </c>
      <c r="U1710" s="44">
        <v>24</v>
      </c>
      <c r="V1710" s="44" t="s">
        <v>42</v>
      </c>
      <c r="W1710" s="44" t="str">
        <f>VLOOKUP(D1710,TIPOLOGIA!A:F,6,0)</f>
        <v>TERRESTRE</v>
      </c>
      <c r="X1710" s="44" t="s">
        <v>1372</v>
      </c>
      <c r="Y1710" s="44">
        <v>1</v>
      </c>
      <c r="Z1710" s="63">
        <f>IF(T1710="SOPORTE_TELEFÓNICO",'TARIFAS 2025'!$B$14,IF(V1710="PRINCIPAL",'TARIFAS 2025'!$B$11,IF(V1710="INTERMEDIA",'TARIFAS 2025'!$C$11,IF(V1710="LEJANA",'TARIFAS 2025'!$D$11))))</f>
        <v>31419</v>
      </c>
      <c r="AA1710" s="63">
        <f t="shared" si="27"/>
        <v>31419</v>
      </c>
    </row>
    <row r="1711" spans="1:27" s="35" customFormat="1">
      <c r="A1711" s="44" t="s">
        <v>70</v>
      </c>
      <c r="B1711" s="44" t="str">
        <f>VLOOKUP(A1711,'CENTROS DE COSTOS'!A:D,2,0)</f>
        <v>0036-0001</v>
      </c>
      <c r="C1711" s="44" t="str">
        <f>VLOOKUP(A1711,'CENTROS DE COSTOS'!A:D,3,0)</f>
        <v>Wompi Costa</v>
      </c>
      <c r="D1711" s="44">
        <v>8758</v>
      </c>
      <c r="E1711" s="44">
        <v>2919160</v>
      </c>
      <c r="F1711" s="44">
        <v>58647</v>
      </c>
      <c r="G1711" s="44" t="s">
        <v>35</v>
      </c>
      <c r="H1711" s="44" t="s">
        <v>255</v>
      </c>
      <c r="I1711" s="44" t="s">
        <v>272</v>
      </c>
      <c r="J1711" s="44" t="s">
        <v>8665</v>
      </c>
      <c r="K1711" s="44" t="s">
        <v>1174</v>
      </c>
      <c r="L1711" s="44" t="s">
        <v>8666</v>
      </c>
      <c r="M1711" s="52">
        <v>45952.463888888888</v>
      </c>
      <c r="N1711" s="52">
        <v>45953.724305555559</v>
      </c>
      <c r="O1711" s="44" t="s">
        <v>37</v>
      </c>
      <c r="P1711" s="44" t="s">
        <v>37</v>
      </c>
      <c r="Q1711" s="44" t="s">
        <v>3805</v>
      </c>
      <c r="R1711" s="44" t="s">
        <v>3806</v>
      </c>
      <c r="S1711" s="44" t="s">
        <v>8667</v>
      </c>
      <c r="T1711" s="44" t="s">
        <v>1178</v>
      </c>
      <c r="U1711" s="44">
        <v>64</v>
      </c>
      <c r="V1711" s="44" t="s">
        <v>42</v>
      </c>
      <c r="W1711" s="44" t="str">
        <f>VLOOKUP(D1711,TIPOLOGIA!A:F,6,0)</f>
        <v>TERRESTRE</v>
      </c>
      <c r="X1711" s="44" t="s">
        <v>1199</v>
      </c>
      <c r="Y1711" s="44">
        <v>1</v>
      </c>
      <c r="Z1711" s="63">
        <f>IF(T1711="SOPORTE_TELEFÓNICO",'TARIFAS 2025'!$B$14,IF(V1711="PRINCIPAL",'TARIFAS 2025'!$B$11,IF(V1711="INTERMEDIA",'TARIFAS 2025'!$C$11,IF(V1711="LEJANA",'TARIFAS 2025'!$D$11))))</f>
        <v>31419</v>
      </c>
      <c r="AA1711" s="63">
        <f t="shared" si="27"/>
        <v>31419</v>
      </c>
    </row>
    <row r="1712" spans="1:27" s="35" customFormat="1">
      <c r="A1712" s="44" t="s">
        <v>98</v>
      </c>
      <c r="B1712" s="44" t="str">
        <f>VLOOKUP(A1712,'CENTROS DE COSTOS'!A:D,2,0)</f>
        <v>0036-0007</v>
      </c>
      <c r="C1712" s="44" t="str">
        <f>VLOOKUP(A1712,'CENTROS DE COSTOS'!A:D,3,0)</f>
        <v>Wompi Santander</v>
      </c>
      <c r="D1712" s="44">
        <v>15176</v>
      </c>
      <c r="E1712" s="44">
        <v>2897941</v>
      </c>
      <c r="F1712" s="44">
        <v>33702</v>
      </c>
      <c r="G1712" s="44" t="s">
        <v>35</v>
      </c>
      <c r="H1712" s="44" t="s">
        <v>324</v>
      </c>
      <c r="I1712" s="44" t="s">
        <v>340</v>
      </c>
      <c r="J1712" s="44" t="s">
        <v>8668</v>
      </c>
      <c r="K1712" s="44" t="s">
        <v>1174</v>
      </c>
      <c r="L1712" s="44" t="s">
        <v>8669</v>
      </c>
      <c r="M1712" s="52">
        <v>45947.627083333333</v>
      </c>
      <c r="N1712" s="52">
        <v>45953.73541666667</v>
      </c>
      <c r="O1712" s="44" t="s">
        <v>37</v>
      </c>
      <c r="P1712" s="44" t="s">
        <v>37</v>
      </c>
      <c r="Q1712" s="44" t="s">
        <v>3805</v>
      </c>
      <c r="R1712" s="44" t="s">
        <v>3806</v>
      </c>
      <c r="S1712" s="44" t="s">
        <v>8670</v>
      </c>
      <c r="T1712" s="44" t="s">
        <v>3828</v>
      </c>
      <c r="U1712" s="44">
        <v>40</v>
      </c>
      <c r="V1712" s="44" t="s">
        <v>44</v>
      </c>
      <c r="W1712" s="44" t="str">
        <f>VLOOKUP(D1712,TIPOLOGIA!A:F,6,0)</f>
        <v>TERRESTRE</v>
      </c>
      <c r="X1712" s="44" t="s">
        <v>4388</v>
      </c>
      <c r="Y1712" s="44">
        <v>1</v>
      </c>
      <c r="Z1712" s="63">
        <f>IF(T1712="SOPORTE_TELEFÓNICO",'TARIFAS 2025'!$B$14,IF(V1712="PRINCIPAL",'TARIFAS 2025'!$B$11,IF(V1712="INTERMEDIA",'TARIFAS 2025'!$C$11,IF(V1712="LEJANA",'TARIFAS 2025'!$D$11))))</f>
        <v>40250</v>
      </c>
      <c r="AA1712" s="63">
        <f t="shared" si="27"/>
        <v>40250</v>
      </c>
    </row>
    <row r="1713" spans="1:27" s="35" customFormat="1">
      <c r="A1713" s="44" t="s">
        <v>93</v>
      </c>
      <c r="B1713" s="44" t="str">
        <f>VLOOKUP(A1713,'CENTROS DE COSTOS'!A:D,2,0)</f>
        <v>0036-0003</v>
      </c>
      <c r="C1713" s="44" t="str">
        <f>VLOOKUP(A1713,'CENTROS DE COSTOS'!A:D,3,0)</f>
        <v>Wompi Suroccidente</v>
      </c>
      <c r="D1713" s="44">
        <v>52573</v>
      </c>
      <c r="E1713" s="44">
        <v>2874289</v>
      </c>
      <c r="F1713" s="44">
        <v>62115</v>
      </c>
      <c r="G1713" s="44" t="s">
        <v>35</v>
      </c>
      <c r="H1713" s="44" t="s">
        <v>135</v>
      </c>
      <c r="I1713" s="44" t="s">
        <v>879</v>
      </c>
      <c r="J1713" s="44" t="s">
        <v>8671</v>
      </c>
      <c r="K1713" s="44" t="s">
        <v>1174</v>
      </c>
      <c r="L1713" s="44" t="s">
        <v>8672</v>
      </c>
      <c r="M1713" s="52">
        <v>45944.333333333336</v>
      </c>
      <c r="N1713" s="52">
        <v>45953.736805555556</v>
      </c>
      <c r="O1713" s="44" t="s">
        <v>37</v>
      </c>
      <c r="P1713" s="44" t="s">
        <v>37</v>
      </c>
      <c r="Q1713" s="44" t="s">
        <v>3805</v>
      </c>
      <c r="R1713" s="44" t="s">
        <v>3806</v>
      </c>
      <c r="S1713" s="44" t="s">
        <v>8673</v>
      </c>
      <c r="T1713" s="44" t="s">
        <v>3828</v>
      </c>
      <c r="U1713" s="44">
        <v>24</v>
      </c>
      <c r="V1713" s="44" t="s">
        <v>43</v>
      </c>
      <c r="W1713" s="44" t="str">
        <f>VLOOKUP(D1713,TIPOLOGIA!A:F,6,0)</f>
        <v>TERRESTRE</v>
      </c>
      <c r="X1713" s="44" t="s">
        <v>4908</v>
      </c>
      <c r="Y1713" s="44">
        <v>1</v>
      </c>
      <c r="Z1713" s="63">
        <f>IF(T1713="SOPORTE_TELEFÓNICO",'TARIFAS 2025'!$B$14,IF(V1713="PRINCIPAL",'TARIFAS 2025'!$B$11,IF(V1713="INTERMEDIA",'TARIFAS 2025'!$C$11,IF(V1713="LEJANA",'TARIFAS 2025'!$D$11))))</f>
        <v>36351</v>
      </c>
      <c r="AA1713" s="63">
        <f t="shared" si="27"/>
        <v>36351</v>
      </c>
    </row>
    <row r="1714" spans="1:27" s="35" customFormat="1">
      <c r="A1714" s="44" t="s">
        <v>91</v>
      </c>
      <c r="B1714" s="44" t="str">
        <f>VLOOKUP(A1714,'CENTROS DE COSTOS'!A:D,2,0)</f>
        <v>0036-0001</v>
      </c>
      <c r="C1714" s="44" t="str">
        <f>VLOOKUP(A1714,'CENTROS DE COSTOS'!A:D,3,0)</f>
        <v>Wompi Costa</v>
      </c>
      <c r="D1714" s="44">
        <v>23686</v>
      </c>
      <c r="E1714" s="44">
        <v>2894725</v>
      </c>
      <c r="F1714" s="44">
        <v>64436</v>
      </c>
      <c r="G1714" s="44" t="s">
        <v>35</v>
      </c>
      <c r="H1714" s="44" t="s">
        <v>278</v>
      </c>
      <c r="I1714" s="44" t="s">
        <v>616</v>
      </c>
      <c r="J1714" s="44" t="s">
        <v>4642</v>
      </c>
      <c r="K1714" s="44" t="s">
        <v>1174</v>
      </c>
      <c r="L1714" s="44" t="s">
        <v>8674</v>
      </c>
      <c r="M1714" s="52">
        <v>45947.336111111108</v>
      </c>
      <c r="N1714" s="52">
        <v>45953.736805555556</v>
      </c>
      <c r="O1714" s="44" t="s">
        <v>37</v>
      </c>
      <c r="P1714" s="44" t="s">
        <v>37</v>
      </c>
      <c r="Q1714" s="44" t="s">
        <v>3805</v>
      </c>
      <c r="R1714" s="44" t="s">
        <v>3806</v>
      </c>
      <c r="S1714" s="44" t="s">
        <v>8675</v>
      </c>
      <c r="T1714" s="44" t="s">
        <v>3828</v>
      </c>
      <c r="U1714" s="44">
        <v>48</v>
      </c>
      <c r="V1714" s="44" t="s">
        <v>43</v>
      </c>
      <c r="W1714" s="44" t="str">
        <f>VLOOKUP(D1714,TIPOLOGIA!A:F,6,0)</f>
        <v>TERRESTRE</v>
      </c>
      <c r="X1714" s="44" t="s">
        <v>5226</v>
      </c>
      <c r="Y1714" s="44">
        <v>1</v>
      </c>
      <c r="Z1714" s="63">
        <f>IF(T1714="SOPORTE_TELEFÓNICO",'TARIFAS 2025'!$B$14,IF(V1714="PRINCIPAL",'TARIFAS 2025'!$B$11,IF(V1714="INTERMEDIA",'TARIFAS 2025'!$C$11,IF(V1714="LEJANA",'TARIFAS 2025'!$D$11))))</f>
        <v>36351</v>
      </c>
      <c r="AA1714" s="63">
        <f t="shared" si="27"/>
        <v>36351</v>
      </c>
    </row>
    <row r="1715" spans="1:27" s="35" customFormat="1">
      <c r="A1715" s="44" t="s">
        <v>79</v>
      </c>
      <c r="B1715" s="44" t="str">
        <f>VLOOKUP(A1715,'CENTROS DE COSTOS'!A:D,2,0)</f>
        <v>0036-0003</v>
      </c>
      <c r="C1715" s="44" t="str">
        <f>VLOOKUP(A1715,'CENTROS DE COSTOS'!A:D,3,0)</f>
        <v>Wompi Suroccidente</v>
      </c>
      <c r="D1715" s="44">
        <v>19698</v>
      </c>
      <c r="E1715" s="44">
        <v>2853981</v>
      </c>
      <c r="F1715" s="44">
        <v>77807</v>
      </c>
      <c r="G1715" s="44" t="s">
        <v>35</v>
      </c>
      <c r="H1715" s="44" t="s">
        <v>500</v>
      </c>
      <c r="I1715" s="44" t="s">
        <v>529</v>
      </c>
      <c r="J1715" s="44" t="s">
        <v>8676</v>
      </c>
      <c r="K1715" s="44" t="s">
        <v>1174</v>
      </c>
      <c r="L1715" s="44" t="s">
        <v>8677</v>
      </c>
      <c r="M1715" s="52">
        <v>45938.333333333336</v>
      </c>
      <c r="N1715" s="52">
        <v>45953.737500000003</v>
      </c>
      <c r="O1715" s="44" t="s">
        <v>37</v>
      </c>
      <c r="P1715" s="44" t="s">
        <v>37</v>
      </c>
      <c r="Q1715" s="44" t="s">
        <v>3805</v>
      </c>
      <c r="R1715" s="44" t="s">
        <v>3806</v>
      </c>
      <c r="S1715" s="44" t="s">
        <v>8678</v>
      </c>
      <c r="T1715" s="44" t="s">
        <v>3828</v>
      </c>
      <c r="U1715" s="44">
        <v>56</v>
      </c>
      <c r="V1715" s="44" t="s">
        <v>43</v>
      </c>
      <c r="W1715" s="44" t="str">
        <f>VLOOKUP(D1715,TIPOLOGIA!A:F,6,0)</f>
        <v>TERRESTRE</v>
      </c>
      <c r="X1715" s="44" t="s">
        <v>5226</v>
      </c>
      <c r="Y1715" s="44">
        <v>1</v>
      </c>
      <c r="Z1715" s="63">
        <f>IF(T1715="SOPORTE_TELEFÓNICO",'TARIFAS 2025'!$B$14,IF(V1715="PRINCIPAL",'TARIFAS 2025'!$B$11,IF(V1715="INTERMEDIA",'TARIFAS 2025'!$C$11,IF(V1715="LEJANA",'TARIFAS 2025'!$D$11))))</f>
        <v>36351</v>
      </c>
      <c r="AA1715" s="63">
        <f t="shared" si="27"/>
        <v>36351</v>
      </c>
    </row>
    <row r="1716" spans="1:27" s="35" customFormat="1">
      <c r="A1716" s="44" t="s">
        <v>83</v>
      </c>
      <c r="B1716" s="44" t="str">
        <f>VLOOKUP(A1716,'CENTROS DE COSTOS'!A:D,2,0)</f>
        <v>0036-0007</v>
      </c>
      <c r="C1716" s="44" t="str">
        <f>VLOOKUP(A1716,'CENTROS DE COSTOS'!A:D,3,0)</f>
        <v>Wompi Santander</v>
      </c>
      <c r="D1716" s="44">
        <v>54001</v>
      </c>
      <c r="E1716" s="44">
        <v>2919951</v>
      </c>
      <c r="F1716" s="44">
        <v>74539</v>
      </c>
      <c r="G1716" s="44" t="s">
        <v>35</v>
      </c>
      <c r="H1716" s="44" t="s">
        <v>893</v>
      </c>
      <c r="I1716" s="44" t="s">
        <v>83</v>
      </c>
      <c r="J1716" s="44" t="s">
        <v>8679</v>
      </c>
      <c r="K1716" s="44" t="s">
        <v>1174</v>
      </c>
      <c r="L1716" s="44" t="s">
        <v>8680</v>
      </c>
      <c r="M1716" s="52">
        <v>45952.517361111109</v>
      </c>
      <c r="N1716" s="52">
        <v>45953.837500000001</v>
      </c>
      <c r="O1716" s="44" t="s">
        <v>37</v>
      </c>
      <c r="P1716" s="44" t="s">
        <v>37</v>
      </c>
      <c r="Q1716" s="44" t="s">
        <v>3805</v>
      </c>
      <c r="R1716" s="44" t="s">
        <v>3806</v>
      </c>
      <c r="S1716" s="44" t="s">
        <v>8681</v>
      </c>
      <c r="T1716" s="44" t="s">
        <v>1178</v>
      </c>
      <c r="U1716" s="44">
        <v>16</v>
      </c>
      <c r="V1716" s="44" t="s">
        <v>42</v>
      </c>
      <c r="W1716" s="44" t="str">
        <f>VLOOKUP(D1716,TIPOLOGIA!A:F,6,0)</f>
        <v>TERRESTRE</v>
      </c>
      <c r="X1716" s="44" t="s">
        <v>4908</v>
      </c>
      <c r="Y1716" s="44">
        <v>1</v>
      </c>
      <c r="Z1716" s="63">
        <f>IF(T1716="SOPORTE_TELEFÓNICO",'TARIFAS 2025'!$B$14,IF(V1716="PRINCIPAL",'TARIFAS 2025'!$B$11,IF(V1716="INTERMEDIA",'TARIFAS 2025'!$C$11,IF(V1716="LEJANA",'TARIFAS 2025'!$D$11))))</f>
        <v>31419</v>
      </c>
      <c r="AA1716" s="63">
        <f t="shared" si="27"/>
        <v>31419</v>
      </c>
    </row>
    <row r="1717" spans="1:27" s="35" customFormat="1">
      <c r="A1717" s="44" t="s">
        <v>82</v>
      </c>
      <c r="B1717" s="44" t="str">
        <f>VLOOKUP(A1717,'CENTROS DE COSTOS'!A:D,2,0)</f>
        <v>0036-0001</v>
      </c>
      <c r="C1717" s="44" t="str">
        <f>VLOOKUP(A1717,'CENTROS DE COSTOS'!A:D,3,0)</f>
        <v>Wompi Costa</v>
      </c>
      <c r="D1717" s="44">
        <v>13001</v>
      </c>
      <c r="E1717" s="44">
        <v>2914522</v>
      </c>
      <c r="F1717" s="44">
        <v>74568</v>
      </c>
      <c r="G1717" s="44" t="s">
        <v>35</v>
      </c>
      <c r="H1717" s="44" t="s">
        <v>277</v>
      </c>
      <c r="I1717" s="44" t="s">
        <v>82</v>
      </c>
      <c r="J1717" s="44" t="s">
        <v>8682</v>
      </c>
      <c r="K1717" s="44" t="s">
        <v>1174</v>
      </c>
      <c r="L1717" s="44" t="s">
        <v>8683</v>
      </c>
      <c r="M1717" s="52">
        <v>45951.597222222219</v>
      </c>
      <c r="N1717" s="52">
        <v>45954.344444444447</v>
      </c>
      <c r="O1717" s="44" t="s">
        <v>37</v>
      </c>
      <c r="P1717" s="44" t="s">
        <v>37</v>
      </c>
      <c r="Q1717" s="44" t="s">
        <v>3805</v>
      </c>
      <c r="R1717" s="44" t="s">
        <v>3806</v>
      </c>
      <c r="S1717" s="44" t="s">
        <v>8684</v>
      </c>
      <c r="T1717" s="44" t="s">
        <v>1178</v>
      </c>
      <c r="U1717" s="44">
        <v>24</v>
      </c>
      <c r="V1717" s="44" t="s">
        <v>42</v>
      </c>
      <c r="W1717" s="44" t="str">
        <f>VLOOKUP(D1717,TIPOLOGIA!A:F,6,0)</f>
        <v>TERRESTRE</v>
      </c>
      <c r="X1717" s="44" t="s">
        <v>1286</v>
      </c>
      <c r="Y1717" s="44">
        <v>1</v>
      </c>
      <c r="Z1717" s="63">
        <f>IF(T1717="SOPORTE_TELEFÓNICO",'TARIFAS 2025'!$B$14,IF(V1717="PRINCIPAL",'TARIFAS 2025'!$B$11,IF(V1717="INTERMEDIA",'TARIFAS 2025'!$C$11,IF(V1717="LEJANA",'TARIFAS 2025'!$D$11))))</f>
        <v>31419</v>
      </c>
      <c r="AA1717" s="63">
        <f t="shared" si="27"/>
        <v>31419</v>
      </c>
    </row>
    <row r="1718" spans="1:27" s="35" customFormat="1">
      <c r="A1718" s="44" t="s">
        <v>79</v>
      </c>
      <c r="B1718" s="44" t="str">
        <f>VLOOKUP(A1718,'CENTROS DE COSTOS'!A:D,2,0)</f>
        <v>0036-0003</v>
      </c>
      <c r="C1718" s="44" t="str">
        <f>VLOOKUP(A1718,'CENTROS DE COSTOS'!A:D,3,0)</f>
        <v>Wompi Suroccidente</v>
      </c>
      <c r="D1718" s="44">
        <v>19548</v>
      </c>
      <c r="E1718" s="44">
        <v>2901721</v>
      </c>
      <c r="F1718" s="44">
        <v>10639</v>
      </c>
      <c r="G1718" s="44" t="s">
        <v>35</v>
      </c>
      <c r="H1718" s="44" t="s">
        <v>500</v>
      </c>
      <c r="I1718" s="44" t="s">
        <v>524</v>
      </c>
      <c r="J1718" s="44" t="s">
        <v>4520</v>
      </c>
      <c r="K1718" s="44" t="s">
        <v>1174</v>
      </c>
      <c r="L1718" s="44" t="s">
        <v>8685</v>
      </c>
      <c r="M1718" s="52">
        <v>45950.333333333336</v>
      </c>
      <c r="N1718" s="52">
        <v>45954.350694444445</v>
      </c>
      <c r="O1718" s="44" t="s">
        <v>37</v>
      </c>
      <c r="P1718" s="44" t="s">
        <v>37</v>
      </c>
      <c r="Q1718" s="44" t="s">
        <v>3805</v>
      </c>
      <c r="R1718" s="44" t="s">
        <v>3806</v>
      </c>
      <c r="S1718" s="44" t="s">
        <v>8686</v>
      </c>
      <c r="T1718" s="44" t="s">
        <v>3828</v>
      </c>
      <c r="U1718" s="44">
        <v>8</v>
      </c>
      <c r="V1718" s="44" t="s">
        <v>44</v>
      </c>
      <c r="W1718" s="44" t="str">
        <f>VLOOKUP(D1718,TIPOLOGIA!A:F,6,0)</f>
        <v>TERRESTRE</v>
      </c>
      <c r="X1718" s="44" t="s">
        <v>2171</v>
      </c>
      <c r="Y1718" s="44">
        <v>1</v>
      </c>
      <c r="Z1718" s="63">
        <f>IF(T1718="SOPORTE_TELEFÓNICO",'TARIFAS 2025'!$B$14,IF(V1718="PRINCIPAL",'TARIFAS 2025'!$B$11,IF(V1718="INTERMEDIA",'TARIFAS 2025'!$C$11,IF(V1718="LEJANA",'TARIFAS 2025'!$D$11))))</f>
        <v>40250</v>
      </c>
      <c r="AA1718" s="63">
        <f t="shared" si="27"/>
        <v>40250</v>
      </c>
    </row>
    <row r="1719" spans="1:27" s="35" customFormat="1">
      <c r="A1719" s="44" t="s">
        <v>90</v>
      </c>
      <c r="B1719" s="44" t="str">
        <f>VLOOKUP(A1719,'CENTROS DE COSTOS'!A:D,2,0)</f>
        <v>0036-0005</v>
      </c>
      <c r="C1719" s="44" t="str">
        <f>VLOOKUP(A1719,'CENTROS DE COSTOS'!A:D,3,0)</f>
        <v>Wompi Noroccidente</v>
      </c>
      <c r="D1719" s="44">
        <v>5190</v>
      </c>
      <c r="E1719" s="44">
        <v>2913974</v>
      </c>
      <c r="F1719" s="44">
        <v>19131</v>
      </c>
      <c r="G1719" s="44" t="s">
        <v>35</v>
      </c>
      <c r="H1719" s="44" t="s">
        <v>122</v>
      </c>
      <c r="I1719" s="44" t="s">
        <v>171</v>
      </c>
      <c r="J1719" s="44" t="s">
        <v>8687</v>
      </c>
      <c r="K1719" s="44" t="s">
        <v>1174</v>
      </c>
      <c r="L1719" s="44" t="s">
        <v>8688</v>
      </c>
      <c r="M1719" s="52">
        <v>45951.541666666664</v>
      </c>
      <c r="N1719" s="52">
        <v>45954.354861111111</v>
      </c>
      <c r="O1719" s="44" t="s">
        <v>37</v>
      </c>
      <c r="P1719" s="44" t="s">
        <v>37</v>
      </c>
      <c r="Q1719" s="44" t="s">
        <v>3805</v>
      </c>
      <c r="R1719" s="44" t="s">
        <v>3806</v>
      </c>
      <c r="S1719" s="44" t="s">
        <v>8689</v>
      </c>
      <c r="T1719" s="44" t="s">
        <v>3828</v>
      </c>
      <c r="U1719" s="44">
        <v>24</v>
      </c>
      <c r="V1719" s="44" t="s">
        <v>43</v>
      </c>
      <c r="W1719" s="44" t="str">
        <f>VLOOKUP(D1719,TIPOLOGIA!A:F,6,0)</f>
        <v>TERRESTRE</v>
      </c>
      <c r="X1719" s="44" t="s">
        <v>1332</v>
      </c>
      <c r="Y1719" s="44">
        <v>1</v>
      </c>
      <c r="Z1719" s="63">
        <f>IF(T1719="SOPORTE_TELEFÓNICO",'TARIFAS 2025'!$B$14,IF(V1719="PRINCIPAL",'TARIFAS 2025'!$B$11,IF(V1719="INTERMEDIA",'TARIFAS 2025'!$C$11,IF(V1719="LEJANA",'TARIFAS 2025'!$D$11))))</f>
        <v>36351</v>
      </c>
      <c r="AA1719" s="63">
        <f t="shared" si="27"/>
        <v>36351</v>
      </c>
    </row>
    <row r="1720" spans="1:27" s="35" customFormat="1">
      <c r="A1720" s="44" t="s">
        <v>90</v>
      </c>
      <c r="B1720" s="44" t="str">
        <f>VLOOKUP(A1720,'CENTROS DE COSTOS'!A:D,2,0)</f>
        <v>0036-0005</v>
      </c>
      <c r="C1720" s="44" t="str">
        <f>VLOOKUP(A1720,'CENTROS DE COSTOS'!A:D,3,0)</f>
        <v>Wompi Noroccidente</v>
      </c>
      <c r="D1720" s="44">
        <v>5856</v>
      </c>
      <c r="E1720" s="44">
        <v>2896594</v>
      </c>
      <c r="F1720" s="44">
        <v>37717</v>
      </c>
      <c r="G1720" s="44" t="s">
        <v>35</v>
      </c>
      <c r="H1720" s="44" t="s">
        <v>122</v>
      </c>
      <c r="I1720" s="44" t="s">
        <v>144</v>
      </c>
      <c r="J1720" s="44" t="s">
        <v>3217</v>
      </c>
      <c r="K1720" s="44" t="s">
        <v>1174</v>
      </c>
      <c r="L1720" s="44" t="s">
        <v>8690</v>
      </c>
      <c r="M1720" s="52">
        <v>45947.488194444442</v>
      </c>
      <c r="N1720" s="52">
        <v>45954.356249999997</v>
      </c>
      <c r="O1720" s="44" t="s">
        <v>37</v>
      </c>
      <c r="P1720" s="44" t="s">
        <v>37</v>
      </c>
      <c r="Q1720" s="44" t="s">
        <v>3805</v>
      </c>
      <c r="R1720" s="44" t="s">
        <v>3806</v>
      </c>
      <c r="S1720" s="44" t="s">
        <v>8691</v>
      </c>
      <c r="T1720" s="44" t="s">
        <v>3828</v>
      </c>
      <c r="U1720" s="44">
        <v>32</v>
      </c>
      <c r="V1720" s="44" t="s">
        <v>44</v>
      </c>
      <c r="W1720" s="44" t="str">
        <f>VLOOKUP(D1720,TIPOLOGIA!A:F,6,0)</f>
        <v>TERRESTRE</v>
      </c>
      <c r="X1720" s="44" t="s">
        <v>1863</v>
      </c>
      <c r="Y1720" s="44">
        <v>1</v>
      </c>
      <c r="Z1720" s="63">
        <f>IF(T1720="SOPORTE_TELEFÓNICO",'TARIFAS 2025'!$B$14,IF(V1720="PRINCIPAL",'TARIFAS 2025'!$B$11,IF(V1720="INTERMEDIA",'TARIFAS 2025'!$C$11,IF(V1720="LEJANA",'TARIFAS 2025'!$D$11))))</f>
        <v>40250</v>
      </c>
      <c r="AA1720" s="63">
        <f t="shared" si="27"/>
        <v>40250</v>
      </c>
    </row>
    <row r="1721" spans="1:27" s="35" customFormat="1">
      <c r="A1721" s="44" t="s">
        <v>98</v>
      </c>
      <c r="B1721" s="44" t="str">
        <f>VLOOKUP(A1721,'CENTROS DE COSTOS'!A:D,2,0)</f>
        <v>0036-0007</v>
      </c>
      <c r="C1721" s="44" t="str">
        <f>VLOOKUP(A1721,'CENTROS DE COSTOS'!A:D,3,0)</f>
        <v>Wompi Santander</v>
      </c>
      <c r="D1721" s="44">
        <v>15001</v>
      </c>
      <c r="E1721" s="44">
        <v>2926668</v>
      </c>
      <c r="F1721" s="44">
        <v>71521</v>
      </c>
      <c r="G1721" s="44" t="s">
        <v>35</v>
      </c>
      <c r="H1721" s="44" t="s">
        <v>324</v>
      </c>
      <c r="I1721" s="44" t="s">
        <v>98</v>
      </c>
      <c r="J1721" s="44" t="s">
        <v>8692</v>
      </c>
      <c r="K1721" s="44" t="s">
        <v>1174</v>
      </c>
      <c r="L1721" s="44" t="s">
        <v>8693</v>
      </c>
      <c r="M1721" s="52">
        <v>45953.599999999999</v>
      </c>
      <c r="N1721" s="52">
        <v>45954.395833333336</v>
      </c>
      <c r="O1721" s="44" t="s">
        <v>37</v>
      </c>
      <c r="P1721" s="44" t="s">
        <v>37</v>
      </c>
      <c r="Q1721" s="44" t="s">
        <v>3805</v>
      </c>
      <c r="R1721" s="44" t="s">
        <v>3806</v>
      </c>
      <c r="S1721" s="44" t="s">
        <v>8694</v>
      </c>
      <c r="T1721" s="44" t="s">
        <v>1178</v>
      </c>
      <c r="U1721" s="44">
        <v>32</v>
      </c>
      <c r="V1721" s="44" t="s">
        <v>42</v>
      </c>
      <c r="W1721" s="44" t="str">
        <f>VLOOKUP(D1721,TIPOLOGIA!A:F,6,0)</f>
        <v>TERRESTRE</v>
      </c>
      <c r="X1721" s="44" t="s">
        <v>1863</v>
      </c>
      <c r="Y1721" s="44">
        <v>1</v>
      </c>
      <c r="Z1721" s="63">
        <f>IF(T1721="SOPORTE_TELEFÓNICO",'TARIFAS 2025'!$B$14,IF(V1721="PRINCIPAL",'TARIFAS 2025'!$B$11,IF(V1721="INTERMEDIA",'TARIFAS 2025'!$C$11,IF(V1721="LEJANA",'TARIFAS 2025'!$D$11))))</f>
        <v>31419</v>
      </c>
      <c r="AA1721" s="63">
        <f t="shared" si="27"/>
        <v>31419</v>
      </c>
    </row>
    <row r="1722" spans="1:27" s="35" customFormat="1">
      <c r="A1722" s="44" t="s">
        <v>79</v>
      </c>
      <c r="B1722" s="44" t="str">
        <f>VLOOKUP(A1722,'CENTROS DE COSTOS'!A:D,2,0)</f>
        <v>0036-0003</v>
      </c>
      <c r="C1722" s="44" t="str">
        <f>VLOOKUP(A1722,'CENTROS DE COSTOS'!A:D,3,0)</f>
        <v>Wompi Suroccidente</v>
      </c>
      <c r="D1722" s="44">
        <v>76233</v>
      </c>
      <c r="E1722" s="44">
        <v>2895478</v>
      </c>
      <c r="F1722" s="44">
        <v>62787</v>
      </c>
      <c r="G1722" s="44" t="s">
        <v>35</v>
      </c>
      <c r="H1722" s="44" t="s">
        <v>1103</v>
      </c>
      <c r="I1722" s="44" t="s">
        <v>1112</v>
      </c>
      <c r="J1722" s="44" t="s">
        <v>3532</v>
      </c>
      <c r="K1722" s="44" t="s">
        <v>1174</v>
      </c>
      <c r="L1722" s="44" t="s">
        <v>8695</v>
      </c>
      <c r="M1722" s="52">
        <v>45947.404166666667</v>
      </c>
      <c r="N1722" s="52">
        <v>45954.402777777781</v>
      </c>
      <c r="O1722" s="44" t="s">
        <v>37</v>
      </c>
      <c r="P1722" s="44" t="s">
        <v>37</v>
      </c>
      <c r="Q1722" s="44" t="s">
        <v>3805</v>
      </c>
      <c r="R1722" s="44" t="s">
        <v>3806</v>
      </c>
      <c r="S1722" s="44" t="s">
        <v>8696</v>
      </c>
      <c r="T1722" s="44" t="s">
        <v>3828</v>
      </c>
      <c r="U1722" s="44">
        <v>64</v>
      </c>
      <c r="V1722" s="44" t="s">
        <v>43</v>
      </c>
      <c r="W1722" s="44" t="str">
        <f>VLOOKUP(D1722,TIPOLOGIA!A:F,6,0)</f>
        <v>TERRESTRE</v>
      </c>
      <c r="X1722" s="44" t="s">
        <v>1954</v>
      </c>
      <c r="Y1722" s="44">
        <v>1</v>
      </c>
      <c r="Z1722" s="63">
        <f>IF(T1722="SOPORTE_TELEFÓNICO",'TARIFAS 2025'!$B$14,IF(V1722="PRINCIPAL",'TARIFAS 2025'!$B$11,IF(V1722="INTERMEDIA",'TARIFAS 2025'!$C$11,IF(V1722="LEJANA",'TARIFAS 2025'!$D$11))))</f>
        <v>36351</v>
      </c>
      <c r="AA1722" s="63">
        <f t="shared" si="27"/>
        <v>36351</v>
      </c>
    </row>
    <row r="1723" spans="1:27" s="35" customFormat="1">
      <c r="A1723" s="44" t="s">
        <v>76</v>
      </c>
      <c r="B1723" s="44" t="str">
        <f>VLOOKUP(A1723,'CENTROS DE COSTOS'!A:D,2,0)</f>
        <v>0036-0007</v>
      </c>
      <c r="C1723" s="44" t="str">
        <f>VLOOKUP(A1723,'CENTROS DE COSTOS'!A:D,3,0)</f>
        <v>Wompi Santander</v>
      </c>
      <c r="D1723" s="44">
        <v>68001</v>
      </c>
      <c r="E1723" s="44">
        <v>2924916</v>
      </c>
      <c r="F1723" s="44">
        <v>71144</v>
      </c>
      <c r="G1723" s="44" t="s">
        <v>35</v>
      </c>
      <c r="H1723" s="44" t="s">
        <v>965</v>
      </c>
      <c r="I1723" s="44" t="s">
        <v>76</v>
      </c>
      <c r="J1723" s="44" t="s">
        <v>8697</v>
      </c>
      <c r="K1723" s="44" t="s">
        <v>1174</v>
      </c>
      <c r="L1723" s="44" t="s">
        <v>8698</v>
      </c>
      <c r="M1723" s="52">
        <v>45953.436111111114</v>
      </c>
      <c r="N1723" s="52">
        <v>45954.412499999999</v>
      </c>
      <c r="O1723" s="44" t="s">
        <v>37</v>
      </c>
      <c r="P1723" s="44" t="s">
        <v>37</v>
      </c>
      <c r="Q1723" s="44" t="s">
        <v>3805</v>
      </c>
      <c r="R1723" s="44" t="s">
        <v>3806</v>
      </c>
      <c r="S1723" s="44" t="s">
        <v>8699</v>
      </c>
      <c r="T1723" s="44" t="s">
        <v>1178</v>
      </c>
      <c r="U1723" s="44">
        <v>32</v>
      </c>
      <c r="V1723" s="44" t="s">
        <v>42</v>
      </c>
      <c r="W1723" s="44" t="str">
        <f>VLOOKUP(D1723,TIPOLOGIA!A:F,6,0)</f>
        <v>TERRESTRE</v>
      </c>
      <c r="X1723" s="44" t="s">
        <v>5226</v>
      </c>
      <c r="Y1723" s="44">
        <v>1</v>
      </c>
      <c r="Z1723" s="63">
        <f>IF(T1723="SOPORTE_TELEFÓNICO",'TARIFAS 2025'!$B$14,IF(V1723="PRINCIPAL",'TARIFAS 2025'!$B$11,IF(V1723="INTERMEDIA",'TARIFAS 2025'!$C$11,IF(V1723="LEJANA",'TARIFAS 2025'!$D$11))))</f>
        <v>31419</v>
      </c>
      <c r="AA1723" s="63">
        <f t="shared" si="27"/>
        <v>31419</v>
      </c>
    </row>
    <row r="1724" spans="1:27" s="35" customFormat="1">
      <c r="A1724" s="44" t="s">
        <v>98</v>
      </c>
      <c r="B1724" s="44" t="str">
        <f>VLOOKUP(A1724,'CENTROS DE COSTOS'!A:D,2,0)</f>
        <v>0036-0007</v>
      </c>
      <c r="C1724" s="44" t="str">
        <f>VLOOKUP(A1724,'CENTROS DE COSTOS'!A:D,3,0)</f>
        <v>Wompi Santander</v>
      </c>
      <c r="D1724" s="44">
        <v>15001</v>
      </c>
      <c r="E1724" s="44">
        <v>2922530</v>
      </c>
      <c r="F1724" s="44">
        <v>74907</v>
      </c>
      <c r="G1724" s="44" t="s">
        <v>35</v>
      </c>
      <c r="H1724" s="44" t="s">
        <v>324</v>
      </c>
      <c r="I1724" s="44" t="s">
        <v>98</v>
      </c>
      <c r="J1724" s="44" t="s">
        <v>8700</v>
      </c>
      <c r="K1724" s="44" t="s">
        <v>1174</v>
      </c>
      <c r="L1724" s="44" t="s">
        <v>8701</v>
      </c>
      <c r="M1724" s="52">
        <v>45953.333333333336</v>
      </c>
      <c r="N1724" s="52">
        <v>45954.413888888892</v>
      </c>
      <c r="O1724" s="44" t="s">
        <v>37</v>
      </c>
      <c r="P1724" s="44" t="s">
        <v>37</v>
      </c>
      <c r="Q1724" s="44" t="s">
        <v>3805</v>
      </c>
      <c r="R1724" s="44" t="s">
        <v>3806</v>
      </c>
      <c r="S1724" s="44" t="s">
        <v>8702</v>
      </c>
      <c r="T1724" s="44" t="s">
        <v>1178</v>
      </c>
      <c r="U1724" s="44">
        <v>16</v>
      </c>
      <c r="V1724" s="44" t="s">
        <v>42</v>
      </c>
      <c r="W1724" s="44" t="str">
        <f>VLOOKUP(D1724,TIPOLOGIA!A:F,6,0)</f>
        <v>TERRESTRE</v>
      </c>
      <c r="X1724" s="44" t="s">
        <v>1297</v>
      </c>
      <c r="Y1724" s="44">
        <v>1</v>
      </c>
      <c r="Z1724" s="63">
        <f>IF(T1724="SOPORTE_TELEFÓNICO",'TARIFAS 2025'!$B$14,IF(V1724="PRINCIPAL",'TARIFAS 2025'!$B$11,IF(V1724="INTERMEDIA",'TARIFAS 2025'!$C$11,IF(V1724="LEJANA",'TARIFAS 2025'!$D$11))))</f>
        <v>31419</v>
      </c>
      <c r="AA1724" s="63">
        <f t="shared" si="27"/>
        <v>31419</v>
      </c>
    </row>
    <row r="1725" spans="1:27" s="35" customFormat="1">
      <c r="A1725" s="44" t="s">
        <v>79</v>
      </c>
      <c r="B1725" s="44" t="str">
        <f>VLOOKUP(A1725,'CENTROS DE COSTOS'!A:D,2,0)</f>
        <v>0036-0003</v>
      </c>
      <c r="C1725" s="44" t="str">
        <f>VLOOKUP(A1725,'CENTROS DE COSTOS'!A:D,3,0)</f>
        <v>Wompi Suroccidente</v>
      </c>
      <c r="D1725" s="44">
        <v>76001</v>
      </c>
      <c r="E1725" s="44">
        <v>2922322</v>
      </c>
      <c r="F1725" s="44">
        <v>39423</v>
      </c>
      <c r="G1725" s="44" t="s">
        <v>35</v>
      </c>
      <c r="H1725" s="44" t="s">
        <v>1103</v>
      </c>
      <c r="I1725" s="44" t="s">
        <v>79</v>
      </c>
      <c r="J1725" s="44" t="s">
        <v>8703</v>
      </c>
      <c r="K1725" s="44" t="s">
        <v>1174</v>
      </c>
      <c r="L1725" s="44" t="s">
        <v>8704</v>
      </c>
      <c r="M1725" s="52">
        <v>45953.333333333336</v>
      </c>
      <c r="N1725" s="52">
        <v>45954.425000000003</v>
      </c>
      <c r="O1725" s="44" t="s">
        <v>37</v>
      </c>
      <c r="P1725" s="44" t="s">
        <v>37</v>
      </c>
      <c r="Q1725" s="44" t="s">
        <v>3805</v>
      </c>
      <c r="R1725" s="44" t="s">
        <v>3806</v>
      </c>
      <c r="S1725" s="44" t="s">
        <v>8705</v>
      </c>
      <c r="T1725" s="44" t="s">
        <v>1178</v>
      </c>
      <c r="U1725" s="44">
        <v>40</v>
      </c>
      <c r="V1725" s="44" t="s">
        <v>42</v>
      </c>
      <c r="W1725" s="44" t="str">
        <f>VLOOKUP(D1725,TIPOLOGIA!A:F,6,0)</f>
        <v>TERRESTRE</v>
      </c>
      <c r="X1725" s="44" t="s">
        <v>1954</v>
      </c>
      <c r="Y1725" s="44">
        <v>1</v>
      </c>
      <c r="Z1725" s="63">
        <f>IF(T1725="SOPORTE_TELEFÓNICO",'TARIFAS 2025'!$B$14,IF(V1725="PRINCIPAL",'TARIFAS 2025'!$B$11,IF(V1725="INTERMEDIA",'TARIFAS 2025'!$C$11,IF(V1725="LEJANA",'TARIFAS 2025'!$D$11))))</f>
        <v>31419</v>
      </c>
      <c r="AA1725" s="63">
        <f t="shared" si="27"/>
        <v>31419</v>
      </c>
    </row>
    <row r="1726" spans="1:27" s="35" customFormat="1">
      <c r="A1726" s="44" t="s">
        <v>90</v>
      </c>
      <c r="B1726" s="44" t="str">
        <f>VLOOKUP(A1726,'CENTROS DE COSTOS'!A:D,2,0)</f>
        <v>0036-0005</v>
      </c>
      <c r="C1726" s="44" t="str">
        <f>VLOOKUP(A1726,'CENTROS DE COSTOS'!A:D,3,0)</f>
        <v>Wompi Noroccidente</v>
      </c>
      <c r="D1726" s="44">
        <v>5079</v>
      </c>
      <c r="E1726" s="44">
        <v>2897289</v>
      </c>
      <c r="F1726" s="44">
        <v>43722</v>
      </c>
      <c r="G1726" s="44" t="s">
        <v>35</v>
      </c>
      <c r="H1726" s="44" t="s">
        <v>122</v>
      </c>
      <c r="I1726" s="44" t="s">
        <v>125</v>
      </c>
      <c r="J1726" s="44" t="s">
        <v>8706</v>
      </c>
      <c r="K1726" s="44" t="s">
        <v>1174</v>
      </c>
      <c r="L1726" s="44" t="s">
        <v>8707</v>
      </c>
      <c r="M1726" s="52">
        <v>45947.575694444444</v>
      </c>
      <c r="N1726" s="52">
        <v>45954.435416666667</v>
      </c>
      <c r="O1726" s="44" t="s">
        <v>37</v>
      </c>
      <c r="P1726" s="44" t="s">
        <v>37</v>
      </c>
      <c r="Q1726" s="44" t="s">
        <v>3805</v>
      </c>
      <c r="R1726" s="44" t="s">
        <v>3806</v>
      </c>
      <c r="S1726" s="44" t="s">
        <v>8708</v>
      </c>
      <c r="T1726" s="44" t="s">
        <v>3828</v>
      </c>
      <c r="U1726" s="44">
        <v>32</v>
      </c>
      <c r="V1726" s="44" t="s">
        <v>43</v>
      </c>
      <c r="W1726" s="44" t="str">
        <f>VLOOKUP(D1726,TIPOLOGIA!A:F,6,0)</f>
        <v>TERRESTRE</v>
      </c>
      <c r="X1726" s="44" t="s">
        <v>6708</v>
      </c>
      <c r="Y1726" s="44">
        <v>1</v>
      </c>
      <c r="Z1726" s="63">
        <f>IF(T1726="SOPORTE_TELEFÓNICO",'TARIFAS 2025'!$B$14,IF(V1726="PRINCIPAL",'TARIFAS 2025'!$B$11,IF(V1726="INTERMEDIA",'TARIFAS 2025'!$C$11,IF(V1726="LEJANA",'TARIFAS 2025'!$D$11))))</f>
        <v>36351</v>
      </c>
      <c r="AA1726" s="63">
        <f t="shared" ref="AA1726:AA1789" si="28">Z1726*Y1726</f>
        <v>36351</v>
      </c>
    </row>
    <row r="1727" spans="1:27" s="35" customFormat="1">
      <c r="A1727" s="44" t="s">
        <v>98</v>
      </c>
      <c r="B1727" s="44" t="str">
        <f>VLOOKUP(A1727,'CENTROS DE COSTOS'!A:D,2,0)</f>
        <v>0036-0007</v>
      </c>
      <c r="C1727" s="44" t="str">
        <f>VLOOKUP(A1727,'CENTROS DE COSTOS'!A:D,3,0)</f>
        <v>Wompi Santander</v>
      </c>
      <c r="D1727" s="44">
        <v>15776</v>
      </c>
      <c r="E1727" s="44">
        <v>2910520</v>
      </c>
      <c r="F1727" s="44">
        <v>17992</v>
      </c>
      <c r="G1727" s="44" t="s">
        <v>35</v>
      </c>
      <c r="H1727" s="44" t="s">
        <v>324</v>
      </c>
      <c r="I1727" s="44" t="s">
        <v>420</v>
      </c>
      <c r="J1727" s="44" t="s">
        <v>8709</v>
      </c>
      <c r="K1727" s="44" t="s">
        <v>1174</v>
      </c>
      <c r="L1727" s="44" t="s">
        <v>8710</v>
      </c>
      <c r="M1727" s="52">
        <v>45951.333333333336</v>
      </c>
      <c r="N1727" s="52">
        <v>45954.436805555553</v>
      </c>
      <c r="O1727" s="44" t="s">
        <v>37</v>
      </c>
      <c r="P1727" s="44" t="s">
        <v>37</v>
      </c>
      <c r="Q1727" s="44" t="s">
        <v>3805</v>
      </c>
      <c r="R1727" s="44" t="s">
        <v>3806</v>
      </c>
      <c r="S1727" s="44" t="s">
        <v>8711</v>
      </c>
      <c r="T1727" s="44" t="s">
        <v>1178</v>
      </c>
      <c r="U1727" s="44">
        <v>48</v>
      </c>
      <c r="V1727" s="44" t="s">
        <v>43</v>
      </c>
      <c r="W1727" s="44" t="str">
        <f>VLOOKUP(D1727,TIPOLOGIA!A:F,6,0)</f>
        <v>TERRESTRE</v>
      </c>
      <c r="X1727" s="44" t="s">
        <v>3837</v>
      </c>
      <c r="Y1727" s="44">
        <v>1</v>
      </c>
      <c r="Z1727" s="63">
        <f>IF(T1727="SOPORTE_TELEFÓNICO",'TARIFAS 2025'!$B$14,IF(V1727="PRINCIPAL",'TARIFAS 2025'!$B$11,IF(V1727="INTERMEDIA",'TARIFAS 2025'!$C$11,IF(V1727="LEJANA",'TARIFAS 2025'!$D$11))))</f>
        <v>36351</v>
      </c>
      <c r="AA1727" s="63">
        <f t="shared" si="28"/>
        <v>36351</v>
      </c>
    </row>
    <row r="1728" spans="1:27" s="35" customFormat="1">
      <c r="A1728" s="44" t="s">
        <v>94</v>
      </c>
      <c r="B1728" s="44" t="str">
        <f>VLOOKUP(A1728,'CENTROS DE COSTOS'!A:D,2,0)</f>
        <v>0036-0002</v>
      </c>
      <c r="C1728" s="44" t="str">
        <f>VLOOKUP(A1728,'CENTROS DE COSTOS'!A:D,3,0)</f>
        <v>Wompi Eje Cafetero</v>
      </c>
      <c r="D1728" s="44">
        <v>76147</v>
      </c>
      <c r="E1728" s="44">
        <v>2922536</v>
      </c>
      <c r="F1728" s="44">
        <v>71146</v>
      </c>
      <c r="G1728" s="44" t="s">
        <v>35</v>
      </c>
      <c r="H1728" s="44" t="s">
        <v>1103</v>
      </c>
      <c r="I1728" s="44" t="s">
        <v>1111</v>
      </c>
      <c r="J1728" s="44" t="s">
        <v>8712</v>
      </c>
      <c r="K1728" s="44" t="s">
        <v>1174</v>
      </c>
      <c r="L1728" s="44" t="s">
        <v>8713</v>
      </c>
      <c r="M1728" s="52">
        <v>45953.333333333336</v>
      </c>
      <c r="N1728" s="52">
        <v>45954.445833333331</v>
      </c>
      <c r="O1728" s="44" t="s">
        <v>37</v>
      </c>
      <c r="P1728" s="44" t="s">
        <v>37</v>
      </c>
      <c r="Q1728" s="44" t="s">
        <v>3805</v>
      </c>
      <c r="R1728" s="44" t="s">
        <v>3806</v>
      </c>
      <c r="S1728" s="44" t="s">
        <v>8714</v>
      </c>
      <c r="T1728" s="44" t="s">
        <v>1178</v>
      </c>
      <c r="U1728" s="44">
        <v>48</v>
      </c>
      <c r="V1728" s="44" t="s">
        <v>42</v>
      </c>
      <c r="W1728" s="44" t="str">
        <f>VLOOKUP(D1728,TIPOLOGIA!A:F,6,0)</f>
        <v>TERRESTRE</v>
      </c>
      <c r="X1728" s="44" t="s">
        <v>1927</v>
      </c>
      <c r="Y1728" s="44">
        <v>1</v>
      </c>
      <c r="Z1728" s="63">
        <f>IF(T1728="SOPORTE_TELEFÓNICO",'TARIFAS 2025'!$B$14,IF(V1728="PRINCIPAL",'TARIFAS 2025'!$B$11,IF(V1728="INTERMEDIA",'TARIFAS 2025'!$C$11,IF(V1728="LEJANA",'TARIFAS 2025'!$D$11))))</f>
        <v>31419</v>
      </c>
      <c r="AA1728" s="63">
        <f t="shared" si="28"/>
        <v>31419</v>
      </c>
    </row>
    <row r="1729" spans="1:27" s="35" customFormat="1">
      <c r="A1729" s="44" t="s">
        <v>98</v>
      </c>
      <c r="B1729" s="44" t="str">
        <f>VLOOKUP(A1729,'CENTROS DE COSTOS'!A:D,2,0)</f>
        <v>0036-0007</v>
      </c>
      <c r="C1729" s="44" t="str">
        <f>VLOOKUP(A1729,'CENTROS DE COSTOS'!A:D,3,0)</f>
        <v>Wompi Santander</v>
      </c>
      <c r="D1729" s="44">
        <v>15001</v>
      </c>
      <c r="E1729" s="44">
        <v>2927229</v>
      </c>
      <c r="F1729" s="44">
        <v>22626</v>
      </c>
      <c r="G1729" s="44" t="s">
        <v>35</v>
      </c>
      <c r="H1729" s="44" t="s">
        <v>324</v>
      </c>
      <c r="I1729" s="44" t="s">
        <v>98</v>
      </c>
      <c r="J1729" s="44" t="s">
        <v>8715</v>
      </c>
      <c r="K1729" s="44" t="s">
        <v>1174</v>
      </c>
      <c r="L1729" s="44" t="s">
        <v>8716</v>
      </c>
      <c r="M1729" s="52">
        <v>45953.63958333333</v>
      </c>
      <c r="N1729" s="52">
        <v>45954.446527777778</v>
      </c>
      <c r="O1729" s="44" t="s">
        <v>37</v>
      </c>
      <c r="P1729" s="44" t="s">
        <v>37</v>
      </c>
      <c r="Q1729" s="44" t="s">
        <v>3805</v>
      </c>
      <c r="R1729" s="44" t="s">
        <v>3806</v>
      </c>
      <c r="S1729" s="44" t="s">
        <v>8717</v>
      </c>
      <c r="T1729" s="44" t="s">
        <v>1178</v>
      </c>
      <c r="U1729" s="44">
        <v>40</v>
      </c>
      <c r="V1729" s="44" t="s">
        <v>42</v>
      </c>
      <c r="W1729" s="44" t="str">
        <f>VLOOKUP(D1729,TIPOLOGIA!A:F,6,0)</f>
        <v>TERRESTRE</v>
      </c>
      <c r="X1729" s="44" t="s">
        <v>1187</v>
      </c>
      <c r="Y1729" s="44">
        <v>1</v>
      </c>
      <c r="Z1729" s="63">
        <f>IF(T1729="SOPORTE_TELEFÓNICO",'TARIFAS 2025'!$B$14,IF(V1729="PRINCIPAL",'TARIFAS 2025'!$B$11,IF(V1729="INTERMEDIA",'TARIFAS 2025'!$C$11,IF(V1729="LEJANA",'TARIFAS 2025'!$D$11))))</f>
        <v>31419</v>
      </c>
      <c r="AA1729" s="63">
        <f t="shared" si="28"/>
        <v>31419</v>
      </c>
    </row>
    <row r="1730" spans="1:27" s="35" customFormat="1">
      <c r="A1730" s="44" t="s">
        <v>76</v>
      </c>
      <c r="B1730" s="44" t="str">
        <f>VLOOKUP(A1730,'CENTROS DE COSTOS'!A:D,2,0)</f>
        <v>0036-0007</v>
      </c>
      <c r="C1730" s="44" t="str">
        <f>VLOOKUP(A1730,'CENTROS DE COSTOS'!A:D,3,0)</f>
        <v>Wompi Santander</v>
      </c>
      <c r="D1730" s="44">
        <v>68001</v>
      </c>
      <c r="E1730" s="44">
        <v>2925665</v>
      </c>
      <c r="F1730" s="44">
        <v>21056</v>
      </c>
      <c r="G1730" s="44" t="s">
        <v>35</v>
      </c>
      <c r="H1730" s="44" t="s">
        <v>965</v>
      </c>
      <c r="I1730" s="44" t="s">
        <v>76</v>
      </c>
      <c r="J1730" s="44" t="s">
        <v>8718</v>
      </c>
      <c r="K1730" s="44" t="s">
        <v>1174</v>
      </c>
      <c r="L1730" s="44" t="s">
        <v>8719</v>
      </c>
      <c r="M1730" s="52">
        <v>45953.487500000003</v>
      </c>
      <c r="N1730" s="52">
        <v>45954.461111111108</v>
      </c>
      <c r="O1730" s="44" t="s">
        <v>37</v>
      </c>
      <c r="P1730" s="44" t="s">
        <v>37</v>
      </c>
      <c r="Q1730" s="44" t="s">
        <v>3805</v>
      </c>
      <c r="R1730" s="44" t="s">
        <v>3806</v>
      </c>
      <c r="S1730" s="44" t="s">
        <v>8720</v>
      </c>
      <c r="T1730" s="44" t="s">
        <v>1178</v>
      </c>
      <c r="U1730" s="44">
        <v>40</v>
      </c>
      <c r="V1730" s="44" t="s">
        <v>42</v>
      </c>
      <c r="W1730" s="44" t="str">
        <f>VLOOKUP(D1730,TIPOLOGIA!A:F,6,0)</f>
        <v>TERRESTRE</v>
      </c>
      <c r="X1730" s="44" t="s">
        <v>1954</v>
      </c>
      <c r="Y1730" s="44">
        <v>1</v>
      </c>
      <c r="Z1730" s="63">
        <f>IF(T1730="SOPORTE_TELEFÓNICO",'TARIFAS 2025'!$B$14,IF(V1730="PRINCIPAL",'TARIFAS 2025'!$B$11,IF(V1730="INTERMEDIA",'TARIFAS 2025'!$C$11,IF(V1730="LEJANA",'TARIFAS 2025'!$D$11))))</f>
        <v>31419</v>
      </c>
      <c r="AA1730" s="63">
        <f t="shared" si="28"/>
        <v>31419</v>
      </c>
    </row>
    <row r="1731" spans="1:27" s="35" customFormat="1">
      <c r="A1731" s="44" t="s">
        <v>79</v>
      </c>
      <c r="B1731" s="44" t="str">
        <f>VLOOKUP(A1731,'CENTROS DE COSTOS'!A:D,2,0)</f>
        <v>0036-0003</v>
      </c>
      <c r="C1731" s="44" t="str">
        <f>VLOOKUP(A1731,'CENTROS DE COSTOS'!A:D,3,0)</f>
        <v>Wompi Suroccidente</v>
      </c>
      <c r="D1731" s="44">
        <v>76001</v>
      </c>
      <c r="E1731" s="44">
        <v>2926771</v>
      </c>
      <c r="F1731" s="44">
        <v>80122</v>
      </c>
      <c r="G1731" s="44" t="s">
        <v>35</v>
      </c>
      <c r="H1731" s="44" t="s">
        <v>1103</v>
      </c>
      <c r="I1731" s="44" t="s">
        <v>79</v>
      </c>
      <c r="J1731" s="44" t="s">
        <v>8721</v>
      </c>
      <c r="K1731" s="44" t="s">
        <v>1174</v>
      </c>
      <c r="L1731" s="44" t="s">
        <v>8722</v>
      </c>
      <c r="M1731" s="52">
        <v>45953.612500000003</v>
      </c>
      <c r="N1731" s="52">
        <v>45954.461805555555</v>
      </c>
      <c r="O1731" s="44" t="s">
        <v>37</v>
      </c>
      <c r="P1731" s="44" t="s">
        <v>37</v>
      </c>
      <c r="Q1731" s="44" t="s">
        <v>3805</v>
      </c>
      <c r="R1731" s="44" t="s">
        <v>3806</v>
      </c>
      <c r="S1731" s="44" t="s">
        <v>8723</v>
      </c>
      <c r="T1731" s="44" t="s">
        <v>1178</v>
      </c>
      <c r="U1731" s="44">
        <v>24</v>
      </c>
      <c r="V1731" s="44" t="s">
        <v>42</v>
      </c>
      <c r="W1731" s="44" t="str">
        <f>VLOOKUP(D1731,TIPOLOGIA!A:F,6,0)</f>
        <v>TERRESTRE</v>
      </c>
      <c r="X1731" s="44" t="s">
        <v>1396</v>
      </c>
      <c r="Y1731" s="44">
        <v>1</v>
      </c>
      <c r="Z1731" s="63">
        <f>IF(T1731="SOPORTE_TELEFÓNICO",'TARIFAS 2025'!$B$14,IF(V1731="PRINCIPAL",'TARIFAS 2025'!$B$11,IF(V1731="INTERMEDIA",'TARIFAS 2025'!$C$11,IF(V1731="LEJANA",'TARIFAS 2025'!$D$11))))</f>
        <v>31419</v>
      </c>
      <c r="AA1731" s="63">
        <f t="shared" si="28"/>
        <v>31419</v>
      </c>
    </row>
    <row r="1732" spans="1:27" s="35" customFormat="1">
      <c r="A1732" s="44" t="s">
        <v>73</v>
      </c>
      <c r="B1732" s="44" t="str">
        <f>VLOOKUP(A1732,'CENTROS DE COSTOS'!A:D,2,0)</f>
        <v>0036-0004</v>
      </c>
      <c r="C1732" s="44" t="str">
        <f>VLOOKUP(A1732,'CENTROS DE COSTOS'!A:D,3,0)</f>
        <v>Wompi Centro</v>
      </c>
      <c r="D1732" s="44">
        <v>11001</v>
      </c>
      <c r="E1732" s="44">
        <v>2918102</v>
      </c>
      <c r="F1732" s="44">
        <v>47809</v>
      </c>
      <c r="G1732" s="44" t="s">
        <v>35</v>
      </c>
      <c r="H1732" s="44" t="s">
        <v>620</v>
      </c>
      <c r="I1732" s="44" t="s">
        <v>2057</v>
      </c>
      <c r="J1732" s="44" t="s">
        <v>8724</v>
      </c>
      <c r="K1732" s="44" t="s">
        <v>1174</v>
      </c>
      <c r="L1732" s="44" t="s">
        <v>8725</v>
      </c>
      <c r="M1732" s="52">
        <v>45952.392361111109</v>
      </c>
      <c r="N1732" s="52">
        <v>45954.462500000001</v>
      </c>
      <c r="O1732" s="44" t="s">
        <v>37</v>
      </c>
      <c r="P1732" s="44" t="s">
        <v>37</v>
      </c>
      <c r="Q1732" s="44" t="s">
        <v>3805</v>
      </c>
      <c r="R1732" s="44" t="s">
        <v>3806</v>
      </c>
      <c r="S1732" s="44" t="s">
        <v>8726</v>
      </c>
      <c r="T1732" s="44" t="s">
        <v>1178</v>
      </c>
      <c r="U1732" s="44">
        <v>24</v>
      </c>
      <c r="V1732" s="44" t="s">
        <v>42</v>
      </c>
      <c r="W1732" s="44" t="str">
        <f>VLOOKUP(D1732,TIPOLOGIA!A:F,6,0)</f>
        <v>TERRESTRE</v>
      </c>
      <c r="X1732" s="44" t="s">
        <v>6708</v>
      </c>
      <c r="Y1732" s="44">
        <v>1</v>
      </c>
      <c r="Z1732" s="63">
        <f>IF(T1732="SOPORTE_TELEFÓNICO",'TARIFAS 2025'!$B$14,IF(V1732="PRINCIPAL",'TARIFAS 2025'!$B$11,IF(V1732="INTERMEDIA",'TARIFAS 2025'!$C$11,IF(V1732="LEJANA",'TARIFAS 2025'!$D$11))))</f>
        <v>31419</v>
      </c>
      <c r="AA1732" s="63">
        <f t="shared" si="28"/>
        <v>31419</v>
      </c>
    </row>
    <row r="1733" spans="1:27" s="35" customFormat="1">
      <c r="A1733" s="44" t="s">
        <v>87</v>
      </c>
      <c r="B1733" s="44" t="str">
        <f>VLOOKUP(A1733,'CENTROS DE COSTOS'!A:D,2,0)</f>
        <v>0036-0006</v>
      </c>
      <c r="C1733" s="44" t="str">
        <f>VLOOKUP(A1733,'CENTROS DE COSTOS'!A:D,3,0)</f>
        <v>Wompi Oriente</v>
      </c>
      <c r="D1733" s="44">
        <v>73001</v>
      </c>
      <c r="E1733" s="44">
        <v>2922071</v>
      </c>
      <c r="F1733" s="44">
        <v>74099</v>
      </c>
      <c r="G1733" s="44" t="s">
        <v>35</v>
      </c>
      <c r="H1733" s="44" t="s">
        <v>1058</v>
      </c>
      <c r="I1733" s="44" t="s">
        <v>87</v>
      </c>
      <c r="J1733" s="44" t="s">
        <v>8727</v>
      </c>
      <c r="K1733" s="44" t="s">
        <v>1174</v>
      </c>
      <c r="L1733" s="44" t="s">
        <v>8728</v>
      </c>
      <c r="M1733" s="52">
        <v>45952.702777777777</v>
      </c>
      <c r="N1733" s="52">
        <v>45954.463194444441</v>
      </c>
      <c r="O1733" s="44" t="s">
        <v>37</v>
      </c>
      <c r="P1733" s="44" t="s">
        <v>37</v>
      </c>
      <c r="Q1733" s="44" t="s">
        <v>3805</v>
      </c>
      <c r="R1733" s="44" t="s">
        <v>3806</v>
      </c>
      <c r="S1733" s="44" t="s">
        <v>8729</v>
      </c>
      <c r="T1733" s="44" t="s">
        <v>1178</v>
      </c>
      <c r="U1733" s="44">
        <v>32</v>
      </c>
      <c r="V1733" s="44" t="s">
        <v>42</v>
      </c>
      <c r="W1733" s="44" t="str">
        <f>VLOOKUP(D1733,TIPOLOGIA!A:F,6,0)</f>
        <v>TERRESTRE</v>
      </c>
      <c r="X1733" s="44" t="s">
        <v>3359</v>
      </c>
      <c r="Y1733" s="44">
        <v>1</v>
      </c>
      <c r="Z1733" s="63">
        <f>IF(T1733="SOPORTE_TELEFÓNICO",'TARIFAS 2025'!$B$14,IF(V1733="PRINCIPAL",'TARIFAS 2025'!$B$11,IF(V1733="INTERMEDIA",'TARIFAS 2025'!$C$11,IF(V1733="LEJANA",'TARIFAS 2025'!$D$11))))</f>
        <v>31419</v>
      </c>
      <c r="AA1733" s="63">
        <f t="shared" si="28"/>
        <v>31419</v>
      </c>
    </row>
    <row r="1734" spans="1:27" s="35" customFormat="1">
      <c r="A1734" s="44" t="s">
        <v>88</v>
      </c>
      <c r="B1734" s="44" t="str">
        <f>VLOOKUP(A1734,'CENTROS DE COSTOS'!A:D,2,0)</f>
        <v>0036-0002</v>
      </c>
      <c r="C1734" s="44" t="str">
        <f>VLOOKUP(A1734,'CENTROS DE COSTOS'!A:D,3,0)</f>
        <v>Wompi Eje Cafetero</v>
      </c>
      <c r="D1734" s="44">
        <v>17001</v>
      </c>
      <c r="E1734" s="44">
        <v>2915379</v>
      </c>
      <c r="F1734" s="44">
        <v>75783</v>
      </c>
      <c r="G1734" s="44" t="s">
        <v>35</v>
      </c>
      <c r="H1734" s="44" t="s">
        <v>128</v>
      </c>
      <c r="I1734" s="44" t="s">
        <v>88</v>
      </c>
      <c r="J1734" s="44" t="s">
        <v>8730</v>
      </c>
      <c r="K1734" s="44" t="s">
        <v>1174</v>
      </c>
      <c r="L1734" s="44" t="s">
        <v>8731</v>
      </c>
      <c r="M1734" s="52">
        <v>45951.654861111114</v>
      </c>
      <c r="N1734" s="52">
        <v>45954.463888888888</v>
      </c>
      <c r="O1734" s="44" t="s">
        <v>37</v>
      </c>
      <c r="P1734" s="44" t="s">
        <v>37</v>
      </c>
      <c r="Q1734" s="44" t="s">
        <v>3805</v>
      </c>
      <c r="R1734" s="44" t="s">
        <v>3806</v>
      </c>
      <c r="S1734" s="44" t="s">
        <v>8732</v>
      </c>
      <c r="T1734" s="44" t="s">
        <v>1178</v>
      </c>
      <c r="U1734" s="44">
        <v>32</v>
      </c>
      <c r="V1734" s="44" t="s">
        <v>42</v>
      </c>
      <c r="W1734" s="44" t="str">
        <f>VLOOKUP(D1734,TIPOLOGIA!A:F,6,0)</f>
        <v>TERRESTRE</v>
      </c>
      <c r="X1734" s="44" t="s">
        <v>1491</v>
      </c>
      <c r="Y1734" s="44">
        <v>1</v>
      </c>
      <c r="Z1734" s="63">
        <f>IF(T1734="SOPORTE_TELEFÓNICO",'TARIFAS 2025'!$B$14,IF(V1734="PRINCIPAL",'TARIFAS 2025'!$B$11,IF(V1734="INTERMEDIA",'TARIFAS 2025'!$C$11,IF(V1734="LEJANA",'TARIFAS 2025'!$D$11))))</f>
        <v>31419</v>
      </c>
      <c r="AA1734" s="63">
        <f t="shared" si="28"/>
        <v>31419</v>
      </c>
    </row>
    <row r="1735" spans="1:27" s="35" customFormat="1">
      <c r="A1735" s="44" t="s">
        <v>73</v>
      </c>
      <c r="B1735" s="44" t="str">
        <f>VLOOKUP(A1735,'CENTROS DE COSTOS'!A:D,2,0)</f>
        <v>0036-0004</v>
      </c>
      <c r="C1735" s="44" t="str">
        <f>VLOOKUP(A1735,'CENTROS DE COSTOS'!A:D,3,0)</f>
        <v>Wompi Centro</v>
      </c>
      <c r="D1735" s="44">
        <v>11001</v>
      </c>
      <c r="E1735" s="44">
        <v>2918800</v>
      </c>
      <c r="F1735" s="44">
        <v>33954</v>
      </c>
      <c r="G1735" s="44" t="s">
        <v>35</v>
      </c>
      <c r="H1735" s="44" t="s">
        <v>620</v>
      </c>
      <c r="I1735" s="44" t="s">
        <v>2057</v>
      </c>
      <c r="J1735" s="44" t="s">
        <v>8733</v>
      </c>
      <c r="K1735" s="44" t="s">
        <v>1174</v>
      </c>
      <c r="L1735" s="44" t="s">
        <v>8734</v>
      </c>
      <c r="M1735" s="52">
        <v>45952.429861111108</v>
      </c>
      <c r="N1735" s="52">
        <v>45954.473611111112</v>
      </c>
      <c r="O1735" s="44" t="s">
        <v>37</v>
      </c>
      <c r="P1735" s="44" t="s">
        <v>37</v>
      </c>
      <c r="Q1735" s="44" t="s">
        <v>3805</v>
      </c>
      <c r="R1735" s="44" t="s">
        <v>3806</v>
      </c>
      <c r="S1735" s="44" t="s">
        <v>8726</v>
      </c>
      <c r="T1735" s="44" t="s">
        <v>1178</v>
      </c>
      <c r="U1735" s="44">
        <v>24</v>
      </c>
      <c r="V1735" s="44" t="s">
        <v>42</v>
      </c>
      <c r="W1735" s="44" t="str">
        <f>VLOOKUP(D1735,TIPOLOGIA!A:F,6,0)</f>
        <v>TERRESTRE</v>
      </c>
      <c r="X1735" s="44" t="s">
        <v>8249</v>
      </c>
      <c r="Y1735" s="44">
        <v>1</v>
      </c>
      <c r="Z1735" s="63">
        <f>IF(T1735="SOPORTE_TELEFÓNICO",'TARIFAS 2025'!$B$14,IF(V1735="PRINCIPAL",'TARIFAS 2025'!$B$11,IF(V1735="INTERMEDIA",'TARIFAS 2025'!$C$11,IF(V1735="LEJANA",'TARIFAS 2025'!$D$11))))</f>
        <v>31419</v>
      </c>
      <c r="AA1735" s="63">
        <f t="shared" si="28"/>
        <v>31419</v>
      </c>
    </row>
    <row r="1736" spans="1:27" s="35" customFormat="1">
      <c r="A1736" s="44" t="s">
        <v>93</v>
      </c>
      <c r="B1736" s="44" t="str">
        <f>VLOOKUP(A1736,'CENTROS DE COSTOS'!A:D,2,0)</f>
        <v>0036-0003</v>
      </c>
      <c r="C1736" s="44" t="str">
        <f>VLOOKUP(A1736,'CENTROS DE COSTOS'!A:D,3,0)</f>
        <v>Wompi Suroccidente</v>
      </c>
      <c r="D1736" s="44">
        <v>52001</v>
      </c>
      <c r="E1736" s="44">
        <v>2920081</v>
      </c>
      <c r="F1736" s="44">
        <v>25469</v>
      </c>
      <c r="G1736" s="44" t="s">
        <v>35</v>
      </c>
      <c r="H1736" s="44" t="s">
        <v>135</v>
      </c>
      <c r="I1736" s="44" t="s">
        <v>93</v>
      </c>
      <c r="J1736" s="44" t="s">
        <v>8735</v>
      </c>
      <c r="K1736" s="44" t="s">
        <v>1174</v>
      </c>
      <c r="L1736" s="44" t="s">
        <v>8736</v>
      </c>
      <c r="M1736" s="52">
        <v>45952.531944444447</v>
      </c>
      <c r="N1736" s="52">
        <v>45954.474305555559</v>
      </c>
      <c r="O1736" s="44" t="s">
        <v>37</v>
      </c>
      <c r="P1736" s="44" t="s">
        <v>37</v>
      </c>
      <c r="Q1736" s="44" t="s">
        <v>3805</v>
      </c>
      <c r="R1736" s="44" t="s">
        <v>3806</v>
      </c>
      <c r="S1736" s="44" t="s">
        <v>8737</v>
      </c>
      <c r="T1736" s="44" t="s">
        <v>1178</v>
      </c>
      <c r="U1736" s="44">
        <v>48</v>
      </c>
      <c r="V1736" s="44" t="s">
        <v>42</v>
      </c>
      <c r="W1736" s="44" t="str">
        <f>VLOOKUP(D1736,TIPOLOGIA!A:F,6,0)</f>
        <v>TERRESTRE</v>
      </c>
      <c r="X1736" s="44" t="s">
        <v>3359</v>
      </c>
      <c r="Y1736" s="44">
        <v>1</v>
      </c>
      <c r="Z1736" s="63">
        <f>IF(T1736="SOPORTE_TELEFÓNICO",'TARIFAS 2025'!$B$14,IF(V1736="PRINCIPAL",'TARIFAS 2025'!$B$11,IF(V1736="INTERMEDIA",'TARIFAS 2025'!$C$11,IF(V1736="LEJANA",'TARIFAS 2025'!$D$11))))</f>
        <v>31419</v>
      </c>
      <c r="AA1736" s="63">
        <f t="shared" si="28"/>
        <v>31419</v>
      </c>
    </row>
    <row r="1737" spans="1:27" s="35" customFormat="1">
      <c r="A1737" s="44" t="s">
        <v>90</v>
      </c>
      <c r="B1737" s="44" t="str">
        <f>VLOOKUP(A1737,'CENTROS DE COSTOS'!A:D,2,0)</f>
        <v>0036-0005</v>
      </c>
      <c r="C1737" s="44" t="str">
        <f>VLOOKUP(A1737,'CENTROS DE COSTOS'!A:D,3,0)</f>
        <v>Wompi Noroccidente</v>
      </c>
      <c r="D1737" s="44">
        <v>5001</v>
      </c>
      <c r="E1737" s="44">
        <v>2909537</v>
      </c>
      <c r="F1737" s="44">
        <v>79966</v>
      </c>
      <c r="G1737" s="44" t="s">
        <v>35</v>
      </c>
      <c r="H1737" s="44" t="s">
        <v>122</v>
      </c>
      <c r="I1737" s="44" t="s">
        <v>2044</v>
      </c>
      <c r="J1737" s="44" t="s">
        <v>8738</v>
      </c>
      <c r="K1737" s="44" t="s">
        <v>1174</v>
      </c>
      <c r="L1737" s="44" t="s">
        <v>8739</v>
      </c>
      <c r="M1737" s="52">
        <v>45951.333333333336</v>
      </c>
      <c r="N1737" s="52">
        <v>45954.476388888892</v>
      </c>
      <c r="O1737" s="44" t="s">
        <v>37</v>
      </c>
      <c r="P1737" s="44" t="s">
        <v>37</v>
      </c>
      <c r="Q1737" s="44" t="s">
        <v>3805</v>
      </c>
      <c r="R1737" s="44" t="s">
        <v>3806</v>
      </c>
      <c r="S1737" s="44" t="s">
        <v>8740</v>
      </c>
      <c r="T1737" s="44" t="s">
        <v>1178</v>
      </c>
      <c r="U1737" s="44">
        <v>8</v>
      </c>
      <c r="V1737" s="44" t="s">
        <v>42</v>
      </c>
      <c r="W1737" s="44" t="str">
        <f>VLOOKUP(D1737,TIPOLOGIA!A:F,6,0)</f>
        <v>TERRESTRE</v>
      </c>
      <c r="X1737" s="44" t="s">
        <v>8249</v>
      </c>
      <c r="Y1737" s="44">
        <v>1</v>
      </c>
      <c r="Z1737" s="63">
        <f>IF(T1737="SOPORTE_TELEFÓNICO",'TARIFAS 2025'!$B$14,IF(V1737="PRINCIPAL",'TARIFAS 2025'!$B$11,IF(V1737="INTERMEDIA",'TARIFAS 2025'!$C$11,IF(V1737="LEJANA",'TARIFAS 2025'!$D$11))))</f>
        <v>31419</v>
      </c>
      <c r="AA1737" s="63">
        <f t="shared" si="28"/>
        <v>31419</v>
      </c>
    </row>
    <row r="1738" spans="1:27" s="35" customFormat="1">
      <c r="A1738" s="44" t="s">
        <v>90</v>
      </c>
      <c r="B1738" s="44" t="str">
        <f>VLOOKUP(A1738,'CENTROS DE COSTOS'!A:D,2,0)</f>
        <v>0036-0005</v>
      </c>
      <c r="C1738" s="44" t="str">
        <f>VLOOKUP(A1738,'CENTROS DE COSTOS'!A:D,3,0)</f>
        <v>Wompi Noroccidente</v>
      </c>
      <c r="D1738" s="44">
        <v>5001</v>
      </c>
      <c r="E1738" s="44">
        <v>2908089</v>
      </c>
      <c r="F1738" s="44">
        <v>79333</v>
      </c>
      <c r="G1738" s="44" t="s">
        <v>35</v>
      </c>
      <c r="H1738" s="44" t="s">
        <v>122</v>
      </c>
      <c r="I1738" s="44" t="s">
        <v>90</v>
      </c>
      <c r="J1738" s="44" t="s">
        <v>8741</v>
      </c>
      <c r="K1738" s="44" t="s">
        <v>1174</v>
      </c>
      <c r="L1738" s="44" t="s">
        <v>8742</v>
      </c>
      <c r="M1738" s="52">
        <v>45950.654166666667</v>
      </c>
      <c r="N1738" s="52">
        <v>45954.476388888892</v>
      </c>
      <c r="O1738" s="44" t="s">
        <v>37</v>
      </c>
      <c r="P1738" s="44" t="s">
        <v>37</v>
      </c>
      <c r="Q1738" s="44" t="s">
        <v>3805</v>
      </c>
      <c r="R1738" s="44" t="s">
        <v>3806</v>
      </c>
      <c r="S1738" s="44" t="s">
        <v>8743</v>
      </c>
      <c r="T1738" s="44" t="s">
        <v>1178</v>
      </c>
      <c r="U1738" s="44">
        <v>24</v>
      </c>
      <c r="V1738" s="44" t="s">
        <v>42</v>
      </c>
      <c r="W1738" s="44" t="str">
        <f>VLOOKUP(D1738,TIPOLOGIA!A:F,6,0)</f>
        <v>TERRESTRE</v>
      </c>
      <c r="X1738" s="44" t="s">
        <v>3837</v>
      </c>
      <c r="Y1738" s="44">
        <v>1</v>
      </c>
      <c r="Z1738" s="63">
        <f>IF(T1738="SOPORTE_TELEFÓNICO",'TARIFAS 2025'!$B$14,IF(V1738="PRINCIPAL",'TARIFAS 2025'!$B$11,IF(V1738="INTERMEDIA",'TARIFAS 2025'!$C$11,IF(V1738="LEJANA",'TARIFAS 2025'!$D$11))))</f>
        <v>31419</v>
      </c>
      <c r="AA1738" s="63">
        <f t="shared" si="28"/>
        <v>31419</v>
      </c>
    </row>
    <row r="1739" spans="1:27" s="35" customFormat="1">
      <c r="A1739" s="44" t="s">
        <v>83</v>
      </c>
      <c r="B1739" s="44" t="str">
        <f>VLOOKUP(A1739,'CENTROS DE COSTOS'!A:D,2,0)</f>
        <v>0036-0007</v>
      </c>
      <c r="C1739" s="44" t="str">
        <f>VLOOKUP(A1739,'CENTROS DE COSTOS'!A:D,3,0)</f>
        <v>Wompi Santander</v>
      </c>
      <c r="D1739" s="44">
        <v>54001</v>
      </c>
      <c r="E1739" s="44">
        <v>2927414</v>
      </c>
      <c r="F1739" s="44">
        <v>29180</v>
      </c>
      <c r="G1739" s="44" t="s">
        <v>35</v>
      </c>
      <c r="H1739" s="44" t="s">
        <v>893</v>
      </c>
      <c r="I1739" s="44" t="s">
        <v>83</v>
      </c>
      <c r="J1739" s="44" t="s">
        <v>8744</v>
      </c>
      <c r="K1739" s="44" t="s">
        <v>1174</v>
      </c>
      <c r="L1739" s="44" t="s">
        <v>8745</v>
      </c>
      <c r="M1739" s="52">
        <v>45953.636805555558</v>
      </c>
      <c r="N1739" s="52">
        <v>45954.490277777775</v>
      </c>
      <c r="O1739" s="44" t="s">
        <v>37</v>
      </c>
      <c r="P1739" s="44" t="s">
        <v>37</v>
      </c>
      <c r="Q1739" s="44" t="s">
        <v>3805</v>
      </c>
      <c r="R1739" s="44" t="s">
        <v>3806</v>
      </c>
      <c r="S1739" s="44" t="s">
        <v>8746</v>
      </c>
      <c r="T1739" s="44" t="s">
        <v>1178</v>
      </c>
      <c r="U1739" s="44">
        <v>16</v>
      </c>
      <c r="V1739" s="44" t="s">
        <v>42</v>
      </c>
      <c r="W1739" s="44" t="str">
        <f>VLOOKUP(D1739,TIPOLOGIA!A:F,6,0)</f>
        <v>TERRESTRE</v>
      </c>
      <c r="X1739" s="44" t="s">
        <v>3837</v>
      </c>
      <c r="Y1739" s="44">
        <v>1</v>
      </c>
      <c r="Z1739" s="63">
        <f>IF(T1739="SOPORTE_TELEFÓNICO",'TARIFAS 2025'!$B$14,IF(V1739="PRINCIPAL",'TARIFAS 2025'!$B$11,IF(V1739="INTERMEDIA",'TARIFAS 2025'!$C$11,IF(V1739="LEJANA",'TARIFAS 2025'!$D$11))))</f>
        <v>31419</v>
      </c>
      <c r="AA1739" s="63">
        <f t="shared" si="28"/>
        <v>31419</v>
      </c>
    </row>
    <row r="1740" spans="1:27" s="35" customFormat="1">
      <c r="A1740" s="44" t="s">
        <v>76</v>
      </c>
      <c r="B1740" s="44" t="str">
        <f>VLOOKUP(A1740,'CENTROS DE COSTOS'!A:D,2,0)</f>
        <v>0036-0007</v>
      </c>
      <c r="C1740" s="44" t="str">
        <f>VLOOKUP(A1740,'CENTROS DE COSTOS'!A:D,3,0)</f>
        <v>Wompi Santander</v>
      </c>
      <c r="D1740" s="44">
        <v>68001</v>
      </c>
      <c r="E1740" s="44">
        <v>2923428</v>
      </c>
      <c r="F1740" s="44">
        <v>74095</v>
      </c>
      <c r="G1740" s="44" t="s">
        <v>35</v>
      </c>
      <c r="H1740" s="44" t="s">
        <v>965</v>
      </c>
      <c r="I1740" s="44" t="s">
        <v>76</v>
      </c>
      <c r="J1740" s="44" t="s">
        <v>8747</v>
      </c>
      <c r="K1740" s="44" t="s">
        <v>1174</v>
      </c>
      <c r="L1740" s="44" t="s">
        <v>8748</v>
      </c>
      <c r="M1740" s="52">
        <v>45953.350694444445</v>
      </c>
      <c r="N1740" s="52">
        <v>45954.493055555555</v>
      </c>
      <c r="O1740" s="44" t="s">
        <v>37</v>
      </c>
      <c r="P1740" s="44" t="s">
        <v>37</v>
      </c>
      <c r="Q1740" s="44" t="s">
        <v>3805</v>
      </c>
      <c r="R1740" s="44" t="s">
        <v>3806</v>
      </c>
      <c r="S1740" s="44" t="s">
        <v>8749</v>
      </c>
      <c r="T1740" s="44" t="s">
        <v>1178</v>
      </c>
      <c r="U1740" s="44">
        <v>16</v>
      </c>
      <c r="V1740" s="44" t="s">
        <v>42</v>
      </c>
      <c r="W1740" s="44" t="str">
        <f>VLOOKUP(D1740,TIPOLOGIA!A:F,6,0)</f>
        <v>TERRESTRE</v>
      </c>
      <c r="X1740" s="44" t="s">
        <v>2221</v>
      </c>
      <c r="Y1740" s="44">
        <v>1</v>
      </c>
      <c r="Z1740" s="63">
        <f>IF(T1740="SOPORTE_TELEFÓNICO",'TARIFAS 2025'!$B$14,IF(V1740="PRINCIPAL",'TARIFAS 2025'!$B$11,IF(V1740="INTERMEDIA",'TARIFAS 2025'!$C$11,IF(V1740="LEJANA",'TARIFAS 2025'!$D$11))))</f>
        <v>31419</v>
      </c>
      <c r="AA1740" s="63">
        <f t="shared" si="28"/>
        <v>31419</v>
      </c>
    </row>
    <row r="1741" spans="1:27" s="35" customFormat="1">
      <c r="A1741" s="44" t="s">
        <v>98</v>
      </c>
      <c r="B1741" s="44" t="str">
        <f>VLOOKUP(A1741,'CENTROS DE COSTOS'!A:D,2,0)</f>
        <v>0036-0007</v>
      </c>
      <c r="C1741" s="44" t="str">
        <f>VLOOKUP(A1741,'CENTROS DE COSTOS'!A:D,3,0)</f>
        <v>Wompi Santander</v>
      </c>
      <c r="D1741" s="44">
        <v>15176</v>
      </c>
      <c r="E1741" s="44">
        <v>2923239</v>
      </c>
      <c r="F1741" s="44">
        <v>29654</v>
      </c>
      <c r="G1741" s="44" t="s">
        <v>35</v>
      </c>
      <c r="H1741" s="44" t="s">
        <v>324</v>
      </c>
      <c r="I1741" s="44" t="s">
        <v>340</v>
      </c>
      <c r="J1741" s="44" t="s">
        <v>8750</v>
      </c>
      <c r="K1741" s="44" t="s">
        <v>1174</v>
      </c>
      <c r="L1741" s="44" t="s">
        <v>8751</v>
      </c>
      <c r="M1741" s="52">
        <v>45953.333333333336</v>
      </c>
      <c r="N1741" s="52">
        <v>45954.494444444441</v>
      </c>
      <c r="O1741" s="44" t="s">
        <v>37</v>
      </c>
      <c r="P1741" s="44" t="s">
        <v>37</v>
      </c>
      <c r="Q1741" s="44" t="s">
        <v>3805</v>
      </c>
      <c r="R1741" s="44" t="s">
        <v>3806</v>
      </c>
      <c r="S1741" s="44" t="s">
        <v>8752</v>
      </c>
      <c r="T1741" s="44" t="s">
        <v>1178</v>
      </c>
      <c r="U1741" s="44">
        <v>40</v>
      </c>
      <c r="V1741" s="44" t="s">
        <v>44</v>
      </c>
      <c r="W1741" s="44" t="str">
        <f>VLOOKUP(D1741,TIPOLOGIA!A:F,6,0)</f>
        <v>TERRESTRE</v>
      </c>
      <c r="X1741" s="44" t="s">
        <v>1396</v>
      </c>
      <c r="Y1741" s="44">
        <v>1</v>
      </c>
      <c r="Z1741" s="63">
        <f>IF(T1741="SOPORTE_TELEFÓNICO",'TARIFAS 2025'!$B$14,IF(V1741="PRINCIPAL",'TARIFAS 2025'!$B$11,IF(V1741="INTERMEDIA",'TARIFAS 2025'!$C$11,IF(V1741="LEJANA",'TARIFAS 2025'!$D$11))))</f>
        <v>40250</v>
      </c>
      <c r="AA1741" s="63">
        <f t="shared" si="28"/>
        <v>40250</v>
      </c>
    </row>
    <row r="1742" spans="1:27" s="35" customFormat="1">
      <c r="A1742" s="44" t="s">
        <v>83</v>
      </c>
      <c r="B1742" s="44" t="str">
        <f>VLOOKUP(A1742,'CENTROS DE COSTOS'!A:D,2,0)</f>
        <v>0036-0007</v>
      </c>
      <c r="C1742" s="44" t="str">
        <f>VLOOKUP(A1742,'CENTROS DE COSTOS'!A:D,3,0)</f>
        <v>Wompi Santander</v>
      </c>
      <c r="D1742" s="44">
        <v>54001</v>
      </c>
      <c r="E1742" s="44">
        <v>2928086</v>
      </c>
      <c r="F1742" s="44">
        <v>67768</v>
      </c>
      <c r="G1742" s="44" t="s">
        <v>35</v>
      </c>
      <c r="H1742" s="44" t="s">
        <v>893</v>
      </c>
      <c r="I1742" s="44" t="s">
        <v>83</v>
      </c>
      <c r="J1742" s="44" t="s">
        <v>8753</v>
      </c>
      <c r="K1742" s="44" t="s">
        <v>1174</v>
      </c>
      <c r="L1742" s="44" t="s">
        <v>8754</v>
      </c>
      <c r="M1742" s="52">
        <v>45953.694444444445</v>
      </c>
      <c r="N1742" s="52">
        <v>45954.497916666667</v>
      </c>
      <c r="O1742" s="44" t="s">
        <v>37</v>
      </c>
      <c r="P1742" s="44" t="s">
        <v>37</v>
      </c>
      <c r="Q1742" s="44" t="s">
        <v>3805</v>
      </c>
      <c r="R1742" s="44" t="s">
        <v>3806</v>
      </c>
      <c r="S1742" s="44" t="s">
        <v>8755</v>
      </c>
      <c r="T1742" s="44" t="s">
        <v>1178</v>
      </c>
      <c r="U1742" s="44">
        <v>24</v>
      </c>
      <c r="V1742" s="44" t="s">
        <v>42</v>
      </c>
      <c r="W1742" s="44" t="str">
        <f>VLOOKUP(D1742,TIPOLOGIA!A:F,6,0)</f>
        <v>TERRESTRE</v>
      </c>
      <c r="X1742" s="44" t="s">
        <v>1927</v>
      </c>
      <c r="Y1742" s="44">
        <v>1</v>
      </c>
      <c r="Z1742" s="63">
        <f>IF(T1742="SOPORTE_TELEFÓNICO",'TARIFAS 2025'!$B$14,IF(V1742="PRINCIPAL",'TARIFAS 2025'!$B$11,IF(V1742="INTERMEDIA",'TARIFAS 2025'!$C$11,IF(V1742="LEJANA",'TARIFAS 2025'!$D$11))))</f>
        <v>31419</v>
      </c>
      <c r="AA1742" s="63">
        <f t="shared" si="28"/>
        <v>31419</v>
      </c>
    </row>
    <row r="1743" spans="1:27" s="35" customFormat="1">
      <c r="A1743" s="44" t="s">
        <v>98</v>
      </c>
      <c r="B1743" s="44" t="str">
        <f>VLOOKUP(A1743,'CENTROS DE COSTOS'!A:D,2,0)</f>
        <v>0036-0007</v>
      </c>
      <c r="C1743" s="44" t="str">
        <f>VLOOKUP(A1743,'CENTROS DE COSTOS'!A:D,3,0)</f>
        <v>Wompi Santander</v>
      </c>
      <c r="D1743" s="44">
        <v>15176</v>
      </c>
      <c r="E1743" s="44">
        <v>2916362</v>
      </c>
      <c r="F1743" s="44">
        <v>55135</v>
      </c>
      <c r="G1743" s="44" t="s">
        <v>35</v>
      </c>
      <c r="H1743" s="44" t="s">
        <v>324</v>
      </c>
      <c r="I1743" s="44" t="s">
        <v>340</v>
      </c>
      <c r="J1743" s="44" t="s">
        <v>8756</v>
      </c>
      <c r="K1743" s="44" t="s">
        <v>1174</v>
      </c>
      <c r="L1743" s="44" t="s">
        <v>8757</v>
      </c>
      <c r="M1743" s="52">
        <v>45952.333333333336</v>
      </c>
      <c r="N1743" s="52">
        <v>45954.5</v>
      </c>
      <c r="O1743" s="44" t="s">
        <v>37</v>
      </c>
      <c r="P1743" s="44" t="s">
        <v>37</v>
      </c>
      <c r="Q1743" s="44" t="s">
        <v>3805</v>
      </c>
      <c r="R1743" s="44" t="s">
        <v>3806</v>
      </c>
      <c r="S1743" s="44" t="s">
        <v>8711</v>
      </c>
      <c r="T1743" s="44" t="s">
        <v>1178</v>
      </c>
      <c r="U1743" s="44">
        <v>48</v>
      </c>
      <c r="V1743" s="44" t="s">
        <v>44</v>
      </c>
      <c r="W1743" s="44" t="str">
        <f>VLOOKUP(D1743,TIPOLOGIA!A:F,6,0)</f>
        <v>TERRESTRE</v>
      </c>
      <c r="X1743" s="44" t="s">
        <v>1372</v>
      </c>
      <c r="Y1743" s="44">
        <v>1</v>
      </c>
      <c r="Z1743" s="63">
        <f>IF(T1743="SOPORTE_TELEFÓNICO",'TARIFAS 2025'!$B$14,IF(V1743="PRINCIPAL",'TARIFAS 2025'!$B$11,IF(V1743="INTERMEDIA",'TARIFAS 2025'!$C$11,IF(V1743="LEJANA",'TARIFAS 2025'!$D$11))))</f>
        <v>40250</v>
      </c>
      <c r="AA1743" s="63">
        <f t="shared" si="28"/>
        <v>40250</v>
      </c>
    </row>
    <row r="1744" spans="1:27" s="35" customFormat="1">
      <c r="A1744" s="44" t="s">
        <v>73</v>
      </c>
      <c r="B1744" s="44" t="str">
        <f>VLOOKUP(A1744,'CENTROS DE COSTOS'!A:D,2,0)</f>
        <v>0036-0004</v>
      </c>
      <c r="C1744" s="44" t="str">
        <f>VLOOKUP(A1744,'CENTROS DE COSTOS'!A:D,3,0)</f>
        <v>Wompi Centro</v>
      </c>
      <c r="D1744" s="44">
        <v>11001</v>
      </c>
      <c r="E1744" s="44">
        <v>2919902</v>
      </c>
      <c r="F1744" s="44">
        <v>57625</v>
      </c>
      <c r="G1744" s="44" t="s">
        <v>35</v>
      </c>
      <c r="H1744" s="44" t="s">
        <v>620</v>
      </c>
      <c r="I1744" s="44" t="s">
        <v>2057</v>
      </c>
      <c r="J1744" s="44" t="s">
        <v>8758</v>
      </c>
      <c r="K1744" s="44" t="s">
        <v>1174</v>
      </c>
      <c r="L1744" s="44" t="s">
        <v>8759</v>
      </c>
      <c r="M1744" s="52">
        <v>45952.504166666666</v>
      </c>
      <c r="N1744" s="52">
        <v>45954.500694444447</v>
      </c>
      <c r="O1744" s="44" t="s">
        <v>37</v>
      </c>
      <c r="P1744" s="44" t="s">
        <v>37</v>
      </c>
      <c r="Q1744" s="44" t="s">
        <v>3805</v>
      </c>
      <c r="R1744" s="44" t="s">
        <v>3806</v>
      </c>
      <c r="S1744" s="44" t="s">
        <v>8760</v>
      </c>
      <c r="T1744" s="44" t="s">
        <v>1178</v>
      </c>
      <c r="U1744" s="44">
        <v>32</v>
      </c>
      <c r="V1744" s="44" t="s">
        <v>42</v>
      </c>
      <c r="W1744" s="44" t="str">
        <f>VLOOKUP(D1744,TIPOLOGIA!A:F,6,0)</f>
        <v>TERRESTRE</v>
      </c>
      <c r="X1744" s="44" t="s">
        <v>1927</v>
      </c>
      <c r="Y1744" s="44">
        <v>1</v>
      </c>
      <c r="Z1744" s="63">
        <f>IF(T1744="SOPORTE_TELEFÓNICO",'TARIFAS 2025'!$B$14,IF(V1744="PRINCIPAL",'TARIFAS 2025'!$B$11,IF(V1744="INTERMEDIA",'TARIFAS 2025'!$C$11,IF(V1744="LEJANA",'TARIFAS 2025'!$D$11))))</f>
        <v>31419</v>
      </c>
      <c r="AA1744" s="63">
        <f t="shared" si="28"/>
        <v>31419</v>
      </c>
    </row>
    <row r="1745" spans="1:27" s="35" customFormat="1">
      <c r="A1745" s="44" t="s">
        <v>94</v>
      </c>
      <c r="B1745" s="44" t="str">
        <f>VLOOKUP(A1745,'CENTROS DE COSTOS'!A:D,2,0)</f>
        <v>0036-0002</v>
      </c>
      <c r="C1745" s="44" t="str">
        <f>VLOOKUP(A1745,'CENTROS DE COSTOS'!A:D,3,0)</f>
        <v>Wompi Eje Cafetero</v>
      </c>
      <c r="D1745" s="44">
        <v>63001</v>
      </c>
      <c r="E1745" s="44">
        <v>2915760</v>
      </c>
      <c r="F1745" s="44">
        <v>79524</v>
      </c>
      <c r="G1745" s="44" t="s">
        <v>35</v>
      </c>
      <c r="H1745" s="44" t="s">
        <v>941</v>
      </c>
      <c r="I1745" s="44" t="s">
        <v>124</v>
      </c>
      <c r="J1745" s="44" t="s">
        <v>8761</v>
      </c>
      <c r="K1745" s="44" t="s">
        <v>1174</v>
      </c>
      <c r="L1745" s="44" t="s">
        <v>8762</v>
      </c>
      <c r="M1745" s="52">
        <v>45951.67291666667</v>
      </c>
      <c r="N1745" s="52">
        <v>45954.503472222219</v>
      </c>
      <c r="O1745" s="44" t="s">
        <v>37</v>
      </c>
      <c r="P1745" s="44" t="s">
        <v>37</v>
      </c>
      <c r="Q1745" s="44" t="s">
        <v>3805</v>
      </c>
      <c r="R1745" s="44" t="s">
        <v>3806</v>
      </c>
      <c r="S1745" s="44" t="s">
        <v>8763</v>
      </c>
      <c r="T1745" s="44" t="s">
        <v>1178</v>
      </c>
      <c r="U1745" s="44">
        <v>16</v>
      </c>
      <c r="V1745" s="44" t="s">
        <v>43</v>
      </c>
      <c r="W1745" s="44" t="str">
        <f>VLOOKUP(D1745,TIPOLOGIA!A:F,6,0)</f>
        <v>TERRESTRE</v>
      </c>
      <c r="X1745" s="44" t="s">
        <v>3359</v>
      </c>
      <c r="Y1745" s="44">
        <v>1</v>
      </c>
      <c r="Z1745" s="63">
        <f>IF(T1745="SOPORTE_TELEFÓNICO",'TARIFAS 2025'!$B$14,IF(V1745="PRINCIPAL",'TARIFAS 2025'!$B$11,IF(V1745="INTERMEDIA",'TARIFAS 2025'!$C$11,IF(V1745="LEJANA",'TARIFAS 2025'!$D$11))))</f>
        <v>36351</v>
      </c>
      <c r="AA1745" s="63">
        <f t="shared" si="28"/>
        <v>36351</v>
      </c>
    </row>
    <row r="1746" spans="1:27" s="35" customFormat="1">
      <c r="A1746" s="44" t="s">
        <v>79</v>
      </c>
      <c r="B1746" s="44" t="str">
        <f>VLOOKUP(A1746,'CENTROS DE COSTOS'!A:D,2,0)</f>
        <v>0036-0003</v>
      </c>
      <c r="C1746" s="44" t="str">
        <f>VLOOKUP(A1746,'CENTROS DE COSTOS'!A:D,3,0)</f>
        <v>Wompi Suroccidente</v>
      </c>
      <c r="D1746" s="44">
        <v>76892</v>
      </c>
      <c r="E1746" s="44">
        <v>2924924</v>
      </c>
      <c r="F1746" s="44">
        <v>61001</v>
      </c>
      <c r="G1746" s="44" t="s">
        <v>35</v>
      </c>
      <c r="H1746" s="44" t="s">
        <v>1103</v>
      </c>
      <c r="I1746" s="44" t="s">
        <v>1136</v>
      </c>
      <c r="J1746" s="44" t="s">
        <v>8764</v>
      </c>
      <c r="K1746" s="44" t="s">
        <v>1174</v>
      </c>
      <c r="L1746" s="44" t="s">
        <v>8765</v>
      </c>
      <c r="M1746" s="52">
        <v>45953.4375</v>
      </c>
      <c r="N1746" s="52">
        <v>45954.504166666666</v>
      </c>
      <c r="O1746" s="44" t="s">
        <v>37</v>
      </c>
      <c r="P1746" s="44" t="s">
        <v>37</v>
      </c>
      <c r="Q1746" s="44" t="s">
        <v>3805</v>
      </c>
      <c r="R1746" s="44" t="s">
        <v>3806</v>
      </c>
      <c r="S1746" s="44" t="s">
        <v>8766</v>
      </c>
      <c r="T1746" s="44" t="s">
        <v>1178</v>
      </c>
      <c r="U1746" s="44">
        <v>24</v>
      </c>
      <c r="V1746" s="44" t="s">
        <v>42</v>
      </c>
      <c r="W1746" s="44" t="str">
        <f>VLOOKUP(D1746,TIPOLOGIA!A:F,6,0)</f>
        <v>TERRESTRE</v>
      </c>
      <c r="X1746" s="44" t="s">
        <v>1632</v>
      </c>
      <c r="Y1746" s="44">
        <v>1</v>
      </c>
      <c r="Z1746" s="63">
        <f>IF(T1746="SOPORTE_TELEFÓNICO",'TARIFAS 2025'!$B$14,IF(V1746="PRINCIPAL",'TARIFAS 2025'!$B$11,IF(V1746="INTERMEDIA",'TARIFAS 2025'!$C$11,IF(V1746="LEJANA",'TARIFAS 2025'!$D$11))))</f>
        <v>31419</v>
      </c>
      <c r="AA1746" s="63">
        <f t="shared" si="28"/>
        <v>31419</v>
      </c>
    </row>
    <row r="1747" spans="1:27" s="35" customFormat="1">
      <c r="A1747" s="44" t="s">
        <v>100</v>
      </c>
      <c r="B1747" s="44" t="str">
        <f>VLOOKUP(A1747,'CENTROS DE COSTOS'!A:D,2,0)</f>
        <v>0036-0006</v>
      </c>
      <c r="C1747" s="44" t="str">
        <f>VLOOKUP(A1747,'CENTROS DE COSTOS'!A:D,3,0)</f>
        <v>Wompi Oriente</v>
      </c>
      <c r="D1747" s="44">
        <v>50001</v>
      </c>
      <c r="E1747" s="44">
        <v>2926128</v>
      </c>
      <c r="F1747" s="44">
        <v>63559</v>
      </c>
      <c r="G1747" s="44" t="s">
        <v>35</v>
      </c>
      <c r="H1747" s="44" t="s">
        <v>816</v>
      </c>
      <c r="I1747" s="44" t="s">
        <v>100</v>
      </c>
      <c r="J1747" s="44" t="s">
        <v>8767</v>
      </c>
      <c r="K1747" s="44" t="s">
        <v>1174</v>
      </c>
      <c r="L1747" s="44" t="s">
        <v>8768</v>
      </c>
      <c r="M1747" s="52">
        <v>45953.518750000003</v>
      </c>
      <c r="N1747" s="52">
        <v>45954.505555555559</v>
      </c>
      <c r="O1747" s="44" t="s">
        <v>37</v>
      </c>
      <c r="P1747" s="44" t="s">
        <v>37</v>
      </c>
      <c r="Q1747" s="44" t="s">
        <v>3805</v>
      </c>
      <c r="R1747" s="44" t="s">
        <v>3806</v>
      </c>
      <c r="S1747" s="44" t="s">
        <v>8769</v>
      </c>
      <c r="T1747" s="44" t="s">
        <v>1178</v>
      </c>
      <c r="U1747" s="44">
        <v>24</v>
      </c>
      <c r="V1747" s="44" t="s">
        <v>42</v>
      </c>
      <c r="W1747" s="44" t="str">
        <f>VLOOKUP(D1747,TIPOLOGIA!A:F,6,0)</f>
        <v>TERRESTRE</v>
      </c>
      <c r="X1747" s="44" t="s">
        <v>1554</v>
      </c>
      <c r="Y1747" s="44">
        <v>1</v>
      </c>
      <c r="Z1747" s="63">
        <f>IF(T1747="SOPORTE_TELEFÓNICO",'TARIFAS 2025'!$B$14,IF(V1747="PRINCIPAL",'TARIFAS 2025'!$B$11,IF(V1747="INTERMEDIA",'TARIFAS 2025'!$C$11,IF(V1747="LEJANA",'TARIFAS 2025'!$D$11))))</f>
        <v>31419</v>
      </c>
      <c r="AA1747" s="63">
        <f t="shared" si="28"/>
        <v>31419</v>
      </c>
    </row>
    <row r="1748" spans="1:27" s="35" customFormat="1">
      <c r="A1748" s="44" t="s">
        <v>88</v>
      </c>
      <c r="B1748" s="44" t="str">
        <f>VLOOKUP(A1748,'CENTROS DE COSTOS'!A:D,2,0)</f>
        <v>0036-0002</v>
      </c>
      <c r="C1748" s="44" t="str">
        <f>VLOOKUP(A1748,'CENTROS DE COSTOS'!A:D,3,0)</f>
        <v>Wompi Eje Cafetero</v>
      </c>
      <c r="D1748" s="44">
        <v>17001</v>
      </c>
      <c r="E1748" s="44">
        <v>2912750</v>
      </c>
      <c r="F1748" s="44">
        <v>30896</v>
      </c>
      <c r="G1748" s="44" t="s">
        <v>35</v>
      </c>
      <c r="H1748" s="44" t="s">
        <v>128</v>
      </c>
      <c r="I1748" s="44" t="s">
        <v>88</v>
      </c>
      <c r="J1748" s="44" t="s">
        <v>8770</v>
      </c>
      <c r="K1748" s="44" t="s">
        <v>1174</v>
      </c>
      <c r="L1748" s="44" t="s">
        <v>8771</v>
      </c>
      <c r="M1748" s="52">
        <v>45951.459722222222</v>
      </c>
      <c r="N1748" s="52">
        <v>45954.506249999999</v>
      </c>
      <c r="O1748" s="44" t="s">
        <v>37</v>
      </c>
      <c r="P1748" s="44" t="s">
        <v>37</v>
      </c>
      <c r="Q1748" s="44" t="s">
        <v>3805</v>
      </c>
      <c r="R1748" s="44" t="s">
        <v>3806</v>
      </c>
      <c r="S1748" s="44" t="s">
        <v>8772</v>
      </c>
      <c r="T1748" s="44" t="s">
        <v>1178</v>
      </c>
      <c r="U1748" s="44">
        <v>56</v>
      </c>
      <c r="V1748" s="44" t="s">
        <v>42</v>
      </c>
      <c r="W1748" s="44" t="str">
        <f>VLOOKUP(D1748,TIPOLOGIA!A:F,6,0)</f>
        <v>TERRESTRE</v>
      </c>
      <c r="X1748" s="44" t="s">
        <v>2646</v>
      </c>
      <c r="Y1748" s="44">
        <v>1</v>
      </c>
      <c r="Z1748" s="63">
        <f>IF(T1748="SOPORTE_TELEFÓNICO",'TARIFAS 2025'!$B$14,IF(V1748="PRINCIPAL",'TARIFAS 2025'!$B$11,IF(V1748="INTERMEDIA",'TARIFAS 2025'!$C$11,IF(V1748="LEJANA",'TARIFAS 2025'!$D$11))))</f>
        <v>31419</v>
      </c>
      <c r="AA1748" s="63">
        <f t="shared" si="28"/>
        <v>31419</v>
      </c>
    </row>
    <row r="1749" spans="1:27" s="35" customFormat="1">
      <c r="A1749" s="44" t="s">
        <v>99</v>
      </c>
      <c r="B1749" s="44" t="str">
        <f>VLOOKUP(A1749,'CENTROS DE COSTOS'!A:D,2,0)</f>
        <v>0036-0001</v>
      </c>
      <c r="C1749" s="44" t="str">
        <f>VLOOKUP(A1749,'CENTROS DE COSTOS'!A:D,3,0)</f>
        <v>Wompi Costa</v>
      </c>
      <c r="D1749" s="44">
        <v>44874</v>
      </c>
      <c r="E1749" s="44">
        <v>2898291</v>
      </c>
      <c r="F1749" s="44">
        <v>16887</v>
      </c>
      <c r="G1749" s="44" t="s">
        <v>35</v>
      </c>
      <c r="H1749" s="44" t="s">
        <v>776</v>
      </c>
      <c r="I1749" s="44" t="s">
        <v>284</v>
      </c>
      <c r="J1749" s="44" t="s">
        <v>3058</v>
      </c>
      <c r="K1749" s="44" t="s">
        <v>1174</v>
      </c>
      <c r="L1749" s="44" t="s">
        <v>8773</v>
      </c>
      <c r="M1749" s="52">
        <v>45947.67083333333</v>
      </c>
      <c r="N1749" s="52">
        <v>45954.507638888892</v>
      </c>
      <c r="O1749" s="44" t="s">
        <v>37</v>
      </c>
      <c r="P1749" s="44" t="s">
        <v>37</v>
      </c>
      <c r="Q1749" s="44" t="s">
        <v>3805</v>
      </c>
      <c r="R1749" s="44" t="s">
        <v>3806</v>
      </c>
      <c r="S1749" s="44" t="s">
        <v>8774</v>
      </c>
      <c r="T1749" s="44" t="s">
        <v>3828</v>
      </c>
      <c r="U1749" s="44">
        <v>24</v>
      </c>
      <c r="V1749" s="44" t="s">
        <v>43</v>
      </c>
      <c r="W1749" s="44" t="str">
        <f>VLOOKUP(D1749,TIPOLOGIA!A:F,6,0)</f>
        <v>TERRESTRE</v>
      </c>
      <c r="X1749" s="44" t="s">
        <v>1440</v>
      </c>
      <c r="Y1749" s="44">
        <v>1</v>
      </c>
      <c r="Z1749" s="63">
        <f>IF(T1749="SOPORTE_TELEFÓNICO",'TARIFAS 2025'!$B$14,IF(V1749="PRINCIPAL",'TARIFAS 2025'!$B$11,IF(V1749="INTERMEDIA",'TARIFAS 2025'!$C$11,IF(V1749="LEJANA",'TARIFAS 2025'!$D$11))))</f>
        <v>36351</v>
      </c>
      <c r="AA1749" s="63">
        <f t="shared" si="28"/>
        <v>36351</v>
      </c>
    </row>
    <row r="1750" spans="1:27" s="35" customFormat="1">
      <c r="A1750" s="44" t="s">
        <v>98</v>
      </c>
      <c r="B1750" s="44" t="str">
        <f>VLOOKUP(A1750,'CENTROS DE COSTOS'!A:D,2,0)</f>
        <v>0036-0007</v>
      </c>
      <c r="C1750" s="44" t="str">
        <f>VLOOKUP(A1750,'CENTROS DE COSTOS'!A:D,3,0)</f>
        <v>Wompi Santander</v>
      </c>
      <c r="D1750" s="44">
        <v>15837</v>
      </c>
      <c r="E1750" s="44">
        <v>2899991</v>
      </c>
      <c r="F1750" s="44">
        <v>10084</v>
      </c>
      <c r="G1750" s="44" t="s">
        <v>35</v>
      </c>
      <c r="H1750" s="44" t="s">
        <v>324</v>
      </c>
      <c r="I1750" s="44" t="s">
        <v>434</v>
      </c>
      <c r="J1750" s="44" t="s">
        <v>8775</v>
      </c>
      <c r="K1750" s="44" t="s">
        <v>1174</v>
      </c>
      <c r="L1750" s="44" t="s">
        <v>8776</v>
      </c>
      <c r="M1750" s="52">
        <v>45950.333333333336</v>
      </c>
      <c r="N1750" s="52">
        <v>45954.509027777778</v>
      </c>
      <c r="O1750" s="44" t="s">
        <v>37</v>
      </c>
      <c r="P1750" s="44" t="s">
        <v>37</v>
      </c>
      <c r="Q1750" s="44" t="s">
        <v>3805</v>
      </c>
      <c r="R1750" s="44" t="s">
        <v>3806</v>
      </c>
      <c r="S1750" s="44" t="s">
        <v>8777</v>
      </c>
      <c r="T1750" s="44" t="s">
        <v>3828</v>
      </c>
      <c r="U1750" s="44">
        <v>64</v>
      </c>
      <c r="V1750" s="44" t="s">
        <v>43</v>
      </c>
      <c r="W1750" s="44" t="str">
        <f>VLOOKUP(D1750,TIPOLOGIA!A:F,6,0)</f>
        <v>TERRESTRE</v>
      </c>
      <c r="X1750" s="44" t="s">
        <v>4908</v>
      </c>
      <c r="Y1750" s="44">
        <v>1</v>
      </c>
      <c r="Z1750" s="63">
        <f>IF(T1750="SOPORTE_TELEFÓNICO",'TARIFAS 2025'!$B$14,IF(V1750="PRINCIPAL",'TARIFAS 2025'!$B$11,IF(V1750="INTERMEDIA",'TARIFAS 2025'!$C$11,IF(V1750="LEJANA",'TARIFAS 2025'!$D$11))))</f>
        <v>36351</v>
      </c>
      <c r="AA1750" s="63">
        <f t="shared" si="28"/>
        <v>36351</v>
      </c>
    </row>
    <row r="1751" spans="1:27" s="35" customFormat="1">
      <c r="A1751" s="44" t="s">
        <v>79</v>
      </c>
      <c r="B1751" s="44" t="str">
        <f>VLOOKUP(A1751,'CENTROS DE COSTOS'!A:D,2,0)</f>
        <v>0036-0003</v>
      </c>
      <c r="C1751" s="44" t="str">
        <f>VLOOKUP(A1751,'CENTROS DE COSTOS'!A:D,3,0)</f>
        <v>Wompi Suroccidente</v>
      </c>
      <c r="D1751" s="44">
        <v>19075</v>
      </c>
      <c r="E1751" s="44">
        <v>2863837</v>
      </c>
      <c r="F1751" s="44">
        <v>63761</v>
      </c>
      <c r="G1751" s="44" t="s">
        <v>35</v>
      </c>
      <c r="H1751" s="44" t="s">
        <v>500</v>
      </c>
      <c r="I1751" s="44" t="s">
        <v>502</v>
      </c>
      <c r="J1751" s="44" t="s">
        <v>8778</v>
      </c>
      <c r="K1751" s="44" t="s">
        <v>1174</v>
      </c>
      <c r="L1751" s="44" t="s">
        <v>8779</v>
      </c>
      <c r="M1751" s="52">
        <v>45939.538194444445</v>
      </c>
      <c r="N1751" s="52">
        <v>45954.510416666664</v>
      </c>
      <c r="O1751" s="44" t="s">
        <v>37</v>
      </c>
      <c r="P1751" s="44" t="s">
        <v>37</v>
      </c>
      <c r="Q1751" s="44" t="s">
        <v>3805</v>
      </c>
      <c r="R1751" s="44" t="s">
        <v>3806</v>
      </c>
      <c r="S1751" s="44" t="s">
        <v>8780</v>
      </c>
      <c r="T1751" s="44" t="s">
        <v>3828</v>
      </c>
      <c r="U1751" s="44">
        <v>16</v>
      </c>
      <c r="V1751" s="44" t="s">
        <v>44</v>
      </c>
      <c r="W1751" s="44" t="str">
        <f>VLOOKUP(D1751,TIPOLOGIA!A:F,6,0)</f>
        <v>TERRESTRE</v>
      </c>
      <c r="X1751" s="44" t="s">
        <v>4908</v>
      </c>
      <c r="Y1751" s="44">
        <v>1</v>
      </c>
      <c r="Z1751" s="63">
        <f>IF(T1751="SOPORTE_TELEFÓNICO",'TARIFAS 2025'!$B$14,IF(V1751="PRINCIPAL",'TARIFAS 2025'!$B$11,IF(V1751="INTERMEDIA",'TARIFAS 2025'!$C$11,IF(V1751="LEJANA",'TARIFAS 2025'!$D$11))))</f>
        <v>40250</v>
      </c>
      <c r="AA1751" s="63">
        <f t="shared" si="28"/>
        <v>40250</v>
      </c>
    </row>
    <row r="1752" spans="1:27" s="35" customFormat="1">
      <c r="A1752" s="44" t="s">
        <v>79</v>
      </c>
      <c r="B1752" s="44" t="str">
        <f>VLOOKUP(A1752,'CENTROS DE COSTOS'!A:D,2,0)</f>
        <v>0036-0003</v>
      </c>
      <c r="C1752" s="44" t="str">
        <f>VLOOKUP(A1752,'CENTROS DE COSTOS'!A:D,3,0)</f>
        <v>Wompi Suroccidente</v>
      </c>
      <c r="D1752" s="44">
        <v>76001</v>
      </c>
      <c r="E1752" s="44">
        <v>2927432</v>
      </c>
      <c r="F1752" s="44">
        <v>79362</v>
      </c>
      <c r="G1752" s="44" t="s">
        <v>35</v>
      </c>
      <c r="H1752" s="44" t="s">
        <v>1103</v>
      </c>
      <c r="I1752" s="44" t="s">
        <v>79</v>
      </c>
      <c r="J1752" s="44" t="s">
        <v>8781</v>
      </c>
      <c r="K1752" s="44" t="s">
        <v>1174</v>
      </c>
      <c r="L1752" s="44" t="s">
        <v>8782</v>
      </c>
      <c r="M1752" s="52">
        <v>45953.640972222223</v>
      </c>
      <c r="N1752" s="52">
        <v>45954.512499999997</v>
      </c>
      <c r="O1752" s="44" t="s">
        <v>37</v>
      </c>
      <c r="P1752" s="44" t="s">
        <v>37</v>
      </c>
      <c r="Q1752" s="44" t="s">
        <v>3805</v>
      </c>
      <c r="R1752" s="44" t="s">
        <v>3806</v>
      </c>
      <c r="S1752" s="44" t="s">
        <v>8783</v>
      </c>
      <c r="T1752" s="44" t="s">
        <v>1178</v>
      </c>
      <c r="U1752" s="44">
        <v>8</v>
      </c>
      <c r="V1752" s="44" t="s">
        <v>42</v>
      </c>
      <c r="W1752" s="44" t="str">
        <f>VLOOKUP(D1752,TIPOLOGIA!A:F,6,0)</f>
        <v>TERRESTRE</v>
      </c>
      <c r="X1752" s="44" t="s">
        <v>5226</v>
      </c>
      <c r="Y1752" s="44">
        <v>1</v>
      </c>
      <c r="Z1752" s="63">
        <f>IF(T1752="SOPORTE_TELEFÓNICO",'TARIFAS 2025'!$B$14,IF(V1752="PRINCIPAL",'TARIFAS 2025'!$B$11,IF(V1752="INTERMEDIA",'TARIFAS 2025'!$C$11,IF(V1752="LEJANA",'TARIFAS 2025'!$D$11))))</f>
        <v>31419</v>
      </c>
      <c r="AA1752" s="63">
        <f t="shared" si="28"/>
        <v>31419</v>
      </c>
    </row>
    <row r="1753" spans="1:27" s="35" customFormat="1">
      <c r="A1753" s="44" t="s">
        <v>73</v>
      </c>
      <c r="B1753" s="44" t="str">
        <f>VLOOKUP(A1753,'CENTROS DE COSTOS'!A:D,2,0)</f>
        <v>0036-0004</v>
      </c>
      <c r="C1753" s="44" t="str">
        <f>VLOOKUP(A1753,'CENTROS DE COSTOS'!A:D,3,0)</f>
        <v>Wompi Centro</v>
      </c>
      <c r="D1753" s="44">
        <v>11001</v>
      </c>
      <c r="E1753" s="44">
        <v>2926318</v>
      </c>
      <c r="F1753" s="44">
        <v>66043</v>
      </c>
      <c r="G1753" s="44" t="s">
        <v>35</v>
      </c>
      <c r="H1753" s="44" t="s">
        <v>620</v>
      </c>
      <c r="I1753" s="44" t="s">
        <v>2057</v>
      </c>
      <c r="J1753" s="44" t="s">
        <v>8784</v>
      </c>
      <c r="K1753" s="44" t="s">
        <v>1174</v>
      </c>
      <c r="L1753" s="44" t="s">
        <v>8785</v>
      </c>
      <c r="M1753" s="52">
        <v>45953.552777777775</v>
      </c>
      <c r="N1753" s="52">
        <v>45954.532638888886</v>
      </c>
      <c r="O1753" s="44" t="s">
        <v>37</v>
      </c>
      <c r="P1753" s="44" t="s">
        <v>37</v>
      </c>
      <c r="Q1753" s="44" t="s">
        <v>3805</v>
      </c>
      <c r="R1753" s="44" t="s">
        <v>3806</v>
      </c>
      <c r="S1753" s="44" t="s">
        <v>8786</v>
      </c>
      <c r="T1753" s="44" t="s">
        <v>1178</v>
      </c>
      <c r="U1753" s="44">
        <v>8</v>
      </c>
      <c r="V1753" s="44" t="s">
        <v>42</v>
      </c>
      <c r="W1753" s="44" t="str">
        <f>VLOOKUP(D1753,TIPOLOGIA!A:F,6,0)</f>
        <v>TERRESTRE</v>
      </c>
      <c r="X1753" s="44" t="s">
        <v>2026</v>
      </c>
      <c r="Y1753" s="44">
        <v>1</v>
      </c>
      <c r="Z1753" s="63">
        <f>IF(T1753="SOPORTE_TELEFÓNICO",'TARIFAS 2025'!$B$14,IF(V1753="PRINCIPAL",'TARIFAS 2025'!$B$11,IF(V1753="INTERMEDIA",'TARIFAS 2025'!$C$11,IF(V1753="LEJANA",'TARIFAS 2025'!$D$11))))</f>
        <v>31419</v>
      </c>
      <c r="AA1753" s="63">
        <f t="shared" si="28"/>
        <v>31419</v>
      </c>
    </row>
    <row r="1754" spans="1:27" s="35" customFormat="1">
      <c r="A1754" s="44" t="s">
        <v>79</v>
      </c>
      <c r="B1754" s="44" t="str">
        <f>VLOOKUP(A1754,'CENTROS DE COSTOS'!A:D,2,0)</f>
        <v>0036-0003</v>
      </c>
      <c r="C1754" s="44" t="str">
        <f>VLOOKUP(A1754,'CENTROS DE COSTOS'!A:D,3,0)</f>
        <v>Wompi Suroccidente</v>
      </c>
      <c r="D1754" s="44">
        <v>76001</v>
      </c>
      <c r="E1754" s="44">
        <v>2924454</v>
      </c>
      <c r="F1754" s="44">
        <v>11471</v>
      </c>
      <c r="G1754" s="44" t="s">
        <v>35</v>
      </c>
      <c r="H1754" s="44" t="s">
        <v>1103</v>
      </c>
      <c r="I1754" s="44" t="s">
        <v>79</v>
      </c>
      <c r="J1754" s="44" t="s">
        <v>8787</v>
      </c>
      <c r="K1754" s="44" t="s">
        <v>1174</v>
      </c>
      <c r="L1754" s="44" t="s">
        <v>8788</v>
      </c>
      <c r="M1754" s="52">
        <v>45953.415972222225</v>
      </c>
      <c r="N1754" s="52">
        <v>45954.550694444442</v>
      </c>
      <c r="O1754" s="44" t="s">
        <v>37</v>
      </c>
      <c r="P1754" s="44" t="s">
        <v>37</v>
      </c>
      <c r="Q1754" s="44" t="s">
        <v>3805</v>
      </c>
      <c r="R1754" s="44" t="s">
        <v>3806</v>
      </c>
      <c r="S1754" s="44" t="s">
        <v>8789</v>
      </c>
      <c r="T1754" s="44" t="s">
        <v>1178</v>
      </c>
      <c r="U1754" s="44">
        <v>64</v>
      </c>
      <c r="V1754" s="44" t="s">
        <v>42</v>
      </c>
      <c r="W1754" s="44" t="str">
        <f>VLOOKUP(D1754,TIPOLOGIA!A:F,6,0)</f>
        <v>TERRESTRE</v>
      </c>
      <c r="X1754" s="44" t="s">
        <v>8790</v>
      </c>
      <c r="Y1754" s="44">
        <v>1</v>
      </c>
      <c r="Z1754" s="63">
        <f>IF(T1754="SOPORTE_TELEFÓNICO",'TARIFAS 2025'!$B$14,IF(V1754="PRINCIPAL",'TARIFAS 2025'!$B$11,IF(V1754="INTERMEDIA",'TARIFAS 2025'!$C$11,IF(V1754="LEJANA",'TARIFAS 2025'!$D$11))))</f>
        <v>31419</v>
      </c>
      <c r="AA1754" s="63">
        <f t="shared" si="28"/>
        <v>31419</v>
      </c>
    </row>
    <row r="1755" spans="1:27" s="35" customFormat="1">
      <c r="A1755" s="44" t="s">
        <v>79</v>
      </c>
      <c r="B1755" s="44" t="str">
        <f>VLOOKUP(A1755,'CENTROS DE COSTOS'!A:D,2,0)</f>
        <v>0036-0003</v>
      </c>
      <c r="C1755" s="44" t="str">
        <f>VLOOKUP(A1755,'CENTROS DE COSTOS'!A:D,3,0)</f>
        <v>Wompi Suroccidente</v>
      </c>
      <c r="D1755" s="44">
        <v>19780</v>
      </c>
      <c r="E1755" s="44">
        <v>2897729</v>
      </c>
      <c r="F1755" s="44">
        <v>12176</v>
      </c>
      <c r="G1755" s="44" t="s">
        <v>35</v>
      </c>
      <c r="H1755" s="44" t="s">
        <v>500</v>
      </c>
      <c r="I1755" s="44" t="s">
        <v>505</v>
      </c>
      <c r="J1755" s="44" t="s">
        <v>8791</v>
      </c>
      <c r="K1755" s="44" t="s">
        <v>1174</v>
      </c>
      <c r="L1755" s="44" t="s">
        <v>8792</v>
      </c>
      <c r="M1755" s="52">
        <v>45947.605555555558</v>
      </c>
      <c r="N1755" s="52">
        <v>45954.577777777777</v>
      </c>
      <c r="O1755" s="44" t="s">
        <v>37</v>
      </c>
      <c r="P1755" s="44" t="s">
        <v>37</v>
      </c>
      <c r="Q1755" s="44" t="s">
        <v>3805</v>
      </c>
      <c r="R1755" s="44" t="s">
        <v>3806</v>
      </c>
      <c r="S1755" s="44" t="s">
        <v>8793</v>
      </c>
      <c r="T1755" s="44" t="s">
        <v>3828</v>
      </c>
      <c r="U1755" s="44">
        <v>40</v>
      </c>
      <c r="V1755" s="44" t="s">
        <v>44</v>
      </c>
      <c r="W1755" s="44" t="str">
        <f>VLOOKUP(D1755,TIPOLOGIA!A:F,6,0)</f>
        <v>TERRESTRE</v>
      </c>
      <c r="X1755" s="44" t="s">
        <v>6708</v>
      </c>
      <c r="Y1755" s="44">
        <v>1</v>
      </c>
      <c r="Z1755" s="63">
        <f>IF(T1755="SOPORTE_TELEFÓNICO",'TARIFAS 2025'!$B$14,IF(V1755="PRINCIPAL",'TARIFAS 2025'!$B$11,IF(V1755="INTERMEDIA",'TARIFAS 2025'!$C$11,IF(V1755="LEJANA",'TARIFAS 2025'!$D$11))))</f>
        <v>40250</v>
      </c>
      <c r="AA1755" s="63">
        <f t="shared" si="28"/>
        <v>40250</v>
      </c>
    </row>
    <row r="1756" spans="1:27" s="35" customFormat="1">
      <c r="A1756" s="44" t="s">
        <v>73</v>
      </c>
      <c r="B1756" s="44" t="str">
        <f>VLOOKUP(A1756,'CENTROS DE COSTOS'!A:D,2,0)</f>
        <v>0036-0004</v>
      </c>
      <c r="C1756" s="44" t="str">
        <f>VLOOKUP(A1756,'CENTROS DE COSTOS'!A:D,3,0)</f>
        <v>Wompi Centro</v>
      </c>
      <c r="D1756" s="44">
        <v>25053</v>
      </c>
      <c r="E1756" s="44">
        <v>2919785</v>
      </c>
      <c r="F1756" s="44">
        <v>11704</v>
      </c>
      <c r="G1756" s="44" t="s">
        <v>35</v>
      </c>
      <c r="H1756" s="44" t="s">
        <v>620</v>
      </c>
      <c r="I1756" s="44" t="s">
        <v>630</v>
      </c>
      <c r="J1756" s="44" t="s">
        <v>8794</v>
      </c>
      <c r="K1756" s="44" t="s">
        <v>1174</v>
      </c>
      <c r="L1756" s="44" t="s">
        <v>8795</v>
      </c>
      <c r="M1756" s="52">
        <v>45952.499305555553</v>
      </c>
      <c r="N1756" s="52">
        <v>45954.578472222223</v>
      </c>
      <c r="O1756" s="44" t="s">
        <v>37</v>
      </c>
      <c r="P1756" s="44" t="s">
        <v>37</v>
      </c>
      <c r="Q1756" s="44" t="s">
        <v>3805</v>
      </c>
      <c r="R1756" s="44" t="s">
        <v>3806</v>
      </c>
      <c r="S1756" s="44" t="s">
        <v>8796</v>
      </c>
      <c r="T1756" s="44" t="s">
        <v>3828</v>
      </c>
      <c r="U1756" s="44">
        <v>32</v>
      </c>
      <c r="V1756" s="44" t="s">
        <v>43</v>
      </c>
      <c r="W1756" s="44" t="str">
        <f>VLOOKUP(D1756,TIPOLOGIA!A:F,6,0)</f>
        <v>TERRESTRE</v>
      </c>
      <c r="X1756" s="44" t="s">
        <v>4908</v>
      </c>
      <c r="Y1756" s="44">
        <v>1</v>
      </c>
      <c r="Z1756" s="63">
        <f>IF(T1756="SOPORTE_TELEFÓNICO",'TARIFAS 2025'!$B$14,IF(V1756="PRINCIPAL",'TARIFAS 2025'!$B$11,IF(V1756="INTERMEDIA",'TARIFAS 2025'!$C$11,IF(V1756="LEJANA",'TARIFAS 2025'!$D$11))))</f>
        <v>36351</v>
      </c>
      <c r="AA1756" s="63">
        <f t="shared" si="28"/>
        <v>36351</v>
      </c>
    </row>
    <row r="1757" spans="1:27" s="35" customFormat="1">
      <c r="A1757" s="44" t="s">
        <v>79</v>
      </c>
      <c r="B1757" s="44" t="str">
        <f>VLOOKUP(A1757,'CENTROS DE COSTOS'!A:D,2,0)</f>
        <v>0036-0003</v>
      </c>
      <c r="C1757" s="44" t="str">
        <f>VLOOKUP(A1757,'CENTROS DE COSTOS'!A:D,3,0)</f>
        <v>Wompi Suroccidente</v>
      </c>
      <c r="D1757" s="44">
        <v>19780</v>
      </c>
      <c r="E1757" s="44">
        <v>2899102</v>
      </c>
      <c r="F1757" s="44">
        <v>38438</v>
      </c>
      <c r="G1757" s="44" t="s">
        <v>35</v>
      </c>
      <c r="H1757" s="44" t="s">
        <v>500</v>
      </c>
      <c r="I1757" s="44" t="s">
        <v>505</v>
      </c>
      <c r="J1757" s="44" t="s">
        <v>3127</v>
      </c>
      <c r="K1757" s="44" t="s">
        <v>1174</v>
      </c>
      <c r="L1757" s="44" t="s">
        <v>8797</v>
      </c>
      <c r="M1757" s="52">
        <v>45950.333333333336</v>
      </c>
      <c r="N1757" s="52">
        <v>45954.578472222223</v>
      </c>
      <c r="O1757" s="44" t="s">
        <v>37</v>
      </c>
      <c r="P1757" s="44" t="s">
        <v>37</v>
      </c>
      <c r="Q1757" s="44" t="s">
        <v>3805</v>
      </c>
      <c r="R1757" s="44" t="s">
        <v>3806</v>
      </c>
      <c r="S1757" s="44" t="s">
        <v>8798</v>
      </c>
      <c r="T1757" s="44" t="s">
        <v>3828</v>
      </c>
      <c r="U1757" s="44">
        <v>48</v>
      </c>
      <c r="V1757" s="44" t="s">
        <v>44</v>
      </c>
      <c r="W1757" s="44" t="str">
        <f>VLOOKUP(D1757,TIPOLOGIA!A:F,6,0)</f>
        <v>TERRESTRE</v>
      </c>
      <c r="X1757" s="44" t="s">
        <v>5226</v>
      </c>
      <c r="Y1757" s="44">
        <v>1</v>
      </c>
      <c r="Z1757" s="63">
        <f>IF(T1757="SOPORTE_TELEFÓNICO",'TARIFAS 2025'!$B$14,IF(V1757="PRINCIPAL",'TARIFAS 2025'!$B$11,IF(V1757="INTERMEDIA",'TARIFAS 2025'!$C$11,IF(V1757="LEJANA",'TARIFAS 2025'!$D$11))))</f>
        <v>40250</v>
      </c>
      <c r="AA1757" s="63">
        <f t="shared" si="28"/>
        <v>40250</v>
      </c>
    </row>
    <row r="1758" spans="1:27" s="35" customFormat="1">
      <c r="A1758" s="44" t="s">
        <v>73</v>
      </c>
      <c r="B1758" s="44" t="str">
        <f>VLOOKUP(A1758,'CENTROS DE COSTOS'!A:D,2,0)</f>
        <v>0036-0004</v>
      </c>
      <c r="C1758" s="44" t="str">
        <f>VLOOKUP(A1758,'CENTROS DE COSTOS'!A:D,3,0)</f>
        <v>Wompi Centro</v>
      </c>
      <c r="D1758" s="44">
        <v>25290</v>
      </c>
      <c r="E1758" s="44">
        <v>2916509</v>
      </c>
      <c r="F1758" s="44">
        <v>58513</v>
      </c>
      <c r="G1758" s="44" t="s">
        <v>35</v>
      </c>
      <c r="H1758" s="44" t="s">
        <v>620</v>
      </c>
      <c r="I1758" s="44" t="s">
        <v>654</v>
      </c>
      <c r="J1758" s="44" t="s">
        <v>8799</v>
      </c>
      <c r="K1758" s="44" t="s">
        <v>1174</v>
      </c>
      <c r="L1758" s="44" t="s">
        <v>8800</v>
      </c>
      <c r="M1758" s="52">
        <v>45952.333333333336</v>
      </c>
      <c r="N1758" s="52">
        <v>45954.57916666667</v>
      </c>
      <c r="O1758" s="44" t="s">
        <v>37</v>
      </c>
      <c r="P1758" s="44" t="s">
        <v>37</v>
      </c>
      <c r="Q1758" s="44" t="s">
        <v>3805</v>
      </c>
      <c r="R1758" s="44" t="s">
        <v>3806</v>
      </c>
      <c r="S1758" s="44" t="s">
        <v>8801</v>
      </c>
      <c r="T1758" s="44" t="s">
        <v>3828</v>
      </c>
      <c r="U1758" s="44">
        <v>40</v>
      </c>
      <c r="V1758" s="44" t="s">
        <v>43</v>
      </c>
      <c r="W1758" s="44" t="str">
        <f>VLOOKUP(D1758,TIPOLOGIA!A:F,6,0)</f>
        <v>TERRESTRE</v>
      </c>
      <c r="X1758" s="44" t="s">
        <v>8802</v>
      </c>
      <c r="Y1758" s="44">
        <v>1</v>
      </c>
      <c r="Z1758" s="63">
        <f>IF(T1758="SOPORTE_TELEFÓNICO",'TARIFAS 2025'!$B$14,IF(V1758="PRINCIPAL",'TARIFAS 2025'!$B$11,IF(V1758="INTERMEDIA",'TARIFAS 2025'!$C$11,IF(V1758="LEJANA",'TARIFAS 2025'!$D$11))))</f>
        <v>36351</v>
      </c>
      <c r="AA1758" s="63">
        <f t="shared" si="28"/>
        <v>36351</v>
      </c>
    </row>
    <row r="1759" spans="1:27" s="35" customFormat="1">
      <c r="A1759" s="44" t="s">
        <v>70</v>
      </c>
      <c r="B1759" s="44" t="str">
        <f>VLOOKUP(A1759,'CENTROS DE COSTOS'!A:D,2,0)</f>
        <v>0036-0001</v>
      </c>
      <c r="C1759" s="44" t="str">
        <f>VLOOKUP(A1759,'CENTROS DE COSTOS'!A:D,3,0)</f>
        <v>Wompi Costa</v>
      </c>
      <c r="D1759" s="44">
        <v>8634</v>
      </c>
      <c r="E1759" s="44">
        <v>2915919</v>
      </c>
      <c r="F1759" s="44">
        <v>60052</v>
      </c>
      <c r="G1759" s="44" t="s">
        <v>35</v>
      </c>
      <c r="H1759" s="44" t="s">
        <v>255</v>
      </c>
      <c r="I1759" s="44" t="s">
        <v>269</v>
      </c>
      <c r="J1759" s="44" t="s">
        <v>8507</v>
      </c>
      <c r="K1759" s="44" t="s">
        <v>1174</v>
      </c>
      <c r="L1759" s="44" t="s">
        <v>8803</v>
      </c>
      <c r="M1759" s="52">
        <v>45951.688194444447</v>
      </c>
      <c r="N1759" s="52">
        <v>45954.579861111109</v>
      </c>
      <c r="O1759" s="44" t="s">
        <v>37</v>
      </c>
      <c r="P1759" s="44" t="s">
        <v>37</v>
      </c>
      <c r="Q1759" s="44" t="s">
        <v>3805</v>
      </c>
      <c r="R1759" s="44" t="s">
        <v>3806</v>
      </c>
      <c r="S1759" s="44" t="s">
        <v>8804</v>
      </c>
      <c r="T1759" s="44" t="s">
        <v>3828</v>
      </c>
      <c r="U1759" s="44">
        <v>48</v>
      </c>
      <c r="V1759" s="44" t="s">
        <v>43</v>
      </c>
      <c r="W1759" s="44" t="str">
        <f>VLOOKUP(D1759,TIPOLOGIA!A:F,6,0)</f>
        <v>TERRESTRE</v>
      </c>
      <c r="X1759" s="44" t="s">
        <v>8802</v>
      </c>
      <c r="Y1759" s="44">
        <v>1</v>
      </c>
      <c r="Z1759" s="63">
        <f>IF(T1759="SOPORTE_TELEFÓNICO",'TARIFAS 2025'!$B$14,IF(V1759="PRINCIPAL",'TARIFAS 2025'!$B$11,IF(V1759="INTERMEDIA",'TARIFAS 2025'!$C$11,IF(V1759="LEJANA",'TARIFAS 2025'!$D$11))))</f>
        <v>36351</v>
      </c>
      <c r="AA1759" s="63">
        <f t="shared" si="28"/>
        <v>36351</v>
      </c>
    </row>
    <row r="1760" spans="1:27" s="35" customFormat="1">
      <c r="A1760" s="44" t="s">
        <v>73</v>
      </c>
      <c r="B1760" s="44" t="str">
        <f>VLOOKUP(A1760,'CENTROS DE COSTOS'!A:D,2,0)</f>
        <v>0036-0004</v>
      </c>
      <c r="C1760" s="44" t="str">
        <f>VLOOKUP(A1760,'CENTROS DE COSTOS'!A:D,3,0)</f>
        <v>Wompi Centro</v>
      </c>
      <c r="D1760" s="44">
        <v>25430</v>
      </c>
      <c r="E1760" s="44">
        <v>2899990</v>
      </c>
      <c r="F1760" s="44">
        <v>27429</v>
      </c>
      <c r="G1760" s="44" t="s">
        <v>35</v>
      </c>
      <c r="H1760" s="44" t="s">
        <v>620</v>
      </c>
      <c r="I1760" s="44" t="s">
        <v>676</v>
      </c>
      <c r="J1760" s="44" t="s">
        <v>5476</v>
      </c>
      <c r="K1760" s="44" t="s">
        <v>1174</v>
      </c>
      <c r="L1760" s="44" t="s">
        <v>8805</v>
      </c>
      <c r="M1760" s="52">
        <v>45950.333333333336</v>
      </c>
      <c r="N1760" s="52">
        <v>45954.579861111109</v>
      </c>
      <c r="O1760" s="44" t="s">
        <v>37</v>
      </c>
      <c r="P1760" s="44" t="s">
        <v>37</v>
      </c>
      <c r="Q1760" s="44" t="s">
        <v>3805</v>
      </c>
      <c r="R1760" s="44" t="s">
        <v>3806</v>
      </c>
      <c r="S1760" s="44" t="s">
        <v>8806</v>
      </c>
      <c r="T1760" s="44" t="s">
        <v>3828</v>
      </c>
      <c r="U1760" s="44">
        <v>64</v>
      </c>
      <c r="V1760" s="44" t="s">
        <v>43</v>
      </c>
      <c r="W1760" s="44" t="str">
        <f>VLOOKUP(D1760,TIPOLOGIA!A:F,6,0)</f>
        <v>TERRESTRE</v>
      </c>
      <c r="X1760" s="44" t="s">
        <v>8802</v>
      </c>
      <c r="Y1760" s="44">
        <v>1</v>
      </c>
      <c r="Z1760" s="63">
        <f>IF(T1760="SOPORTE_TELEFÓNICO",'TARIFAS 2025'!$B$14,IF(V1760="PRINCIPAL",'TARIFAS 2025'!$B$11,IF(V1760="INTERMEDIA",'TARIFAS 2025'!$C$11,IF(V1760="LEJANA",'TARIFAS 2025'!$D$11))))</f>
        <v>36351</v>
      </c>
      <c r="AA1760" s="63">
        <f t="shared" si="28"/>
        <v>36351</v>
      </c>
    </row>
    <row r="1761" spans="1:27" s="35" customFormat="1">
      <c r="A1761" s="44" t="s">
        <v>76</v>
      </c>
      <c r="B1761" s="44" t="str">
        <f>VLOOKUP(A1761,'CENTROS DE COSTOS'!A:D,2,0)</f>
        <v>0036-0007</v>
      </c>
      <c r="C1761" s="44" t="str">
        <f>VLOOKUP(A1761,'CENTROS DE COSTOS'!A:D,3,0)</f>
        <v>Wompi Santander</v>
      </c>
      <c r="D1761" s="44">
        <v>68406</v>
      </c>
      <c r="E1761" s="44">
        <v>2919281</v>
      </c>
      <c r="F1761" s="44">
        <v>62534</v>
      </c>
      <c r="G1761" s="44" t="s">
        <v>35</v>
      </c>
      <c r="H1761" s="44" t="s">
        <v>965</v>
      </c>
      <c r="I1761" s="44" t="s">
        <v>1002</v>
      </c>
      <c r="J1761" s="44" t="s">
        <v>8807</v>
      </c>
      <c r="K1761" s="44" t="s">
        <v>1174</v>
      </c>
      <c r="L1761" s="44" t="s">
        <v>8808</v>
      </c>
      <c r="M1761" s="52">
        <v>45952.459027777775</v>
      </c>
      <c r="N1761" s="52">
        <v>45954.580555555556</v>
      </c>
      <c r="O1761" s="44" t="s">
        <v>37</v>
      </c>
      <c r="P1761" s="44" t="s">
        <v>37</v>
      </c>
      <c r="Q1761" s="44" t="s">
        <v>3805</v>
      </c>
      <c r="R1761" s="44" t="s">
        <v>3806</v>
      </c>
      <c r="S1761" s="44" t="s">
        <v>8809</v>
      </c>
      <c r="T1761" s="44" t="s">
        <v>3828</v>
      </c>
      <c r="U1761" s="44">
        <v>32</v>
      </c>
      <c r="V1761" s="44" t="s">
        <v>43</v>
      </c>
      <c r="W1761" s="44" t="str">
        <f>VLOOKUP(D1761,TIPOLOGIA!A:F,6,0)</f>
        <v>TERRESTRE</v>
      </c>
      <c r="X1761" s="44" t="s">
        <v>4908</v>
      </c>
      <c r="Y1761" s="44">
        <v>1</v>
      </c>
      <c r="Z1761" s="63">
        <f>IF(T1761="SOPORTE_TELEFÓNICO",'TARIFAS 2025'!$B$14,IF(V1761="PRINCIPAL",'TARIFAS 2025'!$B$11,IF(V1761="INTERMEDIA",'TARIFAS 2025'!$C$11,IF(V1761="LEJANA",'TARIFAS 2025'!$D$11))))</f>
        <v>36351</v>
      </c>
      <c r="AA1761" s="63">
        <f t="shared" si="28"/>
        <v>36351</v>
      </c>
    </row>
    <row r="1762" spans="1:27" s="35" customFormat="1">
      <c r="A1762" s="44" t="s">
        <v>90</v>
      </c>
      <c r="B1762" s="44" t="str">
        <f>VLOOKUP(A1762,'CENTROS DE COSTOS'!A:D,2,0)</f>
        <v>0036-0005</v>
      </c>
      <c r="C1762" s="44" t="str">
        <f>VLOOKUP(A1762,'CENTROS DE COSTOS'!A:D,3,0)</f>
        <v>Wompi Noroccidente</v>
      </c>
      <c r="D1762" s="44">
        <v>5615</v>
      </c>
      <c r="E1762" s="44">
        <v>2897952</v>
      </c>
      <c r="F1762" s="44">
        <v>74194</v>
      </c>
      <c r="G1762" s="44" t="s">
        <v>35</v>
      </c>
      <c r="H1762" s="44" t="s">
        <v>122</v>
      </c>
      <c r="I1762" s="44" t="s">
        <v>136</v>
      </c>
      <c r="J1762" s="44" t="s">
        <v>8810</v>
      </c>
      <c r="K1762" s="44" t="s">
        <v>1174</v>
      </c>
      <c r="L1762" s="44" t="s">
        <v>8811</v>
      </c>
      <c r="M1762" s="52">
        <v>45947.629861111112</v>
      </c>
      <c r="N1762" s="52">
        <v>45954.600694444445</v>
      </c>
      <c r="O1762" s="44" t="s">
        <v>37</v>
      </c>
      <c r="P1762" s="44" t="s">
        <v>37</v>
      </c>
      <c r="Q1762" s="44" t="s">
        <v>3805</v>
      </c>
      <c r="R1762" s="44" t="s">
        <v>3806</v>
      </c>
      <c r="S1762" s="44" t="s">
        <v>8812</v>
      </c>
      <c r="T1762" s="44" t="s">
        <v>3828</v>
      </c>
      <c r="U1762" s="44">
        <v>56</v>
      </c>
      <c r="V1762" s="44" t="s">
        <v>43</v>
      </c>
      <c r="W1762" s="44" t="str">
        <f>VLOOKUP(D1762,TIPOLOGIA!A:F,6,0)</f>
        <v>TERRESTRE</v>
      </c>
      <c r="X1762" s="44" t="s">
        <v>8249</v>
      </c>
      <c r="Y1762" s="44">
        <v>1</v>
      </c>
      <c r="Z1762" s="63">
        <f>IF(T1762="SOPORTE_TELEFÓNICO",'TARIFAS 2025'!$B$14,IF(V1762="PRINCIPAL",'TARIFAS 2025'!$B$11,IF(V1762="INTERMEDIA",'TARIFAS 2025'!$C$11,IF(V1762="LEJANA",'TARIFAS 2025'!$D$11))))</f>
        <v>36351</v>
      </c>
      <c r="AA1762" s="63">
        <f t="shared" si="28"/>
        <v>36351</v>
      </c>
    </row>
    <row r="1763" spans="1:27" s="35" customFormat="1">
      <c r="A1763" s="44" t="s">
        <v>99</v>
      </c>
      <c r="B1763" s="44" t="str">
        <f>VLOOKUP(A1763,'CENTROS DE COSTOS'!A:D,2,0)</f>
        <v>0036-0001</v>
      </c>
      <c r="C1763" s="44" t="str">
        <f>VLOOKUP(A1763,'CENTROS DE COSTOS'!A:D,3,0)</f>
        <v>Wompi Costa</v>
      </c>
      <c r="D1763" s="44">
        <v>20001</v>
      </c>
      <c r="E1763" s="44">
        <v>2926089</v>
      </c>
      <c r="F1763" s="44">
        <v>76049</v>
      </c>
      <c r="G1763" s="44" t="s">
        <v>35</v>
      </c>
      <c r="H1763" s="44" t="s">
        <v>538</v>
      </c>
      <c r="I1763" s="44" t="s">
        <v>99</v>
      </c>
      <c r="J1763" s="44" t="s">
        <v>8813</v>
      </c>
      <c r="K1763" s="44" t="s">
        <v>1174</v>
      </c>
      <c r="L1763" s="44" t="s">
        <v>8814</v>
      </c>
      <c r="M1763" s="52">
        <v>45953.535416666666</v>
      </c>
      <c r="N1763" s="52">
        <v>45954.606249999997</v>
      </c>
      <c r="O1763" s="44" t="s">
        <v>37</v>
      </c>
      <c r="P1763" s="44" t="s">
        <v>37</v>
      </c>
      <c r="Q1763" s="44" t="s">
        <v>3805</v>
      </c>
      <c r="R1763" s="44" t="s">
        <v>3806</v>
      </c>
      <c r="S1763" s="44" t="s">
        <v>8815</v>
      </c>
      <c r="T1763" s="44" t="s">
        <v>1178</v>
      </c>
      <c r="U1763" s="44">
        <v>32</v>
      </c>
      <c r="V1763" s="44" t="s">
        <v>42</v>
      </c>
      <c r="W1763" s="44" t="str">
        <f>VLOOKUP(D1763,TIPOLOGIA!A:F,6,0)</f>
        <v>TERRESTRE</v>
      </c>
      <c r="X1763" s="44" t="s">
        <v>3837</v>
      </c>
      <c r="Y1763" s="44">
        <v>1</v>
      </c>
      <c r="Z1763" s="63">
        <f>IF(T1763="SOPORTE_TELEFÓNICO",'TARIFAS 2025'!$B$14,IF(V1763="PRINCIPAL",'TARIFAS 2025'!$B$11,IF(V1763="INTERMEDIA",'TARIFAS 2025'!$C$11,IF(V1763="LEJANA",'TARIFAS 2025'!$D$11))))</f>
        <v>31419</v>
      </c>
      <c r="AA1763" s="63">
        <f t="shared" si="28"/>
        <v>31419</v>
      </c>
    </row>
    <row r="1764" spans="1:27" s="35" customFormat="1">
      <c r="A1764" s="44" t="s">
        <v>73</v>
      </c>
      <c r="B1764" s="44" t="str">
        <f>VLOOKUP(A1764,'CENTROS DE COSTOS'!A:D,2,0)</f>
        <v>0036-0004</v>
      </c>
      <c r="C1764" s="44" t="str">
        <f>VLOOKUP(A1764,'CENTROS DE COSTOS'!A:D,3,0)</f>
        <v>Wompi Centro</v>
      </c>
      <c r="D1764" s="44">
        <v>11001</v>
      </c>
      <c r="E1764" s="44">
        <v>2925857</v>
      </c>
      <c r="F1764" s="44">
        <v>30038</v>
      </c>
      <c r="G1764" s="44" t="s">
        <v>35</v>
      </c>
      <c r="H1764" s="44" t="s">
        <v>620</v>
      </c>
      <c r="I1764" s="44" t="s">
        <v>2057</v>
      </c>
      <c r="J1764" s="44" t="s">
        <v>8816</v>
      </c>
      <c r="K1764" s="44" t="s">
        <v>1174</v>
      </c>
      <c r="L1764" s="44" t="s">
        <v>8817</v>
      </c>
      <c r="M1764" s="52">
        <v>45953.49722222222</v>
      </c>
      <c r="N1764" s="52">
        <v>45954.60833333333</v>
      </c>
      <c r="O1764" s="44" t="s">
        <v>37</v>
      </c>
      <c r="P1764" s="44" t="s">
        <v>37</v>
      </c>
      <c r="Q1764" s="44" t="s">
        <v>3805</v>
      </c>
      <c r="R1764" s="44" t="s">
        <v>3806</v>
      </c>
      <c r="S1764" s="44" t="s">
        <v>8818</v>
      </c>
      <c r="T1764" s="44" t="s">
        <v>1178</v>
      </c>
      <c r="U1764" s="44">
        <v>16</v>
      </c>
      <c r="V1764" s="44" t="s">
        <v>42</v>
      </c>
      <c r="W1764" s="44" t="str">
        <f>VLOOKUP(D1764,TIPOLOGIA!A:F,6,0)</f>
        <v>TERRESTRE</v>
      </c>
      <c r="X1764" s="44" t="s">
        <v>8790</v>
      </c>
      <c r="Y1764" s="44">
        <v>1</v>
      </c>
      <c r="Z1764" s="63">
        <f>IF(T1764="SOPORTE_TELEFÓNICO",'TARIFAS 2025'!$B$14,IF(V1764="PRINCIPAL",'TARIFAS 2025'!$B$11,IF(V1764="INTERMEDIA",'TARIFAS 2025'!$C$11,IF(V1764="LEJANA",'TARIFAS 2025'!$D$11))))</f>
        <v>31419</v>
      </c>
      <c r="AA1764" s="63">
        <f t="shared" si="28"/>
        <v>31419</v>
      </c>
    </row>
    <row r="1765" spans="1:27" s="35" customFormat="1">
      <c r="A1765" s="44" t="s">
        <v>73</v>
      </c>
      <c r="B1765" s="44" t="str">
        <f>VLOOKUP(A1765,'CENTROS DE COSTOS'!A:D,2,0)</f>
        <v>0036-0004</v>
      </c>
      <c r="C1765" s="44" t="str">
        <f>VLOOKUP(A1765,'CENTROS DE COSTOS'!A:D,3,0)</f>
        <v>Wompi Centro</v>
      </c>
      <c r="D1765" s="44">
        <v>25769</v>
      </c>
      <c r="E1765" s="44">
        <v>2898450</v>
      </c>
      <c r="F1765" s="44">
        <v>59699</v>
      </c>
      <c r="G1765" s="44" t="s">
        <v>35</v>
      </c>
      <c r="H1765" s="44" t="s">
        <v>620</v>
      </c>
      <c r="I1765" s="44" t="s">
        <v>702</v>
      </c>
      <c r="J1765" s="44" t="s">
        <v>8819</v>
      </c>
      <c r="K1765" s="44" t="s">
        <v>1174</v>
      </c>
      <c r="L1765" s="44" t="s">
        <v>8820</v>
      </c>
      <c r="M1765" s="52">
        <v>45947.660416666666</v>
      </c>
      <c r="N1765" s="52">
        <v>45954.611805555556</v>
      </c>
      <c r="O1765" s="44" t="s">
        <v>37</v>
      </c>
      <c r="P1765" s="44" t="s">
        <v>37</v>
      </c>
      <c r="Q1765" s="44" t="s">
        <v>3805</v>
      </c>
      <c r="R1765" s="44" t="s">
        <v>3806</v>
      </c>
      <c r="S1765" s="44" t="s">
        <v>8821</v>
      </c>
      <c r="T1765" s="44" t="s">
        <v>3828</v>
      </c>
      <c r="U1765" s="44">
        <v>48</v>
      </c>
      <c r="V1765" s="44" t="s">
        <v>43</v>
      </c>
      <c r="W1765" s="44" t="str">
        <f>VLOOKUP(D1765,TIPOLOGIA!A:F,6,0)</f>
        <v>TERRESTRE</v>
      </c>
      <c r="X1765" s="44" t="s">
        <v>3359</v>
      </c>
      <c r="Y1765" s="44">
        <v>1</v>
      </c>
      <c r="Z1765" s="63">
        <f>IF(T1765="SOPORTE_TELEFÓNICO",'TARIFAS 2025'!$B$14,IF(V1765="PRINCIPAL",'TARIFAS 2025'!$B$11,IF(V1765="INTERMEDIA",'TARIFAS 2025'!$C$11,IF(V1765="LEJANA",'TARIFAS 2025'!$D$11))))</f>
        <v>36351</v>
      </c>
      <c r="AA1765" s="63">
        <f t="shared" si="28"/>
        <v>36351</v>
      </c>
    </row>
    <row r="1766" spans="1:27" s="35" customFormat="1">
      <c r="A1766" s="44" t="s">
        <v>79</v>
      </c>
      <c r="B1766" s="44" t="str">
        <f>VLOOKUP(A1766,'CENTROS DE COSTOS'!A:D,2,0)</f>
        <v>0036-0003</v>
      </c>
      <c r="C1766" s="44" t="str">
        <f>VLOOKUP(A1766,'CENTROS DE COSTOS'!A:D,3,0)</f>
        <v>Wompi Suroccidente</v>
      </c>
      <c r="D1766" s="44">
        <v>76520</v>
      </c>
      <c r="E1766" s="44">
        <v>2921743</v>
      </c>
      <c r="F1766" s="44">
        <v>16873</v>
      </c>
      <c r="G1766" s="44" t="s">
        <v>35</v>
      </c>
      <c r="H1766" s="44" t="s">
        <v>1103</v>
      </c>
      <c r="I1766" s="44" t="s">
        <v>1124</v>
      </c>
      <c r="J1766" s="44" t="s">
        <v>8822</v>
      </c>
      <c r="K1766" s="44" t="s">
        <v>1174</v>
      </c>
      <c r="L1766" s="44" t="s">
        <v>8823</v>
      </c>
      <c r="M1766" s="52">
        <v>45952.677083333336</v>
      </c>
      <c r="N1766" s="52">
        <v>45954.619444444441</v>
      </c>
      <c r="O1766" s="44" t="s">
        <v>37</v>
      </c>
      <c r="P1766" s="44" t="s">
        <v>37</v>
      </c>
      <c r="Q1766" s="44" t="s">
        <v>3805</v>
      </c>
      <c r="R1766" s="44" t="s">
        <v>3806</v>
      </c>
      <c r="S1766" s="44" t="s">
        <v>8824</v>
      </c>
      <c r="T1766" s="44" t="s">
        <v>1178</v>
      </c>
      <c r="U1766" s="44">
        <v>40</v>
      </c>
      <c r="V1766" s="44" t="s">
        <v>42</v>
      </c>
      <c r="W1766" s="44" t="str">
        <f>VLOOKUP(D1766,TIPOLOGIA!A:F,6,0)</f>
        <v>TERRESTRE</v>
      </c>
      <c r="X1766" s="44" t="s">
        <v>4908</v>
      </c>
      <c r="Y1766" s="44">
        <v>1</v>
      </c>
      <c r="Z1766" s="63">
        <f>IF(T1766="SOPORTE_TELEFÓNICO",'TARIFAS 2025'!$B$14,IF(V1766="PRINCIPAL",'TARIFAS 2025'!$B$11,IF(V1766="INTERMEDIA",'TARIFAS 2025'!$C$11,IF(V1766="LEJANA",'TARIFAS 2025'!$D$11))))</f>
        <v>31419</v>
      </c>
      <c r="AA1766" s="63">
        <f t="shared" si="28"/>
        <v>31419</v>
      </c>
    </row>
    <row r="1767" spans="1:27" s="35" customFormat="1">
      <c r="A1767" s="44" t="s">
        <v>94</v>
      </c>
      <c r="B1767" s="44" t="str">
        <f>VLOOKUP(A1767,'CENTROS DE COSTOS'!A:D,2,0)</f>
        <v>0036-0002</v>
      </c>
      <c r="C1767" s="44" t="str">
        <f>VLOOKUP(A1767,'CENTROS DE COSTOS'!A:D,3,0)</f>
        <v>Wompi Eje Cafetero</v>
      </c>
      <c r="D1767" s="44">
        <v>66001</v>
      </c>
      <c r="E1767" s="44">
        <v>2928429</v>
      </c>
      <c r="F1767" s="44">
        <v>76910</v>
      </c>
      <c r="G1767" s="44" t="s">
        <v>35</v>
      </c>
      <c r="H1767" s="44" t="s">
        <v>460</v>
      </c>
      <c r="I1767" s="44" t="s">
        <v>94</v>
      </c>
      <c r="J1767" s="44" t="s">
        <v>8825</v>
      </c>
      <c r="K1767" s="44" t="s">
        <v>1174</v>
      </c>
      <c r="L1767" s="44" t="s">
        <v>8826</v>
      </c>
      <c r="M1767" s="52">
        <v>45954.333333333336</v>
      </c>
      <c r="N1767" s="52">
        <v>45954.630555555559</v>
      </c>
      <c r="O1767" s="44" t="s">
        <v>37</v>
      </c>
      <c r="P1767" s="44" t="s">
        <v>37</v>
      </c>
      <c r="Q1767" s="44" t="s">
        <v>3805</v>
      </c>
      <c r="R1767" s="44" t="s">
        <v>3806</v>
      </c>
      <c r="S1767" s="44" t="s">
        <v>8827</v>
      </c>
      <c r="T1767" s="44" t="s">
        <v>1178</v>
      </c>
      <c r="U1767" s="44">
        <v>32</v>
      </c>
      <c r="V1767" s="44" t="s">
        <v>42</v>
      </c>
      <c r="W1767" s="44" t="str">
        <f>VLOOKUP(D1767,TIPOLOGIA!A:F,6,0)</f>
        <v>TERRESTRE</v>
      </c>
      <c r="X1767" s="44" t="s">
        <v>2407</v>
      </c>
      <c r="Y1767" s="44">
        <v>1</v>
      </c>
      <c r="Z1767" s="63">
        <f>IF(T1767="SOPORTE_TELEFÓNICO",'TARIFAS 2025'!$B$14,IF(V1767="PRINCIPAL",'TARIFAS 2025'!$B$11,IF(V1767="INTERMEDIA",'TARIFAS 2025'!$C$11,IF(V1767="LEJANA",'TARIFAS 2025'!$D$11))))</f>
        <v>31419</v>
      </c>
      <c r="AA1767" s="63">
        <f t="shared" si="28"/>
        <v>31419</v>
      </c>
    </row>
    <row r="1768" spans="1:27" s="35" customFormat="1">
      <c r="A1768" s="44" t="s">
        <v>70</v>
      </c>
      <c r="B1768" s="44" t="str">
        <f>VLOOKUP(A1768,'CENTROS DE COSTOS'!A:D,2,0)</f>
        <v>0036-0001</v>
      </c>
      <c r="C1768" s="44" t="str">
        <f>VLOOKUP(A1768,'CENTROS DE COSTOS'!A:D,3,0)</f>
        <v>Wompi Costa</v>
      </c>
      <c r="D1768" s="44">
        <v>8001</v>
      </c>
      <c r="E1768" s="44">
        <v>2925473</v>
      </c>
      <c r="F1768" s="44">
        <v>63744</v>
      </c>
      <c r="G1768" s="44" t="s">
        <v>35</v>
      </c>
      <c r="H1768" s="44" t="s">
        <v>255</v>
      </c>
      <c r="I1768" s="44" t="s">
        <v>70</v>
      </c>
      <c r="J1768" s="44" t="s">
        <v>8828</v>
      </c>
      <c r="K1768" s="44" t="s">
        <v>1174</v>
      </c>
      <c r="L1768" s="44" t="s">
        <v>8829</v>
      </c>
      <c r="M1768" s="52">
        <v>45953.476388888892</v>
      </c>
      <c r="N1768" s="52">
        <v>45954.635416666664</v>
      </c>
      <c r="O1768" s="44" t="s">
        <v>37</v>
      </c>
      <c r="P1768" s="44" t="s">
        <v>37</v>
      </c>
      <c r="Q1768" s="44" t="s">
        <v>3805</v>
      </c>
      <c r="R1768" s="44" t="s">
        <v>3806</v>
      </c>
      <c r="S1768" s="44" t="s">
        <v>8830</v>
      </c>
      <c r="T1768" s="44" t="s">
        <v>1178</v>
      </c>
      <c r="U1768" s="44">
        <v>16</v>
      </c>
      <c r="V1768" s="44" t="s">
        <v>42</v>
      </c>
      <c r="W1768" s="44" t="str">
        <f>VLOOKUP(D1768,TIPOLOGIA!A:F,6,0)</f>
        <v>TERRESTRE</v>
      </c>
      <c r="X1768" s="44" t="s">
        <v>1321</v>
      </c>
      <c r="Y1768" s="44">
        <v>1</v>
      </c>
      <c r="Z1768" s="63">
        <f>IF(T1768="SOPORTE_TELEFÓNICO",'TARIFAS 2025'!$B$14,IF(V1768="PRINCIPAL",'TARIFAS 2025'!$B$11,IF(V1768="INTERMEDIA",'TARIFAS 2025'!$C$11,IF(V1768="LEJANA",'TARIFAS 2025'!$D$11))))</f>
        <v>31419</v>
      </c>
      <c r="AA1768" s="63">
        <f t="shared" si="28"/>
        <v>31419</v>
      </c>
    </row>
    <row r="1769" spans="1:27" s="35" customFormat="1">
      <c r="A1769" s="44" t="s">
        <v>70</v>
      </c>
      <c r="B1769" s="44" t="str">
        <f>VLOOKUP(A1769,'CENTROS DE COSTOS'!A:D,2,0)</f>
        <v>0036-0001</v>
      </c>
      <c r="C1769" s="44" t="str">
        <f>VLOOKUP(A1769,'CENTROS DE COSTOS'!A:D,3,0)</f>
        <v>Wompi Costa</v>
      </c>
      <c r="D1769" s="44">
        <v>8001</v>
      </c>
      <c r="E1769" s="44">
        <v>2924261</v>
      </c>
      <c r="F1769" s="44">
        <v>75570</v>
      </c>
      <c r="G1769" s="44" t="s">
        <v>35</v>
      </c>
      <c r="H1769" s="44" t="s">
        <v>255</v>
      </c>
      <c r="I1769" s="44" t="s">
        <v>70</v>
      </c>
      <c r="J1769" s="44" t="s">
        <v>2637</v>
      </c>
      <c r="K1769" s="44" t="s">
        <v>1174</v>
      </c>
      <c r="L1769" s="44" t="s">
        <v>8831</v>
      </c>
      <c r="M1769" s="52">
        <v>45953.405555555553</v>
      </c>
      <c r="N1769" s="52">
        <v>45954.636111111111</v>
      </c>
      <c r="O1769" s="44" t="s">
        <v>37</v>
      </c>
      <c r="P1769" s="44" t="s">
        <v>37</v>
      </c>
      <c r="Q1769" s="44" t="s">
        <v>3805</v>
      </c>
      <c r="R1769" s="44" t="s">
        <v>3806</v>
      </c>
      <c r="S1769" s="44" t="s">
        <v>8832</v>
      </c>
      <c r="T1769" s="44" t="s">
        <v>1178</v>
      </c>
      <c r="U1769" s="44">
        <v>48</v>
      </c>
      <c r="V1769" s="44" t="s">
        <v>42</v>
      </c>
      <c r="W1769" s="44" t="str">
        <f>VLOOKUP(D1769,TIPOLOGIA!A:F,6,0)</f>
        <v>TERRESTRE</v>
      </c>
      <c r="X1769" s="44" t="s">
        <v>3658</v>
      </c>
      <c r="Y1769" s="44">
        <v>1</v>
      </c>
      <c r="Z1769" s="63">
        <f>IF(T1769="SOPORTE_TELEFÓNICO",'TARIFAS 2025'!$B$14,IF(V1769="PRINCIPAL",'TARIFAS 2025'!$B$11,IF(V1769="INTERMEDIA",'TARIFAS 2025'!$C$11,IF(V1769="LEJANA",'TARIFAS 2025'!$D$11))))</f>
        <v>31419</v>
      </c>
      <c r="AA1769" s="63">
        <f t="shared" si="28"/>
        <v>31419</v>
      </c>
    </row>
    <row r="1770" spans="1:27" s="35" customFormat="1">
      <c r="A1770" s="44" t="s">
        <v>94</v>
      </c>
      <c r="B1770" s="44" t="str">
        <f>VLOOKUP(A1770,'CENTROS DE COSTOS'!A:D,2,0)</f>
        <v>0036-0002</v>
      </c>
      <c r="C1770" s="44" t="str">
        <f>VLOOKUP(A1770,'CENTROS DE COSTOS'!A:D,3,0)</f>
        <v>Wompi Eje Cafetero</v>
      </c>
      <c r="D1770" s="44">
        <v>63130</v>
      </c>
      <c r="E1770" s="44">
        <v>2912941</v>
      </c>
      <c r="F1770" s="44">
        <v>58552</v>
      </c>
      <c r="G1770" s="44" t="s">
        <v>35</v>
      </c>
      <c r="H1770" s="44" t="s">
        <v>941</v>
      </c>
      <c r="I1770" s="44" t="s">
        <v>942</v>
      </c>
      <c r="J1770" s="44" t="s">
        <v>8833</v>
      </c>
      <c r="K1770" s="44" t="s">
        <v>1174</v>
      </c>
      <c r="L1770" s="44" t="s">
        <v>8834</v>
      </c>
      <c r="M1770" s="52">
        <v>45951.459722222222</v>
      </c>
      <c r="N1770" s="52">
        <v>45954.644444444442</v>
      </c>
      <c r="O1770" s="44" t="s">
        <v>37</v>
      </c>
      <c r="P1770" s="44" t="s">
        <v>37</v>
      </c>
      <c r="Q1770" s="44" t="s">
        <v>3805</v>
      </c>
      <c r="R1770" s="44" t="s">
        <v>3806</v>
      </c>
      <c r="S1770" s="44" t="s">
        <v>8835</v>
      </c>
      <c r="T1770" s="44" t="s">
        <v>3828</v>
      </c>
      <c r="U1770" s="44">
        <v>32</v>
      </c>
      <c r="V1770" s="44" t="s">
        <v>43</v>
      </c>
      <c r="W1770" s="44" t="str">
        <f>VLOOKUP(D1770,TIPOLOGIA!A:F,6,0)</f>
        <v>TERRESTRE</v>
      </c>
      <c r="X1770" s="44" t="s">
        <v>5226</v>
      </c>
      <c r="Y1770" s="44">
        <v>1</v>
      </c>
      <c r="Z1770" s="63">
        <f>IF(T1770="SOPORTE_TELEFÓNICO",'TARIFAS 2025'!$B$14,IF(V1770="PRINCIPAL",'TARIFAS 2025'!$B$11,IF(V1770="INTERMEDIA",'TARIFAS 2025'!$C$11,IF(V1770="LEJANA",'TARIFAS 2025'!$D$11))))</f>
        <v>36351</v>
      </c>
      <c r="AA1770" s="63">
        <f t="shared" si="28"/>
        <v>36351</v>
      </c>
    </row>
    <row r="1771" spans="1:27" s="35" customFormat="1">
      <c r="A1771" s="44" t="s">
        <v>94</v>
      </c>
      <c r="B1771" s="44" t="str">
        <f>VLOOKUP(A1771,'CENTROS DE COSTOS'!A:D,2,0)</f>
        <v>0036-0002</v>
      </c>
      <c r="C1771" s="44" t="str">
        <f>VLOOKUP(A1771,'CENTROS DE COSTOS'!A:D,3,0)</f>
        <v>Wompi Eje Cafetero</v>
      </c>
      <c r="D1771" s="44">
        <v>63594</v>
      </c>
      <c r="E1771" s="44">
        <v>2916669</v>
      </c>
      <c r="F1771" s="44">
        <v>75574</v>
      </c>
      <c r="G1771" s="44" t="s">
        <v>35</v>
      </c>
      <c r="H1771" s="44" t="s">
        <v>941</v>
      </c>
      <c r="I1771" s="44" t="s">
        <v>949</v>
      </c>
      <c r="J1771" s="44" t="s">
        <v>8836</v>
      </c>
      <c r="K1771" s="44" t="s">
        <v>1174</v>
      </c>
      <c r="L1771" s="44" t="s">
        <v>8837</v>
      </c>
      <c r="M1771" s="52">
        <v>45952.333333333336</v>
      </c>
      <c r="N1771" s="52">
        <v>45954.645138888889</v>
      </c>
      <c r="O1771" s="44" t="s">
        <v>37</v>
      </c>
      <c r="P1771" s="44" t="s">
        <v>37</v>
      </c>
      <c r="Q1771" s="44" t="s">
        <v>3805</v>
      </c>
      <c r="R1771" s="44" t="s">
        <v>3806</v>
      </c>
      <c r="S1771" s="44" t="s">
        <v>8838</v>
      </c>
      <c r="T1771" s="44" t="s">
        <v>3828</v>
      </c>
      <c r="U1771" s="44">
        <v>24</v>
      </c>
      <c r="V1771" s="44" t="s">
        <v>43</v>
      </c>
      <c r="W1771" s="44" t="str">
        <f>VLOOKUP(D1771,TIPOLOGIA!A:F,6,0)</f>
        <v>TERRESTRE</v>
      </c>
      <c r="X1771" s="44" t="s">
        <v>4908</v>
      </c>
      <c r="Y1771" s="44">
        <v>1</v>
      </c>
      <c r="Z1771" s="63">
        <f>IF(T1771="SOPORTE_TELEFÓNICO",'TARIFAS 2025'!$B$14,IF(V1771="PRINCIPAL",'TARIFAS 2025'!$B$11,IF(V1771="INTERMEDIA",'TARIFAS 2025'!$C$11,IF(V1771="LEJANA",'TARIFAS 2025'!$D$11))))</f>
        <v>36351</v>
      </c>
      <c r="AA1771" s="63">
        <f t="shared" si="28"/>
        <v>36351</v>
      </c>
    </row>
    <row r="1772" spans="1:27" s="35" customFormat="1">
      <c r="A1772" s="44" t="s">
        <v>98</v>
      </c>
      <c r="B1772" s="44" t="str">
        <f>VLOOKUP(A1772,'CENTROS DE COSTOS'!A:D,2,0)</f>
        <v>0036-0007</v>
      </c>
      <c r="C1772" s="44" t="str">
        <f>VLOOKUP(A1772,'CENTROS DE COSTOS'!A:D,3,0)</f>
        <v>Wompi Santander</v>
      </c>
      <c r="D1772" s="44">
        <v>15759</v>
      </c>
      <c r="E1772" s="44">
        <v>2898972</v>
      </c>
      <c r="F1772" s="44">
        <v>67990</v>
      </c>
      <c r="G1772" s="44" t="s">
        <v>35</v>
      </c>
      <c r="H1772" s="44" t="s">
        <v>324</v>
      </c>
      <c r="I1772" s="44" t="s">
        <v>414</v>
      </c>
      <c r="J1772" s="44" t="s">
        <v>3397</v>
      </c>
      <c r="K1772" s="44" t="s">
        <v>1174</v>
      </c>
      <c r="L1772" s="44" t="s">
        <v>8839</v>
      </c>
      <c r="M1772" s="52">
        <v>45950.333333333336</v>
      </c>
      <c r="N1772" s="52">
        <v>45954.661111111112</v>
      </c>
      <c r="O1772" s="44" t="s">
        <v>37</v>
      </c>
      <c r="P1772" s="44" t="s">
        <v>37</v>
      </c>
      <c r="Q1772" s="44" t="s">
        <v>3805</v>
      </c>
      <c r="R1772" s="44" t="s">
        <v>3806</v>
      </c>
      <c r="S1772" s="44" t="s">
        <v>8840</v>
      </c>
      <c r="T1772" s="44" t="s">
        <v>3828</v>
      </c>
      <c r="U1772" s="44">
        <v>32</v>
      </c>
      <c r="V1772" s="44" t="s">
        <v>43</v>
      </c>
      <c r="W1772" s="44" t="str">
        <f>VLOOKUP(D1772,TIPOLOGIA!A:F,6,0)</f>
        <v>TERRESTRE</v>
      </c>
      <c r="X1772" s="44" t="s">
        <v>5226</v>
      </c>
      <c r="Y1772" s="44">
        <v>1</v>
      </c>
      <c r="Z1772" s="63">
        <f>IF(T1772="SOPORTE_TELEFÓNICO",'TARIFAS 2025'!$B$14,IF(V1772="PRINCIPAL",'TARIFAS 2025'!$B$11,IF(V1772="INTERMEDIA",'TARIFAS 2025'!$C$11,IF(V1772="LEJANA",'TARIFAS 2025'!$D$11))))</f>
        <v>36351</v>
      </c>
      <c r="AA1772" s="63">
        <f t="shared" si="28"/>
        <v>36351</v>
      </c>
    </row>
    <row r="1773" spans="1:27" s="35" customFormat="1">
      <c r="A1773" s="44" t="s">
        <v>73</v>
      </c>
      <c r="B1773" s="44" t="str">
        <f>VLOOKUP(A1773,'CENTROS DE COSTOS'!A:D,2,0)</f>
        <v>0036-0004</v>
      </c>
      <c r="C1773" s="44" t="str">
        <f>VLOOKUP(A1773,'CENTROS DE COSTOS'!A:D,3,0)</f>
        <v>Wompi Centro</v>
      </c>
      <c r="D1773" s="44">
        <v>25430</v>
      </c>
      <c r="E1773" s="44">
        <v>2914011</v>
      </c>
      <c r="F1773" s="44">
        <v>45352</v>
      </c>
      <c r="G1773" s="44" t="s">
        <v>35</v>
      </c>
      <c r="H1773" s="44" t="s">
        <v>620</v>
      </c>
      <c r="I1773" s="44" t="s">
        <v>676</v>
      </c>
      <c r="J1773" s="44" t="s">
        <v>8841</v>
      </c>
      <c r="K1773" s="44" t="s">
        <v>1174</v>
      </c>
      <c r="L1773" s="44" t="s">
        <v>8842</v>
      </c>
      <c r="M1773" s="52">
        <v>45951.536805555559</v>
      </c>
      <c r="N1773" s="52">
        <v>45954.663888888892</v>
      </c>
      <c r="O1773" s="44" t="s">
        <v>37</v>
      </c>
      <c r="P1773" s="44" t="s">
        <v>37</v>
      </c>
      <c r="Q1773" s="44" t="s">
        <v>3805</v>
      </c>
      <c r="R1773" s="44" t="s">
        <v>3806</v>
      </c>
      <c r="S1773" s="44" t="s">
        <v>8843</v>
      </c>
      <c r="T1773" s="44" t="s">
        <v>3828</v>
      </c>
      <c r="U1773" s="44">
        <v>56</v>
      </c>
      <c r="V1773" s="44" t="s">
        <v>43</v>
      </c>
      <c r="W1773" s="44" t="str">
        <f>VLOOKUP(D1773,TIPOLOGIA!A:F,6,0)</f>
        <v>TERRESTRE</v>
      </c>
      <c r="X1773" s="44" t="s">
        <v>1954</v>
      </c>
      <c r="Y1773" s="44">
        <v>1</v>
      </c>
      <c r="Z1773" s="63">
        <f>IF(T1773="SOPORTE_TELEFÓNICO",'TARIFAS 2025'!$B$14,IF(V1773="PRINCIPAL",'TARIFAS 2025'!$B$11,IF(V1773="INTERMEDIA",'TARIFAS 2025'!$C$11,IF(V1773="LEJANA",'TARIFAS 2025'!$D$11))))</f>
        <v>36351</v>
      </c>
      <c r="AA1773" s="63">
        <f t="shared" si="28"/>
        <v>36351</v>
      </c>
    </row>
    <row r="1774" spans="1:27" s="35" customFormat="1">
      <c r="A1774" s="44" t="s">
        <v>73</v>
      </c>
      <c r="B1774" s="44" t="str">
        <f>VLOOKUP(A1774,'CENTROS DE COSTOS'!A:D,2,0)</f>
        <v>0036-0004</v>
      </c>
      <c r="C1774" s="44" t="str">
        <f>VLOOKUP(A1774,'CENTROS DE COSTOS'!A:D,3,0)</f>
        <v>Wompi Centro</v>
      </c>
      <c r="D1774" s="44">
        <v>25126</v>
      </c>
      <c r="E1774" s="44">
        <v>2913990</v>
      </c>
      <c r="F1774" s="44">
        <v>62450</v>
      </c>
      <c r="G1774" s="44" t="s">
        <v>35</v>
      </c>
      <c r="H1774" s="44" t="s">
        <v>620</v>
      </c>
      <c r="I1774" s="44" t="s">
        <v>635</v>
      </c>
      <c r="J1774" s="44" t="s">
        <v>8844</v>
      </c>
      <c r="K1774" s="44" t="s">
        <v>1174</v>
      </c>
      <c r="L1774" s="44" t="s">
        <v>8845</v>
      </c>
      <c r="M1774" s="52">
        <v>45951.55</v>
      </c>
      <c r="N1774" s="52">
        <v>45954.664583333331</v>
      </c>
      <c r="O1774" s="44" t="s">
        <v>37</v>
      </c>
      <c r="P1774" s="44" t="s">
        <v>37</v>
      </c>
      <c r="Q1774" s="44" t="s">
        <v>3805</v>
      </c>
      <c r="R1774" s="44" t="s">
        <v>3806</v>
      </c>
      <c r="S1774" s="44" t="s">
        <v>8846</v>
      </c>
      <c r="T1774" s="44" t="s">
        <v>3828</v>
      </c>
      <c r="U1774" s="44">
        <v>40</v>
      </c>
      <c r="V1774" s="44" t="s">
        <v>43</v>
      </c>
      <c r="W1774" s="44" t="str">
        <f>VLOOKUP(D1774,TIPOLOGIA!A:F,6,0)</f>
        <v>TERRESTRE</v>
      </c>
      <c r="X1774" s="44" t="s">
        <v>1621</v>
      </c>
      <c r="Y1774" s="44">
        <v>1</v>
      </c>
      <c r="Z1774" s="63">
        <f>IF(T1774="SOPORTE_TELEFÓNICO",'TARIFAS 2025'!$B$14,IF(V1774="PRINCIPAL",'TARIFAS 2025'!$B$11,IF(V1774="INTERMEDIA",'TARIFAS 2025'!$C$11,IF(V1774="LEJANA",'TARIFAS 2025'!$D$11))))</f>
        <v>36351</v>
      </c>
      <c r="AA1774" s="63">
        <f t="shared" si="28"/>
        <v>36351</v>
      </c>
    </row>
    <row r="1775" spans="1:27" s="35" customFormat="1">
      <c r="A1775" s="44" t="s">
        <v>99</v>
      </c>
      <c r="B1775" s="44" t="str">
        <f>VLOOKUP(A1775,'CENTROS DE COSTOS'!A:D,2,0)</f>
        <v>0036-0001</v>
      </c>
      <c r="C1775" s="44" t="str">
        <f>VLOOKUP(A1775,'CENTROS DE COSTOS'!A:D,3,0)</f>
        <v>Wompi Costa</v>
      </c>
      <c r="D1775" s="44">
        <v>20001</v>
      </c>
      <c r="E1775" s="44">
        <v>2924708</v>
      </c>
      <c r="F1775" s="44">
        <v>78443</v>
      </c>
      <c r="G1775" s="44" t="s">
        <v>35</v>
      </c>
      <c r="H1775" s="44" t="s">
        <v>538</v>
      </c>
      <c r="I1775" s="44" t="s">
        <v>99</v>
      </c>
      <c r="J1775" s="44" t="s">
        <v>8847</v>
      </c>
      <c r="K1775" s="44" t="s">
        <v>1174</v>
      </c>
      <c r="L1775" s="44" t="s">
        <v>8848</v>
      </c>
      <c r="M1775" s="52">
        <v>45953.427777777775</v>
      </c>
      <c r="N1775" s="52">
        <v>45954.671527777777</v>
      </c>
      <c r="O1775" s="44" t="s">
        <v>37</v>
      </c>
      <c r="P1775" s="44" t="s">
        <v>37</v>
      </c>
      <c r="Q1775" s="44" t="s">
        <v>3805</v>
      </c>
      <c r="R1775" s="44" t="s">
        <v>3806</v>
      </c>
      <c r="S1775" s="44" t="s">
        <v>8849</v>
      </c>
      <c r="T1775" s="44" t="s">
        <v>1178</v>
      </c>
      <c r="U1775" s="44">
        <v>24</v>
      </c>
      <c r="V1775" s="44" t="s">
        <v>42</v>
      </c>
      <c r="W1775" s="44" t="str">
        <f>VLOOKUP(D1775,TIPOLOGIA!A:F,6,0)</f>
        <v>TERRESTRE</v>
      </c>
      <c r="X1775" s="44" t="s">
        <v>1621</v>
      </c>
      <c r="Y1775" s="44">
        <v>1</v>
      </c>
      <c r="Z1775" s="63">
        <f>IF(T1775="SOPORTE_TELEFÓNICO",'TARIFAS 2025'!$B$14,IF(V1775="PRINCIPAL",'TARIFAS 2025'!$B$11,IF(V1775="INTERMEDIA",'TARIFAS 2025'!$C$11,IF(V1775="LEJANA",'TARIFAS 2025'!$D$11))))</f>
        <v>31419</v>
      </c>
      <c r="AA1775" s="63">
        <f t="shared" si="28"/>
        <v>31419</v>
      </c>
    </row>
    <row r="1776" spans="1:27" s="35" customFormat="1">
      <c r="A1776" s="44" t="s">
        <v>101</v>
      </c>
      <c r="B1776" s="44" t="str">
        <f>VLOOKUP(A1776,'CENTROS DE COSTOS'!A:D,2,0)</f>
        <v>0036-0006</v>
      </c>
      <c r="C1776" s="44" t="str">
        <f>VLOOKUP(A1776,'CENTROS DE COSTOS'!A:D,3,0)</f>
        <v>Wompi Oriente</v>
      </c>
      <c r="D1776" s="44">
        <v>85001</v>
      </c>
      <c r="E1776" s="44">
        <v>2922399</v>
      </c>
      <c r="F1776" s="44">
        <v>62204</v>
      </c>
      <c r="G1776" s="44" t="s">
        <v>35</v>
      </c>
      <c r="H1776" s="44" t="s">
        <v>483</v>
      </c>
      <c r="I1776" s="44" t="s">
        <v>101</v>
      </c>
      <c r="J1776" s="44" t="s">
        <v>8850</v>
      </c>
      <c r="K1776" s="44" t="s">
        <v>1174</v>
      </c>
      <c r="L1776" s="44" t="s">
        <v>8851</v>
      </c>
      <c r="M1776" s="52">
        <v>45953.333333333336</v>
      </c>
      <c r="N1776" s="52">
        <v>45954.677777777775</v>
      </c>
      <c r="O1776" s="44" t="s">
        <v>37</v>
      </c>
      <c r="P1776" s="44" t="s">
        <v>37</v>
      </c>
      <c r="Q1776" s="44" t="s">
        <v>3805</v>
      </c>
      <c r="R1776" s="44" t="s">
        <v>3806</v>
      </c>
      <c r="S1776" s="44" t="s">
        <v>8852</v>
      </c>
      <c r="T1776" s="44" t="s">
        <v>1178</v>
      </c>
      <c r="U1776" s="44">
        <v>32</v>
      </c>
      <c r="V1776" s="44" t="s">
        <v>42</v>
      </c>
      <c r="W1776" s="44" t="str">
        <f>VLOOKUP(D1776,TIPOLOGIA!A:F,6,0)</f>
        <v>TERRESTRE</v>
      </c>
      <c r="X1776" s="44" t="s">
        <v>1407</v>
      </c>
      <c r="Y1776" s="44">
        <v>1</v>
      </c>
      <c r="Z1776" s="63">
        <f>IF(T1776="SOPORTE_TELEFÓNICO",'TARIFAS 2025'!$B$14,IF(V1776="PRINCIPAL",'TARIFAS 2025'!$B$11,IF(V1776="INTERMEDIA",'TARIFAS 2025'!$C$11,IF(V1776="LEJANA",'TARIFAS 2025'!$D$11))))</f>
        <v>31419</v>
      </c>
      <c r="AA1776" s="63">
        <f t="shared" si="28"/>
        <v>31419</v>
      </c>
    </row>
    <row r="1777" spans="1:27" s="35" customFormat="1">
      <c r="A1777" s="44" t="s">
        <v>92</v>
      </c>
      <c r="B1777" s="44" t="str">
        <f>VLOOKUP(A1777,'CENTROS DE COSTOS'!A:D,2,0)</f>
        <v>0036-0006</v>
      </c>
      <c r="C1777" s="44" t="str">
        <f>VLOOKUP(A1777,'CENTROS DE COSTOS'!A:D,3,0)</f>
        <v>Wompi Oriente</v>
      </c>
      <c r="D1777" s="44">
        <v>18001</v>
      </c>
      <c r="E1777" s="44">
        <v>2929905</v>
      </c>
      <c r="F1777" s="44">
        <v>60810</v>
      </c>
      <c r="G1777" s="44" t="s">
        <v>35</v>
      </c>
      <c r="H1777" s="44" t="s">
        <v>468</v>
      </c>
      <c r="I1777" s="44" t="s">
        <v>84</v>
      </c>
      <c r="J1777" s="44" t="s">
        <v>8853</v>
      </c>
      <c r="K1777" s="44" t="s">
        <v>1174</v>
      </c>
      <c r="L1777" s="44" t="s">
        <v>8854</v>
      </c>
      <c r="M1777" s="52">
        <v>45954.35</v>
      </c>
      <c r="N1777" s="52">
        <v>45954.695138888892</v>
      </c>
      <c r="O1777" s="44" t="s">
        <v>37</v>
      </c>
      <c r="P1777" s="44" t="s">
        <v>37</v>
      </c>
      <c r="Q1777" s="44" t="s">
        <v>3805</v>
      </c>
      <c r="R1777" s="44" t="s">
        <v>3806</v>
      </c>
      <c r="S1777" s="44" t="s">
        <v>8855</v>
      </c>
      <c r="T1777" s="44" t="s">
        <v>1178</v>
      </c>
      <c r="U1777" s="44">
        <v>32</v>
      </c>
      <c r="V1777" s="44" t="s">
        <v>44</v>
      </c>
      <c r="W1777" s="44" t="str">
        <f>VLOOKUP(D1777,TIPOLOGIA!A:F,6,0)</f>
        <v>TERRESTRE</v>
      </c>
      <c r="X1777" s="44" t="s">
        <v>1537</v>
      </c>
      <c r="Y1777" s="44">
        <v>1</v>
      </c>
      <c r="Z1777" s="63">
        <f>IF(T1777="SOPORTE_TELEFÓNICO",'TARIFAS 2025'!$B$14,IF(V1777="PRINCIPAL",'TARIFAS 2025'!$B$11,IF(V1777="INTERMEDIA",'TARIFAS 2025'!$C$11,IF(V1777="LEJANA",'TARIFAS 2025'!$D$11))))</f>
        <v>40250</v>
      </c>
      <c r="AA1777" s="63">
        <f t="shared" si="28"/>
        <v>40250</v>
      </c>
    </row>
    <row r="1778" spans="1:27" s="35" customFormat="1">
      <c r="A1778" s="44" t="s">
        <v>92</v>
      </c>
      <c r="B1778" s="44" t="str">
        <f>VLOOKUP(A1778,'CENTROS DE COSTOS'!A:D,2,0)</f>
        <v>0036-0006</v>
      </c>
      <c r="C1778" s="44" t="str">
        <f>VLOOKUP(A1778,'CENTROS DE COSTOS'!A:D,3,0)</f>
        <v>Wompi Oriente</v>
      </c>
      <c r="D1778" s="44">
        <v>41001</v>
      </c>
      <c r="E1778" s="44">
        <v>2930143</v>
      </c>
      <c r="F1778" s="44">
        <v>49214</v>
      </c>
      <c r="G1778" s="44" t="s">
        <v>35</v>
      </c>
      <c r="H1778" s="44" t="s">
        <v>742</v>
      </c>
      <c r="I1778" s="44" t="s">
        <v>92</v>
      </c>
      <c r="J1778" s="44" t="s">
        <v>3449</v>
      </c>
      <c r="K1778" s="44" t="s">
        <v>1174</v>
      </c>
      <c r="L1778" s="44" t="s">
        <v>8856</v>
      </c>
      <c r="M1778" s="52">
        <v>45954.382638888892</v>
      </c>
      <c r="N1778" s="52">
        <v>45954.720833333333</v>
      </c>
      <c r="O1778" s="44" t="s">
        <v>37</v>
      </c>
      <c r="P1778" s="44" t="s">
        <v>37</v>
      </c>
      <c r="Q1778" s="44" t="s">
        <v>3805</v>
      </c>
      <c r="R1778" s="44" t="s">
        <v>3806</v>
      </c>
      <c r="S1778" s="44" t="s">
        <v>8857</v>
      </c>
      <c r="T1778" s="44" t="s">
        <v>1178</v>
      </c>
      <c r="U1778" s="44">
        <v>24</v>
      </c>
      <c r="V1778" s="44" t="s">
        <v>42</v>
      </c>
      <c r="W1778" s="44" t="str">
        <f>VLOOKUP(D1778,TIPOLOGIA!A:F,6,0)</f>
        <v>TERRESTRE</v>
      </c>
      <c r="X1778" s="44" t="s">
        <v>1515</v>
      </c>
      <c r="Y1778" s="44">
        <v>1</v>
      </c>
      <c r="Z1778" s="63">
        <f>IF(T1778="SOPORTE_TELEFÓNICO",'TARIFAS 2025'!$B$14,IF(V1778="PRINCIPAL",'TARIFAS 2025'!$B$11,IF(V1778="INTERMEDIA",'TARIFAS 2025'!$C$11,IF(V1778="LEJANA",'TARIFAS 2025'!$D$11))))</f>
        <v>31419</v>
      </c>
      <c r="AA1778" s="63">
        <f t="shared" si="28"/>
        <v>31419</v>
      </c>
    </row>
    <row r="1779" spans="1:27" s="35" customFormat="1">
      <c r="A1779" s="44" t="s">
        <v>82</v>
      </c>
      <c r="B1779" s="44" t="str">
        <f>VLOOKUP(A1779,'CENTROS DE COSTOS'!A:D,2,0)</f>
        <v>0036-0001</v>
      </c>
      <c r="C1779" s="44" t="str">
        <f>VLOOKUP(A1779,'CENTROS DE COSTOS'!A:D,3,0)</f>
        <v>Wompi Costa</v>
      </c>
      <c r="D1779" s="44">
        <v>13001</v>
      </c>
      <c r="E1779" s="44">
        <v>2901724</v>
      </c>
      <c r="F1779" s="44">
        <v>32949</v>
      </c>
      <c r="G1779" s="44" t="s">
        <v>35</v>
      </c>
      <c r="H1779" s="44" t="s">
        <v>277</v>
      </c>
      <c r="I1779" s="44" t="s">
        <v>82</v>
      </c>
      <c r="J1779" s="44" t="s">
        <v>8858</v>
      </c>
      <c r="K1779" s="44" t="s">
        <v>1174</v>
      </c>
      <c r="L1779" s="44" t="s">
        <v>8859</v>
      </c>
      <c r="M1779" s="52">
        <v>45950.333333333336</v>
      </c>
      <c r="N1779" s="52">
        <v>45955.456944444442</v>
      </c>
      <c r="O1779" s="44" t="s">
        <v>37</v>
      </c>
      <c r="P1779" s="44" t="s">
        <v>37</v>
      </c>
      <c r="Q1779" s="44" t="s">
        <v>3805</v>
      </c>
      <c r="R1779" s="44" t="s">
        <v>3806</v>
      </c>
      <c r="S1779" s="44" t="s">
        <v>8860</v>
      </c>
      <c r="T1779" s="44" t="s">
        <v>1178</v>
      </c>
      <c r="U1779" s="44">
        <v>64</v>
      </c>
      <c r="V1779" s="44" t="s">
        <v>42</v>
      </c>
      <c r="W1779" s="44" t="str">
        <f>VLOOKUP(D1779,TIPOLOGIA!A:F,6,0)</f>
        <v>TERRESTRE</v>
      </c>
      <c r="X1779" s="44" t="s">
        <v>1497</v>
      </c>
      <c r="Y1779" s="44">
        <v>1</v>
      </c>
      <c r="Z1779" s="63">
        <f>IF(T1779="SOPORTE_TELEFÓNICO",'TARIFAS 2025'!$B$14,IF(V1779="PRINCIPAL",'TARIFAS 2025'!$B$11,IF(V1779="INTERMEDIA",'TARIFAS 2025'!$C$11,IF(V1779="LEJANA",'TARIFAS 2025'!$D$11))))</f>
        <v>31419</v>
      </c>
      <c r="AA1779" s="63">
        <f t="shared" si="28"/>
        <v>31419</v>
      </c>
    </row>
    <row r="1780" spans="1:27" s="35" customFormat="1">
      <c r="A1780" s="44" t="s">
        <v>79</v>
      </c>
      <c r="B1780" s="44" t="str">
        <f>VLOOKUP(A1780,'CENTROS DE COSTOS'!A:D,2,0)</f>
        <v>0036-0003</v>
      </c>
      <c r="C1780" s="44" t="str">
        <f>VLOOKUP(A1780,'CENTROS DE COSTOS'!A:D,3,0)</f>
        <v>Wompi Suroccidente</v>
      </c>
      <c r="D1780" s="44">
        <v>76001</v>
      </c>
      <c r="E1780" s="44">
        <v>2933405</v>
      </c>
      <c r="F1780" s="44">
        <v>28329</v>
      </c>
      <c r="G1780" s="44" t="s">
        <v>35</v>
      </c>
      <c r="H1780" s="44" t="s">
        <v>1103</v>
      </c>
      <c r="I1780" s="44" t="s">
        <v>79</v>
      </c>
      <c r="J1780" s="44" t="s">
        <v>8861</v>
      </c>
      <c r="K1780" s="44" t="s">
        <v>1174</v>
      </c>
      <c r="L1780" s="44" t="s">
        <v>8862</v>
      </c>
      <c r="M1780" s="52">
        <v>45957.333333333336</v>
      </c>
      <c r="N1780" s="52">
        <v>45955.474999999999</v>
      </c>
      <c r="O1780" s="44" t="s">
        <v>37</v>
      </c>
      <c r="P1780" s="44" t="s">
        <v>37</v>
      </c>
      <c r="Q1780" s="44" t="s">
        <v>3805</v>
      </c>
      <c r="R1780" s="44" t="s">
        <v>3806</v>
      </c>
      <c r="S1780" s="44" t="s">
        <v>8863</v>
      </c>
      <c r="T1780" s="44" t="s">
        <v>1178</v>
      </c>
      <c r="U1780" s="44">
        <v>64</v>
      </c>
      <c r="V1780" s="44" t="s">
        <v>42</v>
      </c>
      <c r="W1780" s="44" t="str">
        <f>VLOOKUP(D1780,TIPOLOGIA!A:F,6,0)</f>
        <v>TERRESTRE</v>
      </c>
      <c r="X1780" s="44" t="s">
        <v>2171</v>
      </c>
      <c r="Y1780" s="44">
        <v>1</v>
      </c>
      <c r="Z1780" s="63">
        <f>IF(T1780="SOPORTE_TELEFÓNICO",'TARIFAS 2025'!$B$14,IF(V1780="PRINCIPAL",'TARIFAS 2025'!$B$11,IF(V1780="INTERMEDIA",'TARIFAS 2025'!$C$11,IF(V1780="LEJANA",'TARIFAS 2025'!$D$11))))</f>
        <v>31419</v>
      </c>
      <c r="AA1780" s="63">
        <f t="shared" si="28"/>
        <v>31419</v>
      </c>
    </row>
    <row r="1781" spans="1:27" s="35" customFormat="1">
      <c r="A1781" s="44" t="s">
        <v>76</v>
      </c>
      <c r="B1781" s="44" t="str">
        <f>VLOOKUP(A1781,'CENTROS DE COSTOS'!A:D,2,0)</f>
        <v>0036-0007</v>
      </c>
      <c r="C1781" s="44" t="str">
        <f>VLOOKUP(A1781,'CENTROS DE COSTOS'!A:D,3,0)</f>
        <v>Wompi Santander</v>
      </c>
      <c r="D1781" s="44">
        <v>68500</v>
      </c>
      <c r="E1781" s="44">
        <v>2920339</v>
      </c>
      <c r="F1781" s="44">
        <v>62773</v>
      </c>
      <c r="G1781" s="44" t="s">
        <v>35</v>
      </c>
      <c r="H1781" s="44" t="s">
        <v>965</v>
      </c>
      <c r="I1781" s="44" t="s">
        <v>1010</v>
      </c>
      <c r="J1781" s="44" t="s">
        <v>8864</v>
      </c>
      <c r="K1781" s="44" t="s">
        <v>1174</v>
      </c>
      <c r="L1781" s="44" t="s">
        <v>8865</v>
      </c>
      <c r="M1781" s="52">
        <v>45952.569444444445</v>
      </c>
      <c r="N1781" s="52">
        <v>45955.477777777778</v>
      </c>
      <c r="O1781" s="44" t="s">
        <v>37</v>
      </c>
      <c r="P1781" s="44" t="s">
        <v>37</v>
      </c>
      <c r="Q1781" s="44" t="s">
        <v>3805</v>
      </c>
      <c r="R1781" s="44" t="s">
        <v>3806</v>
      </c>
      <c r="S1781" s="44" t="s">
        <v>8866</v>
      </c>
      <c r="T1781" s="44" t="s">
        <v>3828</v>
      </c>
      <c r="U1781" s="44">
        <v>16</v>
      </c>
      <c r="V1781" s="44" t="s">
        <v>44</v>
      </c>
      <c r="W1781" s="44" t="str">
        <f>VLOOKUP(D1781,TIPOLOGIA!A:F,6,0)</f>
        <v>TERRESTRE</v>
      </c>
      <c r="X1781" s="44" t="s">
        <v>1180</v>
      </c>
      <c r="Y1781" s="44">
        <v>1</v>
      </c>
      <c r="Z1781" s="63">
        <f>IF(T1781="SOPORTE_TELEFÓNICO",'TARIFAS 2025'!$B$14,IF(V1781="PRINCIPAL",'TARIFAS 2025'!$B$11,IF(V1781="INTERMEDIA",'TARIFAS 2025'!$C$11,IF(V1781="LEJANA",'TARIFAS 2025'!$D$11))))</f>
        <v>40250</v>
      </c>
      <c r="AA1781" s="63">
        <f t="shared" si="28"/>
        <v>40250</v>
      </c>
    </row>
    <row r="1782" spans="1:27" s="35" customFormat="1">
      <c r="A1782" s="44" t="s">
        <v>73</v>
      </c>
      <c r="B1782" s="44" t="str">
        <f>VLOOKUP(A1782,'CENTROS DE COSTOS'!A:D,2,0)</f>
        <v>0036-0004</v>
      </c>
      <c r="C1782" s="44" t="str">
        <f>VLOOKUP(A1782,'CENTROS DE COSTOS'!A:D,3,0)</f>
        <v>Wompi Centro</v>
      </c>
      <c r="D1782" s="44">
        <v>25040</v>
      </c>
      <c r="E1782" s="44">
        <v>2920131</v>
      </c>
      <c r="F1782" s="44">
        <v>24659</v>
      </c>
      <c r="G1782" s="44" t="s">
        <v>35</v>
      </c>
      <c r="H1782" s="44" t="s">
        <v>620</v>
      </c>
      <c r="I1782" s="44" t="s">
        <v>628</v>
      </c>
      <c r="J1782" s="44" t="s">
        <v>8867</v>
      </c>
      <c r="K1782" s="44" t="s">
        <v>1174</v>
      </c>
      <c r="L1782" s="44" t="s">
        <v>8868</v>
      </c>
      <c r="M1782" s="52">
        <v>45952.540277777778</v>
      </c>
      <c r="N1782" s="52">
        <v>45955.478472222225</v>
      </c>
      <c r="O1782" s="44" t="s">
        <v>37</v>
      </c>
      <c r="P1782" s="44" t="s">
        <v>37</v>
      </c>
      <c r="Q1782" s="44" t="s">
        <v>3805</v>
      </c>
      <c r="R1782" s="44" t="s">
        <v>3806</v>
      </c>
      <c r="S1782" s="44" t="s">
        <v>8869</v>
      </c>
      <c r="T1782" s="44" t="s">
        <v>3828</v>
      </c>
      <c r="U1782" s="44">
        <v>40</v>
      </c>
      <c r="V1782" s="44" t="s">
        <v>43</v>
      </c>
      <c r="W1782" s="44" t="str">
        <f>VLOOKUP(D1782,TIPOLOGIA!A:F,6,0)</f>
        <v>TERRESTRE</v>
      </c>
      <c r="X1782" s="44" t="s">
        <v>5226</v>
      </c>
      <c r="Y1782" s="44">
        <v>1</v>
      </c>
      <c r="Z1782" s="63">
        <f>IF(T1782="SOPORTE_TELEFÓNICO",'TARIFAS 2025'!$B$14,IF(V1782="PRINCIPAL",'TARIFAS 2025'!$B$11,IF(V1782="INTERMEDIA",'TARIFAS 2025'!$C$11,IF(V1782="LEJANA",'TARIFAS 2025'!$D$11))))</f>
        <v>36351</v>
      </c>
      <c r="AA1782" s="63">
        <f t="shared" si="28"/>
        <v>36351</v>
      </c>
    </row>
    <row r="1783" spans="1:27" s="35" customFormat="1">
      <c r="A1783" s="44" t="s">
        <v>76</v>
      </c>
      <c r="B1783" s="44" t="str">
        <f>VLOOKUP(A1783,'CENTROS DE COSTOS'!A:D,2,0)</f>
        <v>0036-0007</v>
      </c>
      <c r="C1783" s="44" t="str">
        <f>VLOOKUP(A1783,'CENTROS DE COSTOS'!A:D,3,0)</f>
        <v>Wompi Santander</v>
      </c>
      <c r="D1783" s="44">
        <v>68679</v>
      </c>
      <c r="E1783" s="44">
        <v>2920111</v>
      </c>
      <c r="F1783" s="44">
        <v>34641</v>
      </c>
      <c r="G1783" s="44" t="s">
        <v>35</v>
      </c>
      <c r="H1783" s="44" t="s">
        <v>965</v>
      </c>
      <c r="I1783" s="44" t="s">
        <v>1022</v>
      </c>
      <c r="J1783" s="44" t="s">
        <v>8870</v>
      </c>
      <c r="K1783" s="44" t="s">
        <v>1174</v>
      </c>
      <c r="L1783" s="44" t="s">
        <v>8871</v>
      </c>
      <c r="M1783" s="52">
        <v>45952.527777777781</v>
      </c>
      <c r="N1783" s="52">
        <v>45955.478472222225</v>
      </c>
      <c r="O1783" s="44" t="s">
        <v>37</v>
      </c>
      <c r="P1783" s="44" t="s">
        <v>37</v>
      </c>
      <c r="Q1783" s="44" t="s">
        <v>3805</v>
      </c>
      <c r="R1783" s="44" t="s">
        <v>3806</v>
      </c>
      <c r="S1783" s="44" t="s">
        <v>8872</v>
      </c>
      <c r="T1783" s="44" t="s">
        <v>3828</v>
      </c>
      <c r="U1783" s="44">
        <v>32</v>
      </c>
      <c r="V1783" s="44" t="s">
        <v>43</v>
      </c>
      <c r="W1783" s="44" t="str">
        <f>VLOOKUP(D1783,TIPOLOGIA!A:F,6,0)</f>
        <v>TERRESTRE</v>
      </c>
      <c r="X1783" s="44" t="s">
        <v>5226</v>
      </c>
      <c r="Y1783" s="44">
        <v>1</v>
      </c>
      <c r="Z1783" s="63">
        <f>IF(T1783="SOPORTE_TELEFÓNICO",'TARIFAS 2025'!$B$14,IF(V1783="PRINCIPAL",'TARIFAS 2025'!$B$11,IF(V1783="INTERMEDIA",'TARIFAS 2025'!$C$11,IF(V1783="LEJANA",'TARIFAS 2025'!$D$11))))</f>
        <v>36351</v>
      </c>
      <c r="AA1783" s="63">
        <f t="shared" si="28"/>
        <v>36351</v>
      </c>
    </row>
    <row r="1784" spans="1:27" s="35" customFormat="1">
      <c r="A1784" s="44" t="s">
        <v>83</v>
      </c>
      <c r="B1784" s="44" t="str">
        <f>VLOOKUP(A1784,'CENTROS DE COSTOS'!A:D,2,0)</f>
        <v>0036-0007</v>
      </c>
      <c r="C1784" s="44" t="str">
        <f>VLOOKUP(A1784,'CENTROS DE COSTOS'!A:D,3,0)</f>
        <v>Wompi Santander</v>
      </c>
      <c r="D1784" s="44">
        <v>54001</v>
      </c>
      <c r="E1784" s="44">
        <v>2932616</v>
      </c>
      <c r="F1784" s="44">
        <v>76725</v>
      </c>
      <c r="G1784" s="44" t="s">
        <v>35</v>
      </c>
      <c r="H1784" s="44" t="s">
        <v>893</v>
      </c>
      <c r="I1784" s="44" t="s">
        <v>83</v>
      </c>
      <c r="J1784" s="44" t="s">
        <v>8873</v>
      </c>
      <c r="K1784" s="44" t="s">
        <v>1174</v>
      </c>
      <c r="L1784" s="44" t="s">
        <v>8874</v>
      </c>
      <c r="M1784" s="52">
        <v>45954.645833333336</v>
      </c>
      <c r="N1784" s="52">
        <v>45955.479166666664</v>
      </c>
      <c r="O1784" s="44" t="s">
        <v>37</v>
      </c>
      <c r="P1784" s="44" t="s">
        <v>37</v>
      </c>
      <c r="Q1784" s="44" t="s">
        <v>3805</v>
      </c>
      <c r="R1784" s="44" t="s">
        <v>3806</v>
      </c>
      <c r="S1784" s="44" t="s">
        <v>8875</v>
      </c>
      <c r="T1784" s="44" t="s">
        <v>1178</v>
      </c>
      <c r="U1784" s="44">
        <v>24</v>
      </c>
      <c r="V1784" s="44" t="s">
        <v>42</v>
      </c>
      <c r="W1784" s="44" t="str">
        <f>VLOOKUP(D1784,TIPOLOGIA!A:F,6,0)</f>
        <v>TERRESTRE</v>
      </c>
      <c r="X1784" s="44" t="s">
        <v>5226</v>
      </c>
      <c r="Y1784" s="44">
        <v>1</v>
      </c>
      <c r="Z1784" s="63">
        <f>IF(T1784="SOPORTE_TELEFÓNICO",'TARIFAS 2025'!$B$14,IF(V1784="PRINCIPAL",'TARIFAS 2025'!$B$11,IF(V1784="INTERMEDIA",'TARIFAS 2025'!$C$11,IF(V1784="LEJANA",'TARIFAS 2025'!$D$11))))</f>
        <v>31419</v>
      </c>
      <c r="AA1784" s="63">
        <f t="shared" si="28"/>
        <v>31419</v>
      </c>
    </row>
    <row r="1785" spans="1:27" s="35" customFormat="1">
      <c r="A1785" s="44" t="s">
        <v>76</v>
      </c>
      <c r="B1785" s="44" t="str">
        <f>VLOOKUP(A1785,'CENTROS DE COSTOS'!A:D,2,0)</f>
        <v>0036-0007</v>
      </c>
      <c r="C1785" s="44" t="str">
        <f>VLOOKUP(A1785,'CENTROS DE COSTOS'!A:D,3,0)</f>
        <v>Wompi Santander</v>
      </c>
      <c r="D1785" s="44">
        <v>68500</v>
      </c>
      <c r="E1785" s="44">
        <v>2920087</v>
      </c>
      <c r="F1785" s="44">
        <v>65763</v>
      </c>
      <c r="G1785" s="44" t="s">
        <v>35</v>
      </c>
      <c r="H1785" s="44" t="s">
        <v>965</v>
      </c>
      <c r="I1785" s="44" t="s">
        <v>1010</v>
      </c>
      <c r="J1785" s="44" t="s">
        <v>8876</v>
      </c>
      <c r="K1785" s="44" t="s">
        <v>1174</v>
      </c>
      <c r="L1785" s="44" t="s">
        <v>8877</v>
      </c>
      <c r="M1785" s="52">
        <v>45952.534722222219</v>
      </c>
      <c r="N1785" s="52">
        <v>45955.479166666664</v>
      </c>
      <c r="O1785" s="44" t="s">
        <v>37</v>
      </c>
      <c r="P1785" s="44" t="s">
        <v>37</v>
      </c>
      <c r="Q1785" s="44" t="s">
        <v>3805</v>
      </c>
      <c r="R1785" s="44" t="s">
        <v>3806</v>
      </c>
      <c r="S1785" s="44" t="s">
        <v>8878</v>
      </c>
      <c r="T1785" s="44" t="s">
        <v>3828</v>
      </c>
      <c r="U1785" s="44">
        <v>16</v>
      </c>
      <c r="V1785" s="44" t="s">
        <v>44</v>
      </c>
      <c r="W1785" s="44" t="str">
        <f>VLOOKUP(D1785,TIPOLOGIA!A:F,6,0)</f>
        <v>TERRESTRE</v>
      </c>
      <c r="X1785" s="44" t="s">
        <v>2221</v>
      </c>
      <c r="Y1785" s="44">
        <v>1</v>
      </c>
      <c r="Z1785" s="63">
        <f>IF(T1785="SOPORTE_TELEFÓNICO",'TARIFAS 2025'!$B$14,IF(V1785="PRINCIPAL",'TARIFAS 2025'!$B$11,IF(V1785="INTERMEDIA",'TARIFAS 2025'!$C$11,IF(V1785="LEJANA",'TARIFAS 2025'!$D$11))))</f>
        <v>40250</v>
      </c>
      <c r="AA1785" s="63">
        <f t="shared" si="28"/>
        <v>40250</v>
      </c>
    </row>
    <row r="1786" spans="1:27" s="35" customFormat="1">
      <c r="A1786" s="44" t="s">
        <v>88</v>
      </c>
      <c r="B1786" s="44" t="str">
        <f>VLOOKUP(A1786,'CENTROS DE COSTOS'!A:D,2,0)</f>
        <v>0036-0002</v>
      </c>
      <c r="C1786" s="44" t="str">
        <f>VLOOKUP(A1786,'CENTROS DE COSTOS'!A:D,3,0)</f>
        <v>Wompi Eje Cafetero</v>
      </c>
      <c r="D1786" s="44">
        <v>17001</v>
      </c>
      <c r="E1786" s="44">
        <v>2919829</v>
      </c>
      <c r="F1786" s="44">
        <v>48360</v>
      </c>
      <c r="G1786" s="44" t="s">
        <v>35</v>
      </c>
      <c r="H1786" s="44" t="s">
        <v>128</v>
      </c>
      <c r="I1786" s="44" t="s">
        <v>88</v>
      </c>
      <c r="J1786" s="44" t="s">
        <v>8879</v>
      </c>
      <c r="K1786" s="44" t="s">
        <v>1174</v>
      </c>
      <c r="L1786" s="44" t="s">
        <v>8880</v>
      </c>
      <c r="M1786" s="52">
        <v>45952.499305555553</v>
      </c>
      <c r="N1786" s="52">
        <v>45955.479166666664</v>
      </c>
      <c r="O1786" s="44" t="s">
        <v>37</v>
      </c>
      <c r="P1786" s="44" t="s">
        <v>37</v>
      </c>
      <c r="Q1786" s="44" t="s">
        <v>3805</v>
      </c>
      <c r="R1786" s="44" t="s">
        <v>3806</v>
      </c>
      <c r="S1786" s="44" t="s">
        <v>8881</v>
      </c>
      <c r="T1786" s="44" t="s">
        <v>1178</v>
      </c>
      <c r="U1786" s="44">
        <v>40</v>
      </c>
      <c r="V1786" s="44" t="s">
        <v>42</v>
      </c>
      <c r="W1786" s="44" t="str">
        <f>VLOOKUP(D1786,TIPOLOGIA!A:F,6,0)</f>
        <v>TERRESTRE</v>
      </c>
      <c r="X1786" s="44" t="s">
        <v>5226</v>
      </c>
      <c r="Y1786" s="44">
        <v>1</v>
      </c>
      <c r="Z1786" s="63">
        <f>IF(T1786="SOPORTE_TELEFÓNICO",'TARIFAS 2025'!$B$14,IF(V1786="PRINCIPAL",'TARIFAS 2025'!$B$11,IF(V1786="INTERMEDIA",'TARIFAS 2025'!$C$11,IF(V1786="LEJANA",'TARIFAS 2025'!$D$11))))</f>
        <v>31419</v>
      </c>
      <c r="AA1786" s="63">
        <f t="shared" si="28"/>
        <v>31419</v>
      </c>
    </row>
    <row r="1787" spans="1:27" s="35" customFormat="1">
      <c r="A1787" s="44" t="s">
        <v>73</v>
      </c>
      <c r="B1787" s="44" t="str">
        <f>VLOOKUP(A1787,'CENTROS DE COSTOS'!A:D,2,0)</f>
        <v>0036-0004</v>
      </c>
      <c r="C1787" s="44" t="str">
        <f>VLOOKUP(A1787,'CENTROS DE COSTOS'!A:D,3,0)</f>
        <v>Wompi Centro</v>
      </c>
      <c r="D1787" s="44">
        <v>11001</v>
      </c>
      <c r="E1787" s="44">
        <v>2925037</v>
      </c>
      <c r="F1787" s="44">
        <v>60622</v>
      </c>
      <c r="G1787" s="44" t="s">
        <v>35</v>
      </c>
      <c r="H1787" s="44" t="s">
        <v>620</v>
      </c>
      <c r="I1787" s="44" t="s">
        <v>2057</v>
      </c>
      <c r="J1787" s="44" t="s">
        <v>8882</v>
      </c>
      <c r="K1787" s="44" t="s">
        <v>1174</v>
      </c>
      <c r="L1787" s="44" t="s">
        <v>8883</v>
      </c>
      <c r="M1787" s="52">
        <v>45953.445138888892</v>
      </c>
      <c r="N1787" s="52">
        <v>45955.479861111111</v>
      </c>
      <c r="O1787" s="44" t="s">
        <v>37</v>
      </c>
      <c r="P1787" s="44" t="s">
        <v>37</v>
      </c>
      <c r="Q1787" s="44" t="s">
        <v>3805</v>
      </c>
      <c r="R1787" s="44" t="s">
        <v>3806</v>
      </c>
      <c r="S1787" s="44" t="s">
        <v>8884</v>
      </c>
      <c r="T1787" s="44" t="s">
        <v>1178</v>
      </c>
      <c r="U1787" s="44">
        <v>24</v>
      </c>
      <c r="V1787" s="44" t="s">
        <v>42</v>
      </c>
      <c r="W1787" s="44" t="str">
        <f>VLOOKUP(D1787,TIPOLOGIA!A:F,6,0)</f>
        <v>TERRESTRE</v>
      </c>
      <c r="X1787" s="44" t="s">
        <v>1440</v>
      </c>
      <c r="Y1787" s="44">
        <v>1</v>
      </c>
      <c r="Z1787" s="63">
        <f>IF(T1787="SOPORTE_TELEFÓNICO",'TARIFAS 2025'!$B$14,IF(V1787="PRINCIPAL",'TARIFAS 2025'!$B$11,IF(V1787="INTERMEDIA",'TARIFAS 2025'!$C$11,IF(V1787="LEJANA",'TARIFAS 2025'!$D$11))))</f>
        <v>31419</v>
      </c>
      <c r="AA1787" s="63">
        <f t="shared" si="28"/>
        <v>31419</v>
      </c>
    </row>
    <row r="1788" spans="1:27" s="35" customFormat="1">
      <c r="A1788" s="44" t="s">
        <v>98</v>
      </c>
      <c r="B1788" s="44" t="str">
        <f>VLOOKUP(A1788,'CENTROS DE COSTOS'!A:D,2,0)</f>
        <v>0036-0007</v>
      </c>
      <c r="C1788" s="44" t="str">
        <f>VLOOKUP(A1788,'CENTROS DE COSTOS'!A:D,3,0)</f>
        <v>Wompi Santander</v>
      </c>
      <c r="D1788" s="44">
        <v>15087</v>
      </c>
      <c r="E1788" s="44">
        <v>2917681</v>
      </c>
      <c r="F1788" s="44">
        <v>72675</v>
      </c>
      <c r="G1788" s="44" t="s">
        <v>35</v>
      </c>
      <c r="H1788" s="44" t="s">
        <v>324</v>
      </c>
      <c r="I1788" s="44" t="s">
        <v>323</v>
      </c>
      <c r="J1788" s="44" t="s">
        <v>8885</v>
      </c>
      <c r="K1788" s="44" t="s">
        <v>1174</v>
      </c>
      <c r="L1788" s="44" t="s">
        <v>8886</v>
      </c>
      <c r="M1788" s="52">
        <v>45952.372916666667</v>
      </c>
      <c r="N1788" s="52">
        <v>45955.479861111111</v>
      </c>
      <c r="O1788" s="44" t="s">
        <v>37</v>
      </c>
      <c r="P1788" s="44" t="s">
        <v>37</v>
      </c>
      <c r="Q1788" s="44" t="s">
        <v>3805</v>
      </c>
      <c r="R1788" s="44" t="s">
        <v>3806</v>
      </c>
      <c r="S1788" s="44" t="s">
        <v>8887</v>
      </c>
      <c r="T1788" s="44" t="s">
        <v>3828</v>
      </c>
      <c r="U1788" s="44">
        <v>32</v>
      </c>
      <c r="V1788" s="44" t="s">
        <v>43</v>
      </c>
      <c r="W1788" s="44" t="str">
        <f>VLOOKUP(D1788,TIPOLOGIA!A:F,6,0)</f>
        <v>TERRESTRE</v>
      </c>
      <c r="X1788" s="44" t="s">
        <v>1360</v>
      </c>
      <c r="Y1788" s="44">
        <v>1</v>
      </c>
      <c r="Z1788" s="63">
        <f>IF(T1788="SOPORTE_TELEFÓNICO",'TARIFAS 2025'!$B$14,IF(V1788="PRINCIPAL",'TARIFAS 2025'!$B$11,IF(V1788="INTERMEDIA",'TARIFAS 2025'!$C$11,IF(V1788="LEJANA",'TARIFAS 2025'!$D$11))))</f>
        <v>36351</v>
      </c>
      <c r="AA1788" s="63">
        <f t="shared" si="28"/>
        <v>36351</v>
      </c>
    </row>
    <row r="1789" spans="1:27" s="35" customFormat="1">
      <c r="A1789" s="44" t="s">
        <v>73</v>
      </c>
      <c r="B1789" s="44" t="str">
        <f>VLOOKUP(A1789,'CENTROS DE COSTOS'!A:D,2,0)</f>
        <v>0036-0004</v>
      </c>
      <c r="C1789" s="44" t="str">
        <f>VLOOKUP(A1789,'CENTROS DE COSTOS'!A:D,3,0)</f>
        <v>Wompi Centro</v>
      </c>
      <c r="D1789" s="44">
        <v>25290</v>
      </c>
      <c r="E1789" s="44">
        <v>2918181</v>
      </c>
      <c r="F1789" s="44">
        <v>46173</v>
      </c>
      <c r="G1789" s="44" t="s">
        <v>35</v>
      </c>
      <c r="H1789" s="44" t="s">
        <v>620</v>
      </c>
      <c r="I1789" s="44" t="s">
        <v>654</v>
      </c>
      <c r="J1789" s="44" t="s">
        <v>8888</v>
      </c>
      <c r="K1789" s="44" t="s">
        <v>1174</v>
      </c>
      <c r="L1789" s="44" t="s">
        <v>8889</v>
      </c>
      <c r="M1789" s="52">
        <v>45952.40625</v>
      </c>
      <c r="N1789" s="52">
        <v>45955.480555555558</v>
      </c>
      <c r="O1789" s="44" t="s">
        <v>37</v>
      </c>
      <c r="P1789" s="44" t="s">
        <v>37</v>
      </c>
      <c r="Q1789" s="44" t="s">
        <v>3805</v>
      </c>
      <c r="R1789" s="44" t="s">
        <v>3806</v>
      </c>
      <c r="S1789" s="44" t="s">
        <v>8890</v>
      </c>
      <c r="T1789" s="44" t="s">
        <v>3828</v>
      </c>
      <c r="U1789" s="44">
        <v>64</v>
      </c>
      <c r="V1789" s="44" t="s">
        <v>43</v>
      </c>
      <c r="W1789" s="44" t="str">
        <f>VLOOKUP(D1789,TIPOLOGIA!A:F,6,0)</f>
        <v>TERRESTRE</v>
      </c>
      <c r="X1789" s="44" t="s">
        <v>6743</v>
      </c>
      <c r="Y1789" s="44">
        <v>1</v>
      </c>
      <c r="Z1789" s="63">
        <f>IF(T1789="SOPORTE_TELEFÓNICO",'TARIFAS 2025'!$B$14,IF(V1789="PRINCIPAL",'TARIFAS 2025'!$B$11,IF(V1789="INTERMEDIA",'TARIFAS 2025'!$C$11,IF(V1789="LEJANA",'TARIFAS 2025'!$D$11))))</f>
        <v>36351</v>
      </c>
      <c r="AA1789" s="63">
        <f t="shared" si="28"/>
        <v>36351</v>
      </c>
    </row>
    <row r="1790" spans="1:27" s="35" customFormat="1">
      <c r="A1790" s="44" t="s">
        <v>73</v>
      </c>
      <c r="B1790" s="44" t="str">
        <f>VLOOKUP(A1790,'CENTROS DE COSTOS'!A:D,2,0)</f>
        <v>0036-0004</v>
      </c>
      <c r="C1790" s="44" t="str">
        <f>VLOOKUP(A1790,'CENTROS DE COSTOS'!A:D,3,0)</f>
        <v>Wompi Centro</v>
      </c>
      <c r="D1790" s="44">
        <v>25743</v>
      </c>
      <c r="E1790" s="44">
        <v>2916681</v>
      </c>
      <c r="F1790" s="44">
        <v>72962</v>
      </c>
      <c r="G1790" s="44" t="s">
        <v>35</v>
      </c>
      <c r="H1790" s="44" t="s">
        <v>620</v>
      </c>
      <c r="I1790" s="44" t="s">
        <v>698</v>
      </c>
      <c r="J1790" s="44" t="s">
        <v>8891</v>
      </c>
      <c r="K1790" s="44" t="s">
        <v>1174</v>
      </c>
      <c r="L1790" s="44" t="s">
        <v>8892</v>
      </c>
      <c r="M1790" s="52">
        <v>45952.333333333336</v>
      </c>
      <c r="N1790" s="52">
        <v>45955.480555555558</v>
      </c>
      <c r="O1790" s="44" t="s">
        <v>37</v>
      </c>
      <c r="P1790" s="44" t="s">
        <v>37</v>
      </c>
      <c r="Q1790" s="44" t="s">
        <v>3805</v>
      </c>
      <c r="R1790" s="44" t="s">
        <v>3806</v>
      </c>
      <c r="S1790" s="44" t="s">
        <v>8893</v>
      </c>
      <c r="T1790" s="44" t="s">
        <v>3828</v>
      </c>
      <c r="U1790" s="44">
        <v>16</v>
      </c>
      <c r="V1790" s="44" t="s">
        <v>43</v>
      </c>
      <c r="W1790" s="44" t="str">
        <f>VLOOKUP(D1790,TIPOLOGIA!A:F,6,0)</f>
        <v>TERRESTRE</v>
      </c>
      <c r="X1790" s="44" t="s">
        <v>5226</v>
      </c>
      <c r="Y1790" s="44">
        <v>1</v>
      </c>
      <c r="Z1790" s="63">
        <f>IF(T1790="SOPORTE_TELEFÓNICO",'TARIFAS 2025'!$B$14,IF(V1790="PRINCIPAL",'TARIFAS 2025'!$B$11,IF(V1790="INTERMEDIA",'TARIFAS 2025'!$C$11,IF(V1790="LEJANA",'TARIFAS 2025'!$D$11))))</f>
        <v>36351</v>
      </c>
      <c r="AA1790" s="63">
        <f t="shared" ref="AA1790:AA1853" si="29">Z1790*Y1790</f>
        <v>36351</v>
      </c>
    </row>
    <row r="1791" spans="1:27" s="35" customFormat="1">
      <c r="A1791" s="44" t="s">
        <v>98</v>
      </c>
      <c r="B1791" s="44" t="str">
        <f>VLOOKUP(A1791,'CENTROS DE COSTOS'!A:D,2,0)</f>
        <v>0036-0007</v>
      </c>
      <c r="C1791" s="44" t="str">
        <f>VLOOKUP(A1791,'CENTROS DE COSTOS'!A:D,3,0)</f>
        <v>Wompi Santander</v>
      </c>
      <c r="D1791" s="44">
        <v>15238</v>
      </c>
      <c r="E1791" s="44">
        <v>2918766</v>
      </c>
      <c r="F1791" s="44">
        <v>22890</v>
      </c>
      <c r="G1791" s="44" t="s">
        <v>35</v>
      </c>
      <c r="H1791" s="44" t="s">
        <v>324</v>
      </c>
      <c r="I1791" s="44" t="s">
        <v>354</v>
      </c>
      <c r="J1791" s="44" t="s">
        <v>8894</v>
      </c>
      <c r="K1791" s="44" t="s">
        <v>1174</v>
      </c>
      <c r="L1791" s="44" t="s">
        <v>8895</v>
      </c>
      <c r="M1791" s="52">
        <v>45952.436805555553</v>
      </c>
      <c r="N1791" s="52">
        <v>45955.481249999997</v>
      </c>
      <c r="O1791" s="44" t="s">
        <v>37</v>
      </c>
      <c r="P1791" s="44" t="s">
        <v>37</v>
      </c>
      <c r="Q1791" s="44" t="s">
        <v>3805</v>
      </c>
      <c r="R1791" s="44" t="s">
        <v>3806</v>
      </c>
      <c r="S1791" s="44" t="s">
        <v>8896</v>
      </c>
      <c r="T1791" s="44" t="s">
        <v>3828</v>
      </c>
      <c r="U1791" s="44">
        <v>64</v>
      </c>
      <c r="V1791" s="44" t="s">
        <v>43</v>
      </c>
      <c r="W1791" s="44" t="str">
        <f>VLOOKUP(D1791,TIPOLOGIA!A:F,6,0)</f>
        <v>TERRESTRE</v>
      </c>
      <c r="X1791" s="44" t="s">
        <v>6743</v>
      </c>
      <c r="Y1791" s="44">
        <v>1</v>
      </c>
      <c r="Z1791" s="63">
        <f>IF(T1791="SOPORTE_TELEFÓNICO",'TARIFAS 2025'!$B$14,IF(V1791="PRINCIPAL",'TARIFAS 2025'!$B$11,IF(V1791="INTERMEDIA",'TARIFAS 2025'!$C$11,IF(V1791="LEJANA",'TARIFAS 2025'!$D$11))))</f>
        <v>36351</v>
      </c>
      <c r="AA1791" s="63">
        <f t="shared" si="29"/>
        <v>36351</v>
      </c>
    </row>
    <row r="1792" spans="1:27" s="35" customFormat="1">
      <c r="A1792" s="44" t="s">
        <v>100</v>
      </c>
      <c r="B1792" s="44" t="str">
        <f>VLOOKUP(A1792,'CENTROS DE COSTOS'!A:D,2,0)</f>
        <v>0036-0006</v>
      </c>
      <c r="C1792" s="44" t="str">
        <f>VLOOKUP(A1792,'CENTROS DE COSTOS'!A:D,3,0)</f>
        <v>Wompi Oriente</v>
      </c>
      <c r="D1792" s="44">
        <v>50006</v>
      </c>
      <c r="E1792" s="44">
        <v>2900178</v>
      </c>
      <c r="F1792" s="44">
        <v>60727</v>
      </c>
      <c r="G1792" s="44" t="s">
        <v>35</v>
      </c>
      <c r="H1792" s="44" t="s">
        <v>816</v>
      </c>
      <c r="I1792" s="44" t="s">
        <v>818</v>
      </c>
      <c r="J1792" s="44" t="s">
        <v>8897</v>
      </c>
      <c r="K1792" s="44" t="s">
        <v>1174</v>
      </c>
      <c r="L1792" s="44" t="s">
        <v>8898</v>
      </c>
      <c r="M1792" s="52">
        <v>45950.333333333336</v>
      </c>
      <c r="N1792" s="52">
        <v>45955.481249999997</v>
      </c>
      <c r="O1792" s="44" t="s">
        <v>37</v>
      </c>
      <c r="P1792" s="44" t="s">
        <v>37</v>
      </c>
      <c r="Q1792" s="44" t="s">
        <v>3805</v>
      </c>
      <c r="R1792" s="44" t="s">
        <v>3806</v>
      </c>
      <c r="S1792" s="44" t="s">
        <v>8899</v>
      </c>
      <c r="T1792" s="44" t="s">
        <v>3828</v>
      </c>
      <c r="U1792" s="44">
        <v>48</v>
      </c>
      <c r="V1792" s="44" t="s">
        <v>43</v>
      </c>
      <c r="W1792" s="44" t="str">
        <f>VLOOKUP(D1792,TIPOLOGIA!A:F,6,0)</f>
        <v>TERRESTRE</v>
      </c>
      <c r="X1792" s="44" t="s">
        <v>5226</v>
      </c>
      <c r="Y1792" s="44">
        <v>1</v>
      </c>
      <c r="Z1792" s="63">
        <f>IF(T1792="SOPORTE_TELEFÓNICO",'TARIFAS 2025'!$B$14,IF(V1792="PRINCIPAL",'TARIFAS 2025'!$B$11,IF(V1792="INTERMEDIA",'TARIFAS 2025'!$C$11,IF(V1792="LEJANA",'TARIFAS 2025'!$D$11))))</f>
        <v>36351</v>
      </c>
      <c r="AA1792" s="63">
        <f t="shared" si="29"/>
        <v>36351</v>
      </c>
    </row>
    <row r="1793" spans="1:27" s="35" customFormat="1">
      <c r="A1793" s="44" t="s">
        <v>73</v>
      </c>
      <c r="B1793" s="44" t="str">
        <f>VLOOKUP(A1793,'CENTROS DE COSTOS'!A:D,2,0)</f>
        <v>0036-0004</v>
      </c>
      <c r="C1793" s="44" t="str">
        <f>VLOOKUP(A1793,'CENTROS DE COSTOS'!A:D,3,0)</f>
        <v>Wompi Centro</v>
      </c>
      <c r="D1793" s="44">
        <v>25307</v>
      </c>
      <c r="E1793" s="44">
        <v>2915526</v>
      </c>
      <c r="F1793" s="44">
        <v>48451</v>
      </c>
      <c r="G1793" s="44" t="s">
        <v>35</v>
      </c>
      <c r="H1793" s="44" t="s">
        <v>620</v>
      </c>
      <c r="I1793" s="44" t="s">
        <v>659</v>
      </c>
      <c r="J1793" s="44" t="s">
        <v>8900</v>
      </c>
      <c r="K1793" s="44" t="s">
        <v>1174</v>
      </c>
      <c r="L1793" s="44" t="s">
        <v>8901</v>
      </c>
      <c r="M1793" s="52">
        <v>45951.667361111111</v>
      </c>
      <c r="N1793" s="52">
        <v>45955.481944444444</v>
      </c>
      <c r="O1793" s="44" t="s">
        <v>37</v>
      </c>
      <c r="P1793" s="44" t="s">
        <v>37</v>
      </c>
      <c r="Q1793" s="44" t="s">
        <v>3805</v>
      </c>
      <c r="R1793" s="44" t="s">
        <v>3806</v>
      </c>
      <c r="S1793" s="44" t="s">
        <v>8902</v>
      </c>
      <c r="T1793" s="44" t="s">
        <v>3828</v>
      </c>
      <c r="U1793" s="44">
        <v>48</v>
      </c>
      <c r="V1793" s="44" t="s">
        <v>44</v>
      </c>
      <c r="W1793" s="44" t="str">
        <f>VLOOKUP(D1793,TIPOLOGIA!A:F,6,0)</f>
        <v>TERRESTRE</v>
      </c>
      <c r="X1793" s="44" t="s">
        <v>4908</v>
      </c>
      <c r="Y1793" s="44">
        <v>1</v>
      </c>
      <c r="Z1793" s="63">
        <f>IF(T1793="SOPORTE_TELEFÓNICO",'TARIFAS 2025'!$B$14,IF(V1793="PRINCIPAL",'TARIFAS 2025'!$B$11,IF(V1793="INTERMEDIA",'TARIFAS 2025'!$C$11,IF(V1793="LEJANA",'TARIFAS 2025'!$D$11))))</f>
        <v>40250</v>
      </c>
      <c r="AA1793" s="63">
        <f t="shared" si="29"/>
        <v>40250</v>
      </c>
    </row>
    <row r="1794" spans="1:27" s="35" customFormat="1">
      <c r="A1794" s="44" t="s">
        <v>76</v>
      </c>
      <c r="B1794" s="44" t="str">
        <f>VLOOKUP(A1794,'CENTROS DE COSTOS'!A:D,2,0)</f>
        <v>0036-0007</v>
      </c>
      <c r="C1794" s="44" t="str">
        <f>VLOOKUP(A1794,'CENTROS DE COSTOS'!A:D,3,0)</f>
        <v>Wompi Santander</v>
      </c>
      <c r="D1794" s="44">
        <v>68655</v>
      </c>
      <c r="E1794" s="44">
        <v>2919003</v>
      </c>
      <c r="F1794" s="44">
        <v>65634</v>
      </c>
      <c r="G1794" s="44" t="s">
        <v>35</v>
      </c>
      <c r="H1794" s="44" t="s">
        <v>965</v>
      </c>
      <c r="I1794" s="44" t="s">
        <v>1020</v>
      </c>
      <c r="J1794" s="44" t="s">
        <v>8436</v>
      </c>
      <c r="K1794" s="44" t="s">
        <v>1174</v>
      </c>
      <c r="L1794" s="44" t="s">
        <v>8903</v>
      </c>
      <c r="M1794" s="52">
        <v>45952.442361111112</v>
      </c>
      <c r="N1794" s="52">
        <v>45955.482638888891</v>
      </c>
      <c r="O1794" s="44" t="s">
        <v>37</v>
      </c>
      <c r="P1794" s="44" t="s">
        <v>37</v>
      </c>
      <c r="Q1794" s="44" t="s">
        <v>3805</v>
      </c>
      <c r="R1794" s="44" t="s">
        <v>3806</v>
      </c>
      <c r="S1794" s="44" t="s">
        <v>8904</v>
      </c>
      <c r="T1794" s="44" t="s">
        <v>3828</v>
      </c>
      <c r="U1794" s="44">
        <v>48</v>
      </c>
      <c r="V1794" s="44" t="s">
        <v>44</v>
      </c>
      <c r="W1794" s="44" t="str">
        <f>VLOOKUP(D1794,TIPOLOGIA!A:F,6,0)</f>
        <v>TERRESTRE</v>
      </c>
      <c r="X1794" s="44" t="s">
        <v>6743</v>
      </c>
      <c r="Y1794" s="44">
        <v>1</v>
      </c>
      <c r="Z1794" s="63">
        <f>IF(T1794="SOPORTE_TELEFÓNICO",'TARIFAS 2025'!$B$14,IF(V1794="PRINCIPAL",'TARIFAS 2025'!$B$11,IF(V1794="INTERMEDIA",'TARIFAS 2025'!$C$11,IF(V1794="LEJANA",'TARIFAS 2025'!$D$11))))</f>
        <v>40250</v>
      </c>
      <c r="AA1794" s="63">
        <f t="shared" si="29"/>
        <v>40250</v>
      </c>
    </row>
    <row r="1795" spans="1:27" s="35" customFormat="1">
      <c r="A1795" s="44" t="s">
        <v>93</v>
      </c>
      <c r="B1795" s="44" t="str">
        <f>VLOOKUP(A1795,'CENTROS DE COSTOS'!A:D,2,0)</f>
        <v>0036-0003</v>
      </c>
      <c r="C1795" s="44" t="str">
        <f>VLOOKUP(A1795,'CENTROS DE COSTOS'!A:D,3,0)</f>
        <v>Wompi Suroccidente</v>
      </c>
      <c r="D1795" s="44">
        <v>52687</v>
      </c>
      <c r="E1795" s="44">
        <v>2883252</v>
      </c>
      <c r="F1795" s="44">
        <v>22931</v>
      </c>
      <c r="G1795" s="44" t="s">
        <v>35</v>
      </c>
      <c r="H1795" s="44" t="s">
        <v>135</v>
      </c>
      <c r="I1795" s="44" t="s">
        <v>884</v>
      </c>
      <c r="J1795" s="44" t="s">
        <v>8905</v>
      </c>
      <c r="K1795" s="44" t="s">
        <v>1174</v>
      </c>
      <c r="L1795" s="44" t="s">
        <v>8906</v>
      </c>
      <c r="M1795" s="52">
        <v>45945.395138888889</v>
      </c>
      <c r="N1795" s="52">
        <v>45955.48333333333</v>
      </c>
      <c r="O1795" s="44" t="s">
        <v>37</v>
      </c>
      <c r="P1795" s="44" t="s">
        <v>37</v>
      </c>
      <c r="Q1795" s="44" t="s">
        <v>3805</v>
      </c>
      <c r="R1795" s="44" t="s">
        <v>3806</v>
      </c>
      <c r="S1795" s="44" t="s">
        <v>8907</v>
      </c>
      <c r="T1795" s="44" t="s">
        <v>3828</v>
      </c>
      <c r="U1795" s="44">
        <v>48</v>
      </c>
      <c r="V1795" s="44" t="s">
        <v>43</v>
      </c>
      <c r="W1795" s="44" t="str">
        <f>VLOOKUP(D1795,TIPOLOGIA!A:F,6,0)</f>
        <v>TERRESTRE</v>
      </c>
      <c r="X1795" s="44" t="s">
        <v>4908</v>
      </c>
      <c r="Y1795" s="44">
        <v>1</v>
      </c>
      <c r="Z1795" s="63">
        <f>IF(T1795="SOPORTE_TELEFÓNICO",'TARIFAS 2025'!$B$14,IF(V1795="PRINCIPAL",'TARIFAS 2025'!$B$11,IF(V1795="INTERMEDIA",'TARIFAS 2025'!$C$11,IF(V1795="LEJANA",'TARIFAS 2025'!$D$11))))</f>
        <v>36351</v>
      </c>
      <c r="AA1795" s="63">
        <f t="shared" si="29"/>
        <v>36351</v>
      </c>
    </row>
    <row r="1796" spans="1:27" s="35" customFormat="1">
      <c r="A1796" s="44" t="s">
        <v>94</v>
      </c>
      <c r="B1796" s="44" t="str">
        <f>VLOOKUP(A1796,'CENTROS DE COSTOS'!A:D,2,0)</f>
        <v>0036-0002</v>
      </c>
      <c r="C1796" s="44" t="str">
        <f>VLOOKUP(A1796,'CENTROS DE COSTOS'!A:D,3,0)</f>
        <v>Wompi Eje Cafetero</v>
      </c>
      <c r="D1796" s="44">
        <v>63001</v>
      </c>
      <c r="E1796" s="44">
        <v>2920235</v>
      </c>
      <c r="F1796" s="44">
        <v>67057</v>
      </c>
      <c r="G1796" s="44" t="s">
        <v>35</v>
      </c>
      <c r="H1796" s="44" t="s">
        <v>941</v>
      </c>
      <c r="I1796" s="44" t="s">
        <v>124</v>
      </c>
      <c r="J1796" s="44" t="s">
        <v>8908</v>
      </c>
      <c r="K1796" s="44" t="s">
        <v>1174</v>
      </c>
      <c r="L1796" s="44" t="s">
        <v>8909</v>
      </c>
      <c r="M1796" s="52">
        <v>45952.570138888892</v>
      </c>
      <c r="N1796" s="52">
        <v>45955.48333333333</v>
      </c>
      <c r="O1796" s="44" t="s">
        <v>37</v>
      </c>
      <c r="P1796" s="44" t="s">
        <v>37</v>
      </c>
      <c r="Q1796" s="44" t="s">
        <v>3805</v>
      </c>
      <c r="R1796" s="44" t="s">
        <v>3806</v>
      </c>
      <c r="S1796" s="44" t="s">
        <v>8910</v>
      </c>
      <c r="T1796" s="44" t="s">
        <v>1178</v>
      </c>
      <c r="U1796" s="44">
        <v>40</v>
      </c>
      <c r="V1796" s="44" t="s">
        <v>43</v>
      </c>
      <c r="W1796" s="44" t="str">
        <f>VLOOKUP(D1796,TIPOLOGIA!A:F,6,0)</f>
        <v>TERRESTRE</v>
      </c>
      <c r="X1796" s="44" t="s">
        <v>4908</v>
      </c>
      <c r="Y1796" s="44">
        <v>1</v>
      </c>
      <c r="Z1796" s="63">
        <f>IF(T1796="SOPORTE_TELEFÓNICO",'TARIFAS 2025'!$B$14,IF(V1796="PRINCIPAL",'TARIFAS 2025'!$B$11,IF(V1796="INTERMEDIA",'TARIFAS 2025'!$C$11,IF(V1796="LEJANA",'TARIFAS 2025'!$D$11))))</f>
        <v>36351</v>
      </c>
      <c r="AA1796" s="63">
        <f t="shared" si="29"/>
        <v>36351</v>
      </c>
    </row>
    <row r="1797" spans="1:27" s="35" customFormat="1">
      <c r="A1797" s="44" t="s">
        <v>98</v>
      </c>
      <c r="B1797" s="44" t="str">
        <f>VLOOKUP(A1797,'CENTROS DE COSTOS'!A:D,2,0)</f>
        <v>0036-0007</v>
      </c>
      <c r="C1797" s="44" t="str">
        <f>VLOOKUP(A1797,'CENTROS DE COSTOS'!A:D,3,0)</f>
        <v>Wompi Santander</v>
      </c>
      <c r="D1797" s="44">
        <v>15407</v>
      </c>
      <c r="E1797" s="44">
        <v>2924477</v>
      </c>
      <c r="F1797" s="44">
        <v>64417</v>
      </c>
      <c r="G1797" s="44" t="s">
        <v>35</v>
      </c>
      <c r="H1797" s="44" t="s">
        <v>324</v>
      </c>
      <c r="I1797" s="44" t="s">
        <v>438</v>
      </c>
      <c r="J1797" s="44" t="s">
        <v>8911</v>
      </c>
      <c r="K1797" s="44" t="s">
        <v>1174</v>
      </c>
      <c r="L1797" s="44" t="s">
        <v>8912</v>
      </c>
      <c r="M1797" s="52">
        <v>45953.421527777777</v>
      </c>
      <c r="N1797" s="52">
        <v>45955.487500000003</v>
      </c>
      <c r="O1797" s="44" t="s">
        <v>37</v>
      </c>
      <c r="P1797" s="44" t="s">
        <v>37</v>
      </c>
      <c r="Q1797" s="44" t="s">
        <v>3805</v>
      </c>
      <c r="R1797" s="44" t="s">
        <v>3806</v>
      </c>
      <c r="S1797" s="44" t="s">
        <v>8913</v>
      </c>
      <c r="T1797" s="44" t="s">
        <v>1178</v>
      </c>
      <c r="U1797" s="44">
        <v>32</v>
      </c>
      <c r="V1797" s="44" t="s">
        <v>43</v>
      </c>
      <c r="W1797" s="44" t="str">
        <f>VLOOKUP(D1797,TIPOLOGIA!A:F,6,0)</f>
        <v>TERRESTRE</v>
      </c>
      <c r="X1797" s="44" t="s">
        <v>1874</v>
      </c>
      <c r="Y1797" s="44">
        <v>1</v>
      </c>
      <c r="Z1797" s="63">
        <f>IF(T1797="SOPORTE_TELEFÓNICO",'TARIFAS 2025'!$B$14,IF(V1797="PRINCIPAL",'TARIFAS 2025'!$B$11,IF(V1797="INTERMEDIA",'TARIFAS 2025'!$C$11,IF(V1797="LEJANA",'TARIFAS 2025'!$D$11))))</f>
        <v>36351</v>
      </c>
      <c r="AA1797" s="63">
        <f t="shared" si="29"/>
        <v>36351</v>
      </c>
    </row>
    <row r="1798" spans="1:27" s="35" customFormat="1">
      <c r="A1798" s="44" t="s">
        <v>94</v>
      </c>
      <c r="B1798" s="44" t="str">
        <f>VLOOKUP(A1798,'CENTROS DE COSTOS'!A:D,2,0)</f>
        <v>0036-0002</v>
      </c>
      <c r="C1798" s="44" t="str">
        <f>VLOOKUP(A1798,'CENTROS DE COSTOS'!A:D,3,0)</f>
        <v>Wompi Eje Cafetero</v>
      </c>
      <c r="D1798" s="44">
        <v>63001</v>
      </c>
      <c r="E1798" s="44">
        <v>2926032</v>
      </c>
      <c r="F1798" s="44">
        <v>30384</v>
      </c>
      <c r="G1798" s="44" t="s">
        <v>35</v>
      </c>
      <c r="H1798" s="44" t="s">
        <v>941</v>
      </c>
      <c r="I1798" s="44" t="s">
        <v>124</v>
      </c>
      <c r="J1798" s="44" t="s">
        <v>8914</v>
      </c>
      <c r="K1798" s="44" t="s">
        <v>1174</v>
      </c>
      <c r="L1798" s="44" t="s">
        <v>8915</v>
      </c>
      <c r="M1798" s="52">
        <v>45953.513194444444</v>
      </c>
      <c r="N1798" s="52">
        <v>45955.494444444441</v>
      </c>
      <c r="O1798" s="44" t="s">
        <v>37</v>
      </c>
      <c r="P1798" s="44" t="s">
        <v>37</v>
      </c>
      <c r="Q1798" s="44" t="s">
        <v>3805</v>
      </c>
      <c r="R1798" s="44" t="s">
        <v>3806</v>
      </c>
      <c r="S1798" s="44" t="s">
        <v>8916</v>
      </c>
      <c r="T1798" s="44" t="s">
        <v>1178</v>
      </c>
      <c r="U1798" s="44">
        <v>24</v>
      </c>
      <c r="V1798" s="44" t="s">
        <v>43</v>
      </c>
      <c r="W1798" s="44" t="str">
        <f>VLOOKUP(D1798,TIPOLOGIA!A:F,6,0)</f>
        <v>TERRESTRE</v>
      </c>
      <c r="X1798" s="44" t="s">
        <v>1927</v>
      </c>
      <c r="Y1798" s="44">
        <v>1</v>
      </c>
      <c r="Z1798" s="63">
        <f>IF(T1798="SOPORTE_TELEFÓNICO",'TARIFAS 2025'!$B$14,IF(V1798="PRINCIPAL",'TARIFAS 2025'!$B$11,IF(V1798="INTERMEDIA",'TARIFAS 2025'!$C$11,IF(V1798="LEJANA",'TARIFAS 2025'!$D$11))))</f>
        <v>36351</v>
      </c>
      <c r="AA1798" s="63">
        <f t="shared" si="29"/>
        <v>36351</v>
      </c>
    </row>
    <row r="1799" spans="1:27" s="35" customFormat="1">
      <c r="A1799" s="44" t="s">
        <v>73</v>
      </c>
      <c r="B1799" s="44" t="str">
        <f>VLOOKUP(A1799,'CENTROS DE COSTOS'!A:D,2,0)</f>
        <v>0036-0004</v>
      </c>
      <c r="C1799" s="44" t="str">
        <f>VLOOKUP(A1799,'CENTROS DE COSTOS'!A:D,3,0)</f>
        <v>Wompi Centro</v>
      </c>
      <c r="D1799" s="44">
        <v>11001</v>
      </c>
      <c r="E1799" s="44">
        <v>2932527</v>
      </c>
      <c r="F1799" s="44">
        <v>70343</v>
      </c>
      <c r="G1799" s="44" t="s">
        <v>35</v>
      </c>
      <c r="H1799" s="44" t="s">
        <v>620</v>
      </c>
      <c r="I1799" s="44" t="s">
        <v>2057</v>
      </c>
      <c r="J1799" s="44" t="s">
        <v>8917</v>
      </c>
      <c r="K1799" s="44" t="s">
        <v>1174</v>
      </c>
      <c r="L1799" s="44" t="s">
        <v>8918</v>
      </c>
      <c r="M1799" s="52">
        <v>45954.644444444442</v>
      </c>
      <c r="N1799" s="52">
        <v>45955.509027777778</v>
      </c>
      <c r="O1799" s="44" t="s">
        <v>37</v>
      </c>
      <c r="P1799" s="44" t="s">
        <v>37</v>
      </c>
      <c r="Q1799" s="44" t="s">
        <v>3805</v>
      </c>
      <c r="R1799" s="44" t="s">
        <v>3806</v>
      </c>
      <c r="S1799" s="44" t="s">
        <v>8919</v>
      </c>
      <c r="T1799" s="44" t="s">
        <v>1178</v>
      </c>
      <c r="U1799" s="44">
        <v>48</v>
      </c>
      <c r="V1799" s="44" t="s">
        <v>42</v>
      </c>
      <c r="W1799" s="44" t="str">
        <f>VLOOKUP(D1799,TIPOLOGIA!A:F,6,0)</f>
        <v>TERRESTRE</v>
      </c>
      <c r="X1799" s="44" t="s">
        <v>4908</v>
      </c>
      <c r="Y1799" s="44">
        <v>1</v>
      </c>
      <c r="Z1799" s="63">
        <f>IF(T1799="SOPORTE_TELEFÓNICO",'TARIFAS 2025'!$B$14,IF(V1799="PRINCIPAL",'TARIFAS 2025'!$B$11,IF(V1799="INTERMEDIA",'TARIFAS 2025'!$C$11,IF(V1799="LEJANA",'TARIFAS 2025'!$D$11))))</f>
        <v>31419</v>
      </c>
      <c r="AA1799" s="63">
        <f t="shared" si="29"/>
        <v>31419</v>
      </c>
    </row>
    <row r="1800" spans="1:27" s="35" customFormat="1">
      <c r="A1800" s="44" t="s">
        <v>73</v>
      </c>
      <c r="B1800" s="44" t="str">
        <f>VLOOKUP(A1800,'CENTROS DE COSTOS'!A:D,2,0)</f>
        <v>0036-0004</v>
      </c>
      <c r="C1800" s="44" t="str">
        <f>VLOOKUP(A1800,'CENTROS DE COSTOS'!A:D,3,0)</f>
        <v>Wompi Centro</v>
      </c>
      <c r="D1800" s="44">
        <v>11001</v>
      </c>
      <c r="E1800" s="44">
        <v>2932103</v>
      </c>
      <c r="F1800" s="44">
        <v>73512</v>
      </c>
      <c r="G1800" s="44" t="s">
        <v>35</v>
      </c>
      <c r="H1800" s="44" t="s">
        <v>620</v>
      </c>
      <c r="I1800" s="44" t="s">
        <v>2057</v>
      </c>
      <c r="J1800" s="44" t="s">
        <v>8920</v>
      </c>
      <c r="K1800" s="44" t="s">
        <v>1174</v>
      </c>
      <c r="L1800" s="44" t="s">
        <v>8921</v>
      </c>
      <c r="M1800" s="52">
        <v>45954.601388888892</v>
      </c>
      <c r="N1800" s="52">
        <v>45955.511805555558</v>
      </c>
      <c r="O1800" s="44" t="s">
        <v>37</v>
      </c>
      <c r="P1800" s="44" t="s">
        <v>37</v>
      </c>
      <c r="Q1800" s="44" t="s">
        <v>3805</v>
      </c>
      <c r="R1800" s="44" t="s">
        <v>3806</v>
      </c>
      <c r="S1800" s="44" t="s">
        <v>8922</v>
      </c>
      <c r="T1800" s="44" t="s">
        <v>1178</v>
      </c>
      <c r="U1800" s="44">
        <v>16</v>
      </c>
      <c r="V1800" s="44" t="s">
        <v>42</v>
      </c>
      <c r="W1800" s="44" t="str">
        <f>VLOOKUP(D1800,TIPOLOGIA!A:F,6,0)</f>
        <v>TERRESTRE</v>
      </c>
      <c r="X1800" s="44" t="s">
        <v>1638</v>
      </c>
      <c r="Y1800" s="44">
        <v>1</v>
      </c>
      <c r="Z1800" s="63">
        <f>IF(T1800="SOPORTE_TELEFÓNICO",'TARIFAS 2025'!$B$14,IF(V1800="PRINCIPAL",'TARIFAS 2025'!$B$11,IF(V1800="INTERMEDIA",'TARIFAS 2025'!$C$11,IF(V1800="LEJANA",'TARIFAS 2025'!$D$11))))</f>
        <v>31419</v>
      </c>
      <c r="AA1800" s="63">
        <f t="shared" si="29"/>
        <v>31419</v>
      </c>
    </row>
    <row r="1801" spans="1:27" s="35" customFormat="1">
      <c r="A1801" s="44" t="s">
        <v>79</v>
      </c>
      <c r="B1801" s="44" t="str">
        <f>VLOOKUP(A1801,'CENTROS DE COSTOS'!A:D,2,0)</f>
        <v>0036-0003</v>
      </c>
      <c r="C1801" s="44" t="str">
        <f>VLOOKUP(A1801,'CENTROS DE COSTOS'!A:D,3,0)</f>
        <v>Wompi Suroccidente</v>
      </c>
      <c r="D1801" s="44">
        <v>19780</v>
      </c>
      <c r="E1801" s="44">
        <v>2902363</v>
      </c>
      <c r="F1801" s="44">
        <v>77258</v>
      </c>
      <c r="G1801" s="44" t="s">
        <v>35</v>
      </c>
      <c r="H1801" s="44" t="s">
        <v>500</v>
      </c>
      <c r="I1801" s="44" t="s">
        <v>505</v>
      </c>
      <c r="J1801" s="44" t="s">
        <v>8923</v>
      </c>
      <c r="K1801" s="44" t="s">
        <v>1174</v>
      </c>
      <c r="L1801" s="44" t="s">
        <v>8924</v>
      </c>
      <c r="M1801" s="52">
        <v>45950.355555555558</v>
      </c>
      <c r="N1801" s="52">
        <v>45955.520138888889</v>
      </c>
      <c r="O1801" s="44" t="s">
        <v>37</v>
      </c>
      <c r="P1801" s="44" t="s">
        <v>37</v>
      </c>
      <c r="Q1801" s="44" t="s">
        <v>3805</v>
      </c>
      <c r="R1801" s="44" t="s">
        <v>3806</v>
      </c>
      <c r="S1801" s="44" t="s">
        <v>8925</v>
      </c>
      <c r="T1801" s="44" t="s">
        <v>3828</v>
      </c>
      <c r="U1801" s="44">
        <v>8</v>
      </c>
      <c r="V1801" s="44" t="s">
        <v>44</v>
      </c>
      <c r="W1801" s="44" t="str">
        <f>VLOOKUP(D1801,TIPOLOGIA!A:F,6,0)</f>
        <v>TERRESTRE</v>
      </c>
      <c r="X1801" s="44" t="s">
        <v>1638</v>
      </c>
      <c r="Y1801" s="44">
        <v>1</v>
      </c>
      <c r="Z1801" s="63">
        <f>IF(T1801="SOPORTE_TELEFÓNICO",'TARIFAS 2025'!$B$14,IF(V1801="PRINCIPAL",'TARIFAS 2025'!$B$11,IF(V1801="INTERMEDIA",'TARIFAS 2025'!$C$11,IF(V1801="LEJANA",'TARIFAS 2025'!$D$11))))</f>
        <v>40250</v>
      </c>
      <c r="AA1801" s="63">
        <f t="shared" si="29"/>
        <v>40250</v>
      </c>
    </row>
    <row r="1802" spans="1:27" s="35" customFormat="1">
      <c r="A1802" s="44" t="s">
        <v>83</v>
      </c>
      <c r="B1802" s="44" t="str">
        <f>VLOOKUP(A1802,'CENTROS DE COSTOS'!A:D,2,0)</f>
        <v>0036-0007</v>
      </c>
      <c r="C1802" s="44" t="str">
        <f>VLOOKUP(A1802,'CENTROS DE COSTOS'!A:D,3,0)</f>
        <v>Wompi Santander</v>
      </c>
      <c r="D1802" s="44">
        <v>54405</v>
      </c>
      <c r="E1802" s="44">
        <v>2931706</v>
      </c>
      <c r="F1802" s="44">
        <v>46239</v>
      </c>
      <c r="G1802" s="44" t="s">
        <v>35</v>
      </c>
      <c r="H1802" s="44" t="s">
        <v>893</v>
      </c>
      <c r="I1802" s="44" t="s">
        <v>915</v>
      </c>
      <c r="J1802" s="44" t="s">
        <v>8926</v>
      </c>
      <c r="K1802" s="44" t="s">
        <v>1174</v>
      </c>
      <c r="L1802" s="44" t="s">
        <v>8927</v>
      </c>
      <c r="M1802" s="52">
        <v>45954.530555555553</v>
      </c>
      <c r="N1802" s="52">
        <v>45955.523611111108</v>
      </c>
      <c r="O1802" s="44" t="s">
        <v>37</v>
      </c>
      <c r="P1802" s="44" t="s">
        <v>37</v>
      </c>
      <c r="Q1802" s="44" t="s">
        <v>3805</v>
      </c>
      <c r="R1802" s="44" t="s">
        <v>3806</v>
      </c>
      <c r="S1802" s="44" t="s">
        <v>8928</v>
      </c>
      <c r="T1802" s="44" t="s">
        <v>1178</v>
      </c>
      <c r="U1802" s="44">
        <v>16</v>
      </c>
      <c r="V1802" s="44" t="s">
        <v>42</v>
      </c>
      <c r="W1802" s="44" t="str">
        <f>VLOOKUP(D1802,TIPOLOGIA!A:F,6,0)</f>
        <v>TERRESTRE</v>
      </c>
      <c r="X1802" s="44" t="s">
        <v>1332</v>
      </c>
      <c r="Y1802" s="44">
        <v>1</v>
      </c>
      <c r="Z1802" s="63">
        <f>IF(T1802="SOPORTE_TELEFÓNICO",'TARIFAS 2025'!$B$14,IF(V1802="PRINCIPAL",'TARIFAS 2025'!$B$11,IF(V1802="INTERMEDIA",'TARIFAS 2025'!$C$11,IF(V1802="LEJANA",'TARIFAS 2025'!$D$11))))</f>
        <v>31419</v>
      </c>
      <c r="AA1802" s="63">
        <f t="shared" si="29"/>
        <v>31419</v>
      </c>
    </row>
    <row r="1803" spans="1:27" s="35" customFormat="1">
      <c r="A1803" s="44" t="s">
        <v>88</v>
      </c>
      <c r="B1803" s="44" t="str">
        <f>VLOOKUP(A1803,'CENTROS DE COSTOS'!A:D,2,0)</f>
        <v>0036-0002</v>
      </c>
      <c r="C1803" s="44" t="str">
        <f>VLOOKUP(A1803,'CENTROS DE COSTOS'!A:D,3,0)</f>
        <v>Wompi Eje Cafetero</v>
      </c>
      <c r="D1803" s="44">
        <v>17001</v>
      </c>
      <c r="E1803" s="44">
        <v>2928628</v>
      </c>
      <c r="F1803" s="44">
        <v>34575</v>
      </c>
      <c r="G1803" s="44" t="s">
        <v>35</v>
      </c>
      <c r="H1803" s="44" t="s">
        <v>128</v>
      </c>
      <c r="I1803" s="44" t="s">
        <v>88</v>
      </c>
      <c r="J1803" s="44" t="s">
        <v>8929</v>
      </c>
      <c r="K1803" s="44" t="s">
        <v>1174</v>
      </c>
      <c r="L1803" s="44" t="s">
        <v>8930</v>
      </c>
      <c r="M1803" s="52">
        <v>45954.333333333336</v>
      </c>
      <c r="N1803" s="52">
        <v>45955.536111111112</v>
      </c>
      <c r="O1803" s="44" t="s">
        <v>37</v>
      </c>
      <c r="P1803" s="44" t="s">
        <v>37</v>
      </c>
      <c r="Q1803" s="44" t="s">
        <v>3805</v>
      </c>
      <c r="R1803" s="44" t="s">
        <v>3806</v>
      </c>
      <c r="S1803" s="44" t="s">
        <v>8931</v>
      </c>
      <c r="T1803" s="44" t="s">
        <v>1178</v>
      </c>
      <c r="U1803" s="44">
        <v>56</v>
      </c>
      <c r="V1803" s="44" t="s">
        <v>42</v>
      </c>
      <c r="W1803" s="44" t="str">
        <f>VLOOKUP(D1803,TIPOLOGIA!A:F,6,0)</f>
        <v>TERRESTRE</v>
      </c>
      <c r="X1803" s="44" t="s">
        <v>2221</v>
      </c>
      <c r="Y1803" s="44">
        <v>1</v>
      </c>
      <c r="Z1803" s="63">
        <f>IF(T1803="SOPORTE_TELEFÓNICO",'TARIFAS 2025'!$B$14,IF(V1803="PRINCIPAL",'TARIFAS 2025'!$B$11,IF(V1803="INTERMEDIA",'TARIFAS 2025'!$C$11,IF(V1803="LEJANA",'TARIFAS 2025'!$D$11))))</f>
        <v>31419</v>
      </c>
      <c r="AA1803" s="63">
        <f t="shared" si="29"/>
        <v>31419</v>
      </c>
    </row>
    <row r="1804" spans="1:27" s="35" customFormat="1">
      <c r="A1804" s="44" t="s">
        <v>88</v>
      </c>
      <c r="B1804" s="44" t="str">
        <f>VLOOKUP(A1804,'CENTROS DE COSTOS'!A:D,2,0)</f>
        <v>0036-0002</v>
      </c>
      <c r="C1804" s="44" t="str">
        <f>VLOOKUP(A1804,'CENTROS DE COSTOS'!A:D,3,0)</f>
        <v>Wompi Eje Cafetero</v>
      </c>
      <c r="D1804" s="44">
        <v>17001</v>
      </c>
      <c r="E1804" s="44">
        <v>2928559</v>
      </c>
      <c r="F1804" s="44">
        <v>50348</v>
      </c>
      <c r="G1804" s="44" t="s">
        <v>35</v>
      </c>
      <c r="H1804" s="44" t="s">
        <v>128</v>
      </c>
      <c r="I1804" s="44" t="s">
        <v>88</v>
      </c>
      <c r="J1804" s="44" t="s">
        <v>8932</v>
      </c>
      <c r="K1804" s="44" t="s">
        <v>1174</v>
      </c>
      <c r="L1804" s="44" t="s">
        <v>8933</v>
      </c>
      <c r="M1804" s="52">
        <v>45954.333333333336</v>
      </c>
      <c r="N1804" s="52">
        <v>45955.538888888892</v>
      </c>
      <c r="O1804" s="44" t="s">
        <v>37</v>
      </c>
      <c r="P1804" s="44" t="s">
        <v>37</v>
      </c>
      <c r="Q1804" s="44" t="s">
        <v>3805</v>
      </c>
      <c r="R1804" s="44" t="s">
        <v>3806</v>
      </c>
      <c r="S1804" s="44" t="s">
        <v>8934</v>
      </c>
      <c r="T1804" s="44" t="s">
        <v>1178</v>
      </c>
      <c r="U1804" s="44">
        <v>32</v>
      </c>
      <c r="V1804" s="44" t="s">
        <v>42</v>
      </c>
      <c r="W1804" s="44" t="str">
        <f>VLOOKUP(D1804,TIPOLOGIA!A:F,6,0)</f>
        <v>TERRESTRE</v>
      </c>
      <c r="X1804" s="44" t="s">
        <v>1440</v>
      </c>
      <c r="Y1804" s="44">
        <v>1</v>
      </c>
      <c r="Z1804" s="63">
        <f>IF(T1804="SOPORTE_TELEFÓNICO",'TARIFAS 2025'!$B$14,IF(V1804="PRINCIPAL",'TARIFAS 2025'!$B$11,IF(V1804="INTERMEDIA",'TARIFAS 2025'!$C$11,IF(V1804="LEJANA",'TARIFAS 2025'!$D$11))))</f>
        <v>31419</v>
      </c>
      <c r="AA1804" s="63">
        <f t="shared" si="29"/>
        <v>31419</v>
      </c>
    </row>
    <row r="1805" spans="1:27" s="35" customFormat="1">
      <c r="A1805" s="44" t="s">
        <v>90</v>
      </c>
      <c r="B1805" s="44" t="str">
        <f>VLOOKUP(A1805,'CENTROS DE COSTOS'!A:D,2,0)</f>
        <v>0036-0005</v>
      </c>
      <c r="C1805" s="44" t="str">
        <f>VLOOKUP(A1805,'CENTROS DE COSTOS'!A:D,3,0)</f>
        <v>Wompi Noroccidente</v>
      </c>
      <c r="D1805" s="44">
        <v>5001</v>
      </c>
      <c r="E1805" s="44">
        <v>2928919</v>
      </c>
      <c r="F1805" s="44">
        <v>63344</v>
      </c>
      <c r="G1805" s="44" t="s">
        <v>35</v>
      </c>
      <c r="H1805" s="44" t="s">
        <v>122</v>
      </c>
      <c r="I1805" s="44" t="s">
        <v>90</v>
      </c>
      <c r="J1805" s="44" t="s">
        <v>8935</v>
      </c>
      <c r="K1805" s="44" t="s">
        <v>1174</v>
      </c>
      <c r="L1805" s="44" t="s">
        <v>8936</v>
      </c>
      <c r="M1805" s="52">
        <v>45954.333333333336</v>
      </c>
      <c r="N1805" s="52">
        <v>45955.544444444444</v>
      </c>
      <c r="O1805" s="44" t="s">
        <v>37</v>
      </c>
      <c r="P1805" s="44" t="s">
        <v>37</v>
      </c>
      <c r="Q1805" s="44" t="s">
        <v>3805</v>
      </c>
      <c r="R1805" s="44" t="s">
        <v>3806</v>
      </c>
      <c r="S1805" s="44" t="s">
        <v>8937</v>
      </c>
      <c r="T1805" s="44" t="s">
        <v>1178</v>
      </c>
      <c r="U1805" s="44">
        <v>32</v>
      </c>
      <c r="V1805" s="44" t="s">
        <v>42</v>
      </c>
      <c r="W1805" s="44" t="str">
        <f>VLOOKUP(D1805,TIPOLOGIA!A:F,6,0)</f>
        <v>TERRESTRE</v>
      </c>
      <c r="X1805" s="44" t="s">
        <v>1440</v>
      </c>
      <c r="Y1805" s="44">
        <v>1</v>
      </c>
      <c r="Z1805" s="63">
        <f>IF(T1805="SOPORTE_TELEFÓNICO",'TARIFAS 2025'!$B$14,IF(V1805="PRINCIPAL",'TARIFAS 2025'!$B$11,IF(V1805="INTERMEDIA",'TARIFAS 2025'!$C$11,IF(V1805="LEJANA",'TARIFAS 2025'!$D$11))))</f>
        <v>31419</v>
      </c>
      <c r="AA1805" s="63">
        <f t="shared" si="29"/>
        <v>31419</v>
      </c>
    </row>
    <row r="1806" spans="1:27" s="35" customFormat="1">
      <c r="A1806" s="44" t="s">
        <v>88</v>
      </c>
      <c r="B1806" s="44" t="str">
        <f>VLOOKUP(A1806,'CENTROS DE COSTOS'!A:D,2,0)</f>
        <v>0036-0002</v>
      </c>
      <c r="C1806" s="44" t="str">
        <f>VLOOKUP(A1806,'CENTROS DE COSTOS'!A:D,3,0)</f>
        <v>Wompi Eje Cafetero</v>
      </c>
      <c r="D1806" s="44">
        <v>17174</v>
      </c>
      <c r="E1806" s="44">
        <v>2919024</v>
      </c>
      <c r="F1806" s="44">
        <v>30763</v>
      </c>
      <c r="G1806" s="44" t="s">
        <v>35</v>
      </c>
      <c r="H1806" s="44" t="s">
        <v>128</v>
      </c>
      <c r="I1806" s="44" t="s">
        <v>448</v>
      </c>
      <c r="J1806" s="44" t="s">
        <v>8938</v>
      </c>
      <c r="K1806" s="44" t="s">
        <v>1174</v>
      </c>
      <c r="L1806" s="44" t="s">
        <v>8939</v>
      </c>
      <c r="M1806" s="52">
        <v>45952.447916666664</v>
      </c>
      <c r="N1806" s="52">
        <v>45955.544444444444</v>
      </c>
      <c r="O1806" s="44" t="s">
        <v>37</v>
      </c>
      <c r="P1806" s="44" t="s">
        <v>37</v>
      </c>
      <c r="Q1806" s="44" t="s">
        <v>3805</v>
      </c>
      <c r="R1806" s="44" t="s">
        <v>3806</v>
      </c>
      <c r="S1806" s="44" t="s">
        <v>8940</v>
      </c>
      <c r="T1806" s="44" t="s">
        <v>3828</v>
      </c>
      <c r="U1806" s="44">
        <v>64</v>
      </c>
      <c r="V1806" s="44" t="s">
        <v>43</v>
      </c>
      <c r="W1806" s="44" t="str">
        <f>VLOOKUP(D1806,TIPOLOGIA!A:F,6,0)</f>
        <v>TERRESTRE</v>
      </c>
      <c r="X1806" s="44" t="s">
        <v>2117</v>
      </c>
      <c r="Y1806" s="44">
        <v>1</v>
      </c>
      <c r="Z1806" s="63">
        <f>IF(T1806="SOPORTE_TELEFÓNICO",'TARIFAS 2025'!$B$14,IF(V1806="PRINCIPAL",'TARIFAS 2025'!$B$11,IF(V1806="INTERMEDIA",'TARIFAS 2025'!$C$11,IF(V1806="LEJANA",'TARIFAS 2025'!$D$11))))</f>
        <v>36351</v>
      </c>
      <c r="AA1806" s="63">
        <f t="shared" si="29"/>
        <v>36351</v>
      </c>
    </row>
    <row r="1807" spans="1:27" s="35" customFormat="1">
      <c r="A1807" s="44" t="s">
        <v>94</v>
      </c>
      <c r="B1807" s="44" t="str">
        <f>VLOOKUP(A1807,'CENTROS DE COSTOS'!A:D,2,0)</f>
        <v>0036-0002</v>
      </c>
      <c r="C1807" s="44" t="str">
        <f>VLOOKUP(A1807,'CENTROS DE COSTOS'!A:D,3,0)</f>
        <v>Wompi Eje Cafetero</v>
      </c>
      <c r="D1807" s="44">
        <v>63190</v>
      </c>
      <c r="E1807" s="44">
        <v>2899338</v>
      </c>
      <c r="F1807" s="44">
        <v>77341</v>
      </c>
      <c r="G1807" s="44" t="s">
        <v>35</v>
      </c>
      <c r="H1807" s="44" t="s">
        <v>941</v>
      </c>
      <c r="I1807" s="44" t="s">
        <v>943</v>
      </c>
      <c r="J1807" s="44" t="s">
        <v>8941</v>
      </c>
      <c r="K1807" s="44" t="s">
        <v>1174</v>
      </c>
      <c r="L1807" s="44" t="s">
        <v>8942</v>
      </c>
      <c r="M1807" s="52">
        <v>45950.333333333336</v>
      </c>
      <c r="N1807" s="52">
        <v>45955.545138888891</v>
      </c>
      <c r="O1807" s="44" t="s">
        <v>37</v>
      </c>
      <c r="P1807" s="44" t="s">
        <v>37</v>
      </c>
      <c r="Q1807" s="44" t="s">
        <v>3805</v>
      </c>
      <c r="R1807" s="44" t="s">
        <v>3806</v>
      </c>
      <c r="S1807" s="44" t="s">
        <v>8943</v>
      </c>
      <c r="T1807" s="44" t="s">
        <v>3828</v>
      </c>
      <c r="U1807" s="44">
        <v>32</v>
      </c>
      <c r="V1807" s="44" t="s">
        <v>43</v>
      </c>
      <c r="W1807" s="44" t="str">
        <f>VLOOKUP(D1807,TIPOLOGIA!A:F,6,0)</f>
        <v>TERRESTRE</v>
      </c>
      <c r="X1807" s="44" t="s">
        <v>5226</v>
      </c>
      <c r="Y1807" s="44">
        <v>1</v>
      </c>
      <c r="Z1807" s="63">
        <f>IF(T1807="SOPORTE_TELEFÓNICO",'TARIFAS 2025'!$B$14,IF(V1807="PRINCIPAL",'TARIFAS 2025'!$B$11,IF(V1807="INTERMEDIA",'TARIFAS 2025'!$C$11,IF(V1807="LEJANA",'TARIFAS 2025'!$D$11))))</f>
        <v>36351</v>
      </c>
      <c r="AA1807" s="63">
        <f t="shared" si="29"/>
        <v>36351</v>
      </c>
    </row>
    <row r="1808" spans="1:27" s="35" customFormat="1">
      <c r="A1808" s="44" t="s">
        <v>94</v>
      </c>
      <c r="B1808" s="44" t="str">
        <f>VLOOKUP(A1808,'CENTROS DE COSTOS'!A:D,2,0)</f>
        <v>0036-0002</v>
      </c>
      <c r="C1808" s="44" t="str">
        <f>VLOOKUP(A1808,'CENTROS DE COSTOS'!A:D,3,0)</f>
        <v>Wompi Eje Cafetero</v>
      </c>
      <c r="D1808" s="44">
        <v>76736</v>
      </c>
      <c r="E1808" s="44">
        <v>2898690</v>
      </c>
      <c r="F1808" s="44">
        <v>23894</v>
      </c>
      <c r="G1808" s="44" t="s">
        <v>35</v>
      </c>
      <c r="H1808" s="44" t="s">
        <v>1103</v>
      </c>
      <c r="I1808" s="44" t="s">
        <v>1128</v>
      </c>
      <c r="J1808" s="44" t="s">
        <v>8944</v>
      </c>
      <c r="K1808" s="44" t="s">
        <v>1174</v>
      </c>
      <c r="L1808" s="44" t="s">
        <v>8945</v>
      </c>
      <c r="M1808" s="52">
        <v>45947.697222222225</v>
      </c>
      <c r="N1808" s="52">
        <v>45955.545138888891</v>
      </c>
      <c r="O1808" s="44" t="s">
        <v>37</v>
      </c>
      <c r="P1808" s="44" t="s">
        <v>37</v>
      </c>
      <c r="Q1808" s="44" t="s">
        <v>3805</v>
      </c>
      <c r="R1808" s="44" t="s">
        <v>3806</v>
      </c>
      <c r="S1808" s="44" t="s">
        <v>8946</v>
      </c>
      <c r="T1808" s="44" t="s">
        <v>3828</v>
      </c>
      <c r="U1808" s="44">
        <v>32</v>
      </c>
      <c r="V1808" s="44" t="s">
        <v>43</v>
      </c>
      <c r="W1808" s="44" t="str">
        <f>VLOOKUP(D1808,TIPOLOGIA!A:F,6,0)</f>
        <v>TERRESTRE</v>
      </c>
      <c r="X1808" s="44" t="s">
        <v>4908</v>
      </c>
      <c r="Y1808" s="44">
        <v>1</v>
      </c>
      <c r="Z1808" s="63">
        <f>IF(T1808="SOPORTE_TELEFÓNICO",'TARIFAS 2025'!$B$14,IF(V1808="PRINCIPAL",'TARIFAS 2025'!$B$11,IF(V1808="INTERMEDIA",'TARIFAS 2025'!$C$11,IF(V1808="LEJANA",'TARIFAS 2025'!$D$11))))</f>
        <v>36351</v>
      </c>
      <c r="AA1808" s="63">
        <f t="shared" si="29"/>
        <v>36351</v>
      </c>
    </row>
    <row r="1809" spans="1:27" s="35" customFormat="1">
      <c r="A1809" s="44" t="s">
        <v>79</v>
      </c>
      <c r="B1809" s="44" t="str">
        <f>VLOOKUP(A1809,'CENTROS DE COSTOS'!A:D,2,0)</f>
        <v>0036-0003</v>
      </c>
      <c r="C1809" s="44" t="str">
        <f>VLOOKUP(A1809,'CENTROS DE COSTOS'!A:D,3,0)</f>
        <v>Wompi Suroccidente</v>
      </c>
      <c r="D1809" s="44">
        <v>76364</v>
      </c>
      <c r="E1809" s="44">
        <v>2906846</v>
      </c>
      <c r="F1809" s="44">
        <v>68009</v>
      </c>
      <c r="G1809" s="44" t="s">
        <v>35</v>
      </c>
      <c r="H1809" s="44" t="s">
        <v>1103</v>
      </c>
      <c r="I1809" s="44" t="s">
        <v>1121</v>
      </c>
      <c r="J1809" s="44" t="s">
        <v>8947</v>
      </c>
      <c r="K1809" s="44" t="s">
        <v>1174</v>
      </c>
      <c r="L1809" s="44" t="s">
        <v>8948</v>
      </c>
      <c r="M1809" s="52">
        <v>45950.593055555553</v>
      </c>
      <c r="N1809" s="52">
        <v>45955.561805555553</v>
      </c>
      <c r="O1809" s="44" t="s">
        <v>37</v>
      </c>
      <c r="P1809" s="44" t="s">
        <v>37</v>
      </c>
      <c r="Q1809" s="44" t="s">
        <v>3805</v>
      </c>
      <c r="R1809" s="44" t="s">
        <v>3806</v>
      </c>
      <c r="S1809" s="44" t="s">
        <v>8949</v>
      </c>
      <c r="T1809" s="44" t="s">
        <v>1178</v>
      </c>
      <c r="U1809" s="44">
        <v>32</v>
      </c>
      <c r="V1809" s="44" t="s">
        <v>43</v>
      </c>
      <c r="W1809" s="44" t="str">
        <f>VLOOKUP(D1809,TIPOLOGIA!A:F,6,0)</f>
        <v>TERRESTRE</v>
      </c>
      <c r="X1809" s="44" t="s">
        <v>4908</v>
      </c>
      <c r="Y1809" s="44">
        <v>1</v>
      </c>
      <c r="Z1809" s="63">
        <f>IF(T1809="SOPORTE_TELEFÓNICO",'TARIFAS 2025'!$B$14,IF(V1809="PRINCIPAL",'TARIFAS 2025'!$B$11,IF(V1809="INTERMEDIA",'TARIFAS 2025'!$C$11,IF(V1809="LEJANA",'TARIFAS 2025'!$D$11))))</f>
        <v>36351</v>
      </c>
      <c r="AA1809" s="63">
        <f t="shared" si="29"/>
        <v>36351</v>
      </c>
    </row>
    <row r="1810" spans="1:27" s="35" customFormat="1">
      <c r="A1810" s="44" t="s">
        <v>83</v>
      </c>
      <c r="B1810" s="44" t="str">
        <f>VLOOKUP(A1810,'CENTROS DE COSTOS'!A:D,2,0)</f>
        <v>0036-0007</v>
      </c>
      <c r="C1810" s="44" t="str">
        <f>VLOOKUP(A1810,'CENTROS DE COSTOS'!A:D,3,0)</f>
        <v>Wompi Santander</v>
      </c>
      <c r="D1810" s="44">
        <v>54261</v>
      </c>
      <c r="E1810" s="44">
        <v>2910577</v>
      </c>
      <c r="F1810" s="44">
        <v>79513</v>
      </c>
      <c r="G1810" s="44" t="s">
        <v>35</v>
      </c>
      <c r="H1810" s="44" t="s">
        <v>893</v>
      </c>
      <c r="I1810" s="44" t="s">
        <v>908</v>
      </c>
      <c r="J1810" s="44" t="s">
        <v>4013</v>
      </c>
      <c r="K1810" s="44" t="s">
        <v>1174</v>
      </c>
      <c r="L1810" s="44" t="s">
        <v>8950</v>
      </c>
      <c r="M1810" s="52">
        <v>45951.347916666666</v>
      </c>
      <c r="N1810" s="52">
        <v>45955.564583333333</v>
      </c>
      <c r="O1810" s="44" t="s">
        <v>37</v>
      </c>
      <c r="P1810" s="44" t="s">
        <v>37</v>
      </c>
      <c r="Q1810" s="44" t="s">
        <v>3805</v>
      </c>
      <c r="R1810" s="44" t="s">
        <v>3806</v>
      </c>
      <c r="S1810" s="44" t="s">
        <v>8951</v>
      </c>
      <c r="T1810" s="44" t="s">
        <v>3828</v>
      </c>
      <c r="U1810" s="44">
        <v>8</v>
      </c>
      <c r="V1810" s="44" t="s">
        <v>43</v>
      </c>
      <c r="W1810" s="44" t="str">
        <f>VLOOKUP(D1810,TIPOLOGIA!A:F,6,0)</f>
        <v>TERRESTRE</v>
      </c>
      <c r="X1810" s="44" t="s">
        <v>1943</v>
      </c>
      <c r="Y1810" s="44">
        <v>1</v>
      </c>
      <c r="Z1810" s="63">
        <f>IF(T1810="SOPORTE_TELEFÓNICO",'TARIFAS 2025'!$B$14,IF(V1810="PRINCIPAL",'TARIFAS 2025'!$B$11,IF(V1810="INTERMEDIA",'TARIFAS 2025'!$C$11,IF(V1810="LEJANA",'TARIFAS 2025'!$D$11))))</f>
        <v>36351</v>
      </c>
      <c r="AA1810" s="63">
        <f t="shared" si="29"/>
        <v>36351</v>
      </c>
    </row>
    <row r="1811" spans="1:27" s="35" customFormat="1">
      <c r="A1811" s="44" t="s">
        <v>91</v>
      </c>
      <c r="B1811" s="44" t="str">
        <f>VLOOKUP(A1811,'CENTROS DE COSTOS'!A:D,2,0)</f>
        <v>0036-0001</v>
      </c>
      <c r="C1811" s="44" t="str">
        <f>VLOOKUP(A1811,'CENTROS DE COSTOS'!A:D,3,0)</f>
        <v>Wompi Costa</v>
      </c>
      <c r="D1811" s="44">
        <v>23464</v>
      </c>
      <c r="E1811" s="44">
        <v>2913962</v>
      </c>
      <c r="F1811" s="44">
        <v>76601</v>
      </c>
      <c r="G1811" s="44" t="s">
        <v>35</v>
      </c>
      <c r="H1811" s="44" t="s">
        <v>278</v>
      </c>
      <c r="I1811" s="44" t="s">
        <v>604</v>
      </c>
      <c r="J1811" s="44" t="s">
        <v>8952</v>
      </c>
      <c r="K1811" s="44" t="s">
        <v>1174</v>
      </c>
      <c r="L1811" s="44" t="s">
        <v>8953</v>
      </c>
      <c r="M1811" s="52">
        <v>45951.536111111112</v>
      </c>
      <c r="N1811" s="52">
        <v>45955.569444444445</v>
      </c>
      <c r="O1811" s="44" t="s">
        <v>37</v>
      </c>
      <c r="P1811" s="44" t="s">
        <v>37</v>
      </c>
      <c r="Q1811" s="44" t="s">
        <v>3805</v>
      </c>
      <c r="R1811" s="44" t="s">
        <v>3806</v>
      </c>
      <c r="S1811" s="44" t="s">
        <v>8954</v>
      </c>
      <c r="T1811" s="44" t="s">
        <v>3828</v>
      </c>
      <c r="U1811" s="44">
        <v>24</v>
      </c>
      <c r="V1811" s="44" t="s">
        <v>43</v>
      </c>
      <c r="W1811" s="44" t="str">
        <f>VLOOKUP(D1811,TIPOLOGIA!A:F,6,0)</f>
        <v>TERRESTRE</v>
      </c>
      <c r="X1811" s="44" t="s">
        <v>2221</v>
      </c>
      <c r="Y1811" s="44">
        <v>1</v>
      </c>
      <c r="Z1811" s="63">
        <f>IF(T1811="SOPORTE_TELEFÓNICO",'TARIFAS 2025'!$B$14,IF(V1811="PRINCIPAL",'TARIFAS 2025'!$B$11,IF(V1811="INTERMEDIA",'TARIFAS 2025'!$C$11,IF(V1811="LEJANA",'TARIFAS 2025'!$D$11))))</f>
        <v>36351</v>
      </c>
      <c r="AA1811" s="63">
        <f t="shared" si="29"/>
        <v>36351</v>
      </c>
    </row>
    <row r="1812" spans="1:27" s="35" customFormat="1">
      <c r="A1812" s="44" t="s">
        <v>73</v>
      </c>
      <c r="B1812" s="44" t="str">
        <f>VLOOKUP(A1812,'CENTROS DE COSTOS'!A:D,2,0)</f>
        <v>0036-0004</v>
      </c>
      <c r="C1812" s="44" t="str">
        <f>VLOOKUP(A1812,'CENTROS DE COSTOS'!A:D,3,0)</f>
        <v>Wompi Centro</v>
      </c>
      <c r="D1812" s="44">
        <v>11001</v>
      </c>
      <c r="E1812" s="44">
        <v>2928707</v>
      </c>
      <c r="F1812" s="44">
        <v>68572</v>
      </c>
      <c r="G1812" s="44" t="s">
        <v>35</v>
      </c>
      <c r="H1812" s="44" t="s">
        <v>620</v>
      </c>
      <c r="I1812" s="44" t="s">
        <v>73</v>
      </c>
      <c r="J1812" s="44" t="s">
        <v>8955</v>
      </c>
      <c r="K1812" s="44" t="s">
        <v>1174</v>
      </c>
      <c r="L1812" s="44" t="s">
        <v>8956</v>
      </c>
      <c r="M1812" s="52">
        <v>45954.333333333336</v>
      </c>
      <c r="N1812" s="52">
        <v>45955.59375</v>
      </c>
      <c r="O1812" s="44" t="s">
        <v>37</v>
      </c>
      <c r="P1812" s="44" t="s">
        <v>37</v>
      </c>
      <c r="Q1812" s="44" t="s">
        <v>3805</v>
      </c>
      <c r="R1812" s="44" t="s">
        <v>3806</v>
      </c>
      <c r="S1812" s="44" t="s">
        <v>8957</v>
      </c>
      <c r="T1812" s="44" t="s">
        <v>1178</v>
      </c>
      <c r="U1812" s="44">
        <v>32</v>
      </c>
      <c r="V1812" s="44" t="s">
        <v>42</v>
      </c>
      <c r="W1812" s="44" t="str">
        <f>VLOOKUP(D1812,TIPOLOGIA!A:F,6,0)</f>
        <v>TERRESTRE</v>
      </c>
      <c r="X1812" s="44" t="s">
        <v>1699</v>
      </c>
      <c r="Y1812" s="44">
        <v>1</v>
      </c>
      <c r="Z1812" s="63">
        <f>IF(T1812="SOPORTE_TELEFÓNICO",'TARIFAS 2025'!$B$14,IF(V1812="PRINCIPAL",'TARIFAS 2025'!$B$11,IF(V1812="INTERMEDIA",'TARIFAS 2025'!$C$11,IF(V1812="LEJANA",'TARIFAS 2025'!$D$11))))</f>
        <v>31419</v>
      </c>
      <c r="AA1812" s="63">
        <f t="shared" si="29"/>
        <v>31419</v>
      </c>
    </row>
    <row r="1813" spans="1:27" s="35" customFormat="1">
      <c r="A1813" s="44" t="s">
        <v>79</v>
      </c>
      <c r="B1813" s="44" t="str">
        <f>VLOOKUP(A1813,'CENTROS DE COSTOS'!A:D,2,0)</f>
        <v>0036-0003</v>
      </c>
      <c r="C1813" s="44" t="str">
        <f>VLOOKUP(A1813,'CENTROS DE COSTOS'!A:D,3,0)</f>
        <v>Wompi Suroccidente</v>
      </c>
      <c r="D1813" s="44">
        <v>76001</v>
      </c>
      <c r="E1813" s="44">
        <v>2931275</v>
      </c>
      <c r="F1813" s="44">
        <v>73967</v>
      </c>
      <c r="G1813" s="44" t="s">
        <v>35</v>
      </c>
      <c r="H1813" s="44" t="s">
        <v>1103</v>
      </c>
      <c r="I1813" s="44" t="s">
        <v>79</v>
      </c>
      <c r="J1813" s="44" t="s">
        <v>8958</v>
      </c>
      <c r="K1813" s="44" t="s">
        <v>1174</v>
      </c>
      <c r="L1813" s="44" t="s">
        <v>8959</v>
      </c>
      <c r="M1813" s="52">
        <v>45954.493750000001</v>
      </c>
      <c r="N1813" s="52">
        <v>45955.595833333333</v>
      </c>
      <c r="O1813" s="44" t="s">
        <v>37</v>
      </c>
      <c r="P1813" s="44" t="s">
        <v>37</v>
      </c>
      <c r="Q1813" s="44" t="s">
        <v>3805</v>
      </c>
      <c r="R1813" s="44" t="s">
        <v>3806</v>
      </c>
      <c r="S1813" s="44" t="s">
        <v>8960</v>
      </c>
      <c r="T1813" s="44" t="s">
        <v>1178</v>
      </c>
      <c r="U1813" s="44">
        <v>24</v>
      </c>
      <c r="V1813" s="44" t="s">
        <v>42</v>
      </c>
      <c r="W1813" s="44" t="str">
        <f>VLOOKUP(D1813,TIPOLOGIA!A:F,6,0)</f>
        <v>TERRESTRE</v>
      </c>
      <c r="X1813" s="44" t="s">
        <v>1638</v>
      </c>
      <c r="Y1813" s="44">
        <v>1</v>
      </c>
      <c r="Z1813" s="63">
        <f>IF(T1813="SOPORTE_TELEFÓNICO",'TARIFAS 2025'!$B$14,IF(V1813="PRINCIPAL",'TARIFAS 2025'!$B$11,IF(V1813="INTERMEDIA",'TARIFAS 2025'!$C$11,IF(V1813="LEJANA",'TARIFAS 2025'!$D$11))))</f>
        <v>31419</v>
      </c>
      <c r="AA1813" s="63">
        <f t="shared" si="29"/>
        <v>31419</v>
      </c>
    </row>
    <row r="1814" spans="1:27" s="35" customFormat="1">
      <c r="A1814" s="44" t="s">
        <v>79</v>
      </c>
      <c r="B1814" s="44" t="str">
        <f>VLOOKUP(A1814,'CENTROS DE COSTOS'!A:D,2,0)</f>
        <v>0036-0003</v>
      </c>
      <c r="C1814" s="44" t="str">
        <f>VLOOKUP(A1814,'CENTROS DE COSTOS'!A:D,3,0)</f>
        <v>Wompi Suroccidente</v>
      </c>
      <c r="D1814" s="44">
        <v>76520</v>
      </c>
      <c r="E1814" s="44">
        <v>2918996</v>
      </c>
      <c r="F1814" s="44">
        <v>79314</v>
      </c>
      <c r="G1814" s="44" t="s">
        <v>35</v>
      </c>
      <c r="H1814" s="44" t="s">
        <v>1103</v>
      </c>
      <c r="I1814" s="44" t="s">
        <v>1124</v>
      </c>
      <c r="J1814" s="44" t="s">
        <v>8961</v>
      </c>
      <c r="K1814" s="44" t="s">
        <v>1174</v>
      </c>
      <c r="L1814" s="44" t="s">
        <v>8962</v>
      </c>
      <c r="M1814" s="52">
        <v>45952.447916666664</v>
      </c>
      <c r="N1814" s="52">
        <v>45955.597916666666</v>
      </c>
      <c r="O1814" s="44" t="s">
        <v>37</v>
      </c>
      <c r="P1814" s="44" t="s">
        <v>37</v>
      </c>
      <c r="Q1814" s="44" t="s">
        <v>3805</v>
      </c>
      <c r="R1814" s="44" t="s">
        <v>3806</v>
      </c>
      <c r="S1814" s="44" t="s">
        <v>8963</v>
      </c>
      <c r="T1814" s="44" t="s">
        <v>1178</v>
      </c>
      <c r="U1814" s="44">
        <v>16</v>
      </c>
      <c r="V1814" s="44" t="s">
        <v>42</v>
      </c>
      <c r="W1814" s="44" t="str">
        <f>VLOOKUP(D1814,TIPOLOGIA!A:F,6,0)</f>
        <v>TERRESTRE</v>
      </c>
      <c r="X1814" s="44" t="s">
        <v>6708</v>
      </c>
      <c r="Y1814" s="44">
        <v>1</v>
      </c>
      <c r="Z1814" s="63">
        <f>IF(T1814="SOPORTE_TELEFÓNICO",'TARIFAS 2025'!$B$14,IF(V1814="PRINCIPAL",'TARIFAS 2025'!$B$11,IF(V1814="INTERMEDIA",'TARIFAS 2025'!$C$11,IF(V1814="LEJANA",'TARIFAS 2025'!$D$11))))</f>
        <v>31419</v>
      </c>
      <c r="AA1814" s="63">
        <f t="shared" si="29"/>
        <v>31419</v>
      </c>
    </row>
    <row r="1815" spans="1:27" s="35" customFormat="1">
      <c r="A1815" s="44" t="s">
        <v>73</v>
      </c>
      <c r="B1815" s="44" t="str">
        <f>VLOOKUP(A1815,'CENTROS DE COSTOS'!A:D,2,0)</f>
        <v>0036-0004</v>
      </c>
      <c r="C1815" s="44" t="str">
        <f>VLOOKUP(A1815,'CENTROS DE COSTOS'!A:D,3,0)</f>
        <v>Wompi Centro</v>
      </c>
      <c r="D1815" s="44">
        <v>11001</v>
      </c>
      <c r="E1815" s="44">
        <v>2928704</v>
      </c>
      <c r="F1815" s="44">
        <v>19014</v>
      </c>
      <c r="G1815" s="44" t="s">
        <v>35</v>
      </c>
      <c r="H1815" s="44" t="s">
        <v>620</v>
      </c>
      <c r="I1815" s="44" t="s">
        <v>73</v>
      </c>
      <c r="J1815" s="44" t="s">
        <v>8964</v>
      </c>
      <c r="K1815" s="44" t="s">
        <v>1174</v>
      </c>
      <c r="L1815" s="44" t="s">
        <v>8965</v>
      </c>
      <c r="M1815" s="52">
        <v>45954.333333333336</v>
      </c>
      <c r="N1815" s="52">
        <v>45955.598611111112</v>
      </c>
      <c r="O1815" s="44" t="s">
        <v>37</v>
      </c>
      <c r="P1815" s="44" t="s">
        <v>37</v>
      </c>
      <c r="Q1815" s="44" t="s">
        <v>3805</v>
      </c>
      <c r="R1815" s="44" t="s">
        <v>3806</v>
      </c>
      <c r="S1815" s="44" t="s">
        <v>8966</v>
      </c>
      <c r="T1815" s="44" t="s">
        <v>1178</v>
      </c>
      <c r="U1815" s="44">
        <v>16</v>
      </c>
      <c r="V1815" s="44" t="s">
        <v>42</v>
      </c>
      <c r="W1815" s="44" t="str">
        <f>VLOOKUP(D1815,TIPOLOGIA!A:F,6,0)</f>
        <v>TERRESTRE</v>
      </c>
      <c r="X1815" s="44" t="s">
        <v>2407</v>
      </c>
      <c r="Y1815" s="44">
        <v>1</v>
      </c>
      <c r="Z1815" s="63">
        <f>IF(T1815="SOPORTE_TELEFÓNICO",'TARIFAS 2025'!$B$14,IF(V1815="PRINCIPAL",'TARIFAS 2025'!$B$11,IF(V1815="INTERMEDIA",'TARIFAS 2025'!$C$11,IF(V1815="LEJANA",'TARIFAS 2025'!$D$11))))</f>
        <v>31419</v>
      </c>
      <c r="AA1815" s="63">
        <f t="shared" si="29"/>
        <v>31419</v>
      </c>
    </row>
    <row r="1816" spans="1:27" s="35" customFormat="1">
      <c r="A1816" s="44" t="s">
        <v>100</v>
      </c>
      <c r="B1816" s="44" t="str">
        <f>VLOOKUP(A1816,'CENTROS DE COSTOS'!A:D,2,0)</f>
        <v>0036-0006</v>
      </c>
      <c r="C1816" s="44" t="str">
        <f>VLOOKUP(A1816,'CENTROS DE COSTOS'!A:D,3,0)</f>
        <v>Wompi Oriente</v>
      </c>
      <c r="D1816" s="44">
        <v>50001</v>
      </c>
      <c r="E1816" s="44">
        <v>2931063</v>
      </c>
      <c r="F1816" s="44">
        <v>34630</v>
      </c>
      <c r="G1816" s="44" t="s">
        <v>35</v>
      </c>
      <c r="H1816" s="44" t="s">
        <v>816</v>
      </c>
      <c r="I1816" s="44" t="s">
        <v>100</v>
      </c>
      <c r="J1816" s="44" t="s">
        <v>3503</v>
      </c>
      <c r="K1816" s="44" t="s">
        <v>1174</v>
      </c>
      <c r="L1816" s="44" t="s">
        <v>8967</v>
      </c>
      <c r="M1816" s="52">
        <v>45954.477777777778</v>
      </c>
      <c r="N1816" s="52">
        <v>45955.601388888892</v>
      </c>
      <c r="O1816" s="44" t="s">
        <v>37</v>
      </c>
      <c r="P1816" s="44" t="s">
        <v>37</v>
      </c>
      <c r="Q1816" s="44" t="s">
        <v>3805</v>
      </c>
      <c r="R1816" s="44" t="s">
        <v>3806</v>
      </c>
      <c r="S1816" s="44" t="s">
        <v>8968</v>
      </c>
      <c r="T1816" s="44" t="s">
        <v>1178</v>
      </c>
      <c r="U1816" s="44">
        <v>40</v>
      </c>
      <c r="V1816" s="44" t="s">
        <v>42</v>
      </c>
      <c r="W1816" s="44" t="str">
        <f>VLOOKUP(D1816,TIPOLOGIA!A:F,6,0)</f>
        <v>TERRESTRE</v>
      </c>
      <c r="X1816" s="44" t="s">
        <v>1509</v>
      </c>
      <c r="Y1816" s="44">
        <v>1</v>
      </c>
      <c r="Z1816" s="63">
        <f>IF(T1816="SOPORTE_TELEFÓNICO",'TARIFAS 2025'!$B$14,IF(V1816="PRINCIPAL",'TARIFAS 2025'!$B$11,IF(V1816="INTERMEDIA",'TARIFAS 2025'!$C$11,IF(V1816="LEJANA",'TARIFAS 2025'!$D$11))))</f>
        <v>31419</v>
      </c>
      <c r="AA1816" s="63">
        <f t="shared" si="29"/>
        <v>31419</v>
      </c>
    </row>
    <row r="1817" spans="1:27" s="35" customFormat="1">
      <c r="A1817" s="44" t="s">
        <v>83</v>
      </c>
      <c r="B1817" s="44" t="str">
        <f>VLOOKUP(A1817,'CENTROS DE COSTOS'!A:D,2,0)</f>
        <v>0036-0007</v>
      </c>
      <c r="C1817" s="44" t="str">
        <f>VLOOKUP(A1817,'CENTROS DE COSTOS'!A:D,3,0)</f>
        <v>Wompi Santander</v>
      </c>
      <c r="D1817" s="44">
        <v>54405</v>
      </c>
      <c r="E1817" s="44">
        <v>2933107</v>
      </c>
      <c r="F1817" s="44">
        <v>81406</v>
      </c>
      <c r="G1817" s="44" t="s">
        <v>35</v>
      </c>
      <c r="H1817" s="44" t="s">
        <v>893</v>
      </c>
      <c r="I1817" s="44" t="s">
        <v>915</v>
      </c>
      <c r="J1817" s="44" t="s">
        <v>8969</v>
      </c>
      <c r="K1817" s="44" t="s">
        <v>1174</v>
      </c>
      <c r="L1817" s="44" t="s">
        <v>8970</v>
      </c>
      <c r="M1817" s="52">
        <v>45954.686111111114</v>
      </c>
      <c r="N1817" s="52">
        <v>45955.604166666664</v>
      </c>
      <c r="O1817" s="44" t="s">
        <v>37</v>
      </c>
      <c r="P1817" s="44" t="s">
        <v>37</v>
      </c>
      <c r="Q1817" s="44" t="s">
        <v>3805</v>
      </c>
      <c r="R1817" s="44" t="s">
        <v>3806</v>
      </c>
      <c r="S1817" s="44" t="s">
        <v>8971</v>
      </c>
      <c r="T1817" s="44" t="s">
        <v>1178</v>
      </c>
      <c r="U1817" s="44">
        <v>24</v>
      </c>
      <c r="V1817" s="44" t="s">
        <v>42</v>
      </c>
      <c r="W1817" s="44" t="str">
        <f>VLOOKUP(D1817,TIPOLOGIA!A:F,6,0)</f>
        <v>TERRESTRE</v>
      </c>
      <c r="X1817" s="44" t="s">
        <v>2646</v>
      </c>
      <c r="Y1817" s="44">
        <v>1</v>
      </c>
      <c r="Z1817" s="63">
        <f>IF(T1817="SOPORTE_TELEFÓNICO",'TARIFAS 2025'!$B$14,IF(V1817="PRINCIPAL",'TARIFAS 2025'!$B$11,IF(V1817="INTERMEDIA",'TARIFAS 2025'!$C$11,IF(V1817="LEJANA",'TARIFAS 2025'!$D$11))))</f>
        <v>31419</v>
      </c>
      <c r="AA1817" s="63">
        <f t="shared" si="29"/>
        <v>31419</v>
      </c>
    </row>
    <row r="1818" spans="1:27" s="35" customFormat="1">
      <c r="A1818" s="44" t="s">
        <v>73</v>
      </c>
      <c r="B1818" s="44" t="str">
        <f>VLOOKUP(A1818,'CENTROS DE COSTOS'!A:D,2,0)</f>
        <v>0036-0004</v>
      </c>
      <c r="C1818" s="44" t="str">
        <f>VLOOKUP(A1818,'CENTROS DE COSTOS'!A:D,3,0)</f>
        <v>Wompi Centro</v>
      </c>
      <c r="D1818" s="44">
        <v>25754</v>
      </c>
      <c r="E1818" s="44">
        <v>2931160</v>
      </c>
      <c r="F1818" s="44">
        <v>79325</v>
      </c>
      <c r="G1818" s="44" t="s">
        <v>35</v>
      </c>
      <c r="H1818" s="44" t="s">
        <v>620</v>
      </c>
      <c r="I1818" s="44" t="s">
        <v>700</v>
      </c>
      <c r="J1818" s="44" t="s">
        <v>3095</v>
      </c>
      <c r="K1818" s="44" t="s">
        <v>1174</v>
      </c>
      <c r="L1818" s="44" t="s">
        <v>8972</v>
      </c>
      <c r="M1818" s="52">
        <v>45954.484722222223</v>
      </c>
      <c r="N1818" s="52">
        <v>45955.606944444444</v>
      </c>
      <c r="O1818" s="44" t="s">
        <v>37</v>
      </c>
      <c r="P1818" s="44" t="s">
        <v>37</v>
      </c>
      <c r="Q1818" s="44" t="s">
        <v>3805</v>
      </c>
      <c r="R1818" s="44" t="s">
        <v>3806</v>
      </c>
      <c r="S1818" s="44" t="s">
        <v>8973</v>
      </c>
      <c r="T1818" s="44" t="s">
        <v>1178</v>
      </c>
      <c r="U1818" s="44">
        <v>16</v>
      </c>
      <c r="V1818" s="44" t="s">
        <v>42</v>
      </c>
      <c r="W1818" s="44" t="str">
        <f>VLOOKUP(D1818,TIPOLOGIA!A:F,6,0)</f>
        <v>TERRESTRE</v>
      </c>
      <c r="X1818" s="44" t="s">
        <v>1474</v>
      </c>
      <c r="Y1818" s="44">
        <v>1</v>
      </c>
      <c r="Z1818" s="63">
        <f>IF(T1818="SOPORTE_TELEFÓNICO",'TARIFAS 2025'!$B$14,IF(V1818="PRINCIPAL",'TARIFAS 2025'!$B$11,IF(V1818="INTERMEDIA",'TARIFAS 2025'!$C$11,IF(V1818="LEJANA",'TARIFAS 2025'!$D$11))))</f>
        <v>31419</v>
      </c>
      <c r="AA1818" s="63">
        <f t="shared" si="29"/>
        <v>31419</v>
      </c>
    </row>
    <row r="1819" spans="1:27" s="35" customFormat="1">
      <c r="A1819" s="44" t="s">
        <v>73</v>
      </c>
      <c r="B1819" s="44" t="str">
        <f>VLOOKUP(A1819,'CENTROS DE COSTOS'!A:D,2,0)</f>
        <v>0036-0004</v>
      </c>
      <c r="C1819" s="44" t="str">
        <f>VLOOKUP(A1819,'CENTROS DE COSTOS'!A:D,3,0)</f>
        <v>Wompi Centro</v>
      </c>
      <c r="D1819" s="44">
        <v>25754</v>
      </c>
      <c r="E1819" s="44">
        <v>2923245</v>
      </c>
      <c r="F1819" s="44">
        <v>72697</v>
      </c>
      <c r="G1819" s="44" t="s">
        <v>35</v>
      </c>
      <c r="H1819" s="44" t="s">
        <v>620</v>
      </c>
      <c r="I1819" s="44" t="s">
        <v>700</v>
      </c>
      <c r="J1819" s="44" t="s">
        <v>8974</v>
      </c>
      <c r="K1819" s="44" t="s">
        <v>1174</v>
      </c>
      <c r="L1819" s="44" t="s">
        <v>8975</v>
      </c>
      <c r="M1819" s="52">
        <v>45953.333333333336</v>
      </c>
      <c r="N1819" s="52">
        <v>45955.607638888891</v>
      </c>
      <c r="O1819" s="44" t="s">
        <v>37</v>
      </c>
      <c r="P1819" s="44" t="s">
        <v>37</v>
      </c>
      <c r="Q1819" s="44" t="s">
        <v>3805</v>
      </c>
      <c r="R1819" s="44" t="s">
        <v>3806</v>
      </c>
      <c r="S1819" s="44" t="s">
        <v>8976</v>
      </c>
      <c r="T1819" s="44" t="s">
        <v>1178</v>
      </c>
      <c r="U1819" s="44">
        <v>16</v>
      </c>
      <c r="V1819" s="44" t="s">
        <v>42</v>
      </c>
      <c r="W1819" s="44" t="str">
        <f>VLOOKUP(D1819,TIPOLOGIA!A:F,6,0)</f>
        <v>TERRESTRE</v>
      </c>
      <c r="X1819" s="44" t="s">
        <v>2449</v>
      </c>
      <c r="Y1819" s="44">
        <v>1</v>
      </c>
      <c r="Z1819" s="63">
        <f>IF(T1819="SOPORTE_TELEFÓNICO",'TARIFAS 2025'!$B$14,IF(V1819="PRINCIPAL",'TARIFAS 2025'!$B$11,IF(V1819="INTERMEDIA",'TARIFAS 2025'!$C$11,IF(V1819="LEJANA",'TARIFAS 2025'!$D$11))))</f>
        <v>31419</v>
      </c>
      <c r="AA1819" s="63">
        <f t="shared" si="29"/>
        <v>31419</v>
      </c>
    </row>
    <row r="1820" spans="1:27" s="35" customFormat="1">
      <c r="A1820" s="44" t="s">
        <v>101</v>
      </c>
      <c r="B1820" s="44" t="str">
        <f>VLOOKUP(A1820,'CENTROS DE COSTOS'!A:D,2,0)</f>
        <v>0036-0006</v>
      </c>
      <c r="C1820" s="44" t="str">
        <f>VLOOKUP(A1820,'CENTROS DE COSTOS'!A:D,3,0)</f>
        <v>Wompi Oriente</v>
      </c>
      <c r="D1820" s="44">
        <v>85001</v>
      </c>
      <c r="E1820" s="44">
        <v>2927022</v>
      </c>
      <c r="F1820" s="44">
        <v>76293</v>
      </c>
      <c r="G1820" s="44" t="s">
        <v>35</v>
      </c>
      <c r="H1820" s="44" t="s">
        <v>483</v>
      </c>
      <c r="I1820" s="44" t="s">
        <v>101</v>
      </c>
      <c r="J1820" s="44" t="s">
        <v>4870</v>
      </c>
      <c r="K1820" s="44" t="s">
        <v>1174</v>
      </c>
      <c r="L1820" s="44" t="s">
        <v>8977</v>
      </c>
      <c r="M1820" s="52">
        <v>45953.621527777781</v>
      </c>
      <c r="N1820" s="52">
        <v>45955.609027777777</v>
      </c>
      <c r="O1820" s="44" t="s">
        <v>37</v>
      </c>
      <c r="P1820" s="44" t="s">
        <v>37</v>
      </c>
      <c r="Q1820" s="44" t="s">
        <v>3805</v>
      </c>
      <c r="R1820" s="44" t="s">
        <v>3806</v>
      </c>
      <c r="S1820" s="44" t="s">
        <v>8978</v>
      </c>
      <c r="T1820" s="44" t="s">
        <v>1178</v>
      </c>
      <c r="U1820" s="44">
        <v>32</v>
      </c>
      <c r="V1820" s="44" t="s">
        <v>42</v>
      </c>
      <c r="W1820" s="44" t="str">
        <f>VLOOKUP(D1820,TIPOLOGIA!A:F,6,0)</f>
        <v>TERRESTRE</v>
      </c>
      <c r="X1820" s="44" t="s">
        <v>2449</v>
      </c>
      <c r="Y1820" s="44">
        <v>1</v>
      </c>
      <c r="Z1820" s="63">
        <f>IF(T1820="SOPORTE_TELEFÓNICO",'TARIFAS 2025'!$B$14,IF(V1820="PRINCIPAL",'TARIFAS 2025'!$B$11,IF(V1820="INTERMEDIA",'TARIFAS 2025'!$C$11,IF(V1820="LEJANA",'TARIFAS 2025'!$D$11))))</f>
        <v>31419</v>
      </c>
      <c r="AA1820" s="63">
        <f t="shared" si="29"/>
        <v>31419</v>
      </c>
    </row>
    <row r="1821" spans="1:27" s="35" customFormat="1">
      <c r="A1821" s="44" t="s">
        <v>73</v>
      </c>
      <c r="B1821" s="44" t="str">
        <f>VLOOKUP(A1821,'CENTROS DE COSTOS'!A:D,2,0)</f>
        <v>0036-0004</v>
      </c>
      <c r="C1821" s="44" t="str">
        <f>VLOOKUP(A1821,'CENTROS DE COSTOS'!A:D,3,0)</f>
        <v>Wompi Centro</v>
      </c>
      <c r="D1821" s="44">
        <v>11001</v>
      </c>
      <c r="E1821" s="44">
        <v>2928142</v>
      </c>
      <c r="F1821" s="44">
        <v>22756</v>
      </c>
      <c r="G1821" s="44" t="s">
        <v>35</v>
      </c>
      <c r="H1821" s="44" t="s">
        <v>620</v>
      </c>
      <c r="I1821" s="44" t="s">
        <v>73</v>
      </c>
      <c r="J1821" s="44" t="s">
        <v>8979</v>
      </c>
      <c r="K1821" s="44" t="s">
        <v>1174</v>
      </c>
      <c r="L1821" s="44" t="s">
        <v>8980</v>
      </c>
      <c r="M1821" s="52">
        <v>45953.689583333333</v>
      </c>
      <c r="N1821" s="52">
        <v>45955.611111111109</v>
      </c>
      <c r="O1821" s="44" t="s">
        <v>37</v>
      </c>
      <c r="P1821" s="44" t="s">
        <v>37</v>
      </c>
      <c r="Q1821" s="44" t="s">
        <v>3805</v>
      </c>
      <c r="R1821" s="44" t="s">
        <v>3806</v>
      </c>
      <c r="S1821" s="44" t="s">
        <v>8981</v>
      </c>
      <c r="T1821" s="44" t="s">
        <v>1178</v>
      </c>
      <c r="U1821" s="44">
        <v>16</v>
      </c>
      <c r="V1821" s="44" t="s">
        <v>42</v>
      </c>
      <c r="W1821" s="44" t="str">
        <f>VLOOKUP(D1821,TIPOLOGIA!A:F,6,0)</f>
        <v>TERRESTRE</v>
      </c>
      <c r="X1821" s="44" t="s">
        <v>1537</v>
      </c>
      <c r="Y1821" s="44">
        <v>1</v>
      </c>
      <c r="Z1821" s="63">
        <f>IF(T1821="SOPORTE_TELEFÓNICO",'TARIFAS 2025'!$B$14,IF(V1821="PRINCIPAL",'TARIFAS 2025'!$B$11,IF(V1821="INTERMEDIA",'TARIFAS 2025'!$C$11,IF(V1821="LEJANA",'TARIFAS 2025'!$D$11))))</f>
        <v>31419</v>
      </c>
      <c r="AA1821" s="63">
        <f t="shared" si="29"/>
        <v>31419</v>
      </c>
    </row>
    <row r="1822" spans="1:27" s="35" customFormat="1">
      <c r="A1822" s="44" t="s">
        <v>73</v>
      </c>
      <c r="B1822" s="44" t="str">
        <f>VLOOKUP(A1822,'CENTROS DE COSTOS'!A:D,2,0)</f>
        <v>0036-0004</v>
      </c>
      <c r="C1822" s="44" t="str">
        <f>VLOOKUP(A1822,'CENTROS DE COSTOS'!A:D,3,0)</f>
        <v>Wompi Centro</v>
      </c>
      <c r="D1822" s="44">
        <v>25754</v>
      </c>
      <c r="E1822" s="44">
        <v>2922164</v>
      </c>
      <c r="F1822" s="44">
        <v>24983</v>
      </c>
      <c r="G1822" s="44" t="s">
        <v>35</v>
      </c>
      <c r="H1822" s="44" t="s">
        <v>620</v>
      </c>
      <c r="I1822" s="44" t="s">
        <v>700</v>
      </c>
      <c r="J1822" s="44" t="s">
        <v>8982</v>
      </c>
      <c r="K1822" s="44" t="s">
        <v>1174</v>
      </c>
      <c r="L1822" s="44" t="s">
        <v>8983</v>
      </c>
      <c r="M1822" s="52">
        <v>45953.333333333336</v>
      </c>
      <c r="N1822" s="52">
        <v>45955.611111111109</v>
      </c>
      <c r="O1822" s="44" t="s">
        <v>37</v>
      </c>
      <c r="P1822" s="44" t="s">
        <v>37</v>
      </c>
      <c r="Q1822" s="44" t="s">
        <v>3805</v>
      </c>
      <c r="R1822" s="44" t="s">
        <v>3806</v>
      </c>
      <c r="S1822" s="44" t="s">
        <v>8984</v>
      </c>
      <c r="T1822" s="44" t="s">
        <v>1178</v>
      </c>
      <c r="U1822" s="44">
        <v>32</v>
      </c>
      <c r="V1822" s="44" t="s">
        <v>42</v>
      </c>
      <c r="W1822" s="44" t="str">
        <f>VLOOKUP(D1822,TIPOLOGIA!A:F,6,0)</f>
        <v>TERRESTRE</v>
      </c>
      <c r="X1822" s="44" t="s">
        <v>1217</v>
      </c>
      <c r="Y1822" s="44">
        <v>1</v>
      </c>
      <c r="Z1822" s="63">
        <f>IF(T1822="SOPORTE_TELEFÓNICO",'TARIFAS 2025'!$B$14,IF(V1822="PRINCIPAL",'TARIFAS 2025'!$B$11,IF(V1822="INTERMEDIA",'TARIFAS 2025'!$C$11,IF(V1822="LEJANA",'TARIFAS 2025'!$D$11))))</f>
        <v>31419</v>
      </c>
      <c r="AA1822" s="63">
        <f t="shared" si="29"/>
        <v>31419</v>
      </c>
    </row>
    <row r="1823" spans="1:27" s="35" customFormat="1">
      <c r="A1823" s="44" t="s">
        <v>90</v>
      </c>
      <c r="B1823" s="44" t="str">
        <f>VLOOKUP(A1823,'CENTROS DE COSTOS'!A:D,2,0)</f>
        <v>0036-0005</v>
      </c>
      <c r="C1823" s="44" t="str">
        <f>VLOOKUP(A1823,'CENTROS DE COSTOS'!A:D,3,0)</f>
        <v>Wompi Noroccidente</v>
      </c>
      <c r="D1823" s="44">
        <v>5129</v>
      </c>
      <c r="E1823" s="44">
        <v>2923389</v>
      </c>
      <c r="F1823" s="44">
        <v>12480</v>
      </c>
      <c r="G1823" s="44" t="s">
        <v>35</v>
      </c>
      <c r="H1823" s="44" t="s">
        <v>122</v>
      </c>
      <c r="I1823" s="44" t="s">
        <v>128</v>
      </c>
      <c r="J1823" s="44" t="s">
        <v>8985</v>
      </c>
      <c r="K1823" s="44" t="s">
        <v>1174</v>
      </c>
      <c r="L1823" s="44" t="s">
        <v>8986</v>
      </c>
      <c r="M1823" s="52">
        <v>45953.356944444444</v>
      </c>
      <c r="N1823" s="52">
        <v>45955.612500000003</v>
      </c>
      <c r="O1823" s="44" t="s">
        <v>37</v>
      </c>
      <c r="P1823" s="44" t="s">
        <v>37</v>
      </c>
      <c r="Q1823" s="44" t="s">
        <v>3805</v>
      </c>
      <c r="R1823" s="44" t="s">
        <v>3806</v>
      </c>
      <c r="S1823" s="44" t="s">
        <v>8987</v>
      </c>
      <c r="T1823" s="44" t="s">
        <v>1178</v>
      </c>
      <c r="U1823" s="44">
        <v>32</v>
      </c>
      <c r="V1823" s="44" t="s">
        <v>42</v>
      </c>
      <c r="W1823" s="44" t="str">
        <f>VLOOKUP(D1823,TIPOLOGIA!A:F,6,0)</f>
        <v>TERRESTRE</v>
      </c>
      <c r="X1823" s="44" t="s">
        <v>2449</v>
      </c>
      <c r="Y1823" s="44">
        <v>1</v>
      </c>
      <c r="Z1823" s="63">
        <f>IF(T1823="SOPORTE_TELEFÓNICO",'TARIFAS 2025'!$B$14,IF(V1823="PRINCIPAL",'TARIFAS 2025'!$B$11,IF(V1823="INTERMEDIA",'TARIFAS 2025'!$C$11,IF(V1823="LEJANA",'TARIFAS 2025'!$D$11))))</f>
        <v>31419</v>
      </c>
      <c r="AA1823" s="63">
        <f t="shared" si="29"/>
        <v>31419</v>
      </c>
    </row>
    <row r="1824" spans="1:27" s="35" customFormat="1">
      <c r="A1824" s="44" t="s">
        <v>90</v>
      </c>
      <c r="B1824" s="44" t="str">
        <f>VLOOKUP(A1824,'CENTROS DE COSTOS'!A:D,2,0)</f>
        <v>0036-0005</v>
      </c>
      <c r="C1824" s="44" t="str">
        <f>VLOOKUP(A1824,'CENTROS DE COSTOS'!A:D,3,0)</f>
        <v>Wompi Noroccidente</v>
      </c>
      <c r="D1824" s="44">
        <v>5030</v>
      </c>
      <c r="E1824" s="44">
        <v>2900276</v>
      </c>
      <c r="F1824" s="44">
        <v>13670</v>
      </c>
      <c r="G1824" s="44" t="s">
        <v>35</v>
      </c>
      <c r="H1824" s="44" t="s">
        <v>122</v>
      </c>
      <c r="I1824" s="44" t="s">
        <v>149</v>
      </c>
      <c r="J1824" s="44" t="s">
        <v>4258</v>
      </c>
      <c r="K1824" s="44" t="s">
        <v>1174</v>
      </c>
      <c r="L1824" s="44" t="s">
        <v>8988</v>
      </c>
      <c r="M1824" s="52">
        <v>45950.333333333336</v>
      </c>
      <c r="N1824" s="52">
        <v>45955.638888888891</v>
      </c>
      <c r="O1824" s="44" t="s">
        <v>37</v>
      </c>
      <c r="P1824" s="44" t="s">
        <v>37</v>
      </c>
      <c r="Q1824" s="44" t="s">
        <v>3805</v>
      </c>
      <c r="R1824" s="44" t="s">
        <v>3806</v>
      </c>
      <c r="S1824" s="44" t="s">
        <v>8989</v>
      </c>
      <c r="T1824" s="44" t="s">
        <v>3828</v>
      </c>
      <c r="U1824" s="44">
        <v>8</v>
      </c>
      <c r="V1824" s="44" t="s">
        <v>43</v>
      </c>
      <c r="W1824" s="44" t="str">
        <f>VLOOKUP(D1824,TIPOLOGIA!A:F,6,0)</f>
        <v>TERRESTRE</v>
      </c>
      <c r="X1824" s="44" t="s">
        <v>4004</v>
      </c>
      <c r="Y1824" s="44">
        <v>1</v>
      </c>
      <c r="Z1824" s="63">
        <f>IF(T1824="SOPORTE_TELEFÓNICO",'TARIFAS 2025'!$B$14,IF(V1824="PRINCIPAL",'TARIFAS 2025'!$B$11,IF(V1824="INTERMEDIA",'TARIFAS 2025'!$C$11,IF(V1824="LEJANA",'TARIFAS 2025'!$D$11))))</f>
        <v>36351</v>
      </c>
      <c r="AA1824" s="63">
        <f t="shared" si="29"/>
        <v>36351</v>
      </c>
    </row>
    <row r="1825" spans="1:27" s="35" customFormat="1">
      <c r="A1825" s="44" t="s">
        <v>90</v>
      </c>
      <c r="B1825" s="44" t="str">
        <f>VLOOKUP(A1825,'CENTROS DE COSTOS'!A:D,2,0)</f>
        <v>0036-0005</v>
      </c>
      <c r="C1825" s="44" t="str">
        <f>VLOOKUP(A1825,'CENTROS DE COSTOS'!A:D,3,0)</f>
        <v>Wompi Noroccidente</v>
      </c>
      <c r="D1825" s="44">
        <v>5079</v>
      </c>
      <c r="E1825" s="44">
        <v>2900093</v>
      </c>
      <c r="F1825" s="44">
        <v>29131</v>
      </c>
      <c r="G1825" s="44" t="s">
        <v>35</v>
      </c>
      <c r="H1825" s="44" t="s">
        <v>122</v>
      </c>
      <c r="I1825" s="44" t="s">
        <v>125</v>
      </c>
      <c r="J1825" s="44" t="s">
        <v>8990</v>
      </c>
      <c r="K1825" s="44" t="s">
        <v>1174</v>
      </c>
      <c r="L1825" s="44" t="s">
        <v>8991</v>
      </c>
      <c r="M1825" s="52">
        <v>45950.333333333336</v>
      </c>
      <c r="N1825" s="52">
        <v>45955.63958333333</v>
      </c>
      <c r="O1825" s="44" t="s">
        <v>37</v>
      </c>
      <c r="P1825" s="44" t="s">
        <v>37</v>
      </c>
      <c r="Q1825" s="44" t="s">
        <v>3805</v>
      </c>
      <c r="R1825" s="44" t="s">
        <v>3806</v>
      </c>
      <c r="S1825" s="44" t="s">
        <v>8992</v>
      </c>
      <c r="T1825" s="44" t="s">
        <v>3828</v>
      </c>
      <c r="U1825" s="44">
        <v>32</v>
      </c>
      <c r="V1825" s="44" t="s">
        <v>43</v>
      </c>
      <c r="W1825" s="44" t="str">
        <f>VLOOKUP(D1825,TIPOLOGIA!A:F,6,0)</f>
        <v>TERRESTRE</v>
      </c>
      <c r="X1825" s="44" t="s">
        <v>3837</v>
      </c>
      <c r="Y1825" s="44">
        <v>1</v>
      </c>
      <c r="Z1825" s="63">
        <f>IF(T1825="SOPORTE_TELEFÓNICO",'TARIFAS 2025'!$B$14,IF(V1825="PRINCIPAL",'TARIFAS 2025'!$B$11,IF(V1825="INTERMEDIA",'TARIFAS 2025'!$C$11,IF(V1825="LEJANA",'TARIFAS 2025'!$D$11))))</f>
        <v>36351</v>
      </c>
      <c r="AA1825" s="63">
        <f t="shared" si="29"/>
        <v>36351</v>
      </c>
    </row>
    <row r="1826" spans="1:27" s="35" customFormat="1">
      <c r="A1826" s="44" t="s">
        <v>90</v>
      </c>
      <c r="B1826" s="44" t="str">
        <f>VLOOKUP(A1826,'CENTROS DE COSTOS'!A:D,2,0)</f>
        <v>0036-0005</v>
      </c>
      <c r="C1826" s="44" t="str">
        <f>VLOOKUP(A1826,'CENTROS DE COSTOS'!A:D,3,0)</f>
        <v>Wompi Noroccidente</v>
      </c>
      <c r="D1826" s="44">
        <v>5134</v>
      </c>
      <c r="E1826" s="44">
        <v>2895786</v>
      </c>
      <c r="F1826" s="44">
        <v>78372</v>
      </c>
      <c r="G1826" s="44" t="s">
        <v>35</v>
      </c>
      <c r="H1826" s="44" t="s">
        <v>122</v>
      </c>
      <c r="I1826" s="44" t="s">
        <v>163</v>
      </c>
      <c r="J1826" s="44" t="s">
        <v>8993</v>
      </c>
      <c r="K1826" s="44" t="s">
        <v>1174</v>
      </c>
      <c r="L1826" s="44" t="s">
        <v>8994</v>
      </c>
      <c r="M1826" s="52">
        <v>45947.429166666669</v>
      </c>
      <c r="N1826" s="52">
        <v>45955.640277777777</v>
      </c>
      <c r="O1826" s="44" t="s">
        <v>37</v>
      </c>
      <c r="P1826" s="44" t="s">
        <v>37</v>
      </c>
      <c r="Q1826" s="44" t="s">
        <v>3805</v>
      </c>
      <c r="R1826" s="44" t="s">
        <v>3806</v>
      </c>
      <c r="S1826" s="44" t="s">
        <v>8995</v>
      </c>
      <c r="T1826" s="44" t="s">
        <v>3828</v>
      </c>
      <c r="U1826" s="44">
        <v>24</v>
      </c>
      <c r="V1826" s="44" t="s">
        <v>44</v>
      </c>
      <c r="W1826" s="44" t="str">
        <f>VLOOKUP(D1826,TIPOLOGIA!A:F,6,0)</f>
        <v>TERRESTRE</v>
      </c>
      <c r="X1826" s="44" t="s">
        <v>3837</v>
      </c>
      <c r="Y1826" s="44">
        <v>1</v>
      </c>
      <c r="Z1826" s="63">
        <f>IF(T1826="SOPORTE_TELEFÓNICO",'TARIFAS 2025'!$B$14,IF(V1826="PRINCIPAL",'TARIFAS 2025'!$B$11,IF(V1826="INTERMEDIA",'TARIFAS 2025'!$C$11,IF(V1826="LEJANA",'TARIFAS 2025'!$D$11))))</f>
        <v>40250</v>
      </c>
      <c r="AA1826" s="63">
        <f t="shared" si="29"/>
        <v>40250</v>
      </c>
    </row>
    <row r="1827" spans="1:27" s="35" customFormat="1">
      <c r="A1827" s="44" t="s">
        <v>98</v>
      </c>
      <c r="B1827" s="44" t="str">
        <f>VLOOKUP(A1827,'CENTROS DE COSTOS'!A:D,2,0)</f>
        <v>0036-0007</v>
      </c>
      <c r="C1827" s="44" t="str">
        <f>VLOOKUP(A1827,'CENTROS DE COSTOS'!A:D,3,0)</f>
        <v>Wompi Santander</v>
      </c>
      <c r="D1827" s="44">
        <v>15176</v>
      </c>
      <c r="E1827" s="44">
        <v>2924097</v>
      </c>
      <c r="F1827" s="44">
        <v>53075</v>
      </c>
      <c r="G1827" s="44" t="s">
        <v>35</v>
      </c>
      <c r="H1827" s="44" t="s">
        <v>324</v>
      </c>
      <c r="I1827" s="44" t="s">
        <v>340</v>
      </c>
      <c r="J1827" s="44" t="s">
        <v>8996</v>
      </c>
      <c r="K1827" s="44" t="s">
        <v>1174</v>
      </c>
      <c r="L1827" s="44" t="s">
        <v>8997</v>
      </c>
      <c r="M1827" s="52">
        <v>45953.40625</v>
      </c>
      <c r="N1827" s="52">
        <v>45955.64166666667</v>
      </c>
      <c r="O1827" s="44" t="s">
        <v>37</v>
      </c>
      <c r="P1827" s="44" t="s">
        <v>37</v>
      </c>
      <c r="Q1827" s="44" t="s">
        <v>3805</v>
      </c>
      <c r="R1827" s="44" t="s">
        <v>3806</v>
      </c>
      <c r="S1827" s="44" t="s">
        <v>8998</v>
      </c>
      <c r="T1827" s="44" t="s">
        <v>1178</v>
      </c>
      <c r="U1827" s="44">
        <v>16</v>
      </c>
      <c r="V1827" s="44" t="s">
        <v>44</v>
      </c>
      <c r="W1827" s="44" t="str">
        <f>VLOOKUP(D1827,TIPOLOGIA!A:F,6,0)</f>
        <v>TERRESTRE</v>
      </c>
      <c r="X1827" s="44" t="s">
        <v>3837</v>
      </c>
      <c r="Y1827" s="44">
        <v>1</v>
      </c>
      <c r="Z1827" s="63">
        <f>IF(T1827="SOPORTE_TELEFÓNICO",'TARIFAS 2025'!$B$14,IF(V1827="PRINCIPAL",'TARIFAS 2025'!$B$11,IF(V1827="INTERMEDIA",'TARIFAS 2025'!$C$11,IF(V1827="LEJANA",'TARIFAS 2025'!$D$11))))</f>
        <v>40250</v>
      </c>
      <c r="AA1827" s="63">
        <f t="shared" si="29"/>
        <v>40250</v>
      </c>
    </row>
    <row r="1828" spans="1:27" s="35" customFormat="1">
      <c r="A1828" s="44" t="s">
        <v>79</v>
      </c>
      <c r="B1828" s="44" t="str">
        <f>VLOOKUP(A1828,'CENTROS DE COSTOS'!A:D,2,0)</f>
        <v>0036-0003</v>
      </c>
      <c r="C1828" s="44" t="str">
        <f>VLOOKUP(A1828,'CENTROS DE COSTOS'!A:D,3,0)</f>
        <v>Wompi Suroccidente</v>
      </c>
      <c r="D1828" s="44">
        <v>76001</v>
      </c>
      <c r="E1828" s="44">
        <v>2924412</v>
      </c>
      <c r="F1828" s="44">
        <v>60155</v>
      </c>
      <c r="G1828" s="44" t="s">
        <v>35</v>
      </c>
      <c r="H1828" s="44" t="s">
        <v>1103</v>
      </c>
      <c r="I1828" s="44" t="s">
        <v>79</v>
      </c>
      <c r="J1828" s="44" t="s">
        <v>8999</v>
      </c>
      <c r="K1828" s="44" t="s">
        <v>1174</v>
      </c>
      <c r="L1828" s="44" t="s">
        <v>9000</v>
      </c>
      <c r="M1828" s="52">
        <v>45953.407638888886</v>
      </c>
      <c r="N1828" s="52">
        <v>45955.644444444442</v>
      </c>
      <c r="O1828" s="44" t="s">
        <v>37</v>
      </c>
      <c r="P1828" s="44" t="s">
        <v>37</v>
      </c>
      <c r="Q1828" s="44" t="s">
        <v>3805</v>
      </c>
      <c r="R1828" s="44" t="s">
        <v>3806</v>
      </c>
      <c r="S1828" s="44" t="s">
        <v>9001</v>
      </c>
      <c r="T1828" s="44" t="s">
        <v>1178</v>
      </c>
      <c r="U1828" s="44">
        <v>48</v>
      </c>
      <c r="V1828" s="44" t="s">
        <v>42</v>
      </c>
      <c r="W1828" s="44" t="str">
        <f>VLOOKUP(D1828,TIPOLOGIA!A:F,6,0)</f>
        <v>TERRESTRE</v>
      </c>
      <c r="X1828" s="44" t="s">
        <v>1927</v>
      </c>
      <c r="Y1828" s="44">
        <v>1</v>
      </c>
      <c r="Z1828" s="63">
        <f>IF(T1828="SOPORTE_TELEFÓNICO",'TARIFAS 2025'!$B$14,IF(V1828="PRINCIPAL",'TARIFAS 2025'!$B$11,IF(V1828="INTERMEDIA",'TARIFAS 2025'!$C$11,IF(V1828="LEJANA",'TARIFAS 2025'!$D$11))))</f>
        <v>31419</v>
      </c>
      <c r="AA1828" s="63">
        <f t="shared" si="29"/>
        <v>31419</v>
      </c>
    </row>
    <row r="1829" spans="1:27" s="35" customFormat="1">
      <c r="A1829" s="44" t="s">
        <v>98</v>
      </c>
      <c r="B1829" s="44" t="str">
        <f>VLOOKUP(A1829,'CENTROS DE COSTOS'!A:D,2,0)</f>
        <v>0036-0007</v>
      </c>
      <c r="C1829" s="44" t="str">
        <f>VLOOKUP(A1829,'CENTROS DE COSTOS'!A:D,3,0)</f>
        <v>Wompi Santander</v>
      </c>
      <c r="D1829" s="44">
        <v>15176</v>
      </c>
      <c r="E1829" s="44">
        <v>2924605</v>
      </c>
      <c r="F1829" s="44">
        <v>29392</v>
      </c>
      <c r="G1829" s="44" t="s">
        <v>35</v>
      </c>
      <c r="H1829" s="44" t="s">
        <v>324</v>
      </c>
      <c r="I1829" s="44" t="s">
        <v>340</v>
      </c>
      <c r="J1829" s="44" t="s">
        <v>9002</v>
      </c>
      <c r="K1829" s="44" t="s">
        <v>1174</v>
      </c>
      <c r="L1829" s="44" t="s">
        <v>9003</v>
      </c>
      <c r="M1829" s="52">
        <v>45953.414583333331</v>
      </c>
      <c r="N1829" s="52">
        <v>45955.645833333336</v>
      </c>
      <c r="O1829" s="44" t="s">
        <v>37</v>
      </c>
      <c r="P1829" s="44" t="s">
        <v>37</v>
      </c>
      <c r="Q1829" s="44" t="s">
        <v>3805</v>
      </c>
      <c r="R1829" s="44" t="s">
        <v>3806</v>
      </c>
      <c r="S1829" s="44" t="s">
        <v>9004</v>
      </c>
      <c r="T1829" s="44" t="s">
        <v>1178</v>
      </c>
      <c r="U1829" s="44">
        <v>24</v>
      </c>
      <c r="V1829" s="44" t="s">
        <v>44</v>
      </c>
      <c r="W1829" s="44" t="str">
        <f>VLOOKUP(D1829,TIPOLOGIA!A:F,6,0)</f>
        <v>TERRESTRE</v>
      </c>
      <c r="X1829" s="44" t="s">
        <v>1485</v>
      </c>
      <c r="Y1829" s="44">
        <v>1</v>
      </c>
      <c r="Z1829" s="63">
        <f>IF(T1829="SOPORTE_TELEFÓNICO",'TARIFAS 2025'!$B$14,IF(V1829="PRINCIPAL",'TARIFAS 2025'!$B$11,IF(V1829="INTERMEDIA",'TARIFAS 2025'!$C$11,IF(V1829="LEJANA",'TARIFAS 2025'!$D$11))))</f>
        <v>40250</v>
      </c>
      <c r="AA1829" s="63">
        <f t="shared" si="29"/>
        <v>40250</v>
      </c>
    </row>
    <row r="1830" spans="1:27" s="35" customFormat="1">
      <c r="A1830" s="44" t="s">
        <v>73</v>
      </c>
      <c r="B1830" s="44" t="str">
        <f>VLOOKUP(A1830,'CENTROS DE COSTOS'!A:D,2,0)</f>
        <v>0036-0004</v>
      </c>
      <c r="C1830" s="44" t="str">
        <f>VLOOKUP(A1830,'CENTROS DE COSTOS'!A:D,3,0)</f>
        <v>Wompi Centro</v>
      </c>
      <c r="D1830" s="44">
        <v>11001</v>
      </c>
      <c r="E1830" s="44">
        <v>2925355</v>
      </c>
      <c r="F1830" s="44">
        <v>80773</v>
      </c>
      <c r="G1830" s="44" t="s">
        <v>35</v>
      </c>
      <c r="H1830" s="44" t="s">
        <v>620</v>
      </c>
      <c r="I1830" s="44" t="s">
        <v>73</v>
      </c>
      <c r="J1830" s="44" t="s">
        <v>9005</v>
      </c>
      <c r="K1830" s="44" t="s">
        <v>1174</v>
      </c>
      <c r="L1830" s="44" t="s">
        <v>9006</v>
      </c>
      <c r="M1830" s="52">
        <v>45953.464583333334</v>
      </c>
      <c r="N1830" s="52">
        <v>45955.649305555555</v>
      </c>
      <c r="O1830" s="44" t="s">
        <v>37</v>
      </c>
      <c r="P1830" s="44" t="s">
        <v>37</v>
      </c>
      <c r="Q1830" s="44" t="s">
        <v>3805</v>
      </c>
      <c r="R1830" s="44" t="s">
        <v>3806</v>
      </c>
      <c r="S1830" s="44" t="s">
        <v>9007</v>
      </c>
      <c r="T1830" s="44" t="s">
        <v>1178</v>
      </c>
      <c r="U1830" s="44">
        <v>24</v>
      </c>
      <c r="V1830" s="44" t="s">
        <v>42</v>
      </c>
      <c r="W1830" s="44" t="str">
        <f>VLOOKUP(D1830,TIPOLOGIA!A:F,6,0)</f>
        <v>TERRESTRE</v>
      </c>
      <c r="X1830" s="44" t="s">
        <v>1927</v>
      </c>
      <c r="Y1830" s="44">
        <v>1</v>
      </c>
      <c r="Z1830" s="63">
        <f>IF(T1830="SOPORTE_TELEFÓNICO",'TARIFAS 2025'!$B$14,IF(V1830="PRINCIPAL",'TARIFAS 2025'!$B$11,IF(V1830="INTERMEDIA",'TARIFAS 2025'!$C$11,IF(V1830="LEJANA",'TARIFAS 2025'!$D$11))))</f>
        <v>31419</v>
      </c>
      <c r="AA1830" s="63">
        <f t="shared" si="29"/>
        <v>31419</v>
      </c>
    </row>
    <row r="1831" spans="1:27" s="35" customFormat="1">
      <c r="A1831" s="44" t="s">
        <v>73</v>
      </c>
      <c r="B1831" s="44" t="str">
        <f>VLOOKUP(A1831,'CENTROS DE COSTOS'!A:D,2,0)</f>
        <v>0036-0004</v>
      </c>
      <c r="C1831" s="44" t="str">
        <f>VLOOKUP(A1831,'CENTROS DE COSTOS'!A:D,3,0)</f>
        <v>Wompi Centro</v>
      </c>
      <c r="D1831" s="44">
        <v>11001</v>
      </c>
      <c r="E1831" s="44">
        <v>2926045</v>
      </c>
      <c r="F1831" s="44">
        <v>64819</v>
      </c>
      <c r="G1831" s="44" t="s">
        <v>35</v>
      </c>
      <c r="H1831" s="44" t="s">
        <v>620</v>
      </c>
      <c r="I1831" s="44" t="s">
        <v>2057</v>
      </c>
      <c r="J1831" s="44" t="s">
        <v>9008</v>
      </c>
      <c r="K1831" s="44" t="s">
        <v>1174</v>
      </c>
      <c r="L1831" s="44" t="s">
        <v>9009</v>
      </c>
      <c r="M1831" s="52">
        <v>45953.518750000003</v>
      </c>
      <c r="N1831" s="52">
        <v>45955.652777777781</v>
      </c>
      <c r="O1831" s="44" t="s">
        <v>37</v>
      </c>
      <c r="P1831" s="44" t="s">
        <v>37</v>
      </c>
      <c r="Q1831" s="44" t="s">
        <v>3805</v>
      </c>
      <c r="R1831" s="44" t="s">
        <v>3806</v>
      </c>
      <c r="S1831" s="44" t="s">
        <v>9010</v>
      </c>
      <c r="T1831" s="44" t="s">
        <v>1178</v>
      </c>
      <c r="U1831" s="44">
        <v>16</v>
      </c>
      <c r="V1831" s="44" t="s">
        <v>42</v>
      </c>
      <c r="W1831" s="44" t="str">
        <f>VLOOKUP(D1831,TIPOLOGIA!A:F,6,0)</f>
        <v>TERRESTRE</v>
      </c>
      <c r="X1831" s="44" t="s">
        <v>1509</v>
      </c>
      <c r="Y1831" s="44">
        <v>1</v>
      </c>
      <c r="Z1831" s="63">
        <f>IF(T1831="SOPORTE_TELEFÓNICO",'TARIFAS 2025'!$B$14,IF(V1831="PRINCIPAL",'TARIFAS 2025'!$B$11,IF(V1831="INTERMEDIA",'TARIFAS 2025'!$C$11,IF(V1831="LEJANA",'TARIFAS 2025'!$D$11))))</f>
        <v>31419</v>
      </c>
      <c r="AA1831" s="63">
        <f t="shared" si="29"/>
        <v>31419</v>
      </c>
    </row>
    <row r="1832" spans="1:27" s="35" customFormat="1">
      <c r="A1832" s="44" t="s">
        <v>100</v>
      </c>
      <c r="B1832" s="44" t="str">
        <f>VLOOKUP(A1832,'CENTROS DE COSTOS'!A:D,2,0)</f>
        <v>0036-0006</v>
      </c>
      <c r="C1832" s="44" t="str">
        <f>VLOOKUP(A1832,'CENTROS DE COSTOS'!A:D,3,0)</f>
        <v>Wompi Oriente</v>
      </c>
      <c r="D1832" s="44">
        <v>50001</v>
      </c>
      <c r="E1832" s="44">
        <v>2933132</v>
      </c>
      <c r="F1832" s="44">
        <v>48457</v>
      </c>
      <c r="G1832" s="44" t="s">
        <v>35</v>
      </c>
      <c r="H1832" s="44" t="s">
        <v>816</v>
      </c>
      <c r="I1832" s="44" t="s">
        <v>100</v>
      </c>
      <c r="J1832" s="44" t="s">
        <v>2970</v>
      </c>
      <c r="K1832" s="44" t="s">
        <v>1174</v>
      </c>
      <c r="L1832" s="44" t="s">
        <v>9011</v>
      </c>
      <c r="M1832" s="52">
        <v>45954.695833333331</v>
      </c>
      <c r="N1832" s="52">
        <v>45956.413888888892</v>
      </c>
      <c r="O1832" s="44" t="s">
        <v>37</v>
      </c>
      <c r="P1832" s="44" t="s">
        <v>37</v>
      </c>
      <c r="Q1832" s="44" t="s">
        <v>3805</v>
      </c>
      <c r="R1832" s="44" t="s">
        <v>3806</v>
      </c>
      <c r="S1832" s="44" t="s">
        <v>9012</v>
      </c>
      <c r="T1832" s="44" t="s">
        <v>1178</v>
      </c>
      <c r="U1832" s="44">
        <v>48</v>
      </c>
      <c r="V1832" s="44" t="s">
        <v>42</v>
      </c>
      <c r="W1832" s="44" t="str">
        <f>VLOOKUP(D1832,TIPOLOGIA!A:F,6,0)</f>
        <v>TERRESTRE</v>
      </c>
      <c r="X1832" s="44" t="s">
        <v>8249</v>
      </c>
      <c r="Y1832" s="44">
        <v>1</v>
      </c>
      <c r="Z1832" s="63">
        <f>IF(T1832="SOPORTE_TELEFÓNICO",'TARIFAS 2025'!$B$14,IF(V1832="PRINCIPAL",'TARIFAS 2025'!$B$11,IF(V1832="INTERMEDIA",'TARIFAS 2025'!$C$11,IF(V1832="LEJANA",'TARIFAS 2025'!$D$11))))</f>
        <v>31419</v>
      </c>
      <c r="AA1832" s="63">
        <f t="shared" si="29"/>
        <v>31419</v>
      </c>
    </row>
    <row r="1833" spans="1:27" s="35" customFormat="1">
      <c r="A1833" s="44" t="s">
        <v>91</v>
      </c>
      <c r="B1833" s="44" t="str">
        <f>VLOOKUP(A1833,'CENTROS DE COSTOS'!A:D,2,0)</f>
        <v>0036-0001</v>
      </c>
      <c r="C1833" s="44" t="str">
        <f>VLOOKUP(A1833,'CENTROS DE COSTOS'!A:D,3,0)</f>
        <v>Wompi Costa</v>
      </c>
      <c r="D1833" s="44">
        <v>23001</v>
      </c>
      <c r="E1833" s="44">
        <v>2932651</v>
      </c>
      <c r="F1833" s="44">
        <v>74745</v>
      </c>
      <c r="G1833" s="44" t="s">
        <v>35</v>
      </c>
      <c r="H1833" s="44" t="s">
        <v>278</v>
      </c>
      <c r="I1833" s="44" t="s">
        <v>91</v>
      </c>
      <c r="J1833" s="44" t="s">
        <v>9013</v>
      </c>
      <c r="K1833" s="44" t="s">
        <v>1174</v>
      </c>
      <c r="L1833" s="44" t="s">
        <v>9014</v>
      </c>
      <c r="M1833" s="52">
        <v>45954.661805555559</v>
      </c>
      <c r="N1833" s="52">
        <v>45956.418055555558</v>
      </c>
      <c r="O1833" s="44" t="s">
        <v>37</v>
      </c>
      <c r="P1833" s="44" t="s">
        <v>37</v>
      </c>
      <c r="Q1833" s="44" t="s">
        <v>3805</v>
      </c>
      <c r="R1833" s="44" t="s">
        <v>3806</v>
      </c>
      <c r="S1833" s="44" t="s">
        <v>9015</v>
      </c>
      <c r="T1833" s="44" t="s">
        <v>1178</v>
      </c>
      <c r="U1833" s="44">
        <v>24</v>
      </c>
      <c r="V1833" s="44" t="s">
        <v>42</v>
      </c>
      <c r="W1833" s="44" t="str">
        <f>VLOOKUP(D1833,TIPOLOGIA!A:F,6,0)</f>
        <v>TERRESTRE</v>
      </c>
      <c r="X1833" s="44" t="s">
        <v>1223</v>
      </c>
      <c r="Y1833" s="44">
        <v>1</v>
      </c>
      <c r="Z1833" s="63">
        <f>IF(T1833="SOPORTE_TELEFÓNICO",'TARIFAS 2025'!$B$14,IF(V1833="PRINCIPAL",'TARIFAS 2025'!$B$11,IF(V1833="INTERMEDIA",'TARIFAS 2025'!$C$11,IF(V1833="LEJANA",'TARIFAS 2025'!$D$11))))</f>
        <v>31419</v>
      </c>
      <c r="AA1833" s="63">
        <f t="shared" si="29"/>
        <v>31419</v>
      </c>
    </row>
    <row r="1834" spans="1:27" s="35" customFormat="1">
      <c r="A1834" s="44" t="s">
        <v>83</v>
      </c>
      <c r="B1834" s="44" t="str">
        <f>VLOOKUP(A1834,'CENTROS DE COSTOS'!A:D,2,0)</f>
        <v>0036-0007</v>
      </c>
      <c r="C1834" s="44" t="str">
        <f>VLOOKUP(A1834,'CENTROS DE COSTOS'!A:D,3,0)</f>
        <v>Wompi Santander</v>
      </c>
      <c r="D1834" s="44">
        <v>54001</v>
      </c>
      <c r="E1834" s="44">
        <v>2931652</v>
      </c>
      <c r="F1834" s="44">
        <v>78184</v>
      </c>
      <c r="G1834" s="44" t="s">
        <v>35</v>
      </c>
      <c r="H1834" s="44" t="s">
        <v>893</v>
      </c>
      <c r="I1834" s="44" t="s">
        <v>83</v>
      </c>
      <c r="J1834" s="44" t="s">
        <v>9016</v>
      </c>
      <c r="K1834" s="44" t="s">
        <v>1174</v>
      </c>
      <c r="L1834" s="44" t="s">
        <v>9017</v>
      </c>
      <c r="M1834" s="52">
        <v>45954.55</v>
      </c>
      <c r="N1834" s="52">
        <v>45956.42083333333</v>
      </c>
      <c r="O1834" s="44" t="s">
        <v>37</v>
      </c>
      <c r="P1834" s="44" t="s">
        <v>37</v>
      </c>
      <c r="Q1834" s="44" t="s">
        <v>3805</v>
      </c>
      <c r="R1834" s="44" t="s">
        <v>3806</v>
      </c>
      <c r="S1834" s="44" t="s">
        <v>9018</v>
      </c>
      <c r="T1834" s="44" t="s">
        <v>1178</v>
      </c>
      <c r="U1834" s="44">
        <v>8</v>
      </c>
      <c r="V1834" s="44" t="s">
        <v>42</v>
      </c>
      <c r="W1834" s="44" t="str">
        <f>VLOOKUP(D1834,TIPOLOGIA!A:F,6,0)</f>
        <v>TERRESTRE</v>
      </c>
      <c r="X1834" s="44" t="s">
        <v>3928</v>
      </c>
      <c r="Y1834" s="44">
        <v>1</v>
      </c>
      <c r="Z1834" s="63">
        <f>IF(T1834="SOPORTE_TELEFÓNICO",'TARIFAS 2025'!$B$14,IF(V1834="PRINCIPAL",'TARIFAS 2025'!$B$11,IF(V1834="INTERMEDIA",'TARIFAS 2025'!$C$11,IF(V1834="LEJANA",'TARIFAS 2025'!$D$11))))</f>
        <v>31419</v>
      </c>
      <c r="AA1834" s="63">
        <f t="shared" si="29"/>
        <v>31419</v>
      </c>
    </row>
    <row r="1835" spans="1:27" s="35" customFormat="1">
      <c r="A1835" s="44" t="s">
        <v>73</v>
      </c>
      <c r="B1835" s="44" t="str">
        <f>VLOOKUP(A1835,'CENTROS DE COSTOS'!A:D,2,0)</f>
        <v>0036-0004</v>
      </c>
      <c r="C1835" s="44" t="str">
        <f>VLOOKUP(A1835,'CENTROS DE COSTOS'!A:D,3,0)</f>
        <v>Wompi Centro</v>
      </c>
      <c r="D1835" s="44">
        <v>11001</v>
      </c>
      <c r="E1835" s="44">
        <v>2930536</v>
      </c>
      <c r="F1835" s="44">
        <v>72658</v>
      </c>
      <c r="G1835" s="44" t="s">
        <v>35</v>
      </c>
      <c r="H1835" s="44" t="s">
        <v>620</v>
      </c>
      <c r="I1835" s="44" t="s">
        <v>2057</v>
      </c>
      <c r="J1835" s="44" t="s">
        <v>9019</v>
      </c>
      <c r="K1835" s="44" t="s">
        <v>1174</v>
      </c>
      <c r="L1835" s="44" t="s">
        <v>9020</v>
      </c>
      <c r="M1835" s="52">
        <v>45954.428472222222</v>
      </c>
      <c r="N1835" s="52">
        <v>45956.425000000003</v>
      </c>
      <c r="O1835" s="44" t="s">
        <v>37</v>
      </c>
      <c r="P1835" s="44" t="s">
        <v>37</v>
      </c>
      <c r="Q1835" s="44" t="s">
        <v>3805</v>
      </c>
      <c r="R1835" s="44" t="s">
        <v>3806</v>
      </c>
      <c r="S1835" s="44" t="s">
        <v>9021</v>
      </c>
      <c r="T1835" s="44" t="s">
        <v>1178</v>
      </c>
      <c r="U1835" s="44">
        <v>16</v>
      </c>
      <c r="V1835" s="44" t="s">
        <v>42</v>
      </c>
      <c r="W1835" s="44" t="str">
        <f>VLOOKUP(D1835,TIPOLOGIA!A:F,6,0)</f>
        <v>TERRESTRE</v>
      </c>
      <c r="X1835" s="44" t="s">
        <v>1418</v>
      </c>
      <c r="Y1835" s="44">
        <v>1</v>
      </c>
      <c r="Z1835" s="63">
        <f>IF(T1835="SOPORTE_TELEFÓNICO",'TARIFAS 2025'!$B$14,IF(V1835="PRINCIPAL",'TARIFAS 2025'!$B$11,IF(V1835="INTERMEDIA",'TARIFAS 2025'!$C$11,IF(V1835="LEJANA",'TARIFAS 2025'!$D$11))))</f>
        <v>31419</v>
      </c>
      <c r="AA1835" s="63">
        <f t="shared" si="29"/>
        <v>31419</v>
      </c>
    </row>
    <row r="1836" spans="1:27" s="35" customFormat="1">
      <c r="A1836" s="44" t="s">
        <v>79</v>
      </c>
      <c r="B1836" s="44" t="str">
        <f>VLOOKUP(A1836,'CENTROS DE COSTOS'!A:D,2,0)</f>
        <v>0036-0003</v>
      </c>
      <c r="C1836" s="44" t="str">
        <f>VLOOKUP(A1836,'CENTROS DE COSTOS'!A:D,3,0)</f>
        <v>Wompi Suroccidente</v>
      </c>
      <c r="D1836" s="44">
        <v>76520</v>
      </c>
      <c r="E1836" s="44">
        <v>2930707</v>
      </c>
      <c r="F1836" s="44">
        <v>46301</v>
      </c>
      <c r="G1836" s="44" t="s">
        <v>35</v>
      </c>
      <c r="H1836" s="44" t="s">
        <v>1103</v>
      </c>
      <c r="I1836" s="44" t="s">
        <v>1124</v>
      </c>
      <c r="J1836" s="44" t="s">
        <v>9022</v>
      </c>
      <c r="K1836" s="44" t="s">
        <v>1174</v>
      </c>
      <c r="L1836" s="44" t="s">
        <v>9023</v>
      </c>
      <c r="M1836" s="52">
        <v>45954.440972222219</v>
      </c>
      <c r="N1836" s="52">
        <v>45956.429861111108</v>
      </c>
      <c r="O1836" s="44" t="s">
        <v>37</v>
      </c>
      <c r="P1836" s="44" t="s">
        <v>37</v>
      </c>
      <c r="Q1836" s="44" t="s">
        <v>3805</v>
      </c>
      <c r="R1836" s="44" t="s">
        <v>3806</v>
      </c>
      <c r="S1836" s="44" t="s">
        <v>9024</v>
      </c>
      <c r="T1836" s="44" t="s">
        <v>1178</v>
      </c>
      <c r="U1836" s="44">
        <v>24</v>
      </c>
      <c r="V1836" s="44" t="s">
        <v>42</v>
      </c>
      <c r="W1836" s="44" t="str">
        <f>VLOOKUP(D1836,TIPOLOGIA!A:F,6,0)</f>
        <v>TERRESTRE</v>
      </c>
      <c r="X1836" s="44" t="s">
        <v>3483</v>
      </c>
      <c r="Y1836" s="44">
        <v>1</v>
      </c>
      <c r="Z1836" s="63">
        <f>IF(T1836="SOPORTE_TELEFÓNICO",'TARIFAS 2025'!$B$14,IF(V1836="PRINCIPAL",'TARIFAS 2025'!$B$11,IF(V1836="INTERMEDIA",'TARIFAS 2025'!$C$11,IF(V1836="LEJANA",'TARIFAS 2025'!$D$11))))</f>
        <v>31419</v>
      </c>
      <c r="AA1836" s="63">
        <f t="shared" si="29"/>
        <v>31419</v>
      </c>
    </row>
    <row r="1837" spans="1:27" s="35" customFormat="1">
      <c r="A1837" s="44" t="s">
        <v>93</v>
      </c>
      <c r="B1837" s="44" t="str">
        <f>VLOOKUP(A1837,'CENTROS DE COSTOS'!A:D,2,0)</f>
        <v>0036-0003</v>
      </c>
      <c r="C1837" s="44" t="str">
        <f>VLOOKUP(A1837,'CENTROS DE COSTOS'!A:D,3,0)</f>
        <v>Wompi Suroccidente</v>
      </c>
      <c r="D1837" s="44">
        <v>52001</v>
      </c>
      <c r="E1837" s="44">
        <v>2928466</v>
      </c>
      <c r="F1837" s="44">
        <v>76097</v>
      </c>
      <c r="G1837" s="44" t="s">
        <v>35</v>
      </c>
      <c r="H1837" s="44" t="s">
        <v>135</v>
      </c>
      <c r="I1837" s="44" t="s">
        <v>93</v>
      </c>
      <c r="J1837" s="44" t="s">
        <v>9025</v>
      </c>
      <c r="K1837" s="44" t="s">
        <v>1174</v>
      </c>
      <c r="L1837" s="44" t="s">
        <v>9026</v>
      </c>
      <c r="M1837" s="52">
        <v>45954.333333333336</v>
      </c>
      <c r="N1837" s="52">
        <v>45956.436111111114</v>
      </c>
      <c r="O1837" s="44" t="s">
        <v>37</v>
      </c>
      <c r="P1837" s="44" t="s">
        <v>37</v>
      </c>
      <c r="Q1837" s="44" t="s">
        <v>3805</v>
      </c>
      <c r="R1837" s="44" t="s">
        <v>3806</v>
      </c>
      <c r="S1837" s="44" t="s">
        <v>9027</v>
      </c>
      <c r="T1837" s="44" t="s">
        <v>1178</v>
      </c>
      <c r="U1837" s="44">
        <v>16</v>
      </c>
      <c r="V1837" s="44" t="s">
        <v>42</v>
      </c>
      <c r="W1837" s="44" t="str">
        <f>VLOOKUP(D1837,TIPOLOGIA!A:F,6,0)</f>
        <v>TERRESTRE</v>
      </c>
      <c r="X1837" s="44" t="s">
        <v>2407</v>
      </c>
      <c r="Y1837" s="44">
        <v>1</v>
      </c>
      <c r="Z1837" s="63">
        <f>IF(T1837="SOPORTE_TELEFÓNICO",'TARIFAS 2025'!$B$14,IF(V1837="PRINCIPAL",'TARIFAS 2025'!$B$11,IF(V1837="INTERMEDIA",'TARIFAS 2025'!$C$11,IF(V1837="LEJANA",'TARIFAS 2025'!$D$11))))</f>
        <v>31419</v>
      </c>
      <c r="AA1837" s="63">
        <f t="shared" si="29"/>
        <v>31419</v>
      </c>
    </row>
    <row r="1838" spans="1:27" s="35" customFormat="1">
      <c r="A1838" s="44" t="s">
        <v>93</v>
      </c>
      <c r="B1838" s="44" t="str">
        <f>VLOOKUP(A1838,'CENTROS DE COSTOS'!A:D,2,0)</f>
        <v>0036-0003</v>
      </c>
      <c r="C1838" s="44" t="str">
        <f>VLOOKUP(A1838,'CENTROS DE COSTOS'!A:D,3,0)</f>
        <v>Wompi Suroccidente</v>
      </c>
      <c r="D1838" s="44">
        <v>52001</v>
      </c>
      <c r="E1838" s="44">
        <v>2929794</v>
      </c>
      <c r="F1838" s="44">
        <v>69076</v>
      </c>
      <c r="G1838" s="44" t="s">
        <v>35</v>
      </c>
      <c r="H1838" s="44" t="s">
        <v>135</v>
      </c>
      <c r="I1838" s="44" t="s">
        <v>93</v>
      </c>
      <c r="J1838" s="44" t="s">
        <v>9028</v>
      </c>
      <c r="K1838" s="44" t="s">
        <v>1174</v>
      </c>
      <c r="L1838" s="44" t="s">
        <v>9029</v>
      </c>
      <c r="M1838" s="52">
        <v>45954.363194444442</v>
      </c>
      <c r="N1838" s="52">
        <v>45956.445138888892</v>
      </c>
      <c r="O1838" s="44" t="s">
        <v>37</v>
      </c>
      <c r="P1838" s="44" t="s">
        <v>37</v>
      </c>
      <c r="Q1838" s="44" t="s">
        <v>3805</v>
      </c>
      <c r="R1838" s="44" t="s">
        <v>3806</v>
      </c>
      <c r="S1838" s="44" t="s">
        <v>9030</v>
      </c>
      <c r="T1838" s="44" t="s">
        <v>1178</v>
      </c>
      <c r="U1838" s="44">
        <v>56</v>
      </c>
      <c r="V1838" s="44" t="s">
        <v>42</v>
      </c>
      <c r="W1838" s="44" t="str">
        <f>VLOOKUP(D1838,TIPOLOGIA!A:F,6,0)</f>
        <v>TERRESTRE</v>
      </c>
      <c r="X1838" s="44" t="s">
        <v>1901</v>
      </c>
      <c r="Y1838" s="44">
        <v>1</v>
      </c>
      <c r="Z1838" s="63">
        <f>IF(T1838="SOPORTE_TELEFÓNICO",'TARIFAS 2025'!$B$14,IF(V1838="PRINCIPAL",'TARIFAS 2025'!$B$11,IF(V1838="INTERMEDIA",'TARIFAS 2025'!$C$11,IF(V1838="LEJANA",'TARIFAS 2025'!$D$11))))</f>
        <v>31419</v>
      </c>
      <c r="AA1838" s="63">
        <f t="shared" si="29"/>
        <v>31419</v>
      </c>
    </row>
    <row r="1839" spans="1:27" s="35" customFormat="1">
      <c r="A1839" s="44" t="s">
        <v>73</v>
      </c>
      <c r="B1839" s="44" t="str">
        <f>VLOOKUP(A1839,'CENTROS DE COSTOS'!A:D,2,0)</f>
        <v>0036-0004</v>
      </c>
      <c r="C1839" s="44" t="str">
        <f>VLOOKUP(A1839,'CENTROS DE COSTOS'!A:D,3,0)</f>
        <v>Wompi Centro</v>
      </c>
      <c r="D1839" s="44">
        <v>25754</v>
      </c>
      <c r="E1839" s="44">
        <v>2926753</v>
      </c>
      <c r="F1839" s="44">
        <v>60378</v>
      </c>
      <c r="G1839" s="44" t="s">
        <v>35</v>
      </c>
      <c r="H1839" s="44" t="s">
        <v>620</v>
      </c>
      <c r="I1839" s="44" t="s">
        <v>700</v>
      </c>
      <c r="J1839" s="44" t="s">
        <v>9031</v>
      </c>
      <c r="K1839" s="44" t="s">
        <v>1174</v>
      </c>
      <c r="L1839" s="44" t="s">
        <v>9032</v>
      </c>
      <c r="M1839" s="52">
        <v>45953.605555555558</v>
      </c>
      <c r="N1839" s="52">
        <v>45956.447222222225</v>
      </c>
      <c r="O1839" s="44" t="s">
        <v>37</v>
      </c>
      <c r="P1839" s="44" t="s">
        <v>37</v>
      </c>
      <c r="Q1839" s="44" t="s">
        <v>3805</v>
      </c>
      <c r="R1839" s="44" t="s">
        <v>3806</v>
      </c>
      <c r="S1839" s="44" t="s">
        <v>8976</v>
      </c>
      <c r="T1839" s="44" t="s">
        <v>1178</v>
      </c>
      <c r="U1839" s="44">
        <v>40</v>
      </c>
      <c r="V1839" s="44" t="s">
        <v>42</v>
      </c>
      <c r="W1839" s="44" t="str">
        <f>VLOOKUP(D1839,TIPOLOGIA!A:F,6,0)</f>
        <v>TERRESTRE</v>
      </c>
      <c r="X1839" s="44" t="s">
        <v>1901</v>
      </c>
      <c r="Y1839" s="44">
        <v>1</v>
      </c>
      <c r="Z1839" s="63">
        <f>IF(T1839="SOPORTE_TELEFÓNICO",'TARIFAS 2025'!$B$14,IF(V1839="PRINCIPAL",'TARIFAS 2025'!$B$11,IF(V1839="INTERMEDIA",'TARIFAS 2025'!$C$11,IF(V1839="LEJANA",'TARIFAS 2025'!$D$11))))</f>
        <v>31419</v>
      </c>
      <c r="AA1839" s="63">
        <f t="shared" si="29"/>
        <v>31419</v>
      </c>
    </row>
    <row r="1840" spans="1:27" s="35" customFormat="1">
      <c r="A1840" s="44" t="s">
        <v>73</v>
      </c>
      <c r="B1840" s="44" t="str">
        <f>VLOOKUP(A1840,'CENTROS DE COSTOS'!A:D,2,0)</f>
        <v>0036-0004</v>
      </c>
      <c r="C1840" s="44" t="str">
        <f>VLOOKUP(A1840,'CENTROS DE COSTOS'!A:D,3,0)</f>
        <v>Wompi Centro</v>
      </c>
      <c r="D1840" s="44">
        <v>11001</v>
      </c>
      <c r="E1840" s="44">
        <v>2927272</v>
      </c>
      <c r="F1840" s="44">
        <v>25654</v>
      </c>
      <c r="G1840" s="44" t="s">
        <v>35</v>
      </c>
      <c r="H1840" s="44" t="s">
        <v>620</v>
      </c>
      <c r="I1840" s="44" t="s">
        <v>73</v>
      </c>
      <c r="J1840" s="44" t="s">
        <v>9033</v>
      </c>
      <c r="K1840" s="44" t="s">
        <v>1174</v>
      </c>
      <c r="L1840" s="44" t="s">
        <v>9034</v>
      </c>
      <c r="M1840" s="52">
        <v>45953.648611111108</v>
      </c>
      <c r="N1840" s="52">
        <v>45956.45</v>
      </c>
      <c r="O1840" s="44" t="s">
        <v>37</v>
      </c>
      <c r="P1840" s="44" t="s">
        <v>37</v>
      </c>
      <c r="Q1840" s="44" t="s">
        <v>3805</v>
      </c>
      <c r="R1840" s="44" t="s">
        <v>3806</v>
      </c>
      <c r="S1840" s="44" t="s">
        <v>9035</v>
      </c>
      <c r="T1840" s="44" t="s">
        <v>1178</v>
      </c>
      <c r="U1840" s="44">
        <v>32</v>
      </c>
      <c r="V1840" s="44" t="s">
        <v>42</v>
      </c>
      <c r="W1840" s="44" t="str">
        <f>VLOOKUP(D1840,TIPOLOGIA!A:F,6,0)</f>
        <v>TERRESTRE</v>
      </c>
      <c r="X1840" s="44" t="s">
        <v>2449</v>
      </c>
      <c r="Y1840" s="44">
        <v>1</v>
      </c>
      <c r="Z1840" s="63">
        <f>IF(T1840="SOPORTE_TELEFÓNICO",'TARIFAS 2025'!$B$14,IF(V1840="PRINCIPAL",'TARIFAS 2025'!$B$11,IF(V1840="INTERMEDIA",'TARIFAS 2025'!$C$11,IF(V1840="LEJANA",'TARIFAS 2025'!$D$11))))</f>
        <v>31419</v>
      </c>
      <c r="AA1840" s="63">
        <f t="shared" si="29"/>
        <v>31419</v>
      </c>
    </row>
    <row r="1841" spans="1:27" s="35" customFormat="1">
      <c r="A1841" s="44" t="s">
        <v>90</v>
      </c>
      <c r="B1841" s="44" t="str">
        <f>VLOOKUP(A1841,'CENTROS DE COSTOS'!A:D,2,0)</f>
        <v>0036-0005</v>
      </c>
      <c r="C1841" s="44" t="str">
        <f>VLOOKUP(A1841,'CENTROS DE COSTOS'!A:D,3,0)</f>
        <v>Wompi Noroccidente</v>
      </c>
      <c r="D1841" s="44">
        <v>5212</v>
      </c>
      <c r="E1841" s="44">
        <v>2927464</v>
      </c>
      <c r="F1841" s="44">
        <v>31681</v>
      </c>
      <c r="G1841" s="44" t="s">
        <v>35</v>
      </c>
      <c r="H1841" s="44" t="s">
        <v>122</v>
      </c>
      <c r="I1841" s="44" t="s">
        <v>174</v>
      </c>
      <c r="J1841" s="44" t="s">
        <v>9036</v>
      </c>
      <c r="K1841" s="44" t="s">
        <v>1174</v>
      </c>
      <c r="L1841" s="44" t="s">
        <v>9037</v>
      </c>
      <c r="M1841" s="52">
        <v>45953.647222222222</v>
      </c>
      <c r="N1841" s="52">
        <v>45956.537499999999</v>
      </c>
      <c r="O1841" s="44" t="s">
        <v>37</v>
      </c>
      <c r="P1841" s="44" t="s">
        <v>37</v>
      </c>
      <c r="Q1841" s="44" t="s">
        <v>3805</v>
      </c>
      <c r="R1841" s="44" t="s">
        <v>3806</v>
      </c>
      <c r="S1841" s="44" t="s">
        <v>9038</v>
      </c>
      <c r="T1841" s="44" t="s">
        <v>1178</v>
      </c>
      <c r="U1841" s="44">
        <v>56</v>
      </c>
      <c r="V1841" s="44" t="s">
        <v>42</v>
      </c>
      <c r="W1841" s="44" t="str">
        <f>VLOOKUP(D1841,TIPOLOGIA!A:F,6,0)</f>
        <v>TERRESTRE</v>
      </c>
      <c r="X1841" s="44" t="s">
        <v>1621</v>
      </c>
      <c r="Y1841" s="44">
        <v>1</v>
      </c>
      <c r="Z1841" s="63">
        <f>IF(T1841="SOPORTE_TELEFÓNICO",'TARIFAS 2025'!$B$14,IF(V1841="PRINCIPAL",'TARIFAS 2025'!$B$11,IF(V1841="INTERMEDIA",'TARIFAS 2025'!$C$11,IF(V1841="LEJANA",'TARIFAS 2025'!$D$11))))</f>
        <v>31419</v>
      </c>
      <c r="AA1841" s="63">
        <f t="shared" si="29"/>
        <v>31419</v>
      </c>
    </row>
    <row r="1842" spans="1:27" s="35" customFormat="1">
      <c r="A1842" s="44" t="s">
        <v>88</v>
      </c>
      <c r="B1842" s="44" t="str">
        <f>VLOOKUP(A1842,'CENTROS DE COSTOS'!A:D,2,0)</f>
        <v>0036-0002</v>
      </c>
      <c r="C1842" s="44" t="str">
        <f>VLOOKUP(A1842,'CENTROS DE COSTOS'!A:D,3,0)</f>
        <v>Wompi Eje Cafetero</v>
      </c>
      <c r="D1842" s="44">
        <v>17001</v>
      </c>
      <c r="E1842" s="44">
        <v>2926098</v>
      </c>
      <c r="F1842" s="44">
        <v>45898</v>
      </c>
      <c r="G1842" s="44" t="s">
        <v>35</v>
      </c>
      <c r="H1842" s="44" t="s">
        <v>128</v>
      </c>
      <c r="I1842" s="44" t="s">
        <v>88</v>
      </c>
      <c r="J1842" s="44" t="s">
        <v>9039</v>
      </c>
      <c r="K1842" s="44" t="s">
        <v>1174</v>
      </c>
      <c r="L1842" s="44" t="s">
        <v>9040</v>
      </c>
      <c r="M1842" s="52">
        <v>45953.538194444445</v>
      </c>
      <c r="N1842" s="52">
        <v>45956.554861111108</v>
      </c>
      <c r="O1842" s="44" t="s">
        <v>37</v>
      </c>
      <c r="P1842" s="44" t="s">
        <v>37</v>
      </c>
      <c r="Q1842" s="44" t="s">
        <v>3805</v>
      </c>
      <c r="R1842" s="44" t="s">
        <v>3806</v>
      </c>
      <c r="S1842" s="44" t="s">
        <v>9041</v>
      </c>
      <c r="T1842" s="44" t="s">
        <v>1178</v>
      </c>
      <c r="U1842" s="44">
        <v>16</v>
      </c>
      <c r="V1842" s="44" t="s">
        <v>42</v>
      </c>
      <c r="W1842" s="44" t="str">
        <f>VLOOKUP(D1842,TIPOLOGIA!A:F,6,0)</f>
        <v>TERRESTRE</v>
      </c>
      <c r="X1842" s="44" t="s">
        <v>2052</v>
      </c>
      <c r="Y1842" s="44">
        <v>1</v>
      </c>
      <c r="Z1842" s="63">
        <f>IF(T1842="SOPORTE_TELEFÓNICO",'TARIFAS 2025'!$B$14,IF(V1842="PRINCIPAL",'TARIFAS 2025'!$B$11,IF(V1842="INTERMEDIA",'TARIFAS 2025'!$C$11,IF(V1842="LEJANA",'TARIFAS 2025'!$D$11))))</f>
        <v>31419</v>
      </c>
      <c r="AA1842" s="63">
        <f t="shared" si="29"/>
        <v>31419</v>
      </c>
    </row>
    <row r="1843" spans="1:27" s="35" customFormat="1">
      <c r="A1843" s="44" t="s">
        <v>83</v>
      </c>
      <c r="B1843" s="44" t="str">
        <f>VLOOKUP(A1843,'CENTROS DE COSTOS'!A:D,2,0)</f>
        <v>0036-0007</v>
      </c>
      <c r="C1843" s="44" t="str">
        <f>VLOOKUP(A1843,'CENTROS DE COSTOS'!A:D,3,0)</f>
        <v>Wompi Santander</v>
      </c>
      <c r="D1843" s="44">
        <v>54001</v>
      </c>
      <c r="E1843" s="44">
        <v>2922556</v>
      </c>
      <c r="F1843" s="44">
        <v>76796</v>
      </c>
      <c r="G1843" s="44" t="s">
        <v>35</v>
      </c>
      <c r="H1843" s="44" t="s">
        <v>893</v>
      </c>
      <c r="I1843" s="44" t="s">
        <v>83</v>
      </c>
      <c r="J1843" s="44" t="s">
        <v>9042</v>
      </c>
      <c r="K1843" s="44" t="s">
        <v>1174</v>
      </c>
      <c r="L1843" s="44" t="s">
        <v>9043</v>
      </c>
      <c r="M1843" s="52">
        <v>45953.333333333336</v>
      </c>
      <c r="N1843" s="52">
        <v>45956.563888888886</v>
      </c>
      <c r="O1843" s="44" t="s">
        <v>37</v>
      </c>
      <c r="P1843" s="44" t="s">
        <v>37</v>
      </c>
      <c r="Q1843" s="44" t="s">
        <v>3805</v>
      </c>
      <c r="R1843" s="44" t="s">
        <v>3806</v>
      </c>
      <c r="S1843" s="44" t="s">
        <v>9044</v>
      </c>
      <c r="T1843" s="44" t="s">
        <v>1178</v>
      </c>
      <c r="U1843" s="44">
        <v>16</v>
      </c>
      <c r="V1843" s="44" t="s">
        <v>42</v>
      </c>
      <c r="W1843" s="44" t="str">
        <f>VLOOKUP(D1843,TIPOLOGIA!A:F,6,0)</f>
        <v>TERRESTRE</v>
      </c>
      <c r="X1843" s="44" t="s">
        <v>8790</v>
      </c>
      <c r="Y1843" s="44">
        <v>1</v>
      </c>
      <c r="Z1843" s="63">
        <f>IF(T1843="SOPORTE_TELEFÓNICO",'TARIFAS 2025'!$B$14,IF(V1843="PRINCIPAL",'TARIFAS 2025'!$B$11,IF(V1843="INTERMEDIA",'TARIFAS 2025'!$C$11,IF(V1843="LEJANA",'TARIFAS 2025'!$D$11))))</f>
        <v>31419</v>
      </c>
      <c r="AA1843" s="63">
        <f t="shared" si="29"/>
        <v>31419</v>
      </c>
    </row>
    <row r="1844" spans="1:27" s="35" customFormat="1">
      <c r="A1844" s="44" t="s">
        <v>90</v>
      </c>
      <c r="B1844" s="44" t="str">
        <f>VLOOKUP(A1844,'CENTROS DE COSTOS'!A:D,2,0)</f>
        <v>0036-0005</v>
      </c>
      <c r="C1844" s="44" t="str">
        <f>VLOOKUP(A1844,'CENTROS DE COSTOS'!A:D,3,0)</f>
        <v>Wompi Noroccidente</v>
      </c>
      <c r="D1844" s="44">
        <v>5001</v>
      </c>
      <c r="E1844" s="44">
        <v>2913920</v>
      </c>
      <c r="F1844" s="44">
        <v>74441</v>
      </c>
      <c r="G1844" s="44" t="s">
        <v>35</v>
      </c>
      <c r="H1844" s="44" t="s">
        <v>122</v>
      </c>
      <c r="I1844" s="44" t="s">
        <v>2044</v>
      </c>
      <c r="J1844" s="44" t="s">
        <v>9045</v>
      </c>
      <c r="K1844" s="44" t="s">
        <v>1174</v>
      </c>
      <c r="L1844" s="44" t="s">
        <v>9046</v>
      </c>
      <c r="M1844" s="52">
        <v>45951.525694444441</v>
      </c>
      <c r="N1844" s="52">
        <v>45957.345833333333</v>
      </c>
      <c r="O1844" s="44" t="s">
        <v>37</v>
      </c>
      <c r="P1844" s="44" t="s">
        <v>37</v>
      </c>
      <c r="Q1844" s="44" t="s">
        <v>3805</v>
      </c>
      <c r="R1844" s="44" t="s">
        <v>3806</v>
      </c>
      <c r="S1844" s="44" t="s">
        <v>9047</v>
      </c>
      <c r="T1844" s="44" t="s">
        <v>1178</v>
      </c>
      <c r="U1844" s="44">
        <v>32</v>
      </c>
      <c r="V1844" s="44" t="s">
        <v>42</v>
      </c>
      <c r="W1844" s="44" t="str">
        <f>VLOOKUP(D1844,TIPOLOGIA!A:F,6,0)</f>
        <v>TERRESTRE</v>
      </c>
      <c r="X1844" s="44" t="s">
        <v>1286</v>
      </c>
      <c r="Y1844" s="44">
        <v>1</v>
      </c>
      <c r="Z1844" s="63">
        <f>IF(T1844="SOPORTE_TELEFÓNICO",'TARIFAS 2025'!$B$14,IF(V1844="PRINCIPAL",'TARIFAS 2025'!$B$11,IF(V1844="INTERMEDIA",'TARIFAS 2025'!$C$11,IF(V1844="LEJANA",'TARIFAS 2025'!$D$11))))</f>
        <v>31419</v>
      </c>
      <c r="AA1844" s="63">
        <f t="shared" si="29"/>
        <v>31419</v>
      </c>
    </row>
    <row r="1845" spans="1:27" s="35" customFormat="1">
      <c r="A1845" s="44" t="s">
        <v>79</v>
      </c>
      <c r="B1845" s="44" t="str">
        <f>VLOOKUP(A1845,'CENTROS DE COSTOS'!A:D,2,0)</f>
        <v>0036-0003</v>
      </c>
      <c r="C1845" s="44" t="str">
        <f>VLOOKUP(A1845,'CENTROS DE COSTOS'!A:D,3,0)</f>
        <v>Wompi Suroccidente</v>
      </c>
      <c r="D1845" s="44">
        <v>19001</v>
      </c>
      <c r="E1845" s="44">
        <v>2917082</v>
      </c>
      <c r="F1845" s="44">
        <v>43516</v>
      </c>
      <c r="G1845" s="44" t="s">
        <v>35</v>
      </c>
      <c r="H1845" s="44" t="s">
        <v>500</v>
      </c>
      <c r="I1845" s="44" t="s">
        <v>95</v>
      </c>
      <c r="J1845" s="44" t="s">
        <v>9048</v>
      </c>
      <c r="K1845" s="44" t="s">
        <v>1174</v>
      </c>
      <c r="L1845" s="44" t="s">
        <v>9049</v>
      </c>
      <c r="M1845" s="52">
        <v>45952.333333333336</v>
      </c>
      <c r="N1845" s="52">
        <v>45957.34652777778</v>
      </c>
      <c r="O1845" s="44" t="s">
        <v>37</v>
      </c>
      <c r="P1845" s="44" t="s">
        <v>37</v>
      </c>
      <c r="Q1845" s="44" t="s">
        <v>3805</v>
      </c>
      <c r="R1845" s="44" t="s">
        <v>3806</v>
      </c>
      <c r="S1845" s="44" t="s">
        <v>9050</v>
      </c>
      <c r="T1845" s="44" t="s">
        <v>1178</v>
      </c>
      <c r="U1845" s="44">
        <v>56</v>
      </c>
      <c r="V1845" s="44" t="s">
        <v>44</v>
      </c>
      <c r="W1845" s="44" t="str">
        <f>VLOOKUP(D1845,TIPOLOGIA!A:F,6,0)</f>
        <v>TERRESTRE</v>
      </c>
      <c r="X1845" s="44" t="s">
        <v>2006</v>
      </c>
      <c r="Y1845" s="44">
        <v>1</v>
      </c>
      <c r="Z1845" s="63">
        <f>IF(T1845="SOPORTE_TELEFÓNICO",'TARIFAS 2025'!$B$14,IF(V1845="PRINCIPAL",'TARIFAS 2025'!$B$11,IF(V1845="INTERMEDIA",'TARIFAS 2025'!$C$11,IF(V1845="LEJANA",'TARIFAS 2025'!$D$11))))</f>
        <v>40250</v>
      </c>
      <c r="AA1845" s="63">
        <f t="shared" si="29"/>
        <v>40250</v>
      </c>
    </row>
    <row r="1846" spans="1:27" s="35" customFormat="1">
      <c r="A1846" s="44" t="s">
        <v>98</v>
      </c>
      <c r="B1846" s="44" t="str">
        <f>VLOOKUP(A1846,'CENTROS DE COSTOS'!A:D,2,0)</f>
        <v>0036-0007</v>
      </c>
      <c r="C1846" s="44" t="str">
        <f>VLOOKUP(A1846,'CENTROS DE COSTOS'!A:D,3,0)</f>
        <v>Wompi Santander</v>
      </c>
      <c r="D1846" s="44">
        <v>15176</v>
      </c>
      <c r="E1846" s="44">
        <v>2926913</v>
      </c>
      <c r="F1846" s="44">
        <v>75048</v>
      </c>
      <c r="G1846" s="44" t="s">
        <v>35</v>
      </c>
      <c r="H1846" s="44" t="s">
        <v>324</v>
      </c>
      <c r="I1846" s="44" t="s">
        <v>340</v>
      </c>
      <c r="J1846" s="44" t="s">
        <v>9051</v>
      </c>
      <c r="K1846" s="44" t="s">
        <v>1174</v>
      </c>
      <c r="L1846" s="44" t="s">
        <v>9052</v>
      </c>
      <c r="M1846" s="52">
        <v>45953.611805555556</v>
      </c>
      <c r="N1846" s="52">
        <v>45957.362500000003</v>
      </c>
      <c r="O1846" s="44" t="s">
        <v>37</v>
      </c>
      <c r="P1846" s="44" t="s">
        <v>37</v>
      </c>
      <c r="Q1846" s="44" t="s">
        <v>3805</v>
      </c>
      <c r="R1846" s="44" t="s">
        <v>3806</v>
      </c>
      <c r="S1846" s="44" t="s">
        <v>8913</v>
      </c>
      <c r="T1846" s="44" t="s">
        <v>1178</v>
      </c>
      <c r="U1846" s="44">
        <v>32</v>
      </c>
      <c r="V1846" s="44" t="s">
        <v>44</v>
      </c>
      <c r="W1846" s="44" t="str">
        <f>VLOOKUP(D1846,TIPOLOGIA!A:F,6,0)</f>
        <v>TERRESTRE</v>
      </c>
      <c r="X1846" s="44" t="s">
        <v>1332</v>
      </c>
      <c r="Y1846" s="44">
        <v>1</v>
      </c>
      <c r="Z1846" s="63">
        <f>IF(T1846="SOPORTE_TELEFÓNICO",'TARIFAS 2025'!$B$14,IF(V1846="PRINCIPAL",'TARIFAS 2025'!$B$11,IF(V1846="INTERMEDIA",'TARIFAS 2025'!$C$11,IF(V1846="LEJANA",'TARIFAS 2025'!$D$11))))</f>
        <v>40250</v>
      </c>
      <c r="AA1846" s="63">
        <f t="shared" si="29"/>
        <v>40250</v>
      </c>
    </row>
    <row r="1847" spans="1:27" s="35" customFormat="1">
      <c r="A1847" s="44" t="s">
        <v>98</v>
      </c>
      <c r="B1847" s="44" t="str">
        <f>VLOOKUP(A1847,'CENTROS DE COSTOS'!A:D,2,0)</f>
        <v>0036-0007</v>
      </c>
      <c r="C1847" s="44" t="str">
        <f>VLOOKUP(A1847,'CENTROS DE COSTOS'!A:D,3,0)</f>
        <v>Wompi Santander</v>
      </c>
      <c r="D1847" s="44">
        <v>15176</v>
      </c>
      <c r="E1847" s="44">
        <v>2926395</v>
      </c>
      <c r="F1847" s="44">
        <v>10598</v>
      </c>
      <c r="G1847" s="44" t="s">
        <v>35</v>
      </c>
      <c r="H1847" s="44" t="s">
        <v>324</v>
      </c>
      <c r="I1847" s="44" t="s">
        <v>340</v>
      </c>
      <c r="J1847" s="44" t="s">
        <v>9053</v>
      </c>
      <c r="K1847" s="44" t="s">
        <v>1174</v>
      </c>
      <c r="L1847" s="44" t="s">
        <v>9054</v>
      </c>
      <c r="M1847" s="52">
        <v>45953.579861111109</v>
      </c>
      <c r="N1847" s="52">
        <v>45957.365972222222</v>
      </c>
      <c r="O1847" s="44" t="s">
        <v>37</v>
      </c>
      <c r="P1847" s="44" t="s">
        <v>37</v>
      </c>
      <c r="Q1847" s="44" t="s">
        <v>3805</v>
      </c>
      <c r="R1847" s="44" t="s">
        <v>3806</v>
      </c>
      <c r="S1847" s="44" t="s">
        <v>9055</v>
      </c>
      <c r="T1847" s="44" t="s">
        <v>1178</v>
      </c>
      <c r="U1847" s="44">
        <v>48</v>
      </c>
      <c r="V1847" s="44" t="s">
        <v>44</v>
      </c>
      <c r="W1847" s="44" t="str">
        <f>VLOOKUP(D1847,TIPOLOGIA!A:F,6,0)</f>
        <v>TERRESTRE</v>
      </c>
      <c r="X1847" s="44" t="s">
        <v>1927</v>
      </c>
      <c r="Y1847" s="44">
        <v>1</v>
      </c>
      <c r="Z1847" s="63">
        <f>IF(T1847="SOPORTE_TELEFÓNICO",'TARIFAS 2025'!$B$14,IF(V1847="PRINCIPAL",'TARIFAS 2025'!$B$11,IF(V1847="INTERMEDIA",'TARIFAS 2025'!$C$11,IF(V1847="LEJANA",'TARIFAS 2025'!$D$11))))</f>
        <v>40250</v>
      </c>
      <c r="AA1847" s="63">
        <f t="shared" si="29"/>
        <v>40250</v>
      </c>
    </row>
    <row r="1848" spans="1:27" s="35" customFormat="1">
      <c r="A1848" s="44" t="s">
        <v>76</v>
      </c>
      <c r="B1848" s="44" t="str">
        <f>VLOOKUP(A1848,'CENTROS DE COSTOS'!A:D,2,0)</f>
        <v>0036-0007</v>
      </c>
      <c r="C1848" s="44" t="str">
        <f>VLOOKUP(A1848,'CENTROS DE COSTOS'!A:D,3,0)</f>
        <v>Wompi Santander</v>
      </c>
      <c r="D1848" s="44">
        <v>68547</v>
      </c>
      <c r="E1848" s="44">
        <v>2932196</v>
      </c>
      <c r="F1848" s="44">
        <v>34226</v>
      </c>
      <c r="G1848" s="44" t="s">
        <v>35</v>
      </c>
      <c r="H1848" s="44" t="s">
        <v>965</v>
      </c>
      <c r="I1848" s="44" t="s">
        <v>1015</v>
      </c>
      <c r="J1848" s="44" t="s">
        <v>9056</v>
      </c>
      <c r="K1848" s="44" t="s">
        <v>1174</v>
      </c>
      <c r="L1848" s="44" t="s">
        <v>9057</v>
      </c>
      <c r="M1848" s="52">
        <v>45954.62777777778</v>
      </c>
      <c r="N1848" s="52">
        <v>45957.366666666669</v>
      </c>
      <c r="O1848" s="44" t="s">
        <v>37</v>
      </c>
      <c r="P1848" s="44" t="s">
        <v>37</v>
      </c>
      <c r="Q1848" s="44" t="s">
        <v>3805</v>
      </c>
      <c r="R1848" s="44" t="s">
        <v>3806</v>
      </c>
      <c r="S1848" s="44" t="s">
        <v>9058</v>
      </c>
      <c r="T1848" s="44" t="s">
        <v>1178</v>
      </c>
      <c r="U1848" s="44">
        <v>16</v>
      </c>
      <c r="V1848" s="44" t="s">
        <v>43</v>
      </c>
      <c r="W1848" s="44" t="str">
        <f>VLOOKUP(D1848,TIPOLOGIA!A:F,6,0)</f>
        <v>TERRESTRE</v>
      </c>
      <c r="X1848" s="44" t="s">
        <v>1927</v>
      </c>
      <c r="Y1848" s="44">
        <v>1</v>
      </c>
      <c r="Z1848" s="63">
        <f>IF(T1848="SOPORTE_TELEFÓNICO",'TARIFAS 2025'!$B$14,IF(V1848="PRINCIPAL",'TARIFAS 2025'!$B$11,IF(V1848="INTERMEDIA",'TARIFAS 2025'!$C$11,IF(V1848="LEJANA",'TARIFAS 2025'!$D$11))))</f>
        <v>36351</v>
      </c>
      <c r="AA1848" s="63">
        <f t="shared" si="29"/>
        <v>36351</v>
      </c>
    </row>
    <row r="1849" spans="1:27" s="35" customFormat="1">
      <c r="A1849" s="44" t="s">
        <v>83</v>
      </c>
      <c r="B1849" s="44" t="str">
        <f>VLOOKUP(A1849,'CENTROS DE COSTOS'!A:D,2,0)</f>
        <v>0036-0007</v>
      </c>
      <c r="C1849" s="44" t="str">
        <f>VLOOKUP(A1849,'CENTROS DE COSTOS'!A:D,3,0)</f>
        <v>Wompi Santander</v>
      </c>
      <c r="D1849" s="44">
        <v>54001</v>
      </c>
      <c r="E1849" s="44">
        <v>2935689</v>
      </c>
      <c r="F1849" s="44">
        <v>65616</v>
      </c>
      <c r="G1849" s="44" t="s">
        <v>35</v>
      </c>
      <c r="H1849" s="44" t="s">
        <v>893</v>
      </c>
      <c r="I1849" s="44" t="s">
        <v>83</v>
      </c>
      <c r="J1849" s="44" t="s">
        <v>9059</v>
      </c>
      <c r="K1849" s="44" t="s">
        <v>1174</v>
      </c>
      <c r="L1849" s="44" t="s">
        <v>9060</v>
      </c>
      <c r="M1849" s="52">
        <v>45957.333333333336</v>
      </c>
      <c r="N1849" s="52">
        <v>45957.381249999999</v>
      </c>
      <c r="O1849" s="44" t="s">
        <v>37</v>
      </c>
      <c r="P1849" s="44" t="s">
        <v>37</v>
      </c>
      <c r="Q1849" s="44" t="s">
        <v>3805</v>
      </c>
      <c r="R1849" s="44" t="s">
        <v>3806</v>
      </c>
      <c r="S1849" s="44" t="s">
        <v>9061</v>
      </c>
      <c r="T1849" s="44" t="s">
        <v>1178</v>
      </c>
      <c r="U1849" s="44">
        <v>24</v>
      </c>
      <c r="V1849" s="44" t="s">
        <v>42</v>
      </c>
      <c r="W1849" s="44" t="str">
        <f>VLOOKUP(D1849,TIPOLOGIA!A:F,6,0)</f>
        <v>TERRESTRE</v>
      </c>
      <c r="X1849" s="44" t="s">
        <v>2812</v>
      </c>
      <c r="Y1849" s="44">
        <v>1</v>
      </c>
      <c r="Z1849" s="63">
        <f>IF(T1849="SOPORTE_TELEFÓNICO",'TARIFAS 2025'!$B$14,IF(V1849="PRINCIPAL",'TARIFAS 2025'!$B$11,IF(V1849="INTERMEDIA",'TARIFAS 2025'!$C$11,IF(V1849="LEJANA",'TARIFAS 2025'!$D$11))))</f>
        <v>31419</v>
      </c>
      <c r="AA1849" s="63">
        <f t="shared" si="29"/>
        <v>31419</v>
      </c>
    </row>
    <row r="1850" spans="1:27" s="35" customFormat="1">
      <c r="A1850" s="44" t="s">
        <v>90</v>
      </c>
      <c r="B1850" s="44" t="str">
        <f>VLOOKUP(A1850,'CENTROS DE COSTOS'!A:D,2,0)</f>
        <v>0036-0005</v>
      </c>
      <c r="C1850" s="44" t="str">
        <f>VLOOKUP(A1850,'CENTROS DE COSTOS'!A:D,3,0)</f>
        <v>Wompi Noroccidente</v>
      </c>
      <c r="D1850" s="44">
        <v>5679</v>
      </c>
      <c r="E1850" s="44">
        <v>2927270</v>
      </c>
      <c r="F1850" s="44">
        <v>28611</v>
      </c>
      <c r="G1850" s="44" t="s">
        <v>35</v>
      </c>
      <c r="H1850" s="44" t="s">
        <v>122</v>
      </c>
      <c r="I1850" s="44" t="s">
        <v>142</v>
      </c>
      <c r="J1850" s="44" t="s">
        <v>6824</v>
      </c>
      <c r="K1850" s="44" t="s">
        <v>1174</v>
      </c>
      <c r="L1850" s="44" t="s">
        <v>9062</v>
      </c>
      <c r="M1850" s="52">
        <v>45953.647916666669</v>
      </c>
      <c r="N1850" s="52">
        <v>45957.4</v>
      </c>
      <c r="O1850" s="44" t="s">
        <v>37</v>
      </c>
      <c r="P1850" s="44" t="s">
        <v>37</v>
      </c>
      <c r="Q1850" s="44" t="s">
        <v>3805</v>
      </c>
      <c r="R1850" s="44" t="s">
        <v>3806</v>
      </c>
      <c r="S1850" s="44" t="s">
        <v>9063</v>
      </c>
      <c r="T1850" s="44" t="s">
        <v>3828</v>
      </c>
      <c r="U1850" s="44">
        <v>64</v>
      </c>
      <c r="V1850" s="44" t="s">
        <v>43</v>
      </c>
      <c r="W1850" s="44" t="str">
        <f>VLOOKUP(D1850,TIPOLOGIA!A:F,6,0)</f>
        <v>TERRESTRE</v>
      </c>
      <c r="X1850" s="44" t="s">
        <v>1418</v>
      </c>
      <c r="Y1850" s="44">
        <v>1</v>
      </c>
      <c r="Z1850" s="63">
        <f>IF(T1850="SOPORTE_TELEFÓNICO",'TARIFAS 2025'!$B$14,IF(V1850="PRINCIPAL",'TARIFAS 2025'!$B$11,IF(V1850="INTERMEDIA",'TARIFAS 2025'!$C$11,IF(V1850="LEJANA",'TARIFAS 2025'!$D$11))))</f>
        <v>36351</v>
      </c>
      <c r="AA1850" s="63">
        <f t="shared" si="29"/>
        <v>36351</v>
      </c>
    </row>
    <row r="1851" spans="1:27" s="35" customFormat="1">
      <c r="A1851" s="44" t="s">
        <v>90</v>
      </c>
      <c r="B1851" s="44" t="str">
        <f>VLOOKUP(A1851,'CENTROS DE COSTOS'!A:D,2,0)</f>
        <v>0036-0005</v>
      </c>
      <c r="C1851" s="44" t="str">
        <f>VLOOKUP(A1851,'CENTROS DE COSTOS'!A:D,3,0)</f>
        <v>Wompi Noroccidente</v>
      </c>
      <c r="D1851" s="44">
        <v>5376</v>
      </c>
      <c r="E1851" s="44">
        <v>2921782</v>
      </c>
      <c r="F1851" s="44">
        <v>57040</v>
      </c>
      <c r="G1851" s="44" t="s">
        <v>35</v>
      </c>
      <c r="H1851" s="44" t="s">
        <v>122</v>
      </c>
      <c r="I1851" s="44" t="s">
        <v>195</v>
      </c>
      <c r="J1851" s="44" t="s">
        <v>9064</v>
      </c>
      <c r="K1851" s="44" t="s">
        <v>1174</v>
      </c>
      <c r="L1851" s="44" t="s">
        <v>9065</v>
      </c>
      <c r="M1851" s="52">
        <v>45952.683333333334</v>
      </c>
      <c r="N1851" s="52">
        <v>45957.400694444441</v>
      </c>
      <c r="O1851" s="44" t="s">
        <v>37</v>
      </c>
      <c r="P1851" s="44" t="s">
        <v>37</v>
      </c>
      <c r="Q1851" s="44" t="s">
        <v>3805</v>
      </c>
      <c r="R1851" s="44" t="s">
        <v>3806</v>
      </c>
      <c r="S1851" s="44" t="s">
        <v>9066</v>
      </c>
      <c r="T1851" s="44" t="s">
        <v>3828</v>
      </c>
      <c r="U1851" s="44">
        <v>32</v>
      </c>
      <c r="V1851" s="44" t="s">
        <v>43</v>
      </c>
      <c r="W1851" s="44" t="str">
        <f>VLOOKUP(D1851,TIPOLOGIA!A:F,6,0)</f>
        <v>TERRESTRE</v>
      </c>
      <c r="X1851" s="44" t="s">
        <v>4908</v>
      </c>
      <c r="Y1851" s="44">
        <v>1</v>
      </c>
      <c r="Z1851" s="63">
        <f>IF(T1851="SOPORTE_TELEFÓNICO",'TARIFAS 2025'!$B$14,IF(V1851="PRINCIPAL",'TARIFAS 2025'!$B$11,IF(V1851="INTERMEDIA",'TARIFAS 2025'!$C$11,IF(V1851="LEJANA",'TARIFAS 2025'!$D$11))))</f>
        <v>36351</v>
      </c>
      <c r="AA1851" s="63">
        <f t="shared" si="29"/>
        <v>36351</v>
      </c>
    </row>
    <row r="1852" spans="1:27" s="35" customFormat="1">
      <c r="A1852" s="44" t="s">
        <v>90</v>
      </c>
      <c r="B1852" s="44" t="str">
        <f>VLOOKUP(A1852,'CENTROS DE COSTOS'!A:D,2,0)</f>
        <v>0036-0005</v>
      </c>
      <c r="C1852" s="44" t="str">
        <f>VLOOKUP(A1852,'CENTROS DE COSTOS'!A:D,3,0)</f>
        <v>Wompi Noroccidente</v>
      </c>
      <c r="D1852" s="44">
        <v>5664</v>
      </c>
      <c r="E1852" s="44">
        <v>2915622</v>
      </c>
      <c r="F1852" s="44">
        <v>75634</v>
      </c>
      <c r="G1852" s="44" t="s">
        <v>35</v>
      </c>
      <c r="H1852" s="44" t="s">
        <v>122</v>
      </c>
      <c r="I1852" s="44" t="s">
        <v>141</v>
      </c>
      <c r="J1852" s="44" t="s">
        <v>9067</v>
      </c>
      <c r="K1852" s="44" t="s">
        <v>1174</v>
      </c>
      <c r="L1852" s="44" t="s">
        <v>9068</v>
      </c>
      <c r="M1852" s="52">
        <v>45951.663194444445</v>
      </c>
      <c r="N1852" s="52">
        <v>45957.401388888888</v>
      </c>
      <c r="O1852" s="44" t="s">
        <v>37</v>
      </c>
      <c r="P1852" s="44" t="s">
        <v>37</v>
      </c>
      <c r="Q1852" s="44" t="s">
        <v>3805</v>
      </c>
      <c r="R1852" s="44" t="s">
        <v>3806</v>
      </c>
      <c r="S1852" s="44" t="s">
        <v>9069</v>
      </c>
      <c r="T1852" s="44" t="s">
        <v>3828</v>
      </c>
      <c r="U1852" s="44">
        <v>24</v>
      </c>
      <c r="V1852" s="44" t="s">
        <v>43</v>
      </c>
      <c r="W1852" s="44" t="str">
        <f>VLOOKUP(D1852,TIPOLOGIA!A:F,6,0)</f>
        <v>TERRESTRE</v>
      </c>
      <c r="X1852" s="44" t="s">
        <v>3837</v>
      </c>
      <c r="Y1852" s="44">
        <v>1</v>
      </c>
      <c r="Z1852" s="63">
        <f>IF(T1852="SOPORTE_TELEFÓNICO",'TARIFAS 2025'!$B$14,IF(V1852="PRINCIPAL",'TARIFAS 2025'!$B$11,IF(V1852="INTERMEDIA",'TARIFAS 2025'!$C$11,IF(V1852="LEJANA",'TARIFAS 2025'!$D$11))))</f>
        <v>36351</v>
      </c>
      <c r="AA1852" s="63">
        <f t="shared" si="29"/>
        <v>36351</v>
      </c>
    </row>
    <row r="1853" spans="1:27" s="35" customFormat="1">
      <c r="A1853" s="44" t="s">
        <v>90</v>
      </c>
      <c r="B1853" s="44" t="str">
        <f>VLOOKUP(A1853,'CENTROS DE COSTOS'!A:D,2,0)</f>
        <v>0036-0005</v>
      </c>
      <c r="C1853" s="44" t="str">
        <f>VLOOKUP(A1853,'CENTROS DE COSTOS'!A:D,3,0)</f>
        <v>Wompi Noroccidente</v>
      </c>
      <c r="D1853" s="44">
        <v>5368</v>
      </c>
      <c r="E1853" s="44">
        <v>2918854</v>
      </c>
      <c r="F1853" s="44">
        <v>10325</v>
      </c>
      <c r="G1853" s="44" t="s">
        <v>35</v>
      </c>
      <c r="H1853" s="44" t="s">
        <v>122</v>
      </c>
      <c r="I1853" s="44" t="s">
        <v>133</v>
      </c>
      <c r="J1853" s="44" t="s">
        <v>6874</v>
      </c>
      <c r="K1853" s="44" t="s">
        <v>1174</v>
      </c>
      <c r="L1853" s="44" t="s">
        <v>9070</v>
      </c>
      <c r="M1853" s="52">
        <v>45952.438888888886</v>
      </c>
      <c r="N1853" s="52">
        <v>45957.402083333334</v>
      </c>
      <c r="O1853" s="44" t="s">
        <v>37</v>
      </c>
      <c r="P1853" s="44" t="s">
        <v>37</v>
      </c>
      <c r="Q1853" s="44" t="s">
        <v>3805</v>
      </c>
      <c r="R1853" s="44" t="s">
        <v>3806</v>
      </c>
      <c r="S1853" s="44" t="s">
        <v>9071</v>
      </c>
      <c r="T1853" s="44" t="s">
        <v>3828</v>
      </c>
      <c r="U1853" s="44">
        <v>64</v>
      </c>
      <c r="V1853" s="44" t="s">
        <v>44</v>
      </c>
      <c r="W1853" s="44" t="str">
        <f>VLOOKUP(D1853,TIPOLOGIA!A:F,6,0)</f>
        <v>TERRESTRE</v>
      </c>
      <c r="X1853" s="44" t="s">
        <v>3837</v>
      </c>
      <c r="Y1853" s="44">
        <v>1</v>
      </c>
      <c r="Z1853" s="63">
        <f>IF(T1853="SOPORTE_TELEFÓNICO",'TARIFAS 2025'!$B$14,IF(V1853="PRINCIPAL",'TARIFAS 2025'!$B$11,IF(V1853="INTERMEDIA",'TARIFAS 2025'!$C$11,IF(V1853="LEJANA",'TARIFAS 2025'!$D$11))))</f>
        <v>40250</v>
      </c>
      <c r="AA1853" s="63">
        <f t="shared" si="29"/>
        <v>40250</v>
      </c>
    </row>
    <row r="1854" spans="1:27" s="35" customFormat="1">
      <c r="A1854" s="44" t="s">
        <v>76</v>
      </c>
      <c r="B1854" s="44" t="str">
        <f>VLOOKUP(A1854,'CENTROS DE COSTOS'!A:D,2,0)</f>
        <v>0036-0007</v>
      </c>
      <c r="C1854" s="44" t="str">
        <f>VLOOKUP(A1854,'CENTROS DE COSTOS'!A:D,3,0)</f>
        <v>Wompi Santander</v>
      </c>
      <c r="D1854" s="44">
        <v>68001</v>
      </c>
      <c r="E1854" s="44">
        <v>2931068</v>
      </c>
      <c r="F1854" s="44">
        <v>61144</v>
      </c>
      <c r="G1854" s="44" t="s">
        <v>35</v>
      </c>
      <c r="H1854" s="44" t="s">
        <v>965</v>
      </c>
      <c r="I1854" s="44" t="s">
        <v>76</v>
      </c>
      <c r="J1854" s="44" t="s">
        <v>9072</v>
      </c>
      <c r="K1854" s="44" t="s">
        <v>1174</v>
      </c>
      <c r="L1854" s="44" t="s">
        <v>9073</v>
      </c>
      <c r="M1854" s="52">
        <v>45954.479861111111</v>
      </c>
      <c r="N1854" s="52">
        <v>45957.402777777781</v>
      </c>
      <c r="O1854" s="44" t="s">
        <v>37</v>
      </c>
      <c r="P1854" s="44" t="s">
        <v>37</v>
      </c>
      <c r="Q1854" s="44" t="s">
        <v>3805</v>
      </c>
      <c r="R1854" s="44" t="s">
        <v>3806</v>
      </c>
      <c r="S1854" s="44" t="s">
        <v>9074</v>
      </c>
      <c r="T1854" s="44" t="s">
        <v>1178</v>
      </c>
      <c r="U1854" s="44">
        <v>24</v>
      </c>
      <c r="V1854" s="44" t="s">
        <v>42</v>
      </c>
      <c r="W1854" s="44" t="str">
        <f>VLOOKUP(D1854,TIPOLOGIA!A:F,6,0)</f>
        <v>TERRESTRE</v>
      </c>
      <c r="X1854" s="44" t="s">
        <v>3837</v>
      </c>
      <c r="Y1854" s="44">
        <v>1</v>
      </c>
      <c r="Z1854" s="63">
        <f>IF(T1854="SOPORTE_TELEFÓNICO",'TARIFAS 2025'!$B$14,IF(V1854="PRINCIPAL",'TARIFAS 2025'!$B$11,IF(V1854="INTERMEDIA",'TARIFAS 2025'!$C$11,IF(V1854="LEJANA",'TARIFAS 2025'!$D$11))))</f>
        <v>31419</v>
      </c>
      <c r="AA1854" s="63">
        <f t="shared" ref="AA1854:AA1917" si="30">Z1854*Y1854</f>
        <v>31419</v>
      </c>
    </row>
    <row r="1855" spans="1:27" s="35" customFormat="1">
      <c r="A1855" s="44" t="s">
        <v>73</v>
      </c>
      <c r="B1855" s="44" t="str">
        <f>VLOOKUP(A1855,'CENTROS DE COSTOS'!A:D,2,0)</f>
        <v>0036-0004</v>
      </c>
      <c r="C1855" s="44" t="str">
        <f>VLOOKUP(A1855,'CENTROS DE COSTOS'!A:D,3,0)</f>
        <v>Wompi Centro</v>
      </c>
      <c r="D1855" s="44">
        <v>11001</v>
      </c>
      <c r="E1855" s="44">
        <v>2935213</v>
      </c>
      <c r="F1855" s="44">
        <v>69648</v>
      </c>
      <c r="G1855" s="44" t="s">
        <v>35</v>
      </c>
      <c r="H1855" s="44" t="s">
        <v>620</v>
      </c>
      <c r="I1855" s="44" t="s">
        <v>73</v>
      </c>
      <c r="J1855" s="44" t="s">
        <v>5125</v>
      </c>
      <c r="K1855" s="44" t="s">
        <v>1174</v>
      </c>
      <c r="L1855" s="44" t="s">
        <v>9075</v>
      </c>
      <c r="M1855" s="52">
        <v>45957.333333333336</v>
      </c>
      <c r="N1855" s="52">
        <v>45957.407638888886</v>
      </c>
      <c r="O1855" s="44" t="s">
        <v>37</v>
      </c>
      <c r="P1855" s="44" t="s">
        <v>37</v>
      </c>
      <c r="Q1855" s="44" t="s">
        <v>3805</v>
      </c>
      <c r="R1855" s="44" t="s">
        <v>3806</v>
      </c>
      <c r="S1855" s="44" t="s">
        <v>9076</v>
      </c>
      <c r="T1855" s="44" t="s">
        <v>1178</v>
      </c>
      <c r="U1855" s="44">
        <v>56</v>
      </c>
      <c r="V1855" s="44" t="s">
        <v>42</v>
      </c>
      <c r="W1855" s="44" t="str">
        <f>VLOOKUP(D1855,TIPOLOGIA!A:F,6,0)</f>
        <v>TERRESTRE</v>
      </c>
      <c r="X1855" s="44" t="s">
        <v>1211</v>
      </c>
      <c r="Y1855" s="44">
        <v>1</v>
      </c>
      <c r="Z1855" s="63">
        <f>IF(T1855="SOPORTE_TELEFÓNICO",'TARIFAS 2025'!$B$14,IF(V1855="PRINCIPAL",'TARIFAS 2025'!$B$11,IF(V1855="INTERMEDIA",'TARIFAS 2025'!$C$11,IF(V1855="LEJANA",'TARIFAS 2025'!$D$11))))</f>
        <v>31419</v>
      </c>
      <c r="AA1855" s="63">
        <f t="shared" si="30"/>
        <v>31419</v>
      </c>
    </row>
    <row r="1856" spans="1:27" s="35" customFormat="1">
      <c r="A1856" s="44" t="s">
        <v>76</v>
      </c>
      <c r="B1856" s="44" t="str">
        <f>VLOOKUP(A1856,'CENTROS DE COSTOS'!A:D,2,0)</f>
        <v>0036-0007</v>
      </c>
      <c r="C1856" s="44" t="str">
        <f>VLOOKUP(A1856,'CENTROS DE COSTOS'!A:D,3,0)</f>
        <v>Wompi Santander</v>
      </c>
      <c r="D1856" s="44">
        <v>68001</v>
      </c>
      <c r="E1856" s="44">
        <v>2927473</v>
      </c>
      <c r="F1856" s="44">
        <v>37990</v>
      </c>
      <c r="G1856" s="44" t="s">
        <v>35</v>
      </c>
      <c r="H1856" s="44" t="s">
        <v>965</v>
      </c>
      <c r="I1856" s="44" t="s">
        <v>76</v>
      </c>
      <c r="J1856" s="44" t="s">
        <v>9077</v>
      </c>
      <c r="K1856" s="44" t="s">
        <v>1174</v>
      </c>
      <c r="L1856" s="44" t="s">
        <v>9078</v>
      </c>
      <c r="M1856" s="52">
        <v>45953.649305555555</v>
      </c>
      <c r="N1856" s="52">
        <v>45957.418749999997</v>
      </c>
      <c r="O1856" s="44" t="s">
        <v>37</v>
      </c>
      <c r="P1856" s="44" t="s">
        <v>37</v>
      </c>
      <c r="Q1856" s="44" t="s">
        <v>3805</v>
      </c>
      <c r="R1856" s="44" t="s">
        <v>3806</v>
      </c>
      <c r="S1856" s="44" t="s">
        <v>9079</v>
      </c>
      <c r="T1856" s="44" t="s">
        <v>1178</v>
      </c>
      <c r="U1856" s="44">
        <v>32</v>
      </c>
      <c r="V1856" s="44" t="s">
        <v>42</v>
      </c>
      <c r="W1856" s="44" t="str">
        <f>VLOOKUP(D1856,TIPOLOGIA!A:F,6,0)</f>
        <v>TERRESTRE</v>
      </c>
      <c r="X1856" s="44" t="s">
        <v>1309</v>
      </c>
      <c r="Y1856" s="44">
        <v>1</v>
      </c>
      <c r="Z1856" s="63">
        <f>IF(T1856="SOPORTE_TELEFÓNICO",'TARIFAS 2025'!$B$14,IF(V1856="PRINCIPAL",'TARIFAS 2025'!$B$11,IF(V1856="INTERMEDIA",'TARIFAS 2025'!$C$11,IF(V1856="LEJANA",'TARIFAS 2025'!$D$11))))</f>
        <v>31419</v>
      </c>
      <c r="AA1856" s="63">
        <f t="shared" si="30"/>
        <v>31419</v>
      </c>
    </row>
    <row r="1857" spans="1:27" s="35" customFormat="1">
      <c r="A1857" s="44" t="s">
        <v>100</v>
      </c>
      <c r="B1857" s="44" t="str">
        <f>VLOOKUP(A1857,'CENTROS DE COSTOS'!A:D,2,0)</f>
        <v>0036-0006</v>
      </c>
      <c r="C1857" s="44" t="str">
        <f>VLOOKUP(A1857,'CENTROS DE COSTOS'!A:D,3,0)</f>
        <v>Wompi Oriente</v>
      </c>
      <c r="D1857" s="44">
        <v>50001</v>
      </c>
      <c r="E1857" s="44">
        <v>2935065</v>
      </c>
      <c r="F1857" s="44">
        <v>75352</v>
      </c>
      <c r="G1857" s="44" t="s">
        <v>35</v>
      </c>
      <c r="H1857" s="44" t="s">
        <v>816</v>
      </c>
      <c r="I1857" s="44" t="s">
        <v>100</v>
      </c>
      <c r="J1857" s="44" t="s">
        <v>4943</v>
      </c>
      <c r="K1857" s="44" t="s">
        <v>1174</v>
      </c>
      <c r="L1857" s="44" t="s">
        <v>9080</v>
      </c>
      <c r="M1857" s="52">
        <v>45957.333333333336</v>
      </c>
      <c r="N1857" s="52">
        <v>45957.420138888891</v>
      </c>
      <c r="O1857" s="44" t="s">
        <v>37</v>
      </c>
      <c r="P1857" s="44" t="s">
        <v>37</v>
      </c>
      <c r="Q1857" s="44" t="s">
        <v>3805</v>
      </c>
      <c r="R1857" s="44" t="s">
        <v>3806</v>
      </c>
      <c r="S1857" s="44" t="s">
        <v>9081</v>
      </c>
      <c r="T1857" s="44" t="s">
        <v>1178</v>
      </c>
      <c r="U1857" s="44">
        <v>24</v>
      </c>
      <c r="V1857" s="44" t="s">
        <v>42</v>
      </c>
      <c r="W1857" s="44" t="str">
        <f>VLOOKUP(D1857,TIPOLOGIA!A:F,6,0)</f>
        <v>TERRESTRE</v>
      </c>
      <c r="X1857" s="44" t="s">
        <v>1211</v>
      </c>
      <c r="Y1857" s="44">
        <v>1</v>
      </c>
      <c r="Z1857" s="63">
        <f>IF(T1857="SOPORTE_TELEFÓNICO",'TARIFAS 2025'!$B$14,IF(V1857="PRINCIPAL",'TARIFAS 2025'!$B$11,IF(V1857="INTERMEDIA",'TARIFAS 2025'!$C$11,IF(V1857="LEJANA",'TARIFAS 2025'!$D$11))))</f>
        <v>31419</v>
      </c>
      <c r="AA1857" s="63">
        <f t="shared" si="30"/>
        <v>31419</v>
      </c>
    </row>
    <row r="1858" spans="1:27" s="35" customFormat="1">
      <c r="A1858" s="44" t="s">
        <v>94</v>
      </c>
      <c r="B1858" s="44" t="str">
        <f>VLOOKUP(A1858,'CENTROS DE COSTOS'!A:D,2,0)</f>
        <v>0036-0002</v>
      </c>
      <c r="C1858" s="44" t="str">
        <f>VLOOKUP(A1858,'CENTROS DE COSTOS'!A:D,3,0)</f>
        <v>Wompi Eje Cafetero</v>
      </c>
      <c r="D1858" s="44">
        <v>63130</v>
      </c>
      <c r="E1858" s="44">
        <v>2929852</v>
      </c>
      <c r="F1858" s="44">
        <v>11734</v>
      </c>
      <c r="G1858" s="44" t="s">
        <v>35</v>
      </c>
      <c r="H1858" s="44" t="s">
        <v>941</v>
      </c>
      <c r="I1858" s="44" t="s">
        <v>942</v>
      </c>
      <c r="J1858" s="44" t="s">
        <v>3623</v>
      </c>
      <c r="K1858" s="44" t="s">
        <v>1174</v>
      </c>
      <c r="L1858" s="44" t="s">
        <v>9082</v>
      </c>
      <c r="M1858" s="52">
        <v>45954.355555555558</v>
      </c>
      <c r="N1858" s="52">
        <v>45957.425694444442</v>
      </c>
      <c r="O1858" s="44" t="s">
        <v>37</v>
      </c>
      <c r="P1858" s="44" t="s">
        <v>37</v>
      </c>
      <c r="Q1858" s="44" t="s">
        <v>3805</v>
      </c>
      <c r="R1858" s="44" t="s">
        <v>3806</v>
      </c>
      <c r="S1858" s="44" t="s">
        <v>9083</v>
      </c>
      <c r="T1858" s="44" t="s">
        <v>1178</v>
      </c>
      <c r="U1858" s="44">
        <v>64</v>
      </c>
      <c r="V1858" s="44" t="s">
        <v>43</v>
      </c>
      <c r="W1858" s="44" t="str">
        <f>VLOOKUP(D1858,TIPOLOGIA!A:F,6,0)</f>
        <v>TERRESTRE</v>
      </c>
      <c r="X1858" s="44" t="s">
        <v>2030</v>
      </c>
      <c r="Y1858" s="44">
        <v>1</v>
      </c>
      <c r="Z1858" s="63">
        <f>IF(T1858="SOPORTE_TELEFÓNICO",'TARIFAS 2025'!$B$14,IF(V1858="PRINCIPAL",'TARIFAS 2025'!$B$11,IF(V1858="INTERMEDIA",'TARIFAS 2025'!$C$11,IF(V1858="LEJANA",'TARIFAS 2025'!$D$11))))</f>
        <v>36351</v>
      </c>
      <c r="AA1858" s="63">
        <f t="shared" si="30"/>
        <v>36351</v>
      </c>
    </row>
    <row r="1859" spans="1:27" s="35" customFormat="1">
      <c r="A1859" s="44" t="s">
        <v>98</v>
      </c>
      <c r="B1859" s="44" t="str">
        <f>VLOOKUP(A1859,'CENTROS DE COSTOS'!A:D,2,0)</f>
        <v>0036-0007</v>
      </c>
      <c r="C1859" s="44" t="str">
        <f>VLOOKUP(A1859,'CENTROS DE COSTOS'!A:D,3,0)</f>
        <v>Wompi Santander</v>
      </c>
      <c r="D1859" s="44">
        <v>15001</v>
      </c>
      <c r="E1859" s="44">
        <v>2934748</v>
      </c>
      <c r="F1859" s="44">
        <v>66872</v>
      </c>
      <c r="G1859" s="44" t="s">
        <v>35</v>
      </c>
      <c r="H1859" s="44" t="s">
        <v>324</v>
      </c>
      <c r="I1859" s="44" t="s">
        <v>98</v>
      </c>
      <c r="J1859" s="44" t="s">
        <v>9084</v>
      </c>
      <c r="K1859" s="44" t="s">
        <v>1174</v>
      </c>
      <c r="L1859" s="44" t="s">
        <v>9085</v>
      </c>
      <c r="M1859" s="52">
        <v>45957.333333333336</v>
      </c>
      <c r="N1859" s="52">
        <v>45957.439583333333</v>
      </c>
      <c r="O1859" s="44" t="s">
        <v>37</v>
      </c>
      <c r="P1859" s="44" t="s">
        <v>37</v>
      </c>
      <c r="Q1859" s="44" t="s">
        <v>3805</v>
      </c>
      <c r="R1859" s="44" t="s">
        <v>3806</v>
      </c>
      <c r="S1859" s="44" t="s">
        <v>9086</v>
      </c>
      <c r="T1859" s="44" t="s">
        <v>1178</v>
      </c>
      <c r="U1859" s="44">
        <v>16</v>
      </c>
      <c r="V1859" s="44" t="s">
        <v>42</v>
      </c>
      <c r="W1859" s="44" t="str">
        <f>VLOOKUP(D1859,TIPOLOGIA!A:F,6,0)</f>
        <v>TERRESTRE</v>
      </c>
      <c r="X1859" s="44" t="s">
        <v>1874</v>
      </c>
      <c r="Y1859" s="44">
        <v>1</v>
      </c>
      <c r="Z1859" s="63">
        <f>IF(T1859="SOPORTE_TELEFÓNICO",'TARIFAS 2025'!$B$14,IF(V1859="PRINCIPAL",'TARIFAS 2025'!$B$11,IF(V1859="INTERMEDIA",'TARIFAS 2025'!$C$11,IF(V1859="LEJANA",'TARIFAS 2025'!$D$11))))</f>
        <v>31419</v>
      </c>
      <c r="AA1859" s="63">
        <f t="shared" si="30"/>
        <v>31419</v>
      </c>
    </row>
    <row r="1860" spans="1:27" s="35" customFormat="1">
      <c r="A1860" s="44" t="s">
        <v>76</v>
      </c>
      <c r="B1860" s="44" t="str">
        <f>VLOOKUP(A1860,'CENTROS DE COSTOS'!A:D,2,0)</f>
        <v>0036-0007</v>
      </c>
      <c r="C1860" s="44" t="str">
        <f>VLOOKUP(A1860,'CENTROS DE COSTOS'!A:D,3,0)</f>
        <v>Wompi Santander</v>
      </c>
      <c r="D1860" s="44">
        <v>68229</v>
      </c>
      <c r="E1860" s="44">
        <v>2932698</v>
      </c>
      <c r="F1860" s="44">
        <v>36392</v>
      </c>
      <c r="G1860" s="44" t="s">
        <v>35</v>
      </c>
      <c r="H1860" s="44" t="s">
        <v>965</v>
      </c>
      <c r="I1860" s="44" t="s">
        <v>982</v>
      </c>
      <c r="J1860" s="44" t="s">
        <v>9087</v>
      </c>
      <c r="K1860" s="44" t="s">
        <v>1174</v>
      </c>
      <c r="L1860" s="44" t="s">
        <v>9088</v>
      </c>
      <c r="M1860" s="52">
        <v>45954.671527777777</v>
      </c>
      <c r="N1860" s="52">
        <v>45957.440972222219</v>
      </c>
      <c r="O1860" s="44" t="s">
        <v>37</v>
      </c>
      <c r="P1860" s="44" t="s">
        <v>37</v>
      </c>
      <c r="Q1860" s="44" t="s">
        <v>3805</v>
      </c>
      <c r="R1860" s="44" t="s">
        <v>3806</v>
      </c>
      <c r="S1860" s="44" t="s">
        <v>9089</v>
      </c>
      <c r="T1860" s="44" t="s">
        <v>3828</v>
      </c>
      <c r="U1860" s="44">
        <v>56</v>
      </c>
      <c r="V1860" s="44" t="s">
        <v>43</v>
      </c>
      <c r="W1860" s="44" t="str">
        <f>VLOOKUP(D1860,TIPOLOGIA!A:F,6,0)</f>
        <v>TERRESTRE</v>
      </c>
      <c r="X1860" s="44" t="s">
        <v>1954</v>
      </c>
      <c r="Y1860" s="44">
        <v>1</v>
      </c>
      <c r="Z1860" s="63">
        <f>IF(T1860="SOPORTE_TELEFÓNICO",'TARIFAS 2025'!$B$14,IF(V1860="PRINCIPAL",'TARIFAS 2025'!$B$11,IF(V1860="INTERMEDIA",'TARIFAS 2025'!$C$11,IF(V1860="LEJANA",'TARIFAS 2025'!$D$11))))</f>
        <v>36351</v>
      </c>
      <c r="AA1860" s="63">
        <f t="shared" si="30"/>
        <v>36351</v>
      </c>
    </row>
    <row r="1861" spans="1:27" s="35" customFormat="1">
      <c r="A1861" s="44" t="s">
        <v>76</v>
      </c>
      <c r="B1861" s="44" t="str">
        <f>VLOOKUP(A1861,'CENTROS DE COSTOS'!A:D,2,0)</f>
        <v>0036-0007</v>
      </c>
      <c r="C1861" s="44" t="str">
        <f>VLOOKUP(A1861,'CENTROS DE COSTOS'!A:D,3,0)</f>
        <v>Wompi Santander</v>
      </c>
      <c r="D1861" s="44">
        <v>68322</v>
      </c>
      <c r="E1861" s="44">
        <v>2924409</v>
      </c>
      <c r="F1861" s="44">
        <v>27379</v>
      </c>
      <c r="G1861" s="44" t="s">
        <v>35</v>
      </c>
      <c r="H1861" s="44" t="s">
        <v>965</v>
      </c>
      <c r="I1861" s="44" t="s">
        <v>994</v>
      </c>
      <c r="J1861" s="44" t="s">
        <v>9090</v>
      </c>
      <c r="K1861" s="44" t="s">
        <v>1174</v>
      </c>
      <c r="L1861" s="44" t="s">
        <v>9091</v>
      </c>
      <c r="M1861" s="52">
        <v>45953.406944444447</v>
      </c>
      <c r="N1861" s="52">
        <v>45957.441666666666</v>
      </c>
      <c r="O1861" s="44" t="s">
        <v>37</v>
      </c>
      <c r="P1861" s="44" t="s">
        <v>37</v>
      </c>
      <c r="Q1861" s="44" t="s">
        <v>3805</v>
      </c>
      <c r="R1861" s="44" t="s">
        <v>3806</v>
      </c>
      <c r="S1861" s="44" t="s">
        <v>9092</v>
      </c>
      <c r="T1861" s="44" t="s">
        <v>3828</v>
      </c>
      <c r="U1861" s="44">
        <v>32</v>
      </c>
      <c r="V1861" s="44" t="s">
        <v>44</v>
      </c>
      <c r="W1861" s="44" t="str">
        <f>VLOOKUP(D1861,TIPOLOGIA!A:F,6,0)</f>
        <v>TERRESTRE</v>
      </c>
      <c r="X1861" s="44" t="s">
        <v>6743</v>
      </c>
      <c r="Y1861" s="44">
        <v>1</v>
      </c>
      <c r="Z1861" s="63">
        <f>IF(T1861="SOPORTE_TELEFÓNICO",'TARIFAS 2025'!$B$14,IF(V1861="PRINCIPAL",'TARIFAS 2025'!$B$11,IF(V1861="INTERMEDIA",'TARIFAS 2025'!$C$11,IF(V1861="LEJANA",'TARIFAS 2025'!$D$11))))</f>
        <v>40250</v>
      </c>
      <c r="AA1861" s="63">
        <f t="shared" si="30"/>
        <v>40250</v>
      </c>
    </row>
    <row r="1862" spans="1:27" s="35" customFormat="1">
      <c r="A1862" s="44" t="s">
        <v>87</v>
      </c>
      <c r="B1862" s="44" t="str">
        <f>VLOOKUP(A1862,'CENTROS DE COSTOS'!A:D,2,0)</f>
        <v>0036-0006</v>
      </c>
      <c r="C1862" s="44" t="str">
        <f>VLOOKUP(A1862,'CENTROS DE COSTOS'!A:D,3,0)</f>
        <v>Wompi Oriente</v>
      </c>
      <c r="D1862" s="44">
        <v>73268</v>
      </c>
      <c r="E1862" s="44">
        <v>2929714</v>
      </c>
      <c r="F1862" s="44">
        <v>78522</v>
      </c>
      <c r="G1862" s="44" t="s">
        <v>35</v>
      </c>
      <c r="H1862" s="44" t="s">
        <v>1058</v>
      </c>
      <c r="I1862" s="44" t="s">
        <v>1073</v>
      </c>
      <c r="J1862" s="44" t="s">
        <v>9093</v>
      </c>
      <c r="K1862" s="44" t="s">
        <v>1174</v>
      </c>
      <c r="L1862" s="44" t="s">
        <v>9094</v>
      </c>
      <c r="M1862" s="52">
        <v>45954.339583333334</v>
      </c>
      <c r="N1862" s="52">
        <v>45957.442361111112</v>
      </c>
      <c r="O1862" s="44" t="s">
        <v>37</v>
      </c>
      <c r="P1862" s="44" t="s">
        <v>37</v>
      </c>
      <c r="Q1862" s="44" t="s">
        <v>3805</v>
      </c>
      <c r="R1862" s="44" t="s">
        <v>3806</v>
      </c>
      <c r="S1862" s="44" t="s">
        <v>9095</v>
      </c>
      <c r="T1862" s="44" t="s">
        <v>3828</v>
      </c>
      <c r="U1862" s="44">
        <v>16</v>
      </c>
      <c r="V1862" s="44" t="s">
        <v>43</v>
      </c>
      <c r="W1862" s="44" t="str">
        <f>VLOOKUP(D1862,TIPOLOGIA!A:F,6,0)</f>
        <v>TERRESTRE</v>
      </c>
      <c r="X1862" s="44" t="s">
        <v>8802</v>
      </c>
      <c r="Y1862" s="44">
        <v>1</v>
      </c>
      <c r="Z1862" s="63">
        <f>IF(T1862="SOPORTE_TELEFÓNICO",'TARIFAS 2025'!$B$14,IF(V1862="PRINCIPAL",'TARIFAS 2025'!$B$11,IF(V1862="INTERMEDIA",'TARIFAS 2025'!$C$11,IF(V1862="LEJANA",'TARIFAS 2025'!$D$11))))</f>
        <v>36351</v>
      </c>
      <c r="AA1862" s="63">
        <f t="shared" si="30"/>
        <v>36351</v>
      </c>
    </row>
    <row r="1863" spans="1:27" s="35" customFormat="1">
      <c r="A1863" s="44" t="s">
        <v>73</v>
      </c>
      <c r="B1863" s="44" t="str">
        <f>VLOOKUP(A1863,'CENTROS DE COSTOS'!A:D,2,0)</f>
        <v>0036-0004</v>
      </c>
      <c r="C1863" s="44" t="str">
        <f>VLOOKUP(A1863,'CENTROS DE COSTOS'!A:D,3,0)</f>
        <v>Wompi Centro</v>
      </c>
      <c r="D1863" s="44">
        <v>25875</v>
      </c>
      <c r="E1863" s="44">
        <v>2930316</v>
      </c>
      <c r="F1863" s="44">
        <v>75658</v>
      </c>
      <c r="G1863" s="44" t="s">
        <v>35</v>
      </c>
      <c r="H1863" s="44" t="s">
        <v>620</v>
      </c>
      <c r="I1863" s="44" t="s">
        <v>725</v>
      </c>
      <c r="J1863" s="44" t="s">
        <v>9096</v>
      </c>
      <c r="K1863" s="44" t="s">
        <v>1174</v>
      </c>
      <c r="L1863" s="44" t="s">
        <v>9097</v>
      </c>
      <c r="M1863" s="52">
        <v>45954.400694444441</v>
      </c>
      <c r="N1863" s="52">
        <v>45957.443055555559</v>
      </c>
      <c r="O1863" s="44" t="s">
        <v>37</v>
      </c>
      <c r="P1863" s="44" t="s">
        <v>37</v>
      </c>
      <c r="Q1863" s="44" t="s">
        <v>3805</v>
      </c>
      <c r="R1863" s="44" t="s">
        <v>3806</v>
      </c>
      <c r="S1863" s="44" t="s">
        <v>9098</v>
      </c>
      <c r="T1863" s="44" t="s">
        <v>3828</v>
      </c>
      <c r="U1863" s="44">
        <v>32</v>
      </c>
      <c r="V1863" s="44" t="s">
        <v>43</v>
      </c>
      <c r="W1863" s="44" t="str">
        <f>VLOOKUP(D1863,TIPOLOGIA!A:F,6,0)</f>
        <v>TERRESTRE</v>
      </c>
      <c r="X1863" s="44" t="s">
        <v>4908</v>
      </c>
      <c r="Y1863" s="44">
        <v>1</v>
      </c>
      <c r="Z1863" s="63">
        <f>IF(T1863="SOPORTE_TELEFÓNICO",'TARIFAS 2025'!$B$14,IF(V1863="PRINCIPAL",'TARIFAS 2025'!$B$11,IF(V1863="INTERMEDIA",'TARIFAS 2025'!$C$11,IF(V1863="LEJANA",'TARIFAS 2025'!$D$11))))</f>
        <v>36351</v>
      </c>
      <c r="AA1863" s="63">
        <f t="shared" si="30"/>
        <v>36351</v>
      </c>
    </row>
    <row r="1864" spans="1:27" s="35" customFormat="1">
      <c r="A1864" s="44" t="s">
        <v>73</v>
      </c>
      <c r="B1864" s="44" t="str">
        <f>VLOOKUP(A1864,'CENTROS DE COSTOS'!A:D,2,0)</f>
        <v>0036-0004</v>
      </c>
      <c r="C1864" s="44" t="str">
        <f>VLOOKUP(A1864,'CENTROS DE COSTOS'!A:D,3,0)</f>
        <v>Wompi Centro</v>
      </c>
      <c r="D1864" s="44">
        <v>25875</v>
      </c>
      <c r="E1864" s="44">
        <v>2928370</v>
      </c>
      <c r="F1864" s="44">
        <v>50247</v>
      </c>
      <c r="G1864" s="44" t="s">
        <v>35</v>
      </c>
      <c r="H1864" s="44" t="s">
        <v>620</v>
      </c>
      <c r="I1864" s="44" t="s">
        <v>725</v>
      </c>
      <c r="J1864" s="44" t="s">
        <v>9099</v>
      </c>
      <c r="K1864" s="44" t="s">
        <v>1174</v>
      </c>
      <c r="L1864" s="44" t="s">
        <v>9100</v>
      </c>
      <c r="M1864" s="52">
        <v>45954.333333333336</v>
      </c>
      <c r="N1864" s="52">
        <v>45957.443749999999</v>
      </c>
      <c r="O1864" s="44" t="s">
        <v>37</v>
      </c>
      <c r="P1864" s="44" t="s">
        <v>37</v>
      </c>
      <c r="Q1864" s="44" t="s">
        <v>3805</v>
      </c>
      <c r="R1864" s="44" t="s">
        <v>3806</v>
      </c>
      <c r="S1864" s="44" t="s">
        <v>9101</v>
      </c>
      <c r="T1864" s="44" t="s">
        <v>3828</v>
      </c>
      <c r="U1864" s="44">
        <v>24</v>
      </c>
      <c r="V1864" s="44" t="s">
        <v>43</v>
      </c>
      <c r="W1864" s="44" t="str">
        <f>VLOOKUP(D1864,TIPOLOGIA!A:F,6,0)</f>
        <v>TERRESTRE</v>
      </c>
      <c r="X1864" s="44" t="s">
        <v>4908</v>
      </c>
      <c r="Y1864" s="44">
        <v>1</v>
      </c>
      <c r="Z1864" s="63">
        <f>IF(T1864="SOPORTE_TELEFÓNICO",'TARIFAS 2025'!$B$14,IF(V1864="PRINCIPAL",'TARIFAS 2025'!$B$11,IF(V1864="INTERMEDIA",'TARIFAS 2025'!$C$11,IF(V1864="LEJANA",'TARIFAS 2025'!$D$11))))</f>
        <v>36351</v>
      </c>
      <c r="AA1864" s="63">
        <f t="shared" si="30"/>
        <v>36351</v>
      </c>
    </row>
    <row r="1865" spans="1:27" s="35" customFormat="1">
      <c r="A1865" s="44" t="s">
        <v>73</v>
      </c>
      <c r="B1865" s="44" t="str">
        <f>VLOOKUP(A1865,'CENTROS DE COSTOS'!A:D,2,0)</f>
        <v>0036-0004</v>
      </c>
      <c r="C1865" s="44" t="str">
        <f>VLOOKUP(A1865,'CENTROS DE COSTOS'!A:D,3,0)</f>
        <v>Wompi Centro</v>
      </c>
      <c r="D1865" s="44">
        <v>25743</v>
      </c>
      <c r="E1865" s="44">
        <v>2920594</v>
      </c>
      <c r="F1865" s="44">
        <v>59142</v>
      </c>
      <c r="G1865" s="44" t="s">
        <v>35</v>
      </c>
      <c r="H1865" s="44" t="s">
        <v>620</v>
      </c>
      <c r="I1865" s="44" t="s">
        <v>698</v>
      </c>
      <c r="J1865" s="44" t="s">
        <v>9102</v>
      </c>
      <c r="K1865" s="44" t="s">
        <v>1174</v>
      </c>
      <c r="L1865" s="44" t="s">
        <v>9103</v>
      </c>
      <c r="M1865" s="52">
        <v>45952.606944444444</v>
      </c>
      <c r="N1865" s="52">
        <v>45957.444444444445</v>
      </c>
      <c r="O1865" s="44" t="s">
        <v>37</v>
      </c>
      <c r="P1865" s="44" t="s">
        <v>37</v>
      </c>
      <c r="Q1865" s="44" t="s">
        <v>3805</v>
      </c>
      <c r="R1865" s="44" t="s">
        <v>3806</v>
      </c>
      <c r="S1865" s="44" t="s">
        <v>9104</v>
      </c>
      <c r="T1865" s="44" t="s">
        <v>3828</v>
      </c>
      <c r="U1865" s="44">
        <v>32</v>
      </c>
      <c r="V1865" s="44" t="s">
        <v>43</v>
      </c>
      <c r="W1865" s="44" t="str">
        <f>VLOOKUP(D1865,TIPOLOGIA!A:F,6,0)</f>
        <v>TERRESTRE</v>
      </c>
      <c r="X1865" s="44" t="s">
        <v>6743</v>
      </c>
      <c r="Y1865" s="44">
        <v>1</v>
      </c>
      <c r="Z1865" s="63">
        <f>IF(T1865="SOPORTE_TELEFÓNICO",'TARIFAS 2025'!$B$14,IF(V1865="PRINCIPAL",'TARIFAS 2025'!$B$11,IF(V1865="INTERMEDIA",'TARIFAS 2025'!$C$11,IF(V1865="LEJANA",'TARIFAS 2025'!$D$11))))</f>
        <v>36351</v>
      </c>
      <c r="AA1865" s="63">
        <f t="shared" si="30"/>
        <v>36351</v>
      </c>
    </row>
    <row r="1866" spans="1:27" s="35" customFormat="1">
      <c r="A1866" s="44" t="s">
        <v>73</v>
      </c>
      <c r="B1866" s="44" t="str">
        <f>VLOOKUP(A1866,'CENTROS DE COSTOS'!A:D,2,0)</f>
        <v>0036-0004</v>
      </c>
      <c r="C1866" s="44" t="str">
        <f>VLOOKUP(A1866,'CENTROS DE COSTOS'!A:D,3,0)</f>
        <v>Wompi Centro</v>
      </c>
      <c r="D1866" s="44">
        <v>25899</v>
      </c>
      <c r="E1866" s="44">
        <v>2922284</v>
      </c>
      <c r="F1866" s="44">
        <v>78848</v>
      </c>
      <c r="G1866" s="44" t="s">
        <v>35</v>
      </c>
      <c r="H1866" s="44" t="s">
        <v>620</v>
      </c>
      <c r="I1866" s="44" t="s">
        <v>729</v>
      </c>
      <c r="J1866" s="44" t="s">
        <v>9105</v>
      </c>
      <c r="K1866" s="44" t="s">
        <v>1174</v>
      </c>
      <c r="L1866" s="44" t="s">
        <v>9106</v>
      </c>
      <c r="M1866" s="52">
        <v>45953.333333333336</v>
      </c>
      <c r="N1866" s="52">
        <v>45957.445833333331</v>
      </c>
      <c r="O1866" s="44" t="s">
        <v>37</v>
      </c>
      <c r="P1866" s="44" t="s">
        <v>37</v>
      </c>
      <c r="Q1866" s="44" t="s">
        <v>3805</v>
      </c>
      <c r="R1866" s="44" t="s">
        <v>3806</v>
      </c>
      <c r="S1866" s="44" t="s">
        <v>9107</v>
      </c>
      <c r="T1866" s="44" t="s">
        <v>3828</v>
      </c>
      <c r="U1866" s="44">
        <v>16</v>
      </c>
      <c r="V1866" s="44" t="s">
        <v>43</v>
      </c>
      <c r="W1866" s="44" t="str">
        <f>VLOOKUP(D1866,TIPOLOGIA!A:F,6,0)</f>
        <v>TERRESTRE</v>
      </c>
      <c r="X1866" s="44" t="s">
        <v>6743</v>
      </c>
      <c r="Y1866" s="44">
        <v>1</v>
      </c>
      <c r="Z1866" s="63">
        <f>IF(T1866="SOPORTE_TELEFÓNICO",'TARIFAS 2025'!$B$14,IF(V1866="PRINCIPAL",'TARIFAS 2025'!$B$11,IF(V1866="INTERMEDIA",'TARIFAS 2025'!$C$11,IF(V1866="LEJANA",'TARIFAS 2025'!$D$11))))</f>
        <v>36351</v>
      </c>
      <c r="AA1866" s="63">
        <f t="shared" si="30"/>
        <v>36351</v>
      </c>
    </row>
    <row r="1867" spans="1:27" s="35" customFormat="1">
      <c r="A1867" s="44" t="s">
        <v>73</v>
      </c>
      <c r="B1867" s="44" t="str">
        <f>VLOOKUP(A1867,'CENTROS DE COSTOS'!A:D,2,0)</f>
        <v>0036-0004</v>
      </c>
      <c r="C1867" s="44" t="str">
        <f>VLOOKUP(A1867,'CENTROS DE COSTOS'!A:D,3,0)</f>
        <v>Wompi Centro</v>
      </c>
      <c r="D1867" s="44">
        <v>25290</v>
      </c>
      <c r="E1867" s="44">
        <v>2908622</v>
      </c>
      <c r="F1867" s="44">
        <v>66083</v>
      </c>
      <c r="G1867" s="44" t="s">
        <v>35</v>
      </c>
      <c r="H1867" s="44" t="s">
        <v>620</v>
      </c>
      <c r="I1867" s="44" t="s">
        <v>654</v>
      </c>
      <c r="J1867" s="44" t="s">
        <v>9108</v>
      </c>
      <c r="K1867" s="44" t="s">
        <v>1174</v>
      </c>
      <c r="L1867" s="44" t="s">
        <v>9109</v>
      </c>
      <c r="M1867" s="52">
        <v>45950.674305555556</v>
      </c>
      <c r="N1867" s="52">
        <v>45957.446527777778</v>
      </c>
      <c r="O1867" s="44" t="s">
        <v>37</v>
      </c>
      <c r="P1867" s="44" t="s">
        <v>37</v>
      </c>
      <c r="Q1867" s="44" t="s">
        <v>3805</v>
      </c>
      <c r="R1867" s="44" t="s">
        <v>3806</v>
      </c>
      <c r="S1867" s="44" t="s">
        <v>9110</v>
      </c>
      <c r="T1867" s="44" t="s">
        <v>3828</v>
      </c>
      <c r="U1867" s="44">
        <v>40</v>
      </c>
      <c r="V1867" s="44" t="s">
        <v>43</v>
      </c>
      <c r="W1867" s="44" t="str">
        <f>VLOOKUP(D1867,TIPOLOGIA!A:F,6,0)</f>
        <v>TERRESTRE</v>
      </c>
      <c r="X1867" s="44" t="s">
        <v>6743</v>
      </c>
      <c r="Y1867" s="44">
        <v>1</v>
      </c>
      <c r="Z1867" s="63">
        <f>IF(T1867="SOPORTE_TELEFÓNICO",'TARIFAS 2025'!$B$14,IF(V1867="PRINCIPAL",'TARIFAS 2025'!$B$11,IF(V1867="INTERMEDIA",'TARIFAS 2025'!$C$11,IF(V1867="LEJANA",'TARIFAS 2025'!$D$11))))</f>
        <v>36351</v>
      </c>
      <c r="AA1867" s="63">
        <f t="shared" si="30"/>
        <v>36351</v>
      </c>
    </row>
    <row r="1868" spans="1:27" s="35" customFormat="1">
      <c r="A1868" s="44" t="s">
        <v>73</v>
      </c>
      <c r="B1868" s="44" t="str">
        <f>VLOOKUP(A1868,'CENTROS DE COSTOS'!A:D,2,0)</f>
        <v>0036-0004</v>
      </c>
      <c r="C1868" s="44" t="str">
        <f>VLOOKUP(A1868,'CENTROS DE COSTOS'!A:D,3,0)</f>
        <v>Wompi Centro</v>
      </c>
      <c r="D1868" s="44">
        <v>25740</v>
      </c>
      <c r="E1868" s="44">
        <v>2908746</v>
      </c>
      <c r="F1868" s="44">
        <v>65880</v>
      </c>
      <c r="G1868" s="44" t="s">
        <v>35</v>
      </c>
      <c r="H1868" s="44" t="s">
        <v>620</v>
      </c>
      <c r="I1868" s="44" t="s">
        <v>697</v>
      </c>
      <c r="J1868" s="44" t="s">
        <v>9111</v>
      </c>
      <c r="K1868" s="44" t="s">
        <v>1174</v>
      </c>
      <c r="L1868" s="44" t="s">
        <v>9112</v>
      </c>
      <c r="M1868" s="52">
        <v>45950.676388888889</v>
      </c>
      <c r="N1868" s="52">
        <v>45957.447916666664</v>
      </c>
      <c r="O1868" s="44" t="s">
        <v>37</v>
      </c>
      <c r="P1868" s="44" t="s">
        <v>37</v>
      </c>
      <c r="Q1868" s="44" t="s">
        <v>3805</v>
      </c>
      <c r="R1868" s="44" t="s">
        <v>3806</v>
      </c>
      <c r="S1868" s="44" t="s">
        <v>9113</v>
      </c>
      <c r="T1868" s="44" t="s">
        <v>3828</v>
      </c>
      <c r="U1868" s="44">
        <v>56</v>
      </c>
      <c r="V1868" s="44" t="s">
        <v>43</v>
      </c>
      <c r="W1868" s="44" t="str">
        <f>VLOOKUP(D1868,TIPOLOGIA!A:F,6,0)</f>
        <v>TERRESTRE</v>
      </c>
      <c r="X1868" s="44" t="s">
        <v>8802</v>
      </c>
      <c r="Y1868" s="44">
        <v>1</v>
      </c>
      <c r="Z1868" s="63">
        <f>IF(T1868="SOPORTE_TELEFÓNICO",'TARIFAS 2025'!$B$14,IF(V1868="PRINCIPAL",'TARIFAS 2025'!$B$11,IF(V1868="INTERMEDIA",'TARIFAS 2025'!$C$11,IF(V1868="LEJANA",'TARIFAS 2025'!$D$11))))</f>
        <v>36351</v>
      </c>
      <c r="AA1868" s="63">
        <f t="shared" si="30"/>
        <v>36351</v>
      </c>
    </row>
    <row r="1869" spans="1:27" s="35" customFormat="1">
      <c r="A1869" s="44" t="s">
        <v>73</v>
      </c>
      <c r="B1869" s="44" t="str">
        <f>VLOOKUP(A1869,'CENTROS DE COSTOS'!A:D,2,0)</f>
        <v>0036-0004</v>
      </c>
      <c r="C1869" s="44" t="str">
        <f>VLOOKUP(A1869,'CENTROS DE COSTOS'!A:D,3,0)</f>
        <v>Wompi Centro</v>
      </c>
      <c r="D1869" s="44">
        <v>25181</v>
      </c>
      <c r="E1869" s="44">
        <v>2909002</v>
      </c>
      <c r="F1869" s="44">
        <v>35976</v>
      </c>
      <c r="G1869" s="44" t="s">
        <v>35</v>
      </c>
      <c r="H1869" s="44" t="s">
        <v>620</v>
      </c>
      <c r="I1869" s="44" t="s">
        <v>642</v>
      </c>
      <c r="J1869" s="44" t="s">
        <v>9114</v>
      </c>
      <c r="K1869" s="44" t="s">
        <v>1174</v>
      </c>
      <c r="L1869" s="44" t="s">
        <v>9115</v>
      </c>
      <c r="M1869" s="52">
        <v>45950.68472222222</v>
      </c>
      <c r="N1869" s="52">
        <v>45957.448611111111</v>
      </c>
      <c r="O1869" s="44" t="s">
        <v>37</v>
      </c>
      <c r="P1869" s="44" t="s">
        <v>37</v>
      </c>
      <c r="Q1869" s="44" t="s">
        <v>3805</v>
      </c>
      <c r="R1869" s="44" t="s">
        <v>3806</v>
      </c>
      <c r="S1869" s="44" t="s">
        <v>9116</v>
      </c>
      <c r="T1869" s="44" t="s">
        <v>3828</v>
      </c>
      <c r="U1869" s="44">
        <v>56</v>
      </c>
      <c r="V1869" s="44" t="s">
        <v>43</v>
      </c>
      <c r="W1869" s="44" t="str">
        <f>VLOOKUP(D1869,TIPOLOGIA!A:F,6,0)</f>
        <v>TERRESTRE</v>
      </c>
      <c r="X1869" s="44" t="s">
        <v>8802</v>
      </c>
      <c r="Y1869" s="44">
        <v>1</v>
      </c>
      <c r="Z1869" s="63">
        <f>IF(T1869="SOPORTE_TELEFÓNICO",'TARIFAS 2025'!$B$14,IF(V1869="PRINCIPAL",'TARIFAS 2025'!$B$11,IF(V1869="INTERMEDIA",'TARIFAS 2025'!$C$11,IF(V1869="LEJANA",'TARIFAS 2025'!$D$11))))</f>
        <v>36351</v>
      </c>
      <c r="AA1869" s="63">
        <f t="shared" si="30"/>
        <v>36351</v>
      </c>
    </row>
    <row r="1870" spans="1:27" s="35" customFormat="1">
      <c r="A1870" s="44" t="s">
        <v>79</v>
      </c>
      <c r="B1870" s="44" t="str">
        <f>VLOOKUP(A1870,'CENTROS DE COSTOS'!A:D,2,0)</f>
        <v>0036-0003</v>
      </c>
      <c r="C1870" s="44" t="str">
        <f>VLOOKUP(A1870,'CENTROS DE COSTOS'!A:D,3,0)</f>
        <v>Wompi Suroccidente</v>
      </c>
      <c r="D1870" s="44">
        <v>76248</v>
      </c>
      <c r="E1870" s="44">
        <v>2922178</v>
      </c>
      <c r="F1870" s="44">
        <v>52034</v>
      </c>
      <c r="G1870" s="44" t="s">
        <v>35</v>
      </c>
      <c r="H1870" s="44" t="s">
        <v>1103</v>
      </c>
      <c r="I1870" s="44" t="s">
        <v>1115</v>
      </c>
      <c r="J1870" s="44" t="s">
        <v>9117</v>
      </c>
      <c r="K1870" s="44" t="s">
        <v>1174</v>
      </c>
      <c r="L1870" s="44" t="s">
        <v>9118</v>
      </c>
      <c r="M1870" s="52">
        <v>45953.333333333336</v>
      </c>
      <c r="N1870" s="52">
        <v>45957.449305555558</v>
      </c>
      <c r="O1870" s="44" t="s">
        <v>37</v>
      </c>
      <c r="P1870" s="44" t="s">
        <v>37</v>
      </c>
      <c r="Q1870" s="44" t="s">
        <v>3805</v>
      </c>
      <c r="R1870" s="44" t="s">
        <v>3806</v>
      </c>
      <c r="S1870" s="44" t="s">
        <v>9119</v>
      </c>
      <c r="T1870" s="44" t="s">
        <v>3828</v>
      </c>
      <c r="U1870" s="44">
        <v>56</v>
      </c>
      <c r="V1870" s="44" t="s">
        <v>43</v>
      </c>
      <c r="W1870" s="44" t="str">
        <f>VLOOKUP(D1870,TIPOLOGIA!A:F,6,0)</f>
        <v>TERRESTRE</v>
      </c>
      <c r="X1870" s="44" t="s">
        <v>8802</v>
      </c>
      <c r="Y1870" s="44">
        <v>1</v>
      </c>
      <c r="Z1870" s="63">
        <f>IF(T1870="SOPORTE_TELEFÓNICO",'TARIFAS 2025'!$B$14,IF(V1870="PRINCIPAL",'TARIFAS 2025'!$B$11,IF(V1870="INTERMEDIA",'TARIFAS 2025'!$C$11,IF(V1870="LEJANA",'TARIFAS 2025'!$D$11))))</f>
        <v>36351</v>
      </c>
      <c r="AA1870" s="63">
        <f t="shared" si="30"/>
        <v>36351</v>
      </c>
    </row>
    <row r="1871" spans="1:27" s="35" customFormat="1">
      <c r="A1871" s="44" t="s">
        <v>91</v>
      </c>
      <c r="B1871" s="44" t="str">
        <f>VLOOKUP(A1871,'CENTROS DE COSTOS'!A:D,2,0)</f>
        <v>0036-0001</v>
      </c>
      <c r="C1871" s="44" t="str">
        <f>VLOOKUP(A1871,'CENTROS DE COSTOS'!A:D,3,0)</f>
        <v>Wompi Costa</v>
      </c>
      <c r="D1871" s="44">
        <v>23001</v>
      </c>
      <c r="E1871" s="44">
        <v>2934929</v>
      </c>
      <c r="F1871" s="44">
        <v>40351</v>
      </c>
      <c r="G1871" s="44" t="s">
        <v>35</v>
      </c>
      <c r="H1871" s="44" t="s">
        <v>278</v>
      </c>
      <c r="I1871" s="44" t="s">
        <v>91</v>
      </c>
      <c r="J1871" s="44" t="s">
        <v>9120</v>
      </c>
      <c r="K1871" s="44" t="s">
        <v>1174</v>
      </c>
      <c r="L1871" s="44" t="s">
        <v>9121</v>
      </c>
      <c r="M1871" s="52">
        <v>45957.333333333336</v>
      </c>
      <c r="N1871" s="52">
        <v>45957.453472222223</v>
      </c>
      <c r="O1871" s="44" t="s">
        <v>37</v>
      </c>
      <c r="P1871" s="44" t="s">
        <v>37</v>
      </c>
      <c r="Q1871" s="44" t="s">
        <v>3805</v>
      </c>
      <c r="R1871" s="44" t="s">
        <v>3806</v>
      </c>
      <c r="S1871" s="44" t="s">
        <v>9122</v>
      </c>
      <c r="T1871" s="44" t="s">
        <v>1178</v>
      </c>
      <c r="U1871" s="44">
        <v>48</v>
      </c>
      <c r="V1871" s="44" t="s">
        <v>42</v>
      </c>
      <c r="W1871" s="44" t="str">
        <f>VLOOKUP(D1871,TIPOLOGIA!A:F,6,0)</f>
        <v>TERRESTRE</v>
      </c>
      <c r="X1871" s="44" t="s">
        <v>6743</v>
      </c>
      <c r="Y1871" s="44">
        <v>1</v>
      </c>
      <c r="Z1871" s="63">
        <f>IF(T1871="SOPORTE_TELEFÓNICO",'TARIFAS 2025'!$B$14,IF(V1871="PRINCIPAL",'TARIFAS 2025'!$B$11,IF(V1871="INTERMEDIA",'TARIFAS 2025'!$C$11,IF(V1871="LEJANA",'TARIFAS 2025'!$D$11))))</f>
        <v>31419</v>
      </c>
      <c r="AA1871" s="63">
        <f t="shared" si="30"/>
        <v>31419</v>
      </c>
    </row>
    <row r="1872" spans="1:27" s="35" customFormat="1">
      <c r="A1872" s="44" t="s">
        <v>79</v>
      </c>
      <c r="B1872" s="44" t="str">
        <f>VLOOKUP(A1872,'CENTROS DE COSTOS'!A:D,2,0)</f>
        <v>0036-0003</v>
      </c>
      <c r="C1872" s="44" t="str">
        <f>VLOOKUP(A1872,'CENTROS DE COSTOS'!A:D,3,0)</f>
        <v>Wompi Suroccidente</v>
      </c>
      <c r="D1872" s="44">
        <v>76563</v>
      </c>
      <c r="E1872" s="44">
        <v>2912602</v>
      </c>
      <c r="F1872" s="44">
        <v>78193</v>
      </c>
      <c r="G1872" s="44" t="s">
        <v>35</v>
      </c>
      <c r="H1872" s="44" t="s">
        <v>1103</v>
      </c>
      <c r="I1872" s="44" t="s">
        <v>1125</v>
      </c>
      <c r="J1872" s="44" t="s">
        <v>9123</v>
      </c>
      <c r="K1872" s="44" t="s">
        <v>1174</v>
      </c>
      <c r="L1872" s="44" t="s">
        <v>9124</v>
      </c>
      <c r="M1872" s="52">
        <v>45951.438194444447</v>
      </c>
      <c r="N1872" s="52">
        <v>45957.453472222223</v>
      </c>
      <c r="O1872" s="44" t="s">
        <v>37</v>
      </c>
      <c r="P1872" s="44" t="s">
        <v>37</v>
      </c>
      <c r="Q1872" s="44" t="s">
        <v>3805</v>
      </c>
      <c r="R1872" s="44" t="s">
        <v>3806</v>
      </c>
      <c r="S1872" s="44" t="s">
        <v>9125</v>
      </c>
      <c r="T1872" s="44" t="s">
        <v>3828</v>
      </c>
      <c r="U1872" s="44">
        <v>16</v>
      </c>
      <c r="V1872" s="44" t="s">
        <v>43</v>
      </c>
      <c r="W1872" s="44" t="str">
        <f>VLOOKUP(D1872,TIPOLOGIA!A:F,6,0)</f>
        <v>TERRESTRE</v>
      </c>
      <c r="X1872" s="44" t="s">
        <v>1229</v>
      </c>
      <c r="Y1872" s="44">
        <v>1</v>
      </c>
      <c r="Z1872" s="63">
        <f>IF(T1872="SOPORTE_TELEFÓNICO",'TARIFAS 2025'!$B$14,IF(V1872="PRINCIPAL",'TARIFAS 2025'!$B$11,IF(V1872="INTERMEDIA",'TARIFAS 2025'!$C$11,IF(V1872="LEJANA",'TARIFAS 2025'!$D$11))))</f>
        <v>36351</v>
      </c>
      <c r="AA1872" s="63">
        <f t="shared" si="30"/>
        <v>36351</v>
      </c>
    </row>
    <row r="1873" spans="1:27" s="35" customFormat="1">
      <c r="A1873" s="44" t="s">
        <v>73</v>
      </c>
      <c r="B1873" s="44" t="str">
        <f>VLOOKUP(A1873,'CENTROS DE COSTOS'!A:D,2,0)</f>
        <v>0036-0004</v>
      </c>
      <c r="C1873" s="44" t="str">
        <f>VLOOKUP(A1873,'CENTROS DE COSTOS'!A:D,3,0)</f>
        <v>Wompi Centro</v>
      </c>
      <c r="D1873" s="44">
        <v>25286</v>
      </c>
      <c r="E1873" s="44">
        <v>2914729</v>
      </c>
      <c r="F1873" s="44">
        <v>15348</v>
      </c>
      <c r="G1873" s="44" t="s">
        <v>35</v>
      </c>
      <c r="H1873" s="44" t="s">
        <v>620</v>
      </c>
      <c r="I1873" s="44" t="s">
        <v>652</v>
      </c>
      <c r="J1873" s="44" t="s">
        <v>9126</v>
      </c>
      <c r="K1873" s="44" t="s">
        <v>1174</v>
      </c>
      <c r="L1873" s="44" t="s">
        <v>9127</v>
      </c>
      <c r="M1873" s="52">
        <v>45951.611111111109</v>
      </c>
      <c r="N1873" s="52">
        <v>45957.45416666667</v>
      </c>
      <c r="O1873" s="44" t="s">
        <v>37</v>
      </c>
      <c r="P1873" s="44" t="s">
        <v>37</v>
      </c>
      <c r="Q1873" s="44" t="s">
        <v>3805</v>
      </c>
      <c r="R1873" s="44" t="s">
        <v>3806</v>
      </c>
      <c r="S1873" s="44" t="s">
        <v>9128</v>
      </c>
      <c r="T1873" s="44" t="s">
        <v>3828</v>
      </c>
      <c r="U1873" s="44">
        <v>64</v>
      </c>
      <c r="V1873" s="44" t="s">
        <v>43</v>
      </c>
      <c r="W1873" s="44" t="str">
        <f>VLOOKUP(D1873,TIPOLOGIA!A:F,6,0)</f>
        <v>TERRESTRE</v>
      </c>
      <c r="X1873" s="44" t="s">
        <v>4908</v>
      </c>
      <c r="Y1873" s="44">
        <v>1</v>
      </c>
      <c r="Z1873" s="63">
        <f>IF(T1873="SOPORTE_TELEFÓNICO",'TARIFAS 2025'!$B$14,IF(V1873="PRINCIPAL",'TARIFAS 2025'!$B$11,IF(V1873="INTERMEDIA",'TARIFAS 2025'!$C$11,IF(V1873="LEJANA",'TARIFAS 2025'!$D$11))))</f>
        <v>36351</v>
      </c>
      <c r="AA1873" s="63">
        <f t="shared" si="30"/>
        <v>36351</v>
      </c>
    </row>
    <row r="1874" spans="1:27" s="35" customFormat="1">
      <c r="A1874" s="44" t="s">
        <v>73</v>
      </c>
      <c r="B1874" s="44" t="str">
        <f>VLOOKUP(A1874,'CENTROS DE COSTOS'!A:D,2,0)</f>
        <v>0036-0004</v>
      </c>
      <c r="C1874" s="44" t="str">
        <f>VLOOKUP(A1874,'CENTROS DE COSTOS'!A:D,3,0)</f>
        <v>Wompi Centro</v>
      </c>
      <c r="D1874" s="44">
        <v>25126</v>
      </c>
      <c r="E1874" s="44">
        <v>2920403</v>
      </c>
      <c r="F1874" s="44">
        <v>77795</v>
      </c>
      <c r="G1874" s="44" t="s">
        <v>35</v>
      </c>
      <c r="H1874" s="44" t="s">
        <v>620</v>
      </c>
      <c r="I1874" s="44" t="s">
        <v>635</v>
      </c>
      <c r="J1874" s="44" t="s">
        <v>9129</v>
      </c>
      <c r="K1874" s="44" t="s">
        <v>1174</v>
      </c>
      <c r="L1874" s="44" t="s">
        <v>9130</v>
      </c>
      <c r="M1874" s="52">
        <v>45952.572916666664</v>
      </c>
      <c r="N1874" s="52">
        <v>45957.454861111109</v>
      </c>
      <c r="O1874" s="44" t="s">
        <v>37</v>
      </c>
      <c r="P1874" s="44" t="s">
        <v>37</v>
      </c>
      <c r="Q1874" s="44" t="s">
        <v>3805</v>
      </c>
      <c r="R1874" s="44" t="s">
        <v>3806</v>
      </c>
      <c r="S1874" s="44" t="s">
        <v>9131</v>
      </c>
      <c r="T1874" s="44" t="s">
        <v>3828</v>
      </c>
      <c r="U1874" s="44">
        <v>32</v>
      </c>
      <c r="V1874" s="44" t="s">
        <v>43</v>
      </c>
      <c r="W1874" s="44" t="str">
        <f>VLOOKUP(D1874,TIPOLOGIA!A:F,6,0)</f>
        <v>TERRESTRE</v>
      </c>
      <c r="X1874" s="44" t="s">
        <v>4908</v>
      </c>
      <c r="Y1874" s="44">
        <v>1</v>
      </c>
      <c r="Z1874" s="63">
        <f>IF(T1874="SOPORTE_TELEFÓNICO",'TARIFAS 2025'!$B$14,IF(V1874="PRINCIPAL",'TARIFAS 2025'!$B$11,IF(V1874="INTERMEDIA",'TARIFAS 2025'!$C$11,IF(V1874="LEJANA",'TARIFAS 2025'!$D$11))))</f>
        <v>36351</v>
      </c>
      <c r="AA1874" s="63">
        <f t="shared" si="30"/>
        <v>36351</v>
      </c>
    </row>
    <row r="1875" spans="1:27" s="35" customFormat="1">
      <c r="A1875" s="44" t="s">
        <v>79</v>
      </c>
      <c r="B1875" s="44" t="str">
        <f>VLOOKUP(A1875,'CENTROS DE COSTOS'!A:D,2,0)</f>
        <v>0036-0003</v>
      </c>
      <c r="C1875" s="44" t="str">
        <f>VLOOKUP(A1875,'CENTROS DE COSTOS'!A:D,3,0)</f>
        <v>Wompi Suroccidente</v>
      </c>
      <c r="D1875" s="44">
        <v>19001</v>
      </c>
      <c r="E1875" s="44">
        <v>2919998</v>
      </c>
      <c r="F1875" s="44">
        <v>77247</v>
      </c>
      <c r="G1875" s="44" t="s">
        <v>35</v>
      </c>
      <c r="H1875" s="44" t="s">
        <v>500</v>
      </c>
      <c r="I1875" s="44" t="s">
        <v>95</v>
      </c>
      <c r="J1875" s="44" t="s">
        <v>9132</v>
      </c>
      <c r="K1875" s="44" t="s">
        <v>1174</v>
      </c>
      <c r="L1875" s="44" t="s">
        <v>9133</v>
      </c>
      <c r="M1875" s="52">
        <v>45952.540972222225</v>
      </c>
      <c r="N1875" s="52">
        <v>45957.454861111109</v>
      </c>
      <c r="O1875" s="44" t="s">
        <v>37</v>
      </c>
      <c r="P1875" s="44" t="s">
        <v>37</v>
      </c>
      <c r="Q1875" s="44" t="s">
        <v>3805</v>
      </c>
      <c r="R1875" s="44" t="s">
        <v>3806</v>
      </c>
      <c r="S1875" s="44" t="s">
        <v>9134</v>
      </c>
      <c r="T1875" s="44" t="s">
        <v>1178</v>
      </c>
      <c r="U1875" s="44">
        <v>48</v>
      </c>
      <c r="V1875" s="44" t="s">
        <v>44</v>
      </c>
      <c r="W1875" s="44" t="str">
        <f>VLOOKUP(D1875,TIPOLOGIA!A:F,6,0)</f>
        <v>TERRESTRE</v>
      </c>
      <c r="X1875" s="44" t="s">
        <v>6743</v>
      </c>
      <c r="Y1875" s="44">
        <v>1</v>
      </c>
      <c r="Z1875" s="63">
        <f>IF(T1875="SOPORTE_TELEFÓNICO",'TARIFAS 2025'!$B$14,IF(V1875="PRINCIPAL",'TARIFAS 2025'!$B$11,IF(V1875="INTERMEDIA",'TARIFAS 2025'!$C$11,IF(V1875="LEJANA",'TARIFAS 2025'!$D$11))))</f>
        <v>40250</v>
      </c>
      <c r="AA1875" s="63">
        <f t="shared" si="30"/>
        <v>40250</v>
      </c>
    </row>
    <row r="1876" spans="1:27" s="35" customFormat="1">
      <c r="A1876" s="44" t="s">
        <v>98</v>
      </c>
      <c r="B1876" s="44" t="str">
        <f>VLOOKUP(A1876,'CENTROS DE COSTOS'!A:D,2,0)</f>
        <v>0036-0007</v>
      </c>
      <c r="C1876" s="44" t="str">
        <f>VLOOKUP(A1876,'CENTROS DE COSTOS'!A:D,3,0)</f>
        <v>Wompi Santander</v>
      </c>
      <c r="D1876" s="44">
        <v>15238</v>
      </c>
      <c r="E1876" s="44">
        <v>2914627</v>
      </c>
      <c r="F1876" s="44">
        <v>50324</v>
      </c>
      <c r="G1876" s="44" t="s">
        <v>35</v>
      </c>
      <c r="H1876" s="44" t="s">
        <v>324</v>
      </c>
      <c r="I1876" s="44" t="s">
        <v>354</v>
      </c>
      <c r="J1876" s="44" t="s">
        <v>9135</v>
      </c>
      <c r="K1876" s="44" t="s">
        <v>1174</v>
      </c>
      <c r="L1876" s="44" t="s">
        <v>9136</v>
      </c>
      <c r="M1876" s="52">
        <v>45951.611111111109</v>
      </c>
      <c r="N1876" s="52">
        <v>45957.454861111109</v>
      </c>
      <c r="O1876" s="44" t="s">
        <v>37</v>
      </c>
      <c r="P1876" s="44" t="s">
        <v>37</v>
      </c>
      <c r="Q1876" s="44" t="s">
        <v>3805</v>
      </c>
      <c r="R1876" s="44" t="s">
        <v>3806</v>
      </c>
      <c r="S1876" s="44" t="s">
        <v>9137</v>
      </c>
      <c r="T1876" s="44" t="s">
        <v>3828</v>
      </c>
      <c r="U1876" s="44">
        <v>48</v>
      </c>
      <c r="V1876" s="44" t="s">
        <v>43</v>
      </c>
      <c r="W1876" s="44" t="str">
        <f>VLOOKUP(D1876,TIPOLOGIA!A:F,6,0)</f>
        <v>TERRESTRE</v>
      </c>
      <c r="X1876" s="44" t="s">
        <v>1332</v>
      </c>
      <c r="Y1876" s="44">
        <v>1</v>
      </c>
      <c r="Z1876" s="63">
        <f>IF(T1876="SOPORTE_TELEFÓNICO",'TARIFAS 2025'!$B$14,IF(V1876="PRINCIPAL",'TARIFAS 2025'!$B$11,IF(V1876="INTERMEDIA",'TARIFAS 2025'!$C$11,IF(V1876="LEJANA",'TARIFAS 2025'!$D$11))))</f>
        <v>36351</v>
      </c>
      <c r="AA1876" s="63">
        <f t="shared" si="30"/>
        <v>36351</v>
      </c>
    </row>
    <row r="1877" spans="1:27" s="35" customFormat="1">
      <c r="A1877" s="44" t="s">
        <v>73</v>
      </c>
      <c r="B1877" s="44" t="str">
        <f>VLOOKUP(A1877,'CENTROS DE COSTOS'!A:D,2,0)</f>
        <v>0036-0004</v>
      </c>
      <c r="C1877" s="44" t="str">
        <f>VLOOKUP(A1877,'CENTROS DE COSTOS'!A:D,3,0)</f>
        <v>Wompi Centro</v>
      </c>
      <c r="D1877" s="44">
        <v>25430</v>
      </c>
      <c r="E1877" s="44">
        <v>2912461</v>
      </c>
      <c r="F1877" s="44">
        <v>69258</v>
      </c>
      <c r="G1877" s="44" t="s">
        <v>35</v>
      </c>
      <c r="H1877" s="44" t="s">
        <v>620</v>
      </c>
      <c r="I1877" s="44" t="s">
        <v>676</v>
      </c>
      <c r="J1877" s="44" t="s">
        <v>9138</v>
      </c>
      <c r="K1877" s="44" t="s">
        <v>1174</v>
      </c>
      <c r="L1877" s="44" t="s">
        <v>9139</v>
      </c>
      <c r="M1877" s="52">
        <v>45951.446527777778</v>
      </c>
      <c r="N1877" s="52">
        <v>45957.455555555556</v>
      </c>
      <c r="O1877" s="44" t="s">
        <v>37</v>
      </c>
      <c r="P1877" s="44" t="s">
        <v>37</v>
      </c>
      <c r="Q1877" s="44" t="s">
        <v>3805</v>
      </c>
      <c r="R1877" s="44" t="s">
        <v>3806</v>
      </c>
      <c r="S1877" s="44" t="s">
        <v>9140</v>
      </c>
      <c r="T1877" s="44" t="s">
        <v>3828</v>
      </c>
      <c r="U1877" s="44">
        <v>24</v>
      </c>
      <c r="V1877" s="44" t="s">
        <v>43</v>
      </c>
      <c r="W1877" s="44" t="str">
        <f>VLOOKUP(D1877,TIPOLOGIA!A:F,6,0)</f>
        <v>TERRESTRE</v>
      </c>
      <c r="X1877" s="44" t="s">
        <v>4908</v>
      </c>
      <c r="Y1877" s="44">
        <v>1</v>
      </c>
      <c r="Z1877" s="63">
        <f>IF(T1877="SOPORTE_TELEFÓNICO",'TARIFAS 2025'!$B$14,IF(V1877="PRINCIPAL",'TARIFAS 2025'!$B$11,IF(V1877="INTERMEDIA",'TARIFAS 2025'!$C$11,IF(V1877="LEJANA",'TARIFAS 2025'!$D$11))))</f>
        <v>36351</v>
      </c>
      <c r="AA1877" s="63">
        <f t="shared" si="30"/>
        <v>36351</v>
      </c>
    </row>
    <row r="1878" spans="1:27" s="35" customFormat="1">
      <c r="A1878" s="44" t="s">
        <v>98</v>
      </c>
      <c r="B1878" s="44" t="str">
        <f>VLOOKUP(A1878,'CENTROS DE COSTOS'!A:D,2,0)</f>
        <v>0036-0007</v>
      </c>
      <c r="C1878" s="44" t="str">
        <f>VLOOKUP(A1878,'CENTROS DE COSTOS'!A:D,3,0)</f>
        <v>Wompi Santander</v>
      </c>
      <c r="D1878" s="44">
        <v>15176</v>
      </c>
      <c r="E1878" s="44">
        <v>2915192</v>
      </c>
      <c r="F1878" s="44">
        <v>22279</v>
      </c>
      <c r="G1878" s="44" t="s">
        <v>35</v>
      </c>
      <c r="H1878" s="44" t="s">
        <v>324</v>
      </c>
      <c r="I1878" s="44" t="s">
        <v>340</v>
      </c>
      <c r="J1878" s="44" t="s">
        <v>9141</v>
      </c>
      <c r="K1878" s="44" t="s">
        <v>1174</v>
      </c>
      <c r="L1878" s="44" t="s">
        <v>9142</v>
      </c>
      <c r="M1878" s="52">
        <v>45951.638888888891</v>
      </c>
      <c r="N1878" s="52">
        <v>45957.457638888889</v>
      </c>
      <c r="O1878" s="44" t="s">
        <v>37</v>
      </c>
      <c r="P1878" s="44" t="s">
        <v>37</v>
      </c>
      <c r="Q1878" s="44" t="s">
        <v>3805</v>
      </c>
      <c r="R1878" s="44" t="s">
        <v>3806</v>
      </c>
      <c r="S1878" s="44" t="s">
        <v>9143</v>
      </c>
      <c r="T1878" s="44" t="s">
        <v>3828</v>
      </c>
      <c r="U1878" s="44">
        <v>64</v>
      </c>
      <c r="V1878" s="44" t="s">
        <v>44</v>
      </c>
      <c r="W1878" s="44" t="str">
        <f>VLOOKUP(D1878,TIPOLOGIA!A:F,6,0)</f>
        <v>TERRESTRE</v>
      </c>
      <c r="X1878" s="44" t="s">
        <v>4908</v>
      </c>
      <c r="Y1878" s="44">
        <v>1</v>
      </c>
      <c r="Z1878" s="63">
        <f>IF(T1878="SOPORTE_TELEFÓNICO",'TARIFAS 2025'!$B$14,IF(V1878="PRINCIPAL",'TARIFAS 2025'!$B$11,IF(V1878="INTERMEDIA",'TARIFAS 2025'!$C$11,IF(V1878="LEJANA",'TARIFAS 2025'!$D$11))))</f>
        <v>40250</v>
      </c>
      <c r="AA1878" s="63">
        <f t="shared" si="30"/>
        <v>40250</v>
      </c>
    </row>
    <row r="1879" spans="1:27" s="35" customFormat="1">
      <c r="A1879" s="44" t="s">
        <v>83</v>
      </c>
      <c r="B1879" s="44" t="str">
        <f>VLOOKUP(A1879,'CENTROS DE COSTOS'!A:D,2,0)</f>
        <v>0036-0007</v>
      </c>
      <c r="C1879" s="44" t="str">
        <f>VLOOKUP(A1879,'CENTROS DE COSTOS'!A:D,3,0)</f>
        <v>Wompi Santander</v>
      </c>
      <c r="D1879" s="44">
        <v>54172</v>
      </c>
      <c r="E1879" s="44">
        <v>2931998</v>
      </c>
      <c r="F1879" s="44">
        <v>60860</v>
      </c>
      <c r="G1879" s="44" t="s">
        <v>35</v>
      </c>
      <c r="H1879" s="44" t="s">
        <v>893</v>
      </c>
      <c r="I1879" s="44" t="s">
        <v>901</v>
      </c>
      <c r="J1879" s="44" t="s">
        <v>9144</v>
      </c>
      <c r="K1879" s="44" t="s">
        <v>1174</v>
      </c>
      <c r="L1879" s="44" t="s">
        <v>9145</v>
      </c>
      <c r="M1879" s="52">
        <v>45954.606944444444</v>
      </c>
      <c r="N1879" s="52">
        <v>45957.458333333336</v>
      </c>
      <c r="O1879" s="44" t="s">
        <v>37</v>
      </c>
      <c r="P1879" s="44" t="s">
        <v>37</v>
      </c>
      <c r="Q1879" s="44" t="s">
        <v>8322</v>
      </c>
      <c r="R1879" s="44" t="s">
        <v>8323</v>
      </c>
      <c r="S1879" s="44" t="s">
        <v>9146</v>
      </c>
      <c r="T1879" s="44" t="s">
        <v>2013</v>
      </c>
      <c r="U1879" s="44">
        <v>0</v>
      </c>
      <c r="V1879" s="44" t="s">
        <v>43</v>
      </c>
      <c r="W1879" s="44" t="str">
        <f>VLOOKUP(D1879,TIPOLOGIA!A:F,6,0)</f>
        <v>TERRESTRE</v>
      </c>
      <c r="X1879" s="44" t="s">
        <v>4908</v>
      </c>
      <c r="Y1879" s="44">
        <v>0</v>
      </c>
      <c r="Z1879" s="63">
        <f>IF(T1879="SOPORTE_TELEFÓNICO",'TARIFAS 2025'!$B$14,IF(V1879="PRINCIPAL",'TARIFAS 2025'!$B$11,IF(V1879="INTERMEDIA",'TARIFAS 2025'!$C$11,IF(V1879="LEJANA",'TARIFAS 2025'!$D$11))))</f>
        <v>22000</v>
      </c>
      <c r="AA1879" s="63">
        <f>Z1879</f>
        <v>22000</v>
      </c>
    </row>
    <row r="1880" spans="1:27" s="35" customFormat="1">
      <c r="A1880" s="44" t="s">
        <v>73</v>
      </c>
      <c r="B1880" s="44" t="str">
        <f>VLOOKUP(A1880,'CENTROS DE COSTOS'!A:D,2,0)</f>
        <v>0036-0004</v>
      </c>
      <c r="C1880" s="44" t="str">
        <f>VLOOKUP(A1880,'CENTROS DE COSTOS'!A:D,3,0)</f>
        <v>Wompi Centro</v>
      </c>
      <c r="D1880" s="44">
        <v>25269</v>
      </c>
      <c r="E1880" s="44">
        <v>2921132</v>
      </c>
      <c r="F1880" s="44">
        <v>69571</v>
      </c>
      <c r="G1880" s="44" t="s">
        <v>35</v>
      </c>
      <c r="H1880" s="44" t="s">
        <v>620</v>
      </c>
      <c r="I1880" s="44" t="s">
        <v>649</v>
      </c>
      <c r="J1880" s="44" t="s">
        <v>9147</v>
      </c>
      <c r="K1880" s="44" t="s">
        <v>1174</v>
      </c>
      <c r="L1880" s="44" t="s">
        <v>9148</v>
      </c>
      <c r="M1880" s="52">
        <v>45952.634722222225</v>
      </c>
      <c r="N1880" s="52">
        <v>45957.458333333336</v>
      </c>
      <c r="O1880" s="44" t="s">
        <v>37</v>
      </c>
      <c r="P1880" s="44" t="s">
        <v>37</v>
      </c>
      <c r="Q1880" s="44" t="s">
        <v>3805</v>
      </c>
      <c r="R1880" s="44" t="s">
        <v>3806</v>
      </c>
      <c r="S1880" s="44" t="s">
        <v>9149</v>
      </c>
      <c r="T1880" s="44" t="s">
        <v>3828</v>
      </c>
      <c r="U1880" s="44">
        <v>48</v>
      </c>
      <c r="V1880" s="44" t="s">
        <v>43</v>
      </c>
      <c r="W1880" s="44" t="str">
        <f>VLOOKUP(D1880,TIPOLOGIA!A:F,6,0)</f>
        <v>TERRESTRE</v>
      </c>
      <c r="X1880" s="44" t="s">
        <v>4908</v>
      </c>
      <c r="Y1880" s="44">
        <v>1</v>
      </c>
      <c r="Z1880" s="63">
        <f>IF(T1880="SOPORTE_TELEFÓNICO",'TARIFAS 2025'!$B$14,IF(V1880="PRINCIPAL",'TARIFAS 2025'!$B$11,IF(V1880="INTERMEDIA",'TARIFAS 2025'!$C$11,IF(V1880="LEJANA",'TARIFAS 2025'!$D$11))))</f>
        <v>36351</v>
      </c>
      <c r="AA1880" s="63">
        <f t="shared" si="30"/>
        <v>36351</v>
      </c>
    </row>
    <row r="1881" spans="1:27" s="35" customFormat="1">
      <c r="A1881" s="44" t="s">
        <v>87</v>
      </c>
      <c r="B1881" s="44" t="str">
        <f>VLOOKUP(A1881,'CENTROS DE COSTOS'!A:D,2,0)</f>
        <v>0036-0006</v>
      </c>
      <c r="C1881" s="44" t="str">
        <f>VLOOKUP(A1881,'CENTROS DE COSTOS'!A:D,3,0)</f>
        <v>Wompi Oriente</v>
      </c>
      <c r="D1881" s="44">
        <v>73411</v>
      </c>
      <c r="E1881" s="44">
        <v>2920516</v>
      </c>
      <c r="F1881" s="44">
        <v>59172</v>
      </c>
      <c r="G1881" s="44" t="s">
        <v>35</v>
      </c>
      <c r="H1881" s="44" t="s">
        <v>1058</v>
      </c>
      <c r="I1881" s="44" t="s">
        <v>1082</v>
      </c>
      <c r="J1881" s="44" t="s">
        <v>9150</v>
      </c>
      <c r="K1881" s="44" t="s">
        <v>1174</v>
      </c>
      <c r="L1881" s="44" t="s">
        <v>9151</v>
      </c>
      <c r="M1881" s="52">
        <v>45952.59375</v>
      </c>
      <c r="N1881" s="52">
        <v>45957.459027777775</v>
      </c>
      <c r="O1881" s="44" t="s">
        <v>37</v>
      </c>
      <c r="P1881" s="44" t="s">
        <v>37</v>
      </c>
      <c r="Q1881" s="44" t="s">
        <v>3805</v>
      </c>
      <c r="R1881" s="44" t="s">
        <v>3806</v>
      </c>
      <c r="S1881" s="44" t="s">
        <v>9152</v>
      </c>
      <c r="T1881" s="44" t="s">
        <v>3828</v>
      </c>
      <c r="U1881" s="44">
        <v>64</v>
      </c>
      <c r="V1881" s="44" t="s">
        <v>44</v>
      </c>
      <c r="W1881" s="44" t="str">
        <f>VLOOKUP(D1881,TIPOLOGIA!A:F,6,0)</f>
        <v>TERRESTRE</v>
      </c>
      <c r="X1881" s="44" t="s">
        <v>6743</v>
      </c>
      <c r="Y1881" s="44">
        <v>1</v>
      </c>
      <c r="Z1881" s="63">
        <f>IF(T1881="SOPORTE_TELEFÓNICO",'TARIFAS 2025'!$B$14,IF(V1881="PRINCIPAL",'TARIFAS 2025'!$B$11,IF(V1881="INTERMEDIA",'TARIFAS 2025'!$C$11,IF(V1881="LEJANA",'TARIFAS 2025'!$D$11))))</f>
        <v>40250</v>
      </c>
      <c r="AA1881" s="63">
        <f t="shared" si="30"/>
        <v>40250</v>
      </c>
    </row>
    <row r="1882" spans="1:27" s="35" customFormat="1">
      <c r="A1882" s="44" t="s">
        <v>76</v>
      </c>
      <c r="B1882" s="44" t="str">
        <f>VLOOKUP(A1882,'CENTROS DE COSTOS'!A:D,2,0)</f>
        <v>0036-0007</v>
      </c>
      <c r="C1882" s="44" t="str">
        <f>VLOOKUP(A1882,'CENTROS DE COSTOS'!A:D,3,0)</f>
        <v>Wompi Santander</v>
      </c>
      <c r="D1882" s="44">
        <v>68755</v>
      </c>
      <c r="E1882" s="44">
        <v>2917947</v>
      </c>
      <c r="F1882" s="44">
        <v>34231</v>
      </c>
      <c r="G1882" s="44" t="s">
        <v>35</v>
      </c>
      <c r="H1882" s="44" t="s">
        <v>965</v>
      </c>
      <c r="I1882" s="44" t="s">
        <v>1028</v>
      </c>
      <c r="J1882" s="44" t="s">
        <v>9153</v>
      </c>
      <c r="K1882" s="44" t="s">
        <v>1174</v>
      </c>
      <c r="L1882" s="44" t="s">
        <v>9154</v>
      </c>
      <c r="M1882" s="52">
        <v>45952.388194444444</v>
      </c>
      <c r="N1882" s="52">
        <v>45957.460416666669</v>
      </c>
      <c r="O1882" s="44" t="s">
        <v>37</v>
      </c>
      <c r="P1882" s="44" t="s">
        <v>37</v>
      </c>
      <c r="Q1882" s="44" t="s">
        <v>3805</v>
      </c>
      <c r="R1882" s="44" t="s">
        <v>3806</v>
      </c>
      <c r="S1882" s="44" t="s">
        <v>9155</v>
      </c>
      <c r="T1882" s="44" t="s">
        <v>3828</v>
      </c>
      <c r="U1882" s="44">
        <v>64</v>
      </c>
      <c r="V1882" s="44" t="s">
        <v>44</v>
      </c>
      <c r="W1882" s="44" t="str">
        <f>VLOOKUP(D1882,TIPOLOGIA!A:F,6,0)</f>
        <v>TERRESTRE</v>
      </c>
      <c r="X1882" s="44" t="s">
        <v>6743</v>
      </c>
      <c r="Y1882" s="44">
        <v>1</v>
      </c>
      <c r="Z1882" s="63">
        <f>IF(T1882="SOPORTE_TELEFÓNICO",'TARIFAS 2025'!$B$14,IF(V1882="PRINCIPAL",'TARIFAS 2025'!$B$11,IF(V1882="INTERMEDIA",'TARIFAS 2025'!$C$11,IF(V1882="LEJANA",'TARIFAS 2025'!$D$11))))</f>
        <v>40250</v>
      </c>
      <c r="AA1882" s="63">
        <f t="shared" si="30"/>
        <v>40250</v>
      </c>
    </row>
    <row r="1883" spans="1:27" s="35" customFormat="1">
      <c r="A1883" s="44" t="s">
        <v>98</v>
      </c>
      <c r="B1883" s="44" t="str">
        <f>VLOOKUP(A1883,'CENTROS DE COSTOS'!A:D,2,0)</f>
        <v>0036-0007</v>
      </c>
      <c r="C1883" s="44" t="str">
        <f>VLOOKUP(A1883,'CENTROS DE COSTOS'!A:D,3,0)</f>
        <v>Wompi Santander</v>
      </c>
      <c r="D1883" s="44">
        <v>15238</v>
      </c>
      <c r="E1883" s="44">
        <v>2921565</v>
      </c>
      <c r="F1883" s="44">
        <v>75386</v>
      </c>
      <c r="G1883" s="44" t="s">
        <v>35</v>
      </c>
      <c r="H1883" s="44" t="s">
        <v>324</v>
      </c>
      <c r="I1883" s="44" t="s">
        <v>354</v>
      </c>
      <c r="J1883" s="44" t="s">
        <v>9156</v>
      </c>
      <c r="K1883" s="44" t="s">
        <v>1174</v>
      </c>
      <c r="L1883" s="44" t="s">
        <v>9157</v>
      </c>
      <c r="M1883" s="52">
        <v>45952.663888888892</v>
      </c>
      <c r="N1883" s="52">
        <v>45957.461111111108</v>
      </c>
      <c r="O1883" s="44" t="s">
        <v>37</v>
      </c>
      <c r="P1883" s="44" t="s">
        <v>37</v>
      </c>
      <c r="Q1883" s="44" t="s">
        <v>3805</v>
      </c>
      <c r="R1883" s="44" t="s">
        <v>3806</v>
      </c>
      <c r="S1883" s="44" t="s">
        <v>9158</v>
      </c>
      <c r="T1883" s="44" t="s">
        <v>3828</v>
      </c>
      <c r="U1883" s="44">
        <v>32</v>
      </c>
      <c r="V1883" s="44" t="s">
        <v>43</v>
      </c>
      <c r="W1883" s="44" t="str">
        <f>VLOOKUP(D1883,TIPOLOGIA!A:F,6,0)</f>
        <v>TERRESTRE</v>
      </c>
      <c r="X1883" s="44" t="s">
        <v>6743</v>
      </c>
      <c r="Y1883" s="44">
        <v>1</v>
      </c>
      <c r="Z1883" s="63">
        <f>IF(T1883="SOPORTE_TELEFÓNICO",'TARIFAS 2025'!$B$14,IF(V1883="PRINCIPAL",'TARIFAS 2025'!$B$11,IF(V1883="INTERMEDIA",'TARIFAS 2025'!$C$11,IF(V1883="LEJANA",'TARIFAS 2025'!$D$11))))</f>
        <v>36351</v>
      </c>
      <c r="AA1883" s="63">
        <f t="shared" si="30"/>
        <v>36351</v>
      </c>
    </row>
    <row r="1884" spans="1:27" s="35" customFormat="1">
      <c r="A1884" s="44" t="s">
        <v>91</v>
      </c>
      <c r="B1884" s="44" t="str">
        <f>VLOOKUP(A1884,'CENTROS DE COSTOS'!A:D,2,0)</f>
        <v>0036-0001</v>
      </c>
      <c r="C1884" s="44" t="str">
        <f>VLOOKUP(A1884,'CENTROS DE COSTOS'!A:D,3,0)</f>
        <v>Wompi Costa</v>
      </c>
      <c r="D1884" s="44">
        <v>23001</v>
      </c>
      <c r="E1884" s="44">
        <v>2934877</v>
      </c>
      <c r="F1884" s="44">
        <v>75461</v>
      </c>
      <c r="G1884" s="44" t="s">
        <v>35</v>
      </c>
      <c r="H1884" s="44" t="s">
        <v>278</v>
      </c>
      <c r="I1884" s="44" t="s">
        <v>91</v>
      </c>
      <c r="J1884" s="44" t="s">
        <v>9159</v>
      </c>
      <c r="K1884" s="44" t="s">
        <v>1174</v>
      </c>
      <c r="L1884" s="44" t="s">
        <v>9160</v>
      </c>
      <c r="M1884" s="52">
        <v>45957.333333333336</v>
      </c>
      <c r="N1884" s="52">
        <v>45957.461805555555</v>
      </c>
      <c r="O1884" s="44" t="s">
        <v>37</v>
      </c>
      <c r="P1884" s="44" t="s">
        <v>37</v>
      </c>
      <c r="Q1884" s="44" t="s">
        <v>3805</v>
      </c>
      <c r="R1884" s="44" t="s">
        <v>3806</v>
      </c>
      <c r="S1884" s="44" t="s">
        <v>9161</v>
      </c>
      <c r="T1884" s="44" t="s">
        <v>1178</v>
      </c>
      <c r="U1884" s="44">
        <v>48</v>
      </c>
      <c r="V1884" s="44" t="s">
        <v>42</v>
      </c>
      <c r="W1884" s="44" t="str">
        <f>VLOOKUP(D1884,TIPOLOGIA!A:F,6,0)</f>
        <v>TERRESTRE</v>
      </c>
      <c r="X1884" s="44" t="s">
        <v>6743</v>
      </c>
      <c r="Y1884" s="44">
        <v>1</v>
      </c>
      <c r="Z1884" s="63">
        <f>IF(T1884="SOPORTE_TELEFÓNICO",'TARIFAS 2025'!$B$14,IF(V1884="PRINCIPAL",'TARIFAS 2025'!$B$11,IF(V1884="INTERMEDIA",'TARIFAS 2025'!$C$11,IF(V1884="LEJANA",'TARIFAS 2025'!$D$11))))</f>
        <v>31419</v>
      </c>
      <c r="AA1884" s="63">
        <f t="shared" si="30"/>
        <v>31419</v>
      </c>
    </row>
    <row r="1885" spans="1:27" s="35" customFormat="1">
      <c r="A1885" s="44" t="s">
        <v>92</v>
      </c>
      <c r="B1885" s="44" t="str">
        <f>VLOOKUP(A1885,'CENTROS DE COSTOS'!A:D,2,0)</f>
        <v>0036-0006</v>
      </c>
      <c r="C1885" s="44" t="str">
        <f>VLOOKUP(A1885,'CENTROS DE COSTOS'!A:D,3,0)</f>
        <v>Wompi Oriente</v>
      </c>
      <c r="D1885" s="44">
        <v>41797</v>
      </c>
      <c r="E1885" s="44">
        <v>2919779</v>
      </c>
      <c r="F1885" s="44">
        <v>29955</v>
      </c>
      <c r="G1885" s="44" t="s">
        <v>35</v>
      </c>
      <c r="H1885" s="44" t="s">
        <v>742</v>
      </c>
      <c r="I1885" s="44" t="s">
        <v>772</v>
      </c>
      <c r="J1885" s="44" t="s">
        <v>9162</v>
      </c>
      <c r="K1885" s="44" t="s">
        <v>1174</v>
      </c>
      <c r="L1885" s="44" t="s">
        <v>9163</v>
      </c>
      <c r="M1885" s="52">
        <v>45952.498611111114</v>
      </c>
      <c r="N1885" s="52">
        <v>45957.461805555555</v>
      </c>
      <c r="O1885" s="44" t="s">
        <v>37</v>
      </c>
      <c r="P1885" s="44" t="s">
        <v>37</v>
      </c>
      <c r="Q1885" s="44" t="s">
        <v>3805</v>
      </c>
      <c r="R1885" s="44" t="s">
        <v>3806</v>
      </c>
      <c r="S1885" s="44" t="s">
        <v>9164</v>
      </c>
      <c r="T1885" s="44" t="s">
        <v>3828</v>
      </c>
      <c r="U1885" s="44">
        <v>8</v>
      </c>
      <c r="V1885" s="44" t="s">
        <v>43</v>
      </c>
      <c r="W1885" s="44" t="str">
        <f>VLOOKUP(D1885,TIPOLOGIA!A:F,6,0)</f>
        <v>TERRESTRE</v>
      </c>
      <c r="X1885" s="44" t="s">
        <v>1229</v>
      </c>
      <c r="Y1885" s="44">
        <v>1</v>
      </c>
      <c r="Z1885" s="63">
        <f>IF(T1885="SOPORTE_TELEFÓNICO",'TARIFAS 2025'!$B$14,IF(V1885="PRINCIPAL",'TARIFAS 2025'!$B$11,IF(V1885="INTERMEDIA",'TARIFAS 2025'!$C$11,IF(V1885="LEJANA",'TARIFAS 2025'!$D$11))))</f>
        <v>36351</v>
      </c>
      <c r="AA1885" s="63">
        <f t="shared" si="30"/>
        <v>36351</v>
      </c>
    </row>
    <row r="1886" spans="1:27" s="35" customFormat="1">
      <c r="A1886" s="44" t="s">
        <v>92</v>
      </c>
      <c r="B1886" s="44" t="str">
        <f>VLOOKUP(A1886,'CENTROS DE COSTOS'!A:D,2,0)</f>
        <v>0036-0006</v>
      </c>
      <c r="C1886" s="44" t="str">
        <f>VLOOKUP(A1886,'CENTROS DE COSTOS'!A:D,3,0)</f>
        <v>Wompi Oriente</v>
      </c>
      <c r="D1886" s="44">
        <v>41132</v>
      </c>
      <c r="E1886" s="44">
        <v>2915841</v>
      </c>
      <c r="F1886" s="44">
        <v>64280</v>
      </c>
      <c r="G1886" s="44" t="s">
        <v>35</v>
      </c>
      <c r="H1886" s="44" t="s">
        <v>742</v>
      </c>
      <c r="I1886" s="44" t="s">
        <v>749</v>
      </c>
      <c r="J1886" s="44" t="s">
        <v>9165</v>
      </c>
      <c r="K1886" s="44" t="s">
        <v>1174</v>
      </c>
      <c r="L1886" s="44" t="s">
        <v>9166</v>
      </c>
      <c r="M1886" s="52">
        <v>45951.678472222222</v>
      </c>
      <c r="N1886" s="52">
        <v>45957.461805555555</v>
      </c>
      <c r="O1886" s="44" t="s">
        <v>37</v>
      </c>
      <c r="P1886" s="44" t="s">
        <v>37</v>
      </c>
      <c r="Q1886" s="44" t="s">
        <v>3805</v>
      </c>
      <c r="R1886" s="44" t="s">
        <v>3806</v>
      </c>
      <c r="S1886" s="44" t="s">
        <v>9167</v>
      </c>
      <c r="T1886" s="44" t="s">
        <v>3828</v>
      </c>
      <c r="U1886" s="44">
        <v>24</v>
      </c>
      <c r="V1886" s="44" t="s">
        <v>43</v>
      </c>
      <c r="W1886" s="44" t="str">
        <f>VLOOKUP(D1886,TIPOLOGIA!A:F,6,0)</f>
        <v>TERRESTRE</v>
      </c>
      <c r="X1886" s="44" t="s">
        <v>5226</v>
      </c>
      <c r="Y1886" s="44">
        <v>1</v>
      </c>
      <c r="Z1886" s="63">
        <f>IF(T1886="SOPORTE_TELEFÓNICO",'TARIFAS 2025'!$B$14,IF(V1886="PRINCIPAL",'TARIFAS 2025'!$B$11,IF(V1886="INTERMEDIA",'TARIFAS 2025'!$C$11,IF(V1886="LEJANA",'TARIFAS 2025'!$D$11))))</f>
        <v>36351</v>
      </c>
      <c r="AA1886" s="63">
        <f t="shared" si="30"/>
        <v>36351</v>
      </c>
    </row>
    <row r="1887" spans="1:27" s="35" customFormat="1">
      <c r="A1887" s="44" t="s">
        <v>73</v>
      </c>
      <c r="B1887" s="44" t="str">
        <f>VLOOKUP(A1887,'CENTROS DE COSTOS'!A:D,2,0)</f>
        <v>0036-0004</v>
      </c>
      <c r="C1887" s="44" t="str">
        <f>VLOOKUP(A1887,'CENTROS DE COSTOS'!A:D,3,0)</f>
        <v>Wompi Centro</v>
      </c>
      <c r="D1887" s="44">
        <v>11001</v>
      </c>
      <c r="E1887" s="44">
        <v>2919021</v>
      </c>
      <c r="F1887" s="44">
        <v>24774</v>
      </c>
      <c r="G1887" s="44" t="s">
        <v>35</v>
      </c>
      <c r="H1887" s="44" t="s">
        <v>620</v>
      </c>
      <c r="I1887" s="44" t="s">
        <v>73</v>
      </c>
      <c r="J1887" s="44" t="s">
        <v>9168</v>
      </c>
      <c r="K1887" s="44" t="s">
        <v>1174</v>
      </c>
      <c r="L1887" s="44" t="s">
        <v>9169</v>
      </c>
      <c r="M1887" s="52">
        <v>45952.446527777778</v>
      </c>
      <c r="N1887" s="52">
        <v>45957.462500000001</v>
      </c>
      <c r="O1887" s="44" t="s">
        <v>37</v>
      </c>
      <c r="P1887" s="44" t="s">
        <v>37</v>
      </c>
      <c r="Q1887" s="44" t="s">
        <v>3805</v>
      </c>
      <c r="R1887" s="44" t="s">
        <v>3806</v>
      </c>
      <c r="S1887" s="44" t="s">
        <v>9170</v>
      </c>
      <c r="T1887" s="44" t="s">
        <v>1178</v>
      </c>
      <c r="U1887" s="44">
        <v>24</v>
      </c>
      <c r="V1887" s="44" t="s">
        <v>42</v>
      </c>
      <c r="W1887" s="44" t="str">
        <f>VLOOKUP(D1887,TIPOLOGIA!A:F,6,0)</f>
        <v>TERRESTRE</v>
      </c>
      <c r="X1887" s="44" t="s">
        <v>8802</v>
      </c>
      <c r="Y1887" s="44">
        <v>1</v>
      </c>
      <c r="Z1887" s="63">
        <f>IF(T1887="SOPORTE_TELEFÓNICO",'TARIFAS 2025'!$B$14,IF(V1887="PRINCIPAL",'TARIFAS 2025'!$B$11,IF(V1887="INTERMEDIA",'TARIFAS 2025'!$C$11,IF(V1887="LEJANA",'TARIFAS 2025'!$D$11))))</f>
        <v>31419</v>
      </c>
      <c r="AA1887" s="63">
        <f t="shared" si="30"/>
        <v>31419</v>
      </c>
    </row>
    <row r="1888" spans="1:27" s="35" customFormat="1">
      <c r="A1888" s="44" t="s">
        <v>79</v>
      </c>
      <c r="B1888" s="44" t="str">
        <f>VLOOKUP(A1888,'CENTROS DE COSTOS'!A:D,2,0)</f>
        <v>0036-0003</v>
      </c>
      <c r="C1888" s="44" t="str">
        <f>VLOOKUP(A1888,'CENTROS DE COSTOS'!A:D,3,0)</f>
        <v>Wompi Suroccidente</v>
      </c>
      <c r="D1888" s="44">
        <v>19573</v>
      </c>
      <c r="E1888" s="44">
        <v>2919488</v>
      </c>
      <c r="F1888" s="44">
        <v>33457</v>
      </c>
      <c r="G1888" s="44" t="s">
        <v>35</v>
      </c>
      <c r="H1888" s="44" t="s">
        <v>500</v>
      </c>
      <c r="I1888" s="44" t="s">
        <v>525</v>
      </c>
      <c r="J1888" s="44" t="s">
        <v>9171</v>
      </c>
      <c r="K1888" s="44" t="s">
        <v>1174</v>
      </c>
      <c r="L1888" s="44" t="s">
        <v>9172</v>
      </c>
      <c r="M1888" s="52">
        <v>45952.481944444444</v>
      </c>
      <c r="N1888" s="52">
        <v>45957.463194444441</v>
      </c>
      <c r="O1888" s="44" t="s">
        <v>37</v>
      </c>
      <c r="P1888" s="44" t="s">
        <v>37</v>
      </c>
      <c r="Q1888" s="44" t="s">
        <v>3805</v>
      </c>
      <c r="R1888" s="44" t="s">
        <v>3806</v>
      </c>
      <c r="S1888" s="44" t="s">
        <v>9173</v>
      </c>
      <c r="T1888" s="44" t="s">
        <v>3828</v>
      </c>
      <c r="U1888" s="44">
        <v>64</v>
      </c>
      <c r="V1888" s="44" t="s">
        <v>43</v>
      </c>
      <c r="W1888" s="44" t="str">
        <f>VLOOKUP(D1888,TIPOLOGIA!A:F,6,0)</f>
        <v>TERRESTRE</v>
      </c>
      <c r="X1888" s="44" t="s">
        <v>1451</v>
      </c>
      <c r="Y1888" s="44">
        <v>1</v>
      </c>
      <c r="Z1888" s="63">
        <f>IF(T1888="SOPORTE_TELEFÓNICO",'TARIFAS 2025'!$B$14,IF(V1888="PRINCIPAL",'TARIFAS 2025'!$B$11,IF(V1888="INTERMEDIA",'TARIFAS 2025'!$C$11,IF(V1888="LEJANA",'TARIFAS 2025'!$D$11))))</f>
        <v>36351</v>
      </c>
      <c r="AA1888" s="63">
        <f t="shared" si="30"/>
        <v>36351</v>
      </c>
    </row>
    <row r="1889" spans="1:27" s="35" customFormat="1">
      <c r="A1889" s="44" t="s">
        <v>91</v>
      </c>
      <c r="B1889" s="44" t="str">
        <f>VLOOKUP(A1889,'CENTROS DE COSTOS'!A:D,2,0)</f>
        <v>0036-0001</v>
      </c>
      <c r="C1889" s="44" t="str">
        <f>VLOOKUP(A1889,'CENTROS DE COSTOS'!A:D,3,0)</f>
        <v>Wompi Costa</v>
      </c>
      <c r="D1889" s="44">
        <v>23807</v>
      </c>
      <c r="E1889" s="44">
        <v>2913847</v>
      </c>
      <c r="F1889" s="44">
        <v>78893</v>
      </c>
      <c r="G1889" s="44" t="s">
        <v>35</v>
      </c>
      <c r="H1889" s="44" t="s">
        <v>278</v>
      </c>
      <c r="I1889" s="44" t="s">
        <v>617</v>
      </c>
      <c r="J1889" s="44" t="s">
        <v>9174</v>
      </c>
      <c r="K1889" s="44" t="s">
        <v>1174</v>
      </c>
      <c r="L1889" s="44" t="s">
        <v>9175</v>
      </c>
      <c r="M1889" s="52">
        <v>45951.524305555555</v>
      </c>
      <c r="N1889" s="52">
        <v>45957.463888888888</v>
      </c>
      <c r="O1889" s="44" t="s">
        <v>37</v>
      </c>
      <c r="P1889" s="44" t="s">
        <v>37</v>
      </c>
      <c r="Q1889" s="44" t="s">
        <v>3805</v>
      </c>
      <c r="R1889" s="44" t="s">
        <v>3806</v>
      </c>
      <c r="S1889" s="44" t="s">
        <v>9176</v>
      </c>
      <c r="T1889" s="44" t="s">
        <v>3828</v>
      </c>
      <c r="U1889" s="44">
        <v>16</v>
      </c>
      <c r="V1889" s="44" t="s">
        <v>44</v>
      </c>
      <c r="W1889" s="44" t="str">
        <f>VLOOKUP(D1889,TIPOLOGIA!A:F,6,0)</f>
        <v>TERRESTRE</v>
      </c>
      <c r="X1889" s="44" t="s">
        <v>5226</v>
      </c>
      <c r="Y1889" s="44">
        <v>1</v>
      </c>
      <c r="Z1889" s="63">
        <f>IF(T1889="SOPORTE_TELEFÓNICO",'TARIFAS 2025'!$B$14,IF(V1889="PRINCIPAL",'TARIFAS 2025'!$B$11,IF(V1889="INTERMEDIA",'TARIFAS 2025'!$C$11,IF(V1889="LEJANA",'TARIFAS 2025'!$D$11))))</f>
        <v>40250</v>
      </c>
      <c r="AA1889" s="63">
        <f t="shared" si="30"/>
        <v>40250</v>
      </c>
    </row>
    <row r="1890" spans="1:27" s="35" customFormat="1">
      <c r="A1890" s="44" t="s">
        <v>100</v>
      </c>
      <c r="B1890" s="44" t="str">
        <f>VLOOKUP(A1890,'CENTROS DE COSTOS'!A:D,2,0)</f>
        <v>0036-0006</v>
      </c>
      <c r="C1890" s="44" t="str">
        <f>VLOOKUP(A1890,'CENTROS DE COSTOS'!A:D,3,0)</f>
        <v>Wompi Oriente</v>
      </c>
      <c r="D1890" s="44">
        <v>50006</v>
      </c>
      <c r="E1890" s="44">
        <v>2900433</v>
      </c>
      <c r="F1890" s="44">
        <v>59242</v>
      </c>
      <c r="G1890" s="44" t="s">
        <v>35</v>
      </c>
      <c r="H1890" s="44" t="s">
        <v>816</v>
      </c>
      <c r="I1890" s="44" t="s">
        <v>818</v>
      </c>
      <c r="J1890" s="44" t="s">
        <v>9177</v>
      </c>
      <c r="K1890" s="44" t="s">
        <v>1174</v>
      </c>
      <c r="L1890" s="44" t="s">
        <v>9178</v>
      </c>
      <c r="M1890" s="52">
        <v>45950.333333333336</v>
      </c>
      <c r="N1890" s="52">
        <v>45957.477083333331</v>
      </c>
      <c r="O1890" s="44" t="s">
        <v>37</v>
      </c>
      <c r="P1890" s="44" t="s">
        <v>37</v>
      </c>
      <c r="Q1890" s="44" t="s">
        <v>3805</v>
      </c>
      <c r="R1890" s="44" t="s">
        <v>3806</v>
      </c>
      <c r="S1890" s="44" t="s">
        <v>9179</v>
      </c>
      <c r="T1890" s="44" t="s">
        <v>3828</v>
      </c>
      <c r="U1890" s="44">
        <v>24</v>
      </c>
      <c r="V1890" s="44" t="s">
        <v>43</v>
      </c>
      <c r="W1890" s="44" t="str">
        <f>VLOOKUP(D1890,TIPOLOGIA!A:F,6,0)</f>
        <v>TERRESTRE</v>
      </c>
      <c r="X1890" s="44" t="s">
        <v>8802</v>
      </c>
      <c r="Y1890" s="44">
        <v>1</v>
      </c>
      <c r="Z1890" s="63">
        <f>IF(T1890="SOPORTE_TELEFÓNICO",'TARIFAS 2025'!$B$14,IF(V1890="PRINCIPAL",'TARIFAS 2025'!$B$11,IF(V1890="INTERMEDIA",'TARIFAS 2025'!$C$11,IF(V1890="LEJANA",'TARIFAS 2025'!$D$11))))</f>
        <v>36351</v>
      </c>
      <c r="AA1890" s="63">
        <f t="shared" si="30"/>
        <v>36351</v>
      </c>
    </row>
    <row r="1891" spans="1:27" s="35" customFormat="1">
      <c r="A1891" s="44" t="s">
        <v>76</v>
      </c>
      <c r="B1891" s="44" t="str">
        <f>VLOOKUP(A1891,'CENTROS DE COSTOS'!A:D,2,0)</f>
        <v>0036-0007</v>
      </c>
      <c r="C1891" s="44" t="str">
        <f>VLOOKUP(A1891,'CENTROS DE COSTOS'!A:D,3,0)</f>
        <v>Wompi Santander</v>
      </c>
      <c r="D1891" s="44">
        <v>68679</v>
      </c>
      <c r="E1891" s="44">
        <v>2914565</v>
      </c>
      <c r="F1891" s="44">
        <v>39679</v>
      </c>
      <c r="G1891" s="44" t="s">
        <v>35</v>
      </c>
      <c r="H1891" s="44" t="s">
        <v>965</v>
      </c>
      <c r="I1891" s="44" t="s">
        <v>1022</v>
      </c>
      <c r="J1891" s="44" t="s">
        <v>9180</v>
      </c>
      <c r="K1891" s="44" t="s">
        <v>1174</v>
      </c>
      <c r="L1891" s="44" t="s">
        <v>9181</v>
      </c>
      <c r="M1891" s="52">
        <v>45951.604166666664</v>
      </c>
      <c r="N1891" s="52">
        <v>45957.478472222225</v>
      </c>
      <c r="O1891" s="44" t="s">
        <v>37</v>
      </c>
      <c r="P1891" s="44" t="s">
        <v>37</v>
      </c>
      <c r="Q1891" s="44" t="s">
        <v>3805</v>
      </c>
      <c r="R1891" s="44" t="s">
        <v>3806</v>
      </c>
      <c r="S1891" s="44" t="s">
        <v>9182</v>
      </c>
      <c r="T1891" s="44" t="s">
        <v>3828</v>
      </c>
      <c r="U1891" s="44">
        <v>40</v>
      </c>
      <c r="V1891" s="44" t="s">
        <v>43</v>
      </c>
      <c r="W1891" s="44" t="str">
        <f>VLOOKUP(D1891,TIPOLOGIA!A:F,6,0)</f>
        <v>TERRESTRE</v>
      </c>
      <c r="X1891" s="44" t="s">
        <v>5140</v>
      </c>
      <c r="Y1891" s="44">
        <v>1</v>
      </c>
      <c r="Z1891" s="63">
        <f>IF(T1891="SOPORTE_TELEFÓNICO",'TARIFAS 2025'!$B$14,IF(V1891="PRINCIPAL",'TARIFAS 2025'!$B$11,IF(V1891="INTERMEDIA",'TARIFAS 2025'!$C$11,IF(V1891="LEJANA",'TARIFAS 2025'!$D$11))))</f>
        <v>36351</v>
      </c>
      <c r="AA1891" s="63">
        <f t="shared" si="30"/>
        <v>36351</v>
      </c>
    </row>
    <row r="1892" spans="1:27" s="35" customFormat="1">
      <c r="A1892" s="44" t="s">
        <v>73</v>
      </c>
      <c r="B1892" s="44" t="str">
        <f>VLOOKUP(A1892,'CENTROS DE COSTOS'!A:D,2,0)</f>
        <v>0036-0004</v>
      </c>
      <c r="C1892" s="44" t="str">
        <f>VLOOKUP(A1892,'CENTROS DE COSTOS'!A:D,3,0)</f>
        <v>Wompi Centro</v>
      </c>
      <c r="D1892" s="44">
        <v>25290</v>
      </c>
      <c r="E1892" s="44">
        <v>2928555</v>
      </c>
      <c r="F1892" s="44">
        <v>28815</v>
      </c>
      <c r="G1892" s="44" t="s">
        <v>35</v>
      </c>
      <c r="H1892" s="44" t="s">
        <v>620</v>
      </c>
      <c r="I1892" s="44" t="s">
        <v>654</v>
      </c>
      <c r="J1892" s="44" t="s">
        <v>9183</v>
      </c>
      <c r="K1892" s="44" t="s">
        <v>1174</v>
      </c>
      <c r="L1892" s="44" t="s">
        <v>9184</v>
      </c>
      <c r="M1892" s="52">
        <v>45954.333333333336</v>
      </c>
      <c r="N1892" s="52">
        <v>45957.480555555558</v>
      </c>
      <c r="O1892" s="44" t="s">
        <v>37</v>
      </c>
      <c r="P1892" s="44" t="s">
        <v>37</v>
      </c>
      <c r="Q1892" s="44" t="s">
        <v>3805</v>
      </c>
      <c r="R1892" s="44" t="s">
        <v>3806</v>
      </c>
      <c r="S1892" s="44" t="s">
        <v>9185</v>
      </c>
      <c r="T1892" s="44" t="s">
        <v>3828</v>
      </c>
      <c r="U1892" s="44">
        <v>40</v>
      </c>
      <c r="V1892" s="44" t="s">
        <v>43</v>
      </c>
      <c r="W1892" s="44" t="str">
        <f>VLOOKUP(D1892,TIPOLOGIA!A:F,6,0)</f>
        <v>TERRESTRE</v>
      </c>
      <c r="X1892" s="44" t="s">
        <v>1315</v>
      </c>
      <c r="Y1892" s="44">
        <v>1</v>
      </c>
      <c r="Z1892" s="63">
        <f>IF(T1892="SOPORTE_TELEFÓNICO",'TARIFAS 2025'!$B$14,IF(V1892="PRINCIPAL",'TARIFAS 2025'!$B$11,IF(V1892="INTERMEDIA",'TARIFAS 2025'!$C$11,IF(V1892="LEJANA",'TARIFAS 2025'!$D$11))))</f>
        <v>36351</v>
      </c>
      <c r="AA1892" s="63">
        <f t="shared" si="30"/>
        <v>36351</v>
      </c>
    </row>
    <row r="1893" spans="1:27" s="35" customFormat="1">
      <c r="A1893" s="44" t="s">
        <v>83</v>
      </c>
      <c r="B1893" s="44" t="str">
        <f>VLOOKUP(A1893,'CENTROS DE COSTOS'!A:D,2,0)</f>
        <v>0036-0007</v>
      </c>
      <c r="C1893" s="44" t="str">
        <f>VLOOKUP(A1893,'CENTROS DE COSTOS'!A:D,3,0)</f>
        <v>Wompi Santander</v>
      </c>
      <c r="D1893" s="44">
        <v>54239</v>
      </c>
      <c r="E1893" s="44">
        <v>2923314</v>
      </c>
      <c r="F1893" s="44">
        <v>15003</v>
      </c>
      <c r="G1893" s="44" t="s">
        <v>35</v>
      </c>
      <c r="H1893" s="44" t="s">
        <v>893</v>
      </c>
      <c r="I1893" s="44" t="s">
        <v>905</v>
      </c>
      <c r="J1893" s="44" t="s">
        <v>9186</v>
      </c>
      <c r="K1893" s="44" t="s">
        <v>1174</v>
      </c>
      <c r="L1893" s="44" t="s">
        <v>9187</v>
      </c>
      <c r="M1893" s="52">
        <v>45953.333333333336</v>
      </c>
      <c r="N1893" s="52">
        <v>45957.480555555558</v>
      </c>
      <c r="O1893" s="44" t="s">
        <v>37</v>
      </c>
      <c r="P1893" s="44" t="s">
        <v>37</v>
      </c>
      <c r="Q1893" s="44" t="s">
        <v>3805</v>
      </c>
      <c r="R1893" s="44" t="s">
        <v>3806</v>
      </c>
      <c r="S1893" s="44" t="s">
        <v>9188</v>
      </c>
      <c r="T1893" s="44" t="s">
        <v>3828</v>
      </c>
      <c r="U1893" s="44">
        <v>40</v>
      </c>
      <c r="V1893" s="44" t="s">
        <v>43</v>
      </c>
      <c r="W1893" s="44" t="str">
        <f>VLOOKUP(D1893,TIPOLOGIA!A:F,6,0)</f>
        <v>TERRESTRE</v>
      </c>
      <c r="X1893" s="44" t="s">
        <v>3483</v>
      </c>
      <c r="Y1893" s="44">
        <v>1</v>
      </c>
      <c r="Z1893" s="63">
        <f>IF(T1893="SOPORTE_TELEFÓNICO",'TARIFAS 2025'!$B$14,IF(V1893="PRINCIPAL",'TARIFAS 2025'!$B$11,IF(V1893="INTERMEDIA",'TARIFAS 2025'!$C$11,IF(V1893="LEJANA",'TARIFAS 2025'!$D$11))))</f>
        <v>36351</v>
      </c>
      <c r="AA1893" s="63">
        <f t="shared" si="30"/>
        <v>36351</v>
      </c>
    </row>
    <row r="1894" spans="1:27" s="35" customFormat="1">
      <c r="A1894" s="44" t="s">
        <v>73</v>
      </c>
      <c r="B1894" s="44" t="str">
        <f>VLOOKUP(A1894,'CENTROS DE COSTOS'!A:D,2,0)</f>
        <v>0036-0004</v>
      </c>
      <c r="C1894" s="44" t="str">
        <f>VLOOKUP(A1894,'CENTROS DE COSTOS'!A:D,3,0)</f>
        <v>Wompi Centro</v>
      </c>
      <c r="D1894" s="44">
        <v>25430</v>
      </c>
      <c r="E1894" s="44">
        <v>2922533</v>
      </c>
      <c r="F1894" s="44">
        <v>76734</v>
      </c>
      <c r="G1894" s="44" t="s">
        <v>35</v>
      </c>
      <c r="H1894" s="44" t="s">
        <v>620</v>
      </c>
      <c r="I1894" s="44" t="s">
        <v>676</v>
      </c>
      <c r="J1894" s="44" t="s">
        <v>9189</v>
      </c>
      <c r="K1894" s="44" t="s">
        <v>1174</v>
      </c>
      <c r="L1894" s="44" t="s">
        <v>9190</v>
      </c>
      <c r="M1894" s="52">
        <v>45953.333333333336</v>
      </c>
      <c r="N1894" s="52">
        <v>45957.482638888891</v>
      </c>
      <c r="O1894" s="44" t="s">
        <v>37</v>
      </c>
      <c r="P1894" s="44" t="s">
        <v>37</v>
      </c>
      <c r="Q1894" s="44" t="s">
        <v>3805</v>
      </c>
      <c r="R1894" s="44" t="s">
        <v>3806</v>
      </c>
      <c r="S1894" s="44" t="s">
        <v>9191</v>
      </c>
      <c r="T1894" s="44" t="s">
        <v>3828</v>
      </c>
      <c r="U1894" s="44">
        <v>48</v>
      </c>
      <c r="V1894" s="44" t="s">
        <v>43</v>
      </c>
      <c r="W1894" s="44" t="str">
        <f>VLOOKUP(D1894,TIPOLOGIA!A:F,6,0)</f>
        <v>TERRESTRE</v>
      </c>
      <c r="X1894" s="44" t="s">
        <v>1372</v>
      </c>
      <c r="Y1894" s="44">
        <v>1</v>
      </c>
      <c r="Z1894" s="63">
        <f>IF(T1894="SOPORTE_TELEFÓNICO",'TARIFAS 2025'!$B$14,IF(V1894="PRINCIPAL",'TARIFAS 2025'!$B$11,IF(V1894="INTERMEDIA",'TARIFAS 2025'!$C$11,IF(V1894="LEJANA",'TARIFAS 2025'!$D$11))))</f>
        <v>36351</v>
      </c>
      <c r="AA1894" s="63">
        <f t="shared" si="30"/>
        <v>36351</v>
      </c>
    </row>
    <row r="1895" spans="1:27" s="35" customFormat="1">
      <c r="A1895" s="44" t="s">
        <v>99</v>
      </c>
      <c r="B1895" s="44" t="str">
        <f>VLOOKUP(A1895,'CENTROS DE COSTOS'!A:D,2,0)</f>
        <v>0036-0001</v>
      </c>
      <c r="C1895" s="44" t="str">
        <f>VLOOKUP(A1895,'CENTROS DE COSTOS'!A:D,3,0)</f>
        <v>Wompi Costa</v>
      </c>
      <c r="D1895" s="44">
        <v>20001</v>
      </c>
      <c r="E1895" s="44">
        <v>2934637</v>
      </c>
      <c r="F1895" s="44">
        <v>56393</v>
      </c>
      <c r="G1895" s="44" t="s">
        <v>35</v>
      </c>
      <c r="H1895" s="44" t="s">
        <v>538</v>
      </c>
      <c r="I1895" s="44" t="s">
        <v>99</v>
      </c>
      <c r="J1895" s="44" t="s">
        <v>9192</v>
      </c>
      <c r="K1895" s="44" t="s">
        <v>1174</v>
      </c>
      <c r="L1895" s="44" t="s">
        <v>9193</v>
      </c>
      <c r="M1895" s="52">
        <v>45957.333333333336</v>
      </c>
      <c r="N1895" s="52">
        <v>45957.487500000003</v>
      </c>
      <c r="O1895" s="44" t="s">
        <v>37</v>
      </c>
      <c r="P1895" s="44" t="s">
        <v>37</v>
      </c>
      <c r="Q1895" s="44" t="s">
        <v>3805</v>
      </c>
      <c r="R1895" s="44" t="s">
        <v>3806</v>
      </c>
      <c r="S1895" s="44" t="s">
        <v>9194</v>
      </c>
      <c r="T1895" s="44" t="s">
        <v>1178</v>
      </c>
      <c r="U1895" s="44">
        <v>64</v>
      </c>
      <c r="V1895" s="44" t="s">
        <v>42</v>
      </c>
      <c r="W1895" s="44" t="str">
        <f>VLOOKUP(D1895,TIPOLOGIA!A:F,6,0)</f>
        <v>TERRESTRE</v>
      </c>
      <c r="X1895" s="44" t="s">
        <v>1509</v>
      </c>
      <c r="Y1895" s="44">
        <v>1</v>
      </c>
      <c r="Z1895" s="63">
        <f>IF(T1895="SOPORTE_TELEFÓNICO",'TARIFAS 2025'!$B$14,IF(V1895="PRINCIPAL",'TARIFAS 2025'!$B$11,IF(V1895="INTERMEDIA",'TARIFAS 2025'!$C$11,IF(V1895="LEJANA",'TARIFAS 2025'!$D$11))))</f>
        <v>31419</v>
      </c>
      <c r="AA1895" s="63">
        <f t="shared" si="30"/>
        <v>31419</v>
      </c>
    </row>
    <row r="1896" spans="1:27" s="35" customFormat="1">
      <c r="A1896" s="44" t="s">
        <v>92</v>
      </c>
      <c r="B1896" s="44" t="str">
        <f>VLOOKUP(A1896,'CENTROS DE COSTOS'!A:D,2,0)</f>
        <v>0036-0006</v>
      </c>
      <c r="C1896" s="44" t="str">
        <f>VLOOKUP(A1896,'CENTROS DE COSTOS'!A:D,3,0)</f>
        <v>Wompi Oriente</v>
      </c>
      <c r="D1896" s="44">
        <v>18592</v>
      </c>
      <c r="E1896" s="44">
        <v>2934428</v>
      </c>
      <c r="F1896" s="44">
        <v>75593</v>
      </c>
      <c r="G1896" s="44" t="s">
        <v>35</v>
      </c>
      <c r="H1896" s="44" t="s">
        <v>468</v>
      </c>
      <c r="I1896" s="44" t="s">
        <v>469</v>
      </c>
      <c r="J1896" s="44" t="s">
        <v>9195</v>
      </c>
      <c r="K1896" s="44" t="s">
        <v>1174</v>
      </c>
      <c r="L1896" s="44" t="s">
        <v>9196</v>
      </c>
      <c r="M1896" s="52">
        <v>45957.333333333336</v>
      </c>
      <c r="N1896" s="52">
        <v>45957.488888888889</v>
      </c>
      <c r="O1896" s="44" t="s">
        <v>37</v>
      </c>
      <c r="P1896" s="44" t="s">
        <v>37</v>
      </c>
      <c r="Q1896" s="44" t="s">
        <v>3805</v>
      </c>
      <c r="R1896" s="44" t="s">
        <v>3806</v>
      </c>
      <c r="S1896" s="44" t="s">
        <v>9197</v>
      </c>
      <c r="T1896" s="44" t="s">
        <v>1178</v>
      </c>
      <c r="U1896" s="44">
        <v>32</v>
      </c>
      <c r="V1896" s="44" t="s">
        <v>44</v>
      </c>
      <c r="W1896" s="44" t="str">
        <f>VLOOKUP(D1896,TIPOLOGIA!A:F,6,0)</f>
        <v>TERRESTRE</v>
      </c>
      <c r="X1896" s="44" t="s">
        <v>1253</v>
      </c>
      <c r="Y1896" s="44">
        <v>1</v>
      </c>
      <c r="Z1896" s="63">
        <f>IF(T1896="SOPORTE_TELEFÓNICO",'TARIFAS 2025'!$B$14,IF(V1896="PRINCIPAL",'TARIFAS 2025'!$B$11,IF(V1896="INTERMEDIA",'TARIFAS 2025'!$C$11,IF(V1896="LEJANA",'TARIFAS 2025'!$D$11))))</f>
        <v>40250</v>
      </c>
      <c r="AA1896" s="63">
        <f t="shared" si="30"/>
        <v>40250</v>
      </c>
    </row>
    <row r="1897" spans="1:27" s="35" customFormat="1">
      <c r="A1897" s="44" t="s">
        <v>91</v>
      </c>
      <c r="B1897" s="44" t="str">
        <f>VLOOKUP(A1897,'CENTROS DE COSTOS'!A:D,2,0)</f>
        <v>0036-0001</v>
      </c>
      <c r="C1897" s="44" t="str">
        <f>VLOOKUP(A1897,'CENTROS DE COSTOS'!A:D,3,0)</f>
        <v>Wompi Costa</v>
      </c>
      <c r="D1897" s="44">
        <v>23001</v>
      </c>
      <c r="E1897" s="44">
        <v>2934937</v>
      </c>
      <c r="F1897" s="44">
        <v>70053</v>
      </c>
      <c r="G1897" s="44" t="s">
        <v>35</v>
      </c>
      <c r="H1897" s="44" t="s">
        <v>278</v>
      </c>
      <c r="I1897" s="44" t="s">
        <v>91</v>
      </c>
      <c r="J1897" s="44" t="s">
        <v>9198</v>
      </c>
      <c r="K1897" s="44" t="s">
        <v>1174</v>
      </c>
      <c r="L1897" s="44" t="s">
        <v>9199</v>
      </c>
      <c r="M1897" s="52">
        <v>45957.333333333336</v>
      </c>
      <c r="N1897" s="52">
        <v>45957.489583333336</v>
      </c>
      <c r="O1897" s="44" t="s">
        <v>37</v>
      </c>
      <c r="P1897" s="44" t="s">
        <v>37</v>
      </c>
      <c r="Q1897" s="44" t="s">
        <v>3805</v>
      </c>
      <c r="R1897" s="44" t="s">
        <v>3806</v>
      </c>
      <c r="S1897" s="44" t="s">
        <v>9200</v>
      </c>
      <c r="T1897" s="44" t="s">
        <v>1178</v>
      </c>
      <c r="U1897" s="44">
        <v>32</v>
      </c>
      <c r="V1897" s="44" t="s">
        <v>42</v>
      </c>
      <c r="W1897" s="44" t="str">
        <f>VLOOKUP(D1897,TIPOLOGIA!A:F,6,0)</f>
        <v>TERRESTRE</v>
      </c>
      <c r="X1897" s="44" t="s">
        <v>1515</v>
      </c>
      <c r="Y1897" s="44">
        <v>1</v>
      </c>
      <c r="Z1897" s="63">
        <f>IF(T1897="SOPORTE_TELEFÓNICO",'TARIFAS 2025'!$B$14,IF(V1897="PRINCIPAL",'TARIFAS 2025'!$B$11,IF(V1897="INTERMEDIA",'TARIFAS 2025'!$C$11,IF(V1897="LEJANA",'TARIFAS 2025'!$D$11))))</f>
        <v>31419</v>
      </c>
      <c r="AA1897" s="63">
        <f t="shared" si="30"/>
        <v>31419</v>
      </c>
    </row>
    <row r="1898" spans="1:27" s="35" customFormat="1">
      <c r="A1898" s="44" t="s">
        <v>73</v>
      </c>
      <c r="B1898" s="44" t="str">
        <f>VLOOKUP(A1898,'CENTROS DE COSTOS'!A:D,2,0)</f>
        <v>0036-0004</v>
      </c>
      <c r="C1898" s="44" t="str">
        <f>VLOOKUP(A1898,'CENTROS DE COSTOS'!A:D,3,0)</f>
        <v>Wompi Centro</v>
      </c>
      <c r="D1898" s="44">
        <v>25754</v>
      </c>
      <c r="E1898" s="44">
        <v>2935744</v>
      </c>
      <c r="F1898" s="44">
        <v>79654</v>
      </c>
      <c r="G1898" s="44" t="s">
        <v>35</v>
      </c>
      <c r="H1898" s="44" t="s">
        <v>620</v>
      </c>
      <c r="I1898" s="44" t="s">
        <v>700</v>
      </c>
      <c r="J1898" s="44" t="s">
        <v>9201</v>
      </c>
      <c r="K1898" s="44" t="s">
        <v>1174</v>
      </c>
      <c r="L1898" s="44" t="s">
        <v>9202</v>
      </c>
      <c r="M1898" s="52">
        <v>45957.333333333336</v>
      </c>
      <c r="N1898" s="52">
        <v>45957.490972222222</v>
      </c>
      <c r="O1898" s="44" t="s">
        <v>37</v>
      </c>
      <c r="P1898" s="44" t="s">
        <v>37</v>
      </c>
      <c r="Q1898" s="44" t="s">
        <v>3805</v>
      </c>
      <c r="R1898" s="44" t="s">
        <v>3806</v>
      </c>
      <c r="S1898" s="44" t="s">
        <v>9203</v>
      </c>
      <c r="T1898" s="44" t="s">
        <v>1178</v>
      </c>
      <c r="U1898" s="44">
        <v>16</v>
      </c>
      <c r="V1898" s="44" t="s">
        <v>42</v>
      </c>
      <c r="W1898" s="44" t="str">
        <f>VLOOKUP(D1898,TIPOLOGIA!A:F,6,0)</f>
        <v>TERRESTRE</v>
      </c>
      <c r="X1898" s="44" t="s">
        <v>1229</v>
      </c>
      <c r="Y1898" s="44">
        <v>1</v>
      </c>
      <c r="Z1898" s="63">
        <f>IF(T1898="SOPORTE_TELEFÓNICO",'TARIFAS 2025'!$B$14,IF(V1898="PRINCIPAL",'TARIFAS 2025'!$B$11,IF(V1898="INTERMEDIA",'TARIFAS 2025'!$C$11,IF(V1898="LEJANA",'TARIFAS 2025'!$D$11))))</f>
        <v>31419</v>
      </c>
      <c r="AA1898" s="63">
        <f t="shared" si="30"/>
        <v>31419</v>
      </c>
    </row>
    <row r="1899" spans="1:27" s="35" customFormat="1">
      <c r="A1899" s="44" t="s">
        <v>73</v>
      </c>
      <c r="B1899" s="44" t="str">
        <f>VLOOKUP(A1899,'CENTROS DE COSTOS'!A:D,2,0)</f>
        <v>0036-0004</v>
      </c>
      <c r="C1899" s="44" t="str">
        <f>VLOOKUP(A1899,'CENTROS DE COSTOS'!A:D,3,0)</f>
        <v>Wompi Centro</v>
      </c>
      <c r="D1899" s="44">
        <v>11001</v>
      </c>
      <c r="E1899" s="44">
        <v>2925861</v>
      </c>
      <c r="F1899" s="44">
        <v>47800</v>
      </c>
      <c r="G1899" s="44" t="s">
        <v>35</v>
      </c>
      <c r="H1899" s="44" t="s">
        <v>620</v>
      </c>
      <c r="I1899" s="44" t="s">
        <v>73</v>
      </c>
      <c r="J1899" s="44" t="s">
        <v>2975</v>
      </c>
      <c r="K1899" s="44" t="s">
        <v>1174</v>
      </c>
      <c r="L1899" s="44" t="s">
        <v>9204</v>
      </c>
      <c r="M1899" s="52">
        <v>45953.499305555553</v>
      </c>
      <c r="N1899" s="52">
        <v>45957.492361111108</v>
      </c>
      <c r="O1899" s="44" t="s">
        <v>37</v>
      </c>
      <c r="P1899" s="44" t="s">
        <v>37</v>
      </c>
      <c r="Q1899" s="44" t="s">
        <v>4094</v>
      </c>
      <c r="R1899" s="44" t="s">
        <v>4095</v>
      </c>
      <c r="S1899" s="44" t="s">
        <v>9205</v>
      </c>
      <c r="T1899" s="44" t="s">
        <v>1178</v>
      </c>
      <c r="U1899" s="44">
        <v>64</v>
      </c>
      <c r="V1899" s="44" t="s">
        <v>42</v>
      </c>
      <c r="W1899" s="44" t="str">
        <f>VLOOKUP(D1899,TIPOLOGIA!A:F,6,0)</f>
        <v>TERRESTRE</v>
      </c>
      <c r="X1899" s="44" t="s">
        <v>2449</v>
      </c>
      <c r="Y1899" s="44">
        <v>1</v>
      </c>
      <c r="Z1899" s="63">
        <f>IF(T1899="SOPORTE_TELEFÓNICO",'TARIFAS 2025'!$B$14,IF(V1899="PRINCIPAL",'TARIFAS 2025'!$B$11,IF(V1899="INTERMEDIA",'TARIFAS 2025'!$C$11,IF(V1899="LEJANA",'TARIFAS 2025'!$D$11))))</f>
        <v>31419</v>
      </c>
      <c r="AA1899" s="63">
        <f t="shared" si="30"/>
        <v>31419</v>
      </c>
    </row>
    <row r="1900" spans="1:27" s="35" customFormat="1">
      <c r="A1900" s="44" t="s">
        <v>100</v>
      </c>
      <c r="B1900" s="44" t="str">
        <f>VLOOKUP(A1900,'CENTROS DE COSTOS'!A:D,2,0)</f>
        <v>0036-0006</v>
      </c>
      <c r="C1900" s="44" t="str">
        <f>VLOOKUP(A1900,'CENTROS DE COSTOS'!A:D,3,0)</f>
        <v>Wompi Oriente</v>
      </c>
      <c r="D1900" s="44">
        <v>50001</v>
      </c>
      <c r="E1900" s="44">
        <v>2881547</v>
      </c>
      <c r="F1900" s="44">
        <v>74587</v>
      </c>
      <c r="G1900" s="44" t="s">
        <v>35</v>
      </c>
      <c r="H1900" s="44" t="s">
        <v>816</v>
      </c>
      <c r="I1900" s="44" t="s">
        <v>100</v>
      </c>
      <c r="J1900" s="44" t="s">
        <v>9206</v>
      </c>
      <c r="K1900" s="44" t="s">
        <v>1174</v>
      </c>
      <c r="L1900" s="44" t="s">
        <v>9207</v>
      </c>
      <c r="M1900" s="52">
        <v>45945.333333333336</v>
      </c>
      <c r="N1900" s="52">
        <v>45957.493750000001</v>
      </c>
      <c r="O1900" s="44" t="s">
        <v>37</v>
      </c>
      <c r="P1900" s="44" t="s">
        <v>37</v>
      </c>
      <c r="Q1900" s="44" t="s">
        <v>3805</v>
      </c>
      <c r="R1900" s="44" t="s">
        <v>3806</v>
      </c>
      <c r="S1900" s="44" t="s">
        <v>9208</v>
      </c>
      <c r="T1900" s="44" t="s">
        <v>1178</v>
      </c>
      <c r="U1900" s="44">
        <v>16</v>
      </c>
      <c r="V1900" s="44" t="s">
        <v>42</v>
      </c>
      <c r="W1900" s="44" t="str">
        <f>VLOOKUP(D1900,TIPOLOGIA!A:F,6,0)</f>
        <v>TERRESTRE</v>
      </c>
      <c r="X1900" s="44" t="s">
        <v>1360</v>
      </c>
      <c r="Y1900" s="44">
        <v>1</v>
      </c>
      <c r="Z1900" s="63">
        <f>IF(T1900="SOPORTE_TELEFÓNICO",'TARIFAS 2025'!$B$14,IF(V1900="PRINCIPAL",'TARIFAS 2025'!$B$11,IF(V1900="INTERMEDIA",'TARIFAS 2025'!$C$11,IF(V1900="LEJANA",'TARIFAS 2025'!$D$11))))</f>
        <v>31419</v>
      </c>
      <c r="AA1900" s="63">
        <f t="shared" si="30"/>
        <v>31419</v>
      </c>
    </row>
    <row r="1901" spans="1:27" s="35" customFormat="1">
      <c r="A1901" s="44" t="s">
        <v>79</v>
      </c>
      <c r="B1901" s="44" t="str">
        <f>VLOOKUP(A1901,'CENTROS DE COSTOS'!A:D,2,0)</f>
        <v>0036-0003</v>
      </c>
      <c r="C1901" s="44" t="str">
        <f>VLOOKUP(A1901,'CENTROS DE COSTOS'!A:D,3,0)</f>
        <v>Wompi Suroccidente</v>
      </c>
      <c r="D1901" s="44">
        <v>19001</v>
      </c>
      <c r="E1901" s="44">
        <v>2915556</v>
      </c>
      <c r="F1901" s="44">
        <v>51292</v>
      </c>
      <c r="G1901" s="44" t="s">
        <v>35</v>
      </c>
      <c r="H1901" s="44" t="s">
        <v>500</v>
      </c>
      <c r="I1901" s="44" t="s">
        <v>95</v>
      </c>
      <c r="J1901" s="44" t="s">
        <v>9209</v>
      </c>
      <c r="K1901" s="44" t="s">
        <v>1174</v>
      </c>
      <c r="L1901" s="44" t="s">
        <v>9210</v>
      </c>
      <c r="M1901" s="52">
        <v>45951.675000000003</v>
      </c>
      <c r="N1901" s="52">
        <v>45957.494444444441</v>
      </c>
      <c r="O1901" s="44" t="s">
        <v>37</v>
      </c>
      <c r="P1901" s="44" t="s">
        <v>37</v>
      </c>
      <c r="Q1901" s="44" t="s">
        <v>3805</v>
      </c>
      <c r="R1901" s="44" t="s">
        <v>3806</v>
      </c>
      <c r="S1901" s="44" t="s">
        <v>9211</v>
      </c>
      <c r="T1901" s="44" t="s">
        <v>1178</v>
      </c>
      <c r="U1901" s="44">
        <v>24</v>
      </c>
      <c r="V1901" s="44" t="s">
        <v>44</v>
      </c>
      <c r="W1901" s="44" t="str">
        <f>VLOOKUP(D1901,TIPOLOGIA!A:F,6,0)</f>
        <v>TERRESTRE</v>
      </c>
      <c r="X1901" s="44" t="s">
        <v>1223</v>
      </c>
      <c r="Y1901" s="44">
        <v>1</v>
      </c>
      <c r="Z1901" s="63">
        <f>IF(T1901="SOPORTE_TELEFÓNICO",'TARIFAS 2025'!$B$14,IF(V1901="PRINCIPAL",'TARIFAS 2025'!$B$11,IF(V1901="INTERMEDIA",'TARIFAS 2025'!$C$11,IF(V1901="LEJANA",'TARIFAS 2025'!$D$11))))</f>
        <v>40250</v>
      </c>
      <c r="AA1901" s="63">
        <f t="shared" si="30"/>
        <v>40250</v>
      </c>
    </row>
    <row r="1902" spans="1:27" s="35" customFormat="1">
      <c r="A1902" s="44" t="s">
        <v>73</v>
      </c>
      <c r="B1902" s="44" t="str">
        <f>VLOOKUP(A1902,'CENTROS DE COSTOS'!A:D,2,0)</f>
        <v>0036-0004</v>
      </c>
      <c r="C1902" s="44" t="str">
        <f>VLOOKUP(A1902,'CENTROS DE COSTOS'!A:D,3,0)</f>
        <v>Wompi Centro</v>
      </c>
      <c r="D1902" s="44">
        <v>11001</v>
      </c>
      <c r="E1902" s="44">
        <v>2869497</v>
      </c>
      <c r="F1902" s="44">
        <v>43594</v>
      </c>
      <c r="G1902" s="44" t="s">
        <v>35</v>
      </c>
      <c r="H1902" s="44" t="s">
        <v>620</v>
      </c>
      <c r="I1902" s="44" t="s">
        <v>2057</v>
      </c>
      <c r="J1902" s="44" t="s">
        <v>2656</v>
      </c>
      <c r="K1902" s="44" t="s">
        <v>1174</v>
      </c>
      <c r="L1902" s="44" t="s">
        <v>9212</v>
      </c>
      <c r="M1902" s="52">
        <v>45940.536805555559</v>
      </c>
      <c r="N1902" s="52">
        <v>45957.495833333334</v>
      </c>
      <c r="O1902" s="44" t="s">
        <v>37</v>
      </c>
      <c r="P1902" s="44" t="s">
        <v>37</v>
      </c>
      <c r="Q1902" s="44" t="s">
        <v>3805</v>
      </c>
      <c r="R1902" s="44" t="s">
        <v>3806</v>
      </c>
      <c r="S1902" s="44" t="s">
        <v>9213</v>
      </c>
      <c r="T1902" s="44" t="s">
        <v>1178</v>
      </c>
      <c r="U1902" s="44">
        <v>56</v>
      </c>
      <c r="V1902" s="44" t="s">
        <v>42</v>
      </c>
      <c r="W1902" s="44" t="str">
        <f>VLOOKUP(D1902,TIPOLOGIA!A:F,6,0)</f>
        <v>TERRESTRE</v>
      </c>
      <c r="X1902" s="44" t="s">
        <v>1332</v>
      </c>
      <c r="Y1902" s="44">
        <v>1</v>
      </c>
      <c r="Z1902" s="63">
        <f>IF(T1902="SOPORTE_TELEFÓNICO",'TARIFAS 2025'!$B$14,IF(V1902="PRINCIPAL",'TARIFAS 2025'!$B$11,IF(V1902="INTERMEDIA",'TARIFAS 2025'!$C$11,IF(V1902="LEJANA",'TARIFAS 2025'!$D$11))))</f>
        <v>31419</v>
      </c>
      <c r="AA1902" s="63">
        <f t="shared" si="30"/>
        <v>31419</v>
      </c>
    </row>
    <row r="1903" spans="1:27" s="35" customFormat="1">
      <c r="A1903" s="44" t="s">
        <v>73</v>
      </c>
      <c r="B1903" s="44" t="str">
        <f>VLOOKUP(A1903,'CENTROS DE COSTOS'!A:D,2,0)</f>
        <v>0036-0004</v>
      </c>
      <c r="C1903" s="44" t="str">
        <f>VLOOKUP(A1903,'CENTROS DE COSTOS'!A:D,3,0)</f>
        <v>Wompi Centro</v>
      </c>
      <c r="D1903" s="44">
        <v>11001</v>
      </c>
      <c r="E1903" s="44">
        <v>2932957</v>
      </c>
      <c r="F1903" s="44">
        <v>74888</v>
      </c>
      <c r="G1903" s="44" t="s">
        <v>35</v>
      </c>
      <c r="H1903" s="44" t="s">
        <v>620</v>
      </c>
      <c r="I1903" s="44" t="s">
        <v>2057</v>
      </c>
      <c r="J1903" s="44" t="s">
        <v>9214</v>
      </c>
      <c r="K1903" s="44" t="s">
        <v>1174</v>
      </c>
      <c r="L1903" s="44" t="s">
        <v>9215</v>
      </c>
      <c r="M1903" s="52">
        <v>45954.690972222219</v>
      </c>
      <c r="N1903" s="52">
        <v>45957.507638888892</v>
      </c>
      <c r="O1903" s="44" t="s">
        <v>37</v>
      </c>
      <c r="P1903" s="44" t="s">
        <v>37</v>
      </c>
      <c r="Q1903" s="44" t="s">
        <v>3805</v>
      </c>
      <c r="R1903" s="44" t="s">
        <v>3806</v>
      </c>
      <c r="S1903" s="44" t="s">
        <v>9216</v>
      </c>
      <c r="T1903" s="44" t="s">
        <v>1178</v>
      </c>
      <c r="U1903" s="44">
        <v>24</v>
      </c>
      <c r="V1903" s="44" t="s">
        <v>42</v>
      </c>
      <c r="W1903" s="44" t="str">
        <f>VLOOKUP(D1903,TIPOLOGIA!A:F,6,0)</f>
        <v>TERRESTRE</v>
      </c>
      <c r="X1903" s="44" t="s">
        <v>2757</v>
      </c>
      <c r="Y1903" s="44">
        <v>1</v>
      </c>
      <c r="Z1903" s="63">
        <f>IF(T1903="SOPORTE_TELEFÓNICO",'TARIFAS 2025'!$B$14,IF(V1903="PRINCIPAL",'TARIFAS 2025'!$B$11,IF(V1903="INTERMEDIA",'TARIFAS 2025'!$C$11,IF(V1903="LEJANA",'TARIFAS 2025'!$D$11))))</f>
        <v>31419</v>
      </c>
      <c r="AA1903" s="63">
        <f t="shared" si="30"/>
        <v>31419</v>
      </c>
    </row>
    <row r="1904" spans="1:27" s="35" customFormat="1">
      <c r="A1904" s="44" t="s">
        <v>79</v>
      </c>
      <c r="B1904" s="44" t="str">
        <f>VLOOKUP(A1904,'CENTROS DE COSTOS'!A:D,2,0)</f>
        <v>0036-0003</v>
      </c>
      <c r="C1904" s="44" t="str">
        <f>VLOOKUP(A1904,'CENTROS DE COSTOS'!A:D,3,0)</f>
        <v>Wompi Suroccidente</v>
      </c>
      <c r="D1904" s="44">
        <v>76001</v>
      </c>
      <c r="E1904" s="44">
        <v>2935036</v>
      </c>
      <c r="F1904" s="44">
        <v>79290</v>
      </c>
      <c r="G1904" s="44" t="s">
        <v>35</v>
      </c>
      <c r="H1904" s="44" t="s">
        <v>1103</v>
      </c>
      <c r="I1904" s="44" t="s">
        <v>79</v>
      </c>
      <c r="J1904" s="44" t="s">
        <v>5652</v>
      </c>
      <c r="K1904" s="44" t="s">
        <v>1174</v>
      </c>
      <c r="L1904" s="44" t="s">
        <v>9217</v>
      </c>
      <c r="M1904" s="52">
        <v>45957.333333333336</v>
      </c>
      <c r="N1904" s="52">
        <v>45957.509027777778</v>
      </c>
      <c r="O1904" s="44" t="s">
        <v>37</v>
      </c>
      <c r="P1904" s="44" t="s">
        <v>37</v>
      </c>
      <c r="Q1904" s="44" t="s">
        <v>3805</v>
      </c>
      <c r="R1904" s="44" t="s">
        <v>3806</v>
      </c>
      <c r="S1904" s="44" t="s">
        <v>9218</v>
      </c>
      <c r="T1904" s="44" t="s">
        <v>1178</v>
      </c>
      <c r="U1904" s="44">
        <v>16</v>
      </c>
      <c r="V1904" s="44" t="s">
        <v>42</v>
      </c>
      <c r="W1904" s="44" t="str">
        <f>VLOOKUP(D1904,TIPOLOGIA!A:F,6,0)</f>
        <v>TERRESTRE</v>
      </c>
      <c r="X1904" s="44" t="s">
        <v>3359</v>
      </c>
      <c r="Y1904" s="44">
        <v>1</v>
      </c>
      <c r="Z1904" s="63">
        <f>IF(T1904="SOPORTE_TELEFÓNICO",'TARIFAS 2025'!$B$14,IF(V1904="PRINCIPAL",'TARIFAS 2025'!$B$11,IF(V1904="INTERMEDIA",'TARIFAS 2025'!$C$11,IF(V1904="LEJANA",'TARIFAS 2025'!$D$11))))</f>
        <v>31419</v>
      </c>
      <c r="AA1904" s="63">
        <f t="shared" si="30"/>
        <v>31419</v>
      </c>
    </row>
    <row r="1905" spans="1:27" s="35" customFormat="1">
      <c r="A1905" s="44" t="s">
        <v>91</v>
      </c>
      <c r="B1905" s="44" t="str">
        <f>VLOOKUP(A1905,'CENTROS DE COSTOS'!A:D,2,0)</f>
        <v>0036-0001</v>
      </c>
      <c r="C1905" s="44" t="str">
        <f>VLOOKUP(A1905,'CENTROS DE COSTOS'!A:D,3,0)</f>
        <v>Wompi Costa</v>
      </c>
      <c r="D1905" s="44">
        <v>23001</v>
      </c>
      <c r="E1905" s="44">
        <v>2935027</v>
      </c>
      <c r="F1905" s="44">
        <v>63984</v>
      </c>
      <c r="G1905" s="44" t="s">
        <v>35</v>
      </c>
      <c r="H1905" s="44" t="s">
        <v>278</v>
      </c>
      <c r="I1905" s="44" t="s">
        <v>91</v>
      </c>
      <c r="J1905" s="44" t="s">
        <v>4971</v>
      </c>
      <c r="K1905" s="44" t="s">
        <v>1174</v>
      </c>
      <c r="L1905" s="44" t="s">
        <v>9219</v>
      </c>
      <c r="M1905" s="52">
        <v>45957.333333333336</v>
      </c>
      <c r="N1905" s="52">
        <v>45957.511111111111</v>
      </c>
      <c r="O1905" s="44" t="s">
        <v>37</v>
      </c>
      <c r="P1905" s="44" t="s">
        <v>37</v>
      </c>
      <c r="Q1905" s="44" t="s">
        <v>3805</v>
      </c>
      <c r="R1905" s="44" t="s">
        <v>3806</v>
      </c>
      <c r="S1905" s="44" t="s">
        <v>9220</v>
      </c>
      <c r="T1905" s="44" t="s">
        <v>1178</v>
      </c>
      <c r="U1905" s="44">
        <v>56</v>
      </c>
      <c r="V1905" s="44" t="s">
        <v>42</v>
      </c>
      <c r="W1905" s="44" t="str">
        <f>VLOOKUP(D1905,TIPOLOGIA!A:F,6,0)</f>
        <v>TERRESTRE</v>
      </c>
      <c r="X1905" s="44" t="s">
        <v>1554</v>
      </c>
      <c r="Y1905" s="44">
        <v>1</v>
      </c>
      <c r="Z1905" s="63">
        <f>IF(T1905="SOPORTE_TELEFÓNICO",'TARIFAS 2025'!$B$14,IF(V1905="PRINCIPAL",'TARIFAS 2025'!$B$11,IF(V1905="INTERMEDIA",'TARIFAS 2025'!$C$11,IF(V1905="LEJANA",'TARIFAS 2025'!$D$11))))</f>
        <v>31419</v>
      </c>
      <c r="AA1905" s="63">
        <f t="shared" si="30"/>
        <v>31419</v>
      </c>
    </row>
    <row r="1906" spans="1:27" s="35" customFormat="1">
      <c r="A1906" s="44" t="s">
        <v>76</v>
      </c>
      <c r="B1906" s="44" t="str">
        <f>VLOOKUP(A1906,'CENTROS DE COSTOS'!A:D,2,0)</f>
        <v>0036-0007</v>
      </c>
      <c r="C1906" s="44" t="str">
        <f>VLOOKUP(A1906,'CENTROS DE COSTOS'!A:D,3,0)</f>
        <v>Wompi Santander</v>
      </c>
      <c r="D1906" s="44">
        <v>68276</v>
      </c>
      <c r="E1906" s="44">
        <v>2935011</v>
      </c>
      <c r="F1906" s="44">
        <v>43210</v>
      </c>
      <c r="G1906" s="44" t="s">
        <v>35</v>
      </c>
      <c r="H1906" s="44" t="s">
        <v>965</v>
      </c>
      <c r="I1906" s="44" t="s">
        <v>989</v>
      </c>
      <c r="J1906" s="44" t="s">
        <v>9221</v>
      </c>
      <c r="K1906" s="44" t="s">
        <v>1174</v>
      </c>
      <c r="L1906" s="44" t="s">
        <v>9222</v>
      </c>
      <c r="M1906" s="52">
        <v>45957.333333333336</v>
      </c>
      <c r="N1906" s="52">
        <v>45957.512499999997</v>
      </c>
      <c r="O1906" s="44" t="s">
        <v>37</v>
      </c>
      <c r="P1906" s="44" t="s">
        <v>37</v>
      </c>
      <c r="Q1906" s="44" t="s">
        <v>3805</v>
      </c>
      <c r="R1906" s="44" t="s">
        <v>3806</v>
      </c>
      <c r="S1906" s="44" t="s">
        <v>9223</v>
      </c>
      <c r="T1906" s="44" t="s">
        <v>1178</v>
      </c>
      <c r="U1906" s="44">
        <v>32</v>
      </c>
      <c r="V1906" s="44" t="s">
        <v>42</v>
      </c>
      <c r="W1906" s="44" t="str">
        <f>VLOOKUP(D1906,TIPOLOGIA!A:F,6,0)</f>
        <v>TERRESTRE</v>
      </c>
      <c r="X1906" s="44" t="s">
        <v>1229</v>
      </c>
      <c r="Y1906" s="44">
        <v>1</v>
      </c>
      <c r="Z1906" s="63">
        <f>IF(T1906="SOPORTE_TELEFÓNICO",'TARIFAS 2025'!$B$14,IF(V1906="PRINCIPAL",'TARIFAS 2025'!$B$11,IF(V1906="INTERMEDIA",'TARIFAS 2025'!$C$11,IF(V1906="LEJANA",'TARIFAS 2025'!$D$11))))</f>
        <v>31419</v>
      </c>
      <c r="AA1906" s="63">
        <f t="shared" si="30"/>
        <v>31419</v>
      </c>
    </row>
    <row r="1907" spans="1:27" s="35" customFormat="1">
      <c r="A1907" s="44" t="s">
        <v>79</v>
      </c>
      <c r="B1907" s="44" t="str">
        <f>VLOOKUP(A1907,'CENTROS DE COSTOS'!A:D,2,0)</f>
        <v>0036-0003</v>
      </c>
      <c r="C1907" s="44" t="str">
        <f>VLOOKUP(A1907,'CENTROS DE COSTOS'!A:D,3,0)</f>
        <v>Wompi Suroccidente</v>
      </c>
      <c r="D1907" s="44">
        <v>19001</v>
      </c>
      <c r="E1907" s="44">
        <v>2921501</v>
      </c>
      <c r="F1907" s="44">
        <v>39901</v>
      </c>
      <c r="G1907" s="44" t="s">
        <v>35</v>
      </c>
      <c r="H1907" s="44" t="s">
        <v>500</v>
      </c>
      <c r="I1907" s="44" t="s">
        <v>95</v>
      </c>
      <c r="J1907" s="44" t="s">
        <v>9224</v>
      </c>
      <c r="K1907" s="44" t="s">
        <v>1174</v>
      </c>
      <c r="L1907" s="44" t="s">
        <v>9225</v>
      </c>
      <c r="M1907" s="52">
        <v>45952.655555555553</v>
      </c>
      <c r="N1907" s="52">
        <v>45957.513888888891</v>
      </c>
      <c r="O1907" s="44" t="s">
        <v>37</v>
      </c>
      <c r="P1907" s="44" t="s">
        <v>37</v>
      </c>
      <c r="Q1907" s="44" t="s">
        <v>3805</v>
      </c>
      <c r="R1907" s="44" t="s">
        <v>3806</v>
      </c>
      <c r="S1907" s="44" t="s">
        <v>9226</v>
      </c>
      <c r="T1907" s="44" t="s">
        <v>1178</v>
      </c>
      <c r="U1907" s="44">
        <v>32</v>
      </c>
      <c r="V1907" s="44" t="s">
        <v>44</v>
      </c>
      <c r="W1907" s="44" t="str">
        <f>VLOOKUP(D1907,TIPOLOGIA!A:F,6,0)</f>
        <v>TERRESTRE</v>
      </c>
      <c r="X1907" s="44" t="s">
        <v>1396</v>
      </c>
      <c r="Y1907" s="44">
        <v>1</v>
      </c>
      <c r="Z1907" s="63">
        <f>IF(T1907="SOPORTE_TELEFÓNICO",'TARIFAS 2025'!$B$14,IF(V1907="PRINCIPAL",'TARIFAS 2025'!$B$11,IF(V1907="INTERMEDIA",'TARIFAS 2025'!$C$11,IF(V1907="LEJANA",'TARIFAS 2025'!$D$11))))</f>
        <v>40250</v>
      </c>
      <c r="AA1907" s="63">
        <f t="shared" si="30"/>
        <v>40250</v>
      </c>
    </row>
    <row r="1908" spans="1:27" s="35" customFormat="1">
      <c r="A1908" s="44" t="s">
        <v>73</v>
      </c>
      <c r="B1908" s="44" t="str">
        <f>VLOOKUP(A1908,'CENTROS DE COSTOS'!A:D,2,0)</f>
        <v>0036-0004</v>
      </c>
      <c r="C1908" s="44" t="str">
        <f>VLOOKUP(A1908,'CENTROS DE COSTOS'!A:D,3,0)</f>
        <v>Wompi Centro</v>
      </c>
      <c r="D1908" s="44">
        <v>11001</v>
      </c>
      <c r="E1908" s="44">
        <v>2933325</v>
      </c>
      <c r="F1908" s="44">
        <v>68978</v>
      </c>
      <c r="G1908" s="44" t="s">
        <v>35</v>
      </c>
      <c r="H1908" s="44" t="s">
        <v>620</v>
      </c>
      <c r="I1908" s="44" t="s">
        <v>2057</v>
      </c>
      <c r="J1908" s="44" t="s">
        <v>9227</v>
      </c>
      <c r="K1908" s="44" t="s">
        <v>1174</v>
      </c>
      <c r="L1908" s="44" t="s">
        <v>9228</v>
      </c>
      <c r="M1908" s="52">
        <v>45957.333333333336</v>
      </c>
      <c r="N1908" s="52">
        <v>45957.519444444442</v>
      </c>
      <c r="O1908" s="44" t="s">
        <v>37</v>
      </c>
      <c r="P1908" s="44" t="s">
        <v>37</v>
      </c>
      <c r="Q1908" s="44" t="s">
        <v>3805</v>
      </c>
      <c r="R1908" s="44" t="s">
        <v>3806</v>
      </c>
      <c r="S1908" s="44" t="s">
        <v>9229</v>
      </c>
      <c r="T1908" s="44" t="s">
        <v>1178</v>
      </c>
      <c r="U1908" s="44">
        <v>24</v>
      </c>
      <c r="V1908" s="44" t="s">
        <v>42</v>
      </c>
      <c r="W1908" s="44" t="str">
        <f>VLOOKUP(D1908,TIPOLOGIA!A:F,6,0)</f>
        <v>TERRESTRE</v>
      </c>
      <c r="X1908" s="44" t="s">
        <v>1332</v>
      </c>
      <c r="Y1908" s="44">
        <v>1</v>
      </c>
      <c r="Z1908" s="63">
        <f>IF(T1908="SOPORTE_TELEFÓNICO",'TARIFAS 2025'!$B$14,IF(V1908="PRINCIPAL",'TARIFAS 2025'!$B$11,IF(V1908="INTERMEDIA",'TARIFAS 2025'!$C$11,IF(V1908="LEJANA",'TARIFAS 2025'!$D$11))))</f>
        <v>31419</v>
      </c>
      <c r="AA1908" s="63">
        <f t="shared" si="30"/>
        <v>31419</v>
      </c>
    </row>
    <row r="1909" spans="1:27" s="35" customFormat="1">
      <c r="A1909" s="44" t="s">
        <v>90</v>
      </c>
      <c r="B1909" s="44" t="str">
        <f>VLOOKUP(A1909,'CENTROS DE COSTOS'!A:D,2,0)</f>
        <v>0036-0005</v>
      </c>
      <c r="C1909" s="44" t="str">
        <f>VLOOKUP(A1909,'CENTROS DE COSTOS'!A:D,3,0)</f>
        <v>Wompi Noroccidente</v>
      </c>
      <c r="D1909" s="44">
        <v>5001</v>
      </c>
      <c r="E1909" s="44">
        <v>2919691</v>
      </c>
      <c r="F1909" s="44">
        <v>26321</v>
      </c>
      <c r="G1909" s="44" t="s">
        <v>35</v>
      </c>
      <c r="H1909" s="44" t="s">
        <v>122</v>
      </c>
      <c r="I1909" s="44" t="s">
        <v>90</v>
      </c>
      <c r="J1909" s="44" t="s">
        <v>4368</v>
      </c>
      <c r="K1909" s="44" t="s">
        <v>1174</v>
      </c>
      <c r="L1909" s="44" t="s">
        <v>9230</v>
      </c>
      <c r="M1909" s="52">
        <v>45952.502083333333</v>
      </c>
      <c r="N1909" s="52">
        <v>45957.538194444445</v>
      </c>
      <c r="O1909" s="44" t="s">
        <v>37</v>
      </c>
      <c r="P1909" s="44" t="s">
        <v>37</v>
      </c>
      <c r="Q1909" s="44" t="s">
        <v>3805</v>
      </c>
      <c r="R1909" s="44" t="s">
        <v>3806</v>
      </c>
      <c r="S1909" s="44" t="s">
        <v>9231</v>
      </c>
      <c r="T1909" s="44" t="s">
        <v>1178</v>
      </c>
      <c r="U1909" s="44">
        <v>56</v>
      </c>
      <c r="V1909" s="44" t="s">
        <v>42</v>
      </c>
      <c r="W1909" s="44" t="str">
        <f>VLOOKUP(D1909,TIPOLOGIA!A:F,6,0)</f>
        <v>TERRESTRE</v>
      </c>
      <c r="X1909" s="44" t="s">
        <v>2757</v>
      </c>
      <c r="Y1909" s="44">
        <v>1</v>
      </c>
      <c r="Z1909" s="63">
        <f>IF(T1909="SOPORTE_TELEFÓNICO",'TARIFAS 2025'!$B$14,IF(V1909="PRINCIPAL",'TARIFAS 2025'!$B$11,IF(V1909="INTERMEDIA",'TARIFAS 2025'!$C$11,IF(V1909="LEJANA",'TARIFAS 2025'!$D$11))))</f>
        <v>31419</v>
      </c>
      <c r="AA1909" s="63">
        <f t="shared" si="30"/>
        <v>31419</v>
      </c>
    </row>
    <row r="1910" spans="1:27" s="35" customFormat="1">
      <c r="A1910" s="44" t="s">
        <v>90</v>
      </c>
      <c r="B1910" s="44" t="str">
        <f>VLOOKUP(A1910,'CENTROS DE COSTOS'!A:D,2,0)</f>
        <v>0036-0005</v>
      </c>
      <c r="C1910" s="44" t="str">
        <f>VLOOKUP(A1910,'CENTROS DE COSTOS'!A:D,3,0)</f>
        <v>Wompi Noroccidente</v>
      </c>
      <c r="D1910" s="44">
        <v>5001</v>
      </c>
      <c r="E1910" s="44">
        <v>2916836</v>
      </c>
      <c r="F1910" s="44">
        <v>80317</v>
      </c>
      <c r="G1910" s="44" t="s">
        <v>35</v>
      </c>
      <c r="H1910" s="44" t="s">
        <v>122</v>
      </c>
      <c r="I1910" s="44" t="s">
        <v>90</v>
      </c>
      <c r="J1910" s="44" t="s">
        <v>9232</v>
      </c>
      <c r="K1910" s="44" t="s">
        <v>1174</v>
      </c>
      <c r="L1910" s="44" t="s">
        <v>9233</v>
      </c>
      <c r="M1910" s="52">
        <v>45952.333333333336</v>
      </c>
      <c r="N1910" s="52">
        <v>45957.538194444445</v>
      </c>
      <c r="O1910" s="44" t="s">
        <v>37</v>
      </c>
      <c r="P1910" s="44" t="s">
        <v>37</v>
      </c>
      <c r="Q1910" s="44" t="s">
        <v>3805</v>
      </c>
      <c r="R1910" s="44" t="s">
        <v>3806</v>
      </c>
      <c r="S1910" s="44" t="s">
        <v>9234</v>
      </c>
      <c r="T1910" s="44" t="s">
        <v>1178</v>
      </c>
      <c r="U1910" s="44">
        <v>16</v>
      </c>
      <c r="V1910" s="44" t="s">
        <v>42</v>
      </c>
      <c r="W1910" s="44" t="str">
        <f>VLOOKUP(D1910,TIPOLOGIA!A:F,6,0)</f>
        <v>TERRESTRE</v>
      </c>
      <c r="X1910" s="44" t="s">
        <v>3837</v>
      </c>
      <c r="Y1910" s="44">
        <v>1</v>
      </c>
      <c r="Z1910" s="63">
        <f>IF(T1910="SOPORTE_TELEFÓNICO",'TARIFAS 2025'!$B$14,IF(V1910="PRINCIPAL",'TARIFAS 2025'!$B$11,IF(V1910="INTERMEDIA",'TARIFAS 2025'!$C$11,IF(V1910="LEJANA",'TARIFAS 2025'!$D$11))))</f>
        <v>31419</v>
      </c>
      <c r="AA1910" s="63">
        <f t="shared" si="30"/>
        <v>31419</v>
      </c>
    </row>
    <row r="1911" spans="1:27" s="35" customFormat="1">
      <c r="A1911" s="44" t="s">
        <v>90</v>
      </c>
      <c r="B1911" s="44" t="str">
        <f>VLOOKUP(A1911,'CENTROS DE COSTOS'!A:D,2,0)</f>
        <v>0036-0005</v>
      </c>
      <c r="C1911" s="44" t="str">
        <f>VLOOKUP(A1911,'CENTROS DE COSTOS'!A:D,3,0)</f>
        <v>Wompi Noroccidente</v>
      </c>
      <c r="D1911" s="44">
        <v>5001</v>
      </c>
      <c r="E1911" s="44">
        <v>2916238</v>
      </c>
      <c r="F1911" s="44">
        <v>68452</v>
      </c>
      <c r="G1911" s="44" t="s">
        <v>35</v>
      </c>
      <c r="H1911" s="44" t="s">
        <v>122</v>
      </c>
      <c r="I1911" s="44" t="s">
        <v>2044</v>
      </c>
      <c r="J1911" s="44" t="s">
        <v>9235</v>
      </c>
      <c r="K1911" s="44" t="s">
        <v>1174</v>
      </c>
      <c r="L1911" s="44" t="s">
        <v>9236</v>
      </c>
      <c r="M1911" s="52">
        <v>45951.707638888889</v>
      </c>
      <c r="N1911" s="52">
        <v>45957.538194444445</v>
      </c>
      <c r="O1911" s="44" t="s">
        <v>37</v>
      </c>
      <c r="P1911" s="44" t="s">
        <v>37</v>
      </c>
      <c r="Q1911" s="44" t="s">
        <v>3805</v>
      </c>
      <c r="R1911" s="44" t="s">
        <v>3806</v>
      </c>
      <c r="S1911" s="44" t="s">
        <v>9237</v>
      </c>
      <c r="T1911" s="44" t="s">
        <v>1178</v>
      </c>
      <c r="U1911" s="44">
        <v>32</v>
      </c>
      <c r="V1911" s="44" t="s">
        <v>42</v>
      </c>
      <c r="W1911" s="44" t="str">
        <f>VLOOKUP(D1911,TIPOLOGIA!A:F,6,0)</f>
        <v>TERRESTRE</v>
      </c>
      <c r="X1911" s="44" t="s">
        <v>3837</v>
      </c>
      <c r="Y1911" s="44">
        <v>1</v>
      </c>
      <c r="Z1911" s="63">
        <f>IF(T1911="SOPORTE_TELEFÓNICO",'TARIFAS 2025'!$B$14,IF(V1911="PRINCIPAL",'TARIFAS 2025'!$B$11,IF(V1911="INTERMEDIA",'TARIFAS 2025'!$C$11,IF(V1911="LEJANA",'TARIFAS 2025'!$D$11))))</f>
        <v>31419</v>
      </c>
      <c r="AA1911" s="63">
        <f t="shared" si="30"/>
        <v>31419</v>
      </c>
    </row>
    <row r="1912" spans="1:27" s="35" customFormat="1">
      <c r="A1912" s="44" t="s">
        <v>90</v>
      </c>
      <c r="B1912" s="44" t="str">
        <f>VLOOKUP(A1912,'CENTROS DE COSTOS'!A:D,2,0)</f>
        <v>0036-0005</v>
      </c>
      <c r="C1912" s="44" t="str">
        <f>VLOOKUP(A1912,'CENTROS DE COSTOS'!A:D,3,0)</f>
        <v>Wompi Noroccidente</v>
      </c>
      <c r="D1912" s="44">
        <v>5088</v>
      </c>
      <c r="E1912" s="44">
        <v>2921863</v>
      </c>
      <c r="F1912" s="44">
        <v>21262</v>
      </c>
      <c r="G1912" s="44" t="s">
        <v>35</v>
      </c>
      <c r="H1912" s="44" t="s">
        <v>122</v>
      </c>
      <c r="I1912" s="44" t="s">
        <v>157</v>
      </c>
      <c r="J1912" s="44" t="s">
        <v>2188</v>
      </c>
      <c r="K1912" s="44" t="s">
        <v>1174</v>
      </c>
      <c r="L1912" s="44" t="s">
        <v>9238</v>
      </c>
      <c r="M1912" s="52">
        <v>45952.690972222219</v>
      </c>
      <c r="N1912" s="52">
        <v>45957.538888888892</v>
      </c>
      <c r="O1912" s="44" t="s">
        <v>37</v>
      </c>
      <c r="P1912" s="44" t="s">
        <v>37</v>
      </c>
      <c r="Q1912" s="44" t="s">
        <v>3805</v>
      </c>
      <c r="R1912" s="44" t="s">
        <v>3806</v>
      </c>
      <c r="S1912" s="44" t="s">
        <v>9239</v>
      </c>
      <c r="T1912" s="44" t="s">
        <v>1178</v>
      </c>
      <c r="U1912" s="44">
        <v>64</v>
      </c>
      <c r="V1912" s="44" t="s">
        <v>42</v>
      </c>
      <c r="W1912" s="44" t="str">
        <f>VLOOKUP(D1912,TIPOLOGIA!A:F,6,0)</f>
        <v>TERRESTRE</v>
      </c>
      <c r="X1912" s="44" t="s">
        <v>3837</v>
      </c>
      <c r="Y1912" s="44">
        <v>1</v>
      </c>
      <c r="Z1912" s="63">
        <f>IF(T1912="SOPORTE_TELEFÓNICO",'TARIFAS 2025'!$B$14,IF(V1912="PRINCIPAL",'TARIFAS 2025'!$B$11,IF(V1912="INTERMEDIA",'TARIFAS 2025'!$C$11,IF(V1912="LEJANA",'TARIFAS 2025'!$D$11))))</f>
        <v>31419</v>
      </c>
      <c r="AA1912" s="63">
        <f t="shared" si="30"/>
        <v>31419</v>
      </c>
    </row>
    <row r="1913" spans="1:27" s="35" customFormat="1">
      <c r="A1913" s="44" t="s">
        <v>90</v>
      </c>
      <c r="B1913" s="44" t="str">
        <f>VLOOKUP(A1913,'CENTROS DE COSTOS'!A:D,2,0)</f>
        <v>0036-0005</v>
      </c>
      <c r="C1913" s="44" t="str">
        <f>VLOOKUP(A1913,'CENTROS DE COSTOS'!A:D,3,0)</f>
        <v>Wompi Noroccidente</v>
      </c>
      <c r="D1913" s="44">
        <v>5001</v>
      </c>
      <c r="E1913" s="44">
        <v>2920122</v>
      </c>
      <c r="F1913" s="44">
        <v>13155</v>
      </c>
      <c r="G1913" s="44" t="s">
        <v>35</v>
      </c>
      <c r="H1913" s="44" t="s">
        <v>122</v>
      </c>
      <c r="I1913" s="44" t="s">
        <v>90</v>
      </c>
      <c r="J1913" s="44" t="s">
        <v>4736</v>
      </c>
      <c r="K1913" s="44" t="s">
        <v>1174</v>
      </c>
      <c r="L1913" s="44" t="s">
        <v>9240</v>
      </c>
      <c r="M1913" s="52">
        <v>45952.536111111112</v>
      </c>
      <c r="N1913" s="52">
        <v>45957.538888888892</v>
      </c>
      <c r="O1913" s="44" t="s">
        <v>37</v>
      </c>
      <c r="P1913" s="44" t="s">
        <v>37</v>
      </c>
      <c r="Q1913" s="44" t="s">
        <v>3805</v>
      </c>
      <c r="R1913" s="44" t="s">
        <v>3806</v>
      </c>
      <c r="S1913" s="44" t="s">
        <v>9241</v>
      </c>
      <c r="T1913" s="44" t="s">
        <v>1178</v>
      </c>
      <c r="U1913" s="44">
        <v>64</v>
      </c>
      <c r="V1913" s="44" t="s">
        <v>42</v>
      </c>
      <c r="W1913" s="44" t="str">
        <f>VLOOKUP(D1913,TIPOLOGIA!A:F,6,0)</f>
        <v>TERRESTRE</v>
      </c>
      <c r="X1913" s="44" t="s">
        <v>3837</v>
      </c>
      <c r="Y1913" s="44">
        <v>1</v>
      </c>
      <c r="Z1913" s="63">
        <f>IF(T1913="SOPORTE_TELEFÓNICO",'TARIFAS 2025'!$B$14,IF(V1913="PRINCIPAL",'TARIFAS 2025'!$B$11,IF(V1913="INTERMEDIA",'TARIFAS 2025'!$C$11,IF(V1913="LEJANA",'TARIFAS 2025'!$D$11))))</f>
        <v>31419</v>
      </c>
      <c r="AA1913" s="63">
        <f t="shared" si="30"/>
        <v>31419</v>
      </c>
    </row>
    <row r="1914" spans="1:27" s="35" customFormat="1">
      <c r="A1914" s="44" t="s">
        <v>90</v>
      </c>
      <c r="B1914" s="44" t="str">
        <f>VLOOKUP(A1914,'CENTROS DE COSTOS'!A:D,2,0)</f>
        <v>0036-0005</v>
      </c>
      <c r="C1914" s="44" t="str">
        <f>VLOOKUP(A1914,'CENTROS DE COSTOS'!A:D,3,0)</f>
        <v>Wompi Noroccidente</v>
      </c>
      <c r="D1914" s="44">
        <v>5001</v>
      </c>
      <c r="E1914" s="44">
        <v>2920364</v>
      </c>
      <c r="F1914" s="44">
        <v>53622</v>
      </c>
      <c r="G1914" s="44" t="s">
        <v>35</v>
      </c>
      <c r="H1914" s="44" t="s">
        <v>122</v>
      </c>
      <c r="I1914" s="44" t="s">
        <v>2044</v>
      </c>
      <c r="J1914" s="44" t="s">
        <v>3039</v>
      </c>
      <c r="K1914" s="44" t="s">
        <v>1174</v>
      </c>
      <c r="L1914" s="44" t="s">
        <v>9242</v>
      </c>
      <c r="M1914" s="52">
        <v>45952.576388888891</v>
      </c>
      <c r="N1914" s="52">
        <v>45957.539583333331</v>
      </c>
      <c r="O1914" s="44" t="s">
        <v>37</v>
      </c>
      <c r="P1914" s="44" t="s">
        <v>37</v>
      </c>
      <c r="Q1914" s="44" t="s">
        <v>3805</v>
      </c>
      <c r="R1914" s="44" t="s">
        <v>3806</v>
      </c>
      <c r="S1914" s="44" t="s">
        <v>9243</v>
      </c>
      <c r="T1914" s="44" t="s">
        <v>1178</v>
      </c>
      <c r="U1914" s="44">
        <v>64</v>
      </c>
      <c r="V1914" s="44" t="s">
        <v>42</v>
      </c>
      <c r="W1914" s="44" t="str">
        <f>VLOOKUP(D1914,TIPOLOGIA!A:F,6,0)</f>
        <v>TERRESTRE</v>
      </c>
      <c r="X1914" s="44" t="s">
        <v>3837</v>
      </c>
      <c r="Y1914" s="44">
        <v>1</v>
      </c>
      <c r="Z1914" s="63">
        <f>IF(T1914="SOPORTE_TELEFÓNICO",'TARIFAS 2025'!$B$14,IF(V1914="PRINCIPAL",'TARIFAS 2025'!$B$11,IF(V1914="INTERMEDIA",'TARIFAS 2025'!$C$11,IF(V1914="LEJANA",'TARIFAS 2025'!$D$11))))</f>
        <v>31419</v>
      </c>
      <c r="AA1914" s="63">
        <f t="shared" si="30"/>
        <v>31419</v>
      </c>
    </row>
    <row r="1915" spans="1:27" s="35" customFormat="1">
      <c r="A1915" s="44" t="s">
        <v>90</v>
      </c>
      <c r="B1915" s="44" t="str">
        <f>VLOOKUP(A1915,'CENTROS DE COSTOS'!A:D,2,0)</f>
        <v>0036-0005</v>
      </c>
      <c r="C1915" s="44" t="str">
        <f>VLOOKUP(A1915,'CENTROS DE COSTOS'!A:D,3,0)</f>
        <v>Wompi Noroccidente</v>
      </c>
      <c r="D1915" s="44">
        <v>5001</v>
      </c>
      <c r="E1915" s="44">
        <v>2922330</v>
      </c>
      <c r="F1915" s="44">
        <v>50298</v>
      </c>
      <c r="G1915" s="44" t="s">
        <v>35</v>
      </c>
      <c r="H1915" s="44" t="s">
        <v>122</v>
      </c>
      <c r="I1915" s="44" t="s">
        <v>90</v>
      </c>
      <c r="J1915" s="44" t="s">
        <v>2689</v>
      </c>
      <c r="K1915" s="44" t="s">
        <v>1174</v>
      </c>
      <c r="L1915" s="44" t="s">
        <v>9244</v>
      </c>
      <c r="M1915" s="52">
        <v>45953.333333333336</v>
      </c>
      <c r="N1915" s="52">
        <v>45957.540277777778</v>
      </c>
      <c r="O1915" s="44" t="s">
        <v>37</v>
      </c>
      <c r="P1915" s="44" t="s">
        <v>37</v>
      </c>
      <c r="Q1915" s="44" t="s">
        <v>3805</v>
      </c>
      <c r="R1915" s="44" t="s">
        <v>3806</v>
      </c>
      <c r="S1915" s="44" t="s">
        <v>9245</v>
      </c>
      <c r="T1915" s="44" t="s">
        <v>1178</v>
      </c>
      <c r="U1915" s="44">
        <v>16</v>
      </c>
      <c r="V1915" s="44" t="s">
        <v>42</v>
      </c>
      <c r="W1915" s="44" t="str">
        <f>VLOOKUP(D1915,TIPOLOGIA!A:F,6,0)</f>
        <v>TERRESTRE</v>
      </c>
      <c r="X1915" s="44" t="s">
        <v>3837</v>
      </c>
      <c r="Y1915" s="44">
        <v>1</v>
      </c>
      <c r="Z1915" s="63">
        <f>IF(T1915="SOPORTE_TELEFÓNICO",'TARIFAS 2025'!$B$14,IF(V1915="PRINCIPAL",'TARIFAS 2025'!$B$11,IF(V1915="INTERMEDIA",'TARIFAS 2025'!$C$11,IF(V1915="LEJANA",'TARIFAS 2025'!$D$11))))</f>
        <v>31419</v>
      </c>
      <c r="AA1915" s="63">
        <f t="shared" si="30"/>
        <v>31419</v>
      </c>
    </row>
    <row r="1916" spans="1:27" s="35" customFormat="1">
      <c r="A1916" s="44" t="s">
        <v>90</v>
      </c>
      <c r="B1916" s="44" t="str">
        <f>VLOOKUP(A1916,'CENTROS DE COSTOS'!A:D,2,0)</f>
        <v>0036-0005</v>
      </c>
      <c r="C1916" s="44" t="str">
        <f>VLOOKUP(A1916,'CENTROS DE COSTOS'!A:D,3,0)</f>
        <v>Wompi Noroccidente</v>
      </c>
      <c r="D1916" s="44">
        <v>5001</v>
      </c>
      <c r="E1916" s="44">
        <v>2926012</v>
      </c>
      <c r="F1916" s="44">
        <v>68331</v>
      </c>
      <c r="G1916" s="44" t="s">
        <v>35</v>
      </c>
      <c r="H1916" s="44" t="s">
        <v>122</v>
      </c>
      <c r="I1916" s="44" t="s">
        <v>2044</v>
      </c>
      <c r="J1916" s="44" t="s">
        <v>9246</v>
      </c>
      <c r="K1916" s="44" t="s">
        <v>1174</v>
      </c>
      <c r="L1916" s="44" t="s">
        <v>9247</v>
      </c>
      <c r="M1916" s="52">
        <v>45953.507638888892</v>
      </c>
      <c r="N1916" s="52">
        <v>45957.540972222225</v>
      </c>
      <c r="O1916" s="44" t="s">
        <v>37</v>
      </c>
      <c r="P1916" s="44" t="s">
        <v>37</v>
      </c>
      <c r="Q1916" s="44" t="s">
        <v>3805</v>
      </c>
      <c r="R1916" s="44" t="s">
        <v>3806</v>
      </c>
      <c r="S1916" s="44" t="s">
        <v>9248</v>
      </c>
      <c r="T1916" s="44" t="s">
        <v>1178</v>
      </c>
      <c r="U1916" s="44">
        <v>32</v>
      </c>
      <c r="V1916" s="44" t="s">
        <v>42</v>
      </c>
      <c r="W1916" s="44" t="str">
        <f>VLOOKUP(D1916,TIPOLOGIA!A:F,6,0)</f>
        <v>TERRESTRE</v>
      </c>
      <c r="X1916" s="44" t="s">
        <v>3837</v>
      </c>
      <c r="Y1916" s="44">
        <v>1</v>
      </c>
      <c r="Z1916" s="63">
        <f>IF(T1916="SOPORTE_TELEFÓNICO",'TARIFAS 2025'!$B$14,IF(V1916="PRINCIPAL",'TARIFAS 2025'!$B$11,IF(V1916="INTERMEDIA",'TARIFAS 2025'!$C$11,IF(V1916="LEJANA",'TARIFAS 2025'!$D$11))))</f>
        <v>31419</v>
      </c>
      <c r="AA1916" s="63">
        <f t="shared" si="30"/>
        <v>31419</v>
      </c>
    </row>
    <row r="1917" spans="1:27" s="35" customFormat="1">
      <c r="A1917" s="44" t="s">
        <v>90</v>
      </c>
      <c r="B1917" s="44" t="str">
        <f>VLOOKUP(A1917,'CENTROS DE COSTOS'!A:D,2,0)</f>
        <v>0036-0005</v>
      </c>
      <c r="C1917" s="44" t="str">
        <f>VLOOKUP(A1917,'CENTROS DE COSTOS'!A:D,3,0)</f>
        <v>Wompi Noroccidente</v>
      </c>
      <c r="D1917" s="44">
        <v>5001</v>
      </c>
      <c r="E1917" s="44">
        <v>2925465</v>
      </c>
      <c r="F1917" s="44">
        <v>40591</v>
      </c>
      <c r="G1917" s="44" t="s">
        <v>35</v>
      </c>
      <c r="H1917" s="44" t="s">
        <v>122</v>
      </c>
      <c r="I1917" s="44" t="s">
        <v>2044</v>
      </c>
      <c r="J1917" s="44" t="s">
        <v>9249</v>
      </c>
      <c r="K1917" s="44" t="s">
        <v>1174</v>
      </c>
      <c r="L1917" s="44" t="s">
        <v>9250</v>
      </c>
      <c r="M1917" s="52">
        <v>45953.474999999999</v>
      </c>
      <c r="N1917" s="52">
        <v>45957.540972222225</v>
      </c>
      <c r="O1917" s="44" t="s">
        <v>37</v>
      </c>
      <c r="P1917" s="44" t="s">
        <v>37</v>
      </c>
      <c r="Q1917" s="44" t="s">
        <v>3805</v>
      </c>
      <c r="R1917" s="44" t="s">
        <v>3806</v>
      </c>
      <c r="S1917" s="44" t="s">
        <v>9251</v>
      </c>
      <c r="T1917" s="44" t="s">
        <v>1178</v>
      </c>
      <c r="U1917" s="44">
        <v>32</v>
      </c>
      <c r="V1917" s="44" t="s">
        <v>42</v>
      </c>
      <c r="W1917" s="44" t="str">
        <f>VLOOKUP(D1917,TIPOLOGIA!A:F,6,0)</f>
        <v>TERRESTRE</v>
      </c>
      <c r="X1917" s="44" t="s">
        <v>3837</v>
      </c>
      <c r="Y1917" s="44">
        <v>1</v>
      </c>
      <c r="Z1917" s="63">
        <f>IF(T1917="SOPORTE_TELEFÓNICO",'TARIFAS 2025'!$B$14,IF(V1917="PRINCIPAL",'TARIFAS 2025'!$B$11,IF(V1917="INTERMEDIA",'TARIFAS 2025'!$C$11,IF(V1917="LEJANA",'TARIFAS 2025'!$D$11))))</f>
        <v>31419</v>
      </c>
      <c r="AA1917" s="63">
        <f t="shared" si="30"/>
        <v>31419</v>
      </c>
    </row>
    <row r="1918" spans="1:27" s="35" customFormat="1">
      <c r="A1918" s="44" t="s">
        <v>90</v>
      </c>
      <c r="B1918" s="44" t="str">
        <f>VLOOKUP(A1918,'CENTROS DE COSTOS'!A:D,2,0)</f>
        <v>0036-0005</v>
      </c>
      <c r="C1918" s="44" t="str">
        <f>VLOOKUP(A1918,'CENTROS DE COSTOS'!A:D,3,0)</f>
        <v>Wompi Noroccidente</v>
      </c>
      <c r="D1918" s="44">
        <v>5088</v>
      </c>
      <c r="E1918" s="44">
        <v>2928636</v>
      </c>
      <c r="F1918" s="44">
        <v>14471</v>
      </c>
      <c r="G1918" s="44" t="s">
        <v>35</v>
      </c>
      <c r="H1918" s="44" t="s">
        <v>122</v>
      </c>
      <c r="I1918" s="44" t="s">
        <v>157</v>
      </c>
      <c r="J1918" s="44" t="s">
        <v>9252</v>
      </c>
      <c r="K1918" s="44" t="s">
        <v>1174</v>
      </c>
      <c r="L1918" s="44" t="s">
        <v>9253</v>
      </c>
      <c r="M1918" s="52">
        <v>45954.333333333336</v>
      </c>
      <c r="N1918" s="52">
        <v>45957.541666666664</v>
      </c>
      <c r="O1918" s="44" t="s">
        <v>37</v>
      </c>
      <c r="P1918" s="44" t="s">
        <v>37</v>
      </c>
      <c r="Q1918" s="44" t="s">
        <v>3805</v>
      </c>
      <c r="R1918" s="44" t="s">
        <v>3806</v>
      </c>
      <c r="S1918" s="44" t="s">
        <v>9254</v>
      </c>
      <c r="T1918" s="44" t="s">
        <v>1178</v>
      </c>
      <c r="U1918" s="44">
        <v>24</v>
      </c>
      <c r="V1918" s="44" t="s">
        <v>42</v>
      </c>
      <c r="W1918" s="44" t="str">
        <f>VLOOKUP(D1918,TIPOLOGIA!A:F,6,0)</f>
        <v>TERRESTRE</v>
      </c>
      <c r="X1918" s="44" t="s">
        <v>3837</v>
      </c>
      <c r="Y1918" s="44">
        <v>1</v>
      </c>
      <c r="Z1918" s="63">
        <f>IF(T1918="SOPORTE_TELEFÓNICO",'TARIFAS 2025'!$B$14,IF(V1918="PRINCIPAL",'TARIFAS 2025'!$B$11,IF(V1918="INTERMEDIA",'TARIFAS 2025'!$C$11,IF(V1918="LEJANA",'TARIFAS 2025'!$D$11))))</f>
        <v>31419</v>
      </c>
      <c r="AA1918" s="63">
        <f t="shared" ref="AA1918:AA1981" si="31">Z1918*Y1918</f>
        <v>31419</v>
      </c>
    </row>
    <row r="1919" spans="1:27" s="35" customFormat="1">
      <c r="A1919" s="44" t="s">
        <v>90</v>
      </c>
      <c r="B1919" s="44" t="str">
        <f>VLOOKUP(A1919,'CENTROS DE COSTOS'!A:D,2,0)</f>
        <v>0036-0005</v>
      </c>
      <c r="C1919" s="44" t="str">
        <f>VLOOKUP(A1919,'CENTROS DE COSTOS'!A:D,3,0)</f>
        <v>Wompi Noroccidente</v>
      </c>
      <c r="D1919" s="44">
        <v>5088</v>
      </c>
      <c r="E1919" s="44">
        <v>2926838</v>
      </c>
      <c r="F1919" s="44">
        <v>37463</v>
      </c>
      <c r="G1919" s="44" t="s">
        <v>35</v>
      </c>
      <c r="H1919" s="44" t="s">
        <v>122</v>
      </c>
      <c r="I1919" s="44" t="s">
        <v>157</v>
      </c>
      <c r="J1919" s="44" t="s">
        <v>9255</v>
      </c>
      <c r="K1919" s="44" t="s">
        <v>1174</v>
      </c>
      <c r="L1919" s="44" t="s">
        <v>9256</v>
      </c>
      <c r="M1919" s="52">
        <v>45953.604861111111</v>
      </c>
      <c r="N1919" s="52">
        <v>45957.541666666664</v>
      </c>
      <c r="O1919" s="44" t="s">
        <v>37</v>
      </c>
      <c r="P1919" s="44" t="s">
        <v>37</v>
      </c>
      <c r="Q1919" s="44" t="s">
        <v>3805</v>
      </c>
      <c r="R1919" s="44" t="s">
        <v>3806</v>
      </c>
      <c r="S1919" s="44" t="s">
        <v>9257</v>
      </c>
      <c r="T1919" s="44" t="s">
        <v>1178</v>
      </c>
      <c r="U1919" s="44">
        <v>32</v>
      </c>
      <c r="V1919" s="44" t="s">
        <v>42</v>
      </c>
      <c r="W1919" s="44" t="str">
        <f>VLOOKUP(D1919,TIPOLOGIA!A:F,6,0)</f>
        <v>TERRESTRE</v>
      </c>
      <c r="X1919" s="44" t="s">
        <v>3837</v>
      </c>
      <c r="Y1919" s="44">
        <v>1</v>
      </c>
      <c r="Z1919" s="63">
        <f>IF(T1919="SOPORTE_TELEFÓNICO",'TARIFAS 2025'!$B$14,IF(V1919="PRINCIPAL",'TARIFAS 2025'!$B$11,IF(V1919="INTERMEDIA",'TARIFAS 2025'!$C$11,IF(V1919="LEJANA",'TARIFAS 2025'!$D$11))))</f>
        <v>31419</v>
      </c>
      <c r="AA1919" s="63">
        <f t="shared" si="31"/>
        <v>31419</v>
      </c>
    </row>
    <row r="1920" spans="1:27" s="35" customFormat="1">
      <c r="A1920" s="44" t="s">
        <v>90</v>
      </c>
      <c r="B1920" s="44" t="str">
        <f>VLOOKUP(A1920,'CENTROS DE COSTOS'!A:D,2,0)</f>
        <v>0036-0005</v>
      </c>
      <c r="C1920" s="44" t="str">
        <f>VLOOKUP(A1920,'CENTROS DE COSTOS'!A:D,3,0)</f>
        <v>Wompi Noroccidente</v>
      </c>
      <c r="D1920" s="44">
        <v>5001</v>
      </c>
      <c r="E1920" s="44">
        <v>2926254</v>
      </c>
      <c r="F1920" s="44">
        <v>19647</v>
      </c>
      <c r="G1920" s="44" t="s">
        <v>35</v>
      </c>
      <c r="H1920" s="44" t="s">
        <v>122</v>
      </c>
      <c r="I1920" s="44" t="s">
        <v>90</v>
      </c>
      <c r="J1920" s="44" t="s">
        <v>3444</v>
      </c>
      <c r="K1920" s="44" t="s">
        <v>1174</v>
      </c>
      <c r="L1920" s="44" t="s">
        <v>9258</v>
      </c>
      <c r="M1920" s="52">
        <v>45953.538888888892</v>
      </c>
      <c r="N1920" s="52">
        <v>45957.541666666664</v>
      </c>
      <c r="O1920" s="44" t="s">
        <v>37</v>
      </c>
      <c r="P1920" s="44" t="s">
        <v>37</v>
      </c>
      <c r="Q1920" s="44" t="s">
        <v>3805</v>
      </c>
      <c r="R1920" s="44" t="s">
        <v>3806</v>
      </c>
      <c r="S1920" s="44" t="s">
        <v>9259</v>
      </c>
      <c r="T1920" s="44" t="s">
        <v>1178</v>
      </c>
      <c r="U1920" s="44">
        <v>48</v>
      </c>
      <c r="V1920" s="44" t="s">
        <v>42</v>
      </c>
      <c r="W1920" s="44" t="str">
        <f>VLOOKUP(D1920,TIPOLOGIA!A:F,6,0)</f>
        <v>TERRESTRE</v>
      </c>
      <c r="X1920" s="44" t="s">
        <v>3837</v>
      </c>
      <c r="Y1920" s="44">
        <v>1</v>
      </c>
      <c r="Z1920" s="63">
        <f>IF(T1920="SOPORTE_TELEFÓNICO",'TARIFAS 2025'!$B$14,IF(V1920="PRINCIPAL",'TARIFAS 2025'!$B$11,IF(V1920="INTERMEDIA",'TARIFAS 2025'!$C$11,IF(V1920="LEJANA",'TARIFAS 2025'!$D$11))))</f>
        <v>31419</v>
      </c>
      <c r="AA1920" s="63">
        <f t="shared" si="31"/>
        <v>31419</v>
      </c>
    </row>
    <row r="1921" spans="1:27" s="35" customFormat="1">
      <c r="A1921" s="44" t="s">
        <v>90</v>
      </c>
      <c r="B1921" s="44" t="str">
        <f>VLOOKUP(A1921,'CENTROS DE COSTOS'!A:D,2,0)</f>
        <v>0036-0005</v>
      </c>
      <c r="C1921" s="44" t="str">
        <f>VLOOKUP(A1921,'CENTROS DE COSTOS'!A:D,3,0)</f>
        <v>Wompi Noroccidente</v>
      </c>
      <c r="D1921" s="44">
        <v>5001</v>
      </c>
      <c r="E1921" s="44">
        <v>2931600</v>
      </c>
      <c r="F1921" s="44">
        <v>28951</v>
      </c>
      <c r="G1921" s="44" t="s">
        <v>35</v>
      </c>
      <c r="H1921" s="44" t="s">
        <v>122</v>
      </c>
      <c r="I1921" s="44" t="s">
        <v>2044</v>
      </c>
      <c r="J1921" s="44" t="s">
        <v>9260</v>
      </c>
      <c r="K1921" s="44" t="s">
        <v>1174</v>
      </c>
      <c r="L1921" s="44" t="s">
        <v>9261</v>
      </c>
      <c r="M1921" s="52">
        <v>45954.520138888889</v>
      </c>
      <c r="N1921" s="52">
        <v>45957.543055555558</v>
      </c>
      <c r="O1921" s="44" t="s">
        <v>37</v>
      </c>
      <c r="P1921" s="44" t="s">
        <v>37</v>
      </c>
      <c r="Q1921" s="44" t="s">
        <v>3805</v>
      </c>
      <c r="R1921" s="44" t="s">
        <v>3806</v>
      </c>
      <c r="S1921" s="44" t="s">
        <v>9262</v>
      </c>
      <c r="T1921" s="44" t="s">
        <v>1178</v>
      </c>
      <c r="U1921" s="44">
        <v>8</v>
      </c>
      <c r="V1921" s="44" t="s">
        <v>42</v>
      </c>
      <c r="W1921" s="44" t="str">
        <f>VLOOKUP(D1921,TIPOLOGIA!A:F,6,0)</f>
        <v>TERRESTRE</v>
      </c>
      <c r="X1921" s="44" t="s">
        <v>8790</v>
      </c>
      <c r="Y1921" s="44">
        <v>1</v>
      </c>
      <c r="Z1921" s="63">
        <f>IF(T1921="SOPORTE_TELEFÓNICO",'TARIFAS 2025'!$B$14,IF(V1921="PRINCIPAL",'TARIFAS 2025'!$B$11,IF(V1921="INTERMEDIA",'TARIFAS 2025'!$C$11,IF(V1921="LEJANA",'TARIFAS 2025'!$D$11))))</f>
        <v>31419</v>
      </c>
      <c r="AA1921" s="63">
        <f t="shared" si="31"/>
        <v>31419</v>
      </c>
    </row>
    <row r="1922" spans="1:27" s="35" customFormat="1">
      <c r="A1922" s="44" t="s">
        <v>90</v>
      </c>
      <c r="B1922" s="44" t="str">
        <f>VLOOKUP(A1922,'CENTROS DE COSTOS'!A:D,2,0)</f>
        <v>0036-0005</v>
      </c>
      <c r="C1922" s="44" t="str">
        <f>VLOOKUP(A1922,'CENTROS DE COSTOS'!A:D,3,0)</f>
        <v>Wompi Noroccidente</v>
      </c>
      <c r="D1922" s="44">
        <v>5088</v>
      </c>
      <c r="E1922" s="44">
        <v>2930188</v>
      </c>
      <c r="F1922" s="44">
        <v>44103</v>
      </c>
      <c r="G1922" s="44" t="s">
        <v>35</v>
      </c>
      <c r="H1922" s="44" t="s">
        <v>122</v>
      </c>
      <c r="I1922" s="44" t="s">
        <v>157</v>
      </c>
      <c r="J1922" s="44" t="s">
        <v>4742</v>
      </c>
      <c r="K1922" s="44" t="s">
        <v>1174</v>
      </c>
      <c r="L1922" s="44" t="s">
        <v>9263</v>
      </c>
      <c r="M1922" s="52">
        <v>45954.404861111114</v>
      </c>
      <c r="N1922" s="52">
        <v>45957.543055555558</v>
      </c>
      <c r="O1922" s="44" t="s">
        <v>37</v>
      </c>
      <c r="P1922" s="44" t="s">
        <v>37</v>
      </c>
      <c r="Q1922" s="44" t="s">
        <v>3805</v>
      </c>
      <c r="R1922" s="44" t="s">
        <v>3806</v>
      </c>
      <c r="S1922" s="44" t="s">
        <v>9264</v>
      </c>
      <c r="T1922" s="44" t="s">
        <v>1178</v>
      </c>
      <c r="U1922" s="44">
        <v>64</v>
      </c>
      <c r="V1922" s="44" t="s">
        <v>42</v>
      </c>
      <c r="W1922" s="44" t="str">
        <f>VLOOKUP(D1922,TIPOLOGIA!A:F,6,0)</f>
        <v>TERRESTRE</v>
      </c>
      <c r="X1922" s="44" t="s">
        <v>3837</v>
      </c>
      <c r="Y1922" s="44">
        <v>1</v>
      </c>
      <c r="Z1922" s="63">
        <f>IF(T1922="SOPORTE_TELEFÓNICO",'TARIFAS 2025'!$B$14,IF(V1922="PRINCIPAL",'TARIFAS 2025'!$B$11,IF(V1922="INTERMEDIA",'TARIFAS 2025'!$C$11,IF(V1922="LEJANA",'TARIFAS 2025'!$D$11))))</f>
        <v>31419</v>
      </c>
      <c r="AA1922" s="63">
        <f t="shared" si="31"/>
        <v>31419</v>
      </c>
    </row>
    <row r="1923" spans="1:27" s="35" customFormat="1">
      <c r="A1923" s="44" t="s">
        <v>90</v>
      </c>
      <c r="B1923" s="44" t="str">
        <f>VLOOKUP(A1923,'CENTROS DE COSTOS'!A:D,2,0)</f>
        <v>0036-0005</v>
      </c>
      <c r="C1923" s="44" t="str">
        <f>VLOOKUP(A1923,'CENTROS DE COSTOS'!A:D,3,0)</f>
        <v>Wompi Noroccidente</v>
      </c>
      <c r="D1923" s="44">
        <v>5001</v>
      </c>
      <c r="E1923" s="44">
        <v>2930277</v>
      </c>
      <c r="F1923" s="44">
        <v>67254</v>
      </c>
      <c r="G1923" s="44" t="s">
        <v>35</v>
      </c>
      <c r="H1923" s="44" t="s">
        <v>122</v>
      </c>
      <c r="I1923" s="44" t="s">
        <v>90</v>
      </c>
      <c r="J1923" s="44" t="s">
        <v>9265</v>
      </c>
      <c r="K1923" s="44" t="s">
        <v>1174</v>
      </c>
      <c r="L1923" s="44" t="s">
        <v>9266</v>
      </c>
      <c r="M1923" s="52">
        <v>45954.404166666667</v>
      </c>
      <c r="N1923" s="52">
        <v>45957.543055555558</v>
      </c>
      <c r="O1923" s="44" t="s">
        <v>37</v>
      </c>
      <c r="P1923" s="44" t="s">
        <v>37</v>
      </c>
      <c r="Q1923" s="44" t="s">
        <v>3805</v>
      </c>
      <c r="R1923" s="44" t="s">
        <v>3806</v>
      </c>
      <c r="S1923" s="44" t="s">
        <v>9267</v>
      </c>
      <c r="T1923" s="44" t="s">
        <v>1178</v>
      </c>
      <c r="U1923" s="44">
        <v>24</v>
      </c>
      <c r="V1923" s="44" t="s">
        <v>42</v>
      </c>
      <c r="W1923" s="44" t="str">
        <f>VLOOKUP(D1923,TIPOLOGIA!A:F,6,0)</f>
        <v>TERRESTRE</v>
      </c>
      <c r="X1923" s="44" t="s">
        <v>3837</v>
      </c>
      <c r="Y1923" s="44">
        <v>1</v>
      </c>
      <c r="Z1923" s="63">
        <f>IF(T1923="SOPORTE_TELEFÓNICO",'TARIFAS 2025'!$B$14,IF(V1923="PRINCIPAL",'TARIFAS 2025'!$B$11,IF(V1923="INTERMEDIA",'TARIFAS 2025'!$C$11,IF(V1923="LEJANA",'TARIFAS 2025'!$D$11))))</f>
        <v>31419</v>
      </c>
      <c r="AA1923" s="63">
        <f t="shared" si="31"/>
        <v>31419</v>
      </c>
    </row>
    <row r="1924" spans="1:27" s="35" customFormat="1">
      <c r="A1924" s="44" t="s">
        <v>73</v>
      </c>
      <c r="B1924" s="44" t="str">
        <f>VLOOKUP(A1924,'CENTROS DE COSTOS'!A:D,2,0)</f>
        <v>0036-0004</v>
      </c>
      <c r="C1924" s="44" t="str">
        <f>VLOOKUP(A1924,'CENTROS DE COSTOS'!A:D,3,0)</f>
        <v>Wompi Centro</v>
      </c>
      <c r="D1924" s="44">
        <v>25430</v>
      </c>
      <c r="E1924" s="44">
        <v>2910489</v>
      </c>
      <c r="F1924" s="44">
        <v>14883</v>
      </c>
      <c r="G1924" s="44" t="s">
        <v>35</v>
      </c>
      <c r="H1924" s="44" t="s">
        <v>620</v>
      </c>
      <c r="I1924" s="44" t="s">
        <v>676</v>
      </c>
      <c r="J1924" s="44" t="s">
        <v>9268</v>
      </c>
      <c r="K1924" s="44" t="s">
        <v>1174</v>
      </c>
      <c r="L1924" s="44" t="s">
        <v>9269</v>
      </c>
      <c r="M1924" s="52">
        <v>45951.337500000001</v>
      </c>
      <c r="N1924" s="52">
        <v>45957.548611111109</v>
      </c>
      <c r="O1924" s="44" t="s">
        <v>37</v>
      </c>
      <c r="P1924" s="44" t="s">
        <v>37</v>
      </c>
      <c r="Q1924" s="44" t="s">
        <v>3805</v>
      </c>
      <c r="R1924" s="44" t="s">
        <v>3806</v>
      </c>
      <c r="S1924" s="44" t="s">
        <v>9270</v>
      </c>
      <c r="T1924" s="44" t="s">
        <v>3828</v>
      </c>
      <c r="U1924" s="44">
        <v>32</v>
      </c>
      <c r="V1924" s="44" t="s">
        <v>43</v>
      </c>
      <c r="W1924" s="44" t="str">
        <f>VLOOKUP(D1924,TIPOLOGIA!A:F,6,0)</f>
        <v>TERRESTRE</v>
      </c>
      <c r="X1924" s="44" t="s">
        <v>3837</v>
      </c>
      <c r="Y1924" s="44">
        <v>1</v>
      </c>
      <c r="Z1924" s="63">
        <f>IF(T1924="SOPORTE_TELEFÓNICO",'TARIFAS 2025'!$B$14,IF(V1924="PRINCIPAL",'TARIFAS 2025'!$B$11,IF(V1924="INTERMEDIA",'TARIFAS 2025'!$C$11,IF(V1924="LEJANA",'TARIFAS 2025'!$D$11))))</f>
        <v>36351</v>
      </c>
      <c r="AA1924" s="63">
        <f t="shared" si="31"/>
        <v>36351</v>
      </c>
    </row>
    <row r="1925" spans="1:27" s="35" customFormat="1">
      <c r="A1925" s="44" t="s">
        <v>98</v>
      </c>
      <c r="B1925" s="44" t="str">
        <f>VLOOKUP(A1925,'CENTROS DE COSTOS'!A:D,2,0)</f>
        <v>0036-0007</v>
      </c>
      <c r="C1925" s="44" t="str">
        <f>VLOOKUP(A1925,'CENTROS DE COSTOS'!A:D,3,0)</f>
        <v>Wompi Santander</v>
      </c>
      <c r="D1925" s="44">
        <v>15806</v>
      </c>
      <c r="E1925" s="44">
        <v>2922421</v>
      </c>
      <c r="F1925" s="44">
        <v>32585</v>
      </c>
      <c r="G1925" s="44" t="s">
        <v>35</v>
      </c>
      <c r="H1925" s="44" t="s">
        <v>324</v>
      </c>
      <c r="I1925" s="44" t="s">
        <v>425</v>
      </c>
      <c r="J1925" s="44" t="s">
        <v>9271</v>
      </c>
      <c r="K1925" s="44" t="s">
        <v>1174</v>
      </c>
      <c r="L1925" s="44" t="s">
        <v>9272</v>
      </c>
      <c r="M1925" s="52">
        <v>45953.333333333336</v>
      </c>
      <c r="N1925" s="52">
        <v>45957.559027777781</v>
      </c>
      <c r="O1925" s="44" t="s">
        <v>37</v>
      </c>
      <c r="P1925" s="44" t="s">
        <v>37</v>
      </c>
      <c r="Q1925" s="44" t="s">
        <v>3805</v>
      </c>
      <c r="R1925" s="44" t="s">
        <v>3806</v>
      </c>
      <c r="S1925" s="44" t="s">
        <v>9273</v>
      </c>
      <c r="T1925" s="44" t="s">
        <v>3828</v>
      </c>
      <c r="U1925" s="44">
        <v>32</v>
      </c>
      <c r="V1925" s="44" t="s">
        <v>43</v>
      </c>
      <c r="W1925" s="44" t="str">
        <f>VLOOKUP(D1925,TIPOLOGIA!A:F,6,0)</f>
        <v>TERRESTRE</v>
      </c>
      <c r="X1925" s="44" t="s">
        <v>1217</v>
      </c>
      <c r="Y1925" s="44">
        <v>1</v>
      </c>
      <c r="Z1925" s="63">
        <f>IF(T1925="SOPORTE_TELEFÓNICO",'TARIFAS 2025'!$B$14,IF(V1925="PRINCIPAL",'TARIFAS 2025'!$B$11,IF(V1925="INTERMEDIA",'TARIFAS 2025'!$C$11,IF(V1925="LEJANA",'TARIFAS 2025'!$D$11))))</f>
        <v>36351</v>
      </c>
      <c r="AA1925" s="63">
        <f t="shared" si="31"/>
        <v>36351</v>
      </c>
    </row>
    <row r="1926" spans="1:27" s="35" customFormat="1">
      <c r="A1926" s="44" t="s">
        <v>73</v>
      </c>
      <c r="B1926" s="44" t="str">
        <f>VLOOKUP(A1926,'CENTROS DE COSTOS'!A:D,2,0)</f>
        <v>0036-0004</v>
      </c>
      <c r="C1926" s="44" t="str">
        <f>VLOOKUP(A1926,'CENTROS DE COSTOS'!A:D,3,0)</f>
        <v>Wompi Centro</v>
      </c>
      <c r="D1926" s="44">
        <v>11001</v>
      </c>
      <c r="E1926" s="44">
        <v>2933426</v>
      </c>
      <c r="F1926" s="44">
        <v>56878</v>
      </c>
      <c r="G1926" s="44" t="s">
        <v>35</v>
      </c>
      <c r="H1926" s="44" t="s">
        <v>620</v>
      </c>
      <c r="I1926" s="44" t="s">
        <v>2057</v>
      </c>
      <c r="J1926" s="44" t="s">
        <v>9274</v>
      </c>
      <c r="K1926" s="44" t="s">
        <v>1174</v>
      </c>
      <c r="L1926" s="44" t="s">
        <v>9275</v>
      </c>
      <c r="M1926" s="52">
        <v>45957.333333333336</v>
      </c>
      <c r="N1926" s="52">
        <v>45957.588888888888</v>
      </c>
      <c r="O1926" s="44" t="s">
        <v>37</v>
      </c>
      <c r="P1926" s="44" t="s">
        <v>37</v>
      </c>
      <c r="Q1926" s="44" t="s">
        <v>3805</v>
      </c>
      <c r="R1926" s="44" t="s">
        <v>3806</v>
      </c>
      <c r="S1926" s="44" t="s">
        <v>9276</v>
      </c>
      <c r="T1926" s="44" t="s">
        <v>1178</v>
      </c>
      <c r="U1926" s="44">
        <v>48</v>
      </c>
      <c r="V1926" s="44" t="s">
        <v>42</v>
      </c>
      <c r="W1926" s="44" t="str">
        <f>VLOOKUP(D1926,TIPOLOGIA!A:F,6,0)</f>
        <v>TERRESTRE</v>
      </c>
      <c r="X1926" s="44" t="s">
        <v>1954</v>
      </c>
      <c r="Y1926" s="44">
        <v>1</v>
      </c>
      <c r="Z1926" s="63">
        <f>IF(T1926="SOPORTE_TELEFÓNICO",'TARIFAS 2025'!$B$14,IF(V1926="PRINCIPAL",'TARIFAS 2025'!$B$11,IF(V1926="INTERMEDIA",'TARIFAS 2025'!$C$11,IF(V1926="LEJANA",'TARIFAS 2025'!$D$11))))</f>
        <v>31419</v>
      </c>
      <c r="AA1926" s="63">
        <f t="shared" si="31"/>
        <v>31419</v>
      </c>
    </row>
    <row r="1927" spans="1:27" s="35" customFormat="1">
      <c r="A1927" s="44" t="s">
        <v>90</v>
      </c>
      <c r="B1927" s="44" t="str">
        <f>VLOOKUP(A1927,'CENTROS DE COSTOS'!A:D,2,0)</f>
        <v>0036-0005</v>
      </c>
      <c r="C1927" s="44" t="str">
        <f>VLOOKUP(A1927,'CENTROS DE COSTOS'!A:D,3,0)</f>
        <v>Wompi Noroccidente</v>
      </c>
      <c r="D1927" s="44">
        <v>5212</v>
      </c>
      <c r="E1927" s="44">
        <v>2932211</v>
      </c>
      <c r="F1927" s="44">
        <v>69533</v>
      </c>
      <c r="G1927" s="44" t="s">
        <v>35</v>
      </c>
      <c r="H1927" s="44" t="s">
        <v>122</v>
      </c>
      <c r="I1927" s="44" t="s">
        <v>174</v>
      </c>
      <c r="J1927" s="44" t="s">
        <v>9277</v>
      </c>
      <c r="K1927" s="44" t="s">
        <v>1174</v>
      </c>
      <c r="L1927" s="44" t="s">
        <v>9278</v>
      </c>
      <c r="M1927" s="52">
        <v>45954.612500000003</v>
      </c>
      <c r="N1927" s="52">
        <v>45957.588888888888</v>
      </c>
      <c r="O1927" s="44" t="s">
        <v>37</v>
      </c>
      <c r="P1927" s="44" t="s">
        <v>37</v>
      </c>
      <c r="Q1927" s="44" t="s">
        <v>3805</v>
      </c>
      <c r="R1927" s="44" t="s">
        <v>3806</v>
      </c>
      <c r="S1927" s="44" t="s">
        <v>9279</v>
      </c>
      <c r="T1927" s="44" t="s">
        <v>1178</v>
      </c>
      <c r="U1927" s="44">
        <v>56</v>
      </c>
      <c r="V1927" s="44" t="s">
        <v>42</v>
      </c>
      <c r="W1927" s="44" t="str">
        <f>VLOOKUP(D1927,TIPOLOGIA!A:F,6,0)</f>
        <v>TERRESTRE</v>
      </c>
      <c r="X1927" s="44" t="s">
        <v>1217</v>
      </c>
      <c r="Y1927" s="44">
        <v>1</v>
      </c>
      <c r="Z1927" s="63">
        <f>IF(T1927="SOPORTE_TELEFÓNICO",'TARIFAS 2025'!$B$14,IF(V1927="PRINCIPAL",'TARIFAS 2025'!$B$11,IF(V1927="INTERMEDIA",'TARIFAS 2025'!$C$11,IF(V1927="LEJANA",'TARIFAS 2025'!$D$11))))</f>
        <v>31419</v>
      </c>
      <c r="AA1927" s="63">
        <f t="shared" si="31"/>
        <v>31419</v>
      </c>
    </row>
    <row r="1928" spans="1:27" s="35" customFormat="1">
      <c r="A1928" s="44" t="s">
        <v>98</v>
      </c>
      <c r="B1928" s="44" t="str">
        <f>VLOOKUP(A1928,'CENTROS DE COSTOS'!A:D,2,0)</f>
        <v>0036-0007</v>
      </c>
      <c r="C1928" s="44" t="str">
        <f>VLOOKUP(A1928,'CENTROS DE COSTOS'!A:D,3,0)</f>
        <v>Wompi Santander</v>
      </c>
      <c r="D1928" s="44">
        <v>15001</v>
      </c>
      <c r="E1928" s="44">
        <v>2935687</v>
      </c>
      <c r="F1928" s="44">
        <v>79150</v>
      </c>
      <c r="G1928" s="44" t="s">
        <v>35</v>
      </c>
      <c r="H1928" s="44" t="s">
        <v>324</v>
      </c>
      <c r="I1928" s="44" t="s">
        <v>98</v>
      </c>
      <c r="J1928" s="44" t="s">
        <v>9280</v>
      </c>
      <c r="K1928" s="44" t="s">
        <v>1174</v>
      </c>
      <c r="L1928" s="44" t="s">
        <v>9281</v>
      </c>
      <c r="M1928" s="52">
        <v>45957.333333333336</v>
      </c>
      <c r="N1928" s="52">
        <v>45957.590277777781</v>
      </c>
      <c r="O1928" s="44" t="s">
        <v>37</v>
      </c>
      <c r="P1928" s="44" t="s">
        <v>37</v>
      </c>
      <c r="Q1928" s="44" t="s">
        <v>3805</v>
      </c>
      <c r="R1928" s="44" t="s">
        <v>3806</v>
      </c>
      <c r="S1928" s="44" t="s">
        <v>9282</v>
      </c>
      <c r="T1928" s="44" t="s">
        <v>1178</v>
      </c>
      <c r="U1928" s="44">
        <v>16</v>
      </c>
      <c r="V1928" s="44" t="s">
        <v>42</v>
      </c>
      <c r="W1928" s="44" t="str">
        <f>VLOOKUP(D1928,TIPOLOGIA!A:F,6,0)</f>
        <v>TERRESTRE</v>
      </c>
      <c r="X1928" s="44" t="s">
        <v>2302</v>
      </c>
      <c r="Y1928" s="44">
        <v>1</v>
      </c>
      <c r="Z1928" s="63">
        <f>IF(T1928="SOPORTE_TELEFÓNICO",'TARIFAS 2025'!$B$14,IF(V1928="PRINCIPAL",'TARIFAS 2025'!$B$11,IF(V1928="INTERMEDIA",'TARIFAS 2025'!$C$11,IF(V1928="LEJANA",'TARIFAS 2025'!$D$11))))</f>
        <v>31419</v>
      </c>
      <c r="AA1928" s="63">
        <f t="shared" si="31"/>
        <v>31419</v>
      </c>
    </row>
    <row r="1929" spans="1:27" s="35" customFormat="1">
      <c r="A1929" s="44" t="s">
        <v>73</v>
      </c>
      <c r="B1929" s="44" t="str">
        <f>VLOOKUP(A1929,'CENTROS DE COSTOS'!A:D,2,0)</f>
        <v>0036-0004</v>
      </c>
      <c r="C1929" s="44" t="str">
        <f>VLOOKUP(A1929,'CENTROS DE COSTOS'!A:D,3,0)</f>
        <v>Wompi Centro</v>
      </c>
      <c r="D1929" s="44">
        <v>11001</v>
      </c>
      <c r="E1929" s="44">
        <v>2931252</v>
      </c>
      <c r="F1929" s="44">
        <v>37521</v>
      </c>
      <c r="G1929" s="44" t="s">
        <v>35</v>
      </c>
      <c r="H1929" s="44" t="s">
        <v>620</v>
      </c>
      <c r="I1929" s="44" t="s">
        <v>2057</v>
      </c>
      <c r="J1929" s="44" t="s">
        <v>2733</v>
      </c>
      <c r="K1929" s="44" t="s">
        <v>1174</v>
      </c>
      <c r="L1929" s="44" t="s">
        <v>9283</v>
      </c>
      <c r="M1929" s="52">
        <v>45954.490972222222</v>
      </c>
      <c r="N1929" s="52">
        <v>45957.613888888889</v>
      </c>
      <c r="O1929" s="44" t="s">
        <v>37</v>
      </c>
      <c r="P1929" s="44" t="s">
        <v>37</v>
      </c>
      <c r="Q1929" s="44" t="s">
        <v>3805</v>
      </c>
      <c r="R1929" s="44" t="s">
        <v>3806</v>
      </c>
      <c r="S1929" s="44" t="s">
        <v>9284</v>
      </c>
      <c r="T1929" s="44" t="s">
        <v>1178</v>
      </c>
      <c r="U1929" s="44">
        <v>8</v>
      </c>
      <c r="V1929" s="44" t="s">
        <v>42</v>
      </c>
      <c r="W1929" s="44" t="str">
        <f>VLOOKUP(D1929,TIPOLOGIA!A:F,6,0)</f>
        <v>TERRESTRE</v>
      </c>
      <c r="X1929" s="44" t="s">
        <v>1954</v>
      </c>
      <c r="Y1929" s="44">
        <v>1</v>
      </c>
      <c r="Z1929" s="63">
        <f>IF(T1929="SOPORTE_TELEFÓNICO",'TARIFAS 2025'!$B$14,IF(V1929="PRINCIPAL",'TARIFAS 2025'!$B$11,IF(V1929="INTERMEDIA",'TARIFAS 2025'!$C$11,IF(V1929="LEJANA",'TARIFAS 2025'!$D$11))))</f>
        <v>31419</v>
      </c>
      <c r="AA1929" s="63">
        <f t="shared" si="31"/>
        <v>31419</v>
      </c>
    </row>
    <row r="1930" spans="1:27" s="35" customFormat="1">
      <c r="A1930" s="44" t="s">
        <v>88</v>
      </c>
      <c r="B1930" s="44" t="str">
        <f>VLOOKUP(A1930,'CENTROS DE COSTOS'!A:D,2,0)</f>
        <v>0036-0002</v>
      </c>
      <c r="C1930" s="44" t="str">
        <f>VLOOKUP(A1930,'CENTROS DE COSTOS'!A:D,3,0)</f>
        <v>Wompi Eje Cafetero</v>
      </c>
      <c r="D1930" s="44">
        <v>17001</v>
      </c>
      <c r="E1930" s="44">
        <v>2919694</v>
      </c>
      <c r="F1930" s="44">
        <v>76096</v>
      </c>
      <c r="G1930" s="44" t="s">
        <v>35</v>
      </c>
      <c r="H1930" s="44" t="s">
        <v>128</v>
      </c>
      <c r="I1930" s="44" t="s">
        <v>88</v>
      </c>
      <c r="J1930" s="44" t="s">
        <v>9285</v>
      </c>
      <c r="K1930" s="44" t="s">
        <v>1174</v>
      </c>
      <c r="L1930" s="44" t="s">
        <v>9286</v>
      </c>
      <c r="M1930" s="52">
        <v>45952.503472222219</v>
      </c>
      <c r="N1930" s="52">
        <v>45957.615972222222</v>
      </c>
      <c r="O1930" s="44" t="s">
        <v>37</v>
      </c>
      <c r="P1930" s="44" t="s">
        <v>37</v>
      </c>
      <c r="Q1930" s="44" t="s">
        <v>3805</v>
      </c>
      <c r="R1930" s="44" t="s">
        <v>3806</v>
      </c>
      <c r="S1930" s="44" t="s">
        <v>9287</v>
      </c>
      <c r="T1930" s="44" t="s">
        <v>1178</v>
      </c>
      <c r="U1930" s="44">
        <v>16</v>
      </c>
      <c r="V1930" s="44" t="s">
        <v>42</v>
      </c>
      <c r="W1930" s="44" t="str">
        <f>VLOOKUP(D1930,TIPOLOGIA!A:F,6,0)</f>
        <v>TERRESTRE</v>
      </c>
      <c r="X1930" s="44" t="s">
        <v>1509</v>
      </c>
      <c r="Y1930" s="44">
        <v>1</v>
      </c>
      <c r="Z1930" s="63">
        <f>IF(T1930="SOPORTE_TELEFÓNICO",'TARIFAS 2025'!$B$14,IF(V1930="PRINCIPAL",'TARIFAS 2025'!$B$11,IF(V1930="INTERMEDIA",'TARIFAS 2025'!$C$11,IF(V1930="LEJANA",'TARIFAS 2025'!$D$11))))</f>
        <v>31419</v>
      </c>
      <c r="AA1930" s="63">
        <f t="shared" si="31"/>
        <v>31419</v>
      </c>
    </row>
    <row r="1931" spans="1:27" s="35" customFormat="1">
      <c r="A1931" s="44" t="s">
        <v>90</v>
      </c>
      <c r="B1931" s="44" t="str">
        <f>VLOOKUP(A1931,'CENTROS DE COSTOS'!A:D,2,0)</f>
        <v>0036-0005</v>
      </c>
      <c r="C1931" s="44" t="str">
        <f>VLOOKUP(A1931,'CENTROS DE COSTOS'!A:D,3,0)</f>
        <v>Wompi Noroccidente</v>
      </c>
      <c r="D1931" s="44">
        <v>5129</v>
      </c>
      <c r="E1931" s="44">
        <v>2934474</v>
      </c>
      <c r="F1931" s="44">
        <v>71375</v>
      </c>
      <c r="G1931" s="44" t="s">
        <v>35</v>
      </c>
      <c r="H1931" s="44" t="s">
        <v>122</v>
      </c>
      <c r="I1931" s="44" t="s">
        <v>128</v>
      </c>
      <c r="J1931" s="44" t="s">
        <v>9288</v>
      </c>
      <c r="K1931" s="44" t="s">
        <v>1174</v>
      </c>
      <c r="L1931" s="44" t="s">
        <v>9289</v>
      </c>
      <c r="M1931" s="52">
        <v>45957.333333333336</v>
      </c>
      <c r="N1931" s="52">
        <v>45957.629166666666</v>
      </c>
      <c r="O1931" s="44" t="s">
        <v>37</v>
      </c>
      <c r="P1931" s="44" t="s">
        <v>37</v>
      </c>
      <c r="Q1931" s="44" t="s">
        <v>3805</v>
      </c>
      <c r="R1931" s="44" t="s">
        <v>3806</v>
      </c>
      <c r="S1931" s="44" t="s">
        <v>9290</v>
      </c>
      <c r="T1931" s="44" t="s">
        <v>1178</v>
      </c>
      <c r="U1931" s="44">
        <v>32</v>
      </c>
      <c r="V1931" s="44" t="s">
        <v>42</v>
      </c>
      <c r="W1931" s="44" t="str">
        <f>VLOOKUP(D1931,TIPOLOGIA!A:F,6,0)</f>
        <v>TERRESTRE</v>
      </c>
      <c r="X1931" s="44" t="s">
        <v>1632</v>
      </c>
      <c r="Y1931" s="44">
        <v>1</v>
      </c>
      <c r="Z1931" s="63">
        <f>IF(T1931="SOPORTE_TELEFÓNICO",'TARIFAS 2025'!$B$14,IF(V1931="PRINCIPAL",'TARIFAS 2025'!$B$11,IF(V1931="INTERMEDIA",'TARIFAS 2025'!$C$11,IF(V1931="LEJANA",'TARIFAS 2025'!$D$11))))</f>
        <v>31419</v>
      </c>
      <c r="AA1931" s="63">
        <f t="shared" si="31"/>
        <v>31419</v>
      </c>
    </row>
    <row r="1932" spans="1:27" s="35" customFormat="1">
      <c r="A1932" s="44" t="s">
        <v>73</v>
      </c>
      <c r="B1932" s="44" t="str">
        <f>VLOOKUP(A1932,'CENTROS DE COSTOS'!A:D,2,0)</f>
        <v>0036-0004</v>
      </c>
      <c r="C1932" s="44" t="str">
        <f>VLOOKUP(A1932,'CENTROS DE COSTOS'!A:D,3,0)</f>
        <v>Wompi Centro</v>
      </c>
      <c r="D1932" s="44">
        <v>11001</v>
      </c>
      <c r="E1932" s="44">
        <v>2928056</v>
      </c>
      <c r="F1932" s="44">
        <v>34827</v>
      </c>
      <c r="G1932" s="44" t="s">
        <v>35</v>
      </c>
      <c r="H1932" s="44" t="s">
        <v>620</v>
      </c>
      <c r="I1932" s="44" t="s">
        <v>2057</v>
      </c>
      <c r="J1932" s="44" t="s">
        <v>9291</v>
      </c>
      <c r="K1932" s="44" t="s">
        <v>1174</v>
      </c>
      <c r="L1932" s="44" t="s">
        <v>9292</v>
      </c>
      <c r="M1932" s="52">
        <v>45953.686111111114</v>
      </c>
      <c r="N1932" s="52">
        <v>45957.631249999999</v>
      </c>
      <c r="O1932" s="44" t="s">
        <v>37</v>
      </c>
      <c r="P1932" s="44" t="s">
        <v>37</v>
      </c>
      <c r="Q1932" s="44" t="s">
        <v>3805</v>
      </c>
      <c r="R1932" s="44" t="s">
        <v>3806</v>
      </c>
      <c r="S1932" s="44" t="s">
        <v>9293</v>
      </c>
      <c r="T1932" s="44" t="s">
        <v>1178</v>
      </c>
      <c r="U1932" s="44">
        <v>24</v>
      </c>
      <c r="V1932" s="44" t="s">
        <v>42</v>
      </c>
      <c r="W1932" s="44" t="str">
        <f>VLOOKUP(D1932,TIPOLOGIA!A:F,6,0)</f>
        <v>TERRESTRE</v>
      </c>
      <c r="X1932" s="44" t="s">
        <v>2101</v>
      </c>
      <c r="Y1932" s="44">
        <v>2</v>
      </c>
      <c r="Z1932" s="63">
        <f>IF(T1932="SOPORTE_TELEFÓNICO",'TARIFAS 2025'!$B$14,IF(V1932="PRINCIPAL",'TARIFAS 2025'!$B$11,IF(V1932="INTERMEDIA",'TARIFAS 2025'!$C$11,IF(V1932="LEJANA",'TARIFAS 2025'!$D$11))))</f>
        <v>31419</v>
      </c>
      <c r="AA1932" s="63">
        <f t="shared" si="31"/>
        <v>62838</v>
      </c>
    </row>
    <row r="1933" spans="1:27" s="35" customFormat="1">
      <c r="A1933" s="44" t="s">
        <v>79</v>
      </c>
      <c r="B1933" s="44" t="str">
        <f>VLOOKUP(A1933,'CENTROS DE COSTOS'!A:D,2,0)</f>
        <v>0036-0003</v>
      </c>
      <c r="C1933" s="44" t="str">
        <f>VLOOKUP(A1933,'CENTROS DE COSTOS'!A:D,3,0)</f>
        <v>Wompi Suroccidente</v>
      </c>
      <c r="D1933" s="44">
        <v>76892</v>
      </c>
      <c r="E1933" s="44">
        <v>2930025</v>
      </c>
      <c r="F1933" s="44">
        <v>59534</v>
      </c>
      <c r="G1933" s="44" t="s">
        <v>35</v>
      </c>
      <c r="H1933" s="44" t="s">
        <v>1103</v>
      </c>
      <c r="I1933" s="44" t="s">
        <v>1136</v>
      </c>
      <c r="J1933" s="44" t="s">
        <v>4583</v>
      </c>
      <c r="K1933" s="44" t="s">
        <v>1174</v>
      </c>
      <c r="L1933" s="44" t="s">
        <v>9294</v>
      </c>
      <c r="M1933" s="52">
        <v>45954.373611111114</v>
      </c>
      <c r="N1933" s="52">
        <v>45957.634027777778</v>
      </c>
      <c r="O1933" s="44" t="s">
        <v>37</v>
      </c>
      <c r="P1933" s="44" t="s">
        <v>37</v>
      </c>
      <c r="Q1933" s="44" t="s">
        <v>3805</v>
      </c>
      <c r="R1933" s="44" t="s">
        <v>3806</v>
      </c>
      <c r="S1933" s="44" t="s">
        <v>9295</v>
      </c>
      <c r="T1933" s="44" t="s">
        <v>1178</v>
      </c>
      <c r="U1933" s="44">
        <v>64</v>
      </c>
      <c r="V1933" s="44" t="s">
        <v>42</v>
      </c>
      <c r="W1933" s="44" t="str">
        <f>VLOOKUP(D1933,TIPOLOGIA!A:F,6,0)</f>
        <v>TERRESTRE</v>
      </c>
      <c r="X1933" s="44" t="s">
        <v>9296</v>
      </c>
      <c r="Y1933" s="44">
        <v>1</v>
      </c>
      <c r="Z1933" s="63">
        <f>IF(T1933="SOPORTE_TELEFÓNICO",'TARIFAS 2025'!$B$14,IF(V1933="PRINCIPAL",'TARIFAS 2025'!$B$11,IF(V1933="INTERMEDIA",'TARIFAS 2025'!$C$11,IF(V1933="LEJANA",'TARIFAS 2025'!$D$11))))</f>
        <v>31419</v>
      </c>
      <c r="AA1933" s="63">
        <f t="shared" si="31"/>
        <v>31419</v>
      </c>
    </row>
    <row r="1934" spans="1:27" s="35" customFormat="1">
      <c r="A1934" s="44" t="s">
        <v>83</v>
      </c>
      <c r="B1934" s="44" t="str">
        <f>VLOOKUP(A1934,'CENTROS DE COSTOS'!A:D,2,0)</f>
        <v>0036-0007</v>
      </c>
      <c r="C1934" s="44" t="str">
        <f>VLOOKUP(A1934,'CENTROS DE COSTOS'!A:D,3,0)</f>
        <v>Wompi Santander</v>
      </c>
      <c r="D1934" s="44">
        <v>54001</v>
      </c>
      <c r="E1934" s="44">
        <v>2934741</v>
      </c>
      <c r="F1934" s="44">
        <v>49790</v>
      </c>
      <c r="G1934" s="44" t="s">
        <v>35</v>
      </c>
      <c r="H1934" s="44" t="s">
        <v>893</v>
      </c>
      <c r="I1934" s="44" t="s">
        <v>83</v>
      </c>
      <c r="J1934" s="44" t="s">
        <v>9297</v>
      </c>
      <c r="K1934" s="44" t="s">
        <v>1174</v>
      </c>
      <c r="L1934" s="44" t="s">
        <v>9298</v>
      </c>
      <c r="M1934" s="52">
        <v>45957.333333333336</v>
      </c>
      <c r="N1934" s="52">
        <v>45957.643750000003</v>
      </c>
      <c r="O1934" s="44" t="s">
        <v>37</v>
      </c>
      <c r="P1934" s="44" t="s">
        <v>37</v>
      </c>
      <c r="Q1934" s="44" t="s">
        <v>3805</v>
      </c>
      <c r="R1934" s="44" t="s">
        <v>3806</v>
      </c>
      <c r="S1934" s="44" t="s">
        <v>9299</v>
      </c>
      <c r="T1934" s="44" t="s">
        <v>1178</v>
      </c>
      <c r="U1934" s="44">
        <v>32</v>
      </c>
      <c r="V1934" s="44" t="s">
        <v>42</v>
      </c>
      <c r="W1934" s="44" t="str">
        <f>VLOOKUP(D1934,TIPOLOGIA!A:F,6,0)</f>
        <v>TERRESTRE</v>
      </c>
      <c r="X1934" s="44" t="s">
        <v>2084</v>
      </c>
      <c r="Y1934" s="44">
        <v>1</v>
      </c>
      <c r="Z1934" s="63">
        <f>IF(T1934="SOPORTE_TELEFÓNICO",'TARIFAS 2025'!$B$14,IF(V1934="PRINCIPAL",'TARIFAS 2025'!$B$11,IF(V1934="INTERMEDIA",'TARIFAS 2025'!$C$11,IF(V1934="LEJANA",'TARIFAS 2025'!$D$11))))</f>
        <v>31419</v>
      </c>
      <c r="AA1934" s="63">
        <f t="shared" si="31"/>
        <v>31419</v>
      </c>
    </row>
    <row r="1935" spans="1:27" s="35" customFormat="1">
      <c r="A1935" s="44" t="s">
        <v>79</v>
      </c>
      <c r="B1935" s="44" t="str">
        <f>VLOOKUP(A1935,'CENTROS DE COSTOS'!A:D,2,0)</f>
        <v>0036-0003</v>
      </c>
      <c r="C1935" s="44" t="str">
        <f>VLOOKUP(A1935,'CENTROS DE COSTOS'!A:D,3,0)</f>
        <v>Wompi Suroccidente</v>
      </c>
      <c r="D1935" s="44">
        <v>76892</v>
      </c>
      <c r="E1935" s="44">
        <v>2863979</v>
      </c>
      <c r="F1935" s="44">
        <v>79443</v>
      </c>
      <c r="G1935" s="44" t="s">
        <v>35</v>
      </c>
      <c r="H1935" s="44" t="s">
        <v>1103</v>
      </c>
      <c r="I1935" s="44" t="s">
        <v>1136</v>
      </c>
      <c r="J1935" s="44" t="s">
        <v>2788</v>
      </c>
      <c r="K1935" s="44" t="s">
        <v>1174</v>
      </c>
      <c r="L1935" s="44" t="s">
        <v>9300</v>
      </c>
      <c r="M1935" s="52">
        <v>45939.570138888892</v>
      </c>
      <c r="N1935" s="52">
        <v>45957.645833333336</v>
      </c>
      <c r="O1935" s="44" t="s">
        <v>37</v>
      </c>
      <c r="P1935" s="44" t="s">
        <v>37</v>
      </c>
      <c r="Q1935" s="44" t="s">
        <v>3805</v>
      </c>
      <c r="R1935" s="44" t="s">
        <v>3806</v>
      </c>
      <c r="S1935" s="44" t="s">
        <v>9301</v>
      </c>
      <c r="T1935" s="44" t="s">
        <v>1178</v>
      </c>
      <c r="U1935" s="44">
        <v>32</v>
      </c>
      <c r="V1935" s="44" t="s">
        <v>42</v>
      </c>
      <c r="W1935" s="44" t="str">
        <f>VLOOKUP(D1935,TIPOLOGIA!A:F,6,0)</f>
        <v>TERRESTRE</v>
      </c>
      <c r="X1935" s="44" t="s">
        <v>1286</v>
      </c>
      <c r="Y1935" s="44">
        <v>1</v>
      </c>
      <c r="Z1935" s="63">
        <f>IF(T1935="SOPORTE_TELEFÓNICO",'TARIFAS 2025'!$B$14,IF(V1935="PRINCIPAL",'TARIFAS 2025'!$B$11,IF(V1935="INTERMEDIA",'TARIFAS 2025'!$C$11,IF(V1935="LEJANA",'TARIFAS 2025'!$D$11))))</f>
        <v>31419</v>
      </c>
      <c r="AA1935" s="63">
        <f t="shared" si="31"/>
        <v>31419</v>
      </c>
    </row>
    <row r="1936" spans="1:27" s="35" customFormat="1">
      <c r="A1936" s="44" t="s">
        <v>88</v>
      </c>
      <c r="B1936" s="44" t="str">
        <f>VLOOKUP(A1936,'CENTROS DE COSTOS'!A:D,2,0)</f>
        <v>0036-0002</v>
      </c>
      <c r="C1936" s="44" t="str">
        <f>VLOOKUP(A1936,'CENTROS DE COSTOS'!A:D,3,0)</f>
        <v>Wompi Eje Cafetero</v>
      </c>
      <c r="D1936" s="44">
        <v>17001</v>
      </c>
      <c r="E1936" s="44">
        <v>2925283</v>
      </c>
      <c r="F1936" s="44">
        <v>51033</v>
      </c>
      <c r="G1936" s="44" t="s">
        <v>35</v>
      </c>
      <c r="H1936" s="44" t="s">
        <v>128</v>
      </c>
      <c r="I1936" s="44" t="s">
        <v>88</v>
      </c>
      <c r="J1936" s="44" t="s">
        <v>9302</v>
      </c>
      <c r="K1936" s="44" t="s">
        <v>1174</v>
      </c>
      <c r="L1936" s="44" t="s">
        <v>9303</v>
      </c>
      <c r="M1936" s="52">
        <v>45953.463194444441</v>
      </c>
      <c r="N1936" s="52">
        <v>45957.654166666667</v>
      </c>
      <c r="O1936" s="44" t="s">
        <v>37</v>
      </c>
      <c r="P1936" s="44" t="s">
        <v>37</v>
      </c>
      <c r="Q1936" s="44" t="s">
        <v>3805</v>
      </c>
      <c r="R1936" s="44" t="s">
        <v>3806</v>
      </c>
      <c r="S1936" s="44" t="s">
        <v>9304</v>
      </c>
      <c r="T1936" s="44" t="s">
        <v>1178</v>
      </c>
      <c r="U1936" s="44">
        <v>32</v>
      </c>
      <c r="V1936" s="44" t="s">
        <v>42</v>
      </c>
      <c r="W1936" s="44" t="str">
        <f>VLOOKUP(D1936,TIPOLOGIA!A:F,6,0)</f>
        <v>TERRESTRE</v>
      </c>
      <c r="X1936" s="44" t="s">
        <v>4908</v>
      </c>
      <c r="Y1936" s="44">
        <v>1</v>
      </c>
      <c r="Z1936" s="63">
        <f>IF(T1936="SOPORTE_TELEFÓNICO",'TARIFAS 2025'!$B$14,IF(V1936="PRINCIPAL",'TARIFAS 2025'!$B$11,IF(V1936="INTERMEDIA",'TARIFAS 2025'!$C$11,IF(V1936="LEJANA",'TARIFAS 2025'!$D$11))))</f>
        <v>31419</v>
      </c>
      <c r="AA1936" s="63">
        <f t="shared" si="31"/>
        <v>31419</v>
      </c>
    </row>
    <row r="1937" spans="1:27" s="35" customFormat="1">
      <c r="A1937" s="44" t="s">
        <v>79</v>
      </c>
      <c r="B1937" s="44" t="str">
        <f>VLOOKUP(A1937,'CENTROS DE COSTOS'!A:D,2,0)</f>
        <v>0036-0003</v>
      </c>
      <c r="C1937" s="44" t="str">
        <f>VLOOKUP(A1937,'CENTROS DE COSTOS'!A:D,3,0)</f>
        <v>Wompi Suroccidente</v>
      </c>
      <c r="D1937" s="44">
        <v>76892</v>
      </c>
      <c r="E1937" s="44">
        <v>2933606</v>
      </c>
      <c r="F1937" s="44">
        <v>78583</v>
      </c>
      <c r="G1937" s="44" t="s">
        <v>35</v>
      </c>
      <c r="H1937" s="44" t="s">
        <v>1103</v>
      </c>
      <c r="I1937" s="44" t="s">
        <v>1136</v>
      </c>
      <c r="J1937" s="44" t="s">
        <v>3471</v>
      </c>
      <c r="K1937" s="44" t="s">
        <v>1174</v>
      </c>
      <c r="L1937" s="44" t="s">
        <v>9305</v>
      </c>
      <c r="M1937" s="52">
        <v>45957.333333333336</v>
      </c>
      <c r="N1937" s="52">
        <v>45957.655555555553</v>
      </c>
      <c r="O1937" s="44" t="s">
        <v>37</v>
      </c>
      <c r="P1937" s="44" t="s">
        <v>37</v>
      </c>
      <c r="Q1937" s="44" t="s">
        <v>3805</v>
      </c>
      <c r="R1937" s="44" t="s">
        <v>3806</v>
      </c>
      <c r="S1937" s="44" t="s">
        <v>9306</v>
      </c>
      <c r="T1937" s="44" t="s">
        <v>1178</v>
      </c>
      <c r="U1937" s="44">
        <v>56</v>
      </c>
      <c r="V1937" s="44" t="s">
        <v>42</v>
      </c>
      <c r="W1937" s="44" t="str">
        <f>VLOOKUP(D1937,TIPOLOGIA!A:F,6,0)</f>
        <v>TERRESTRE</v>
      </c>
      <c r="X1937" s="44" t="s">
        <v>1632</v>
      </c>
      <c r="Y1937" s="44">
        <v>1</v>
      </c>
      <c r="Z1937" s="63">
        <f>IF(T1937="SOPORTE_TELEFÓNICO",'TARIFAS 2025'!$B$14,IF(V1937="PRINCIPAL",'TARIFAS 2025'!$B$11,IF(V1937="INTERMEDIA",'TARIFAS 2025'!$C$11,IF(V1937="LEJANA",'TARIFAS 2025'!$D$11))))</f>
        <v>31419</v>
      </c>
      <c r="AA1937" s="63">
        <f t="shared" si="31"/>
        <v>31419</v>
      </c>
    </row>
    <row r="1938" spans="1:27" s="35" customFormat="1">
      <c r="A1938" s="44" t="s">
        <v>70</v>
      </c>
      <c r="B1938" s="44" t="str">
        <f>VLOOKUP(A1938,'CENTROS DE COSTOS'!A:D,2,0)</f>
        <v>0036-0001</v>
      </c>
      <c r="C1938" s="44" t="str">
        <f>VLOOKUP(A1938,'CENTROS DE COSTOS'!A:D,3,0)</f>
        <v>Wompi Costa</v>
      </c>
      <c r="D1938" s="44">
        <v>8638</v>
      </c>
      <c r="E1938" s="44">
        <v>2928318</v>
      </c>
      <c r="F1938" s="44">
        <v>62257</v>
      </c>
      <c r="G1938" s="44" t="s">
        <v>35</v>
      </c>
      <c r="H1938" s="44" t="s">
        <v>255</v>
      </c>
      <c r="I1938" s="44" t="s">
        <v>137</v>
      </c>
      <c r="J1938" s="44" t="s">
        <v>9307</v>
      </c>
      <c r="K1938" s="44" t="s">
        <v>1174</v>
      </c>
      <c r="L1938" s="44" t="s">
        <v>9308</v>
      </c>
      <c r="M1938" s="52">
        <v>45953.701388888891</v>
      </c>
      <c r="N1938" s="52">
        <v>45957.667361111111</v>
      </c>
      <c r="O1938" s="44" t="s">
        <v>37</v>
      </c>
      <c r="P1938" s="44" t="s">
        <v>37</v>
      </c>
      <c r="Q1938" s="44" t="s">
        <v>3805</v>
      </c>
      <c r="R1938" s="44" t="s">
        <v>3806</v>
      </c>
      <c r="S1938" s="44" t="s">
        <v>9309</v>
      </c>
      <c r="T1938" s="44" t="s">
        <v>3828</v>
      </c>
      <c r="U1938" s="44">
        <v>48</v>
      </c>
      <c r="V1938" s="44" t="s">
        <v>43</v>
      </c>
      <c r="W1938" s="44" t="str">
        <f>VLOOKUP(D1938,TIPOLOGIA!A:F,6,0)</f>
        <v>TERRESTRE</v>
      </c>
      <c r="X1938" s="44" t="s">
        <v>2084</v>
      </c>
      <c r="Y1938" s="44">
        <v>1</v>
      </c>
      <c r="Z1938" s="63">
        <f>IF(T1938="SOPORTE_TELEFÓNICO",'TARIFAS 2025'!$B$14,IF(V1938="PRINCIPAL",'TARIFAS 2025'!$B$11,IF(V1938="INTERMEDIA",'TARIFAS 2025'!$C$11,IF(V1938="LEJANA",'TARIFAS 2025'!$D$11))))</f>
        <v>36351</v>
      </c>
      <c r="AA1938" s="63">
        <f t="shared" si="31"/>
        <v>36351</v>
      </c>
    </row>
    <row r="1939" spans="1:27" s="35" customFormat="1">
      <c r="A1939" s="44" t="s">
        <v>76</v>
      </c>
      <c r="B1939" s="44" t="str">
        <f>VLOOKUP(A1939,'CENTROS DE COSTOS'!A:D,2,0)</f>
        <v>0036-0007</v>
      </c>
      <c r="C1939" s="44" t="str">
        <f>VLOOKUP(A1939,'CENTROS DE COSTOS'!A:D,3,0)</f>
        <v>Wompi Santander</v>
      </c>
      <c r="D1939" s="44">
        <v>68432</v>
      </c>
      <c r="E1939" s="44">
        <v>2928200</v>
      </c>
      <c r="F1939" s="44">
        <v>16929</v>
      </c>
      <c r="G1939" s="44" t="s">
        <v>35</v>
      </c>
      <c r="H1939" s="44" t="s">
        <v>965</v>
      </c>
      <c r="I1939" s="44" t="s">
        <v>1005</v>
      </c>
      <c r="J1939" s="44" t="s">
        <v>9310</v>
      </c>
      <c r="K1939" s="44" t="s">
        <v>1174</v>
      </c>
      <c r="L1939" s="44" t="s">
        <v>9311</v>
      </c>
      <c r="M1939" s="52">
        <v>45953.697222222225</v>
      </c>
      <c r="N1939" s="52">
        <v>45957.668055555558</v>
      </c>
      <c r="O1939" s="44" t="s">
        <v>37</v>
      </c>
      <c r="P1939" s="44" t="s">
        <v>37</v>
      </c>
      <c r="Q1939" s="44" t="s">
        <v>3805</v>
      </c>
      <c r="R1939" s="44" t="s">
        <v>3806</v>
      </c>
      <c r="S1939" s="44" t="s">
        <v>9312</v>
      </c>
      <c r="T1939" s="44" t="s">
        <v>3828</v>
      </c>
      <c r="U1939" s="44">
        <v>64</v>
      </c>
      <c r="V1939" s="44" t="s">
        <v>44</v>
      </c>
      <c r="W1939" s="44" t="str">
        <f>VLOOKUP(D1939,TIPOLOGIA!A:F,6,0)</f>
        <v>TERRESTRE</v>
      </c>
      <c r="X1939" s="44" t="s">
        <v>6743</v>
      </c>
      <c r="Y1939" s="44">
        <v>1</v>
      </c>
      <c r="Z1939" s="63">
        <f>IF(T1939="SOPORTE_TELEFÓNICO",'TARIFAS 2025'!$B$14,IF(V1939="PRINCIPAL",'TARIFAS 2025'!$B$11,IF(V1939="INTERMEDIA",'TARIFAS 2025'!$C$11,IF(V1939="LEJANA",'TARIFAS 2025'!$D$11))))</f>
        <v>40250</v>
      </c>
      <c r="AA1939" s="63">
        <f t="shared" si="31"/>
        <v>40250</v>
      </c>
    </row>
    <row r="1940" spans="1:27" s="35" customFormat="1">
      <c r="A1940" s="44" t="s">
        <v>73</v>
      </c>
      <c r="B1940" s="44" t="str">
        <f>VLOOKUP(A1940,'CENTROS DE COSTOS'!A:D,2,0)</f>
        <v>0036-0004</v>
      </c>
      <c r="C1940" s="44" t="str">
        <f>VLOOKUP(A1940,'CENTROS DE COSTOS'!A:D,3,0)</f>
        <v>Wompi Centro</v>
      </c>
      <c r="D1940" s="44">
        <v>25797</v>
      </c>
      <c r="E1940" s="44">
        <v>2930582</v>
      </c>
      <c r="F1940" s="44">
        <v>75580</v>
      </c>
      <c r="G1940" s="44" t="s">
        <v>35</v>
      </c>
      <c r="H1940" s="44" t="s">
        <v>620</v>
      </c>
      <c r="I1940" s="44" t="s">
        <v>709</v>
      </c>
      <c r="J1940" s="44" t="s">
        <v>9313</v>
      </c>
      <c r="K1940" s="44" t="s">
        <v>1174</v>
      </c>
      <c r="L1940" s="44" t="s">
        <v>9314</v>
      </c>
      <c r="M1940" s="52">
        <v>45954.442361111112</v>
      </c>
      <c r="N1940" s="52">
        <v>45957.668749999997</v>
      </c>
      <c r="O1940" s="44" t="s">
        <v>37</v>
      </c>
      <c r="P1940" s="44" t="s">
        <v>37</v>
      </c>
      <c r="Q1940" s="44" t="s">
        <v>3805</v>
      </c>
      <c r="R1940" s="44" t="s">
        <v>3806</v>
      </c>
      <c r="S1940" s="44" t="s">
        <v>9315</v>
      </c>
      <c r="T1940" s="44" t="s">
        <v>3828</v>
      </c>
      <c r="U1940" s="44">
        <v>16</v>
      </c>
      <c r="V1940" s="44" t="s">
        <v>43</v>
      </c>
      <c r="W1940" s="44" t="str">
        <f>VLOOKUP(D1940,TIPOLOGIA!A:F,6,0)</f>
        <v>TERRESTRE</v>
      </c>
      <c r="X1940" s="44" t="s">
        <v>6743</v>
      </c>
      <c r="Y1940" s="44">
        <v>1</v>
      </c>
      <c r="Z1940" s="63">
        <f>IF(T1940="SOPORTE_TELEFÓNICO",'TARIFAS 2025'!$B$14,IF(V1940="PRINCIPAL",'TARIFAS 2025'!$B$11,IF(V1940="INTERMEDIA",'TARIFAS 2025'!$C$11,IF(V1940="LEJANA",'TARIFAS 2025'!$D$11))))</f>
        <v>36351</v>
      </c>
      <c r="AA1940" s="63">
        <f t="shared" si="31"/>
        <v>36351</v>
      </c>
    </row>
    <row r="1941" spans="1:27" s="35" customFormat="1">
      <c r="A1941" s="44" t="s">
        <v>73</v>
      </c>
      <c r="B1941" s="44" t="str">
        <f>VLOOKUP(A1941,'CENTROS DE COSTOS'!A:D,2,0)</f>
        <v>0036-0004</v>
      </c>
      <c r="C1941" s="44" t="str">
        <f>VLOOKUP(A1941,'CENTROS DE COSTOS'!A:D,3,0)</f>
        <v>Wompi Centro</v>
      </c>
      <c r="D1941" s="44">
        <v>25286</v>
      </c>
      <c r="E1941" s="44">
        <v>2909010</v>
      </c>
      <c r="F1941" s="44">
        <v>76311</v>
      </c>
      <c r="G1941" s="44" t="s">
        <v>35</v>
      </c>
      <c r="H1941" s="44" t="s">
        <v>620</v>
      </c>
      <c r="I1941" s="44" t="s">
        <v>652</v>
      </c>
      <c r="J1941" s="44" t="s">
        <v>9316</v>
      </c>
      <c r="K1941" s="44" t="s">
        <v>1174</v>
      </c>
      <c r="L1941" s="44" t="s">
        <v>9317</v>
      </c>
      <c r="M1941" s="52">
        <v>45950.685416666667</v>
      </c>
      <c r="N1941" s="52">
        <v>45957.669444444444</v>
      </c>
      <c r="O1941" s="44" t="s">
        <v>37</v>
      </c>
      <c r="P1941" s="44" t="s">
        <v>37</v>
      </c>
      <c r="Q1941" s="44" t="s">
        <v>3805</v>
      </c>
      <c r="R1941" s="44" t="s">
        <v>3806</v>
      </c>
      <c r="S1941" s="44" t="s">
        <v>9318</v>
      </c>
      <c r="T1941" s="44" t="s">
        <v>3828</v>
      </c>
      <c r="U1941" s="44">
        <v>16</v>
      </c>
      <c r="V1941" s="44" t="s">
        <v>43</v>
      </c>
      <c r="W1941" s="44" t="str">
        <f>VLOOKUP(D1941,TIPOLOGIA!A:F,6,0)</f>
        <v>TERRESTRE</v>
      </c>
      <c r="X1941" s="44" t="s">
        <v>5226</v>
      </c>
      <c r="Y1941" s="44">
        <v>1</v>
      </c>
      <c r="Z1941" s="63">
        <f>IF(T1941="SOPORTE_TELEFÓNICO",'TARIFAS 2025'!$B$14,IF(V1941="PRINCIPAL",'TARIFAS 2025'!$B$11,IF(V1941="INTERMEDIA",'TARIFAS 2025'!$C$11,IF(V1941="LEJANA",'TARIFAS 2025'!$D$11))))</f>
        <v>36351</v>
      </c>
      <c r="AA1941" s="63">
        <f t="shared" si="31"/>
        <v>36351</v>
      </c>
    </row>
    <row r="1942" spans="1:27" s="35" customFormat="1">
      <c r="A1942" s="44" t="s">
        <v>73</v>
      </c>
      <c r="B1942" s="44" t="str">
        <f>VLOOKUP(A1942,'CENTROS DE COSTOS'!A:D,2,0)</f>
        <v>0036-0004</v>
      </c>
      <c r="C1942" s="44" t="str">
        <f>VLOOKUP(A1942,'CENTROS DE COSTOS'!A:D,3,0)</f>
        <v>Wompi Centro</v>
      </c>
      <c r="D1942" s="44">
        <v>25279</v>
      </c>
      <c r="E1942" s="44">
        <v>2921206</v>
      </c>
      <c r="F1942" s="44">
        <v>37495</v>
      </c>
      <c r="G1942" s="44" t="s">
        <v>35</v>
      </c>
      <c r="H1942" s="44" t="s">
        <v>620</v>
      </c>
      <c r="I1942" s="44" t="s">
        <v>650</v>
      </c>
      <c r="J1942" s="44" t="s">
        <v>3480</v>
      </c>
      <c r="K1942" s="44" t="s">
        <v>1174</v>
      </c>
      <c r="L1942" s="44" t="s">
        <v>9319</v>
      </c>
      <c r="M1942" s="52">
        <v>45952.634027777778</v>
      </c>
      <c r="N1942" s="52">
        <v>45957.670138888891</v>
      </c>
      <c r="O1942" s="44" t="s">
        <v>37</v>
      </c>
      <c r="P1942" s="44" t="s">
        <v>37</v>
      </c>
      <c r="Q1942" s="44" t="s">
        <v>3805</v>
      </c>
      <c r="R1942" s="44" t="s">
        <v>3806</v>
      </c>
      <c r="S1942" s="44" t="s">
        <v>9320</v>
      </c>
      <c r="T1942" s="44" t="s">
        <v>3828</v>
      </c>
      <c r="U1942" s="44">
        <v>24</v>
      </c>
      <c r="V1942" s="44" t="s">
        <v>43</v>
      </c>
      <c r="W1942" s="44" t="str">
        <f>VLOOKUP(D1942,TIPOLOGIA!A:F,6,0)</f>
        <v>TERRESTRE</v>
      </c>
      <c r="X1942" s="44" t="s">
        <v>8802</v>
      </c>
      <c r="Y1942" s="44">
        <v>1</v>
      </c>
      <c r="Z1942" s="63">
        <f>IF(T1942="SOPORTE_TELEFÓNICO",'TARIFAS 2025'!$B$14,IF(V1942="PRINCIPAL",'TARIFAS 2025'!$B$11,IF(V1942="INTERMEDIA",'TARIFAS 2025'!$C$11,IF(V1942="LEJANA",'TARIFAS 2025'!$D$11))))</f>
        <v>36351</v>
      </c>
      <c r="AA1942" s="63">
        <f t="shared" si="31"/>
        <v>36351</v>
      </c>
    </row>
    <row r="1943" spans="1:27" s="35" customFormat="1">
      <c r="A1943" s="44" t="s">
        <v>73</v>
      </c>
      <c r="B1943" s="44" t="str">
        <f>VLOOKUP(A1943,'CENTROS DE COSTOS'!A:D,2,0)</f>
        <v>0036-0004</v>
      </c>
      <c r="C1943" s="44" t="str">
        <f>VLOOKUP(A1943,'CENTROS DE COSTOS'!A:D,3,0)</f>
        <v>Wompi Centro</v>
      </c>
      <c r="D1943" s="44">
        <v>25053</v>
      </c>
      <c r="E1943" s="44">
        <v>2916746</v>
      </c>
      <c r="F1943" s="44">
        <v>48873</v>
      </c>
      <c r="G1943" s="44" t="s">
        <v>35</v>
      </c>
      <c r="H1943" s="44" t="s">
        <v>620</v>
      </c>
      <c r="I1943" s="44" t="s">
        <v>630</v>
      </c>
      <c r="J1943" s="44" t="s">
        <v>9321</v>
      </c>
      <c r="K1943" s="44" t="s">
        <v>1174</v>
      </c>
      <c r="L1943" s="44" t="s">
        <v>9322</v>
      </c>
      <c r="M1943" s="52">
        <v>45952.333333333336</v>
      </c>
      <c r="N1943" s="52">
        <v>45957.670138888891</v>
      </c>
      <c r="O1943" s="44" t="s">
        <v>37</v>
      </c>
      <c r="P1943" s="44" t="s">
        <v>37</v>
      </c>
      <c r="Q1943" s="44" t="s">
        <v>3805</v>
      </c>
      <c r="R1943" s="44" t="s">
        <v>3806</v>
      </c>
      <c r="S1943" s="44" t="s">
        <v>9323</v>
      </c>
      <c r="T1943" s="44" t="s">
        <v>3828</v>
      </c>
      <c r="U1943" s="44">
        <v>64</v>
      </c>
      <c r="V1943" s="44" t="s">
        <v>43</v>
      </c>
      <c r="W1943" s="44" t="str">
        <f>VLOOKUP(D1943,TIPOLOGIA!A:F,6,0)</f>
        <v>TERRESTRE</v>
      </c>
      <c r="X1943" s="44" t="s">
        <v>6743</v>
      </c>
      <c r="Y1943" s="44">
        <v>1</v>
      </c>
      <c r="Z1943" s="63">
        <f>IF(T1943="SOPORTE_TELEFÓNICO",'TARIFAS 2025'!$B$14,IF(V1943="PRINCIPAL",'TARIFAS 2025'!$B$11,IF(V1943="INTERMEDIA",'TARIFAS 2025'!$C$11,IF(V1943="LEJANA",'TARIFAS 2025'!$D$11))))</f>
        <v>36351</v>
      </c>
      <c r="AA1943" s="63">
        <f t="shared" si="31"/>
        <v>36351</v>
      </c>
    </row>
    <row r="1944" spans="1:27" s="35" customFormat="1">
      <c r="A1944" s="44" t="s">
        <v>92</v>
      </c>
      <c r="B1944" s="44" t="str">
        <f>VLOOKUP(A1944,'CENTROS DE COSTOS'!A:D,2,0)</f>
        <v>0036-0006</v>
      </c>
      <c r="C1944" s="44" t="str">
        <f>VLOOKUP(A1944,'CENTROS DE COSTOS'!A:D,3,0)</f>
        <v>Wompi Oriente</v>
      </c>
      <c r="D1944" s="44">
        <v>18205</v>
      </c>
      <c r="E1944" s="44">
        <v>2921828</v>
      </c>
      <c r="F1944" s="44">
        <v>72572</v>
      </c>
      <c r="G1944" s="44" t="s">
        <v>35</v>
      </c>
      <c r="H1944" s="44" t="s">
        <v>468</v>
      </c>
      <c r="I1944" s="44" t="s">
        <v>472</v>
      </c>
      <c r="J1944" s="44" t="s">
        <v>9324</v>
      </c>
      <c r="K1944" s="44" t="s">
        <v>1174</v>
      </c>
      <c r="L1944" s="44" t="s">
        <v>9325</v>
      </c>
      <c r="M1944" s="52">
        <v>45952.681250000001</v>
      </c>
      <c r="N1944" s="52">
        <v>45957.671527777777</v>
      </c>
      <c r="O1944" s="44" t="s">
        <v>37</v>
      </c>
      <c r="P1944" s="44" t="s">
        <v>37</v>
      </c>
      <c r="Q1944" s="44" t="s">
        <v>3805</v>
      </c>
      <c r="R1944" s="44" t="s">
        <v>3806</v>
      </c>
      <c r="S1944" s="44" t="s">
        <v>9326</v>
      </c>
      <c r="T1944" s="44" t="s">
        <v>3828</v>
      </c>
      <c r="U1944" s="44">
        <v>40</v>
      </c>
      <c r="V1944" s="44" t="s">
        <v>44</v>
      </c>
      <c r="W1944" s="44" t="str">
        <f>VLOOKUP(D1944,TIPOLOGIA!A:F,6,0)</f>
        <v>TERRESTRE</v>
      </c>
      <c r="X1944" s="44" t="s">
        <v>6743</v>
      </c>
      <c r="Y1944" s="44">
        <v>1</v>
      </c>
      <c r="Z1944" s="63">
        <f>IF(T1944="SOPORTE_TELEFÓNICO",'TARIFAS 2025'!$B$14,IF(V1944="PRINCIPAL",'TARIFAS 2025'!$B$11,IF(V1944="INTERMEDIA",'TARIFAS 2025'!$C$11,IF(V1944="LEJANA",'TARIFAS 2025'!$D$11))))</f>
        <v>40250</v>
      </c>
      <c r="AA1944" s="63">
        <f t="shared" si="31"/>
        <v>40250</v>
      </c>
    </row>
    <row r="1945" spans="1:27" s="35" customFormat="1">
      <c r="A1945" s="44" t="s">
        <v>79</v>
      </c>
      <c r="B1945" s="44" t="str">
        <f>VLOOKUP(A1945,'CENTROS DE COSTOS'!A:D,2,0)</f>
        <v>0036-0003</v>
      </c>
      <c r="C1945" s="44" t="str">
        <f>VLOOKUP(A1945,'CENTROS DE COSTOS'!A:D,3,0)</f>
        <v>Wompi Suroccidente</v>
      </c>
      <c r="D1945" s="44">
        <v>19698</v>
      </c>
      <c r="E1945" s="44">
        <v>2918163</v>
      </c>
      <c r="F1945" s="44">
        <v>16808</v>
      </c>
      <c r="G1945" s="44" t="s">
        <v>35</v>
      </c>
      <c r="H1945" s="44" t="s">
        <v>500</v>
      </c>
      <c r="I1945" s="44" t="s">
        <v>529</v>
      </c>
      <c r="J1945" s="44" t="s">
        <v>9327</v>
      </c>
      <c r="K1945" s="44" t="s">
        <v>1174</v>
      </c>
      <c r="L1945" s="44" t="s">
        <v>9328</v>
      </c>
      <c r="M1945" s="52">
        <v>45952.40347222222</v>
      </c>
      <c r="N1945" s="52">
        <v>45957.672222222223</v>
      </c>
      <c r="O1945" s="44" t="s">
        <v>37</v>
      </c>
      <c r="P1945" s="44" t="s">
        <v>37</v>
      </c>
      <c r="Q1945" s="44" t="s">
        <v>3805</v>
      </c>
      <c r="R1945" s="44" t="s">
        <v>3806</v>
      </c>
      <c r="S1945" s="44" t="s">
        <v>9329</v>
      </c>
      <c r="T1945" s="44" t="s">
        <v>3828</v>
      </c>
      <c r="U1945" s="44">
        <v>16</v>
      </c>
      <c r="V1945" s="44" t="s">
        <v>43</v>
      </c>
      <c r="W1945" s="44" t="str">
        <f>VLOOKUP(D1945,TIPOLOGIA!A:F,6,0)</f>
        <v>TERRESTRE</v>
      </c>
      <c r="X1945" s="44" t="s">
        <v>6743</v>
      </c>
      <c r="Y1945" s="44">
        <v>1</v>
      </c>
      <c r="Z1945" s="63">
        <f>IF(T1945="SOPORTE_TELEFÓNICO",'TARIFAS 2025'!$B$14,IF(V1945="PRINCIPAL",'TARIFAS 2025'!$B$11,IF(V1945="INTERMEDIA",'TARIFAS 2025'!$C$11,IF(V1945="LEJANA",'TARIFAS 2025'!$D$11))))</f>
        <v>36351</v>
      </c>
      <c r="AA1945" s="63">
        <f t="shared" si="31"/>
        <v>36351</v>
      </c>
    </row>
    <row r="1946" spans="1:27" s="35" customFormat="1">
      <c r="A1946" s="44" t="s">
        <v>73</v>
      </c>
      <c r="B1946" s="44" t="str">
        <f>VLOOKUP(A1946,'CENTROS DE COSTOS'!A:D,2,0)</f>
        <v>0036-0004</v>
      </c>
      <c r="C1946" s="44" t="str">
        <f>VLOOKUP(A1946,'CENTROS DE COSTOS'!A:D,3,0)</f>
        <v>Wompi Centro</v>
      </c>
      <c r="D1946" s="44">
        <v>25269</v>
      </c>
      <c r="E1946" s="44">
        <v>2912996</v>
      </c>
      <c r="F1946" s="44">
        <v>40078</v>
      </c>
      <c r="G1946" s="44" t="s">
        <v>35</v>
      </c>
      <c r="H1946" s="44" t="s">
        <v>620</v>
      </c>
      <c r="I1946" s="44" t="s">
        <v>649</v>
      </c>
      <c r="J1946" s="44" t="s">
        <v>9330</v>
      </c>
      <c r="K1946" s="44" t="s">
        <v>1174</v>
      </c>
      <c r="L1946" s="44" t="s">
        <v>9331</v>
      </c>
      <c r="M1946" s="52">
        <v>45951.474305555559</v>
      </c>
      <c r="N1946" s="52">
        <v>45957.672222222223</v>
      </c>
      <c r="O1946" s="44" t="s">
        <v>37</v>
      </c>
      <c r="P1946" s="44" t="s">
        <v>37</v>
      </c>
      <c r="Q1946" s="44" t="s">
        <v>3805</v>
      </c>
      <c r="R1946" s="44" t="s">
        <v>3806</v>
      </c>
      <c r="S1946" s="44" t="s">
        <v>9332</v>
      </c>
      <c r="T1946" s="44" t="s">
        <v>3828</v>
      </c>
      <c r="U1946" s="44">
        <v>48</v>
      </c>
      <c r="V1946" s="44" t="s">
        <v>43</v>
      </c>
      <c r="W1946" s="44" t="str">
        <f>VLOOKUP(D1946,TIPOLOGIA!A:F,6,0)</f>
        <v>TERRESTRE</v>
      </c>
      <c r="X1946" s="44" t="s">
        <v>5226</v>
      </c>
      <c r="Y1946" s="44">
        <v>1</v>
      </c>
      <c r="Z1946" s="63">
        <f>IF(T1946="SOPORTE_TELEFÓNICO",'TARIFAS 2025'!$B$14,IF(V1946="PRINCIPAL",'TARIFAS 2025'!$B$11,IF(V1946="INTERMEDIA",'TARIFAS 2025'!$C$11,IF(V1946="LEJANA",'TARIFAS 2025'!$D$11))))</f>
        <v>36351</v>
      </c>
      <c r="AA1946" s="63">
        <f t="shared" si="31"/>
        <v>36351</v>
      </c>
    </row>
    <row r="1947" spans="1:27" s="35" customFormat="1">
      <c r="A1947" s="44" t="s">
        <v>92</v>
      </c>
      <c r="B1947" s="44" t="str">
        <f>VLOOKUP(A1947,'CENTROS DE COSTOS'!A:D,2,0)</f>
        <v>0036-0006</v>
      </c>
      <c r="C1947" s="44" t="str">
        <f>VLOOKUP(A1947,'CENTROS DE COSTOS'!A:D,3,0)</f>
        <v>Wompi Oriente</v>
      </c>
      <c r="D1947" s="44">
        <v>41016</v>
      </c>
      <c r="E1947" s="44">
        <v>2913968</v>
      </c>
      <c r="F1947" s="44">
        <v>57053</v>
      </c>
      <c r="G1947" s="44" t="s">
        <v>35</v>
      </c>
      <c r="H1947" s="44" t="s">
        <v>742</v>
      </c>
      <c r="I1947" s="44" t="s">
        <v>745</v>
      </c>
      <c r="J1947" s="44" t="s">
        <v>9333</v>
      </c>
      <c r="K1947" s="44" t="s">
        <v>1174</v>
      </c>
      <c r="L1947" s="44" t="s">
        <v>9334</v>
      </c>
      <c r="M1947" s="52">
        <v>45951.537499999999</v>
      </c>
      <c r="N1947" s="52">
        <v>45957.675694444442</v>
      </c>
      <c r="O1947" s="44" t="s">
        <v>37</v>
      </c>
      <c r="P1947" s="44" t="s">
        <v>37</v>
      </c>
      <c r="Q1947" s="44" t="s">
        <v>3805</v>
      </c>
      <c r="R1947" s="44" t="s">
        <v>3806</v>
      </c>
      <c r="S1947" s="44" t="s">
        <v>9335</v>
      </c>
      <c r="T1947" s="44" t="s">
        <v>1178</v>
      </c>
      <c r="U1947" s="44">
        <v>56</v>
      </c>
      <c r="V1947" s="44" t="s">
        <v>43</v>
      </c>
      <c r="W1947" s="44" t="str">
        <f>VLOOKUP(D1947,TIPOLOGIA!A:F,6,0)</f>
        <v>TERRESTRE</v>
      </c>
      <c r="X1947" s="44" t="s">
        <v>4908</v>
      </c>
      <c r="Y1947" s="44">
        <v>1</v>
      </c>
      <c r="Z1947" s="63">
        <f>IF(T1947="SOPORTE_TELEFÓNICO",'TARIFAS 2025'!$B$14,IF(V1947="PRINCIPAL",'TARIFAS 2025'!$B$11,IF(V1947="INTERMEDIA",'TARIFAS 2025'!$C$11,IF(V1947="LEJANA",'TARIFAS 2025'!$D$11))))</f>
        <v>36351</v>
      </c>
      <c r="AA1947" s="63">
        <f t="shared" si="31"/>
        <v>36351</v>
      </c>
    </row>
    <row r="1948" spans="1:27" s="35" customFormat="1">
      <c r="A1948" s="44" t="s">
        <v>87</v>
      </c>
      <c r="B1948" s="44" t="str">
        <f>VLOOKUP(A1948,'CENTROS DE COSTOS'!A:D,2,0)</f>
        <v>0036-0006</v>
      </c>
      <c r="C1948" s="44" t="str">
        <f>VLOOKUP(A1948,'CENTROS DE COSTOS'!A:D,3,0)</f>
        <v>Wompi Oriente</v>
      </c>
      <c r="D1948" s="44">
        <v>73124</v>
      </c>
      <c r="E1948" s="44">
        <v>2900283</v>
      </c>
      <c r="F1948" s="44">
        <v>46248</v>
      </c>
      <c r="G1948" s="44" t="s">
        <v>35</v>
      </c>
      <c r="H1948" s="44" t="s">
        <v>1058</v>
      </c>
      <c r="I1948" s="44" t="s">
        <v>1065</v>
      </c>
      <c r="J1948" s="44" t="s">
        <v>9336</v>
      </c>
      <c r="K1948" s="44" t="s">
        <v>1174</v>
      </c>
      <c r="L1948" s="44" t="s">
        <v>9337</v>
      </c>
      <c r="M1948" s="52">
        <v>45950.333333333336</v>
      </c>
      <c r="N1948" s="52">
        <v>45957.977083333331</v>
      </c>
      <c r="O1948" s="44" t="s">
        <v>37</v>
      </c>
      <c r="P1948" s="44" t="s">
        <v>37</v>
      </c>
      <c r="Q1948" s="44" t="s">
        <v>3805</v>
      </c>
      <c r="R1948" s="44" t="s">
        <v>3806</v>
      </c>
      <c r="S1948" s="44" t="s">
        <v>9338</v>
      </c>
      <c r="T1948" s="44" t="s">
        <v>3828</v>
      </c>
      <c r="U1948" s="44">
        <v>40</v>
      </c>
      <c r="V1948" s="44" t="s">
        <v>43</v>
      </c>
      <c r="W1948" s="44" t="str">
        <f>VLOOKUP(D1948,TIPOLOGIA!A:F,6,0)</f>
        <v>TERRESTRE</v>
      </c>
      <c r="X1948" s="44" t="s">
        <v>6743</v>
      </c>
      <c r="Y1948" s="44">
        <v>1</v>
      </c>
      <c r="Z1948" s="63">
        <f>IF(T1948="SOPORTE_TELEFÓNICO",'TARIFAS 2025'!$B$14,IF(V1948="PRINCIPAL",'TARIFAS 2025'!$B$11,IF(V1948="INTERMEDIA",'TARIFAS 2025'!$C$11,IF(V1948="LEJANA",'TARIFAS 2025'!$D$11))))</f>
        <v>36351</v>
      </c>
      <c r="AA1948" s="63">
        <f t="shared" si="31"/>
        <v>36351</v>
      </c>
    </row>
    <row r="1949" spans="1:27" s="35" customFormat="1">
      <c r="A1949" s="44" t="s">
        <v>70</v>
      </c>
      <c r="B1949" s="44" t="str">
        <f>VLOOKUP(A1949,'CENTROS DE COSTOS'!A:D,2,0)</f>
        <v>0036-0001</v>
      </c>
      <c r="C1949" s="44" t="str">
        <f>VLOOKUP(A1949,'CENTROS DE COSTOS'!A:D,3,0)</f>
        <v>Wompi Costa</v>
      </c>
      <c r="D1949" s="44">
        <v>8675</v>
      </c>
      <c r="E1949" s="44">
        <v>2900958</v>
      </c>
      <c r="F1949" s="44">
        <v>36666</v>
      </c>
      <c r="G1949" s="44" t="s">
        <v>35</v>
      </c>
      <c r="H1949" s="44" t="s">
        <v>255</v>
      </c>
      <c r="I1949" s="44" t="s">
        <v>270</v>
      </c>
      <c r="J1949" s="44" t="s">
        <v>9339</v>
      </c>
      <c r="K1949" s="44" t="s">
        <v>1174</v>
      </c>
      <c r="L1949" s="44" t="s">
        <v>9340</v>
      </c>
      <c r="M1949" s="52">
        <v>45950.333333333336</v>
      </c>
      <c r="N1949" s="52">
        <v>45957.978472222225</v>
      </c>
      <c r="O1949" s="44" t="s">
        <v>37</v>
      </c>
      <c r="P1949" s="44" t="s">
        <v>37</v>
      </c>
      <c r="Q1949" s="44" t="s">
        <v>3805</v>
      </c>
      <c r="R1949" s="44" t="s">
        <v>3806</v>
      </c>
      <c r="S1949" s="44" t="s">
        <v>9341</v>
      </c>
      <c r="T1949" s="44" t="s">
        <v>3828</v>
      </c>
      <c r="U1949" s="44">
        <v>24</v>
      </c>
      <c r="V1949" s="44" t="s">
        <v>43</v>
      </c>
      <c r="W1949" s="44" t="str">
        <f>VLOOKUP(D1949,TIPOLOGIA!A:F,6,0)</f>
        <v>TERRESTRE</v>
      </c>
      <c r="X1949" s="44" t="s">
        <v>2253</v>
      </c>
      <c r="Y1949" s="44">
        <v>1</v>
      </c>
      <c r="Z1949" s="63">
        <f>IF(T1949="SOPORTE_TELEFÓNICO",'TARIFAS 2025'!$B$14,IF(V1949="PRINCIPAL",'TARIFAS 2025'!$B$11,IF(V1949="INTERMEDIA",'TARIFAS 2025'!$C$11,IF(V1949="LEJANA",'TARIFAS 2025'!$D$11))))</f>
        <v>36351</v>
      </c>
      <c r="AA1949" s="63">
        <f t="shared" si="31"/>
        <v>36351</v>
      </c>
    </row>
    <row r="1950" spans="1:27" s="35" customFormat="1">
      <c r="A1950" s="44" t="s">
        <v>73</v>
      </c>
      <c r="B1950" s="44" t="str">
        <f>VLOOKUP(A1950,'CENTROS DE COSTOS'!A:D,2,0)</f>
        <v>0036-0004</v>
      </c>
      <c r="C1950" s="44" t="str">
        <f>VLOOKUP(A1950,'CENTROS DE COSTOS'!A:D,3,0)</f>
        <v>Wompi Centro</v>
      </c>
      <c r="D1950" s="44">
        <v>25899</v>
      </c>
      <c r="E1950" s="44">
        <v>2900508</v>
      </c>
      <c r="F1950" s="44">
        <v>35982</v>
      </c>
      <c r="G1950" s="44" t="s">
        <v>35</v>
      </c>
      <c r="H1950" s="44" t="s">
        <v>620</v>
      </c>
      <c r="I1950" s="44" t="s">
        <v>729</v>
      </c>
      <c r="J1950" s="44" t="s">
        <v>9342</v>
      </c>
      <c r="K1950" s="44" t="s">
        <v>1174</v>
      </c>
      <c r="L1950" s="44" t="s">
        <v>9343</v>
      </c>
      <c r="M1950" s="52">
        <v>45950.333333333336</v>
      </c>
      <c r="N1950" s="52">
        <v>45958.374305555553</v>
      </c>
      <c r="O1950" s="44" t="s">
        <v>37</v>
      </c>
      <c r="P1950" s="44" t="s">
        <v>37</v>
      </c>
      <c r="Q1950" s="44" t="s">
        <v>3805</v>
      </c>
      <c r="R1950" s="44" t="s">
        <v>3806</v>
      </c>
      <c r="S1950" s="44" t="s">
        <v>9344</v>
      </c>
      <c r="T1950" s="44" t="s">
        <v>3828</v>
      </c>
      <c r="U1950" s="44">
        <v>64</v>
      </c>
      <c r="V1950" s="44" t="s">
        <v>43</v>
      </c>
      <c r="W1950" s="44" t="str">
        <f>VLOOKUP(D1950,TIPOLOGIA!A:F,6,0)</f>
        <v>TERRESTRE</v>
      </c>
      <c r="X1950" s="44" t="s">
        <v>3658</v>
      </c>
      <c r="Y1950" s="44">
        <v>1</v>
      </c>
      <c r="Z1950" s="63">
        <f>IF(T1950="SOPORTE_TELEFÓNICO",'TARIFAS 2025'!$B$14,IF(V1950="PRINCIPAL",'TARIFAS 2025'!$B$11,IF(V1950="INTERMEDIA",'TARIFAS 2025'!$C$11,IF(V1950="LEJANA",'TARIFAS 2025'!$D$11))))</f>
        <v>36351</v>
      </c>
      <c r="AA1950" s="63">
        <f t="shared" si="31"/>
        <v>36351</v>
      </c>
    </row>
    <row r="1951" spans="1:27" s="35" customFormat="1">
      <c r="A1951" s="44" t="s">
        <v>98</v>
      </c>
      <c r="B1951" s="44" t="str">
        <f>VLOOKUP(A1951,'CENTROS DE COSTOS'!A:D,2,0)</f>
        <v>0036-0007</v>
      </c>
      <c r="C1951" s="44" t="str">
        <f>VLOOKUP(A1951,'CENTROS DE COSTOS'!A:D,3,0)</f>
        <v>Wompi Santander</v>
      </c>
      <c r="D1951" s="44">
        <v>15763</v>
      </c>
      <c r="E1951" s="44">
        <v>2900280</v>
      </c>
      <c r="F1951" s="44">
        <v>41102</v>
      </c>
      <c r="G1951" s="44" t="s">
        <v>35</v>
      </c>
      <c r="H1951" s="44" t="s">
        <v>324</v>
      </c>
      <c r="I1951" s="44" t="s">
        <v>418</v>
      </c>
      <c r="J1951" s="44" t="s">
        <v>9345</v>
      </c>
      <c r="K1951" s="44" t="s">
        <v>1174</v>
      </c>
      <c r="L1951" s="44" t="s">
        <v>9346</v>
      </c>
      <c r="M1951" s="52">
        <v>45950.333333333336</v>
      </c>
      <c r="N1951" s="52">
        <v>45958.375694444447</v>
      </c>
      <c r="O1951" s="44" t="s">
        <v>37</v>
      </c>
      <c r="P1951" s="44" t="s">
        <v>37</v>
      </c>
      <c r="Q1951" s="44" t="s">
        <v>3805</v>
      </c>
      <c r="R1951" s="44" t="s">
        <v>3806</v>
      </c>
      <c r="S1951" s="44" t="s">
        <v>9347</v>
      </c>
      <c r="T1951" s="44" t="s">
        <v>3828</v>
      </c>
      <c r="U1951" s="44">
        <v>32</v>
      </c>
      <c r="V1951" s="44" t="s">
        <v>43</v>
      </c>
      <c r="W1951" s="44" t="str">
        <f>VLOOKUP(D1951,TIPOLOGIA!A:F,6,0)</f>
        <v>TERRESTRE</v>
      </c>
      <c r="X1951" s="44" t="s">
        <v>8802</v>
      </c>
      <c r="Y1951" s="44">
        <v>1</v>
      </c>
      <c r="Z1951" s="63">
        <f>IF(T1951="SOPORTE_TELEFÓNICO",'TARIFAS 2025'!$B$14,IF(V1951="PRINCIPAL",'TARIFAS 2025'!$B$11,IF(V1951="INTERMEDIA",'TARIFAS 2025'!$C$11,IF(V1951="LEJANA",'TARIFAS 2025'!$D$11))))</f>
        <v>36351</v>
      </c>
      <c r="AA1951" s="63">
        <f t="shared" si="31"/>
        <v>36351</v>
      </c>
    </row>
    <row r="1952" spans="1:27" s="35" customFormat="1">
      <c r="A1952" s="44" t="s">
        <v>90</v>
      </c>
      <c r="B1952" s="44" t="str">
        <f>VLOOKUP(A1952,'CENTROS DE COSTOS'!A:D,2,0)</f>
        <v>0036-0005</v>
      </c>
      <c r="C1952" s="44" t="str">
        <f>VLOOKUP(A1952,'CENTROS DE COSTOS'!A:D,3,0)</f>
        <v>Wompi Noroccidente</v>
      </c>
      <c r="D1952" s="44">
        <v>5145</v>
      </c>
      <c r="E1952" s="44">
        <v>2897966</v>
      </c>
      <c r="F1952" s="44">
        <v>68714</v>
      </c>
      <c r="G1952" s="44" t="s">
        <v>35</v>
      </c>
      <c r="H1952" s="44" t="s">
        <v>122</v>
      </c>
      <c r="I1952" s="44" t="s">
        <v>166</v>
      </c>
      <c r="J1952" s="44" t="s">
        <v>9348</v>
      </c>
      <c r="K1952" s="44" t="s">
        <v>1174</v>
      </c>
      <c r="L1952" s="44" t="s">
        <v>9349</v>
      </c>
      <c r="M1952" s="52">
        <v>45947.632638888892</v>
      </c>
      <c r="N1952" s="52">
        <v>45958.375694444447</v>
      </c>
      <c r="O1952" s="44" t="s">
        <v>37</v>
      </c>
      <c r="P1952" s="44" t="s">
        <v>37</v>
      </c>
      <c r="Q1952" s="44" t="s">
        <v>3805</v>
      </c>
      <c r="R1952" s="44" t="s">
        <v>3806</v>
      </c>
      <c r="S1952" s="44" t="s">
        <v>9350</v>
      </c>
      <c r="T1952" s="44" t="s">
        <v>3828</v>
      </c>
      <c r="U1952" s="44">
        <v>24</v>
      </c>
      <c r="V1952" s="44" t="s">
        <v>44</v>
      </c>
      <c r="W1952" s="44" t="str">
        <f>VLOOKUP(D1952,TIPOLOGIA!A:F,6,0)</f>
        <v>TERRESTRE</v>
      </c>
      <c r="X1952" s="44" t="s">
        <v>8802</v>
      </c>
      <c r="Y1952" s="44">
        <v>1</v>
      </c>
      <c r="Z1952" s="63">
        <f>IF(T1952="SOPORTE_TELEFÓNICO",'TARIFAS 2025'!$B$14,IF(V1952="PRINCIPAL",'TARIFAS 2025'!$B$11,IF(V1952="INTERMEDIA",'TARIFAS 2025'!$C$11,IF(V1952="LEJANA",'TARIFAS 2025'!$D$11))))</f>
        <v>40250</v>
      </c>
      <c r="AA1952" s="63">
        <f t="shared" si="31"/>
        <v>40250</v>
      </c>
    </row>
    <row r="1953" spans="1:27" s="35" customFormat="1">
      <c r="A1953" s="44" t="s">
        <v>93</v>
      </c>
      <c r="B1953" s="44" t="str">
        <f>VLOOKUP(A1953,'CENTROS DE COSTOS'!A:D,2,0)</f>
        <v>0036-0003</v>
      </c>
      <c r="C1953" s="44" t="str">
        <f>VLOOKUP(A1953,'CENTROS DE COSTOS'!A:D,3,0)</f>
        <v>Wompi Suroccidente</v>
      </c>
      <c r="D1953" s="44">
        <v>52678</v>
      </c>
      <c r="E1953" s="44">
        <v>2895117</v>
      </c>
      <c r="F1953" s="44">
        <v>54692</v>
      </c>
      <c r="G1953" s="44" t="s">
        <v>35</v>
      </c>
      <c r="H1953" s="44" t="s">
        <v>135</v>
      </c>
      <c r="I1953" s="44" t="s">
        <v>882</v>
      </c>
      <c r="J1953" s="44" t="s">
        <v>9351</v>
      </c>
      <c r="K1953" s="44" t="s">
        <v>1174</v>
      </c>
      <c r="L1953" s="44" t="s">
        <v>9352</v>
      </c>
      <c r="M1953" s="52">
        <v>45947.37222222222</v>
      </c>
      <c r="N1953" s="52">
        <v>45958.377083333333</v>
      </c>
      <c r="O1953" s="44" t="s">
        <v>37</v>
      </c>
      <c r="P1953" s="44" t="s">
        <v>37</v>
      </c>
      <c r="Q1953" s="44" t="s">
        <v>3805</v>
      </c>
      <c r="R1953" s="44" t="s">
        <v>3806</v>
      </c>
      <c r="S1953" s="44" t="s">
        <v>9353</v>
      </c>
      <c r="T1953" s="44" t="s">
        <v>3828</v>
      </c>
      <c r="U1953" s="44">
        <v>48</v>
      </c>
      <c r="V1953" s="44" t="s">
        <v>44</v>
      </c>
      <c r="W1953" s="44" t="str">
        <f>VLOOKUP(D1953,TIPOLOGIA!A:F,6,0)</f>
        <v>TERRESTRE</v>
      </c>
      <c r="X1953" s="44" t="s">
        <v>2297</v>
      </c>
      <c r="Y1953" s="44">
        <v>1</v>
      </c>
      <c r="Z1953" s="63">
        <f>IF(T1953="SOPORTE_TELEFÓNICO",'TARIFAS 2025'!$B$14,IF(V1953="PRINCIPAL",'TARIFAS 2025'!$B$11,IF(V1953="INTERMEDIA",'TARIFAS 2025'!$C$11,IF(V1953="LEJANA",'TARIFAS 2025'!$D$11))))</f>
        <v>40250</v>
      </c>
      <c r="AA1953" s="63">
        <f t="shared" si="31"/>
        <v>40250</v>
      </c>
    </row>
    <row r="1954" spans="1:27" s="35" customFormat="1">
      <c r="A1954" s="44" t="s">
        <v>79</v>
      </c>
      <c r="B1954" s="44" t="str">
        <f>VLOOKUP(A1954,'CENTROS DE COSTOS'!A:D,2,0)</f>
        <v>0036-0003</v>
      </c>
      <c r="C1954" s="44" t="str">
        <f>VLOOKUP(A1954,'CENTROS DE COSTOS'!A:D,3,0)</f>
        <v>Wompi Suroccidente</v>
      </c>
      <c r="D1954" s="44">
        <v>19473</v>
      </c>
      <c r="E1954" s="44">
        <v>2900927</v>
      </c>
      <c r="F1954" s="44">
        <v>30617</v>
      </c>
      <c r="G1954" s="44" t="s">
        <v>35</v>
      </c>
      <c r="H1954" s="44" t="s">
        <v>500</v>
      </c>
      <c r="I1954" s="44" t="s">
        <v>280</v>
      </c>
      <c r="J1954" s="44" t="s">
        <v>9354</v>
      </c>
      <c r="K1954" s="44" t="s">
        <v>1174</v>
      </c>
      <c r="L1954" s="44" t="s">
        <v>9355</v>
      </c>
      <c r="M1954" s="52">
        <v>45950.333333333336</v>
      </c>
      <c r="N1954" s="52">
        <v>45958.379166666666</v>
      </c>
      <c r="O1954" s="44" t="s">
        <v>37</v>
      </c>
      <c r="P1954" s="44" t="s">
        <v>37</v>
      </c>
      <c r="Q1954" s="44" t="s">
        <v>3805</v>
      </c>
      <c r="R1954" s="44" t="s">
        <v>3806</v>
      </c>
      <c r="S1954" s="44" t="s">
        <v>9356</v>
      </c>
      <c r="T1954" s="44" t="s">
        <v>3828</v>
      </c>
      <c r="U1954" s="44">
        <v>32</v>
      </c>
      <c r="V1954" s="44" t="s">
        <v>44</v>
      </c>
      <c r="W1954" s="44" t="str">
        <f>VLOOKUP(D1954,TIPOLOGIA!A:F,6,0)</f>
        <v>TERRESTRE</v>
      </c>
      <c r="X1954" s="44" t="s">
        <v>5226</v>
      </c>
      <c r="Y1954" s="44">
        <v>1</v>
      </c>
      <c r="Z1954" s="63">
        <f>IF(T1954="SOPORTE_TELEFÓNICO",'TARIFAS 2025'!$B$14,IF(V1954="PRINCIPAL",'TARIFAS 2025'!$B$11,IF(V1954="INTERMEDIA",'TARIFAS 2025'!$C$11,IF(V1954="LEJANA",'TARIFAS 2025'!$D$11))))</f>
        <v>40250</v>
      </c>
      <c r="AA1954" s="63">
        <f t="shared" si="31"/>
        <v>40250</v>
      </c>
    </row>
    <row r="1955" spans="1:27" s="35" customFormat="1">
      <c r="A1955" s="44" t="s">
        <v>73</v>
      </c>
      <c r="B1955" s="44" t="str">
        <f>VLOOKUP(A1955,'CENTROS DE COSTOS'!A:D,2,0)</f>
        <v>0036-0004</v>
      </c>
      <c r="C1955" s="44" t="str">
        <f>VLOOKUP(A1955,'CENTROS DE COSTOS'!A:D,3,0)</f>
        <v>Wompi Centro</v>
      </c>
      <c r="D1955" s="44">
        <v>25386</v>
      </c>
      <c r="E1955" s="44">
        <v>2900798</v>
      </c>
      <c r="F1955" s="44">
        <v>79640</v>
      </c>
      <c r="G1955" s="44" t="s">
        <v>35</v>
      </c>
      <c r="H1955" s="44" t="s">
        <v>620</v>
      </c>
      <c r="I1955" s="44" t="s">
        <v>671</v>
      </c>
      <c r="J1955" s="44" t="s">
        <v>9357</v>
      </c>
      <c r="K1955" s="44" t="s">
        <v>1174</v>
      </c>
      <c r="L1955" s="44" t="s">
        <v>9358</v>
      </c>
      <c r="M1955" s="52">
        <v>45950.333333333336</v>
      </c>
      <c r="N1955" s="52">
        <v>45958.381944444445</v>
      </c>
      <c r="O1955" s="44" t="s">
        <v>37</v>
      </c>
      <c r="P1955" s="44" t="s">
        <v>37</v>
      </c>
      <c r="Q1955" s="44" t="s">
        <v>3805</v>
      </c>
      <c r="R1955" s="44" t="s">
        <v>3806</v>
      </c>
      <c r="S1955" s="44" t="s">
        <v>9359</v>
      </c>
      <c r="T1955" s="44" t="s">
        <v>3828</v>
      </c>
      <c r="U1955" s="44">
        <v>16</v>
      </c>
      <c r="V1955" s="44" t="s">
        <v>43</v>
      </c>
      <c r="W1955" s="44" t="str">
        <f>VLOOKUP(D1955,TIPOLOGIA!A:F,6,0)</f>
        <v>TERRESTRE</v>
      </c>
      <c r="X1955" s="44" t="s">
        <v>1554</v>
      </c>
      <c r="Y1955" s="44">
        <v>1</v>
      </c>
      <c r="Z1955" s="63">
        <f>IF(T1955="SOPORTE_TELEFÓNICO",'TARIFAS 2025'!$B$14,IF(V1955="PRINCIPAL",'TARIFAS 2025'!$B$11,IF(V1955="INTERMEDIA",'TARIFAS 2025'!$C$11,IF(V1955="LEJANA",'TARIFAS 2025'!$D$11))))</f>
        <v>36351</v>
      </c>
      <c r="AA1955" s="63">
        <f t="shared" si="31"/>
        <v>36351</v>
      </c>
    </row>
    <row r="1956" spans="1:27" s="35" customFormat="1">
      <c r="A1956" s="44" t="s">
        <v>90</v>
      </c>
      <c r="B1956" s="44" t="str">
        <f>VLOOKUP(A1956,'CENTROS DE COSTOS'!A:D,2,0)</f>
        <v>0036-0005</v>
      </c>
      <c r="C1956" s="44" t="str">
        <f>VLOOKUP(A1956,'CENTROS DE COSTOS'!A:D,3,0)</f>
        <v>Wompi Noroccidente</v>
      </c>
      <c r="D1956" s="44">
        <v>5318</v>
      </c>
      <c r="E1956" s="44">
        <v>2926527</v>
      </c>
      <c r="F1956" s="44">
        <v>55398</v>
      </c>
      <c r="G1956" s="44" t="s">
        <v>35</v>
      </c>
      <c r="H1956" s="44" t="s">
        <v>122</v>
      </c>
      <c r="I1956" s="44" t="s">
        <v>188</v>
      </c>
      <c r="J1956" s="44" t="s">
        <v>9360</v>
      </c>
      <c r="K1956" s="44" t="s">
        <v>1174</v>
      </c>
      <c r="L1956" s="44" t="s">
        <v>9361</v>
      </c>
      <c r="M1956" s="52">
        <v>45953.578472222223</v>
      </c>
      <c r="N1956" s="52">
        <v>45958.384027777778</v>
      </c>
      <c r="O1956" s="44" t="s">
        <v>37</v>
      </c>
      <c r="P1956" s="44" t="s">
        <v>37</v>
      </c>
      <c r="Q1956" s="44" t="s">
        <v>3805</v>
      </c>
      <c r="R1956" s="44" t="s">
        <v>3806</v>
      </c>
      <c r="S1956" s="44" t="s">
        <v>9362</v>
      </c>
      <c r="T1956" s="44" t="s">
        <v>3828</v>
      </c>
      <c r="U1956" s="44">
        <v>32</v>
      </c>
      <c r="V1956" s="44" t="s">
        <v>43</v>
      </c>
      <c r="W1956" s="44" t="str">
        <f>VLOOKUP(D1956,TIPOLOGIA!A:F,6,0)</f>
        <v>TERRESTRE</v>
      </c>
      <c r="X1956" s="44" t="s">
        <v>1360</v>
      </c>
      <c r="Y1956" s="44">
        <v>1</v>
      </c>
      <c r="Z1956" s="63">
        <f>IF(T1956="SOPORTE_TELEFÓNICO",'TARIFAS 2025'!$B$14,IF(V1956="PRINCIPAL",'TARIFAS 2025'!$B$11,IF(V1956="INTERMEDIA",'TARIFAS 2025'!$C$11,IF(V1956="LEJANA",'TARIFAS 2025'!$D$11))))</f>
        <v>36351</v>
      </c>
      <c r="AA1956" s="63">
        <f t="shared" si="31"/>
        <v>36351</v>
      </c>
    </row>
    <row r="1957" spans="1:27" s="35" customFormat="1">
      <c r="A1957" s="44" t="s">
        <v>76</v>
      </c>
      <c r="B1957" s="44" t="str">
        <f>VLOOKUP(A1957,'CENTROS DE COSTOS'!A:D,2,0)</f>
        <v>0036-0007</v>
      </c>
      <c r="C1957" s="44" t="str">
        <f>VLOOKUP(A1957,'CENTROS DE COSTOS'!A:D,3,0)</f>
        <v>Wompi Santander</v>
      </c>
      <c r="D1957" s="44">
        <v>68432</v>
      </c>
      <c r="E1957" s="44">
        <v>2929821</v>
      </c>
      <c r="F1957" s="44">
        <v>59869</v>
      </c>
      <c r="G1957" s="44" t="s">
        <v>35</v>
      </c>
      <c r="H1957" s="44" t="s">
        <v>965</v>
      </c>
      <c r="I1957" s="44" t="s">
        <v>1005</v>
      </c>
      <c r="J1957" s="44" t="s">
        <v>9363</v>
      </c>
      <c r="K1957" s="44" t="s">
        <v>1174</v>
      </c>
      <c r="L1957" s="44" t="s">
        <v>9364</v>
      </c>
      <c r="M1957" s="52">
        <v>45954.343055555553</v>
      </c>
      <c r="N1957" s="52">
        <v>45958.384722222225</v>
      </c>
      <c r="O1957" s="44" t="s">
        <v>37</v>
      </c>
      <c r="P1957" s="44" t="s">
        <v>37</v>
      </c>
      <c r="Q1957" s="44" t="s">
        <v>3805</v>
      </c>
      <c r="R1957" s="44" t="s">
        <v>3806</v>
      </c>
      <c r="S1957" s="44" t="s">
        <v>9365</v>
      </c>
      <c r="T1957" s="44" t="s">
        <v>3828</v>
      </c>
      <c r="U1957" s="44">
        <v>16</v>
      </c>
      <c r="V1957" s="44" t="s">
        <v>44</v>
      </c>
      <c r="W1957" s="44" t="str">
        <f>VLOOKUP(D1957,TIPOLOGIA!A:F,6,0)</f>
        <v>TERRESTRE</v>
      </c>
      <c r="X1957" s="44" t="s">
        <v>3837</v>
      </c>
      <c r="Y1957" s="44">
        <v>1</v>
      </c>
      <c r="Z1957" s="63">
        <f>IF(T1957="SOPORTE_TELEFÓNICO",'TARIFAS 2025'!$B$14,IF(V1957="PRINCIPAL",'TARIFAS 2025'!$B$11,IF(V1957="INTERMEDIA",'TARIFAS 2025'!$C$11,IF(V1957="LEJANA",'TARIFAS 2025'!$D$11))))</f>
        <v>40250</v>
      </c>
      <c r="AA1957" s="63">
        <f t="shared" si="31"/>
        <v>40250</v>
      </c>
    </row>
    <row r="1958" spans="1:27" s="35" customFormat="1">
      <c r="A1958" s="44" t="s">
        <v>100</v>
      </c>
      <c r="B1958" s="44" t="str">
        <f>VLOOKUP(A1958,'CENTROS DE COSTOS'!A:D,2,0)</f>
        <v>0036-0006</v>
      </c>
      <c r="C1958" s="44" t="str">
        <f>VLOOKUP(A1958,'CENTROS DE COSTOS'!A:D,3,0)</f>
        <v>Wompi Oriente</v>
      </c>
      <c r="D1958" s="44">
        <v>50006</v>
      </c>
      <c r="E1958" s="44">
        <v>2925868</v>
      </c>
      <c r="F1958" s="44">
        <v>62181</v>
      </c>
      <c r="G1958" s="44" t="s">
        <v>35</v>
      </c>
      <c r="H1958" s="44" t="s">
        <v>816</v>
      </c>
      <c r="I1958" s="44" t="s">
        <v>818</v>
      </c>
      <c r="J1958" s="44" t="s">
        <v>9366</v>
      </c>
      <c r="K1958" s="44" t="s">
        <v>1174</v>
      </c>
      <c r="L1958" s="44" t="s">
        <v>9367</v>
      </c>
      <c r="M1958" s="52">
        <v>45953.502083333333</v>
      </c>
      <c r="N1958" s="52">
        <v>45958.385416666664</v>
      </c>
      <c r="O1958" s="44" t="s">
        <v>37</v>
      </c>
      <c r="P1958" s="44" t="s">
        <v>37</v>
      </c>
      <c r="Q1958" s="44" t="s">
        <v>3805</v>
      </c>
      <c r="R1958" s="44" t="s">
        <v>3806</v>
      </c>
      <c r="S1958" s="44" t="s">
        <v>9368</v>
      </c>
      <c r="T1958" s="44" t="s">
        <v>3828</v>
      </c>
      <c r="U1958" s="44">
        <v>32</v>
      </c>
      <c r="V1958" s="44" t="s">
        <v>43</v>
      </c>
      <c r="W1958" s="44" t="str">
        <f>VLOOKUP(D1958,TIPOLOGIA!A:F,6,0)</f>
        <v>TERRESTRE</v>
      </c>
      <c r="X1958" s="44" t="s">
        <v>4908</v>
      </c>
      <c r="Y1958" s="44">
        <v>1</v>
      </c>
      <c r="Z1958" s="63">
        <f>IF(T1958="SOPORTE_TELEFÓNICO",'TARIFAS 2025'!$B$14,IF(V1958="PRINCIPAL",'TARIFAS 2025'!$B$11,IF(V1958="INTERMEDIA",'TARIFAS 2025'!$C$11,IF(V1958="LEJANA",'TARIFAS 2025'!$D$11))))</f>
        <v>36351</v>
      </c>
      <c r="AA1958" s="63">
        <f t="shared" si="31"/>
        <v>36351</v>
      </c>
    </row>
    <row r="1959" spans="1:27" s="35" customFormat="1">
      <c r="A1959" s="44" t="s">
        <v>98</v>
      </c>
      <c r="B1959" s="44" t="str">
        <f>VLOOKUP(A1959,'CENTROS DE COSTOS'!A:D,2,0)</f>
        <v>0036-0007</v>
      </c>
      <c r="C1959" s="44" t="str">
        <f>VLOOKUP(A1959,'CENTROS DE COSTOS'!A:D,3,0)</f>
        <v>Wompi Santander</v>
      </c>
      <c r="D1959" s="44">
        <v>15516</v>
      </c>
      <c r="E1959" s="44">
        <v>2913395</v>
      </c>
      <c r="F1959" s="44">
        <v>81413</v>
      </c>
      <c r="G1959" s="44" t="s">
        <v>35</v>
      </c>
      <c r="H1959" s="44" t="s">
        <v>324</v>
      </c>
      <c r="I1959" s="44" t="s">
        <v>383</v>
      </c>
      <c r="J1959" s="44" t="s">
        <v>9369</v>
      </c>
      <c r="K1959" s="44" t="s">
        <v>1174</v>
      </c>
      <c r="L1959" s="44" t="s">
        <v>9370</v>
      </c>
      <c r="M1959" s="52">
        <v>45951.494444444441</v>
      </c>
      <c r="N1959" s="52">
        <v>45958.386111111111</v>
      </c>
      <c r="O1959" s="44" t="s">
        <v>37</v>
      </c>
      <c r="P1959" s="44" t="s">
        <v>37</v>
      </c>
      <c r="Q1959" s="44" t="s">
        <v>3805</v>
      </c>
      <c r="R1959" s="44" t="s">
        <v>3806</v>
      </c>
      <c r="S1959" s="44" t="s">
        <v>9371</v>
      </c>
      <c r="T1959" s="44" t="s">
        <v>3828</v>
      </c>
      <c r="U1959" s="44">
        <v>16</v>
      </c>
      <c r="V1959" s="44" t="s">
        <v>43</v>
      </c>
      <c r="W1959" s="44" t="str">
        <f>VLOOKUP(D1959,TIPOLOGIA!A:F,6,0)</f>
        <v>TERRESTRE</v>
      </c>
      <c r="X1959" s="44" t="s">
        <v>8802</v>
      </c>
      <c r="Y1959" s="44">
        <v>1</v>
      </c>
      <c r="Z1959" s="63">
        <f>IF(T1959="SOPORTE_TELEFÓNICO",'TARIFAS 2025'!$B$14,IF(V1959="PRINCIPAL",'TARIFAS 2025'!$B$11,IF(V1959="INTERMEDIA",'TARIFAS 2025'!$C$11,IF(V1959="LEJANA",'TARIFAS 2025'!$D$11))))</f>
        <v>36351</v>
      </c>
      <c r="AA1959" s="63">
        <f t="shared" si="31"/>
        <v>36351</v>
      </c>
    </row>
    <row r="1960" spans="1:27" s="35" customFormat="1">
      <c r="A1960" s="44" t="s">
        <v>93</v>
      </c>
      <c r="B1960" s="44" t="str">
        <f>VLOOKUP(A1960,'CENTROS DE COSTOS'!A:D,2,0)</f>
        <v>0036-0003</v>
      </c>
      <c r="C1960" s="44" t="str">
        <f>VLOOKUP(A1960,'CENTROS DE COSTOS'!A:D,3,0)</f>
        <v>Wompi Suroccidente</v>
      </c>
      <c r="D1960" s="44">
        <v>52356</v>
      </c>
      <c r="E1960" s="44">
        <v>2912610</v>
      </c>
      <c r="F1960" s="44">
        <v>58340</v>
      </c>
      <c r="G1960" s="44" t="s">
        <v>35</v>
      </c>
      <c r="H1960" s="44" t="s">
        <v>135</v>
      </c>
      <c r="I1960" s="44" t="s">
        <v>865</v>
      </c>
      <c r="J1960" s="44" t="s">
        <v>9372</v>
      </c>
      <c r="K1960" s="44" t="s">
        <v>1174</v>
      </c>
      <c r="L1960" s="44" t="s">
        <v>9373</v>
      </c>
      <c r="M1960" s="52">
        <v>45951.438888888886</v>
      </c>
      <c r="N1960" s="52">
        <v>45958.386111111111</v>
      </c>
      <c r="O1960" s="44" t="s">
        <v>37</v>
      </c>
      <c r="P1960" s="44" t="s">
        <v>37</v>
      </c>
      <c r="Q1960" s="44" t="s">
        <v>3805</v>
      </c>
      <c r="R1960" s="44" t="s">
        <v>3806</v>
      </c>
      <c r="S1960" s="44" t="s">
        <v>9374</v>
      </c>
      <c r="T1960" s="44" t="s">
        <v>3828</v>
      </c>
      <c r="U1960" s="44">
        <v>24</v>
      </c>
      <c r="V1960" s="44" t="s">
        <v>43</v>
      </c>
      <c r="W1960" s="44" t="str">
        <f>VLOOKUP(D1960,TIPOLOGIA!A:F,6,0)</f>
        <v>TERRESTRE</v>
      </c>
      <c r="X1960" s="44" t="s">
        <v>4908</v>
      </c>
      <c r="Y1960" s="44">
        <v>1</v>
      </c>
      <c r="Z1960" s="63">
        <f>IF(T1960="SOPORTE_TELEFÓNICO",'TARIFAS 2025'!$B$14,IF(V1960="PRINCIPAL",'TARIFAS 2025'!$B$11,IF(V1960="INTERMEDIA",'TARIFAS 2025'!$C$11,IF(V1960="LEJANA",'TARIFAS 2025'!$D$11))))</f>
        <v>36351</v>
      </c>
      <c r="AA1960" s="63">
        <f t="shared" si="31"/>
        <v>36351</v>
      </c>
    </row>
    <row r="1961" spans="1:27" s="35" customFormat="1">
      <c r="A1961" s="44" t="s">
        <v>73</v>
      </c>
      <c r="B1961" s="44" t="str">
        <f>VLOOKUP(A1961,'CENTROS DE COSTOS'!A:D,2,0)</f>
        <v>0036-0004</v>
      </c>
      <c r="C1961" s="44" t="str">
        <f>VLOOKUP(A1961,'CENTROS DE COSTOS'!A:D,3,0)</f>
        <v>Wompi Centro</v>
      </c>
      <c r="D1961" s="44">
        <v>25290</v>
      </c>
      <c r="E1961" s="44">
        <v>2908399</v>
      </c>
      <c r="F1961" s="44">
        <v>29973</v>
      </c>
      <c r="G1961" s="44" t="s">
        <v>35</v>
      </c>
      <c r="H1961" s="44" t="s">
        <v>620</v>
      </c>
      <c r="I1961" s="44" t="s">
        <v>654</v>
      </c>
      <c r="J1961" s="44" t="s">
        <v>9375</v>
      </c>
      <c r="K1961" s="44" t="s">
        <v>1174</v>
      </c>
      <c r="L1961" s="44" t="s">
        <v>9376</v>
      </c>
      <c r="M1961" s="52">
        <v>45950.670138888891</v>
      </c>
      <c r="N1961" s="52">
        <v>45958.386805555558</v>
      </c>
      <c r="O1961" s="44" t="s">
        <v>37</v>
      </c>
      <c r="P1961" s="44" t="s">
        <v>37</v>
      </c>
      <c r="Q1961" s="44" t="s">
        <v>3805</v>
      </c>
      <c r="R1961" s="44" t="s">
        <v>3806</v>
      </c>
      <c r="S1961" s="44" t="s">
        <v>9377</v>
      </c>
      <c r="T1961" s="44" t="s">
        <v>3828</v>
      </c>
      <c r="U1961" s="44">
        <v>64</v>
      </c>
      <c r="V1961" s="44" t="s">
        <v>43</v>
      </c>
      <c r="W1961" s="44" t="str">
        <f>VLOOKUP(D1961,TIPOLOGIA!A:F,6,0)</f>
        <v>TERRESTRE</v>
      </c>
      <c r="X1961" s="44" t="s">
        <v>4908</v>
      </c>
      <c r="Y1961" s="44">
        <v>1</v>
      </c>
      <c r="Z1961" s="63">
        <f>IF(T1961="SOPORTE_TELEFÓNICO",'TARIFAS 2025'!$B$14,IF(V1961="PRINCIPAL",'TARIFAS 2025'!$B$11,IF(V1961="INTERMEDIA",'TARIFAS 2025'!$C$11,IF(V1961="LEJANA",'TARIFAS 2025'!$D$11))))</f>
        <v>36351</v>
      </c>
      <c r="AA1961" s="63">
        <f t="shared" si="31"/>
        <v>36351</v>
      </c>
    </row>
    <row r="1962" spans="1:27" s="35" customFormat="1">
      <c r="A1962" s="44" t="s">
        <v>92</v>
      </c>
      <c r="B1962" s="44" t="str">
        <f>VLOOKUP(A1962,'CENTROS DE COSTOS'!A:D,2,0)</f>
        <v>0036-0006</v>
      </c>
      <c r="C1962" s="44" t="str">
        <f>VLOOKUP(A1962,'CENTROS DE COSTOS'!A:D,3,0)</f>
        <v>Wompi Oriente</v>
      </c>
      <c r="D1962" s="44">
        <v>18205</v>
      </c>
      <c r="E1962" s="44">
        <v>2913654</v>
      </c>
      <c r="F1962" s="44">
        <v>13341</v>
      </c>
      <c r="G1962" s="44" t="s">
        <v>35</v>
      </c>
      <c r="H1962" s="44" t="s">
        <v>468</v>
      </c>
      <c r="I1962" s="44" t="s">
        <v>472</v>
      </c>
      <c r="J1962" s="44" t="s">
        <v>9378</v>
      </c>
      <c r="K1962" s="44" t="s">
        <v>1174</v>
      </c>
      <c r="L1962" s="44" t="s">
        <v>9379</v>
      </c>
      <c r="M1962" s="52">
        <v>45951.503472222219</v>
      </c>
      <c r="N1962" s="52">
        <v>45958.388888888891</v>
      </c>
      <c r="O1962" s="44" t="s">
        <v>37</v>
      </c>
      <c r="P1962" s="44" t="s">
        <v>37</v>
      </c>
      <c r="Q1962" s="44" t="s">
        <v>3805</v>
      </c>
      <c r="R1962" s="44" t="s">
        <v>3806</v>
      </c>
      <c r="S1962" s="44" t="s">
        <v>9380</v>
      </c>
      <c r="T1962" s="44" t="s">
        <v>3828</v>
      </c>
      <c r="U1962" s="44">
        <v>24</v>
      </c>
      <c r="V1962" s="44" t="s">
        <v>44</v>
      </c>
      <c r="W1962" s="44" t="str">
        <f>VLOOKUP(D1962,TIPOLOGIA!A:F,6,0)</f>
        <v>TERRESTRE</v>
      </c>
      <c r="X1962" s="44" t="s">
        <v>1360</v>
      </c>
      <c r="Y1962" s="44">
        <v>1</v>
      </c>
      <c r="Z1962" s="63">
        <f>IF(T1962="SOPORTE_TELEFÓNICO",'TARIFAS 2025'!$B$14,IF(V1962="PRINCIPAL",'TARIFAS 2025'!$B$11,IF(V1962="INTERMEDIA",'TARIFAS 2025'!$C$11,IF(V1962="LEJANA",'TARIFAS 2025'!$D$11))))</f>
        <v>40250</v>
      </c>
      <c r="AA1962" s="63">
        <f t="shared" si="31"/>
        <v>40250</v>
      </c>
    </row>
    <row r="1963" spans="1:27" s="35" customFormat="1">
      <c r="A1963" s="44" t="s">
        <v>73</v>
      </c>
      <c r="B1963" s="44" t="str">
        <f>VLOOKUP(A1963,'CENTROS DE COSTOS'!A:D,2,0)</f>
        <v>0036-0004</v>
      </c>
      <c r="C1963" s="44" t="str">
        <f>VLOOKUP(A1963,'CENTROS DE COSTOS'!A:D,3,0)</f>
        <v>Wompi Centro</v>
      </c>
      <c r="D1963" s="44">
        <v>25899</v>
      </c>
      <c r="E1963" s="44">
        <v>2917575</v>
      </c>
      <c r="F1963" s="44">
        <v>26279</v>
      </c>
      <c r="G1963" s="44" t="s">
        <v>35</v>
      </c>
      <c r="H1963" s="44" t="s">
        <v>620</v>
      </c>
      <c r="I1963" s="44" t="s">
        <v>729</v>
      </c>
      <c r="J1963" s="44" t="s">
        <v>9381</v>
      </c>
      <c r="K1963" s="44" t="s">
        <v>1174</v>
      </c>
      <c r="L1963" s="44" t="s">
        <v>9382</v>
      </c>
      <c r="M1963" s="52">
        <v>45952.365277777775</v>
      </c>
      <c r="N1963" s="52">
        <v>45958.392361111109</v>
      </c>
      <c r="O1963" s="44" t="s">
        <v>37</v>
      </c>
      <c r="P1963" s="44" t="s">
        <v>37</v>
      </c>
      <c r="Q1963" s="44" t="s">
        <v>3805</v>
      </c>
      <c r="R1963" s="44" t="s">
        <v>3806</v>
      </c>
      <c r="S1963" s="44" t="s">
        <v>9383</v>
      </c>
      <c r="T1963" s="44" t="s">
        <v>3828</v>
      </c>
      <c r="U1963" s="44">
        <v>64</v>
      </c>
      <c r="V1963" s="44" t="s">
        <v>43</v>
      </c>
      <c r="W1963" s="44" t="str">
        <f>VLOOKUP(D1963,TIPOLOGIA!A:F,6,0)</f>
        <v>TERRESTRE</v>
      </c>
      <c r="X1963" s="44" t="s">
        <v>1515</v>
      </c>
      <c r="Y1963" s="44">
        <v>1</v>
      </c>
      <c r="Z1963" s="63">
        <f>IF(T1963="SOPORTE_TELEFÓNICO",'TARIFAS 2025'!$B$14,IF(V1963="PRINCIPAL",'TARIFAS 2025'!$B$11,IF(V1963="INTERMEDIA",'TARIFAS 2025'!$C$11,IF(V1963="LEJANA",'TARIFAS 2025'!$D$11))))</f>
        <v>36351</v>
      </c>
      <c r="AA1963" s="63">
        <f t="shared" si="31"/>
        <v>36351</v>
      </c>
    </row>
    <row r="1964" spans="1:27" s="35" customFormat="1">
      <c r="A1964" s="44" t="s">
        <v>90</v>
      </c>
      <c r="B1964" s="44" t="str">
        <f>VLOOKUP(A1964,'CENTROS DE COSTOS'!A:D,2,0)</f>
        <v>0036-0005</v>
      </c>
      <c r="C1964" s="44" t="str">
        <f>VLOOKUP(A1964,'CENTROS DE COSTOS'!A:D,3,0)</f>
        <v>Wompi Noroccidente</v>
      </c>
      <c r="D1964" s="44">
        <v>5134</v>
      </c>
      <c r="E1964" s="44">
        <v>2925477</v>
      </c>
      <c r="F1964" s="44">
        <v>53634</v>
      </c>
      <c r="G1964" s="44" t="s">
        <v>35</v>
      </c>
      <c r="H1964" s="44" t="s">
        <v>122</v>
      </c>
      <c r="I1964" s="44" t="s">
        <v>163</v>
      </c>
      <c r="J1964" s="44" t="s">
        <v>9384</v>
      </c>
      <c r="K1964" s="44" t="s">
        <v>1174</v>
      </c>
      <c r="L1964" s="44" t="s">
        <v>9385</v>
      </c>
      <c r="M1964" s="52">
        <v>45953.477083333331</v>
      </c>
      <c r="N1964" s="52">
        <v>45958.395138888889</v>
      </c>
      <c r="O1964" s="44" t="s">
        <v>37</v>
      </c>
      <c r="P1964" s="44" t="s">
        <v>37</v>
      </c>
      <c r="Q1964" s="44" t="s">
        <v>3805</v>
      </c>
      <c r="R1964" s="44" t="s">
        <v>3806</v>
      </c>
      <c r="S1964" s="44" t="s">
        <v>9386</v>
      </c>
      <c r="T1964" s="44" t="s">
        <v>3828</v>
      </c>
      <c r="U1964" s="44">
        <v>32</v>
      </c>
      <c r="V1964" s="44" t="s">
        <v>44</v>
      </c>
      <c r="W1964" s="44" t="str">
        <f>VLOOKUP(D1964,TIPOLOGIA!A:F,6,0)</f>
        <v>TERRESTRE</v>
      </c>
      <c r="X1964" s="44" t="s">
        <v>3483</v>
      </c>
      <c r="Y1964" s="44">
        <v>1</v>
      </c>
      <c r="Z1964" s="63">
        <f>IF(T1964="SOPORTE_TELEFÓNICO",'TARIFAS 2025'!$B$14,IF(V1964="PRINCIPAL",'TARIFAS 2025'!$B$11,IF(V1964="INTERMEDIA",'TARIFAS 2025'!$C$11,IF(V1964="LEJANA",'TARIFAS 2025'!$D$11))))</f>
        <v>40250</v>
      </c>
      <c r="AA1964" s="63">
        <f t="shared" si="31"/>
        <v>40250</v>
      </c>
    </row>
    <row r="1965" spans="1:27" s="35" customFormat="1">
      <c r="A1965" s="44" t="s">
        <v>98</v>
      </c>
      <c r="B1965" s="44" t="str">
        <f>VLOOKUP(A1965,'CENTROS DE COSTOS'!A:D,2,0)</f>
        <v>0036-0007</v>
      </c>
      <c r="C1965" s="44" t="str">
        <f>VLOOKUP(A1965,'CENTROS DE COSTOS'!A:D,3,0)</f>
        <v>Wompi Santander</v>
      </c>
      <c r="D1965" s="44">
        <v>15001</v>
      </c>
      <c r="E1965" s="44">
        <v>2941187</v>
      </c>
      <c r="F1965" s="44">
        <v>41542</v>
      </c>
      <c r="G1965" s="44" t="s">
        <v>35</v>
      </c>
      <c r="H1965" s="44" t="s">
        <v>324</v>
      </c>
      <c r="I1965" s="44" t="s">
        <v>98</v>
      </c>
      <c r="J1965" s="44" t="s">
        <v>3379</v>
      </c>
      <c r="K1965" s="44" t="s">
        <v>1174</v>
      </c>
      <c r="L1965" s="44" t="s">
        <v>9387</v>
      </c>
      <c r="M1965" s="52">
        <v>45957.622916666667</v>
      </c>
      <c r="N1965" s="52">
        <v>45958.395833333336</v>
      </c>
      <c r="O1965" s="44" t="s">
        <v>37</v>
      </c>
      <c r="P1965" s="44" t="s">
        <v>37</v>
      </c>
      <c r="Q1965" s="44" t="s">
        <v>3805</v>
      </c>
      <c r="R1965" s="44" t="s">
        <v>3806</v>
      </c>
      <c r="S1965" s="44" t="s">
        <v>9388</v>
      </c>
      <c r="T1965" s="44" t="s">
        <v>1178</v>
      </c>
      <c r="U1965" s="44">
        <v>32</v>
      </c>
      <c r="V1965" s="44" t="s">
        <v>42</v>
      </c>
      <c r="W1965" s="44" t="str">
        <f>VLOOKUP(D1965,TIPOLOGIA!A:F,6,0)</f>
        <v>TERRESTRE</v>
      </c>
      <c r="X1965" s="44" t="s">
        <v>2074</v>
      </c>
      <c r="Y1965" s="44">
        <v>1</v>
      </c>
      <c r="Z1965" s="63">
        <f>IF(T1965="SOPORTE_TELEFÓNICO",'TARIFAS 2025'!$B$14,IF(V1965="PRINCIPAL",'TARIFAS 2025'!$B$11,IF(V1965="INTERMEDIA",'TARIFAS 2025'!$C$11,IF(V1965="LEJANA",'TARIFAS 2025'!$D$11))))</f>
        <v>31419</v>
      </c>
      <c r="AA1965" s="63">
        <f t="shared" si="31"/>
        <v>31419</v>
      </c>
    </row>
    <row r="1966" spans="1:27" s="35" customFormat="1">
      <c r="A1966" s="44" t="s">
        <v>90</v>
      </c>
      <c r="B1966" s="44" t="str">
        <f>VLOOKUP(A1966,'CENTROS DE COSTOS'!A:D,2,0)</f>
        <v>0036-0005</v>
      </c>
      <c r="C1966" s="44" t="str">
        <f>VLOOKUP(A1966,'CENTROS DE COSTOS'!A:D,3,0)</f>
        <v>Wompi Noroccidente</v>
      </c>
      <c r="D1966" s="44">
        <v>5686</v>
      </c>
      <c r="E1966" s="44">
        <v>2925877</v>
      </c>
      <c r="F1966" s="44">
        <v>56741</v>
      </c>
      <c r="G1966" s="44" t="s">
        <v>35</v>
      </c>
      <c r="H1966" s="44" t="s">
        <v>122</v>
      </c>
      <c r="I1966" s="44" t="s">
        <v>227</v>
      </c>
      <c r="J1966" s="44" t="s">
        <v>9389</v>
      </c>
      <c r="K1966" s="44" t="s">
        <v>1174</v>
      </c>
      <c r="L1966" s="44" t="s">
        <v>9390</v>
      </c>
      <c r="M1966" s="52">
        <v>45953.50277777778</v>
      </c>
      <c r="N1966" s="52">
        <v>45958.396527777775</v>
      </c>
      <c r="O1966" s="44" t="s">
        <v>37</v>
      </c>
      <c r="P1966" s="44" t="s">
        <v>37</v>
      </c>
      <c r="Q1966" s="44" t="s">
        <v>3805</v>
      </c>
      <c r="R1966" s="44" t="s">
        <v>3806</v>
      </c>
      <c r="S1966" s="44" t="s">
        <v>9391</v>
      </c>
      <c r="T1966" s="44" t="s">
        <v>3828</v>
      </c>
      <c r="U1966" s="44">
        <v>64</v>
      </c>
      <c r="V1966" s="44" t="s">
        <v>43</v>
      </c>
      <c r="W1966" s="44" t="str">
        <f>VLOOKUP(D1966,TIPOLOGIA!A:F,6,0)</f>
        <v>TERRESTRE</v>
      </c>
      <c r="X1966" s="44" t="s">
        <v>1521</v>
      </c>
      <c r="Y1966" s="44">
        <v>1</v>
      </c>
      <c r="Z1966" s="63">
        <f>IF(T1966="SOPORTE_TELEFÓNICO",'TARIFAS 2025'!$B$14,IF(V1966="PRINCIPAL",'TARIFAS 2025'!$B$11,IF(V1966="INTERMEDIA",'TARIFAS 2025'!$C$11,IF(V1966="LEJANA",'TARIFAS 2025'!$D$11))))</f>
        <v>36351</v>
      </c>
      <c r="AA1966" s="63">
        <f t="shared" si="31"/>
        <v>36351</v>
      </c>
    </row>
    <row r="1967" spans="1:27" s="35" customFormat="1">
      <c r="A1967" s="44" t="s">
        <v>76</v>
      </c>
      <c r="B1967" s="44" t="str">
        <f>VLOOKUP(A1967,'CENTROS DE COSTOS'!A:D,2,0)</f>
        <v>0036-0007</v>
      </c>
      <c r="C1967" s="44" t="str">
        <f>VLOOKUP(A1967,'CENTROS DE COSTOS'!A:D,3,0)</f>
        <v>Wompi Santander</v>
      </c>
      <c r="D1967" s="44">
        <v>68679</v>
      </c>
      <c r="E1967" s="44">
        <v>2926066</v>
      </c>
      <c r="F1967" s="44">
        <v>61282</v>
      </c>
      <c r="G1967" s="44" t="s">
        <v>35</v>
      </c>
      <c r="H1967" s="44" t="s">
        <v>965</v>
      </c>
      <c r="I1967" s="44" t="s">
        <v>1022</v>
      </c>
      <c r="J1967" s="44" t="s">
        <v>3458</v>
      </c>
      <c r="K1967" s="44" t="s">
        <v>1174</v>
      </c>
      <c r="L1967" s="44" t="s">
        <v>9392</v>
      </c>
      <c r="M1967" s="52">
        <v>45953.527083333334</v>
      </c>
      <c r="N1967" s="52">
        <v>45958.397916666669</v>
      </c>
      <c r="O1967" s="44" t="s">
        <v>37</v>
      </c>
      <c r="P1967" s="44" t="s">
        <v>37</v>
      </c>
      <c r="Q1967" s="44" t="s">
        <v>3805</v>
      </c>
      <c r="R1967" s="44" t="s">
        <v>3806</v>
      </c>
      <c r="S1967" s="44" t="s">
        <v>9393</v>
      </c>
      <c r="T1967" s="44" t="s">
        <v>3828</v>
      </c>
      <c r="U1967" s="44">
        <v>48</v>
      </c>
      <c r="V1967" s="44" t="s">
        <v>43</v>
      </c>
      <c r="W1967" s="44" t="str">
        <f>VLOOKUP(D1967,TIPOLOGIA!A:F,6,0)</f>
        <v>TERRESTRE</v>
      </c>
      <c r="X1967" s="44" t="s">
        <v>2074</v>
      </c>
      <c r="Y1967" s="44">
        <v>1</v>
      </c>
      <c r="Z1967" s="63">
        <f>IF(T1967="SOPORTE_TELEFÓNICO",'TARIFAS 2025'!$B$14,IF(V1967="PRINCIPAL",'TARIFAS 2025'!$B$11,IF(V1967="INTERMEDIA",'TARIFAS 2025'!$C$11,IF(V1967="LEJANA",'TARIFAS 2025'!$D$11))))</f>
        <v>36351</v>
      </c>
      <c r="AA1967" s="63">
        <f t="shared" si="31"/>
        <v>36351</v>
      </c>
    </row>
    <row r="1968" spans="1:27" s="35" customFormat="1">
      <c r="A1968" s="44" t="s">
        <v>93</v>
      </c>
      <c r="B1968" s="44" t="str">
        <f>VLOOKUP(A1968,'CENTROS DE COSTOS'!A:D,2,0)</f>
        <v>0036-0003</v>
      </c>
      <c r="C1968" s="44" t="str">
        <f>VLOOKUP(A1968,'CENTROS DE COSTOS'!A:D,3,0)</f>
        <v>Wompi Suroccidente</v>
      </c>
      <c r="D1968" s="44">
        <v>52207</v>
      </c>
      <c r="E1968" s="44">
        <v>2930054</v>
      </c>
      <c r="F1968" s="44">
        <v>24709</v>
      </c>
      <c r="G1968" s="44" t="s">
        <v>35</v>
      </c>
      <c r="H1968" s="44" t="s">
        <v>135</v>
      </c>
      <c r="I1968" s="44" t="s">
        <v>849</v>
      </c>
      <c r="J1968" s="44" t="s">
        <v>9394</v>
      </c>
      <c r="K1968" s="44" t="s">
        <v>1174</v>
      </c>
      <c r="L1968" s="44" t="s">
        <v>9395</v>
      </c>
      <c r="M1968" s="52">
        <v>45954.378472222219</v>
      </c>
      <c r="N1968" s="52">
        <v>45958.398611111108</v>
      </c>
      <c r="O1968" s="44" t="s">
        <v>37</v>
      </c>
      <c r="P1968" s="44" t="s">
        <v>37</v>
      </c>
      <c r="Q1968" s="44" t="s">
        <v>3805</v>
      </c>
      <c r="R1968" s="44" t="s">
        <v>3806</v>
      </c>
      <c r="S1968" s="44" t="s">
        <v>9396</v>
      </c>
      <c r="T1968" s="44" t="s">
        <v>3828</v>
      </c>
      <c r="U1968" s="44">
        <v>32</v>
      </c>
      <c r="V1968" s="44" t="s">
        <v>43</v>
      </c>
      <c r="W1968" s="44" t="str">
        <f>VLOOKUP(D1968,TIPOLOGIA!A:F,6,0)</f>
        <v>TERRESTRE</v>
      </c>
      <c r="X1968" s="44" t="s">
        <v>1211</v>
      </c>
      <c r="Y1968" s="44">
        <v>1</v>
      </c>
      <c r="Z1968" s="63">
        <f>IF(T1968="SOPORTE_TELEFÓNICO",'TARIFAS 2025'!$B$14,IF(V1968="PRINCIPAL",'TARIFAS 2025'!$B$11,IF(V1968="INTERMEDIA",'TARIFAS 2025'!$C$11,IF(V1968="LEJANA",'TARIFAS 2025'!$D$11))))</f>
        <v>36351</v>
      </c>
      <c r="AA1968" s="63">
        <f t="shared" si="31"/>
        <v>36351</v>
      </c>
    </row>
    <row r="1969" spans="1:27" s="35" customFormat="1">
      <c r="A1969" s="44" t="s">
        <v>79</v>
      </c>
      <c r="B1969" s="44" t="str">
        <f>VLOOKUP(A1969,'CENTROS DE COSTOS'!A:D,2,0)</f>
        <v>0036-0003</v>
      </c>
      <c r="C1969" s="44" t="str">
        <f>VLOOKUP(A1969,'CENTROS DE COSTOS'!A:D,3,0)</f>
        <v>Wompi Suroccidente</v>
      </c>
      <c r="D1969" s="44">
        <v>76001</v>
      </c>
      <c r="E1969" s="44">
        <v>2941622</v>
      </c>
      <c r="F1969" s="44">
        <v>57312</v>
      </c>
      <c r="G1969" s="44" t="s">
        <v>35</v>
      </c>
      <c r="H1969" s="44" t="s">
        <v>1103</v>
      </c>
      <c r="I1969" s="44" t="s">
        <v>79</v>
      </c>
      <c r="J1969" s="44" t="s">
        <v>9397</v>
      </c>
      <c r="K1969" s="44" t="s">
        <v>1174</v>
      </c>
      <c r="L1969" s="44" t="s">
        <v>9398</v>
      </c>
      <c r="M1969" s="52">
        <v>45957.636111111111</v>
      </c>
      <c r="N1969" s="52">
        <v>45958.415972222225</v>
      </c>
      <c r="O1969" s="44" t="s">
        <v>37</v>
      </c>
      <c r="P1969" s="44" t="s">
        <v>37</v>
      </c>
      <c r="Q1969" s="44" t="s">
        <v>3805</v>
      </c>
      <c r="R1969" s="44" t="s">
        <v>3806</v>
      </c>
      <c r="S1969" s="44" t="s">
        <v>9399</v>
      </c>
      <c r="T1969" s="44" t="s">
        <v>1178</v>
      </c>
      <c r="U1969" s="44">
        <v>48</v>
      </c>
      <c r="V1969" s="44" t="s">
        <v>42</v>
      </c>
      <c r="W1969" s="44" t="str">
        <f>VLOOKUP(D1969,TIPOLOGIA!A:F,6,0)</f>
        <v>TERRESTRE</v>
      </c>
      <c r="X1969" s="44" t="s">
        <v>1901</v>
      </c>
      <c r="Y1969" s="44">
        <v>1</v>
      </c>
      <c r="Z1969" s="63">
        <f>IF(T1969="SOPORTE_TELEFÓNICO",'TARIFAS 2025'!$B$14,IF(V1969="PRINCIPAL",'TARIFAS 2025'!$B$11,IF(V1969="INTERMEDIA",'TARIFAS 2025'!$C$11,IF(V1969="LEJANA",'TARIFAS 2025'!$D$11))))</f>
        <v>31419</v>
      </c>
      <c r="AA1969" s="63">
        <f t="shared" si="31"/>
        <v>31419</v>
      </c>
    </row>
    <row r="1970" spans="1:27" s="35" customFormat="1">
      <c r="A1970" s="44" t="s">
        <v>83</v>
      </c>
      <c r="B1970" s="44" t="str">
        <f>VLOOKUP(A1970,'CENTROS DE COSTOS'!A:D,2,0)</f>
        <v>0036-0007</v>
      </c>
      <c r="C1970" s="44" t="str">
        <f>VLOOKUP(A1970,'CENTROS DE COSTOS'!A:D,3,0)</f>
        <v>Wompi Santander</v>
      </c>
      <c r="D1970" s="44">
        <v>54001</v>
      </c>
      <c r="E1970" s="44">
        <v>2940199</v>
      </c>
      <c r="F1970" s="44">
        <v>77662</v>
      </c>
      <c r="G1970" s="44" t="s">
        <v>35</v>
      </c>
      <c r="H1970" s="44" t="s">
        <v>893</v>
      </c>
      <c r="I1970" s="44" t="s">
        <v>83</v>
      </c>
      <c r="J1970" s="44" t="s">
        <v>3812</v>
      </c>
      <c r="K1970" s="44" t="s">
        <v>1174</v>
      </c>
      <c r="L1970" s="44" t="s">
        <v>9400</v>
      </c>
      <c r="M1970" s="52">
        <v>45957.540972222225</v>
      </c>
      <c r="N1970" s="52">
        <v>45958.4375</v>
      </c>
      <c r="O1970" s="44" t="s">
        <v>37</v>
      </c>
      <c r="P1970" s="44" t="s">
        <v>37</v>
      </c>
      <c r="Q1970" s="44" t="s">
        <v>3805</v>
      </c>
      <c r="R1970" s="44" t="s">
        <v>3806</v>
      </c>
      <c r="S1970" s="44" t="s">
        <v>9401</v>
      </c>
      <c r="T1970" s="44" t="s">
        <v>1178</v>
      </c>
      <c r="U1970" s="44">
        <v>32</v>
      </c>
      <c r="V1970" s="44" t="s">
        <v>42</v>
      </c>
      <c r="W1970" s="44" t="str">
        <f>VLOOKUP(D1970,TIPOLOGIA!A:F,6,0)</f>
        <v>TERRESTRE</v>
      </c>
      <c r="X1970" s="44" t="s">
        <v>6708</v>
      </c>
      <c r="Y1970" s="44">
        <v>1</v>
      </c>
      <c r="Z1970" s="63">
        <f>IF(T1970="SOPORTE_TELEFÓNICO",'TARIFAS 2025'!$B$14,IF(V1970="PRINCIPAL",'TARIFAS 2025'!$B$11,IF(V1970="INTERMEDIA",'TARIFAS 2025'!$C$11,IF(V1970="LEJANA",'TARIFAS 2025'!$D$11))))</f>
        <v>31419</v>
      </c>
      <c r="AA1970" s="63">
        <f t="shared" si="31"/>
        <v>31419</v>
      </c>
    </row>
    <row r="1971" spans="1:27" s="35" customFormat="1">
      <c r="A1971" s="44" t="s">
        <v>79</v>
      </c>
      <c r="B1971" s="44" t="str">
        <f>VLOOKUP(A1971,'CENTROS DE COSTOS'!A:D,2,0)</f>
        <v>0036-0003</v>
      </c>
      <c r="C1971" s="44" t="str">
        <f>VLOOKUP(A1971,'CENTROS DE COSTOS'!A:D,3,0)</f>
        <v>Wompi Suroccidente</v>
      </c>
      <c r="D1971" s="44">
        <v>76001</v>
      </c>
      <c r="E1971" s="44">
        <v>2941735</v>
      </c>
      <c r="F1971" s="44">
        <v>10986</v>
      </c>
      <c r="G1971" s="44" t="s">
        <v>35</v>
      </c>
      <c r="H1971" s="44" t="s">
        <v>1103</v>
      </c>
      <c r="I1971" s="44" t="s">
        <v>79</v>
      </c>
      <c r="J1971" s="44" t="s">
        <v>6025</v>
      </c>
      <c r="K1971" s="44" t="s">
        <v>1174</v>
      </c>
      <c r="L1971" s="44" t="s">
        <v>9402</v>
      </c>
      <c r="M1971" s="52">
        <v>45957.643750000003</v>
      </c>
      <c r="N1971" s="52">
        <v>45958.440972222219</v>
      </c>
      <c r="O1971" s="44" t="s">
        <v>37</v>
      </c>
      <c r="P1971" s="44" t="s">
        <v>37</v>
      </c>
      <c r="Q1971" s="44" t="s">
        <v>3805</v>
      </c>
      <c r="R1971" s="44" t="s">
        <v>3806</v>
      </c>
      <c r="S1971" s="44" t="s">
        <v>9403</v>
      </c>
      <c r="T1971" s="44" t="s">
        <v>1178</v>
      </c>
      <c r="U1971" s="44">
        <v>64</v>
      </c>
      <c r="V1971" s="44" t="s">
        <v>42</v>
      </c>
      <c r="W1971" s="44" t="str">
        <f>VLOOKUP(D1971,TIPOLOGIA!A:F,6,0)</f>
        <v>TERRESTRE</v>
      </c>
      <c r="X1971" s="44" t="s">
        <v>1372</v>
      </c>
      <c r="Y1971" s="44">
        <v>1</v>
      </c>
      <c r="Z1971" s="63">
        <f>IF(T1971="SOPORTE_TELEFÓNICO",'TARIFAS 2025'!$B$14,IF(V1971="PRINCIPAL",'TARIFAS 2025'!$B$11,IF(V1971="INTERMEDIA",'TARIFAS 2025'!$C$11,IF(V1971="LEJANA",'TARIFAS 2025'!$D$11))))</f>
        <v>31419</v>
      </c>
      <c r="AA1971" s="63">
        <f t="shared" si="31"/>
        <v>31419</v>
      </c>
    </row>
    <row r="1972" spans="1:27" s="35" customFormat="1">
      <c r="A1972" s="44" t="s">
        <v>90</v>
      </c>
      <c r="B1972" s="44" t="str">
        <f>VLOOKUP(A1972,'CENTROS DE COSTOS'!A:D,2,0)</f>
        <v>0036-0005</v>
      </c>
      <c r="C1972" s="44" t="str">
        <f>VLOOKUP(A1972,'CENTROS DE COSTOS'!A:D,3,0)</f>
        <v>Wompi Noroccidente</v>
      </c>
      <c r="D1972" s="44">
        <v>5001</v>
      </c>
      <c r="E1972" s="44">
        <v>2917380</v>
      </c>
      <c r="F1972" s="44">
        <v>75950</v>
      </c>
      <c r="G1972" s="44" t="s">
        <v>35</v>
      </c>
      <c r="H1972" s="44" t="s">
        <v>122</v>
      </c>
      <c r="I1972" s="44" t="s">
        <v>90</v>
      </c>
      <c r="J1972" s="44" t="s">
        <v>9404</v>
      </c>
      <c r="K1972" s="44" t="s">
        <v>1174</v>
      </c>
      <c r="L1972" s="44" t="s">
        <v>9405</v>
      </c>
      <c r="M1972" s="52">
        <v>45952.351388888892</v>
      </c>
      <c r="N1972" s="52">
        <v>45958.441666666666</v>
      </c>
      <c r="O1972" s="44" t="s">
        <v>37</v>
      </c>
      <c r="P1972" s="44" t="s">
        <v>37</v>
      </c>
      <c r="Q1972" s="44" t="s">
        <v>3805</v>
      </c>
      <c r="R1972" s="44" t="s">
        <v>3806</v>
      </c>
      <c r="S1972" s="44" t="s">
        <v>9406</v>
      </c>
      <c r="T1972" s="44" t="s">
        <v>1178</v>
      </c>
      <c r="U1972" s="44">
        <v>24</v>
      </c>
      <c r="V1972" s="44" t="s">
        <v>42</v>
      </c>
      <c r="W1972" s="44" t="str">
        <f>VLOOKUP(D1972,TIPOLOGIA!A:F,6,0)</f>
        <v>TERRESTRE</v>
      </c>
      <c r="X1972" s="44" t="s">
        <v>2026</v>
      </c>
      <c r="Y1972" s="44">
        <v>1</v>
      </c>
      <c r="Z1972" s="63">
        <f>IF(T1972="SOPORTE_TELEFÓNICO",'TARIFAS 2025'!$B$14,IF(V1972="PRINCIPAL",'TARIFAS 2025'!$B$11,IF(V1972="INTERMEDIA",'TARIFAS 2025'!$C$11,IF(V1972="LEJANA",'TARIFAS 2025'!$D$11))))</f>
        <v>31419</v>
      </c>
      <c r="AA1972" s="63">
        <f t="shared" si="31"/>
        <v>31419</v>
      </c>
    </row>
    <row r="1973" spans="1:27" s="35" customFormat="1">
      <c r="A1973" s="44" t="s">
        <v>90</v>
      </c>
      <c r="B1973" s="44" t="str">
        <f>VLOOKUP(A1973,'CENTROS DE COSTOS'!A:D,2,0)</f>
        <v>0036-0005</v>
      </c>
      <c r="C1973" s="44" t="str">
        <f>VLOOKUP(A1973,'CENTROS DE COSTOS'!A:D,3,0)</f>
        <v>Wompi Noroccidente</v>
      </c>
      <c r="D1973" s="44">
        <v>5360</v>
      </c>
      <c r="E1973" s="44">
        <v>2916840</v>
      </c>
      <c r="F1973" s="44">
        <v>14762</v>
      </c>
      <c r="G1973" s="44" t="s">
        <v>35</v>
      </c>
      <c r="H1973" s="44" t="s">
        <v>122</v>
      </c>
      <c r="I1973" s="44" t="s">
        <v>9407</v>
      </c>
      <c r="J1973" s="44" t="s">
        <v>9408</v>
      </c>
      <c r="K1973" s="44" t="s">
        <v>1174</v>
      </c>
      <c r="L1973" s="44" t="s">
        <v>9409</v>
      </c>
      <c r="M1973" s="52">
        <v>45952.333333333336</v>
      </c>
      <c r="N1973" s="52">
        <v>45958.441666666666</v>
      </c>
      <c r="O1973" s="44" t="s">
        <v>37</v>
      </c>
      <c r="P1973" s="44" t="s">
        <v>37</v>
      </c>
      <c r="Q1973" s="44" t="s">
        <v>3805</v>
      </c>
      <c r="R1973" s="44" t="s">
        <v>3806</v>
      </c>
      <c r="S1973" s="44" t="s">
        <v>9410</v>
      </c>
      <c r="T1973" s="44" t="s">
        <v>1178</v>
      </c>
      <c r="U1973" s="44">
        <v>56</v>
      </c>
      <c r="V1973" s="44" t="s">
        <v>42</v>
      </c>
      <c r="W1973" s="44" t="str">
        <f>VLOOKUP(D1973,TIPOLOGIA!A:F,6,0)</f>
        <v>TERRESTRE</v>
      </c>
      <c r="X1973" s="44" t="s">
        <v>3837</v>
      </c>
      <c r="Y1973" s="44">
        <v>1</v>
      </c>
      <c r="Z1973" s="63">
        <f>IF(T1973="SOPORTE_TELEFÓNICO",'TARIFAS 2025'!$B$14,IF(V1973="PRINCIPAL",'TARIFAS 2025'!$B$11,IF(V1973="INTERMEDIA",'TARIFAS 2025'!$C$11,IF(V1973="LEJANA",'TARIFAS 2025'!$D$11))))</f>
        <v>31419</v>
      </c>
      <c r="AA1973" s="63">
        <f t="shared" si="31"/>
        <v>31419</v>
      </c>
    </row>
    <row r="1974" spans="1:27" s="35" customFormat="1">
      <c r="A1974" s="44" t="s">
        <v>90</v>
      </c>
      <c r="B1974" s="44" t="str">
        <f>VLOOKUP(A1974,'CENTROS DE COSTOS'!A:D,2,0)</f>
        <v>0036-0005</v>
      </c>
      <c r="C1974" s="44" t="str">
        <f>VLOOKUP(A1974,'CENTROS DE COSTOS'!A:D,3,0)</f>
        <v>Wompi Noroccidente</v>
      </c>
      <c r="D1974" s="44">
        <v>5360</v>
      </c>
      <c r="E1974" s="44">
        <v>2920558</v>
      </c>
      <c r="F1974" s="44">
        <v>65736</v>
      </c>
      <c r="G1974" s="44" t="s">
        <v>35</v>
      </c>
      <c r="H1974" s="44" t="s">
        <v>122</v>
      </c>
      <c r="I1974" s="44" t="s">
        <v>2503</v>
      </c>
      <c r="J1974" s="44" t="s">
        <v>9411</v>
      </c>
      <c r="K1974" s="44" t="s">
        <v>1174</v>
      </c>
      <c r="L1974" s="44" t="s">
        <v>9412</v>
      </c>
      <c r="M1974" s="52">
        <v>45952.602083333331</v>
      </c>
      <c r="N1974" s="52">
        <v>45958.442361111112</v>
      </c>
      <c r="O1974" s="44" t="s">
        <v>37</v>
      </c>
      <c r="P1974" s="44" t="s">
        <v>37</v>
      </c>
      <c r="Q1974" s="44" t="s">
        <v>3805</v>
      </c>
      <c r="R1974" s="44" t="s">
        <v>3806</v>
      </c>
      <c r="S1974" s="44" t="s">
        <v>9413</v>
      </c>
      <c r="T1974" s="44" t="s">
        <v>1178</v>
      </c>
      <c r="U1974" s="44">
        <v>56</v>
      </c>
      <c r="V1974" s="44" t="s">
        <v>42</v>
      </c>
      <c r="W1974" s="44" t="str">
        <f>VLOOKUP(D1974,TIPOLOGIA!A:F,6,0)</f>
        <v>TERRESTRE</v>
      </c>
      <c r="X1974" s="44" t="s">
        <v>3837</v>
      </c>
      <c r="Y1974" s="44">
        <v>1</v>
      </c>
      <c r="Z1974" s="63">
        <f>IF(T1974="SOPORTE_TELEFÓNICO",'TARIFAS 2025'!$B$14,IF(V1974="PRINCIPAL",'TARIFAS 2025'!$B$11,IF(V1974="INTERMEDIA",'TARIFAS 2025'!$C$11,IF(V1974="LEJANA",'TARIFAS 2025'!$D$11))))</f>
        <v>31419</v>
      </c>
      <c r="AA1974" s="63">
        <f t="shared" si="31"/>
        <v>31419</v>
      </c>
    </row>
    <row r="1975" spans="1:27" s="35" customFormat="1">
      <c r="A1975" s="44" t="s">
        <v>90</v>
      </c>
      <c r="B1975" s="44" t="str">
        <f>VLOOKUP(A1975,'CENTROS DE COSTOS'!A:D,2,0)</f>
        <v>0036-0005</v>
      </c>
      <c r="C1975" s="44" t="str">
        <f>VLOOKUP(A1975,'CENTROS DE COSTOS'!A:D,3,0)</f>
        <v>Wompi Noroccidente</v>
      </c>
      <c r="D1975" s="44">
        <v>5360</v>
      </c>
      <c r="E1975" s="44">
        <v>2919423</v>
      </c>
      <c r="F1975" s="44">
        <v>77798</v>
      </c>
      <c r="G1975" s="44" t="s">
        <v>35</v>
      </c>
      <c r="H1975" s="44" t="s">
        <v>122</v>
      </c>
      <c r="I1975" s="44" t="s">
        <v>2503</v>
      </c>
      <c r="J1975" s="44" t="s">
        <v>9414</v>
      </c>
      <c r="K1975" s="44" t="s">
        <v>1174</v>
      </c>
      <c r="L1975" s="44" t="s">
        <v>9415</v>
      </c>
      <c r="M1975" s="52">
        <v>45952.46875</v>
      </c>
      <c r="N1975" s="52">
        <v>45958.442361111112</v>
      </c>
      <c r="O1975" s="44" t="s">
        <v>37</v>
      </c>
      <c r="P1975" s="44" t="s">
        <v>37</v>
      </c>
      <c r="Q1975" s="44" t="s">
        <v>3805</v>
      </c>
      <c r="R1975" s="44" t="s">
        <v>3806</v>
      </c>
      <c r="S1975" s="44" t="s">
        <v>9416</v>
      </c>
      <c r="T1975" s="44" t="s">
        <v>1178</v>
      </c>
      <c r="U1975" s="44">
        <v>8</v>
      </c>
      <c r="V1975" s="44" t="s">
        <v>42</v>
      </c>
      <c r="W1975" s="44" t="str">
        <f>VLOOKUP(D1975,TIPOLOGIA!A:F,6,0)</f>
        <v>TERRESTRE</v>
      </c>
      <c r="X1975" s="44" t="s">
        <v>3837</v>
      </c>
      <c r="Y1975" s="44">
        <v>1</v>
      </c>
      <c r="Z1975" s="63">
        <f>IF(T1975="SOPORTE_TELEFÓNICO",'TARIFAS 2025'!$B$14,IF(V1975="PRINCIPAL",'TARIFAS 2025'!$B$11,IF(V1975="INTERMEDIA",'TARIFAS 2025'!$C$11,IF(V1975="LEJANA",'TARIFAS 2025'!$D$11))))</f>
        <v>31419</v>
      </c>
      <c r="AA1975" s="63">
        <f t="shared" si="31"/>
        <v>31419</v>
      </c>
    </row>
    <row r="1976" spans="1:27" s="35" customFormat="1">
      <c r="A1976" s="44" t="s">
        <v>90</v>
      </c>
      <c r="B1976" s="44" t="str">
        <f>VLOOKUP(A1976,'CENTROS DE COSTOS'!A:D,2,0)</f>
        <v>0036-0005</v>
      </c>
      <c r="C1976" s="44" t="str">
        <f>VLOOKUP(A1976,'CENTROS DE COSTOS'!A:D,3,0)</f>
        <v>Wompi Noroccidente</v>
      </c>
      <c r="D1976" s="44">
        <v>5360</v>
      </c>
      <c r="E1976" s="44">
        <v>2922704</v>
      </c>
      <c r="F1976" s="44">
        <v>45975</v>
      </c>
      <c r="G1976" s="44" t="s">
        <v>35</v>
      </c>
      <c r="H1976" s="44" t="s">
        <v>122</v>
      </c>
      <c r="I1976" s="44" t="s">
        <v>192</v>
      </c>
      <c r="J1976" s="44" t="s">
        <v>9417</v>
      </c>
      <c r="K1976" s="44" t="s">
        <v>1174</v>
      </c>
      <c r="L1976" s="44" t="s">
        <v>9418</v>
      </c>
      <c r="M1976" s="52">
        <v>45953.333333333336</v>
      </c>
      <c r="N1976" s="52">
        <v>45958.444444444445</v>
      </c>
      <c r="O1976" s="44" t="s">
        <v>37</v>
      </c>
      <c r="P1976" s="44" t="s">
        <v>37</v>
      </c>
      <c r="Q1976" s="44" t="s">
        <v>3805</v>
      </c>
      <c r="R1976" s="44" t="s">
        <v>3806</v>
      </c>
      <c r="S1976" s="44" t="s">
        <v>9419</v>
      </c>
      <c r="T1976" s="44" t="s">
        <v>1178</v>
      </c>
      <c r="U1976" s="44">
        <v>32</v>
      </c>
      <c r="V1976" s="44" t="s">
        <v>42</v>
      </c>
      <c r="W1976" s="44" t="str">
        <f>VLOOKUP(D1976,TIPOLOGIA!A:F,6,0)</f>
        <v>TERRESTRE</v>
      </c>
      <c r="X1976" s="44" t="s">
        <v>3837</v>
      </c>
      <c r="Y1976" s="44">
        <v>1</v>
      </c>
      <c r="Z1976" s="63">
        <f>IF(T1976="SOPORTE_TELEFÓNICO",'TARIFAS 2025'!$B$14,IF(V1976="PRINCIPAL",'TARIFAS 2025'!$B$11,IF(V1976="INTERMEDIA",'TARIFAS 2025'!$C$11,IF(V1976="LEJANA",'TARIFAS 2025'!$D$11))))</f>
        <v>31419</v>
      </c>
      <c r="AA1976" s="63">
        <f t="shared" si="31"/>
        <v>31419</v>
      </c>
    </row>
    <row r="1977" spans="1:27" s="35" customFormat="1">
      <c r="A1977" s="44" t="s">
        <v>90</v>
      </c>
      <c r="B1977" s="44" t="str">
        <f>VLOOKUP(A1977,'CENTROS DE COSTOS'!A:D,2,0)</f>
        <v>0036-0005</v>
      </c>
      <c r="C1977" s="44" t="str">
        <f>VLOOKUP(A1977,'CENTROS DE COSTOS'!A:D,3,0)</f>
        <v>Wompi Noroccidente</v>
      </c>
      <c r="D1977" s="44">
        <v>5266</v>
      </c>
      <c r="E1977" s="44">
        <v>2921384</v>
      </c>
      <c r="F1977" s="44">
        <v>16215</v>
      </c>
      <c r="G1977" s="44" t="s">
        <v>35</v>
      </c>
      <c r="H1977" s="44" t="s">
        <v>122</v>
      </c>
      <c r="I1977" s="44" t="s">
        <v>182</v>
      </c>
      <c r="J1977" s="44" t="s">
        <v>9420</v>
      </c>
      <c r="K1977" s="44" t="s">
        <v>1174</v>
      </c>
      <c r="L1977" s="44" t="s">
        <v>9421</v>
      </c>
      <c r="M1977" s="52">
        <v>45952.658333333333</v>
      </c>
      <c r="N1977" s="52">
        <v>45958.444444444445</v>
      </c>
      <c r="O1977" s="44" t="s">
        <v>37</v>
      </c>
      <c r="P1977" s="44" t="s">
        <v>37</v>
      </c>
      <c r="Q1977" s="44" t="s">
        <v>3805</v>
      </c>
      <c r="R1977" s="44" t="s">
        <v>3806</v>
      </c>
      <c r="S1977" s="44" t="s">
        <v>9422</v>
      </c>
      <c r="T1977" s="44" t="s">
        <v>1178</v>
      </c>
      <c r="U1977" s="44">
        <v>64</v>
      </c>
      <c r="V1977" s="44" t="s">
        <v>42</v>
      </c>
      <c r="W1977" s="44" t="str">
        <f>VLOOKUP(D1977,TIPOLOGIA!A:F,6,0)</f>
        <v>TERRESTRE</v>
      </c>
      <c r="X1977" s="44" t="s">
        <v>3837</v>
      </c>
      <c r="Y1977" s="44">
        <v>1</v>
      </c>
      <c r="Z1977" s="63">
        <f>IF(T1977="SOPORTE_TELEFÓNICO",'TARIFAS 2025'!$B$14,IF(V1977="PRINCIPAL",'TARIFAS 2025'!$B$11,IF(V1977="INTERMEDIA",'TARIFAS 2025'!$C$11,IF(V1977="LEJANA",'TARIFAS 2025'!$D$11))))</f>
        <v>31419</v>
      </c>
      <c r="AA1977" s="63">
        <f t="shared" si="31"/>
        <v>31419</v>
      </c>
    </row>
    <row r="1978" spans="1:27" s="35" customFormat="1">
      <c r="A1978" s="44" t="s">
        <v>90</v>
      </c>
      <c r="B1978" s="44" t="str">
        <f>VLOOKUP(A1978,'CENTROS DE COSTOS'!A:D,2,0)</f>
        <v>0036-0005</v>
      </c>
      <c r="C1978" s="44" t="str">
        <f>VLOOKUP(A1978,'CENTROS DE COSTOS'!A:D,3,0)</f>
        <v>Wompi Noroccidente</v>
      </c>
      <c r="D1978" s="44">
        <v>5360</v>
      </c>
      <c r="E1978" s="44">
        <v>2919987</v>
      </c>
      <c r="F1978" s="44">
        <v>18485</v>
      </c>
      <c r="G1978" s="44" t="s">
        <v>35</v>
      </c>
      <c r="H1978" s="44" t="s">
        <v>122</v>
      </c>
      <c r="I1978" s="44" t="s">
        <v>9407</v>
      </c>
      <c r="J1978" s="44" t="s">
        <v>9423</v>
      </c>
      <c r="K1978" s="44" t="s">
        <v>1174</v>
      </c>
      <c r="L1978" s="44" t="s">
        <v>9424</v>
      </c>
      <c r="M1978" s="52">
        <v>45952.53402777778</v>
      </c>
      <c r="N1978" s="52">
        <v>45958.444444444445</v>
      </c>
      <c r="O1978" s="44" t="s">
        <v>37</v>
      </c>
      <c r="P1978" s="44" t="s">
        <v>37</v>
      </c>
      <c r="Q1978" s="44" t="s">
        <v>3805</v>
      </c>
      <c r="R1978" s="44" t="s">
        <v>3806</v>
      </c>
      <c r="S1978" s="44" t="s">
        <v>9425</v>
      </c>
      <c r="T1978" s="44" t="s">
        <v>1178</v>
      </c>
      <c r="U1978" s="44">
        <v>48</v>
      </c>
      <c r="V1978" s="44" t="s">
        <v>42</v>
      </c>
      <c r="W1978" s="44" t="str">
        <f>VLOOKUP(D1978,TIPOLOGIA!A:F,6,0)</f>
        <v>TERRESTRE</v>
      </c>
      <c r="X1978" s="44" t="s">
        <v>3837</v>
      </c>
      <c r="Y1978" s="44">
        <v>1</v>
      </c>
      <c r="Z1978" s="63">
        <f>IF(T1978="SOPORTE_TELEFÓNICO",'TARIFAS 2025'!$B$14,IF(V1978="PRINCIPAL",'TARIFAS 2025'!$B$11,IF(V1978="INTERMEDIA",'TARIFAS 2025'!$C$11,IF(V1978="LEJANA",'TARIFAS 2025'!$D$11))))</f>
        <v>31419</v>
      </c>
      <c r="AA1978" s="63">
        <f t="shared" si="31"/>
        <v>31419</v>
      </c>
    </row>
    <row r="1979" spans="1:27" s="35" customFormat="1">
      <c r="A1979" s="44" t="s">
        <v>90</v>
      </c>
      <c r="B1979" s="44" t="str">
        <f>VLOOKUP(A1979,'CENTROS DE COSTOS'!A:D,2,0)</f>
        <v>0036-0005</v>
      </c>
      <c r="C1979" s="44" t="str">
        <f>VLOOKUP(A1979,'CENTROS DE COSTOS'!A:D,3,0)</f>
        <v>Wompi Noroccidente</v>
      </c>
      <c r="D1979" s="44">
        <v>5360</v>
      </c>
      <c r="E1979" s="44">
        <v>2926411</v>
      </c>
      <c r="F1979" s="44">
        <v>13351</v>
      </c>
      <c r="G1979" s="44" t="s">
        <v>35</v>
      </c>
      <c r="H1979" s="44" t="s">
        <v>122</v>
      </c>
      <c r="I1979" s="44" t="s">
        <v>9407</v>
      </c>
      <c r="J1979" s="44" t="s">
        <v>2098</v>
      </c>
      <c r="K1979" s="44" t="s">
        <v>1174</v>
      </c>
      <c r="L1979" s="44" t="s">
        <v>9426</v>
      </c>
      <c r="M1979" s="52">
        <v>45953.575694444444</v>
      </c>
      <c r="N1979" s="52">
        <v>45958.445138888892</v>
      </c>
      <c r="O1979" s="44" t="s">
        <v>37</v>
      </c>
      <c r="P1979" s="44" t="s">
        <v>37</v>
      </c>
      <c r="Q1979" s="44" t="s">
        <v>3805</v>
      </c>
      <c r="R1979" s="44" t="s">
        <v>3806</v>
      </c>
      <c r="S1979" s="44" t="s">
        <v>9427</v>
      </c>
      <c r="T1979" s="44" t="s">
        <v>1178</v>
      </c>
      <c r="U1979" s="44">
        <v>64</v>
      </c>
      <c r="V1979" s="44" t="s">
        <v>42</v>
      </c>
      <c r="W1979" s="44" t="str">
        <f>VLOOKUP(D1979,TIPOLOGIA!A:F,6,0)</f>
        <v>TERRESTRE</v>
      </c>
      <c r="X1979" s="44" t="s">
        <v>3837</v>
      </c>
      <c r="Y1979" s="44">
        <v>1</v>
      </c>
      <c r="Z1979" s="63">
        <f>IF(T1979="SOPORTE_TELEFÓNICO",'TARIFAS 2025'!$B$14,IF(V1979="PRINCIPAL",'TARIFAS 2025'!$B$11,IF(V1979="INTERMEDIA",'TARIFAS 2025'!$C$11,IF(V1979="LEJANA",'TARIFAS 2025'!$D$11))))</f>
        <v>31419</v>
      </c>
      <c r="AA1979" s="63">
        <f t="shared" si="31"/>
        <v>31419</v>
      </c>
    </row>
    <row r="1980" spans="1:27" s="35" customFormat="1">
      <c r="A1980" s="44" t="s">
        <v>90</v>
      </c>
      <c r="B1980" s="44" t="str">
        <f>VLOOKUP(A1980,'CENTROS DE COSTOS'!A:D,2,0)</f>
        <v>0036-0005</v>
      </c>
      <c r="C1980" s="44" t="str">
        <f>VLOOKUP(A1980,'CENTROS DE COSTOS'!A:D,3,0)</f>
        <v>Wompi Noroccidente</v>
      </c>
      <c r="D1980" s="44">
        <v>5360</v>
      </c>
      <c r="E1980" s="44">
        <v>2925915</v>
      </c>
      <c r="F1980" s="44">
        <v>12305</v>
      </c>
      <c r="G1980" s="44" t="s">
        <v>35</v>
      </c>
      <c r="H1980" s="44" t="s">
        <v>122</v>
      </c>
      <c r="I1980" s="44" t="s">
        <v>9407</v>
      </c>
      <c r="J1980" s="44" t="s">
        <v>9428</v>
      </c>
      <c r="K1980" s="44" t="s">
        <v>1174</v>
      </c>
      <c r="L1980" s="44" t="s">
        <v>9429</v>
      </c>
      <c r="M1980" s="52">
        <v>45953.495138888888</v>
      </c>
      <c r="N1980" s="52">
        <v>45958.445833333331</v>
      </c>
      <c r="O1980" s="44" t="s">
        <v>37</v>
      </c>
      <c r="P1980" s="44" t="s">
        <v>37</v>
      </c>
      <c r="Q1980" s="44" t="s">
        <v>3805</v>
      </c>
      <c r="R1980" s="44" t="s">
        <v>3806</v>
      </c>
      <c r="S1980" s="44" t="s">
        <v>9430</v>
      </c>
      <c r="T1980" s="44" t="s">
        <v>1178</v>
      </c>
      <c r="U1980" s="44">
        <v>24</v>
      </c>
      <c r="V1980" s="44" t="s">
        <v>42</v>
      </c>
      <c r="W1980" s="44" t="str">
        <f>VLOOKUP(D1980,TIPOLOGIA!A:F,6,0)</f>
        <v>TERRESTRE</v>
      </c>
      <c r="X1980" s="44" t="s">
        <v>8790</v>
      </c>
      <c r="Y1980" s="44">
        <v>1</v>
      </c>
      <c r="Z1980" s="63">
        <f>IF(T1980="SOPORTE_TELEFÓNICO",'TARIFAS 2025'!$B$14,IF(V1980="PRINCIPAL",'TARIFAS 2025'!$B$11,IF(V1980="INTERMEDIA",'TARIFAS 2025'!$C$11,IF(V1980="LEJANA",'TARIFAS 2025'!$D$11))))</f>
        <v>31419</v>
      </c>
      <c r="AA1980" s="63">
        <f t="shared" si="31"/>
        <v>31419</v>
      </c>
    </row>
    <row r="1981" spans="1:27" s="35" customFormat="1">
      <c r="A1981" s="44" t="s">
        <v>79</v>
      </c>
      <c r="B1981" s="44" t="str">
        <f>VLOOKUP(A1981,'CENTROS DE COSTOS'!A:D,2,0)</f>
        <v>0036-0003</v>
      </c>
      <c r="C1981" s="44" t="str">
        <f>VLOOKUP(A1981,'CENTROS DE COSTOS'!A:D,3,0)</f>
        <v>Wompi Suroccidente</v>
      </c>
      <c r="D1981" s="44">
        <v>76001</v>
      </c>
      <c r="E1981" s="44">
        <v>2940971</v>
      </c>
      <c r="F1981" s="44">
        <v>75472</v>
      </c>
      <c r="G1981" s="44" t="s">
        <v>35</v>
      </c>
      <c r="H1981" s="44" t="s">
        <v>1103</v>
      </c>
      <c r="I1981" s="44" t="s">
        <v>79</v>
      </c>
      <c r="J1981" s="44" t="s">
        <v>9431</v>
      </c>
      <c r="K1981" s="44" t="s">
        <v>1174</v>
      </c>
      <c r="L1981" s="44" t="s">
        <v>9432</v>
      </c>
      <c r="M1981" s="52">
        <v>45957.606249999997</v>
      </c>
      <c r="N1981" s="52">
        <v>45958.472916666666</v>
      </c>
      <c r="O1981" s="44" t="s">
        <v>37</v>
      </c>
      <c r="P1981" s="44" t="s">
        <v>37</v>
      </c>
      <c r="Q1981" s="44" t="s">
        <v>3805</v>
      </c>
      <c r="R1981" s="44" t="s">
        <v>3806</v>
      </c>
      <c r="S1981" s="44" t="s">
        <v>9433</v>
      </c>
      <c r="T1981" s="44" t="s">
        <v>1178</v>
      </c>
      <c r="U1981" s="44">
        <v>46</v>
      </c>
      <c r="V1981" s="44" t="s">
        <v>42</v>
      </c>
      <c r="W1981" s="44" t="str">
        <f>VLOOKUP(D1981,TIPOLOGIA!A:F,6,0)</f>
        <v>TERRESTRE</v>
      </c>
      <c r="X1981" s="44" t="s">
        <v>3837</v>
      </c>
      <c r="Y1981" s="44">
        <v>1</v>
      </c>
      <c r="Z1981" s="63">
        <f>IF(T1981="SOPORTE_TELEFÓNICO",'TARIFAS 2025'!$B$14,IF(V1981="PRINCIPAL",'TARIFAS 2025'!$B$11,IF(V1981="INTERMEDIA",'TARIFAS 2025'!$C$11,IF(V1981="LEJANA",'TARIFAS 2025'!$D$11))))</f>
        <v>31419</v>
      </c>
      <c r="AA1981" s="63">
        <f t="shared" si="31"/>
        <v>31419</v>
      </c>
    </row>
    <row r="1982" spans="1:27" s="35" customFormat="1">
      <c r="A1982" s="44" t="s">
        <v>97</v>
      </c>
      <c r="B1982" s="44" t="str">
        <f>VLOOKUP(A1982,'CENTROS DE COSTOS'!A:D,2,0)</f>
        <v>0036-0001</v>
      </c>
      <c r="C1982" s="44" t="str">
        <f>VLOOKUP(A1982,'CENTROS DE COSTOS'!A:D,3,0)</f>
        <v>Wompi Costa</v>
      </c>
      <c r="D1982" s="44">
        <v>70820</v>
      </c>
      <c r="E1982" s="44">
        <v>2913405</v>
      </c>
      <c r="F1982" s="44">
        <v>41902</v>
      </c>
      <c r="G1982" s="44" t="s">
        <v>35</v>
      </c>
      <c r="H1982" s="44" t="s">
        <v>506</v>
      </c>
      <c r="I1982" s="44" t="s">
        <v>1056</v>
      </c>
      <c r="J1982" s="44" t="s">
        <v>9434</v>
      </c>
      <c r="K1982" s="44" t="s">
        <v>1174</v>
      </c>
      <c r="L1982" s="44" t="s">
        <v>9435</v>
      </c>
      <c r="M1982" s="52">
        <v>45951.479166666664</v>
      </c>
      <c r="N1982" s="52">
        <v>45958.474999999999</v>
      </c>
      <c r="O1982" s="44" t="s">
        <v>37</v>
      </c>
      <c r="P1982" s="44" t="s">
        <v>37</v>
      </c>
      <c r="Q1982" s="44" t="s">
        <v>3805</v>
      </c>
      <c r="R1982" s="44" t="s">
        <v>3806</v>
      </c>
      <c r="S1982" s="44" t="s">
        <v>9436</v>
      </c>
      <c r="T1982" s="44" t="s">
        <v>3828</v>
      </c>
      <c r="U1982" s="44">
        <v>40</v>
      </c>
      <c r="V1982" s="44" t="s">
        <v>43</v>
      </c>
      <c r="W1982" s="44" t="str">
        <f>VLOOKUP(D1982,TIPOLOGIA!A:F,6,0)</f>
        <v>TERRESTRE</v>
      </c>
      <c r="X1982" s="44" t="s">
        <v>2084</v>
      </c>
      <c r="Y1982" s="44">
        <v>1</v>
      </c>
      <c r="Z1982" s="63">
        <f>IF(T1982="SOPORTE_TELEFÓNICO",'TARIFAS 2025'!$B$14,IF(V1982="PRINCIPAL",'TARIFAS 2025'!$B$11,IF(V1982="INTERMEDIA",'TARIFAS 2025'!$C$11,IF(V1982="LEJANA",'TARIFAS 2025'!$D$11))))</f>
        <v>36351</v>
      </c>
      <c r="AA1982" s="63">
        <f t="shared" ref="AA1982:AA2045" si="32">Z1982*Y1982</f>
        <v>36351</v>
      </c>
    </row>
    <row r="1983" spans="1:27" s="35" customFormat="1">
      <c r="A1983" s="44" t="s">
        <v>83</v>
      </c>
      <c r="B1983" s="44" t="str">
        <f>VLOOKUP(A1983,'CENTROS DE COSTOS'!A:D,2,0)</f>
        <v>0036-0007</v>
      </c>
      <c r="C1983" s="44" t="str">
        <f>VLOOKUP(A1983,'CENTROS DE COSTOS'!A:D,3,0)</f>
        <v>Wompi Santander</v>
      </c>
      <c r="D1983" s="44">
        <v>54001</v>
      </c>
      <c r="E1983" s="44">
        <v>2938582</v>
      </c>
      <c r="F1983" s="44">
        <v>79068</v>
      </c>
      <c r="G1983" s="44" t="s">
        <v>35</v>
      </c>
      <c r="H1983" s="44" t="s">
        <v>893</v>
      </c>
      <c r="I1983" s="44" t="s">
        <v>83</v>
      </c>
      <c r="J1983" s="44" t="s">
        <v>9437</v>
      </c>
      <c r="K1983" s="44" t="s">
        <v>1174</v>
      </c>
      <c r="L1983" s="44" t="s">
        <v>9438</v>
      </c>
      <c r="M1983" s="52">
        <v>45957.438888888886</v>
      </c>
      <c r="N1983" s="52">
        <v>45958.477777777778</v>
      </c>
      <c r="O1983" s="44" t="s">
        <v>37</v>
      </c>
      <c r="P1983" s="44" t="s">
        <v>37</v>
      </c>
      <c r="Q1983" s="44" t="s">
        <v>3805</v>
      </c>
      <c r="R1983" s="44" t="s">
        <v>3806</v>
      </c>
      <c r="S1983" s="44" t="s">
        <v>9439</v>
      </c>
      <c r="T1983" s="44" t="s">
        <v>1178</v>
      </c>
      <c r="U1983" s="44">
        <v>8</v>
      </c>
      <c r="V1983" s="44" t="s">
        <v>42</v>
      </c>
      <c r="W1983" s="44" t="str">
        <f>VLOOKUP(D1983,TIPOLOGIA!A:F,6,0)</f>
        <v>TERRESTRE</v>
      </c>
      <c r="X1983" s="44" t="s">
        <v>4908</v>
      </c>
      <c r="Y1983" s="44">
        <v>1</v>
      </c>
      <c r="Z1983" s="63">
        <f>IF(T1983="SOPORTE_TELEFÓNICO",'TARIFAS 2025'!$B$14,IF(V1983="PRINCIPAL",'TARIFAS 2025'!$B$11,IF(V1983="INTERMEDIA",'TARIFAS 2025'!$C$11,IF(V1983="LEJANA",'TARIFAS 2025'!$D$11))))</f>
        <v>31419</v>
      </c>
      <c r="AA1983" s="63">
        <f t="shared" si="32"/>
        <v>31419</v>
      </c>
    </row>
    <row r="1984" spans="1:27" s="35" customFormat="1">
      <c r="A1984" s="44" t="s">
        <v>73</v>
      </c>
      <c r="B1984" s="44" t="str">
        <f>VLOOKUP(A1984,'CENTROS DE COSTOS'!A:D,2,0)</f>
        <v>0036-0004</v>
      </c>
      <c r="C1984" s="44" t="str">
        <f>VLOOKUP(A1984,'CENTROS DE COSTOS'!A:D,3,0)</f>
        <v>Wompi Centro</v>
      </c>
      <c r="D1984" s="44">
        <v>11001</v>
      </c>
      <c r="E1984" s="44">
        <v>2916259</v>
      </c>
      <c r="F1984" s="44">
        <v>59896</v>
      </c>
      <c r="G1984" s="44" t="s">
        <v>35</v>
      </c>
      <c r="H1984" s="44" t="s">
        <v>620</v>
      </c>
      <c r="I1984" s="44" t="s">
        <v>73</v>
      </c>
      <c r="J1984" s="44" t="s">
        <v>9440</v>
      </c>
      <c r="K1984" s="44" t="s">
        <v>1174</v>
      </c>
      <c r="L1984" s="44" t="s">
        <v>9441</v>
      </c>
      <c r="M1984" s="52">
        <v>45952.333333333336</v>
      </c>
      <c r="N1984" s="52">
        <v>45958.479166666664</v>
      </c>
      <c r="O1984" s="44" t="s">
        <v>37</v>
      </c>
      <c r="P1984" s="44" t="s">
        <v>37</v>
      </c>
      <c r="Q1984" s="44" t="s">
        <v>3805</v>
      </c>
      <c r="R1984" s="44" t="s">
        <v>3806</v>
      </c>
      <c r="S1984" s="44" t="s">
        <v>9442</v>
      </c>
      <c r="T1984" s="44" t="s">
        <v>1178</v>
      </c>
      <c r="U1984" s="44">
        <v>64</v>
      </c>
      <c r="V1984" s="44" t="s">
        <v>42</v>
      </c>
      <c r="W1984" s="44" t="str">
        <f>VLOOKUP(D1984,TIPOLOGIA!A:F,6,0)</f>
        <v>TERRESTRE</v>
      </c>
      <c r="X1984" s="44" t="s">
        <v>1372</v>
      </c>
      <c r="Y1984" s="44">
        <v>1</v>
      </c>
      <c r="Z1984" s="63">
        <f>IF(T1984="SOPORTE_TELEFÓNICO",'TARIFAS 2025'!$B$14,IF(V1984="PRINCIPAL",'TARIFAS 2025'!$B$11,IF(V1984="INTERMEDIA",'TARIFAS 2025'!$C$11,IF(V1984="LEJANA",'TARIFAS 2025'!$D$11))))</f>
        <v>31419</v>
      </c>
      <c r="AA1984" s="63">
        <f t="shared" si="32"/>
        <v>31419</v>
      </c>
    </row>
    <row r="1985" spans="1:27" s="35" customFormat="1">
      <c r="A1985" s="44" t="s">
        <v>91</v>
      </c>
      <c r="B1985" s="44" t="str">
        <f>VLOOKUP(A1985,'CENTROS DE COSTOS'!A:D,2,0)</f>
        <v>0036-0001</v>
      </c>
      <c r="C1985" s="44" t="str">
        <f>VLOOKUP(A1985,'CENTROS DE COSTOS'!A:D,3,0)</f>
        <v>Wompi Costa</v>
      </c>
      <c r="D1985" s="44">
        <v>23555</v>
      </c>
      <c r="E1985" s="44">
        <v>2912464</v>
      </c>
      <c r="F1985" s="44">
        <v>78560</v>
      </c>
      <c r="G1985" s="44" t="s">
        <v>35</v>
      </c>
      <c r="H1985" s="44" t="s">
        <v>278</v>
      </c>
      <c r="I1985" s="44" t="s">
        <v>607</v>
      </c>
      <c r="J1985" s="44" t="s">
        <v>9443</v>
      </c>
      <c r="K1985" s="44" t="s">
        <v>1174</v>
      </c>
      <c r="L1985" s="44" t="s">
        <v>9444</v>
      </c>
      <c r="M1985" s="52">
        <v>45951.447222222225</v>
      </c>
      <c r="N1985" s="52">
        <v>45958.480555555558</v>
      </c>
      <c r="O1985" s="44" t="s">
        <v>37</v>
      </c>
      <c r="P1985" s="44" t="s">
        <v>37</v>
      </c>
      <c r="Q1985" s="44" t="s">
        <v>3805</v>
      </c>
      <c r="R1985" s="44" t="s">
        <v>3806</v>
      </c>
      <c r="S1985" s="44" t="s">
        <v>9445</v>
      </c>
      <c r="T1985" s="44" t="s">
        <v>3828</v>
      </c>
      <c r="U1985" s="44">
        <v>40</v>
      </c>
      <c r="V1985" s="44" t="s">
        <v>43</v>
      </c>
      <c r="W1985" s="44" t="str">
        <f>VLOOKUP(D1985,TIPOLOGIA!A:F,6,0)</f>
        <v>TERRESTRE</v>
      </c>
      <c r="X1985" s="44" t="s">
        <v>1509</v>
      </c>
      <c r="Y1985" s="44">
        <v>1</v>
      </c>
      <c r="Z1985" s="63">
        <f>IF(T1985="SOPORTE_TELEFÓNICO",'TARIFAS 2025'!$B$14,IF(V1985="PRINCIPAL",'TARIFAS 2025'!$B$11,IF(V1985="INTERMEDIA",'TARIFAS 2025'!$C$11,IF(V1985="LEJANA",'TARIFAS 2025'!$D$11))))</f>
        <v>36351</v>
      </c>
      <c r="AA1985" s="63">
        <f t="shared" si="32"/>
        <v>36351</v>
      </c>
    </row>
    <row r="1986" spans="1:27" s="35" customFormat="1">
      <c r="A1986" s="44" t="s">
        <v>76</v>
      </c>
      <c r="B1986" s="44" t="str">
        <f>VLOOKUP(A1986,'CENTROS DE COSTOS'!A:D,2,0)</f>
        <v>0036-0007</v>
      </c>
      <c r="C1986" s="44" t="str">
        <f>VLOOKUP(A1986,'CENTROS DE COSTOS'!A:D,3,0)</f>
        <v>Wompi Santander</v>
      </c>
      <c r="D1986" s="44">
        <v>68679</v>
      </c>
      <c r="E1986" s="44">
        <v>2914736</v>
      </c>
      <c r="F1986" s="44">
        <v>78438</v>
      </c>
      <c r="G1986" s="44" t="s">
        <v>35</v>
      </c>
      <c r="H1986" s="44" t="s">
        <v>965</v>
      </c>
      <c r="I1986" s="44" t="s">
        <v>1022</v>
      </c>
      <c r="J1986" s="44" t="s">
        <v>9446</v>
      </c>
      <c r="K1986" s="44" t="s">
        <v>1174</v>
      </c>
      <c r="L1986" s="44" t="s">
        <v>9447</v>
      </c>
      <c r="M1986" s="52">
        <v>45951.611805555556</v>
      </c>
      <c r="N1986" s="52">
        <v>45958.495833333334</v>
      </c>
      <c r="O1986" s="44" t="s">
        <v>37</v>
      </c>
      <c r="P1986" s="44" t="s">
        <v>37</v>
      </c>
      <c r="Q1986" s="44" t="s">
        <v>3805</v>
      </c>
      <c r="R1986" s="44" t="s">
        <v>3806</v>
      </c>
      <c r="S1986" s="44" t="s">
        <v>9448</v>
      </c>
      <c r="T1986" s="44" t="s">
        <v>3828</v>
      </c>
      <c r="U1986" s="44">
        <v>24</v>
      </c>
      <c r="V1986" s="44" t="s">
        <v>43</v>
      </c>
      <c r="W1986" s="44" t="str">
        <f>VLOOKUP(D1986,TIPOLOGIA!A:F,6,0)</f>
        <v>TERRESTRE</v>
      </c>
      <c r="X1986" s="44" t="s">
        <v>4908</v>
      </c>
      <c r="Y1986" s="44">
        <v>1</v>
      </c>
      <c r="Z1986" s="63">
        <f>IF(T1986="SOPORTE_TELEFÓNICO",'TARIFAS 2025'!$B$14,IF(V1986="PRINCIPAL",'TARIFAS 2025'!$B$11,IF(V1986="INTERMEDIA",'TARIFAS 2025'!$C$11,IF(V1986="LEJANA",'TARIFAS 2025'!$D$11))))</f>
        <v>36351</v>
      </c>
      <c r="AA1986" s="63">
        <f t="shared" si="32"/>
        <v>36351</v>
      </c>
    </row>
    <row r="1987" spans="1:27" s="35" customFormat="1">
      <c r="A1987" s="44" t="s">
        <v>73</v>
      </c>
      <c r="B1987" s="44" t="str">
        <f>VLOOKUP(A1987,'CENTROS DE COSTOS'!A:D,2,0)</f>
        <v>0036-0004</v>
      </c>
      <c r="C1987" s="44" t="str">
        <f>VLOOKUP(A1987,'CENTROS DE COSTOS'!A:D,3,0)</f>
        <v>Wompi Centro</v>
      </c>
      <c r="D1987" s="44">
        <v>11001</v>
      </c>
      <c r="E1987" s="44">
        <v>2932952</v>
      </c>
      <c r="F1987" s="44">
        <v>58587</v>
      </c>
      <c r="G1987" s="44" t="s">
        <v>35</v>
      </c>
      <c r="H1987" s="44" t="s">
        <v>620</v>
      </c>
      <c r="I1987" s="44" t="s">
        <v>73</v>
      </c>
      <c r="J1987" s="44" t="s">
        <v>9449</v>
      </c>
      <c r="K1987" s="44" t="s">
        <v>1174</v>
      </c>
      <c r="L1987" s="44" t="s">
        <v>9450</v>
      </c>
      <c r="M1987" s="52">
        <v>45954.689583333333</v>
      </c>
      <c r="N1987" s="52">
        <v>45958.498611111114</v>
      </c>
      <c r="O1987" s="44" t="s">
        <v>37</v>
      </c>
      <c r="P1987" s="44" t="s">
        <v>37</v>
      </c>
      <c r="Q1987" s="44" t="s">
        <v>3805</v>
      </c>
      <c r="R1987" s="44" t="s">
        <v>3806</v>
      </c>
      <c r="S1987" s="44" t="s">
        <v>9451</v>
      </c>
      <c r="T1987" s="44" t="s">
        <v>1178</v>
      </c>
      <c r="U1987" s="44">
        <v>32</v>
      </c>
      <c r="V1987" s="44" t="s">
        <v>42</v>
      </c>
      <c r="W1987" s="44" t="str">
        <f>VLOOKUP(D1987,TIPOLOGIA!A:F,6,0)</f>
        <v>TERRESTRE</v>
      </c>
      <c r="X1987" s="44" t="s">
        <v>4908</v>
      </c>
      <c r="Y1987" s="44">
        <v>1</v>
      </c>
      <c r="Z1987" s="63">
        <f>IF(T1987="SOPORTE_TELEFÓNICO",'TARIFAS 2025'!$B$14,IF(V1987="PRINCIPAL",'TARIFAS 2025'!$B$11,IF(V1987="INTERMEDIA",'TARIFAS 2025'!$C$11,IF(V1987="LEJANA",'TARIFAS 2025'!$D$11))))</f>
        <v>31419</v>
      </c>
      <c r="AA1987" s="63">
        <f t="shared" si="32"/>
        <v>31419</v>
      </c>
    </row>
    <row r="1988" spans="1:27" s="35" customFormat="1">
      <c r="A1988" s="44" t="s">
        <v>70</v>
      </c>
      <c r="B1988" s="44" t="str">
        <f>VLOOKUP(A1988,'CENTROS DE COSTOS'!A:D,2,0)</f>
        <v>0036-0001</v>
      </c>
      <c r="C1988" s="44" t="str">
        <f>VLOOKUP(A1988,'CENTROS DE COSTOS'!A:D,3,0)</f>
        <v>Wompi Costa</v>
      </c>
      <c r="D1988" s="44">
        <v>8758</v>
      </c>
      <c r="E1988" s="44">
        <v>2934187</v>
      </c>
      <c r="F1988" s="44">
        <v>32067</v>
      </c>
      <c r="G1988" s="44" t="s">
        <v>35</v>
      </c>
      <c r="H1988" s="44" t="s">
        <v>255</v>
      </c>
      <c r="I1988" s="44" t="s">
        <v>272</v>
      </c>
      <c r="J1988" s="44" t="s">
        <v>9452</v>
      </c>
      <c r="K1988" s="44" t="s">
        <v>1174</v>
      </c>
      <c r="L1988" s="44" t="s">
        <v>9453</v>
      </c>
      <c r="M1988" s="52">
        <v>45957.333333333336</v>
      </c>
      <c r="N1988" s="52">
        <v>45958.499305555553</v>
      </c>
      <c r="O1988" s="44" t="s">
        <v>37</v>
      </c>
      <c r="P1988" s="44" t="s">
        <v>37</v>
      </c>
      <c r="Q1988" s="44" t="s">
        <v>3805</v>
      </c>
      <c r="R1988" s="44" t="s">
        <v>3806</v>
      </c>
      <c r="S1988" s="44" t="s">
        <v>9454</v>
      </c>
      <c r="T1988" s="44" t="s">
        <v>1178</v>
      </c>
      <c r="U1988" s="44">
        <v>56</v>
      </c>
      <c r="V1988" s="44" t="s">
        <v>42</v>
      </c>
      <c r="W1988" s="44" t="str">
        <f>VLOOKUP(D1988,TIPOLOGIA!A:F,6,0)</f>
        <v>TERRESTRE</v>
      </c>
      <c r="X1988" s="44" t="s">
        <v>1509</v>
      </c>
      <c r="Y1988" s="44">
        <v>1</v>
      </c>
      <c r="Z1988" s="63">
        <f>IF(T1988="SOPORTE_TELEFÓNICO",'TARIFAS 2025'!$B$14,IF(V1988="PRINCIPAL",'TARIFAS 2025'!$B$11,IF(V1988="INTERMEDIA",'TARIFAS 2025'!$C$11,IF(V1988="LEJANA",'TARIFAS 2025'!$D$11))))</f>
        <v>31419</v>
      </c>
      <c r="AA1988" s="63">
        <f t="shared" si="32"/>
        <v>31419</v>
      </c>
    </row>
    <row r="1989" spans="1:27" s="35" customFormat="1">
      <c r="A1989" s="44" t="s">
        <v>79</v>
      </c>
      <c r="B1989" s="44" t="str">
        <f>VLOOKUP(A1989,'CENTROS DE COSTOS'!A:D,2,0)</f>
        <v>0036-0003</v>
      </c>
      <c r="C1989" s="44" t="str">
        <f>VLOOKUP(A1989,'CENTROS DE COSTOS'!A:D,3,0)</f>
        <v>Wompi Suroccidente</v>
      </c>
      <c r="D1989" s="44">
        <v>76001</v>
      </c>
      <c r="E1989" s="44">
        <v>2938545</v>
      </c>
      <c r="F1989" s="44">
        <v>74059</v>
      </c>
      <c r="G1989" s="44" t="s">
        <v>35</v>
      </c>
      <c r="H1989" s="44" t="s">
        <v>1103</v>
      </c>
      <c r="I1989" s="44" t="s">
        <v>79</v>
      </c>
      <c r="J1989" s="44" t="s">
        <v>9455</v>
      </c>
      <c r="K1989" s="44" t="s">
        <v>1174</v>
      </c>
      <c r="L1989" s="44" t="s">
        <v>9456</v>
      </c>
      <c r="M1989" s="52">
        <v>45957.430555555555</v>
      </c>
      <c r="N1989" s="52">
        <v>45958.500694444447</v>
      </c>
      <c r="O1989" s="44" t="s">
        <v>37</v>
      </c>
      <c r="P1989" s="44" t="s">
        <v>37</v>
      </c>
      <c r="Q1989" s="44" t="s">
        <v>3805</v>
      </c>
      <c r="R1989" s="44" t="s">
        <v>3806</v>
      </c>
      <c r="S1989" s="44" t="s">
        <v>9457</v>
      </c>
      <c r="T1989" s="44" t="s">
        <v>1178</v>
      </c>
      <c r="U1989" s="44">
        <v>32</v>
      </c>
      <c r="V1989" s="44" t="s">
        <v>42</v>
      </c>
      <c r="W1989" s="44" t="str">
        <f>VLOOKUP(D1989,TIPOLOGIA!A:F,6,0)</f>
        <v>TERRESTRE</v>
      </c>
      <c r="X1989" s="44" t="s">
        <v>4388</v>
      </c>
      <c r="Y1989" s="44">
        <v>1</v>
      </c>
      <c r="Z1989" s="63">
        <f>IF(T1989="SOPORTE_TELEFÓNICO",'TARIFAS 2025'!$B$14,IF(V1989="PRINCIPAL",'TARIFAS 2025'!$B$11,IF(V1989="INTERMEDIA",'TARIFAS 2025'!$C$11,IF(V1989="LEJANA",'TARIFAS 2025'!$D$11))))</f>
        <v>31419</v>
      </c>
      <c r="AA1989" s="63">
        <f t="shared" si="32"/>
        <v>31419</v>
      </c>
    </row>
    <row r="1990" spans="1:27" s="35" customFormat="1">
      <c r="A1990" s="44" t="s">
        <v>93</v>
      </c>
      <c r="B1990" s="44" t="str">
        <f>VLOOKUP(A1990,'CENTROS DE COSTOS'!A:D,2,0)</f>
        <v>0036-0003</v>
      </c>
      <c r="C1990" s="44" t="str">
        <f>VLOOKUP(A1990,'CENTROS DE COSTOS'!A:D,3,0)</f>
        <v>Wompi Suroccidente</v>
      </c>
      <c r="D1990" s="44">
        <v>52317</v>
      </c>
      <c r="E1990" s="44">
        <v>2940479</v>
      </c>
      <c r="F1990" s="44">
        <v>49967</v>
      </c>
      <c r="G1990" s="44" t="s">
        <v>35</v>
      </c>
      <c r="H1990" s="44" t="s">
        <v>135</v>
      </c>
      <c r="I1990" s="44" t="s">
        <v>860</v>
      </c>
      <c r="J1990" s="44" t="s">
        <v>3594</v>
      </c>
      <c r="K1990" s="44" t="s">
        <v>1174</v>
      </c>
      <c r="L1990" s="44" t="s">
        <v>9458</v>
      </c>
      <c r="M1990" s="52">
        <v>45957.573611111111</v>
      </c>
      <c r="N1990" s="52">
        <v>45958.503472222219</v>
      </c>
      <c r="O1990" s="44" t="s">
        <v>37</v>
      </c>
      <c r="P1990" s="44" t="s">
        <v>37</v>
      </c>
      <c r="Q1990" s="44" t="s">
        <v>3805</v>
      </c>
      <c r="R1990" s="44" t="s">
        <v>3806</v>
      </c>
      <c r="S1990" s="44" t="s">
        <v>9459</v>
      </c>
      <c r="T1990" s="44" t="s">
        <v>1178</v>
      </c>
      <c r="U1990" s="44">
        <v>16</v>
      </c>
      <c r="V1990" s="44" t="s">
        <v>43</v>
      </c>
      <c r="W1990" s="44" t="str">
        <f>VLOOKUP(D1990,TIPOLOGIA!A:F,6,0)</f>
        <v>TERRESTRE</v>
      </c>
      <c r="X1990" s="44" t="s">
        <v>6708</v>
      </c>
      <c r="Y1990" s="44">
        <v>1</v>
      </c>
      <c r="Z1990" s="63">
        <f>IF(T1990="SOPORTE_TELEFÓNICO",'TARIFAS 2025'!$B$14,IF(V1990="PRINCIPAL",'TARIFAS 2025'!$B$11,IF(V1990="INTERMEDIA",'TARIFAS 2025'!$C$11,IF(V1990="LEJANA",'TARIFAS 2025'!$D$11))))</f>
        <v>36351</v>
      </c>
      <c r="AA1990" s="63">
        <f t="shared" si="32"/>
        <v>36351</v>
      </c>
    </row>
    <row r="1991" spans="1:27" s="35" customFormat="1">
      <c r="A1991" s="44" t="s">
        <v>73</v>
      </c>
      <c r="B1991" s="44" t="str">
        <f>VLOOKUP(A1991,'CENTROS DE COSTOS'!A:D,2,0)</f>
        <v>0036-0004</v>
      </c>
      <c r="C1991" s="44" t="str">
        <f>VLOOKUP(A1991,'CENTROS DE COSTOS'!A:D,3,0)</f>
        <v>Wompi Centro</v>
      </c>
      <c r="D1991" s="44">
        <v>25040</v>
      </c>
      <c r="E1991" s="44">
        <v>2931983</v>
      </c>
      <c r="F1991" s="44">
        <v>59691</v>
      </c>
      <c r="G1991" s="44" t="s">
        <v>35</v>
      </c>
      <c r="H1991" s="44" t="s">
        <v>620</v>
      </c>
      <c r="I1991" s="44" t="s">
        <v>628</v>
      </c>
      <c r="J1991" s="44" t="s">
        <v>9460</v>
      </c>
      <c r="K1991" s="44" t="s">
        <v>1174</v>
      </c>
      <c r="L1991" s="44" t="s">
        <v>9461</v>
      </c>
      <c r="M1991" s="52">
        <v>45954.602083333331</v>
      </c>
      <c r="N1991" s="52">
        <v>45958.51458333333</v>
      </c>
      <c r="O1991" s="44" t="s">
        <v>37</v>
      </c>
      <c r="P1991" s="44" t="s">
        <v>37</v>
      </c>
      <c r="Q1991" s="44" t="s">
        <v>8322</v>
      </c>
      <c r="R1991" s="44" t="s">
        <v>8323</v>
      </c>
      <c r="S1991" s="44" t="s">
        <v>9462</v>
      </c>
      <c r="T1991" s="44" t="s">
        <v>2013</v>
      </c>
      <c r="U1991" s="44"/>
      <c r="V1991" s="44" t="s">
        <v>43</v>
      </c>
      <c r="W1991" s="44" t="str">
        <f>VLOOKUP(D1991,TIPOLOGIA!A:F,6,0)</f>
        <v>TERRESTRE</v>
      </c>
      <c r="X1991" s="44" t="s">
        <v>1901</v>
      </c>
      <c r="Y1991" s="44">
        <v>0</v>
      </c>
      <c r="Z1991" s="63">
        <f>IF(T1991="SOPORTE_TELEFÓNICO",'TARIFAS 2025'!$B$14,IF(V1991="PRINCIPAL",'TARIFAS 2025'!$B$11,IF(V1991="INTERMEDIA",'TARIFAS 2025'!$C$11,IF(V1991="LEJANA",'TARIFAS 2025'!$D$11))))</f>
        <v>22000</v>
      </c>
      <c r="AA1991" s="63">
        <f>Z1991</f>
        <v>22000</v>
      </c>
    </row>
    <row r="1992" spans="1:27" s="35" customFormat="1">
      <c r="A1992" s="44" t="s">
        <v>99</v>
      </c>
      <c r="B1992" s="44" t="str">
        <f>VLOOKUP(A1992,'CENTROS DE COSTOS'!A:D,2,0)</f>
        <v>0036-0001</v>
      </c>
      <c r="C1992" s="44" t="str">
        <f>VLOOKUP(A1992,'CENTROS DE COSTOS'!A:D,3,0)</f>
        <v>Wompi Costa</v>
      </c>
      <c r="D1992" s="44">
        <v>20614</v>
      </c>
      <c r="E1992" s="44">
        <v>2900190</v>
      </c>
      <c r="F1992" s="44">
        <v>52004</v>
      </c>
      <c r="G1992" s="44" t="s">
        <v>35</v>
      </c>
      <c r="H1992" s="44" t="s">
        <v>538</v>
      </c>
      <c r="I1992" s="44" t="s">
        <v>558</v>
      </c>
      <c r="J1992" s="44" t="s">
        <v>9463</v>
      </c>
      <c r="K1992" s="44" t="s">
        <v>1174</v>
      </c>
      <c r="L1992" s="44" t="s">
        <v>9464</v>
      </c>
      <c r="M1992" s="52">
        <v>45950.333333333336</v>
      </c>
      <c r="N1992" s="52">
        <v>45958.51666666667</v>
      </c>
      <c r="O1992" s="44" t="s">
        <v>37</v>
      </c>
      <c r="P1992" s="44" t="s">
        <v>37</v>
      </c>
      <c r="Q1992" s="44" t="s">
        <v>3805</v>
      </c>
      <c r="R1992" s="44" t="s">
        <v>3806</v>
      </c>
      <c r="S1992" s="44" t="s">
        <v>9465</v>
      </c>
      <c r="T1992" s="44" t="s">
        <v>3828</v>
      </c>
      <c r="U1992" s="44">
        <v>24</v>
      </c>
      <c r="V1992" s="44" t="s">
        <v>44</v>
      </c>
      <c r="W1992" s="44" t="str">
        <f>VLOOKUP(D1992,TIPOLOGIA!A:F,6,0)</f>
        <v>TERRESTRE</v>
      </c>
      <c r="X1992" s="44" t="s">
        <v>9466</v>
      </c>
      <c r="Y1992" s="44">
        <v>1</v>
      </c>
      <c r="Z1992" s="63">
        <f>IF(T1992="SOPORTE_TELEFÓNICO",'TARIFAS 2025'!$B$14,IF(V1992="PRINCIPAL",'TARIFAS 2025'!$B$11,IF(V1992="INTERMEDIA",'TARIFAS 2025'!$C$11,IF(V1992="LEJANA",'TARIFAS 2025'!$D$11))))</f>
        <v>40250</v>
      </c>
      <c r="AA1992" s="63">
        <f t="shared" si="32"/>
        <v>40250</v>
      </c>
    </row>
    <row r="1993" spans="1:27" s="35" customFormat="1">
      <c r="A1993" s="44" t="s">
        <v>76</v>
      </c>
      <c r="B1993" s="44" t="str">
        <f>VLOOKUP(A1993,'CENTROS DE COSTOS'!A:D,2,0)</f>
        <v>0036-0007</v>
      </c>
      <c r="C1993" s="44" t="str">
        <f>VLOOKUP(A1993,'CENTROS DE COSTOS'!A:D,3,0)</f>
        <v>Wompi Santander</v>
      </c>
      <c r="D1993" s="44">
        <v>68655</v>
      </c>
      <c r="E1993" s="44">
        <v>2897698</v>
      </c>
      <c r="F1993" s="44">
        <v>30397</v>
      </c>
      <c r="G1993" s="44" t="s">
        <v>35</v>
      </c>
      <c r="H1993" s="44" t="s">
        <v>965</v>
      </c>
      <c r="I1993" s="44" t="s">
        <v>1020</v>
      </c>
      <c r="J1993" s="44" t="s">
        <v>9467</v>
      </c>
      <c r="K1993" s="44" t="s">
        <v>1174</v>
      </c>
      <c r="L1993" s="44" t="s">
        <v>9468</v>
      </c>
      <c r="M1993" s="52">
        <v>45947.618750000001</v>
      </c>
      <c r="N1993" s="52">
        <v>45958.517361111109</v>
      </c>
      <c r="O1993" s="44" t="s">
        <v>37</v>
      </c>
      <c r="P1993" s="44" t="s">
        <v>37</v>
      </c>
      <c r="Q1993" s="44" t="s">
        <v>3805</v>
      </c>
      <c r="R1993" s="44" t="s">
        <v>3806</v>
      </c>
      <c r="S1993" s="44" t="s">
        <v>9469</v>
      </c>
      <c r="T1993" s="44" t="s">
        <v>3828</v>
      </c>
      <c r="U1993" s="44">
        <v>64</v>
      </c>
      <c r="V1993" s="44" t="s">
        <v>44</v>
      </c>
      <c r="W1993" s="44" t="str">
        <f>VLOOKUP(D1993,TIPOLOGIA!A:F,6,0)</f>
        <v>TERRESTRE</v>
      </c>
      <c r="X1993" s="44" t="s">
        <v>4908</v>
      </c>
      <c r="Y1993" s="44">
        <v>1</v>
      </c>
      <c r="Z1993" s="63">
        <f>IF(T1993="SOPORTE_TELEFÓNICO",'TARIFAS 2025'!$B$14,IF(V1993="PRINCIPAL",'TARIFAS 2025'!$B$11,IF(V1993="INTERMEDIA",'TARIFAS 2025'!$C$11,IF(V1993="LEJANA",'TARIFAS 2025'!$D$11))))</f>
        <v>40250</v>
      </c>
      <c r="AA1993" s="63">
        <f t="shared" si="32"/>
        <v>40250</v>
      </c>
    </row>
    <row r="1994" spans="1:27" s="35" customFormat="1">
      <c r="A1994" s="44" t="s">
        <v>73</v>
      </c>
      <c r="B1994" s="44" t="str">
        <f>VLOOKUP(A1994,'CENTROS DE COSTOS'!A:D,2,0)</f>
        <v>0036-0004</v>
      </c>
      <c r="C1994" s="44" t="str">
        <f>VLOOKUP(A1994,'CENTROS DE COSTOS'!A:D,3,0)</f>
        <v>Wompi Centro</v>
      </c>
      <c r="D1994" s="44">
        <v>25785</v>
      </c>
      <c r="E1994" s="44">
        <v>2900983</v>
      </c>
      <c r="F1994" s="44">
        <v>68561</v>
      </c>
      <c r="G1994" s="44" t="s">
        <v>35</v>
      </c>
      <c r="H1994" s="44" t="s">
        <v>620</v>
      </c>
      <c r="I1994" s="44" t="s">
        <v>707</v>
      </c>
      <c r="J1994" s="44" t="s">
        <v>9470</v>
      </c>
      <c r="K1994" s="44" t="s">
        <v>1174</v>
      </c>
      <c r="L1994" s="44" t="s">
        <v>9471</v>
      </c>
      <c r="M1994" s="52">
        <v>45950.333333333336</v>
      </c>
      <c r="N1994" s="52">
        <v>45958.517361111109</v>
      </c>
      <c r="O1994" s="44" t="s">
        <v>37</v>
      </c>
      <c r="P1994" s="44" t="s">
        <v>37</v>
      </c>
      <c r="Q1994" s="44" t="s">
        <v>3805</v>
      </c>
      <c r="R1994" s="44" t="s">
        <v>3806</v>
      </c>
      <c r="S1994" s="44" t="s">
        <v>9472</v>
      </c>
      <c r="T1994" s="44" t="s">
        <v>3828</v>
      </c>
      <c r="U1994" s="44">
        <v>32</v>
      </c>
      <c r="V1994" s="44" t="s">
        <v>43</v>
      </c>
      <c r="W1994" s="44" t="str">
        <f>VLOOKUP(D1994,TIPOLOGIA!A:F,6,0)</f>
        <v>TERRESTRE</v>
      </c>
      <c r="X1994" s="44" t="s">
        <v>4908</v>
      </c>
      <c r="Y1994" s="44">
        <v>1</v>
      </c>
      <c r="Z1994" s="63">
        <f>IF(T1994="SOPORTE_TELEFÓNICO",'TARIFAS 2025'!$B$14,IF(V1994="PRINCIPAL",'TARIFAS 2025'!$B$11,IF(V1994="INTERMEDIA",'TARIFAS 2025'!$C$11,IF(V1994="LEJANA",'TARIFAS 2025'!$D$11))))</f>
        <v>36351</v>
      </c>
      <c r="AA1994" s="63">
        <f t="shared" si="32"/>
        <v>36351</v>
      </c>
    </row>
    <row r="1995" spans="1:27" s="35" customFormat="1">
      <c r="A1995" s="44" t="s">
        <v>73</v>
      </c>
      <c r="B1995" s="44" t="str">
        <f>VLOOKUP(A1995,'CENTROS DE COSTOS'!A:D,2,0)</f>
        <v>0036-0004</v>
      </c>
      <c r="C1995" s="44" t="str">
        <f>VLOOKUP(A1995,'CENTROS DE COSTOS'!A:D,3,0)</f>
        <v>Wompi Centro</v>
      </c>
      <c r="D1995" s="44">
        <v>25486</v>
      </c>
      <c r="E1995" s="44">
        <v>2931028</v>
      </c>
      <c r="F1995" s="44">
        <v>73765</v>
      </c>
      <c r="G1995" s="44" t="s">
        <v>35</v>
      </c>
      <c r="H1995" s="44" t="s">
        <v>620</v>
      </c>
      <c r="I1995" s="44" t="s">
        <v>679</v>
      </c>
      <c r="J1995" s="44" t="s">
        <v>9473</v>
      </c>
      <c r="K1995" s="44" t="s">
        <v>1174</v>
      </c>
      <c r="L1995" s="44" t="s">
        <v>9474</v>
      </c>
      <c r="M1995" s="52">
        <v>45954.468055555553</v>
      </c>
      <c r="N1995" s="52">
        <v>45958.521527777775</v>
      </c>
      <c r="O1995" s="44" t="s">
        <v>37</v>
      </c>
      <c r="P1995" s="44" t="s">
        <v>37</v>
      </c>
      <c r="Q1995" s="44" t="s">
        <v>8322</v>
      </c>
      <c r="R1995" s="44" t="s">
        <v>8323</v>
      </c>
      <c r="S1995" s="44" t="s">
        <v>4281</v>
      </c>
      <c r="T1995" s="44" t="s">
        <v>2013</v>
      </c>
      <c r="U1995" s="44"/>
      <c r="V1995" s="44" t="s">
        <v>43</v>
      </c>
      <c r="W1995" s="44" t="str">
        <f>VLOOKUP(D1995,TIPOLOGIA!A:F,6,0)</f>
        <v>TERRESTRE</v>
      </c>
      <c r="X1995" s="44" t="s">
        <v>4908</v>
      </c>
      <c r="Y1995" s="44">
        <v>0</v>
      </c>
      <c r="Z1995" s="63">
        <f>IF(T1995="SOPORTE_TELEFÓNICO",'TARIFAS 2025'!$B$14,IF(V1995="PRINCIPAL",'TARIFAS 2025'!$B$11,IF(V1995="INTERMEDIA",'TARIFAS 2025'!$C$11,IF(V1995="LEJANA",'TARIFAS 2025'!$D$11))))</f>
        <v>22000</v>
      </c>
      <c r="AA1995" s="63">
        <f>Z1995</f>
        <v>22000</v>
      </c>
    </row>
    <row r="1996" spans="1:27" s="35" customFormat="1">
      <c r="A1996" s="44" t="s">
        <v>92</v>
      </c>
      <c r="B1996" s="44" t="str">
        <f>VLOOKUP(A1996,'CENTROS DE COSTOS'!A:D,2,0)</f>
        <v>0036-0006</v>
      </c>
      <c r="C1996" s="44" t="str">
        <f>VLOOKUP(A1996,'CENTROS DE COSTOS'!A:D,3,0)</f>
        <v>Wompi Oriente</v>
      </c>
      <c r="D1996" s="44">
        <v>18610</v>
      </c>
      <c r="E1996" s="44">
        <v>2914225</v>
      </c>
      <c r="F1996" s="44">
        <v>76068</v>
      </c>
      <c r="G1996" s="44" t="s">
        <v>35</v>
      </c>
      <c r="H1996" s="44" t="s">
        <v>468</v>
      </c>
      <c r="I1996" s="44" t="s">
        <v>478</v>
      </c>
      <c r="J1996" s="44" t="s">
        <v>9475</v>
      </c>
      <c r="K1996" s="44" t="s">
        <v>1174</v>
      </c>
      <c r="L1996" s="44" t="s">
        <v>9476</v>
      </c>
      <c r="M1996" s="52">
        <v>45951.568055555559</v>
      </c>
      <c r="N1996" s="52">
        <v>45958.524305555555</v>
      </c>
      <c r="O1996" s="44" t="s">
        <v>37</v>
      </c>
      <c r="P1996" s="44" t="s">
        <v>37</v>
      </c>
      <c r="Q1996" s="44" t="s">
        <v>3805</v>
      </c>
      <c r="R1996" s="44" t="s">
        <v>3806</v>
      </c>
      <c r="S1996" s="44" t="s">
        <v>9477</v>
      </c>
      <c r="T1996" s="44" t="s">
        <v>3828</v>
      </c>
      <c r="U1996" s="44">
        <v>16</v>
      </c>
      <c r="V1996" s="44" t="s">
        <v>44</v>
      </c>
      <c r="W1996" s="44" t="str">
        <f>VLOOKUP(D1996,TIPOLOGIA!A:F,6,0)</f>
        <v>TERRESTRE</v>
      </c>
      <c r="X1996" s="44" t="s">
        <v>9466</v>
      </c>
      <c r="Y1996" s="44">
        <v>1</v>
      </c>
      <c r="Z1996" s="63">
        <f>IF(T1996="SOPORTE_TELEFÓNICO",'TARIFAS 2025'!$B$14,IF(V1996="PRINCIPAL",'TARIFAS 2025'!$B$11,IF(V1996="INTERMEDIA",'TARIFAS 2025'!$C$11,IF(V1996="LEJANA",'TARIFAS 2025'!$D$11))))</f>
        <v>40250</v>
      </c>
      <c r="AA1996" s="63">
        <f t="shared" si="32"/>
        <v>40250</v>
      </c>
    </row>
    <row r="1997" spans="1:27" s="35" customFormat="1">
      <c r="A1997" s="44" t="s">
        <v>94</v>
      </c>
      <c r="B1997" s="44" t="str">
        <f>VLOOKUP(A1997,'CENTROS DE COSTOS'!A:D,2,0)</f>
        <v>0036-0002</v>
      </c>
      <c r="C1997" s="44" t="str">
        <f>VLOOKUP(A1997,'CENTROS DE COSTOS'!A:D,3,0)</f>
        <v>Wompi Eje Cafetero</v>
      </c>
      <c r="D1997" s="44">
        <v>66001</v>
      </c>
      <c r="E1997" s="44">
        <v>2943025</v>
      </c>
      <c r="F1997" s="44">
        <v>63378</v>
      </c>
      <c r="G1997" s="44" t="s">
        <v>35</v>
      </c>
      <c r="H1997" s="44" t="s">
        <v>460</v>
      </c>
      <c r="I1997" s="44" t="s">
        <v>94</v>
      </c>
      <c r="J1997" s="44" t="s">
        <v>9478</v>
      </c>
      <c r="K1997" s="44" t="s">
        <v>1174</v>
      </c>
      <c r="L1997" s="44" t="s">
        <v>9479</v>
      </c>
      <c r="M1997" s="52">
        <v>45958.333333333336</v>
      </c>
      <c r="N1997" s="52">
        <v>45958.590277777781</v>
      </c>
      <c r="O1997" s="44" t="s">
        <v>37</v>
      </c>
      <c r="P1997" s="44" t="s">
        <v>37</v>
      </c>
      <c r="Q1997" s="44" t="s">
        <v>3805</v>
      </c>
      <c r="R1997" s="44" t="s">
        <v>3806</v>
      </c>
      <c r="S1997" s="44" t="s">
        <v>9480</v>
      </c>
      <c r="T1997" s="44" t="s">
        <v>1178</v>
      </c>
      <c r="U1997" s="44">
        <v>48</v>
      </c>
      <c r="V1997" s="44" t="s">
        <v>42</v>
      </c>
      <c r="W1997" s="44" t="str">
        <f>VLOOKUP(D1997,TIPOLOGIA!A:F,6,0)</f>
        <v>TERRESTRE</v>
      </c>
      <c r="X1997" s="44" t="s">
        <v>4908</v>
      </c>
      <c r="Y1997" s="44">
        <v>1</v>
      </c>
      <c r="Z1997" s="63">
        <f>IF(T1997="SOPORTE_TELEFÓNICO",'TARIFAS 2025'!$B$14,IF(V1997="PRINCIPAL",'TARIFAS 2025'!$B$11,IF(V1997="INTERMEDIA",'TARIFAS 2025'!$C$11,IF(V1997="LEJANA",'TARIFAS 2025'!$D$11))))</f>
        <v>31419</v>
      </c>
      <c r="AA1997" s="63">
        <f t="shared" si="32"/>
        <v>31419</v>
      </c>
    </row>
    <row r="1998" spans="1:27" s="35" customFormat="1">
      <c r="A1998" s="44" t="s">
        <v>91</v>
      </c>
      <c r="B1998" s="44" t="str">
        <f>VLOOKUP(A1998,'CENTROS DE COSTOS'!A:D,2,0)</f>
        <v>0036-0001</v>
      </c>
      <c r="C1998" s="44" t="str">
        <f>VLOOKUP(A1998,'CENTROS DE COSTOS'!A:D,3,0)</f>
        <v>Wompi Costa</v>
      </c>
      <c r="D1998" s="44">
        <v>23001</v>
      </c>
      <c r="E1998" s="44">
        <v>2938330</v>
      </c>
      <c r="F1998" s="44">
        <v>69311</v>
      </c>
      <c r="G1998" s="44" t="s">
        <v>35</v>
      </c>
      <c r="H1998" s="44" t="s">
        <v>278</v>
      </c>
      <c r="I1998" s="44" t="s">
        <v>91</v>
      </c>
      <c r="J1998" s="44" t="s">
        <v>9481</v>
      </c>
      <c r="K1998" s="44" t="s">
        <v>1174</v>
      </c>
      <c r="L1998" s="44" t="s">
        <v>9482</v>
      </c>
      <c r="M1998" s="52">
        <v>45957.416666666664</v>
      </c>
      <c r="N1998" s="52">
        <v>45958.605555555558</v>
      </c>
      <c r="O1998" s="44" t="s">
        <v>37</v>
      </c>
      <c r="P1998" s="44" t="s">
        <v>37</v>
      </c>
      <c r="Q1998" s="44" t="s">
        <v>3805</v>
      </c>
      <c r="R1998" s="44" t="s">
        <v>3806</v>
      </c>
      <c r="S1998" s="44" t="s">
        <v>9483</v>
      </c>
      <c r="T1998" s="44" t="s">
        <v>1178</v>
      </c>
      <c r="U1998" s="44">
        <v>24</v>
      </c>
      <c r="V1998" s="44" t="s">
        <v>42</v>
      </c>
      <c r="W1998" s="44" t="str">
        <f>VLOOKUP(D1998,TIPOLOGIA!A:F,6,0)</f>
        <v>TERRESTRE</v>
      </c>
      <c r="X1998" s="44" t="s">
        <v>1632</v>
      </c>
      <c r="Y1998" s="44">
        <v>1</v>
      </c>
      <c r="Z1998" s="63">
        <f>IF(T1998="SOPORTE_TELEFÓNICO",'TARIFAS 2025'!$B$14,IF(V1998="PRINCIPAL",'TARIFAS 2025'!$B$11,IF(V1998="INTERMEDIA",'TARIFAS 2025'!$C$11,IF(V1998="LEJANA",'TARIFAS 2025'!$D$11))))</f>
        <v>31419</v>
      </c>
      <c r="AA1998" s="63">
        <f t="shared" si="32"/>
        <v>31419</v>
      </c>
    </row>
    <row r="1999" spans="1:27" s="35" customFormat="1">
      <c r="A1999" s="44" t="s">
        <v>101</v>
      </c>
      <c r="B1999" s="44" t="str">
        <f>VLOOKUP(A1999,'CENTROS DE COSTOS'!A:D,2,0)</f>
        <v>0036-0006</v>
      </c>
      <c r="C1999" s="44" t="str">
        <f>VLOOKUP(A1999,'CENTROS DE COSTOS'!A:D,3,0)</f>
        <v>Wompi Oriente</v>
      </c>
      <c r="D1999" s="44">
        <v>85325</v>
      </c>
      <c r="E1999" s="44">
        <v>2914971</v>
      </c>
      <c r="F1999" s="44">
        <v>78197</v>
      </c>
      <c r="G1999" s="44" t="s">
        <v>35</v>
      </c>
      <c r="H1999" s="44" t="s">
        <v>483</v>
      </c>
      <c r="I1999" s="44" t="s">
        <v>496</v>
      </c>
      <c r="J1999" s="44" t="s">
        <v>9484</v>
      </c>
      <c r="K1999" s="44" t="s">
        <v>1174</v>
      </c>
      <c r="L1999" s="44" t="s">
        <v>9485</v>
      </c>
      <c r="M1999" s="52">
        <v>45951.634027777778</v>
      </c>
      <c r="N1999" s="52">
        <v>45958.612500000003</v>
      </c>
      <c r="O1999" s="44" t="s">
        <v>37</v>
      </c>
      <c r="P1999" s="44" t="s">
        <v>37</v>
      </c>
      <c r="Q1999" s="44" t="s">
        <v>3805</v>
      </c>
      <c r="R1999" s="44" t="s">
        <v>3806</v>
      </c>
      <c r="S1999" s="44" t="s">
        <v>9486</v>
      </c>
      <c r="T1999" s="44" t="s">
        <v>3828</v>
      </c>
      <c r="U1999" s="44">
        <v>16</v>
      </c>
      <c r="V1999" s="44" t="s">
        <v>43</v>
      </c>
      <c r="W1999" s="44" t="str">
        <f>VLOOKUP(D1999,TIPOLOGIA!A:F,6,0)</f>
        <v>TERRESTRE</v>
      </c>
      <c r="X1999" s="44" t="s">
        <v>3928</v>
      </c>
      <c r="Y1999" s="44">
        <v>1</v>
      </c>
      <c r="Z1999" s="63">
        <f>IF(T1999="SOPORTE_TELEFÓNICO",'TARIFAS 2025'!$B$14,IF(V1999="PRINCIPAL",'TARIFAS 2025'!$B$11,IF(V1999="INTERMEDIA",'TARIFAS 2025'!$C$11,IF(V1999="LEJANA",'TARIFAS 2025'!$D$11))))</f>
        <v>36351</v>
      </c>
      <c r="AA1999" s="63">
        <f t="shared" si="32"/>
        <v>36351</v>
      </c>
    </row>
    <row r="2000" spans="1:27" s="35" customFormat="1">
      <c r="A2000" s="44" t="s">
        <v>91</v>
      </c>
      <c r="B2000" s="44" t="str">
        <f>VLOOKUP(A2000,'CENTROS DE COSTOS'!A:D,2,0)</f>
        <v>0036-0001</v>
      </c>
      <c r="C2000" s="44" t="str">
        <f>VLOOKUP(A2000,'CENTROS DE COSTOS'!A:D,3,0)</f>
        <v>Wompi Costa</v>
      </c>
      <c r="D2000" s="44">
        <v>23555</v>
      </c>
      <c r="E2000" s="44">
        <v>2932176</v>
      </c>
      <c r="F2000" s="44">
        <v>80390</v>
      </c>
      <c r="G2000" s="44" t="s">
        <v>35</v>
      </c>
      <c r="H2000" s="44" t="s">
        <v>278</v>
      </c>
      <c r="I2000" s="44" t="s">
        <v>607</v>
      </c>
      <c r="J2000" s="44" t="s">
        <v>9487</v>
      </c>
      <c r="K2000" s="44" t="s">
        <v>1174</v>
      </c>
      <c r="L2000" s="44" t="s">
        <v>9488</v>
      </c>
      <c r="M2000" s="52">
        <v>45954.62222222222</v>
      </c>
      <c r="N2000" s="52">
        <v>45958.618750000001</v>
      </c>
      <c r="O2000" s="44" t="s">
        <v>37</v>
      </c>
      <c r="P2000" s="44" t="s">
        <v>37</v>
      </c>
      <c r="Q2000" s="44" t="s">
        <v>3805</v>
      </c>
      <c r="R2000" s="44" t="s">
        <v>3806</v>
      </c>
      <c r="S2000" s="44" t="s">
        <v>9489</v>
      </c>
      <c r="T2000" s="44" t="s">
        <v>3828</v>
      </c>
      <c r="U2000" s="44">
        <v>24</v>
      </c>
      <c r="V2000" s="44" t="s">
        <v>43</v>
      </c>
      <c r="W2000" s="44" t="str">
        <f>VLOOKUP(D2000,TIPOLOGIA!A:F,6,0)</f>
        <v>TERRESTRE</v>
      </c>
      <c r="X2000" s="44" t="s">
        <v>4908</v>
      </c>
      <c r="Y2000" s="44">
        <v>1</v>
      </c>
      <c r="Z2000" s="63">
        <f>IF(T2000="SOPORTE_TELEFÓNICO",'TARIFAS 2025'!$B$14,IF(V2000="PRINCIPAL",'TARIFAS 2025'!$B$11,IF(V2000="INTERMEDIA",'TARIFAS 2025'!$C$11,IF(V2000="LEJANA",'TARIFAS 2025'!$D$11))))</f>
        <v>36351</v>
      </c>
      <c r="AA2000" s="63">
        <f t="shared" si="32"/>
        <v>36351</v>
      </c>
    </row>
    <row r="2001" spans="1:27" s="35" customFormat="1">
      <c r="A2001" s="44" t="s">
        <v>98</v>
      </c>
      <c r="B2001" s="44" t="str">
        <f>VLOOKUP(A2001,'CENTROS DE COSTOS'!A:D,2,0)</f>
        <v>0036-0007</v>
      </c>
      <c r="C2001" s="44" t="str">
        <f>VLOOKUP(A2001,'CENTROS DE COSTOS'!A:D,3,0)</f>
        <v>Wompi Santander</v>
      </c>
      <c r="D2001" s="44">
        <v>15176</v>
      </c>
      <c r="E2001" s="44">
        <v>2926230</v>
      </c>
      <c r="F2001" s="44">
        <v>79366</v>
      </c>
      <c r="G2001" s="44" t="s">
        <v>35</v>
      </c>
      <c r="H2001" s="44" t="s">
        <v>324</v>
      </c>
      <c r="I2001" s="44" t="s">
        <v>340</v>
      </c>
      <c r="J2001" s="44" t="s">
        <v>9490</v>
      </c>
      <c r="K2001" s="44" t="s">
        <v>1174</v>
      </c>
      <c r="L2001" s="44" t="s">
        <v>9491</v>
      </c>
      <c r="M2001" s="52">
        <v>45953.527777777781</v>
      </c>
      <c r="N2001" s="52">
        <v>45958.618750000001</v>
      </c>
      <c r="O2001" s="44" t="s">
        <v>37</v>
      </c>
      <c r="P2001" s="44" t="s">
        <v>37</v>
      </c>
      <c r="Q2001" s="44" t="s">
        <v>3805</v>
      </c>
      <c r="R2001" s="44" t="s">
        <v>3806</v>
      </c>
      <c r="S2001" s="44" t="s">
        <v>9492</v>
      </c>
      <c r="T2001" s="44" t="s">
        <v>3828</v>
      </c>
      <c r="U2001" s="44">
        <v>24</v>
      </c>
      <c r="V2001" s="44" t="s">
        <v>44</v>
      </c>
      <c r="W2001" s="44" t="str">
        <f>VLOOKUP(D2001,TIPOLOGIA!A:F,6,0)</f>
        <v>TERRESTRE</v>
      </c>
      <c r="X2001" s="44" t="s">
        <v>4908</v>
      </c>
      <c r="Y2001" s="44">
        <v>1</v>
      </c>
      <c r="Z2001" s="63">
        <f>IF(T2001="SOPORTE_TELEFÓNICO",'TARIFAS 2025'!$B$14,IF(V2001="PRINCIPAL",'TARIFAS 2025'!$B$11,IF(V2001="INTERMEDIA",'TARIFAS 2025'!$C$11,IF(V2001="LEJANA",'TARIFAS 2025'!$D$11))))</f>
        <v>40250</v>
      </c>
      <c r="AA2001" s="63">
        <f t="shared" si="32"/>
        <v>40250</v>
      </c>
    </row>
    <row r="2002" spans="1:27" s="35" customFormat="1">
      <c r="A2002" s="44" t="s">
        <v>91</v>
      </c>
      <c r="B2002" s="44" t="str">
        <f>VLOOKUP(A2002,'CENTROS DE COSTOS'!A:D,2,0)</f>
        <v>0036-0001</v>
      </c>
      <c r="C2002" s="44" t="str">
        <f>VLOOKUP(A2002,'CENTROS DE COSTOS'!A:D,3,0)</f>
        <v>Wompi Costa</v>
      </c>
      <c r="D2002" s="44">
        <v>23586</v>
      </c>
      <c r="E2002" s="44">
        <v>2923458</v>
      </c>
      <c r="F2002" s="44">
        <v>41657</v>
      </c>
      <c r="G2002" s="44" t="s">
        <v>35</v>
      </c>
      <c r="H2002" s="44" t="s">
        <v>278</v>
      </c>
      <c r="I2002" s="44" t="s">
        <v>611</v>
      </c>
      <c r="J2002" s="44" t="s">
        <v>9493</v>
      </c>
      <c r="K2002" s="44" t="s">
        <v>1174</v>
      </c>
      <c r="L2002" s="44" t="s">
        <v>9494</v>
      </c>
      <c r="M2002" s="52">
        <v>45953.35833333333</v>
      </c>
      <c r="N2002" s="52">
        <v>45958.619444444441</v>
      </c>
      <c r="O2002" s="44" t="s">
        <v>37</v>
      </c>
      <c r="P2002" s="44" t="s">
        <v>37</v>
      </c>
      <c r="Q2002" s="44" t="s">
        <v>3805</v>
      </c>
      <c r="R2002" s="44" t="s">
        <v>3806</v>
      </c>
      <c r="S2002" s="44" t="s">
        <v>9495</v>
      </c>
      <c r="T2002" s="44" t="s">
        <v>3828</v>
      </c>
      <c r="U2002" s="44">
        <v>48</v>
      </c>
      <c r="V2002" s="44" t="s">
        <v>43</v>
      </c>
      <c r="W2002" s="44" t="str">
        <f>VLOOKUP(D2002,TIPOLOGIA!A:F,6,0)</f>
        <v>TERRESTRE</v>
      </c>
      <c r="X2002" s="44" t="s">
        <v>8802</v>
      </c>
      <c r="Y2002" s="44">
        <v>1</v>
      </c>
      <c r="Z2002" s="63">
        <f>IF(T2002="SOPORTE_TELEFÓNICO",'TARIFAS 2025'!$B$14,IF(V2002="PRINCIPAL",'TARIFAS 2025'!$B$11,IF(V2002="INTERMEDIA",'TARIFAS 2025'!$C$11,IF(V2002="LEJANA",'TARIFAS 2025'!$D$11))))</f>
        <v>36351</v>
      </c>
      <c r="AA2002" s="63">
        <f t="shared" si="32"/>
        <v>36351</v>
      </c>
    </row>
    <row r="2003" spans="1:27" s="35" customFormat="1">
      <c r="A2003" s="44" t="s">
        <v>91</v>
      </c>
      <c r="B2003" s="44" t="str">
        <f>VLOOKUP(A2003,'CENTROS DE COSTOS'!A:D,2,0)</f>
        <v>0036-0001</v>
      </c>
      <c r="C2003" s="44" t="str">
        <f>VLOOKUP(A2003,'CENTROS DE COSTOS'!A:D,3,0)</f>
        <v>Wompi Costa</v>
      </c>
      <c r="D2003" s="44">
        <v>5154</v>
      </c>
      <c r="E2003" s="44">
        <v>2921523</v>
      </c>
      <c r="F2003" s="44">
        <v>79761</v>
      </c>
      <c r="G2003" s="44" t="s">
        <v>35</v>
      </c>
      <c r="H2003" s="44" t="s">
        <v>122</v>
      </c>
      <c r="I2003" s="44" t="s">
        <v>169</v>
      </c>
      <c r="J2003" s="44" t="s">
        <v>9496</v>
      </c>
      <c r="K2003" s="44" t="s">
        <v>1174</v>
      </c>
      <c r="L2003" s="44" t="s">
        <v>9497</v>
      </c>
      <c r="M2003" s="52">
        <v>45952.659722222219</v>
      </c>
      <c r="N2003" s="52">
        <v>45958.620138888888</v>
      </c>
      <c r="O2003" s="44" t="s">
        <v>37</v>
      </c>
      <c r="P2003" s="44" t="s">
        <v>37</v>
      </c>
      <c r="Q2003" s="44" t="s">
        <v>3805</v>
      </c>
      <c r="R2003" s="44" t="s">
        <v>3806</v>
      </c>
      <c r="S2003" s="44" t="s">
        <v>9498</v>
      </c>
      <c r="T2003" s="44" t="s">
        <v>3828</v>
      </c>
      <c r="U2003" s="44">
        <v>16</v>
      </c>
      <c r="V2003" s="44" t="s">
        <v>43</v>
      </c>
      <c r="W2003" s="44" t="str">
        <f>VLOOKUP(D2003,TIPOLOGIA!A:F,6,0)</f>
        <v>TERRESTRE</v>
      </c>
      <c r="X2003" s="44" t="s">
        <v>4908</v>
      </c>
      <c r="Y2003" s="44">
        <v>1</v>
      </c>
      <c r="Z2003" s="63">
        <f>IF(T2003="SOPORTE_TELEFÓNICO",'TARIFAS 2025'!$B$14,IF(V2003="PRINCIPAL",'TARIFAS 2025'!$B$11,IF(V2003="INTERMEDIA",'TARIFAS 2025'!$C$11,IF(V2003="LEJANA",'TARIFAS 2025'!$D$11))))</f>
        <v>36351</v>
      </c>
      <c r="AA2003" s="63">
        <f t="shared" si="32"/>
        <v>36351</v>
      </c>
    </row>
    <row r="2004" spans="1:27" s="35" customFormat="1">
      <c r="A2004" s="44" t="s">
        <v>91</v>
      </c>
      <c r="B2004" s="44" t="str">
        <f>VLOOKUP(A2004,'CENTROS DE COSTOS'!A:D,2,0)</f>
        <v>0036-0001</v>
      </c>
      <c r="C2004" s="44" t="str">
        <f>VLOOKUP(A2004,'CENTROS DE COSTOS'!A:D,3,0)</f>
        <v>Wompi Costa</v>
      </c>
      <c r="D2004" s="44">
        <v>23464</v>
      </c>
      <c r="E2004" s="44">
        <v>2915620</v>
      </c>
      <c r="F2004" s="44">
        <v>10894</v>
      </c>
      <c r="G2004" s="44" t="s">
        <v>35</v>
      </c>
      <c r="H2004" s="44" t="s">
        <v>278</v>
      </c>
      <c r="I2004" s="44" t="s">
        <v>604</v>
      </c>
      <c r="J2004" s="44" t="s">
        <v>9499</v>
      </c>
      <c r="K2004" s="44" t="s">
        <v>1174</v>
      </c>
      <c r="L2004" s="44" t="s">
        <v>9500</v>
      </c>
      <c r="M2004" s="52">
        <v>45951.662499999999</v>
      </c>
      <c r="N2004" s="52">
        <v>45958.620833333334</v>
      </c>
      <c r="O2004" s="44" t="s">
        <v>37</v>
      </c>
      <c r="P2004" s="44" t="s">
        <v>37</v>
      </c>
      <c r="Q2004" s="44" t="s">
        <v>3805</v>
      </c>
      <c r="R2004" s="44" t="s">
        <v>3806</v>
      </c>
      <c r="S2004" s="44" t="s">
        <v>9501</v>
      </c>
      <c r="T2004" s="44" t="s">
        <v>3828</v>
      </c>
      <c r="U2004" s="44">
        <v>16</v>
      </c>
      <c r="V2004" s="44" t="s">
        <v>43</v>
      </c>
      <c r="W2004" s="44" t="str">
        <f>VLOOKUP(D2004,TIPOLOGIA!A:F,6,0)</f>
        <v>TERRESTRE</v>
      </c>
      <c r="X2004" s="44" t="s">
        <v>6743</v>
      </c>
      <c r="Y2004" s="44">
        <v>1</v>
      </c>
      <c r="Z2004" s="63">
        <f>IF(T2004="SOPORTE_TELEFÓNICO",'TARIFAS 2025'!$B$14,IF(V2004="PRINCIPAL",'TARIFAS 2025'!$B$11,IF(V2004="INTERMEDIA",'TARIFAS 2025'!$C$11,IF(V2004="LEJANA",'TARIFAS 2025'!$D$11))))</f>
        <v>36351</v>
      </c>
      <c r="AA2004" s="63">
        <f t="shared" si="32"/>
        <v>36351</v>
      </c>
    </row>
    <row r="2005" spans="1:27" s="35" customFormat="1">
      <c r="A2005" s="44" t="s">
        <v>91</v>
      </c>
      <c r="B2005" s="44" t="str">
        <f>VLOOKUP(A2005,'CENTROS DE COSTOS'!A:D,2,0)</f>
        <v>0036-0001</v>
      </c>
      <c r="C2005" s="44" t="str">
        <f>VLOOKUP(A2005,'CENTROS DE COSTOS'!A:D,3,0)</f>
        <v>Wompi Costa</v>
      </c>
      <c r="D2005" s="44">
        <v>23586</v>
      </c>
      <c r="E2005" s="44">
        <v>2920079</v>
      </c>
      <c r="F2005" s="44">
        <v>75899</v>
      </c>
      <c r="G2005" s="44" t="s">
        <v>35</v>
      </c>
      <c r="H2005" s="44" t="s">
        <v>278</v>
      </c>
      <c r="I2005" s="44" t="s">
        <v>611</v>
      </c>
      <c r="J2005" s="44" t="s">
        <v>3405</v>
      </c>
      <c r="K2005" s="44" t="s">
        <v>1174</v>
      </c>
      <c r="L2005" s="44" t="s">
        <v>9502</v>
      </c>
      <c r="M2005" s="52">
        <v>45952.530555555553</v>
      </c>
      <c r="N2005" s="52">
        <v>45958.621527777781</v>
      </c>
      <c r="O2005" s="44" t="s">
        <v>37</v>
      </c>
      <c r="P2005" s="44" t="s">
        <v>37</v>
      </c>
      <c r="Q2005" s="44" t="s">
        <v>3805</v>
      </c>
      <c r="R2005" s="44" t="s">
        <v>3806</v>
      </c>
      <c r="S2005" s="44" t="s">
        <v>9503</v>
      </c>
      <c r="T2005" s="44" t="s">
        <v>3828</v>
      </c>
      <c r="U2005" s="44">
        <v>48</v>
      </c>
      <c r="V2005" s="44" t="s">
        <v>43</v>
      </c>
      <c r="W2005" s="44" t="str">
        <f>VLOOKUP(D2005,TIPOLOGIA!A:F,6,0)</f>
        <v>TERRESTRE</v>
      </c>
      <c r="X2005" s="44" t="s">
        <v>4908</v>
      </c>
      <c r="Y2005" s="44">
        <v>1</v>
      </c>
      <c r="Z2005" s="63">
        <f>IF(T2005="SOPORTE_TELEFÓNICO",'TARIFAS 2025'!$B$14,IF(V2005="PRINCIPAL",'TARIFAS 2025'!$B$11,IF(V2005="INTERMEDIA",'TARIFAS 2025'!$C$11,IF(V2005="LEJANA",'TARIFAS 2025'!$D$11))))</f>
        <v>36351</v>
      </c>
      <c r="AA2005" s="63">
        <f t="shared" si="32"/>
        <v>36351</v>
      </c>
    </row>
    <row r="2006" spans="1:27" s="35" customFormat="1">
      <c r="A2006" s="44" t="s">
        <v>70</v>
      </c>
      <c r="B2006" s="44" t="str">
        <f>VLOOKUP(A2006,'CENTROS DE COSTOS'!A:D,2,0)</f>
        <v>0036-0001</v>
      </c>
      <c r="C2006" s="44" t="str">
        <f>VLOOKUP(A2006,'CENTROS DE COSTOS'!A:D,3,0)</f>
        <v>Wompi Costa</v>
      </c>
      <c r="D2006" s="44">
        <v>8849</v>
      </c>
      <c r="E2006" s="44">
        <v>2920168</v>
      </c>
      <c r="F2006" s="44">
        <v>11052</v>
      </c>
      <c r="G2006" s="44" t="s">
        <v>35</v>
      </c>
      <c r="H2006" s="44" t="s">
        <v>255</v>
      </c>
      <c r="I2006" s="44" t="s">
        <v>275</v>
      </c>
      <c r="J2006" s="44" t="s">
        <v>9504</v>
      </c>
      <c r="K2006" s="44" t="s">
        <v>1174</v>
      </c>
      <c r="L2006" s="44" t="s">
        <v>9505</v>
      </c>
      <c r="M2006" s="52">
        <v>45952.563888888886</v>
      </c>
      <c r="N2006" s="52">
        <v>45958.62222222222</v>
      </c>
      <c r="O2006" s="44" t="s">
        <v>37</v>
      </c>
      <c r="P2006" s="44" t="s">
        <v>37</v>
      </c>
      <c r="Q2006" s="44" t="s">
        <v>3805</v>
      </c>
      <c r="R2006" s="44" t="s">
        <v>3806</v>
      </c>
      <c r="S2006" s="44" t="s">
        <v>9506</v>
      </c>
      <c r="T2006" s="44" t="s">
        <v>3828</v>
      </c>
      <c r="U2006" s="44">
        <v>64</v>
      </c>
      <c r="V2006" s="44" t="s">
        <v>43</v>
      </c>
      <c r="W2006" s="44" t="str">
        <f>VLOOKUP(D2006,TIPOLOGIA!A:F,6,0)</f>
        <v>TERRESTRE</v>
      </c>
      <c r="X2006" s="44" t="s">
        <v>6743</v>
      </c>
      <c r="Y2006" s="44">
        <v>1</v>
      </c>
      <c r="Z2006" s="63">
        <f>IF(T2006="SOPORTE_TELEFÓNICO",'TARIFAS 2025'!$B$14,IF(V2006="PRINCIPAL",'TARIFAS 2025'!$B$11,IF(V2006="INTERMEDIA",'TARIFAS 2025'!$C$11,IF(V2006="LEJANA",'TARIFAS 2025'!$D$11))))</f>
        <v>36351</v>
      </c>
      <c r="AA2006" s="63">
        <f t="shared" si="32"/>
        <v>36351</v>
      </c>
    </row>
    <row r="2007" spans="1:27" s="35" customFormat="1">
      <c r="A2007" s="44" t="s">
        <v>79</v>
      </c>
      <c r="B2007" s="44" t="str">
        <f>VLOOKUP(A2007,'CENTROS DE COSTOS'!A:D,2,0)</f>
        <v>0036-0003</v>
      </c>
      <c r="C2007" s="44" t="str">
        <f>VLOOKUP(A2007,'CENTROS DE COSTOS'!A:D,3,0)</f>
        <v>Wompi Suroccidente</v>
      </c>
      <c r="D2007" s="44">
        <v>76248</v>
      </c>
      <c r="E2007" s="44">
        <v>2918745</v>
      </c>
      <c r="F2007" s="44">
        <v>27592</v>
      </c>
      <c r="G2007" s="44" t="s">
        <v>35</v>
      </c>
      <c r="H2007" s="44" t="s">
        <v>1103</v>
      </c>
      <c r="I2007" s="44" t="s">
        <v>1115</v>
      </c>
      <c r="J2007" s="44" t="s">
        <v>6361</v>
      </c>
      <c r="K2007" s="44" t="s">
        <v>1174</v>
      </c>
      <c r="L2007" s="44" t="s">
        <v>9507</v>
      </c>
      <c r="M2007" s="52">
        <v>45952.431944444441</v>
      </c>
      <c r="N2007" s="52">
        <v>45958.622916666667</v>
      </c>
      <c r="O2007" s="44" t="s">
        <v>37</v>
      </c>
      <c r="P2007" s="44" t="s">
        <v>37</v>
      </c>
      <c r="Q2007" s="44" t="s">
        <v>3805</v>
      </c>
      <c r="R2007" s="44" t="s">
        <v>3806</v>
      </c>
      <c r="S2007" s="44" t="s">
        <v>9508</v>
      </c>
      <c r="T2007" s="44" t="s">
        <v>3828</v>
      </c>
      <c r="U2007" s="44">
        <v>48</v>
      </c>
      <c r="V2007" s="44" t="s">
        <v>43</v>
      </c>
      <c r="W2007" s="44" t="str">
        <f>VLOOKUP(D2007,TIPOLOGIA!A:F,6,0)</f>
        <v>TERRESTRE</v>
      </c>
      <c r="X2007" s="44" t="s">
        <v>5226</v>
      </c>
      <c r="Y2007" s="44">
        <v>1</v>
      </c>
      <c r="Z2007" s="63">
        <f>IF(T2007="SOPORTE_TELEFÓNICO",'TARIFAS 2025'!$B$14,IF(V2007="PRINCIPAL",'TARIFAS 2025'!$B$11,IF(V2007="INTERMEDIA",'TARIFAS 2025'!$C$11,IF(V2007="LEJANA",'TARIFAS 2025'!$D$11))))</f>
        <v>36351</v>
      </c>
      <c r="AA2007" s="63">
        <f t="shared" si="32"/>
        <v>36351</v>
      </c>
    </row>
    <row r="2008" spans="1:27" s="35" customFormat="1">
      <c r="A2008" s="44" t="s">
        <v>79</v>
      </c>
      <c r="B2008" s="44" t="str">
        <f>VLOOKUP(A2008,'CENTROS DE COSTOS'!A:D,2,0)</f>
        <v>0036-0003</v>
      </c>
      <c r="C2008" s="44" t="str">
        <f>VLOOKUP(A2008,'CENTROS DE COSTOS'!A:D,3,0)</f>
        <v>Wompi Suroccidente</v>
      </c>
      <c r="D2008" s="44">
        <v>76233</v>
      </c>
      <c r="E2008" s="44">
        <v>2909609</v>
      </c>
      <c r="F2008" s="44">
        <v>63103</v>
      </c>
      <c r="G2008" s="44" t="s">
        <v>35</v>
      </c>
      <c r="H2008" s="44" t="s">
        <v>1103</v>
      </c>
      <c r="I2008" s="44" t="s">
        <v>1112</v>
      </c>
      <c r="J2008" s="44" t="s">
        <v>9509</v>
      </c>
      <c r="K2008" s="44" t="s">
        <v>1174</v>
      </c>
      <c r="L2008" s="44" t="s">
        <v>9510</v>
      </c>
      <c r="M2008" s="52">
        <v>45951.333333333336</v>
      </c>
      <c r="N2008" s="52">
        <v>45958.623611111114</v>
      </c>
      <c r="O2008" s="44" t="s">
        <v>37</v>
      </c>
      <c r="P2008" s="44" t="s">
        <v>37</v>
      </c>
      <c r="Q2008" s="44" t="s">
        <v>3805</v>
      </c>
      <c r="R2008" s="44" t="s">
        <v>3806</v>
      </c>
      <c r="S2008" s="44" t="s">
        <v>9511</v>
      </c>
      <c r="T2008" s="44" t="s">
        <v>3828</v>
      </c>
      <c r="U2008" s="44">
        <v>40</v>
      </c>
      <c r="V2008" s="44" t="s">
        <v>43</v>
      </c>
      <c r="W2008" s="44" t="str">
        <f>VLOOKUP(D2008,TIPOLOGIA!A:F,6,0)</f>
        <v>TERRESTRE</v>
      </c>
      <c r="X2008" s="44" t="s">
        <v>4908</v>
      </c>
      <c r="Y2008" s="44">
        <v>1</v>
      </c>
      <c r="Z2008" s="63">
        <f>IF(T2008="SOPORTE_TELEFÓNICO",'TARIFAS 2025'!$B$14,IF(V2008="PRINCIPAL",'TARIFAS 2025'!$B$11,IF(V2008="INTERMEDIA",'TARIFAS 2025'!$C$11,IF(V2008="LEJANA",'TARIFAS 2025'!$D$11))))</f>
        <v>36351</v>
      </c>
      <c r="AA2008" s="63">
        <f t="shared" si="32"/>
        <v>36351</v>
      </c>
    </row>
    <row r="2009" spans="1:27" s="35" customFormat="1">
      <c r="A2009" s="44" t="s">
        <v>79</v>
      </c>
      <c r="B2009" s="44" t="str">
        <f>VLOOKUP(A2009,'CENTROS DE COSTOS'!A:D,2,0)</f>
        <v>0036-0003</v>
      </c>
      <c r="C2009" s="44" t="str">
        <f>VLOOKUP(A2009,'CENTROS DE COSTOS'!A:D,3,0)</f>
        <v>Wompi Suroccidente</v>
      </c>
      <c r="D2009" s="44">
        <v>19845</v>
      </c>
      <c r="E2009" s="44">
        <v>2898042</v>
      </c>
      <c r="F2009" s="44">
        <v>77824</v>
      </c>
      <c r="G2009" s="44" t="s">
        <v>35</v>
      </c>
      <c r="H2009" s="44" t="s">
        <v>500</v>
      </c>
      <c r="I2009" s="44" t="s">
        <v>536</v>
      </c>
      <c r="J2009" s="44" t="s">
        <v>9512</v>
      </c>
      <c r="K2009" s="44" t="s">
        <v>1174</v>
      </c>
      <c r="L2009" s="44" t="s">
        <v>9513</v>
      </c>
      <c r="M2009" s="52">
        <v>45947.630555555559</v>
      </c>
      <c r="N2009" s="52">
        <v>45958.625</v>
      </c>
      <c r="O2009" s="44" t="s">
        <v>37</v>
      </c>
      <c r="P2009" s="44" t="s">
        <v>37</v>
      </c>
      <c r="Q2009" s="44" t="s">
        <v>3805</v>
      </c>
      <c r="R2009" s="44" t="s">
        <v>3806</v>
      </c>
      <c r="S2009" s="44" t="s">
        <v>9514</v>
      </c>
      <c r="T2009" s="44" t="s">
        <v>3828</v>
      </c>
      <c r="U2009" s="44">
        <v>16</v>
      </c>
      <c r="V2009" s="44" t="s">
        <v>44</v>
      </c>
      <c r="W2009" s="44" t="str">
        <f>VLOOKUP(D2009,TIPOLOGIA!A:F,6,0)</f>
        <v>TERRESTRE</v>
      </c>
      <c r="X2009" s="44" t="s">
        <v>8802</v>
      </c>
      <c r="Y2009" s="44">
        <v>1</v>
      </c>
      <c r="Z2009" s="63">
        <f>IF(T2009="SOPORTE_TELEFÓNICO",'TARIFAS 2025'!$B$14,IF(V2009="PRINCIPAL",'TARIFAS 2025'!$B$11,IF(V2009="INTERMEDIA",'TARIFAS 2025'!$C$11,IF(V2009="LEJANA",'TARIFAS 2025'!$D$11))))</f>
        <v>40250</v>
      </c>
      <c r="AA2009" s="63">
        <f t="shared" si="32"/>
        <v>40250</v>
      </c>
    </row>
    <row r="2010" spans="1:27" s="35" customFormat="1">
      <c r="A2010" s="44" t="s">
        <v>91</v>
      </c>
      <c r="B2010" s="44" t="str">
        <f>VLOOKUP(A2010,'CENTROS DE COSTOS'!A:D,2,0)</f>
        <v>0036-0001</v>
      </c>
      <c r="C2010" s="44" t="str">
        <f>VLOOKUP(A2010,'CENTROS DE COSTOS'!A:D,3,0)</f>
        <v>Wompi Costa</v>
      </c>
      <c r="D2010" s="44">
        <v>23464</v>
      </c>
      <c r="E2010" s="44">
        <v>2909749</v>
      </c>
      <c r="F2010" s="44">
        <v>80896</v>
      </c>
      <c r="G2010" s="44" t="s">
        <v>35</v>
      </c>
      <c r="H2010" s="44" t="s">
        <v>278</v>
      </c>
      <c r="I2010" s="44" t="s">
        <v>604</v>
      </c>
      <c r="J2010" s="44" t="s">
        <v>9515</v>
      </c>
      <c r="K2010" s="44" t="s">
        <v>1174</v>
      </c>
      <c r="L2010" s="44" t="s">
        <v>9516</v>
      </c>
      <c r="M2010" s="52">
        <v>45951.333333333336</v>
      </c>
      <c r="N2010" s="52">
        <v>45958.625</v>
      </c>
      <c r="O2010" s="44" t="s">
        <v>37</v>
      </c>
      <c r="P2010" s="44" t="s">
        <v>37</v>
      </c>
      <c r="Q2010" s="44" t="s">
        <v>3805</v>
      </c>
      <c r="R2010" s="44" t="s">
        <v>3806</v>
      </c>
      <c r="S2010" s="44" t="s">
        <v>9517</v>
      </c>
      <c r="T2010" s="44" t="s">
        <v>3828</v>
      </c>
      <c r="U2010" s="44">
        <v>24</v>
      </c>
      <c r="V2010" s="44" t="s">
        <v>43</v>
      </c>
      <c r="W2010" s="44" t="str">
        <f>VLOOKUP(D2010,TIPOLOGIA!A:F,6,0)</f>
        <v>TERRESTRE</v>
      </c>
      <c r="X2010" s="44" t="s">
        <v>4908</v>
      </c>
      <c r="Y2010" s="44">
        <v>1</v>
      </c>
      <c r="Z2010" s="63">
        <f>IF(T2010="SOPORTE_TELEFÓNICO",'TARIFAS 2025'!$B$14,IF(V2010="PRINCIPAL",'TARIFAS 2025'!$B$11,IF(V2010="INTERMEDIA",'TARIFAS 2025'!$C$11,IF(V2010="LEJANA",'TARIFAS 2025'!$D$11))))</f>
        <v>36351</v>
      </c>
      <c r="AA2010" s="63">
        <f t="shared" si="32"/>
        <v>36351</v>
      </c>
    </row>
    <row r="2011" spans="1:27" s="35" customFormat="1">
      <c r="A2011" s="44" t="s">
        <v>87</v>
      </c>
      <c r="B2011" s="44" t="str">
        <f>VLOOKUP(A2011,'CENTROS DE COSTOS'!A:D,2,0)</f>
        <v>0036-0006</v>
      </c>
      <c r="C2011" s="44" t="str">
        <f>VLOOKUP(A2011,'CENTROS DE COSTOS'!A:D,3,0)</f>
        <v>Wompi Oriente</v>
      </c>
      <c r="D2011" s="44">
        <v>73861</v>
      </c>
      <c r="E2011" s="44">
        <v>2886783</v>
      </c>
      <c r="F2011" s="44">
        <v>66448</v>
      </c>
      <c r="G2011" s="44" t="s">
        <v>35</v>
      </c>
      <c r="H2011" s="44" t="s">
        <v>1058</v>
      </c>
      <c r="I2011" s="44" t="s">
        <v>1100</v>
      </c>
      <c r="J2011" s="44" t="s">
        <v>9518</v>
      </c>
      <c r="K2011" s="44" t="s">
        <v>1174</v>
      </c>
      <c r="L2011" s="44" t="s">
        <v>9519</v>
      </c>
      <c r="M2011" s="52">
        <v>45945.645138888889</v>
      </c>
      <c r="N2011" s="52">
        <v>45958.62777777778</v>
      </c>
      <c r="O2011" s="44" t="s">
        <v>37</v>
      </c>
      <c r="P2011" s="44" t="s">
        <v>37</v>
      </c>
      <c r="Q2011" s="44" t="s">
        <v>3805</v>
      </c>
      <c r="R2011" s="44" t="s">
        <v>3806</v>
      </c>
      <c r="S2011" s="44" t="s">
        <v>9520</v>
      </c>
      <c r="T2011" s="44" t="s">
        <v>3828</v>
      </c>
      <c r="U2011" s="44">
        <v>48</v>
      </c>
      <c r="V2011" s="44" t="s">
        <v>43</v>
      </c>
      <c r="W2011" s="44" t="str">
        <f>VLOOKUP(D2011,TIPOLOGIA!A:F,6,0)</f>
        <v>TERRESTRE</v>
      </c>
      <c r="X2011" s="44" t="s">
        <v>8802</v>
      </c>
      <c r="Y2011" s="44">
        <v>1</v>
      </c>
      <c r="Z2011" s="63">
        <f>IF(T2011="SOPORTE_TELEFÓNICO",'TARIFAS 2025'!$B$14,IF(V2011="PRINCIPAL",'TARIFAS 2025'!$B$11,IF(V2011="INTERMEDIA",'TARIFAS 2025'!$C$11,IF(V2011="LEJANA",'TARIFAS 2025'!$D$11))))</f>
        <v>36351</v>
      </c>
      <c r="AA2011" s="63">
        <f t="shared" si="32"/>
        <v>36351</v>
      </c>
    </row>
    <row r="2012" spans="1:27" s="35" customFormat="1">
      <c r="A2012" s="44" t="s">
        <v>87</v>
      </c>
      <c r="B2012" s="44" t="str">
        <f>VLOOKUP(A2012,'CENTROS DE COSTOS'!A:D,2,0)</f>
        <v>0036-0006</v>
      </c>
      <c r="C2012" s="44" t="str">
        <f>VLOOKUP(A2012,'CENTROS DE COSTOS'!A:D,3,0)</f>
        <v>Wompi Oriente</v>
      </c>
      <c r="D2012" s="44">
        <v>73861</v>
      </c>
      <c r="E2012" s="44">
        <v>2885565</v>
      </c>
      <c r="F2012" s="44">
        <v>76983</v>
      </c>
      <c r="G2012" s="44" t="s">
        <v>35</v>
      </c>
      <c r="H2012" s="44" t="s">
        <v>1058</v>
      </c>
      <c r="I2012" s="44" t="s">
        <v>1100</v>
      </c>
      <c r="J2012" s="44" t="s">
        <v>9521</v>
      </c>
      <c r="K2012" s="44" t="s">
        <v>1174</v>
      </c>
      <c r="L2012" s="44" t="s">
        <v>9522</v>
      </c>
      <c r="M2012" s="52">
        <v>45945.540277777778</v>
      </c>
      <c r="N2012" s="52">
        <v>45958.628472222219</v>
      </c>
      <c r="O2012" s="44" t="s">
        <v>37</v>
      </c>
      <c r="P2012" s="44" t="s">
        <v>37</v>
      </c>
      <c r="Q2012" s="44" t="s">
        <v>3805</v>
      </c>
      <c r="R2012" s="44" t="s">
        <v>3806</v>
      </c>
      <c r="S2012" s="44" t="s">
        <v>9523</v>
      </c>
      <c r="T2012" s="44" t="s">
        <v>3828</v>
      </c>
      <c r="U2012" s="44">
        <v>48</v>
      </c>
      <c r="V2012" s="44" t="s">
        <v>43</v>
      </c>
      <c r="W2012" s="44" t="str">
        <f>VLOOKUP(D2012,TIPOLOGIA!A:F,6,0)</f>
        <v>TERRESTRE</v>
      </c>
      <c r="X2012" s="44" t="s">
        <v>5226</v>
      </c>
      <c r="Y2012" s="44">
        <v>1</v>
      </c>
      <c r="Z2012" s="63">
        <f>IF(T2012="SOPORTE_TELEFÓNICO",'TARIFAS 2025'!$B$14,IF(V2012="PRINCIPAL",'TARIFAS 2025'!$B$11,IF(V2012="INTERMEDIA",'TARIFAS 2025'!$C$11,IF(V2012="LEJANA",'TARIFAS 2025'!$D$11))))</f>
        <v>36351</v>
      </c>
      <c r="AA2012" s="63">
        <f t="shared" si="32"/>
        <v>36351</v>
      </c>
    </row>
    <row r="2013" spans="1:27" s="35" customFormat="1">
      <c r="A2013" s="44" t="s">
        <v>94</v>
      </c>
      <c r="B2013" s="44" t="str">
        <f>VLOOKUP(A2013,'CENTROS DE COSTOS'!A:D,2,0)</f>
        <v>0036-0002</v>
      </c>
      <c r="C2013" s="44" t="str">
        <f>VLOOKUP(A2013,'CENTROS DE COSTOS'!A:D,3,0)</f>
        <v>Wompi Eje Cafetero</v>
      </c>
      <c r="D2013" s="44">
        <v>66001</v>
      </c>
      <c r="E2013" s="44">
        <v>2935746</v>
      </c>
      <c r="F2013" s="44">
        <v>16412</v>
      </c>
      <c r="G2013" s="44" t="s">
        <v>35</v>
      </c>
      <c r="H2013" s="44" t="s">
        <v>460</v>
      </c>
      <c r="I2013" s="44" t="s">
        <v>94</v>
      </c>
      <c r="J2013" s="44" t="s">
        <v>9524</v>
      </c>
      <c r="K2013" s="44" t="s">
        <v>1174</v>
      </c>
      <c r="L2013" s="44" t="s">
        <v>9525</v>
      </c>
      <c r="M2013" s="52">
        <v>45957.333333333336</v>
      </c>
      <c r="N2013" s="52">
        <v>45958.643055555556</v>
      </c>
      <c r="O2013" s="44" t="s">
        <v>37</v>
      </c>
      <c r="P2013" s="44" t="s">
        <v>37</v>
      </c>
      <c r="Q2013" s="44" t="s">
        <v>3805</v>
      </c>
      <c r="R2013" s="44" t="s">
        <v>3806</v>
      </c>
      <c r="S2013" s="44" t="s">
        <v>9526</v>
      </c>
      <c r="T2013" s="44" t="s">
        <v>1178</v>
      </c>
      <c r="U2013" s="44">
        <v>64</v>
      </c>
      <c r="V2013" s="44" t="s">
        <v>42</v>
      </c>
      <c r="W2013" s="44" t="str">
        <f>VLOOKUP(D2013,TIPOLOGIA!A:F,6,0)</f>
        <v>TERRESTRE</v>
      </c>
      <c r="X2013" s="44" t="s">
        <v>4908</v>
      </c>
      <c r="Y2013" s="44">
        <v>1</v>
      </c>
      <c r="Z2013" s="63">
        <f>IF(T2013="SOPORTE_TELEFÓNICO",'TARIFAS 2025'!$B$14,IF(V2013="PRINCIPAL",'TARIFAS 2025'!$B$11,IF(V2013="INTERMEDIA",'TARIFAS 2025'!$C$11,IF(V2013="LEJANA",'TARIFAS 2025'!$D$11))))</f>
        <v>31419</v>
      </c>
      <c r="AA2013" s="63">
        <f t="shared" si="32"/>
        <v>31419</v>
      </c>
    </row>
    <row r="2014" spans="1:27" s="35" customFormat="1">
      <c r="A2014" s="44" t="s">
        <v>90</v>
      </c>
      <c r="B2014" s="44" t="str">
        <f>VLOOKUP(A2014,'CENTROS DE COSTOS'!A:D,2,0)</f>
        <v>0036-0005</v>
      </c>
      <c r="C2014" s="44" t="str">
        <f>VLOOKUP(A2014,'CENTROS DE COSTOS'!A:D,3,0)</f>
        <v>Wompi Noroccidente</v>
      </c>
      <c r="D2014" s="44">
        <v>5679</v>
      </c>
      <c r="E2014" s="44">
        <v>2900411</v>
      </c>
      <c r="F2014" s="44">
        <v>46021</v>
      </c>
      <c r="G2014" s="44" t="s">
        <v>35</v>
      </c>
      <c r="H2014" s="44" t="s">
        <v>122</v>
      </c>
      <c r="I2014" s="44" t="s">
        <v>142</v>
      </c>
      <c r="J2014" s="44" t="s">
        <v>9527</v>
      </c>
      <c r="K2014" s="44" t="s">
        <v>1174</v>
      </c>
      <c r="L2014" s="44" t="s">
        <v>9528</v>
      </c>
      <c r="M2014" s="52">
        <v>45950.333333333336</v>
      </c>
      <c r="N2014" s="52">
        <v>45958.65347222222</v>
      </c>
      <c r="O2014" s="44" t="s">
        <v>37</v>
      </c>
      <c r="P2014" s="44" t="s">
        <v>37</v>
      </c>
      <c r="Q2014" s="44" t="s">
        <v>3805</v>
      </c>
      <c r="R2014" s="44" t="s">
        <v>3806</v>
      </c>
      <c r="S2014" s="44" t="s">
        <v>9529</v>
      </c>
      <c r="T2014" s="44" t="s">
        <v>3828</v>
      </c>
      <c r="U2014" s="44">
        <v>24</v>
      </c>
      <c r="V2014" s="44" t="s">
        <v>43</v>
      </c>
      <c r="W2014" s="44" t="str">
        <f>VLOOKUP(D2014,TIPOLOGIA!A:F,6,0)</f>
        <v>TERRESTRE</v>
      </c>
      <c r="X2014" s="44" t="s">
        <v>1632</v>
      </c>
      <c r="Y2014" s="44">
        <v>1</v>
      </c>
      <c r="Z2014" s="63">
        <f>IF(T2014="SOPORTE_TELEFÓNICO",'TARIFAS 2025'!$B$14,IF(V2014="PRINCIPAL",'TARIFAS 2025'!$B$11,IF(V2014="INTERMEDIA",'TARIFAS 2025'!$C$11,IF(V2014="LEJANA",'TARIFAS 2025'!$D$11))))</f>
        <v>36351</v>
      </c>
      <c r="AA2014" s="63">
        <f t="shared" si="32"/>
        <v>36351</v>
      </c>
    </row>
    <row r="2015" spans="1:27" s="35" customFormat="1">
      <c r="A2015" s="44" t="s">
        <v>73</v>
      </c>
      <c r="B2015" s="44" t="str">
        <f>VLOOKUP(A2015,'CENTROS DE COSTOS'!A:D,2,0)</f>
        <v>0036-0004</v>
      </c>
      <c r="C2015" s="44" t="str">
        <f>VLOOKUP(A2015,'CENTROS DE COSTOS'!A:D,3,0)</f>
        <v>Wompi Centro</v>
      </c>
      <c r="D2015" s="44">
        <v>25740</v>
      </c>
      <c r="E2015" s="44">
        <v>2909715</v>
      </c>
      <c r="F2015" s="44">
        <v>67532</v>
      </c>
      <c r="G2015" s="44" t="s">
        <v>35</v>
      </c>
      <c r="H2015" s="44" t="s">
        <v>620</v>
      </c>
      <c r="I2015" s="44" t="s">
        <v>697</v>
      </c>
      <c r="J2015" s="44" t="s">
        <v>9530</v>
      </c>
      <c r="K2015" s="44" t="s">
        <v>1174</v>
      </c>
      <c r="L2015" s="44" t="s">
        <v>9531</v>
      </c>
      <c r="M2015" s="52">
        <v>45951.333333333336</v>
      </c>
      <c r="N2015" s="52">
        <v>45958.654861111114</v>
      </c>
      <c r="O2015" s="44" t="s">
        <v>37</v>
      </c>
      <c r="P2015" s="44" t="s">
        <v>37</v>
      </c>
      <c r="Q2015" s="44" t="s">
        <v>3805</v>
      </c>
      <c r="R2015" s="44" t="s">
        <v>3806</v>
      </c>
      <c r="S2015" s="44" t="s">
        <v>9532</v>
      </c>
      <c r="T2015" s="44" t="s">
        <v>3828</v>
      </c>
      <c r="U2015" s="44">
        <v>64</v>
      </c>
      <c r="V2015" s="44" t="s">
        <v>43</v>
      </c>
      <c r="W2015" s="44" t="str">
        <f>VLOOKUP(D2015,TIPOLOGIA!A:F,6,0)</f>
        <v>TERRESTRE</v>
      </c>
      <c r="X2015" s="44" t="s">
        <v>2496</v>
      </c>
      <c r="Y2015" s="44">
        <v>1</v>
      </c>
      <c r="Z2015" s="63">
        <f>IF(T2015="SOPORTE_TELEFÓNICO",'TARIFAS 2025'!$B$14,IF(V2015="PRINCIPAL",'TARIFAS 2025'!$B$11,IF(V2015="INTERMEDIA",'TARIFAS 2025'!$C$11,IF(V2015="LEJANA",'TARIFAS 2025'!$D$11))))</f>
        <v>36351</v>
      </c>
      <c r="AA2015" s="63">
        <f t="shared" si="32"/>
        <v>36351</v>
      </c>
    </row>
    <row r="2016" spans="1:27" s="35" customFormat="1">
      <c r="A2016" s="44" t="s">
        <v>90</v>
      </c>
      <c r="B2016" s="44" t="str">
        <f>VLOOKUP(A2016,'CENTROS DE COSTOS'!A:D,2,0)</f>
        <v>0036-0005</v>
      </c>
      <c r="C2016" s="44" t="str">
        <f>VLOOKUP(A2016,'CENTROS DE COSTOS'!A:D,3,0)</f>
        <v>Wompi Noroccidente</v>
      </c>
      <c r="D2016" s="44">
        <v>5190</v>
      </c>
      <c r="E2016" s="44">
        <v>2921869</v>
      </c>
      <c r="F2016" s="44">
        <v>38390</v>
      </c>
      <c r="G2016" s="44" t="s">
        <v>35</v>
      </c>
      <c r="H2016" s="44" t="s">
        <v>122</v>
      </c>
      <c r="I2016" s="44" t="s">
        <v>171</v>
      </c>
      <c r="J2016" s="44" t="s">
        <v>9533</v>
      </c>
      <c r="K2016" s="44" t="s">
        <v>1174</v>
      </c>
      <c r="L2016" s="44" t="s">
        <v>9534</v>
      </c>
      <c r="M2016" s="52">
        <v>45952.691666666666</v>
      </c>
      <c r="N2016" s="52">
        <v>45958.65625</v>
      </c>
      <c r="O2016" s="44" t="s">
        <v>37</v>
      </c>
      <c r="P2016" s="44" t="s">
        <v>37</v>
      </c>
      <c r="Q2016" s="44" t="s">
        <v>3805</v>
      </c>
      <c r="R2016" s="44" t="s">
        <v>3806</v>
      </c>
      <c r="S2016" s="44" t="s">
        <v>9535</v>
      </c>
      <c r="T2016" s="44" t="s">
        <v>3828</v>
      </c>
      <c r="U2016" s="44">
        <v>48</v>
      </c>
      <c r="V2016" s="44" t="s">
        <v>43</v>
      </c>
      <c r="W2016" s="44" t="str">
        <f>VLOOKUP(D2016,TIPOLOGIA!A:F,6,0)</f>
        <v>TERRESTRE</v>
      </c>
      <c r="X2016" s="44" t="s">
        <v>2449</v>
      </c>
      <c r="Y2016" s="44">
        <v>1</v>
      </c>
      <c r="Z2016" s="63">
        <f>IF(T2016="SOPORTE_TELEFÓNICO",'TARIFAS 2025'!$B$14,IF(V2016="PRINCIPAL",'TARIFAS 2025'!$B$11,IF(V2016="INTERMEDIA",'TARIFAS 2025'!$C$11,IF(V2016="LEJANA",'TARIFAS 2025'!$D$11))))</f>
        <v>36351</v>
      </c>
      <c r="AA2016" s="63">
        <f t="shared" si="32"/>
        <v>36351</v>
      </c>
    </row>
    <row r="2017" spans="1:27" s="35" customFormat="1">
      <c r="A2017" s="44" t="s">
        <v>79</v>
      </c>
      <c r="B2017" s="44" t="str">
        <f>VLOOKUP(A2017,'CENTROS DE COSTOS'!A:D,2,0)</f>
        <v>0036-0003</v>
      </c>
      <c r="C2017" s="44" t="str">
        <f>VLOOKUP(A2017,'CENTROS DE COSTOS'!A:D,3,0)</f>
        <v>Wompi Suroccidente</v>
      </c>
      <c r="D2017" s="44">
        <v>19392</v>
      </c>
      <c r="E2017" s="44">
        <v>2917383</v>
      </c>
      <c r="F2017" s="44">
        <v>76459</v>
      </c>
      <c r="G2017" s="44" t="s">
        <v>35</v>
      </c>
      <c r="H2017" s="44" t="s">
        <v>500</v>
      </c>
      <c r="I2017" s="44" t="s">
        <v>517</v>
      </c>
      <c r="J2017" s="44" t="s">
        <v>9536</v>
      </c>
      <c r="K2017" s="44" t="s">
        <v>1174</v>
      </c>
      <c r="L2017" s="44" t="s">
        <v>9537</v>
      </c>
      <c r="M2017" s="52">
        <v>45952.352777777778</v>
      </c>
      <c r="N2017" s="52">
        <v>45958.65625</v>
      </c>
      <c r="O2017" s="44" t="s">
        <v>37</v>
      </c>
      <c r="P2017" s="44" t="s">
        <v>37</v>
      </c>
      <c r="Q2017" s="44" t="s">
        <v>3805</v>
      </c>
      <c r="R2017" s="44" t="s">
        <v>3806</v>
      </c>
      <c r="S2017" s="44" t="s">
        <v>9538</v>
      </c>
      <c r="T2017" s="44" t="s">
        <v>3828</v>
      </c>
      <c r="U2017" s="44">
        <v>40</v>
      </c>
      <c r="V2017" s="44" t="s">
        <v>44</v>
      </c>
      <c r="W2017" s="44" t="str">
        <f>VLOOKUP(D2017,TIPOLOGIA!A:F,6,0)</f>
        <v>TERRESTRE</v>
      </c>
      <c r="X2017" s="44" t="s">
        <v>3837</v>
      </c>
      <c r="Y2017" s="44">
        <v>1</v>
      </c>
      <c r="Z2017" s="63">
        <f>IF(T2017="SOPORTE_TELEFÓNICO",'TARIFAS 2025'!$B$14,IF(V2017="PRINCIPAL",'TARIFAS 2025'!$B$11,IF(V2017="INTERMEDIA",'TARIFAS 2025'!$C$11,IF(V2017="LEJANA",'TARIFAS 2025'!$D$11))))</f>
        <v>40250</v>
      </c>
      <c r="AA2017" s="63">
        <f t="shared" si="32"/>
        <v>40250</v>
      </c>
    </row>
    <row r="2018" spans="1:27" s="35" customFormat="1">
      <c r="A2018" s="44" t="s">
        <v>90</v>
      </c>
      <c r="B2018" s="44" t="str">
        <f>VLOOKUP(A2018,'CENTROS DE COSTOS'!A:D,2,0)</f>
        <v>0036-0005</v>
      </c>
      <c r="C2018" s="44" t="str">
        <f>VLOOKUP(A2018,'CENTROS DE COSTOS'!A:D,3,0)</f>
        <v>Wompi Noroccidente</v>
      </c>
      <c r="D2018" s="44">
        <v>5686</v>
      </c>
      <c r="E2018" s="44">
        <v>2917668</v>
      </c>
      <c r="F2018" s="44">
        <v>79187</v>
      </c>
      <c r="G2018" s="44" t="s">
        <v>35</v>
      </c>
      <c r="H2018" s="44" t="s">
        <v>122</v>
      </c>
      <c r="I2018" s="44" t="s">
        <v>227</v>
      </c>
      <c r="J2018" s="44" t="s">
        <v>9539</v>
      </c>
      <c r="K2018" s="44" t="s">
        <v>1174</v>
      </c>
      <c r="L2018" s="44" t="s">
        <v>9540</v>
      </c>
      <c r="M2018" s="52">
        <v>45952.370833333334</v>
      </c>
      <c r="N2018" s="52">
        <v>45958.656944444447</v>
      </c>
      <c r="O2018" s="44" t="s">
        <v>37</v>
      </c>
      <c r="P2018" s="44" t="s">
        <v>37</v>
      </c>
      <c r="Q2018" s="44" t="s">
        <v>3805</v>
      </c>
      <c r="R2018" s="44" t="s">
        <v>3806</v>
      </c>
      <c r="S2018" s="44" t="s">
        <v>9541</v>
      </c>
      <c r="T2018" s="44" t="s">
        <v>3828</v>
      </c>
      <c r="U2018" s="44">
        <v>16</v>
      </c>
      <c r="V2018" s="44" t="s">
        <v>43</v>
      </c>
      <c r="W2018" s="44" t="str">
        <f>VLOOKUP(D2018,TIPOLOGIA!A:F,6,0)</f>
        <v>TERRESTRE</v>
      </c>
      <c r="X2018" s="44" t="s">
        <v>1554</v>
      </c>
      <c r="Y2018" s="44">
        <v>1</v>
      </c>
      <c r="Z2018" s="63">
        <f>IF(T2018="SOPORTE_TELEFÓNICO",'TARIFAS 2025'!$B$14,IF(V2018="PRINCIPAL",'TARIFAS 2025'!$B$11,IF(V2018="INTERMEDIA",'TARIFAS 2025'!$C$11,IF(V2018="LEJANA",'TARIFAS 2025'!$D$11))))</f>
        <v>36351</v>
      </c>
      <c r="AA2018" s="63">
        <f t="shared" si="32"/>
        <v>36351</v>
      </c>
    </row>
    <row r="2019" spans="1:27" s="35" customFormat="1">
      <c r="A2019" s="44" t="s">
        <v>90</v>
      </c>
      <c r="B2019" s="44" t="str">
        <f>VLOOKUP(A2019,'CENTROS DE COSTOS'!A:D,2,0)</f>
        <v>0036-0005</v>
      </c>
      <c r="C2019" s="44" t="str">
        <f>VLOOKUP(A2019,'CENTROS DE COSTOS'!A:D,3,0)</f>
        <v>Wompi Noroccidente</v>
      </c>
      <c r="D2019" s="44">
        <v>5615</v>
      </c>
      <c r="E2019" s="44">
        <v>2919839</v>
      </c>
      <c r="F2019" s="44">
        <v>36442</v>
      </c>
      <c r="G2019" s="44" t="s">
        <v>35</v>
      </c>
      <c r="H2019" s="44" t="s">
        <v>122</v>
      </c>
      <c r="I2019" s="44" t="s">
        <v>136</v>
      </c>
      <c r="J2019" s="44" t="s">
        <v>6844</v>
      </c>
      <c r="K2019" s="44" t="s">
        <v>1174</v>
      </c>
      <c r="L2019" s="44" t="s">
        <v>9542</v>
      </c>
      <c r="M2019" s="52">
        <v>45952.501388888886</v>
      </c>
      <c r="N2019" s="52">
        <v>45958.657638888886</v>
      </c>
      <c r="O2019" s="44" t="s">
        <v>37</v>
      </c>
      <c r="P2019" s="44" t="s">
        <v>37</v>
      </c>
      <c r="Q2019" s="44" t="s">
        <v>3805</v>
      </c>
      <c r="R2019" s="44" t="s">
        <v>3806</v>
      </c>
      <c r="S2019" s="44" t="s">
        <v>9543</v>
      </c>
      <c r="T2019" s="44" t="s">
        <v>3828</v>
      </c>
      <c r="U2019" s="44">
        <v>64</v>
      </c>
      <c r="V2019" s="44" t="s">
        <v>43</v>
      </c>
      <c r="W2019" s="44" t="str">
        <f>VLOOKUP(D2019,TIPOLOGIA!A:F,6,0)</f>
        <v>TERRESTRE</v>
      </c>
      <c r="X2019" s="44" t="s">
        <v>3837</v>
      </c>
      <c r="Y2019" s="44">
        <v>1</v>
      </c>
      <c r="Z2019" s="63">
        <f>IF(T2019="SOPORTE_TELEFÓNICO",'TARIFAS 2025'!$B$14,IF(V2019="PRINCIPAL",'TARIFAS 2025'!$B$11,IF(V2019="INTERMEDIA",'TARIFAS 2025'!$C$11,IF(V2019="LEJANA",'TARIFAS 2025'!$D$11))))</f>
        <v>36351</v>
      </c>
      <c r="AA2019" s="63">
        <f t="shared" si="32"/>
        <v>36351</v>
      </c>
    </row>
    <row r="2020" spans="1:27" s="35" customFormat="1">
      <c r="A2020" s="44" t="s">
        <v>98</v>
      </c>
      <c r="B2020" s="44" t="str">
        <f>VLOOKUP(A2020,'CENTROS DE COSTOS'!A:D,2,0)</f>
        <v>0036-0007</v>
      </c>
      <c r="C2020" s="44" t="str">
        <f>VLOOKUP(A2020,'CENTROS DE COSTOS'!A:D,3,0)</f>
        <v>Wompi Santander</v>
      </c>
      <c r="D2020" s="44">
        <v>15001</v>
      </c>
      <c r="E2020" s="44">
        <v>2942175</v>
      </c>
      <c r="F2020" s="44">
        <v>74452</v>
      </c>
      <c r="G2020" s="44" t="s">
        <v>35</v>
      </c>
      <c r="H2020" s="44" t="s">
        <v>324</v>
      </c>
      <c r="I2020" s="44" t="s">
        <v>98</v>
      </c>
      <c r="J2020" s="44" t="s">
        <v>9544</v>
      </c>
      <c r="K2020" s="44" t="s">
        <v>1174</v>
      </c>
      <c r="L2020" s="44" t="s">
        <v>9545</v>
      </c>
      <c r="M2020" s="52">
        <v>45957.667361111111</v>
      </c>
      <c r="N2020" s="52">
        <v>45958.659722222219</v>
      </c>
      <c r="O2020" s="44" t="s">
        <v>37</v>
      </c>
      <c r="P2020" s="44" t="s">
        <v>37</v>
      </c>
      <c r="Q2020" s="44" t="s">
        <v>3805</v>
      </c>
      <c r="R2020" s="44" t="s">
        <v>3806</v>
      </c>
      <c r="S2020" s="44" t="s">
        <v>9546</v>
      </c>
      <c r="T2020" s="44" t="s">
        <v>1178</v>
      </c>
      <c r="U2020" s="44">
        <v>16</v>
      </c>
      <c r="V2020" s="44" t="s">
        <v>42</v>
      </c>
      <c r="W2020" s="44" t="str">
        <f>VLOOKUP(D2020,TIPOLOGIA!A:F,6,0)</f>
        <v>TERRESTRE</v>
      </c>
      <c r="X2020" s="44" t="s">
        <v>3837</v>
      </c>
      <c r="Y2020" s="44">
        <v>1</v>
      </c>
      <c r="Z2020" s="63">
        <f>IF(T2020="SOPORTE_TELEFÓNICO",'TARIFAS 2025'!$B$14,IF(V2020="PRINCIPAL",'TARIFAS 2025'!$B$11,IF(V2020="INTERMEDIA",'TARIFAS 2025'!$C$11,IF(V2020="LEJANA",'TARIFAS 2025'!$D$11))))</f>
        <v>31419</v>
      </c>
      <c r="AA2020" s="63">
        <f t="shared" si="32"/>
        <v>31419</v>
      </c>
    </row>
    <row r="2021" spans="1:27" s="35" customFormat="1">
      <c r="A2021" s="44" t="s">
        <v>73</v>
      </c>
      <c r="B2021" s="44" t="str">
        <f>VLOOKUP(A2021,'CENTROS DE COSTOS'!A:D,2,0)</f>
        <v>0036-0004</v>
      </c>
      <c r="C2021" s="44" t="str">
        <f>VLOOKUP(A2021,'CENTROS DE COSTOS'!A:D,3,0)</f>
        <v>Wompi Centro</v>
      </c>
      <c r="D2021" s="44">
        <v>25307</v>
      </c>
      <c r="E2021" s="44">
        <v>2928546</v>
      </c>
      <c r="F2021" s="44">
        <v>49662</v>
      </c>
      <c r="G2021" s="44" t="s">
        <v>35</v>
      </c>
      <c r="H2021" s="44" t="s">
        <v>620</v>
      </c>
      <c r="I2021" s="44" t="s">
        <v>659</v>
      </c>
      <c r="J2021" s="44" t="s">
        <v>9547</v>
      </c>
      <c r="K2021" s="44" t="s">
        <v>1174</v>
      </c>
      <c r="L2021" s="44" t="s">
        <v>9548</v>
      </c>
      <c r="M2021" s="52">
        <v>45954.333333333336</v>
      </c>
      <c r="N2021" s="52">
        <v>45958.662499999999</v>
      </c>
      <c r="O2021" s="44" t="s">
        <v>37</v>
      </c>
      <c r="P2021" s="44" t="s">
        <v>37</v>
      </c>
      <c r="Q2021" s="44" t="s">
        <v>3805</v>
      </c>
      <c r="R2021" s="44" t="s">
        <v>3806</v>
      </c>
      <c r="S2021" s="44" t="s">
        <v>9549</v>
      </c>
      <c r="T2021" s="44" t="s">
        <v>3828</v>
      </c>
      <c r="U2021" s="44">
        <v>40</v>
      </c>
      <c r="V2021" s="44" t="s">
        <v>44</v>
      </c>
      <c r="W2021" s="44" t="str">
        <f>VLOOKUP(D2021,TIPOLOGIA!A:F,6,0)</f>
        <v>TERRESTRE</v>
      </c>
      <c r="X2021" s="44" t="s">
        <v>1927</v>
      </c>
      <c r="Y2021" s="44">
        <v>1</v>
      </c>
      <c r="Z2021" s="63">
        <f>IF(T2021="SOPORTE_TELEFÓNICO",'TARIFAS 2025'!$B$14,IF(V2021="PRINCIPAL",'TARIFAS 2025'!$B$11,IF(V2021="INTERMEDIA",'TARIFAS 2025'!$C$11,IF(V2021="LEJANA",'TARIFAS 2025'!$D$11))))</f>
        <v>40250</v>
      </c>
      <c r="AA2021" s="63">
        <f t="shared" si="32"/>
        <v>40250</v>
      </c>
    </row>
    <row r="2022" spans="1:27" s="35" customFormat="1">
      <c r="A2022" s="44" t="s">
        <v>91</v>
      </c>
      <c r="B2022" s="44" t="str">
        <f>VLOOKUP(A2022,'CENTROS DE COSTOS'!A:D,2,0)</f>
        <v>0036-0001</v>
      </c>
      <c r="C2022" s="44" t="str">
        <f>VLOOKUP(A2022,'CENTROS DE COSTOS'!A:D,3,0)</f>
        <v>Wompi Costa</v>
      </c>
      <c r="D2022" s="44">
        <v>23580</v>
      </c>
      <c r="E2022" s="44">
        <v>2932092</v>
      </c>
      <c r="F2022" s="44">
        <v>76156</v>
      </c>
      <c r="G2022" s="44" t="s">
        <v>35</v>
      </c>
      <c r="H2022" s="44" t="s">
        <v>278</v>
      </c>
      <c r="I2022" s="44" t="s">
        <v>610</v>
      </c>
      <c r="J2022" s="44" t="s">
        <v>9550</v>
      </c>
      <c r="K2022" s="44" t="s">
        <v>1174</v>
      </c>
      <c r="L2022" s="44" t="s">
        <v>9551</v>
      </c>
      <c r="M2022" s="52">
        <v>45954.613194444442</v>
      </c>
      <c r="N2022" s="52">
        <v>45958.663888888892</v>
      </c>
      <c r="O2022" s="44" t="s">
        <v>37</v>
      </c>
      <c r="P2022" s="44" t="s">
        <v>37</v>
      </c>
      <c r="Q2022" s="44" t="s">
        <v>3805</v>
      </c>
      <c r="R2022" s="44" t="s">
        <v>3806</v>
      </c>
      <c r="S2022" s="44" t="s">
        <v>9552</v>
      </c>
      <c r="T2022" s="44" t="s">
        <v>3828</v>
      </c>
      <c r="U2022" s="44">
        <v>24</v>
      </c>
      <c r="V2022" s="44" t="s">
        <v>44</v>
      </c>
      <c r="W2022" s="44" t="str">
        <f>VLOOKUP(D2022,TIPOLOGIA!A:F,6,0)</f>
        <v>TERRESTRE</v>
      </c>
      <c r="X2022" s="44" t="s">
        <v>2449</v>
      </c>
      <c r="Y2022" s="44">
        <v>1</v>
      </c>
      <c r="Z2022" s="63">
        <f>IF(T2022="SOPORTE_TELEFÓNICO",'TARIFAS 2025'!$B$14,IF(V2022="PRINCIPAL",'TARIFAS 2025'!$B$11,IF(V2022="INTERMEDIA",'TARIFAS 2025'!$C$11,IF(V2022="LEJANA",'TARIFAS 2025'!$D$11))))</f>
        <v>40250</v>
      </c>
      <c r="AA2022" s="63">
        <f t="shared" si="32"/>
        <v>40250</v>
      </c>
    </row>
    <row r="2023" spans="1:27" s="35" customFormat="1">
      <c r="A2023" s="44" t="s">
        <v>91</v>
      </c>
      <c r="B2023" s="44" t="str">
        <f>VLOOKUP(A2023,'CENTROS DE COSTOS'!A:D,2,0)</f>
        <v>0036-0001</v>
      </c>
      <c r="C2023" s="44" t="str">
        <f>VLOOKUP(A2023,'CENTROS DE COSTOS'!A:D,3,0)</f>
        <v>Wompi Costa</v>
      </c>
      <c r="D2023" s="44">
        <v>23001</v>
      </c>
      <c r="E2023" s="44">
        <v>2936384</v>
      </c>
      <c r="F2023" s="44">
        <v>53421</v>
      </c>
      <c r="G2023" s="44" t="s">
        <v>35</v>
      </c>
      <c r="H2023" s="44" t="s">
        <v>278</v>
      </c>
      <c r="I2023" s="44" t="s">
        <v>91</v>
      </c>
      <c r="J2023" s="44" t="s">
        <v>9553</v>
      </c>
      <c r="K2023" s="44" t="s">
        <v>1174</v>
      </c>
      <c r="L2023" s="44" t="s">
        <v>9554</v>
      </c>
      <c r="M2023" s="52">
        <v>45957.333333333336</v>
      </c>
      <c r="N2023" s="52">
        <v>45958.665277777778</v>
      </c>
      <c r="O2023" s="44" t="s">
        <v>37</v>
      </c>
      <c r="P2023" s="44" t="s">
        <v>37</v>
      </c>
      <c r="Q2023" s="44" t="s">
        <v>3805</v>
      </c>
      <c r="R2023" s="44" t="s">
        <v>3806</v>
      </c>
      <c r="S2023" s="44" t="s">
        <v>9555</v>
      </c>
      <c r="T2023" s="44" t="s">
        <v>1178</v>
      </c>
      <c r="U2023" s="44">
        <v>32</v>
      </c>
      <c r="V2023" s="44" t="s">
        <v>42</v>
      </c>
      <c r="W2023" s="44" t="str">
        <f>VLOOKUP(D2023,TIPOLOGIA!A:F,6,0)</f>
        <v>TERRESTRE</v>
      </c>
      <c r="X2023" s="44" t="s">
        <v>3928</v>
      </c>
      <c r="Y2023" s="44">
        <v>1</v>
      </c>
      <c r="Z2023" s="63">
        <f>IF(T2023="SOPORTE_TELEFÓNICO",'TARIFAS 2025'!$B$14,IF(V2023="PRINCIPAL",'TARIFAS 2025'!$B$11,IF(V2023="INTERMEDIA",'TARIFAS 2025'!$C$11,IF(V2023="LEJANA",'TARIFAS 2025'!$D$11))))</f>
        <v>31419</v>
      </c>
      <c r="AA2023" s="63">
        <f t="shared" si="32"/>
        <v>31419</v>
      </c>
    </row>
    <row r="2024" spans="1:27" s="35" customFormat="1">
      <c r="A2024" s="44" t="s">
        <v>100</v>
      </c>
      <c r="B2024" s="44" t="str">
        <f>VLOOKUP(A2024,'CENTROS DE COSTOS'!A:D,2,0)</f>
        <v>0036-0006</v>
      </c>
      <c r="C2024" s="44" t="str">
        <f>VLOOKUP(A2024,'CENTROS DE COSTOS'!A:D,3,0)</f>
        <v>Wompi Oriente</v>
      </c>
      <c r="D2024" s="44">
        <v>50150</v>
      </c>
      <c r="E2024" s="44">
        <v>2934597</v>
      </c>
      <c r="F2024" s="44">
        <v>48732</v>
      </c>
      <c r="G2024" s="44" t="s">
        <v>35</v>
      </c>
      <c r="H2024" s="44" t="s">
        <v>816</v>
      </c>
      <c r="I2024" s="44" t="s">
        <v>821</v>
      </c>
      <c r="J2024" s="44" t="s">
        <v>9556</v>
      </c>
      <c r="K2024" s="44" t="s">
        <v>1174</v>
      </c>
      <c r="L2024" s="44" t="s">
        <v>9557</v>
      </c>
      <c r="M2024" s="52">
        <v>45957.333333333336</v>
      </c>
      <c r="N2024" s="52">
        <v>45958.665277777778</v>
      </c>
      <c r="O2024" s="44" t="s">
        <v>37</v>
      </c>
      <c r="P2024" s="44" t="s">
        <v>37</v>
      </c>
      <c r="Q2024" s="44" t="s">
        <v>3805</v>
      </c>
      <c r="R2024" s="44" t="s">
        <v>3806</v>
      </c>
      <c r="S2024" s="44" t="s">
        <v>9558</v>
      </c>
      <c r="T2024" s="44" t="s">
        <v>3828</v>
      </c>
      <c r="U2024" s="44">
        <v>32</v>
      </c>
      <c r="V2024" s="44" t="s">
        <v>43</v>
      </c>
      <c r="W2024" s="44" t="str">
        <f>VLOOKUP(D2024,TIPOLOGIA!A:F,6,0)</f>
        <v>TERRESTRE</v>
      </c>
      <c r="X2024" s="44" t="s">
        <v>3928</v>
      </c>
      <c r="Y2024" s="44">
        <v>1</v>
      </c>
      <c r="Z2024" s="63">
        <f>IF(T2024="SOPORTE_TELEFÓNICO",'TARIFAS 2025'!$B$14,IF(V2024="PRINCIPAL",'TARIFAS 2025'!$B$11,IF(V2024="INTERMEDIA",'TARIFAS 2025'!$C$11,IF(V2024="LEJANA",'TARIFAS 2025'!$D$11))))</f>
        <v>36351</v>
      </c>
      <c r="AA2024" s="63">
        <f t="shared" si="32"/>
        <v>36351</v>
      </c>
    </row>
    <row r="2025" spans="1:27" s="35" customFormat="1">
      <c r="A2025" s="44" t="s">
        <v>83</v>
      </c>
      <c r="B2025" s="44" t="str">
        <f>VLOOKUP(A2025,'CENTROS DE COSTOS'!A:D,2,0)</f>
        <v>0036-0007</v>
      </c>
      <c r="C2025" s="44" t="str">
        <f>VLOOKUP(A2025,'CENTROS DE COSTOS'!A:D,3,0)</f>
        <v>Wompi Santander</v>
      </c>
      <c r="D2025" s="44">
        <v>54001</v>
      </c>
      <c r="E2025" s="44">
        <v>2942292</v>
      </c>
      <c r="F2025" s="44">
        <v>22935</v>
      </c>
      <c r="G2025" s="44" t="s">
        <v>35</v>
      </c>
      <c r="H2025" s="44" t="s">
        <v>893</v>
      </c>
      <c r="I2025" s="44" t="s">
        <v>83</v>
      </c>
      <c r="J2025" s="44" t="s">
        <v>9559</v>
      </c>
      <c r="K2025" s="44" t="s">
        <v>1174</v>
      </c>
      <c r="L2025" s="44" t="s">
        <v>9560</v>
      </c>
      <c r="M2025" s="52">
        <v>45957.684027777781</v>
      </c>
      <c r="N2025" s="52">
        <v>45958.667361111111</v>
      </c>
      <c r="O2025" s="44" t="s">
        <v>37</v>
      </c>
      <c r="P2025" s="44" t="s">
        <v>37</v>
      </c>
      <c r="Q2025" s="44" t="s">
        <v>3805</v>
      </c>
      <c r="R2025" s="44" t="s">
        <v>3806</v>
      </c>
      <c r="S2025" s="44" t="s">
        <v>9561</v>
      </c>
      <c r="T2025" s="44" t="s">
        <v>1178</v>
      </c>
      <c r="U2025" s="44">
        <v>64</v>
      </c>
      <c r="V2025" s="44" t="s">
        <v>42</v>
      </c>
      <c r="W2025" s="44" t="str">
        <f>VLOOKUP(D2025,TIPOLOGIA!A:F,6,0)</f>
        <v>TERRESTRE</v>
      </c>
      <c r="X2025" s="44" t="s">
        <v>5140</v>
      </c>
      <c r="Y2025" s="44">
        <v>1</v>
      </c>
      <c r="Z2025" s="63">
        <f>IF(T2025="SOPORTE_TELEFÓNICO",'TARIFAS 2025'!$B$14,IF(V2025="PRINCIPAL",'TARIFAS 2025'!$B$11,IF(V2025="INTERMEDIA",'TARIFAS 2025'!$C$11,IF(V2025="LEJANA",'TARIFAS 2025'!$D$11))))</f>
        <v>31419</v>
      </c>
      <c r="AA2025" s="63">
        <f t="shared" si="32"/>
        <v>31419</v>
      </c>
    </row>
    <row r="2026" spans="1:27" s="35" customFormat="1">
      <c r="A2026" s="44" t="s">
        <v>98</v>
      </c>
      <c r="B2026" s="44" t="str">
        <f>VLOOKUP(A2026,'CENTROS DE COSTOS'!A:D,2,0)</f>
        <v>0036-0007</v>
      </c>
      <c r="C2026" s="44" t="str">
        <f>VLOOKUP(A2026,'CENTROS DE COSTOS'!A:D,3,0)</f>
        <v>Wompi Santander</v>
      </c>
      <c r="D2026" s="44">
        <v>15407</v>
      </c>
      <c r="E2026" s="44">
        <v>2924084</v>
      </c>
      <c r="F2026" s="44">
        <v>71186</v>
      </c>
      <c r="G2026" s="44" t="s">
        <v>35</v>
      </c>
      <c r="H2026" s="44" t="s">
        <v>324</v>
      </c>
      <c r="I2026" s="44" t="s">
        <v>438</v>
      </c>
      <c r="J2026" s="44" t="s">
        <v>9562</v>
      </c>
      <c r="K2026" s="44" t="s">
        <v>1174</v>
      </c>
      <c r="L2026" s="44" t="s">
        <v>9563</v>
      </c>
      <c r="M2026" s="52">
        <v>45953.40347222222</v>
      </c>
      <c r="N2026" s="52">
        <v>45958.669444444444</v>
      </c>
      <c r="O2026" s="44" t="s">
        <v>37</v>
      </c>
      <c r="P2026" s="44" t="s">
        <v>37</v>
      </c>
      <c r="Q2026" s="44" t="s">
        <v>3805</v>
      </c>
      <c r="R2026" s="44" t="s">
        <v>3806</v>
      </c>
      <c r="S2026" s="44" t="s">
        <v>9564</v>
      </c>
      <c r="T2026" s="44" t="s">
        <v>1178</v>
      </c>
      <c r="U2026" s="44">
        <v>16</v>
      </c>
      <c r="V2026" s="44" t="s">
        <v>43</v>
      </c>
      <c r="W2026" s="44" t="str">
        <f>VLOOKUP(D2026,TIPOLOGIA!A:F,6,0)</f>
        <v>TERRESTRE</v>
      </c>
      <c r="X2026" s="44" t="s">
        <v>1286</v>
      </c>
      <c r="Y2026" s="44">
        <v>1</v>
      </c>
      <c r="Z2026" s="63">
        <f>IF(T2026="SOPORTE_TELEFÓNICO",'TARIFAS 2025'!$B$14,IF(V2026="PRINCIPAL",'TARIFAS 2025'!$B$11,IF(V2026="INTERMEDIA",'TARIFAS 2025'!$C$11,IF(V2026="LEJANA",'TARIFAS 2025'!$D$11))))</f>
        <v>36351</v>
      </c>
      <c r="AA2026" s="63">
        <f t="shared" si="32"/>
        <v>36351</v>
      </c>
    </row>
    <row r="2027" spans="1:27" s="35" customFormat="1">
      <c r="A2027" s="44" t="s">
        <v>94</v>
      </c>
      <c r="B2027" s="44" t="str">
        <f>VLOOKUP(A2027,'CENTROS DE COSTOS'!A:D,2,0)</f>
        <v>0036-0002</v>
      </c>
      <c r="C2027" s="44" t="str">
        <f>VLOOKUP(A2027,'CENTROS DE COSTOS'!A:D,3,0)</f>
        <v>Wompi Eje Cafetero</v>
      </c>
      <c r="D2027" s="44">
        <v>63130</v>
      </c>
      <c r="E2027" s="44">
        <v>2939762</v>
      </c>
      <c r="F2027" s="44">
        <v>50393</v>
      </c>
      <c r="G2027" s="44" t="s">
        <v>35</v>
      </c>
      <c r="H2027" s="44" t="s">
        <v>941</v>
      </c>
      <c r="I2027" s="44" t="s">
        <v>942</v>
      </c>
      <c r="J2027" s="44" t="s">
        <v>9565</v>
      </c>
      <c r="K2027" s="44" t="s">
        <v>1174</v>
      </c>
      <c r="L2027" s="44" t="s">
        <v>9566</v>
      </c>
      <c r="M2027" s="52">
        <v>45957.496527777781</v>
      </c>
      <c r="N2027" s="52">
        <v>45958.671527777777</v>
      </c>
      <c r="O2027" s="44" t="s">
        <v>37</v>
      </c>
      <c r="P2027" s="44" t="s">
        <v>37</v>
      </c>
      <c r="Q2027" s="44" t="s">
        <v>3805</v>
      </c>
      <c r="R2027" s="44" t="s">
        <v>3806</v>
      </c>
      <c r="S2027" s="44" t="s">
        <v>9567</v>
      </c>
      <c r="T2027" s="44" t="s">
        <v>1178</v>
      </c>
      <c r="U2027" s="44">
        <v>40</v>
      </c>
      <c r="V2027" s="44" t="s">
        <v>43</v>
      </c>
      <c r="W2027" s="44" t="str">
        <f>VLOOKUP(D2027,TIPOLOGIA!A:F,6,0)</f>
        <v>TERRESTRE</v>
      </c>
      <c r="X2027" s="44" t="s">
        <v>2464</v>
      </c>
      <c r="Y2027" s="44">
        <v>1</v>
      </c>
      <c r="Z2027" s="63">
        <f>IF(T2027="SOPORTE_TELEFÓNICO",'TARIFAS 2025'!$B$14,IF(V2027="PRINCIPAL",'TARIFAS 2025'!$B$11,IF(V2027="INTERMEDIA",'TARIFAS 2025'!$C$11,IF(V2027="LEJANA",'TARIFAS 2025'!$D$11))))</f>
        <v>36351</v>
      </c>
      <c r="AA2027" s="63">
        <f t="shared" si="32"/>
        <v>36351</v>
      </c>
    </row>
    <row r="2028" spans="1:27" s="35" customFormat="1">
      <c r="A2028" s="44" t="s">
        <v>73</v>
      </c>
      <c r="B2028" s="44" t="str">
        <f>VLOOKUP(A2028,'CENTROS DE COSTOS'!A:D,2,0)</f>
        <v>0036-0004</v>
      </c>
      <c r="C2028" s="44" t="str">
        <f>VLOOKUP(A2028,'CENTROS DE COSTOS'!A:D,3,0)</f>
        <v>Wompi Centro</v>
      </c>
      <c r="D2028" s="44">
        <v>25754</v>
      </c>
      <c r="E2028" s="44">
        <v>2938306</v>
      </c>
      <c r="F2028" s="44">
        <v>77823</v>
      </c>
      <c r="G2028" s="44" t="s">
        <v>35</v>
      </c>
      <c r="H2028" s="44" t="s">
        <v>620</v>
      </c>
      <c r="I2028" s="44" t="s">
        <v>700</v>
      </c>
      <c r="J2028" s="44" t="s">
        <v>3309</v>
      </c>
      <c r="K2028" s="44" t="s">
        <v>1174</v>
      </c>
      <c r="L2028" s="44" t="s">
        <v>9568</v>
      </c>
      <c r="M2028" s="52">
        <v>45957.413888888892</v>
      </c>
      <c r="N2028" s="52">
        <v>45958.902777777781</v>
      </c>
      <c r="O2028" s="44" t="s">
        <v>37</v>
      </c>
      <c r="P2028" s="44" t="s">
        <v>37</v>
      </c>
      <c r="Q2028" s="44" t="s">
        <v>3805</v>
      </c>
      <c r="R2028" s="44" t="s">
        <v>3806</v>
      </c>
      <c r="S2028" s="44" t="s">
        <v>9569</v>
      </c>
      <c r="T2028" s="44" t="s">
        <v>1178</v>
      </c>
      <c r="U2028" s="44">
        <v>32</v>
      </c>
      <c r="V2028" s="44" t="s">
        <v>42</v>
      </c>
      <c r="W2028" s="44" t="str">
        <f>VLOOKUP(D2028,TIPOLOGIA!A:F,6,0)</f>
        <v>TERRESTRE</v>
      </c>
      <c r="X2028" s="44" t="s">
        <v>1874</v>
      </c>
      <c r="Y2028" s="44">
        <v>1</v>
      </c>
      <c r="Z2028" s="63">
        <f>IF(T2028="SOPORTE_TELEFÓNICO",'TARIFAS 2025'!$B$14,IF(V2028="PRINCIPAL",'TARIFAS 2025'!$B$11,IF(V2028="INTERMEDIA",'TARIFAS 2025'!$C$11,IF(V2028="LEJANA",'TARIFAS 2025'!$D$11))))</f>
        <v>31419</v>
      </c>
      <c r="AA2028" s="63">
        <f t="shared" si="32"/>
        <v>31419</v>
      </c>
    </row>
    <row r="2029" spans="1:27" s="35" customFormat="1">
      <c r="A2029" s="44" t="s">
        <v>91</v>
      </c>
      <c r="B2029" s="44" t="str">
        <f>VLOOKUP(A2029,'CENTROS DE COSTOS'!A:D,2,0)</f>
        <v>0036-0001</v>
      </c>
      <c r="C2029" s="44" t="str">
        <f>VLOOKUP(A2029,'CENTROS DE COSTOS'!A:D,3,0)</f>
        <v>Wompi Costa</v>
      </c>
      <c r="D2029" s="44">
        <v>23001</v>
      </c>
      <c r="E2029" s="44">
        <v>2940883</v>
      </c>
      <c r="F2029" s="44">
        <v>59839</v>
      </c>
      <c r="G2029" s="44" t="s">
        <v>35</v>
      </c>
      <c r="H2029" s="44" t="s">
        <v>278</v>
      </c>
      <c r="I2029" s="44" t="s">
        <v>91</v>
      </c>
      <c r="J2029" s="44" t="s">
        <v>9570</v>
      </c>
      <c r="K2029" s="44" t="s">
        <v>1174</v>
      </c>
      <c r="L2029" s="44" t="s">
        <v>9571</v>
      </c>
      <c r="M2029" s="52">
        <v>45957.611111111109</v>
      </c>
      <c r="N2029" s="52">
        <v>45959.3</v>
      </c>
      <c r="O2029" s="44" t="s">
        <v>37</v>
      </c>
      <c r="P2029" s="44" t="s">
        <v>37</v>
      </c>
      <c r="Q2029" s="44" t="s">
        <v>3805</v>
      </c>
      <c r="R2029" s="44" t="s">
        <v>3806</v>
      </c>
      <c r="S2029" s="44" t="s">
        <v>9572</v>
      </c>
      <c r="T2029" s="44" t="s">
        <v>1178</v>
      </c>
      <c r="U2029" s="44">
        <v>64</v>
      </c>
      <c r="V2029" s="44" t="s">
        <v>42</v>
      </c>
      <c r="W2029" s="44" t="str">
        <f>VLOOKUP(D2029,TIPOLOGIA!A:F,6,0)</f>
        <v>TERRESTRE</v>
      </c>
      <c r="X2029" s="44" t="s">
        <v>3359</v>
      </c>
      <c r="Y2029" s="44">
        <v>1</v>
      </c>
      <c r="Z2029" s="63">
        <f>IF(T2029="SOPORTE_TELEFÓNICO",'TARIFAS 2025'!$B$14,IF(V2029="PRINCIPAL",'TARIFAS 2025'!$B$11,IF(V2029="INTERMEDIA",'TARIFAS 2025'!$C$11,IF(V2029="LEJANA",'TARIFAS 2025'!$D$11))))</f>
        <v>31419</v>
      </c>
      <c r="AA2029" s="63">
        <f t="shared" si="32"/>
        <v>31419</v>
      </c>
    </row>
    <row r="2030" spans="1:27" s="35" customFormat="1">
      <c r="A2030" s="44" t="s">
        <v>79</v>
      </c>
      <c r="B2030" s="44" t="str">
        <f>VLOOKUP(A2030,'CENTROS DE COSTOS'!A:D,2,0)</f>
        <v>0036-0003</v>
      </c>
      <c r="C2030" s="44" t="str">
        <f>VLOOKUP(A2030,'CENTROS DE COSTOS'!A:D,3,0)</f>
        <v>Wompi Suroccidente</v>
      </c>
      <c r="D2030" s="44">
        <v>76520</v>
      </c>
      <c r="E2030" s="44">
        <v>2941022</v>
      </c>
      <c r="F2030" s="44">
        <v>38171</v>
      </c>
      <c r="G2030" s="44" t="s">
        <v>35</v>
      </c>
      <c r="H2030" s="44" t="s">
        <v>1103</v>
      </c>
      <c r="I2030" s="44" t="s">
        <v>1124</v>
      </c>
      <c r="J2030" s="44" t="s">
        <v>9573</v>
      </c>
      <c r="K2030" s="44" t="s">
        <v>1174</v>
      </c>
      <c r="L2030" s="44" t="s">
        <v>9574</v>
      </c>
      <c r="M2030" s="52">
        <v>45957.601388888892</v>
      </c>
      <c r="N2030" s="52">
        <v>45959.300694444442</v>
      </c>
      <c r="O2030" s="44" t="s">
        <v>37</v>
      </c>
      <c r="P2030" s="44" t="s">
        <v>37</v>
      </c>
      <c r="Q2030" s="44" t="s">
        <v>3805</v>
      </c>
      <c r="R2030" s="44" t="s">
        <v>3806</v>
      </c>
      <c r="S2030" s="44" t="s">
        <v>9575</v>
      </c>
      <c r="T2030" s="44" t="s">
        <v>1178</v>
      </c>
      <c r="U2030" s="44">
        <v>32</v>
      </c>
      <c r="V2030" s="44" t="s">
        <v>42</v>
      </c>
      <c r="W2030" s="44" t="str">
        <f>VLOOKUP(D2030,TIPOLOGIA!A:F,6,0)</f>
        <v>TERRESTRE</v>
      </c>
      <c r="X2030" s="44" t="s">
        <v>3928</v>
      </c>
      <c r="Y2030" s="44">
        <v>1</v>
      </c>
      <c r="Z2030" s="63">
        <f>IF(T2030="SOPORTE_TELEFÓNICO",'TARIFAS 2025'!$B$14,IF(V2030="PRINCIPAL",'TARIFAS 2025'!$B$11,IF(V2030="INTERMEDIA",'TARIFAS 2025'!$C$11,IF(V2030="LEJANA",'TARIFAS 2025'!$D$11))))</f>
        <v>31419</v>
      </c>
      <c r="AA2030" s="63">
        <f t="shared" si="32"/>
        <v>31419</v>
      </c>
    </row>
    <row r="2031" spans="1:27" s="35" customFormat="1">
      <c r="A2031" s="44" t="s">
        <v>100</v>
      </c>
      <c r="B2031" s="44" t="str">
        <f>VLOOKUP(A2031,'CENTROS DE COSTOS'!A:D,2,0)</f>
        <v>0036-0006</v>
      </c>
      <c r="C2031" s="44" t="str">
        <f>VLOOKUP(A2031,'CENTROS DE COSTOS'!A:D,3,0)</f>
        <v>Wompi Oriente</v>
      </c>
      <c r="D2031" s="44">
        <v>50001</v>
      </c>
      <c r="E2031" s="44">
        <v>2939876</v>
      </c>
      <c r="F2031" s="44">
        <v>76778</v>
      </c>
      <c r="G2031" s="44" t="s">
        <v>35</v>
      </c>
      <c r="H2031" s="44" t="s">
        <v>816</v>
      </c>
      <c r="I2031" s="44" t="s">
        <v>100</v>
      </c>
      <c r="J2031" s="44" t="s">
        <v>9576</v>
      </c>
      <c r="K2031" s="44" t="s">
        <v>1174</v>
      </c>
      <c r="L2031" s="44" t="s">
        <v>9577</v>
      </c>
      <c r="M2031" s="52">
        <v>45957.496527777781</v>
      </c>
      <c r="N2031" s="52">
        <v>45959.302083333336</v>
      </c>
      <c r="O2031" s="44" t="s">
        <v>37</v>
      </c>
      <c r="P2031" s="44" t="s">
        <v>37</v>
      </c>
      <c r="Q2031" s="44" t="s">
        <v>3805</v>
      </c>
      <c r="R2031" s="44" t="s">
        <v>3806</v>
      </c>
      <c r="S2031" s="44" t="s">
        <v>9578</v>
      </c>
      <c r="T2031" s="44" t="s">
        <v>1178</v>
      </c>
      <c r="U2031" s="44">
        <v>24</v>
      </c>
      <c r="V2031" s="44" t="s">
        <v>42</v>
      </c>
      <c r="W2031" s="44" t="str">
        <f>VLOOKUP(D2031,TIPOLOGIA!A:F,6,0)</f>
        <v>TERRESTRE</v>
      </c>
      <c r="X2031" s="44" t="s">
        <v>2407</v>
      </c>
      <c r="Y2031" s="44">
        <v>1</v>
      </c>
      <c r="Z2031" s="63">
        <f>IF(T2031="SOPORTE_TELEFÓNICO",'TARIFAS 2025'!$B$14,IF(V2031="PRINCIPAL",'TARIFAS 2025'!$B$11,IF(V2031="INTERMEDIA",'TARIFAS 2025'!$C$11,IF(V2031="LEJANA",'TARIFAS 2025'!$D$11))))</f>
        <v>31419</v>
      </c>
      <c r="AA2031" s="63">
        <f t="shared" si="32"/>
        <v>31419</v>
      </c>
    </row>
    <row r="2032" spans="1:27" s="35" customFormat="1">
      <c r="A2032" s="44" t="s">
        <v>97</v>
      </c>
      <c r="B2032" s="44" t="str">
        <f>VLOOKUP(A2032,'CENTROS DE COSTOS'!A:D,2,0)</f>
        <v>0036-0001</v>
      </c>
      <c r="C2032" s="44" t="str">
        <f>VLOOKUP(A2032,'CENTROS DE COSTOS'!A:D,3,0)</f>
        <v>Wompi Costa</v>
      </c>
      <c r="D2032" s="44">
        <v>70001</v>
      </c>
      <c r="E2032" s="44">
        <v>2925984</v>
      </c>
      <c r="F2032" s="44">
        <v>78617</v>
      </c>
      <c r="G2032" s="44" t="s">
        <v>35</v>
      </c>
      <c r="H2032" s="44" t="s">
        <v>506</v>
      </c>
      <c r="I2032" s="44" t="s">
        <v>97</v>
      </c>
      <c r="J2032" s="44" t="s">
        <v>9579</v>
      </c>
      <c r="K2032" s="44" t="s">
        <v>1174</v>
      </c>
      <c r="L2032" s="44" t="s">
        <v>9580</v>
      </c>
      <c r="M2032" s="52">
        <v>45953.51458333333</v>
      </c>
      <c r="N2032" s="52">
        <v>45959.304861111108</v>
      </c>
      <c r="O2032" s="44" t="s">
        <v>37</v>
      </c>
      <c r="P2032" s="44" t="s">
        <v>37</v>
      </c>
      <c r="Q2032" s="44" t="s">
        <v>3805</v>
      </c>
      <c r="R2032" s="44" t="s">
        <v>3806</v>
      </c>
      <c r="S2032" s="44" t="s">
        <v>9581</v>
      </c>
      <c r="T2032" s="44" t="s">
        <v>1178</v>
      </c>
      <c r="U2032" s="44">
        <v>16</v>
      </c>
      <c r="V2032" s="44" t="s">
        <v>42</v>
      </c>
      <c r="W2032" s="44" t="str">
        <f>VLOOKUP(D2032,TIPOLOGIA!A:F,6,0)</f>
        <v>TERRESTRE</v>
      </c>
      <c r="X2032" s="44" t="s">
        <v>5140</v>
      </c>
      <c r="Y2032" s="44">
        <v>1</v>
      </c>
      <c r="Z2032" s="63">
        <f>IF(T2032="SOPORTE_TELEFÓNICO",'TARIFAS 2025'!$B$14,IF(V2032="PRINCIPAL",'TARIFAS 2025'!$B$11,IF(V2032="INTERMEDIA",'TARIFAS 2025'!$C$11,IF(V2032="LEJANA",'TARIFAS 2025'!$D$11))))</f>
        <v>31419</v>
      </c>
      <c r="AA2032" s="63">
        <f t="shared" si="32"/>
        <v>31419</v>
      </c>
    </row>
    <row r="2033" spans="1:27" s="35" customFormat="1">
      <c r="A2033" s="44" t="s">
        <v>79</v>
      </c>
      <c r="B2033" s="44" t="str">
        <f>VLOOKUP(A2033,'CENTROS DE COSTOS'!A:D,2,0)</f>
        <v>0036-0003</v>
      </c>
      <c r="C2033" s="44" t="str">
        <f>VLOOKUP(A2033,'CENTROS DE COSTOS'!A:D,3,0)</f>
        <v>Wompi Suroccidente</v>
      </c>
      <c r="D2033" s="44">
        <v>19001</v>
      </c>
      <c r="E2033" s="44">
        <v>2916841</v>
      </c>
      <c r="F2033" s="44">
        <v>38611</v>
      </c>
      <c r="G2033" s="44" t="s">
        <v>35</v>
      </c>
      <c r="H2033" s="44" t="s">
        <v>500</v>
      </c>
      <c r="I2033" s="44" t="s">
        <v>95</v>
      </c>
      <c r="J2033" s="44" t="s">
        <v>9582</v>
      </c>
      <c r="K2033" s="44" t="s">
        <v>1174</v>
      </c>
      <c r="L2033" s="44" t="s">
        <v>9583</v>
      </c>
      <c r="M2033" s="52">
        <v>45952.333333333336</v>
      </c>
      <c r="N2033" s="52">
        <v>45959.324305555558</v>
      </c>
      <c r="O2033" s="44" t="s">
        <v>37</v>
      </c>
      <c r="P2033" s="44" t="s">
        <v>37</v>
      </c>
      <c r="Q2033" s="44" t="s">
        <v>3805</v>
      </c>
      <c r="R2033" s="44" t="s">
        <v>3806</v>
      </c>
      <c r="S2033" s="44" t="s">
        <v>9584</v>
      </c>
      <c r="T2033" s="44" t="s">
        <v>1178</v>
      </c>
      <c r="U2033" s="44">
        <v>64</v>
      </c>
      <c r="V2033" s="44" t="s">
        <v>44</v>
      </c>
      <c r="W2033" s="44" t="str">
        <f>VLOOKUP(D2033,TIPOLOGIA!A:F,6,0)</f>
        <v>TERRESTRE</v>
      </c>
      <c r="X2033" s="44" t="s">
        <v>1199</v>
      </c>
      <c r="Y2033" s="44">
        <v>1</v>
      </c>
      <c r="Z2033" s="63">
        <f>IF(T2033="SOPORTE_TELEFÓNICO",'TARIFAS 2025'!$B$14,IF(V2033="PRINCIPAL",'TARIFAS 2025'!$B$11,IF(V2033="INTERMEDIA",'TARIFAS 2025'!$C$11,IF(V2033="LEJANA",'TARIFAS 2025'!$D$11))))</f>
        <v>40250</v>
      </c>
      <c r="AA2033" s="63">
        <f t="shared" si="32"/>
        <v>40250</v>
      </c>
    </row>
    <row r="2034" spans="1:27" s="35" customFormat="1">
      <c r="A2034" s="44" t="s">
        <v>82</v>
      </c>
      <c r="B2034" s="44" t="str">
        <f>VLOOKUP(A2034,'CENTROS DE COSTOS'!A:D,2,0)</f>
        <v>0036-0001</v>
      </c>
      <c r="C2034" s="44" t="str">
        <f>VLOOKUP(A2034,'CENTROS DE COSTOS'!A:D,3,0)</f>
        <v>Wompi Costa</v>
      </c>
      <c r="D2034" s="44">
        <v>13001</v>
      </c>
      <c r="E2034" s="44">
        <v>2917910</v>
      </c>
      <c r="F2034" s="44">
        <v>47372</v>
      </c>
      <c r="G2034" s="44" t="s">
        <v>35</v>
      </c>
      <c r="H2034" s="44" t="s">
        <v>277</v>
      </c>
      <c r="I2034" s="44" t="s">
        <v>82</v>
      </c>
      <c r="J2034" s="44" t="s">
        <v>9585</v>
      </c>
      <c r="K2034" s="44" t="s">
        <v>1174</v>
      </c>
      <c r="L2034" s="44" t="s">
        <v>9586</v>
      </c>
      <c r="M2034" s="52">
        <v>45952.376388888886</v>
      </c>
      <c r="N2034" s="52">
        <v>45959.363194444442</v>
      </c>
      <c r="O2034" s="44" t="s">
        <v>37</v>
      </c>
      <c r="P2034" s="44" t="s">
        <v>37</v>
      </c>
      <c r="Q2034" s="44" t="s">
        <v>3805</v>
      </c>
      <c r="R2034" s="44" t="s">
        <v>3806</v>
      </c>
      <c r="S2034" s="44" t="s">
        <v>9587</v>
      </c>
      <c r="T2034" s="44" t="s">
        <v>1178</v>
      </c>
      <c r="U2034" s="44">
        <v>64</v>
      </c>
      <c r="V2034" s="44" t="s">
        <v>42</v>
      </c>
      <c r="W2034" s="44" t="str">
        <f>VLOOKUP(D2034,TIPOLOGIA!A:F,6,0)</f>
        <v>TERRESTRE</v>
      </c>
      <c r="X2034" s="44" t="s">
        <v>9588</v>
      </c>
      <c r="Y2034" s="44">
        <v>1</v>
      </c>
      <c r="Z2034" s="63">
        <f>IF(T2034="SOPORTE_TELEFÓNICO",'TARIFAS 2025'!$B$14,IF(V2034="PRINCIPAL",'TARIFAS 2025'!$B$11,IF(V2034="INTERMEDIA",'TARIFAS 2025'!$C$11,IF(V2034="LEJANA",'TARIFAS 2025'!$D$11))))</f>
        <v>31419</v>
      </c>
      <c r="AA2034" s="63">
        <f t="shared" si="32"/>
        <v>31419</v>
      </c>
    </row>
    <row r="2035" spans="1:27" s="35" customFormat="1">
      <c r="A2035" s="44" t="s">
        <v>73</v>
      </c>
      <c r="B2035" s="44" t="str">
        <f>VLOOKUP(A2035,'CENTROS DE COSTOS'!A:D,2,0)</f>
        <v>0036-0004</v>
      </c>
      <c r="C2035" s="44" t="str">
        <f>VLOOKUP(A2035,'CENTROS DE COSTOS'!A:D,3,0)</f>
        <v>Wompi Centro</v>
      </c>
      <c r="D2035" s="44">
        <v>25743</v>
      </c>
      <c r="E2035" s="44">
        <v>2921964</v>
      </c>
      <c r="F2035" s="44">
        <v>56840</v>
      </c>
      <c r="G2035" s="44" t="s">
        <v>35</v>
      </c>
      <c r="H2035" s="44" t="s">
        <v>620</v>
      </c>
      <c r="I2035" s="44" t="s">
        <v>698</v>
      </c>
      <c r="J2035" s="44" t="s">
        <v>3559</v>
      </c>
      <c r="K2035" s="44" t="s">
        <v>1174</v>
      </c>
      <c r="L2035" s="44" t="s">
        <v>9589</v>
      </c>
      <c r="M2035" s="52">
        <v>45952.695138888892</v>
      </c>
      <c r="N2035" s="52">
        <v>45959.37222222222</v>
      </c>
      <c r="O2035" s="44" t="s">
        <v>37</v>
      </c>
      <c r="P2035" s="44" t="s">
        <v>37</v>
      </c>
      <c r="Q2035" s="44" t="s">
        <v>3805</v>
      </c>
      <c r="R2035" s="44" t="s">
        <v>3806</v>
      </c>
      <c r="S2035" s="44" t="s">
        <v>9590</v>
      </c>
      <c r="T2035" s="44" t="s">
        <v>3828</v>
      </c>
      <c r="U2035" s="44">
        <v>64</v>
      </c>
      <c r="V2035" s="44" t="s">
        <v>43</v>
      </c>
      <c r="W2035" s="44" t="str">
        <f>VLOOKUP(D2035,TIPOLOGIA!A:F,6,0)</f>
        <v>TERRESTRE</v>
      </c>
      <c r="X2035" s="44" t="s">
        <v>2171</v>
      </c>
      <c r="Y2035" s="44">
        <v>1</v>
      </c>
      <c r="Z2035" s="63">
        <f>IF(T2035="SOPORTE_TELEFÓNICO",'TARIFAS 2025'!$B$14,IF(V2035="PRINCIPAL",'TARIFAS 2025'!$B$11,IF(V2035="INTERMEDIA",'TARIFAS 2025'!$C$11,IF(V2035="LEJANA",'TARIFAS 2025'!$D$11))))</f>
        <v>36351</v>
      </c>
      <c r="AA2035" s="63">
        <f t="shared" si="32"/>
        <v>36351</v>
      </c>
    </row>
    <row r="2036" spans="1:27" s="35" customFormat="1">
      <c r="A2036" s="44" t="s">
        <v>73</v>
      </c>
      <c r="B2036" s="44" t="str">
        <f>VLOOKUP(A2036,'CENTROS DE COSTOS'!A:D,2,0)</f>
        <v>0036-0004</v>
      </c>
      <c r="C2036" s="44" t="str">
        <f>VLOOKUP(A2036,'CENTROS DE COSTOS'!A:D,3,0)</f>
        <v>Wompi Centro</v>
      </c>
      <c r="D2036" s="44">
        <v>25269</v>
      </c>
      <c r="E2036" s="44">
        <v>2923238</v>
      </c>
      <c r="F2036" s="44">
        <v>69881</v>
      </c>
      <c r="G2036" s="44" t="s">
        <v>35</v>
      </c>
      <c r="H2036" s="44" t="s">
        <v>620</v>
      </c>
      <c r="I2036" s="44" t="s">
        <v>649</v>
      </c>
      <c r="J2036" s="44" t="s">
        <v>9591</v>
      </c>
      <c r="K2036" s="44" t="s">
        <v>1174</v>
      </c>
      <c r="L2036" s="44" t="s">
        <v>9592</v>
      </c>
      <c r="M2036" s="52">
        <v>45953.333333333336</v>
      </c>
      <c r="N2036" s="52">
        <v>45959.375</v>
      </c>
      <c r="O2036" s="44" t="s">
        <v>37</v>
      </c>
      <c r="P2036" s="44" t="s">
        <v>37</v>
      </c>
      <c r="Q2036" s="44" t="s">
        <v>3805</v>
      </c>
      <c r="R2036" s="44" t="s">
        <v>3806</v>
      </c>
      <c r="S2036" s="44" t="s">
        <v>9593</v>
      </c>
      <c r="T2036" s="44" t="s">
        <v>3828</v>
      </c>
      <c r="U2036" s="44">
        <v>32</v>
      </c>
      <c r="V2036" s="44" t="s">
        <v>43</v>
      </c>
      <c r="W2036" s="44" t="str">
        <f>VLOOKUP(D2036,TIPOLOGIA!A:F,6,0)</f>
        <v>TERRESTRE</v>
      </c>
      <c r="X2036" s="44" t="s">
        <v>1451</v>
      </c>
      <c r="Y2036" s="44">
        <v>1</v>
      </c>
      <c r="Z2036" s="63">
        <f>IF(T2036="SOPORTE_TELEFÓNICO",'TARIFAS 2025'!$B$14,IF(V2036="PRINCIPAL",'TARIFAS 2025'!$B$11,IF(V2036="INTERMEDIA",'TARIFAS 2025'!$C$11,IF(V2036="LEJANA",'TARIFAS 2025'!$D$11))))</f>
        <v>36351</v>
      </c>
      <c r="AA2036" s="63">
        <f t="shared" si="32"/>
        <v>36351</v>
      </c>
    </row>
    <row r="2037" spans="1:27" s="35" customFormat="1">
      <c r="A2037" s="44" t="s">
        <v>73</v>
      </c>
      <c r="B2037" s="44" t="str">
        <f>VLOOKUP(A2037,'CENTROS DE COSTOS'!A:D,2,0)</f>
        <v>0036-0004</v>
      </c>
      <c r="C2037" s="44" t="str">
        <f>VLOOKUP(A2037,'CENTROS DE COSTOS'!A:D,3,0)</f>
        <v>Wompi Centro</v>
      </c>
      <c r="D2037" s="44">
        <v>25175</v>
      </c>
      <c r="E2037" s="44">
        <v>2926322</v>
      </c>
      <c r="F2037" s="44">
        <v>69981</v>
      </c>
      <c r="G2037" s="44" t="s">
        <v>35</v>
      </c>
      <c r="H2037" s="44" t="s">
        <v>620</v>
      </c>
      <c r="I2037" s="44" t="s">
        <v>640</v>
      </c>
      <c r="J2037" s="44" t="s">
        <v>9594</v>
      </c>
      <c r="K2037" s="44" t="s">
        <v>1174</v>
      </c>
      <c r="L2037" s="44" t="s">
        <v>9595</v>
      </c>
      <c r="M2037" s="52">
        <v>45953.554861111108</v>
      </c>
      <c r="N2037" s="52">
        <v>45959.375694444447</v>
      </c>
      <c r="O2037" s="44" t="s">
        <v>37</v>
      </c>
      <c r="P2037" s="44" t="s">
        <v>37</v>
      </c>
      <c r="Q2037" s="44" t="s">
        <v>3805</v>
      </c>
      <c r="R2037" s="44" t="s">
        <v>3806</v>
      </c>
      <c r="S2037" s="44" t="s">
        <v>9596</v>
      </c>
      <c r="T2037" s="44" t="s">
        <v>1178</v>
      </c>
      <c r="U2037" s="44">
        <v>24</v>
      </c>
      <c r="V2037" s="44" t="s">
        <v>43</v>
      </c>
      <c r="W2037" s="44" t="str">
        <f>VLOOKUP(D2037,TIPOLOGIA!A:F,6,0)</f>
        <v>TERRESTRE</v>
      </c>
      <c r="X2037" s="44" t="s">
        <v>3359</v>
      </c>
      <c r="Y2037" s="44">
        <v>1</v>
      </c>
      <c r="Z2037" s="63">
        <f>IF(T2037="SOPORTE_TELEFÓNICO",'TARIFAS 2025'!$B$14,IF(V2037="PRINCIPAL",'TARIFAS 2025'!$B$11,IF(V2037="INTERMEDIA",'TARIFAS 2025'!$C$11,IF(V2037="LEJANA",'TARIFAS 2025'!$D$11))))</f>
        <v>36351</v>
      </c>
      <c r="AA2037" s="63">
        <f t="shared" si="32"/>
        <v>36351</v>
      </c>
    </row>
    <row r="2038" spans="1:27" s="35" customFormat="1">
      <c r="A2038" s="44" t="s">
        <v>73</v>
      </c>
      <c r="B2038" s="44" t="str">
        <f>VLOOKUP(A2038,'CENTROS DE COSTOS'!A:D,2,0)</f>
        <v>0036-0004</v>
      </c>
      <c r="C2038" s="44" t="str">
        <f>VLOOKUP(A2038,'CENTROS DE COSTOS'!A:D,3,0)</f>
        <v>Wompi Centro</v>
      </c>
      <c r="D2038" s="44">
        <v>25001</v>
      </c>
      <c r="E2038" s="44">
        <v>2927035</v>
      </c>
      <c r="F2038" s="44">
        <v>10055</v>
      </c>
      <c r="G2038" s="44" t="s">
        <v>35</v>
      </c>
      <c r="H2038" s="44" t="s">
        <v>620</v>
      </c>
      <c r="I2038" s="44" t="s">
        <v>626</v>
      </c>
      <c r="J2038" s="44" t="s">
        <v>9597</v>
      </c>
      <c r="K2038" s="44" t="s">
        <v>1174</v>
      </c>
      <c r="L2038" s="44" t="s">
        <v>9598</v>
      </c>
      <c r="M2038" s="52">
        <v>45953.623611111114</v>
      </c>
      <c r="N2038" s="52">
        <v>45959.377083333333</v>
      </c>
      <c r="O2038" s="44" t="s">
        <v>37</v>
      </c>
      <c r="P2038" s="44" t="s">
        <v>37</v>
      </c>
      <c r="Q2038" s="44" t="s">
        <v>3805</v>
      </c>
      <c r="R2038" s="44" t="s">
        <v>3806</v>
      </c>
      <c r="S2038" s="44" t="s">
        <v>9599</v>
      </c>
      <c r="T2038" s="44" t="s">
        <v>1178</v>
      </c>
      <c r="U2038" s="44">
        <v>64</v>
      </c>
      <c r="V2038" s="44" t="s">
        <v>44</v>
      </c>
      <c r="W2038" s="44" t="str">
        <f>VLOOKUP(D2038,TIPOLOGIA!A:F,6,0)</f>
        <v>TERRESTRE</v>
      </c>
      <c r="X2038" s="44" t="s">
        <v>1309</v>
      </c>
      <c r="Y2038" s="44">
        <v>1</v>
      </c>
      <c r="Z2038" s="63">
        <f>IF(T2038="SOPORTE_TELEFÓNICO",'TARIFAS 2025'!$B$14,IF(V2038="PRINCIPAL",'TARIFAS 2025'!$B$11,IF(V2038="INTERMEDIA",'TARIFAS 2025'!$C$11,IF(V2038="LEJANA",'TARIFAS 2025'!$D$11))))</f>
        <v>40250</v>
      </c>
      <c r="AA2038" s="63">
        <f t="shared" si="32"/>
        <v>40250</v>
      </c>
    </row>
    <row r="2039" spans="1:27" s="35" customFormat="1">
      <c r="A2039" s="44" t="s">
        <v>73</v>
      </c>
      <c r="B2039" s="44" t="str">
        <f>VLOOKUP(A2039,'CENTROS DE COSTOS'!A:D,2,0)</f>
        <v>0036-0004</v>
      </c>
      <c r="C2039" s="44" t="str">
        <f>VLOOKUP(A2039,'CENTROS DE COSTOS'!A:D,3,0)</f>
        <v>Wompi Centro</v>
      </c>
      <c r="D2039" s="44">
        <v>25001</v>
      </c>
      <c r="E2039" s="44">
        <v>2927202</v>
      </c>
      <c r="F2039" s="44">
        <v>11022</v>
      </c>
      <c r="G2039" s="44" t="s">
        <v>35</v>
      </c>
      <c r="H2039" s="44" t="s">
        <v>620</v>
      </c>
      <c r="I2039" s="44" t="s">
        <v>626</v>
      </c>
      <c r="J2039" s="44" t="s">
        <v>9600</v>
      </c>
      <c r="K2039" s="44" t="s">
        <v>1174</v>
      </c>
      <c r="L2039" s="44" t="s">
        <v>9601</v>
      </c>
      <c r="M2039" s="52">
        <v>45953.632638888892</v>
      </c>
      <c r="N2039" s="52">
        <v>45959.378472222219</v>
      </c>
      <c r="O2039" s="44" t="s">
        <v>37</v>
      </c>
      <c r="P2039" s="44" t="s">
        <v>37</v>
      </c>
      <c r="Q2039" s="44" t="s">
        <v>3805</v>
      </c>
      <c r="R2039" s="44" t="s">
        <v>3806</v>
      </c>
      <c r="S2039" s="44" t="s">
        <v>9602</v>
      </c>
      <c r="T2039" s="44" t="s">
        <v>3828</v>
      </c>
      <c r="U2039" s="44">
        <v>64</v>
      </c>
      <c r="V2039" s="44" t="s">
        <v>44</v>
      </c>
      <c r="W2039" s="44" t="str">
        <f>VLOOKUP(D2039,TIPOLOGIA!A:F,6,0)</f>
        <v>TERRESTRE</v>
      </c>
      <c r="X2039" s="44" t="s">
        <v>3359</v>
      </c>
      <c r="Y2039" s="44">
        <v>1</v>
      </c>
      <c r="Z2039" s="63">
        <f>IF(T2039="SOPORTE_TELEFÓNICO",'TARIFAS 2025'!$B$14,IF(V2039="PRINCIPAL",'TARIFAS 2025'!$B$11,IF(V2039="INTERMEDIA",'TARIFAS 2025'!$C$11,IF(V2039="LEJANA",'TARIFAS 2025'!$D$11))))</f>
        <v>40250</v>
      </c>
      <c r="AA2039" s="63">
        <f t="shared" si="32"/>
        <v>40250</v>
      </c>
    </row>
    <row r="2040" spans="1:27" s="35" customFormat="1">
      <c r="A2040" s="44" t="s">
        <v>70</v>
      </c>
      <c r="B2040" s="44" t="str">
        <f>VLOOKUP(A2040,'CENTROS DE COSTOS'!A:D,2,0)</f>
        <v>0036-0001</v>
      </c>
      <c r="C2040" s="44" t="str">
        <f>VLOOKUP(A2040,'CENTROS DE COSTOS'!A:D,3,0)</f>
        <v>Wompi Costa</v>
      </c>
      <c r="D2040" s="44">
        <v>8436</v>
      </c>
      <c r="E2040" s="44">
        <v>2927719</v>
      </c>
      <c r="F2040" s="44">
        <v>56917</v>
      </c>
      <c r="G2040" s="44" t="s">
        <v>35</v>
      </c>
      <c r="H2040" s="44" t="s">
        <v>255</v>
      </c>
      <c r="I2040" s="44" t="s">
        <v>263</v>
      </c>
      <c r="J2040" s="44" t="s">
        <v>9603</v>
      </c>
      <c r="K2040" s="44" t="s">
        <v>1174</v>
      </c>
      <c r="L2040" s="44" t="s">
        <v>9604</v>
      </c>
      <c r="M2040" s="52">
        <v>45953.661805555559</v>
      </c>
      <c r="N2040" s="52">
        <v>45959.380555555559</v>
      </c>
      <c r="O2040" s="44" t="s">
        <v>37</v>
      </c>
      <c r="P2040" s="44" t="s">
        <v>37</v>
      </c>
      <c r="Q2040" s="44" t="s">
        <v>3805</v>
      </c>
      <c r="R2040" s="44" t="s">
        <v>3806</v>
      </c>
      <c r="S2040" s="44" t="s">
        <v>9605</v>
      </c>
      <c r="T2040" s="44" t="s">
        <v>3828</v>
      </c>
      <c r="U2040" s="44">
        <v>32</v>
      </c>
      <c r="V2040" s="44" t="s">
        <v>43</v>
      </c>
      <c r="W2040" s="44" t="str">
        <f>VLOOKUP(D2040,TIPOLOGIA!A:F,6,0)</f>
        <v>TERRESTRE</v>
      </c>
      <c r="X2040" s="44" t="s">
        <v>1309</v>
      </c>
      <c r="Y2040" s="44">
        <v>1</v>
      </c>
      <c r="Z2040" s="63">
        <f>IF(T2040="SOPORTE_TELEFÓNICO",'TARIFAS 2025'!$B$14,IF(V2040="PRINCIPAL",'TARIFAS 2025'!$B$11,IF(V2040="INTERMEDIA",'TARIFAS 2025'!$C$11,IF(V2040="LEJANA",'TARIFAS 2025'!$D$11))))</f>
        <v>36351</v>
      </c>
      <c r="AA2040" s="63">
        <f t="shared" si="32"/>
        <v>36351</v>
      </c>
    </row>
    <row r="2041" spans="1:27" s="35" customFormat="1">
      <c r="A2041" s="44" t="s">
        <v>79</v>
      </c>
      <c r="B2041" s="44" t="str">
        <f>VLOOKUP(A2041,'CENTROS DE COSTOS'!A:D,2,0)</f>
        <v>0036-0003</v>
      </c>
      <c r="C2041" s="44" t="str">
        <f>VLOOKUP(A2041,'CENTROS DE COSTOS'!A:D,3,0)</f>
        <v>Wompi Suroccidente</v>
      </c>
      <c r="D2041" s="44">
        <v>19573</v>
      </c>
      <c r="E2041" s="44">
        <v>2932078</v>
      </c>
      <c r="F2041" s="44">
        <v>63982</v>
      </c>
      <c r="G2041" s="44" t="s">
        <v>35</v>
      </c>
      <c r="H2041" s="44" t="s">
        <v>500</v>
      </c>
      <c r="I2041" s="44" t="s">
        <v>525</v>
      </c>
      <c r="J2041" s="44" t="s">
        <v>9606</v>
      </c>
      <c r="K2041" s="44" t="s">
        <v>1174</v>
      </c>
      <c r="L2041" s="44" t="s">
        <v>9607</v>
      </c>
      <c r="M2041" s="52">
        <v>45954.609722222223</v>
      </c>
      <c r="N2041" s="52">
        <v>45959.398611111108</v>
      </c>
      <c r="O2041" s="44" t="s">
        <v>37</v>
      </c>
      <c r="P2041" s="44" t="s">
        <v>37</v>
      </c>
      <c r="Q2041" s="44" t="s">
        <v>3805</v>
      </c>
      <c r="R2041" s="44" t="s">
        <v>3806</v>
      </c>
      <c r="S2041" s="44" t="s">
        <v>9608</v>
      </c>
      <c r="T2041" s="44" t="s">
        <v>3828</v>
      </c>
      <c r="U2041" s="44">
        <v>64</v>
      </c>
      <c r="V2041" s="44" t="s">
        <v>43</v>
      </c>
      <c r="W2041" s="44" t="str">
        <f>VLOOKUP(D2041,TIPOLOGIA!A:F,6,0)</f>
        <v>TERRESTRE</v>
      </c>
      <c r="X2041" s="44" t="s">
        <v>3658</v>
      </c>
      <c r="Y2041" s="44">
        <v>1</v>
      </c>
      <c r="Z2041" s="63">
        <f>IF(T2041="SOPORTE_TELEFÓNICO",'TARIFAS 2025'!$B$14,IF(V2041="PRINCIPAL",'TARIFAS 2025'!$B$11,IF(V2041="INTERMEDIA",'TARIFAS 2025'!$C$11,IF(V2041="LEJANA",'TARIFAS 2025'!$D$11))))</f>
        <v>36351</v>
      </c>
      <c r="AA2041" s="63">
        <f t="shared" si="32"/>
        <v>36351</v>
      </c>
    </row>
    <row r="2042" spans="1:27" s="35" customFormat="1">
      <c r="A2042" s="44" t="s">
        <v>90</v>
      </c>
      <c r="B2042" s="44" t="str">
        <f>VLOOKUP(A2042,'CENTROS DE COSTOS'!A:D,2,0)</f>
        <v>0036-0005</v>
      </c>
      <c r="C2042" s="44" t="str">
        <f>VLOOKUP(A2042,'CENTROS DE COSTOS'!A:D,3,0)</f>
        <v>Wompi Noroccidente</v>
      </c>
      <c r="D2042" s="44">
        <v>5001</v>
      </c>
      <c r="E2042" s="44">
        <v>2920143</v>
      </c>
      <c r="F2042" s="44">
        <v>13666</v>
      </c>
      <c r="G2042" s="44" t="s">
        <v>35</v>
      </c>
      <c r="H2042" s="44" t="s">
        <v>122</v>
      </c>
      <c r="I2042" s="44" t="s">
        <v>90</v>
      </c>
      <c r="J2042" s="44" t="s">
        <v>9609</v>
      </c>
      <c r="K2042" s="44" t="s">
        <v>1174</v>
      </c>
      <c r="L2042" s="44" t="s">
        <v>9610</v>
      </c>
      <c r="M2042" s="52">
        <v>45952.548611111109</v>
      </c>
      <c r="N2042" s="52">
        <v>45959.408333333333</v>
      </c>
      <c r="O2042" s="44" t="s">
        <v>37</v>
      </c>
      <c r="P2042" s="44" t="s">
        <v>37</v>
      </c>
      <c r="Q2042" s="44" t="s">
        <v>3805</v>
      </c>
      <c r="R2042" s="44" t="s">
        <v>3806</v>
      </c>
      <c r="S2042" s="44" t="s">
        <v>9611</v>
      </c>
      <c r="T2042" s="44" t="s">
        <v>1178</v>
      </c>
      <c r="U2042" s="44">
        <v>40</v>
      </c>
      <c r="V2042" s="44" t="s">
        <v>42</v>
      </c>
      <c r="W2042" s="44" t="str">
        <f>VLOOKUP(D2042,TIPOLOGIA!A:F,6,0)</f>
        <v>TERRESTRE</v>
      </c>
      <c r="X2042" s="44" t="s">
        <v>1485</v>
      </c>
      <c r="Y2042" s="44">
        <v>1</v>
      </c>
      <c r="Z2042" s="63">
        <f>IF(T2042="SOPORTE_TELEFÓNICO",'TARIFAS 2025'!$B$14,IF(V2042="PRINCIPAL",'TARIFAS 2025'!$B$11,IF(V2042="INTERMEDIA",'TARIFAS 2025'!$C$11,IF(V2042="LEJANA",'TARIFAS 2025'!$D$11))))</f>
        <v>31419</v>
      </c>
      <c r="AA2042" s="63">
        <f t="shared" si="32"/>
        <v>31419</v>
      </c>
    </row>
    <row r="2043" spans="1:27" s="35" customFormat="1">
      <c r="A2043" s="44" t="s">
        <v>90</v>
      </c>
      <c r="B2043" s="44" t="str">
        <f>VLOOKUP(A2043,'CENTROS DE COSTOS'!A:D,2,0)</f>
        <v>0036-0005</v>
      </c>
      <c r="C2043" s="44" t="str">
        <f>VLOOKUP(A2043,'CENTROS DE COSTOS'!A:D,3,0)</f>
        <v>Wompi Noroccidente</v>
      </c>
      <c r="D2043" s="44">
        <v>5088</v>
      </c>
      <c r="E2043" s="44">
        <v>2922395</v>
      </c>
      <c r="F2043" s="44">
        <v>30295</v>
      </c>
      <c r="G2043" s="44" t="s">
        <v>35</v>
      </c>
      <c r="H2043" s="44" t="s">
        <v>122</v>
      </c>
      <c r="I2043" s="44" t="s">
        <v>157</v>
      </c>
      <c r="J2043" s="44" t="s">
        <v>6115</v>
      </c>
      <c r="K2043" s="44" t="s">
        <v>1174</v>
      </c>
      <c r="L2043" s="44" t="s">
        <v>9612</v>
      </c>
      <c r="M2043" s="52">
        <v>45953.333333333336</v>
      </c>
      <c r="N2043" s="52">
        <v>45959.40902777778</v>
      </c>
      <c r="O2043" s="44" t="s">
        <v>37</v>
      </c>
      <c r="P2043" s="44" t="s">
        <v>37</v>
      </c>
      <c r="Q2043" s="44" t="s">
        <v>3805</v>
      </c>
      <c r="R2043" s="44" t="s">
        <v>3806</v>
      </c>
      <c r="S2043" s="44" t="s">
        <v>9613</v>
      </c>
      <c r="T2043" s="44" t="s">
        <v>1178</v>
      </c>
      <c r="U2043" s="44">
        <v>64</v>
      </c>
      <c r="V2043" s="44" t="s">
        <v>42</v>
      </c>
      <c r="W2043" s="44" t="str">
        <f>VLOOKUP(D2043,TIPOLOGIA!A:F,6,0)</f>
        <v>TERRESTRE</v>
      </c>
      <c r="X2043" s="44" t="s">
        <v>3837</v>
      </c>
      <c r="Y2043" s="44">
        <v>1</v>
      </c>
      <c r="Z2043" s="63">
        <f>IF(T2043="SOPORTE_TELEFÓNICO",'TARIFAS 2025'!$B$14,IF(V2043="PRINCIPAL",'TARIFAS 2025'!$B$11,IF(V2043="INTERMEDIA",'TARIFAS 2025'!$C$11,IF(V2043="LEJANA",'TARIFAS 2025'!$D$11))))</f>
        <v>31419</v>
      </c>
      <c r="AA2043" s="63">
        <f t="shared" si="32"/>
        <v>31419</v>
      </c>
    </row>
    <row r="2044" spans="1:27" s="35" customFormat="1">
      <c r="A2044" s="44" t="s">
        <v>90</v>
      </c>
      <c r="B2044" s="44" t="str">
        <f>VLOOKUP(A2044,'CENTROS DE COSTOS'!A:D,2,0)</f>
        <v>0036-0005</v>
      </c>
      <c r="C2044" s="44" t="str">
        <f>VLOOKUP(A2044,'CENTROS DE COSTOS'!A:D,3,0)</f>
        <v>Wompi Noroccidente</v>
      </c>
      <c r="D2044" s="44">
        <v>5001</v>
      </c>
      <c r="E2044" s="44">
        <v>2933529</v>
      </c>
      <c r="F2044" s="44">
        <v>79162</v>
      </c>
      <c r="G2044" s="44" t="s">
        <v>35</v>
      </c>
      <c r="H2044" s="44" t="s">
        <v>122</v>
      </c>
      <c r="I2044" s="44" t="s">
        <v>2044</v>
      </c>
      <c r="J2044" s="44" t="s">
        <v>9614</v>
      </c>
      <c r="K2044" s="44" t="s">
        <v>1174</v>
      </c>
      <c r="L2044" s="44" t="s">
        <v>9615</v>
      </c>
      <c r="M2044" s="52">
        <v>45957.333333333336</v>
      </c>
      <c r="N2044" s="52">
        <v>45959.409722222219</v>
      </c>
      <c r="O2044" s="44" t="s">
        <v>37</v>
      </c>
      <c r="P2044" s="44" t="s">
        <v>37</v>
      </c>
      <c r="Q2044" s="44" t="s">
        <v>3805</v>
      </c>
      <c r="R2044" s="44" t="s">
        <v>3806</v>
      </c>
      <c r="S2044" s="44" t="s">
        <v>9616</v>
      </c>
      <c r="T2044" s="44" t="s">
        <v>1178</v>
      </c>
      <c r="U2044" s="44">
        <v>32</v>
      </c>
      <c r="V2044" s="44" t="s">
        <v>42</v>
      </c>
      <c r="W2044" s="44" t="str">
        <f>VLOOKUP(D2044,TIPOLOGIA!A:F,6,0)</f>
        <v>TERRESTRE</v>
      </c>
      <c r="X2044" s="44" t="s">
        <v>3837</v>
      </c>
      <c r="Y2044" s="44">
        <v>1</v>
      </c>
      <c r="Z2044" s="63">
        <f>IF(T2044="SOPORTE_TELEFÓNICO",'TARIFAS 2025'!$B$14,IF(V2044="PRINCIPAL",'TARIFAS 2025'!$B$11,IF(V2044="INTERMEDIA",'TARIFAS 2025'!$C$11,IF(V2044="LEJANA",'TARIFAS 2025'!$D$11))))</f>
        <v>31419</v>
      </c>
      <c r="AA2044" s="63">
        <f t="shared" si="32"/>
        <v>31419</v>
      </c>
    </row>
    <row r="2045" spans="1:27" s="35" customFormat="1">
      <c r="A2045" s="44" t="s">
        <v>90</v>
      </c>
      <c r="B2045" s="44" t="str">
        <f>VLOOKUP(A2045,'CENTROS DE COSTOS'!A:D,2,0)</f>
        <v>0036-0005</v>
      </c>
      <c r="C2045" s="44" t="str">
        <f>VLOOKUP(A2045,'CENTROS DE COSTOS'!A:D,3,0)</f>
        <v>Wompi Noroccidente</v>
      </c>
      <c r="D2045" s="44">
        <v>5001</v>
      </c>
      <c r="E2045" s="44">
        <v>2935111</v>
      </c>
      <c r="F2045" s="44">
        <v>73717</v>
      </c>
      <c r="G2045" s="44" t="s">
        <v>35</v>
      </c>
      <c r="H2045" s="44" t="s">
        <v>122</v>
      </c>
      <c r="I2045" s="44" t="s">
        <v>90</v>
      </c>
      <c r="J2045" s="44" t="s">
        <v>3908</v>
      </c>
      <c r="K2045" s="44" t="s">
        <v>1174</v>
      </c>
      <c r="L2045" s="44" t="s">
        <v>9617</v>
      </c>
      <c r="M2045" s="52">
        <v>45957.333333333336</v>
      </c>
      <c r="N2045" s="52">
        <v>45959.410416666666</v>
      </c>
      <c r="O2045" s="44" t="s">
        <v>37</v>
      </c>
      <c r="P2045" s="44" t="s">
        <v>37</v>
      </c>
      <c r="Q2045" s="44" t="s">
        <v>3805</v>
      </c>
      <c r="R2045" s="44" t="s">
        <v>3806</v>
      </c>
      <c r="S2045" s="44" t="s">
        <v>9618</v>
      </c>
      <c r="T2045" s="44" t="s">
        <v>1178</v>
      </c>
      <c r="U2045" s="44">
        <v>56</v>
      </c>
      <c r="V2045" s="44" t="s">
        <v>42</v>
      </c>
      <c r="W2045" s="44" t="str">
        <f>VLOOKUP(D2045,TIPOLOGIA!A:F,6,0)</f>
        <v>TERRESTRE</v>
      </c>
      <c r="X2045" s="44" t="s">
        <v>3837</v>
      </c>
      <c r="Y2045" s="44">
        <v>1</v>
      </c>
      <c r="Z2045" s="63">
        <f>IF(T2045="SOPORTE_TELEFÓNICO",'TARIFAS 2025'!$B$14,IF(V2045="PRINCIPAL",'TARIFAS 2025'!$B$11,IF(V2045="INTERMEDIA",'TARIFAS 2025'!$C$11,IF(V2045="LEJANA",'TARIFAS 2025'!$D$11))))</f>
        <v>31419</v>
      </c>
      <c r="AA2045" s="63">
        <f t="shared" si="32"/>
        <v>31419</v>
      </c>
    </row>
    <row r="2046" spans="1:27" s="35" customFormat="1">
      <c r="A2046" s="44" t="s">
        <v>90</v>
      </c>
      <c r="B2046" s="44" t="str">
        <f>VLOOKUP(A2046,'CENTROS DE COSTOS'!A:D,2,0)</f>
        <v>0036-0005</v>
      </c>
      <c r="C2046" s="44" t="str">
        <f>VLOOKUP(A2046,'CENTROS DE COSTOS'!A:D,3,0)</f>
        <v>Wompi Noroccidente</v>
      </c>
      <c r="D2046" s="44">
        <v>5360</v>
      </c>
      <c r="E2046" s="44">
        <v>2933458</v>
      </c>
      <c r="F2046" s="44">
        <v>49192</v>
      </c>
      <c r="G2046" s="44" t="s">
        <v>35</v>
      </c>
      <c r="H2046" s="44" t="s">
        <v>122</v>
      </c>
      <c r="I2046" s="44" t="s">
        <v>192</v>
      </c>
      <c r="J2046" s="44" t="s">
        <v>2695</v>
      </c>
      <c r="K2046" s="44" t="s">
        <v>1174</v>
      </c>
      <c r="L2046" s="44" t="s">
        <v>9619</v>
      </c>
      <c r="M2046" s="52">
        <v>45957.333333333336</v>
      </c>
      <c r="N2046" s="52">
        <v>45959.410416666666</v>
      </c>
      <c r="O2046" s="44" t="s">
        <v>37</v>
      </c>
      <c r="P2046" s="44" t="s">
        <v>37</v>
      </c>
      <c r="Q2046" s="44" t="s">
        <v>3805</v>
      </c>
      <c r="R2046" s="44" t="s">
        <v>3806</v>
      </c>
      <c r="S2046" s="44" t="s">
        <v>9620</v>
      </c>
      <c r="T2046" s="44" t="s">
        <v>1178</v>
      </c>
      <c r="U2046" s="44">
        <v>64</v>
      </c>
      <c r="V2046" s="44" t="s">
        <v>42</v>
      </c>
      <c r="W2046" s="44" t="str">
        <f>VLOOKUP(D2046,TIPOLOGIA!A:F,6,0)</f>
        <v>TERRESTRE</v>
      </c>
      <c r="X2046" s="44" t="s">
        <v>3837</v>
      </c>
      <c r="Y2046" s="44">
        <v>1</v>
      </c>
      <c r="Z2046" s="63">
        <f>IF(T2046="SOPORTE_TELEFÓNICO",'TARIFAS 2025'!$B$14,IF(V2046="PRINCIPAL",'TARIFAS 2025'!$B$11,IF(V2046="INTERMEDIA",'TARIFAS 2025'!$C$11,IF(V2046="LEJANA",'TARIFAS 2025'!$D$11))))</f>
        <v>31419</v>
      </c>
      <c r="AA2046" s="63">
        <f t="shared" ref="AA2046:AA2109" si="33">Z2046*Y2046</f>
        <v>31419</v>
      </c>
    </row>
    <row r="2047" spans="1:27" s="35" customFormat="1">
      <c r="A2047" s="44" t="s">
        <v>90</v>
      </c>
      <c r="B2047" s="44" t="str">
        <f>VLOOKUP(A2047,'CENTROS DE COSTOS'!A:D,2,0)</f>
        <v>0036-0005</v>
      </c>
      <c r="C2047" s="44" t="str">
        <f>VLOOKUP(A2047,'CENTROS DE COSTOS'!A:D,3,0)</f>
        <v>Wompi Noroccidente</v>
      </c>
      <c r="D2047" s="44">
        <v>5001</v>
      </c>
      <c r="E2047" s="44">
        <v>2934990</v>
      </c>
      <c r="F2047" s="44">
        <v>74179</v>
      </c>
      <c r="G2047" s="44" t="s">
        <v>35</v>
      </c>
      <c r="H2047" s="44" t="s">
        <v>122</v>
      </c>
      <c r="I2047" s="44" t="s">
        <v>90</v>
      </c>
      <c r="J2047" s="44" t="s">
        <v>9621</v>
      </c>
      <c r="K2047" s="44" t="s">
        <v>1174</v>
      </c>
      <c r="L2047" s="44" t="s">
        <v>9622</v>
      </c>
      <c r="M2047" s="52">
        <v>45957.333333333336</v>
      </c>
      <c r="N2047" s="52">
        <v>45959.411111111112</v>
      </c>
      <c r="O2047" s="44" t="s">
        <v>37</v>
      </c>
      <c r="P2047" s="44" t="s">
        <v>37</v>
      </c>
      <c r="Q2047" s="44" t="s">
        <v>3805</v>
      </c>
      <c r="R2047" s="44" t="s">
        <v>3806</v>
      </c>
      <c r="S2047" s="44" t="s">
        <v>9623</v>
      </c>
      <c r="T2047" s="44" t="s">
        <v>1178</v>
      </c>
      <c r="U2047" s="44">
        <v>64</v>
      </c>
      <c r="V2047" s="44" t="s">
        <v>42</v>
      </c>
      <c r="W2047" s="44" t="str">
        <f>VLOOKUP(D2047,TIPOLOGIA!A:F,6,0)</f>
        <v>TERRESTRE</v>
      </c>
      <c r="X2047" s="44" t="s">
        <v>3837</v>
      </c>
      <c r="Y2047" s="44">
        <v>1</v>
      </c>
      <c r="Z2047" s="63">
        <f>IF(T2047="SOPORTE_TELEFÓNICO",'TARIFAS 2025'!$B$14,IF(V2047="PRINCIPAL",'TARIFAS 2025'!$B$11,IF(V2047="INTERMEDIA",'TARIFAS 2025'!$C$11,IF(V2047="LEJANA",'TARIFAS 2025'!$D$11))))</f>
        <v>31419</v>
      </c>
      <c r="AA2047" s="63">
        <f t="shared" si="33"/>
        <v>31419</v>
      </c>
    </row>
    <row r="2048" spans="1:27" s="35" customFormat="1">
      <c r="A2048" s="44" t="s">
        <v>73</v>
      </c>
      <c r="B2048" s="44" t="str">
        <f>VLOOKUP(A2048,'CENTROS DE COSTOS'!A:D,2,0)</f>
        <v>0036-0004</v>
      </c>
      <c r="C2048" s="44" t="str">
        <f>VLOOKUP(A2048,'CENTROS DE COSTOS'!A:D,3,0)</f>
        <v>Wompi Centro</v>
      </c>
      <c r="D2048" s="44">
        <v>25758</v>
      </c>
      <c r="E2048" s="44">
        <v>2932469</v>
      </c>
      <c r="F2048" s="44">
        <v>38155</v>
      </c>
      <c r="G2048" s="44" t="s">
        <v>35</v>
      </c>
      <c r="H2048" s="44" t="s">
        <v>620</v>
      </c>
      <c r="I2048" s="44" t="s">
        <v>701</v>
      </c>
      <c r="J2048" s="44" t="s">
        <v>9624</v>
      </c>
      <c r="K2048" s="44" t="s">
        <v>1174</v>
      </c>
      <c r="L2048" s="44" t="s">
        <v>9625</v>
      </c>
      <c r="M2048" s="52">
        <v>45954.652083333334</v>
      </c>
      <c r="N2048" s="52">
        <v>45959.411111111112</v>
      </c>
      <c r="O2048" s="44" t="s">
        <v>37</v>
      </c>
      <c r="P2048" s="44" t="s">
        <v>37</v>
      </c>
      <c r="Q2048" s="44" t="s">
        <v>3805</v>
      </c>
      <c r="R2048" s="44" t="s">
        <v>3806</v>
      </c>
      <c r="S2048" s="44" t="s">
        <v>9626</v>
      </c>
      <c r="T2048" s="44" t="s">
        <v>3828</v>
      </c>
      <c r="U2048" s="44">
        <v>32</v>
      </c>
      <c r="V2048" s="44" t="s">
        <v>43</v>
      </c>
      <c r="W2048" s="44" t="str">
        <f>VLOOKUP(D2048,TIPOLOGIA!A:F,6,0)</f>
        <v>TERRESTRE</v>
      </c>
      <c r="X2048" s="44" t="s">
        <v>3837</v>
      </c>
      <c r="Y2048" s="44">
        <v>1</v>
      </c>
      <c r="Z2048" s="63">
        <f>IF(T2048="SOPORTE_TELEFÓNICO",'TARIFAS 2025'!$B$14,IF(V2048="PRINCIPAL",'TARIFAS 2025'!$B$11,IF(V2048="INTERMEDIA",'TARIFAS 2025'!$C$11,IF(V2048="LEJANA",'TARIFAS 2025'!$D$11))))</f>
        <v>36351</v>
      </c>
      <c r="AA2048" s="63">
        <f t="shared" si="33"/>
        <v>36351</v>
      </c>
    </row>
    <row r="2049" spans="1:27" s="35" customFormat="1">
      <c r="A2049" s="44" t="s">
        <v>90</v>
      </c>
      <c r="B2049" s="44" t="str">
        <f>VLOOKUP(A2049,'CENTROS DE COSTOS'!A:D,2,0)</f>
        <v>0036-0005</v>
      </c>
      <c r="C2049" s="44" t="str">
        <f>VLOOKUP(A2049,'CENTROS DE COSTOS'!A:D,3,0)</f>
        <v>Wompi Noroccidente</v>
      </c>
      <c r="D2049" s="44">
        <v>5001</v>
      </c>
      <c r="E2049" s="44">
        <v>2935064</v>
      </c>
      <c r="F2049" s="44">
        <v>48745</v>
      </c>
      <c r="G2049" s="44" t="s">
        <v>35</v>
      </c>
      <c r="H2049" s="44" t="s">
        <v>122</v>
      </c>
      <c r="I2049" s="44" t="s">
        <v>2044</v>
      </c>
      <c r="J2049" s="44" t="s">
        <v>9627</v>
      </c>
      <c r="K2049" s="44" t="s">
        <v>1174</v>
      </c>
      <c r="L2049" s="44" t="s">
        <v>9628</v>
      </c>
      <c r="M2049" s="52">
        <v>45957.333333333336</v>
      </c>
      <c r="N2049" s="52">
        <v>45959.411805555559</v>
      </c>
      <c r="O2049" s="44" t="s">
        <v>37</v>
      </c>
      <c r="P2049" s="44" t="s">
        <v>37</v>
      </c>
      <c r="Q2049" s="44" t="s">
        <v>3805</v>
      </c>
      <c r="R2049" s="44" t="s">
        <v>3806</v>
      </c>
      <c r="S2049" s="44" t="s">
        <v>9629</v>
      </c>
      <c r="T2049" s="44" t="s">
        <v>1178</v>
      </c>
      <c r="U2049" s="44">
        <v>64</v>
      </c>
      <c r="V2049" s="44" t="s">
        <v>42</v>
      </c>
      <c r="W2049" s="44" t="str">
        <f>VLOOKUP(D2049,TIPOLOGIA!A:F,6,0)</f>
        <v>TERRESTRE</v>
      </c>
      <c r="X2049" s="44" t="s">
        <v>1451</v>
      </c>
      <c r="Y2049" s="44">
        <v>1</v>
      </c>
      <c r="Z2049" s="63">
        <f>IF(T2049="SOPORTE_TELEFÓNICO",'TARIFAS 2025'!$B$14,IF(V2049="PRINCIPAL",'TARIFAS 2025'!$B$11,IF(V2049="INTERMEDIA",'TARIFAS 2025'!$C$11,IF(V2049="LEJANA",'TARIFAS 2025'!$D$11))))</f>
        <v>31419</v>
      </c>
      <c r="AA2049" s="63">
        <f t="shared" si="33"/>
        <v>31419</v>
      </c>
    </row>
    <row r="2050" spans="1:27" s="35" customFormat="1">
      <c r="A2050" s="44" t="s">
        <v>90</v>
      </c>
      <c r="B2050" s="44" t="str">
        <f>VLOOKUP(A2050,'CENTROS DE COSTOS'!A:D,2,0)</f>
        <v>0036-0005</v>
      </c>
      <c r="C2050" s="44" t="str">
        <f>VLOOKUP(A2050,'CENTROS DE COSTOS'!A:D,3,0)</f>
        <v>Wompi Noroccidente</v>
      </c>
      <c r="D2050" s="44">
        <v>5001</v>
      </c>
      <c r="E2050" s="44">
        <v>2939317</v>
      </c>
      <c r="F2050" s="44">
        <v>77428</v>
      </c>
      <c r="G2050" s="44" t="s">
        <v>35</v>
      </c>
      <c r="H2050" s="44" t="s">
        <v>122</v>
      </c>
      <c r="I2050" s="44" t="s">
        <v>90</v>
      </c>
      <c r="J2050" s="44" t="s">
        <v>3568</v>
      </c>
      <c r="K2050" s="44" t="s">
        <v>1174</v>
      </c>
      <c r="L2050" s="44" t="s">
        <v>9630</v>
      </c>
      <c r="M2050" s="52">
        <v>45957.469444444447</v>
      </c>
      <c r="N2050" s="52">
        <v>45959.412499999999</v>
      </c>
      <c r="O2050" s="44" t="s">
        <v>37</v>
      </c>
      <c r="P2050" s="44" t="s">
        <v>37</v>
      </c>
      <c r="Q2050" s="44" t="s">
        <v>3805</v>
      </c>
      <c r="R2050" s="44" t="s">
        <v>3806</v>
      </c>
      <c r="S2050" s="44" t="s">
        <v>9631</v>
      </c>
      <c r="T2050" s="44" t="s">
        <v>1178</v>
      </c>
      <c r="U2050" s="44">
        <v>64</v>
      </c>
      <c r="V2050" s="44" t="s">
        <v>42</v>
      </c>
      <c r="W2050" s="44" t="str">
        <f>VLOOKUP(D2050,TIPOLOGIA!A:F,6,0)</f>
        <v>TERRESTRE</v>
      </c>
      <c r="X2050" s="44" t="s">
        <v>3837</v>
      </c>
      <c r="Y2050" s="44">
        <v>1</v>
      </c>
      <c r="Z2050" s="63">
        <f>IF(T2050="SOPORTE_TELEFÓNICO",'TARIFAS 2025'!$B$14,IF(V2050="PRINCIPAL",'TARIFAS 2025'!$B$11,IF(V2050="INTERMEDIA",'TARIFAS 2025'!$C$11,IF(V2050="LEJANA",'TARIFAS 2025'!$D$11))))</f>
        <v>31419</v>
      </c>
      <c r="AA2050" s="63">
        <f t="shared" si="33"/>
        <v>31419</v>
      </c>
    </row>
    <row r="2051" spans="1:27" s="35" customFormat="1">
      <c r="A2051" s="44" t="s">
        <v>90</v>
      </c>
      <c r="B2051" s="44" t="str">
        <f>VLOOKUP(A2051,'CENTROS DE COSTOS'!A:D,2,0)</f>
        <v>0036-0005</v>
      </c>
      <c r="C2051" s="44" t="str">
        <f>VLOOKUP(A2051,'CENTROS DE COSTOS'!A:D,3,0)</f>
        <v>Wompi Noroccidente</v>
      </c>
      <c r="D2051" s="44">
        <v>5001</v>
      </c>
      <c r="E2051" s="44">
        <v>2934878</v>
      </c>
      <c r="F2051" s="44">
        <v>53402</v>
      </c>
      <c r="G2051" s="44" t="s">
        <v>35</v>
      </c>
      <c r="H2051" s="44" t="s">
        <v>122</v>
      </c>
      <c r="I2051" s="44" t="s">
        <v>2044</v>
      </c>
      <c r="J2051" s="44" t="s">
        <v>8384</v>
      </c>
      <c r="K2051" s="44" t="s">
        <v>1174</v>
      </c>
      <c r="L2051" s="44" t="s">
        <v>9632</v>
      </c>
      <c r="M2051" s="52">
        <v>45957.333333333336</v>
      </c>
      <c r="N2051" s="52">
        <v>45959.412499999999</v>
      </c>
      <c r="O2051" s="44" t="s">
        <v>37</v>
      </c>
      <c r="P2051" s="44" t="s">
        <v>37</v>
      </c>
      <c r="Q2051" s="44" t="s">
        <v>3805</v>
      </c>
      <c r="R2051" s="44" t="s">
        <v>3806</v>
      </c>
      <c r="S2051" s="44" t="s">
        <v>9633</v>
      </c>
      <c r="T2051" s="44" t="s">
        <v>1178</v>
      </c>
      <c r="U2051" s="44">
        <v>16</v>
      </c>
      <c r="V2051" s="44" t="s">
        <v>42</v>
      </c>
      <c r="W2051" s="44" t="str">
        <f>VLOOKUP(D2051,TIPOLOGIA!A:F,6,0)</f>
        <v>TERRESTRE</v>
      </c>
      <c r="X2051" s="44" t="s">
        <v>3837</v>
      </c>
      <c r="Y2051" s="44">
        <v>1</v>
      </c>
      <c r="Z2051" s="63">
        <f>IF(T2051="SOPORTE_TELEFÓNICO",'TARIFAS 2025'!$B$14,IF(V2051="PRINCIPAL",'TARIFAS 2025'!$B$11,IF(V2051="INTERMEDIA",'TARIFAS 2025'!$C$11,IF(V2051="LEJANA",'TARIFAS 2025'!$D$11))))</f>
        <v>31419</v>
      </c>
      <c r="AA2051" s="63">
        <f t="shared" si="33"/>
        <v>31419</v>
      </c>
    </row>
    <row r="2052" spans="1:27" s="35" customFormat="1">
      <c r="A2052" s="44" t="s">
        <v>73</v>
      </c>
      <c r="B2052" s="44" t="str">
        <f>VLOOKUP(A2052,'CENTROS DE COSTOS'!A:D,2,0)</f>
        <v>0036-0004</v>
      </c>
      <c r="C2052" s="44" t="str">
        <f>VLOOKUP(A2052,'CENTROS DE COSTOS'!A:D,3,0)</f>
        <v>Wompi Centro</v>
      </c>
      <c r="D2052" s="44">
        <v>25758</v>
      </c>
      <c r="E2052" s="44">
        <v>2934185</v>
      </c>
      <c r="F2052" s="44">
        <v>29007</v>
      </c>
      <c r="G2052" s="44" t="s">
        <v>35</v>
      </c>
      <c r="H2052" s="44" t="s">
        <v>620</v>
      </c>
      <c r="I2052" s="44" t="s">
        <v>701</v>
      </c>
      <c r="J2052" s="44" t="s">
        <v>9634</v>
      </c>
      <c r="K2052" s="44" t="s">
        <v>1174</v>
      </c>
      <c r="L2052" s="44" t="s">
        <v>9635</v>
      </c>
      <c r="M2052" s="52">
        <v>45957.333333333336</v>
      </c>
      <c r="N2052" s="52">
        <v>45959.414583333331</v>
      </c>
      <c r="O2052" s="44" t="s">
        <v>37</v>
      </c>
      <c r="P2052" s="44" t="s">
        <v>37</v>
      </c>
      <c r="Q2052" s="44" t="s">
        <v>3805</v>
      </c>
      <c r="R2052" s="44" t="s">
        <v>3806</v>
      </c>
      <c r="S2052" s="44" t="s">
        <v>9636</v>
      </c>
      <c r="T2052" s="44" t="s">
        <v>3828</v>
      </c>
      <c r="U2052" s="44">
        <v>56</v>
      </c>
      <c r="V2052" s="44" t="s">
        <v>43</v>
      </c>
      <c r="W2052" s="44" t="str">
        <f>VLOOKUP(D2052,TIPOLOGIA!A:F,6,0)</f>
        <v>TERRESTRE</v>
      </c>
      <c r="X2052" s="44" t="s">
        <v>3837</v>
      </c>
      <c r="Y2052" s="44">
        <v>1</v>
      </c>
      <c r="Z2052" s="63">
        <f>IF(T2052="SOPORTE_TELEFÓNICO",'TARIFAS 2025'!$B$14,IF(V2052="PRINCIPAL",'TARIFAS 2025'!$B$11,IF(V2052="INTERMEDIA",'TARIFAS 2025'!$C$11,IF(V2052="LEJANA",'TARIFAS 2025'!$D$11))))</f>
        <v>36351</v>
      </c>
      <c r="AA2052" s="63">
        <f t="shared" si="33"/>
        <v>36351</v>
      </c>
    </row>
    <row r="2053" spans="1:27" s="35" customFormat="1">
      <c r="A2053" s="44" t="s">
        <v>88</v>
      </c>
      <c r="B2053" s="44" t="str">
        <f>VLOOKUP(A2053,'CENTROS DE COSTOS'!A:D,2,0)</f>
        <v>0036-0002</v>
      </c>
      <c r="C2053" s="44" t="str">
        <f>VLOOKUP(A2053,'CENTROS DE COSTOS'!A:D,3,0)</f>
        <v>Wompi Eje Cafetero</v>
      </c>
      <c r="D2053" s="44">
        <v>17873</v>
      </c>
      <c r="E2053" s="44">
        <v>2920540</v>
      </c>
      <c r="F2053" s="44">
        <v>31361</v>
      </c>
      <c r="G2053" s="44" t="s">
        <v>35</v>
      </c>
      <c r="H2053" s="44" t="s">
        <v>128</v>
      </c>
      <c r="I2053" s="44" t="s">
        <v>465</v>
      </c>
      <c r="J2053" s="44" t="s">
        <v>9637</v>
      </c>
      <c r="K2053" s="44" t="s">
        <v>1174</v>
      </c>
      <c r="L2053" s="44" t="s">
        <v>9638</v>
      </c>
      <c r="M2053" s="52">
        <v>45952.598611111112</v>
      </c>
      <c r="N2053" s="52">
        <v>45959.429166666669</v>
      </c>
      <c r="O2053" s="44" t="s">
        <v>37</v>
      </c>
      <c r="P2053" s="44" t="s">
        <v>37</v>
      </c>
      <c r="Q2053" s="44" t="s">
        <v>3805</v>
      </c>
      <c r="R2053" s="44" t="s">
        <v>3806</v>
      </c>
      <c r="S2053" s="44" t="s">
        <v>9639</v>
      </c>
      <c r="T2053" s="44" t="s">
        <v>1178</v>
      </c>
      <c r="U2053" s="44">
        <v>32</v>
      </c>
      <c r="V2053" s="44" t="s">
        <v>42</v>
      </c>
      <c r="W2053" s="44" t="str">
        <f>VLOOKUP(D2053,TIPOLOGIA!A:F,6,0)</f>
        <v>TERRESTRE</v>
      </c>
      <c r="X2053" s="44" t="s">
        <v>1360</v>
      </c>
      <c r="Y2053" s="44">
        <v>1</v>
      </c>
      <c r="Z2053" s="63">
        <f>IF(T2053="SOPORTE_TELEFÓNICO",'TARIFAS 2025'!$B$14,IF(V2053="PRINCIPAL",'TARIFAS 2025'!$B$11,IF(V2053="INTERMEDIA",'TARIFAS 2025'!$C$11,IF(V2053="LEJANA",'TARIFAS 2025'!$D$11))))</f>
        <v>31419</v>
      </c>
      <c r="AA2053" s="63">
        <f t="shared" si="33"/>
        <v>31419</v>
      </c>
    </row>
    <row r="2054" spans="1:27" s="35" customFormat="1">
      <c r="A2054" s="44" t="s">
        <v>94</v>
      </c>
      <c r="B2054" s="44" t="str">
        <f>VLOOKUP(A2054,'CENTROS DE COSTOS'!A:D,2,0)</f>
        <v>0036-0002</v>
      </c>
      <c r="C2054" s="44" t="str">
        <f>VLOOKUP(A2054,'CENTROS DE COSTOS'!A:D,3,0)</f>
        <v>Wompi Eje Cafetero</v>
      </c>
      <c r="D2054" s="44">
        <v>63470</v>
      </c>
      <c r="E2054" s="44">
        <v>2900524</v>
      </c>
      <c r="F2054" s="44">
        <v>71630</v>
      </c>
      <c r="G2054" s="44" t="s">
        <v>35</v>
      </c>
      <c r="H2054" s="44" t="s">
        <v>941</v>
      </c>
      <c r="I2054" s="44" t="s">
        <v>947</v>
      </c>
      <c r="J2054" s="44" t="s">
        <v>9640</v>
      </c>
      <c r="K2054" s="44" t="s">
        <v>1174</v>
      </c>
      <c r="L2054" s="44" t="s">
        <v>9641</v>
      </c>
      <c r="M2054" s="52">
        <v>45950.333333333336</v>
      </c>
      <c r="N2054" s="52">
        <v>45959.429861111108</v>
      </c>
      <c r="O2054" s="44" t="s">
        <v>37</v>
      </c>
      <c r="P2054" s="44" t="s">
        <v>37</v>
      </c>
      <c r="Q2054" s="44" t="s">
        <v>3805</v>
      </c>
      <c r="R2054" s="44" t="s">
        <v>3806</v>
      </c>
      <c r="S2054" s="44" t="s">
        <v>9642</v>
      </c>
      <c r="T2054" s="44" t="s">
        <v>1178</v>
      </c>
      <c r="U2054" s="44">
        <v>24</v>
      </c>
      <c r="V2054" s="44" t="s">
        <v>43</v>
      </c>
      <c r="W2054" s="44" t="str">
        <f>VLOOKUP(D2054,TIPOLOGIA!A:F,6,0)</f>
        <v>TERRESTRE</v>
      </c>
      <c r="X2054" s="44" t="s">
        <v>1440</v>
      </c>
      <c r="Y2054" s="44">
        <v>1</v>
      </c>
      <c r="Z2054" s="63">
        <f>IF(T2054="SOPORTE_TELEFÓNICO",'TARIFAS 2025'!$B$14,IF(V2054="PRINCIPAL",'TARIFAS 2025'!$B$11,IF(V2054="INTERMEDIA",'TARIFAS 2025'!$C$11,IF(V2054="LEJANA",'TARIFAS 2025'!$D$11))))</f>
        <v>36351</v>
      </c>
      <c r="AA2054" s="63">
        <f t="shared" si="33"/>
        <v>36351</v>
      </c>
    </row>
    <row r="2055" spans="1:27" s="35" customFormat="1">
      <c r="A2055" s="44" t="s">
        <v>73</v>
      </c>
      <c r="B2055" s="44" t="str">
        <f>VLOOKUP(A2055,'CENTROS DE COSTOS'!A:D,2,0)</f>
        <v>0036-0004</v>
      </c>
      <c r="C2055" s="44" t="str">
        <f>VLOOKUP(A2055,'CENTROS DE COSTOS'!A:D,3,0)</f>
        <v>Wompi Centro</v>
      </c>
      <c r="D2055" s="44">
        <v>25286</v>
      </c>
      <c r="E2055" s="44">
        <v>2933607</v>
      </c>
      <c r="F2055" s="44">
        <v>63772</v>
      </c>
      <c r="G2055" s="44" t="s">
        <v>35</v>
      </c>
      <c r="H2055" s="44" t="s">
        <v>620</v>
      </c>
      <c r="I2055" s="44" t="s">
        <v>652</v>
      </c>
      <c r="J2055" s="44" t="s">
        <v>9643</v>
      </c>
      <c r="K2055" s="44" t="s">
        <v>1174</v>
      </c>
      <c r="L2055" s="44" t="s">
        <v>9644</v>
      </c>
      <c r="M2055" s="52">
        <v>45957.333333333336</v>
      </c>
      <c r="N2055" s="52">
        <v>45959.431944444441</v>
      </c>
      <c r="O2055" s="44" t="s">
        <v>37</v>
      </c>
      <c r="P2055" s="44" t="s">
        <v>37</v>
      </c>
      <c r="Q2055" s="44" t="s">
        <v>3805</v>
      </c>
      <c r="R2055" s="44" t="s">
        <v>3806</v>
      </c>
      <c r="S2055" s="44" t="s">
        <v>9645</v>
      </c>
      <c r="T2055" s="44" t="s">
        <v>3828</v>
      </c>
      <c r="U2055" s="44">
        <v>32</v>
      </c>
      <c r="V2055" s="44" t="s">
        <v>43</v>
      </c>
      <c r="W2055" s="44" t="str">
        <f>VLOOKUP(D2055,TIPOLOGIA!A:F,6,0)</f>
        <v>TERRESTRE</v>
      </c>
      <c r="X2055" s="44" t="s">
        <v>1874</v>
      </c>
      <c r="Y2055" s="44">
        <v>1</v>
      </c>
      <c r="Z2055" s="63">
        <f>IF(T2055="SOPORTE_TELEFÓNICO",'TARIFAS 2025'!$B$14,IF(V2055="PRINCIPAL",'TARIFAS 2025'!$B$11,IF(V2055="INTERMEDIA",'TARIFAS 2025'!$C$11,IF(V2055="LEJANA",'TARIFAS 2025'!$D$11))))</f>
        <v>36351</v>
      </c>
      <c r="AA2055" s="63">
        <f t="shared" si="33"/>
        <v>36351</v>
      </c>
    </row>
    <row r="2056" spans="1:27" s="35" customFormat="1">
      <c r="A2056" s="44" t="s">
        <v>90</v>
      </c>
      <c r="B2056" s="44" t="str">
        <f>VLOOKUP(A2056,'CENTROS DE COSTOS'!A:D,2,0)</f>
        <v>0036-0005</v>
      </c>
      <c r="C2056" s="44" t="str">
        <f>VLOOKUP(A2056,'CENTROS DE COSTOS'!A:D,3,0)</f>
        <v>Wompi Noroccidente</v>
      </c>
      <c r="D2056" s="44">
        <v>5686</v>
      </c>
      <c r="E2056" s="44">
        <v>2932656</v>
      </c>
      <c r="F2056" s="44">
        <v>38757</v>
      </c>
      <c r="G2056" s="44" t="s">
        <v>35</v>
      </c>
      <c r="H2056" s="44" t="s">
        <v>122</v>
      </c>
      <c r="I2056" s="44" t="s">
        <v>227</v>
      </c>
      <c r="J2056" s="44" t="s">
        <v>9646</v>
      </c>
      <c r="K2056" s="44" t="s">
        <v>1174</v>
      </c>
      <c r="L2056" s="44" t="s">
        <v>9647</v>
      </c>
      <c r="M2056" s="52">
        <v>45954.662499999999</v>
      </c>
      <c r="N2056" s="52">
        <v>45959.431944444441</v>
      </c>
      <c r="O2056" s="44" t="s">
        <v>37</v>
      </c>
      <c r="P2056" s="44" t="s">
        <v>37</v>
      </c>
      <c r="Q2056" s="44" t="s">
        <v>3805</v>
      </c>
      <c r="R2056" s="44" t="s">
        <v>3806</v>
      </c>
      <c r="S2056" s="44" t="s">
        <v>9648</v>
      </c>
      <c r="T2056" s="44" t="s">
        <v>3828</v>
      </c>
      <c r="U2056" s="44">
        <v>48</v>
      </c>
      <c r="V2056" s="44" t="s">
        <v>43</v>
      </c>
      <c r="W2056" s="44" t="str">
        <f>VLOOKUP(D2056,TIPOLOGIA!A:F,6,0)</f>
        <v>TERRESTRE</v>
      </c>
      <c r="X2056" s="44" t="s">
        <v>8802</v>
      </c>
      <c r="Y2056" s="44">
        <v>1</v>
      </c>
      <c r="Z2056" s="63">
        <f>IF(T2056="SOPORTE_TELEFÓNICO",'TARIFAS 2025'!$B$14,IF(V2056="PRINCIPAL",'TARIFAS 2025'!$B$11,IF(V2056="INTERMEDIA",'TARIFAS 2025'!$C$11,IF(V2056="LEJANA",'TARIFAS 2025'!$D$11))))</f>
        <v>36351</v>
      </c>
      <c r="AA2056" s="63">
        <f t="shared" si="33"/>
        <v>36351</v>
      </c>
    </row>
    <row r="2057" spans="1:27" s="35" customFormat="1">
      <c r="A2057" s="44" t="s">
        <v>94</v>
      </c>
      <c r="B2057" s="44" t="str">
        <f>VLOOKUP(A2057,'CENTROS DE COSTOS'!A:D,2,0)</f>
        <v>0036-0002</v>
      </c>
      <c r="C2057" s="44" t="str">
        <f>VLOOKUP(A2057,'CENTROS DE COSTOS'!A:D,3,0)</f>
        <v>Wompi Eje Cafetero</v>
      </c>
      <c r="D2057" s="44">
        <v>66001</v>
      </c>
      <c r="E2057" s="44">
        <v>2945145</v>
      </c>
      <c r="F2057" s="44">
        <v>45906</v>
      </c>
      <c r="G2057" s="44" t="s">
        <v>35</v>
      </c>
      <c r="H2057" s="44" t="s">
        <v>460</v>
      </c>
      <c r="I2057" s="44" t="s">
        <v>94</v>
      </c>
      <c r="J2057" s="44" t="s">
        <v>5935</v>
      </c>
      <c r="K2057" s="44" t="s">
        <v>1174</v>
      </c>
      <c r="L2057" s="44" t="s">
        <v>9649</v>
      </c>
      <c r="M2057" s="52">
        <v>45958.416666666664</v>
      </c>
      <c r="N2057" s="52">
        <v>45959.432638888888</v>
      </c>
      <c r="O2057" s="44" t="s">
        <v>37</v>
      </c>
      <c r="P2057" s="44" t="s">
        <v>37</v>
      </c>
      <c r="Q2057" s="44" t="s">
        <v>3805</v>
      </c>
      <c r="R2057" s="44" t="s">
        <v>3806</v>
      </c>
      <c r="S2057" s="44" t="s">
        <v>9650</v>
      </c>
      <c r="T2057" s="44" t="s">
        <v>1178</v>
      </c>
      <c r="U2057" s="44">
        <v>40</v>
      </c>
      <c r="V2057" s="44" t="s">
        <v>42</v>
      </c>
      <c r="W2057" s="44" t="str">
        <f>VLOOKUP(D2057,TIPOLOGIA!A:F,6,0)</f>
        <v>TERRESTRE</v>
      </c>
      <c r="X2057" s="44" t="s">
        <v>3837</v>
      </c>
      <c r="Y2057" s="44">
        <v>1</v>
      </c>
      <c r="Z2057" s="63">
        <f>IF(T2057="SOPORTE_TELEFÓNICO",'TARIFAS 2025'!$B$14,IF(V2057="PRINCIPAL",'TARIFAS 2025'!$B$11,IF(V2057="INTERMEDIA",'TARIFAS 2025'!$C$11,IF(V2057="LEJANA",'TARIFAS 2025'!$D$11))))</f>
        <v>31419</v>
      </c>
      <c r="AA2057" s="63">
        <f t="shared" si="33"/>
        <v>31419</v>
      </c>
    </row>
    <row r="2058" spans="1:27" s="35" customFormat="1">
      <c r="A2058" s="44" t="s">
        <v>70</v>
      </c>
      <c r="B2058" s="44" t="str">
        <f>VLOOKUP(A2058,'CENTROS DE COSTOS'!A:D,2,0)</f>
        <v>0036-0001</v>
      </c>
      <c r="C2058" s="44" t="str">
        <f>VLOOKUP(A2058,'CENTROS DE COSTOS'!A:D,3,0)</f>
        <v>Wompi Costa</v>
      </c>
      <c r="D2058" s="44">
        <v>8078</v>
      </c>
      <c r="E2058" s="44">
        <v>2919953</v>
      </c>
      <c r="F2058" s="44">
        <v>60051</v>
      </c>
      <c r="G2058" s="44" t="s">
        <v>35</v>
      </c>
      <c r="H2058" s="44" t="s">
        <v>255</v>
      </c>
      <c r="I2058" s="44" t="s">
        <v>257</v>
      </c>
      <c r="J2058" s="44" t="s">
        <v>9651</v>
      </c>
      <c r="K2058" s="44" t="s">
        <v>1174</v>
      </c>
      <c r="L2058" s="44" t="s">
        <v>9652</v>
      </c>
      <c r="M2058" s="52">
        <v>45952.517361111109</v>
      </c>
      <c r="N2058" s="52">
        <v>45959.433333333334</v>
      </c>
      <c r="O2058" s="44" t="s">
        <v>37</v>
      </c>
      <c r="P2058" s="44" t="s">
        <v>37</v>
      </c>
      <c r="Q2058" s="44" t="s">
        <v>3805</v>
      </c>
      <c r="R2058" s="44" t="s">
        <v>3806</v>
      </c>
      <c r="S2058" s="44" t="s">
        <v>9653</v>
      </c>
      <c r="T2058" s="44" t="s">
        <v>3828</v>
      </c>
      <c r="U2058" s="44">
        <v>56</v>
      </c>
      <c r="V2058" s="44" t="s">
        <v>43</v>
      </c>
      <c r="W2058" s="44" t="str">
        <f>VLOOKUP(D2058,TIPOLOGIA!A:F,6,0)</f>
        <v>TERRESTRE</v>
      </c>
      <c r="X2058" s="44" t="s">
        <v>1321</v>
      </c>
      <c r="Y2058" s="44">
        <v>1</v>
      </c>
      <c r="Z2058" s="63">
        <f>IF(T2058="SOPORTE_TELEFÓNICO",'TARIFAS 2025'!$B$14,IF(V2058="PRINCIPAL",'TARIFAS 2025'!$B$11,IF(V2058="INTERMEDIA",'TARIFAS 2025'!$C$11,IF(V2058="LEJANA",'TARIFAS 2025'!$D$11))))</f>
        <v>36351</v>
      </c>
      <c r="AA2058" s="63">
        <f t="shared" si="33"/>
        <v>36351</v>
      </c>
    </row>
    <row r="2059" spans="1:27" s="35" customFormat="1">
      <c r="A2059" s="44" t="s">
        <v>87</v>
      </c>
      <c r="B2059" s="44" t="str">
        <f>VLOOKUP(A2059,'CENTROS DE COSTOS'!A:D,2,0)</f>
        <v>0036-0006</v>
      </c>
      <c r="C2059" s="44" t="str">
        <f>VLOOKUP(A2059,'CENTROS DE COSTOS'!A:D,3,0)</f>
        <v>Wompi Oriente</v>
      </c>
      <c r="D2059" s="44">
        <v>73001</v>
      </c>
      <c r="E2059" s="44">
        <v>2946055</v>
      </c>
      <c r="F2059" s="44">
        <v>68004</v>
      </c>
      <c r="G2059" s="44" t="s">
        <v>35</v>
      </c>
      <c r="H2059" s="44" t="s">
        <v>1058</v>
      </c>
      <c r="I2059" s="44" t="s">
        <v>87</v>
      </c>
      <c r="J2059" s="44" t="s">
        <v>9654</v>
      </c>
      <c r="K2059" s="44" t="s">
        <v>1174</v>
      </c>
      <c r="L2059" s="44" t="s">
        <v>9655</v>
      </c>
      <c r="M2059" s="52">
        <v>45958.461805555555</v>
      </c>
      <c r="N2059" s="52">
        <v>45959.434027777781</v>
      </c>
      <c r="O2059" s="44" t="s">
        <v>37</v>
      </c>
      <c r="P2059" s="44" t="s">
        <v>37</v>
      </c>
      <c r="Q2059" s="44" t="s">
        <v>3805</v>
      </c>
      <c r="R2059" s="44" t="s">
        <v>3806</v>
      </c>
      <c r="S2059" s="44" t="s">
        <v>9656</v>
      </c>
      <c r="T2059" s="44" t="s">
        <v>1178</v>
      </c>
      <c r="U2059" s="44">
        <v>16</v>
      </c>
      <c r="V2059" s="44" t="s">
        <v>42</v>
      </c>
      <c r="W2059" s="44" t="str">
        <f>VLOOKUP(D2059,TIPOLOGIA!A:F,6,0)</f>
        <v>TERRESTRE</v>
      </c>
      <c r="X2059" s="44" t="s">
        <v>5226</v>
      </c>
      <c r="Y2059" s="44">
        <v>1</v>
      </c>
      <c r="Z2059" s="63">
        <f>IF(T2059="SOPORTE_TELEFÓNICO",'TARIFAS 2025'!$B$14,IF(V2059="PRINCIPAL",'TARIFAS 2025'!$B$11,IF(V2059="INTERMEDIA",'TARIFAS 2025'!$C$11,IF(V2059="LEJANA",'TARIFAS 2025'!$D$11))))</f>
        <v>31419</v>
      </c>
      <c r="AA2059" s="63">
        <f t="shared" si="33"/>
        <v>31419</v>
      </c>
    </row>
    <row r="2060" spans="1:27" s="35" customFormat="1">
      <c r="A2060" s="44" t="s">
        <v>79</v>
      </c>
      <c r="B2060" s="44" t="str">
        <f>VLOOKUP(A2060,'CENTROS DE COSTOS'!A:D,2,0)</f>
        <v>0036-0003</v>
      </c>
      <c r="C2060" s="44" t="str">
        <f>VLOOKUP(A2060,'CENTROS DE COSTOS'!A:D,3,0)</f>
        <v>Wompi Suroccidente</v>
      </c>
      <c r="D2060" s="44">
        <v>76001</v>
      </c>
      <c r="E2060" s="44">
        <v>2938490</v>
      </c>
      <c r="F2060" s="44">
        <v>69744</v>
      </c>
      <c r="G2060" s="44" t="s">
        <v>35</v>
      </c>
      <c r="H2060" s="44" t="s">
        <v>1103</v>
      </c>
      <c r="I2060" s="44" t="s">
        <v>79</v>
      </c>
      <c r="J2060" s="44" t="s">
        <v>9657</v>
      </c>
      <c r="K2060" s="44" t="s">
        <v>1174</v>
      </c>
      <c r="L2060" s="44" t="s">
        <v>9658</v>
      </c>
      <c r="M2060" s="52">
        <v>45957.43472222222</v>
      </c>
      <c r="N2060" s="52">
        <v>45959.436805555553</v>
      </c>
      <c r="O2060" s="44" t="s">
        <v>37</v>
      </c>
      <c r="P2060" s="44" t="s">
        <v>37</v>
      </c>
      <c r="Q2060" s="44" t="s">
        <v>3805</v>
      </c>
      <c r="R2060" s="44" t="s">
        <v>3806</v>
      </c>
      <c r="S2060" s="44" t="s">
        <v>9659</v>
      </c>
      <c r="T2060" s="44" t="s">
        <v>1178</v>
      </c>
      <c r="U2060" s="44">
        <v>64</v>
      </c>
      <c r="V2060" s="44" t="s">
        <v>42</v>
      </c>
      <c r="W2060" s="44" t="str">
        <f>VLOOKUP(D2060,TIPOLOGIA!A:F,6,0)</f>
        <v>TERRESTRE</v>
      </c>
      <c r="X2060" s="44" t="s">
        <v>1491</v>
      </c>
      <c r="Y2060" s="44">
        <v>1</v>
      </c>
      <c r="Z2060" s="63">
        <f>IF(T2060="SOPORTE_TELEFÓNICO",'TARIFAS 2025'!$B$14,IF(V2060="PRINCIPAL",'TARIFAS 2025'!$B$11,IF(V2060="INTERMEDIA",'TARIFAS 2025'!$C$11,IF(V2060="LEJANA",'TARIFAS 2025'!$D$11))))</f>
        <v>31419</v>
      </c>
      <c r="AA2060" s="63">
        <f t="shared" si="33"/>
        <v>31419</v>
      </c>
    </row>
    <row r="2061" spans="1:27" s="35" customFormat="1">
      <c r="A2061" s="44" t="s">
        <v>79</v>
      </c>
      <c r="B2061" s="44" t="str">
        <f>VLOOKUP(A2061,'CENTROS DE COSTOS'!A:D,2,0)</f>
        <v>0036-0003</v>
      </c>
      <c r="C2061" s="44" t="str">
        <f>VLOOKUP(A2061,'CENTROS DE COSTOS'!A:D,3,0)</f>
        <v>Wompi Suroccidente</v>
      </c>
      <c r="D2061" s="44">
        <v>76248</v>
      </c>
      <c r="E2061" s="44">
        <v>2927225</v>
      </c>
      <c r="F2061" s="44">
        <v>76343</v>
      </c>
      <c r="G2061" s="44" t="s">
        <v>35</v>
      </c>
      <c r="H2061" s="44" t="s">
        <v>1103</v>
      </c>
      <c r="I2061" s="44" t="s">
        <v>1115</v>
      </c>
      <c r="J2061" s="44" t="s">
        <v>9660</v>
      </c>
      <c r="K2061" s="44" t="s">
        <v>1174</v>
      </c>
      <c r="L2061" s="44" t="s">
        <v>9661</v>
      </c>
      <c r="M2061" s="52">
        <v>45953.637499999997</v>
      </c>
      <c r="N2061" s="52">
        <v>45959.4375</v>
      </c>
      <c r="O2061" s="44" t="s">
        <v>37</v>
      </c>
      <c r="P2061" s="44" t="s">
        <v>37</v>
      </c>
      <c r="Q2061" s="44" t="s">
        <v>3805</v>
      </c>
      <c r="R2061" s="44" t="s">
        <v>3806</v>
      </c>
      <c r="S2061" s="44" t="s">
        <v>9662</v>
      </c>
      <c r="T2061" s="44" t="s">
        <v>1178</v>
      </c>
      <c r="U2061" s="44">
        <v>32</v>
      </c>
      <c r="V2061" s="44" t="s">
        <v>43</v>
      </c>
      <c r="W2061" s="44" t="str">
        <f>VLOOKUP(D2061,TIPOLOGIA!A:F,6,0)</f>
        <v>TERRESTRE</v>
      </c>
      <c r="X2061" s="44" t="s">
        <v>1503</v>
      </c>
      <c r="Y2061" s="44">
        <v>1</v>
      </c>
      <c r="Z2061" s="63">
        <f>IF(T2061="SOPORTE_TELEFÓNICO",'TARIFAS 2025'!$B$14,IF(V2061="PRINCIPAL",'TARIFAS 2025'!$B$11,IF(V2061="INTERMEDIA",'TARIFAS 2025'!$C$11,IF(V2061="LEJANA",'TARIFAS 2025'!$D$11))))</f>
        <v>36351</v>
      </c>
      <c r="AA2061" s="63">
        <f t="shared" si="33"/>
        <v>36351</v>
      </c>
    </row>
    <row r="2062" spans="1:27" s="35" customFormat="1">
      <c r="A2062" s="44" t="s">
        <v>79</v>
      </c>
      <c r="B2062" s="44" t="str">
        <f>VLOOKUP(A2062,'CENTROS DE COSTOS'!A:D,2,0)</f>
        <v>0036-0003</v>
      </c>
      <c r="C2062" s="44" t="str">
        <f>VLOOKUP(A2062,'CENTROS DE COSTOS'!A:D,3,0)</f>
        <v>Wompi Suroccidente</v>
      </c>
      <c r="D2062" s="44">
        <v>76001</v>
      </c>
      <c r="E2062" s="44">
        <v>2946606</v>
      </c>
      <c r="F2062" s="44">
        <v>33042</v>
      </c>
      <c r="G2062" s="44" t="s">
        <v>35</v>
      </c>
      <c r="H2062" s="44" t="s">
        <v>1103</v>
      </c>
      <c r="I2062" s="44" t="s">
        <v>79</v>
      </c>
      <c r="J2062" s="44" t="s">
        <v>2081</v>
      </c>
      <c r="K2062" s="44" t="s">
        <v>1174</v>
      </c>
      <c r="L2062" s="44" t="s">
        <v>9663</v>
      </c>
      <c r="M2062" s="52">
        <v>45958.489583333336</v>
      </c>
      <c r="N2062" s="52">
        <v>45959.439583333333</v>
      </c>
      <c r="O2062" s="44" t="s">
        <v>37</v>
      </c>
      <c r="P2062" s="44" t="s">
        <v>37</v>
      </c>
      <c r="Q2062" s="44" t="s">
        <v>3805</v>
      </c>
      <c r="R2062" s="44" t="s">
        <v>3806</v>
      </c>
      <c r="S2062" s="44" t="s">
        <v>9664</v>
      </c>
      <c r="T2062" s="44" t="s">
        <v>1178</v>
      </c>
      <c r="U2062" s="44">
        <v>64</v>
      </c>
      <c r="V2062" s="44" t="s">
        <v>42</v>
      </c>
      <c r="W2062" s="44" t="str">
        <f>VLOOKUP(D2062,TIPOLOGIA!A:F,6,0)</f>
        <v>TERRESTRE</v>
      </c>
      <c r="X2062" s="44" t="s">
        <v>1943</v>
      </c>
      <c r="Y2062" s="44">
        <v>1</v>
      </c>
      <c r="Z2062" s="63">
        <f>IF(T2062="SOPORTE_TELEFÓNICO",'TARIFAS 2025'!$B$14,IF(V2062="PRINCIPAL",'TARIFAS 2025'!$B$11,IF(V2062="INTERMEDIA",'TARIFAS 2025'!$C$11,IF(V2062="LEJANA",'TARIFAS 2025'!$D$11))))</f>
        <v>31419</v>
      </c>
      <c r="AA2062" s="63">
        <f t="shared" si="33"/>
        <v>31419</v>
      </c>
    </row>
    <row r="2063" spans="1:27" s="35" customFormat="1">
      <c r="A2063" s="44" t="s">
        <v>87</v>
      </c>
      <c r="B2063" s="44" t="str">
        <f>VLOOKUP(A2063,'CENTROS DE COSTOS'!A:D,2,0)</f>
        <v>0036-0006</v>
      </c>
      <c r="C2063" s="44" t="str">
        <f>VLOOKUP(A2063,'CENTROS DE COSTOS'!A:D,3,0)</f>
        <v>Wompi Oriente</v>
      </c>
      <c r="D2063" s="44">
        <v>73001</v>
      </c>
      <c r="E2063" s="44">
        <v>2946236</v>
      </c>
      <c r="F2063" s="44">
        <v>66441</v>
      </c>
      <c r="G2063" s="44" t="s">
        <v>35</v>
      </c>
      <c r="H2063" s="44" t="s">
        <v>1058</v>
      </c>
      <c r="I2063" s="44" t="s">
        <v>87</v>
      </c>
      <c r="J2063" s="44" t="s">
        <v>9665</v>
      </c>
      <c r="K2063" s="44" t="s">
        <v>1174</v>
      </c>
      <c r="L2063" s="44" t="s">
        <v>9666</v>
      </c>
      <c r="M2063" s="52">
        <v>45958.474305555559</v>
      </c>
      <c r="N2063" s="52">
        <v>45959.44027777778</v>
      </c>
      <c r="O2063" s="44" t="s">
        <v>37</v>
      </c>
      <c r="P2063" s="44" t="s">
        <v>37</v>
      </c>
      <c r="Q2063" s="44" t="s">
        <v>3805</v>
      </c>
      <c r="R2063" s="44" t="s">
        <v>3806</v>
      </c>
      <c r="S2063" s="44" t="s">
        <v>9667</v>
      </c>
      <c r="T2063" s="44" t="s">
        <v>1178</v>
      </c>
      <c r="U2063" s="44">
        <v>32</v>
      </c>
      <c r="V2063" s="44" t="s">
        <v>42</v>
      </c>
      <c r="W2063" s="44" t="str">
        <f>VLOOKUP(D2063,TIPOLOGIA!A:F,6,0)</f>
        <v>TERRESTRE</v>
      </c>
      <c r="X2063" s="44" t="s">
        <v>6708</v>
      </c>
      <c r="Y2063" s="44">
        <v>1</v>
      </c>
      <c r="Z2063" s="63">
        <f>IF(T2063="SOPORTE_TELEFÓNICO",'TARIFAS 2025'!$B$14,IF(V2063="PRINCIPAL",'TARIFAS 2025'!$B$11,IF(V2063="INTERMEDIA",'TARIFAS 2025'!$C$11,IF(V2063="LEJANA",'TARIFAS 2025'!$D$11))))</f>
        <v>31419</v>
      </c>
      <c r="AA2063" s="63">
        <f t="shared" si="33"/>
        <v>31419</v>
      </c>
    </row>
    <row r="2064" spans="1:27" s="35" customFormat="1">
      <c r="A2064" s="44" t="s">
        <v>91</v>
      </c>
      <c r="B2064" s="44" t="str">
        <f>VLOOKUP(A2064,'CENTROS DE COSTOS'!A:D,2,0)</f>
        <v>0036-0001</v>
      </c>
      <c r="C2064" s="44" t="str">
        <f>VLOOKUP(A2064,'CENTROS DE COSTOS'!A:D,3,0)</f>
        <v>Wompi Costa</v>
      </c>
      <c r="D2064" s="44">
        <v>23660</v>
      </c>
      <c r="E2064" s="44">
        <v>2927148</v>
      </c>
      <c r="F2064" s="44">
        <v>57695</v>
      </c>
      <c r="G2064" s="44" t="s">
        <v>35</v>
      </c>
      <c r="H2064" s="44" t="s">
        <v>278</v>
      </c>
      <c r="I2064" s="44" t="s">
        <v>612</v>
      </c>
      <c r="J2064" s="44" t="s">
        <v>9668</v>
      </c>
      <c r="K2064" s="44" t="s">
        <v>1174</v>
      </c>
      <c r="L2064" s="44" t="s">
        <v>9669</v>
      </c>
      <c r="M2064" s="52">
        <v>45953.625694444447</v>
      </c>
      <c r="N2064" s="52">
        <v>45959.44027777778</v>
      </c>
      <c r="O2064" s="44" t="s">
        <v>37</v>
      </c>
      <c r="P2064" s="44" t="s">
        <v>37</v>
      </c>
      <c r="Q2064" s="44" t="s">
        <v>3805</v>
      </c>
      <c r="R2064" s="44" t="s">
        <v>3806</v>
      </c>
      <c r="S2064" s="44" t="s">
        <v>9670</v>
      </c>
      <c r="T2064" s="44" t="s">
        <v>1178</v>
      </c>
      <c r="U2064" s="44">
        <v>32</v>
      </c>
      <c r="V2064" s="44" t="s">
        <v>43</v>
      </c>
      <c r="W2064" s="44" t="str">
        <f>VLOOKUP(D2064,TIPOLOGIA!A:F,6,0)</f>
        <v>TERRESTRE</v>
      </c>
      <c r="X2064" s="44" t="s">
        <v>1491</v>
      </c>
      <c r="Y2064" s="44">
        <v>1</v>
      </c>
      <c r="Z2064" s="63">
        <f>IF(T2064="SOPORTE_TELEFÓNICO",'TARIFAS 2025'!$B$14,IF(V2064="PRINCIPAL",'TARIFAS 2025'!$B$11,IF(V2064="INTERMEDIA",'TARIFAS 2025'!$C$11,IF(V2064="LEJANA",'TARIFAS 2025'!$D$11))))</f>
        <v>36351</v>
      </c>
      <c r="AA2064" s="63">
        <f t="shared" si="33"/>
        <v>36351</v>
      </c>
    </row>
    <row r="2065" spans="1:27" s="35" customFormat="1">
      <c r="A2065" s="44" t="s">
        <v>96</v>
      </c>
      <c r="B2065" s="44" t="str">
        <f>VLOOKUP(A2065,'CENTROS DE COSTOS'!A:D,2,0)</f>
        <v>0036-0001</v>
      </c>
      <c r="C2065" s="44" t="str">
        <f>VLOOKUP(A2065,'CENTROS DE COSTOS'!A:D,3,0)</f>
        <v>Wompi Costa</v>
      </c>
      <c r="D2065" s="44">
        <v>47001</v>
      </c>
      <c r="E2065" s="44">
        <v>2919585</v>
      </c>
      <c r="F2065" s="44">
        <v>77483</v>
      </c>
      <c r="G2065" s="44" t="s">
        <v>35</v>
      </c>
      <c r="H2065" s="44" t="s">
        <v>789</v>
      </c>
      <c r="I2065" s="44" t="s">
        <v>96</v>
      </c>
      <c r="J2065" s="44" t="s">
        <v>9671</v>
      </c>
      <c r="K2065" s="44" t="s">
        <v>1174</v>
      </c>
      <c r="L2065" s="44" t="s">
        <v>9672</v>
      </c>
      <c r="M2065" s="52">
        <v>45952.488888888889</v>
      </c>
      <c r="N2065" s="52">
        <v>45959.441666666666</v>
      </c>
      <c r="O2065" s="44" t="s">
        <v>37</v>
      </c>
      <c r="P2065" s="44" t="s">
        <v>37</v>
      </c>
      <c r="Q2065" s="44" t="s">
        <v>3805</v>
      </c>
      <c r="R2065" s="44" t="s">
        <v>3806</v>
      </c>
      <c r="S2065" s="44" t="s">
        <v>9673</v>
      </c>
      <c r="T2065" s="44" t="s">
        <v>1178</v>
      </c>
      <c r="U2065" s="44">
        <v>16</v>
      </c>
      <c r="V2065" s="44" t="s">
        <v>42</v>
      </c>
      <c r="W2065" s="44" t="str">
        <f>VLOOKUP(D2065,TIPOLOGIA!A:F,6,0)</f>
        <v>TERRESTRE</v>
      </c>
      <c r="X2065" s="44" t="s">
        <v>3928</v>
      </c>
      <c r="Y2065" s="44">
        <v>1</v>
      </c>
      <c r="Z2065" s="63">
        <f>IF(T2065="SOPORTE_TELEFÓNICO",'TARIFAS 2025'!$B$14,IF(V2065="PRINCIPAL",'TARIFAS 2025'!$B$11,IF(V2065="INTERMEDIA",'TARIFAS 2025'!$C$11,IF(V2065="LEJANA",'TARIFAS 2025'!$D$11))))</f>
        <v>31419</v>
      </c>
      <c r="AA2065" s="63">
        <f t="shared" si="33"/>
        <v>31419</v>
      </c>
    </row>
    <row r="2066" spans="1:27" s="35" customFormat="1">
      <c r="A2066" s="44" t="s">
        <v>79</v>
      </c>
      <c r="B2066" s="44" t="str">
        <f>VLOOKUP(A2066,'CENTROS DE COSTOS'!A:D,2,0)</f>
        <v>0036-0003</v>
      </c>
      <c r="C2066" s="44" t="str">
        <f>VLOOKUP(A2066,'CENTROS DE COSTOS'!A:D,3,0)</f>
        <v>Wompi Suroccidente</v>
      </c>
      <c r="D2066" s="44">
        <v>19548</v>
      </c>
      <c r="E2066" s="44">
        <v>2943217</v>
      </c>
      <c r="F2066" s="44">
        <v>64074</v>
      </c>
      <c r="G2066" s="44" t="s">
        <v>35</v>
      </c>
      <c r="H2066" s="44" t="s">
        <v>500</v>
      </c>
      <c r="I2066" s="44" t="s">
        <v>524</v>
      </c>
      <c r="J2066" s="44" t="s">
        <v>9674</v>
      </c>
      <c r="K2066" s="44" t="s">
        <v>1174</v>
      </c>
      <c r="L2066" s="44" t="s">
        <v>9675</v>
      </c>
      <c r="M2066" s="52">
        <v>45958.333333333336</v>
      </c>
      <c r="N2066" s="52">
        <v>45959.443055555559</v>
      </c>
      <c r="O2066" s="44" t="s">
        <v>37</v>
      </c>
      <c r="P2066" s="44" t="s">
        <v>37</v>
      </c>
      <c r="Q2066" s="44" t="s">
        <v>8322</v>
      </c>
      <c r="R2066" s="44" t="s">
        <v>8323</v>
      </c>
      <c r="S2066" s="44" t="s">
        <v>9676</v>
      </c>
      <c r="T2066" s="44" t="s">
        <v>2013</v>
      </c>
      <c r="U2066" s="44"/>
      <c r="V2066" s="44" t="s">
        <v>44</v>
      </c>
      <c r="W2066" s="44" t="str">
        <f>VLOOKUP(D2066,TIPOLOGIA!A:F,6,0)</f>
        <v>TERRESTRE</v>
      </c>
      <c r="X2066" s="44" t="s">
        <v>2112</v>
      </c>
      <c r="Y2066" s="44">
        <v>0</v>
      </c>
      <c r="Z2066" s="63">
        <f>IF(T2066="SOPORTE_TELEFÓNICO",'TARIFAS 2025'!$B$14,IF(V2066="PRINCIPAL",'TARIFAS 2025'!$B$11,IF(V2066="INTERMEDIA",'TARIFAS 2025'!$C$11,IF(V2066="LEJANA",'TARIFAS 2025'!$D$11))))</f>
        <v>22000</v>
      </c>
      <c r="AA2066" s="63">
        <f>Z2066</f>
        <v>22000</v>
      </c>
    </row>
    <row r="2067" spans="1:27" s="35" customFormat="1">
      <c r="A2067" s="44" t="s">
        <v>88</v>
      </c>
      <c r="B2067" s="44" t="str">
        <f>VLOOKUP(A2067,'CENTROS DE COSTOS'!A:D,2,0)</f>
        <v>0036-0002</v>
      </c>
      <c r="C2067" s="44" t="str">
        <f>VLOOKUP(A2067,'CENTROS DE COSTOS'!A:D,3,0)</f>
        <v>Wompi Eje Cafetero</v>
      </c>
      <c r="D2067" s="44">
        <v>17001</v>
      </c>
      <c r="E2067" s="44">
        <v>2928737</v>
      </c>
      <c r="F2067" s="44">
        <v>80163</v>
      </c>
      <c r="G2067" s="44" t="s">
        <v>35</v>
      </c>
      <c r="H2067" s="44" t="s">
        <v>128</v>
      </c>
      <c r="I2067" s="44" t="s">
        <v>88</v>
      </c>
      <c r="J2067" s="44" t="s">
        <v>9677</v>
      </c>
      <c r="K2067" s="44" t="s">
        <v>1174</v>
      </c>
      <c r="L2067" s="44" t="s">
        <v>9678</v>
      </c>
      <c r="M2067" s="52">
        <v>45954.333333333336</v>
      </c>
      <c r="N2067" s="52">
        <v>45959.445138888892</v>
      </c>
      <c r="O2067" s="44" t="s">
        <v>37</v>
      </c>
      <c r="P2067" s="44" t="s">
        <v>37</v>
      </c>
      <c r="Q2067" s="44" t="s">
        <v>3805</v>
      </c>
      <c r="R2067" s="44" t="s">
        <v>3806</v>
      </c>
      <c r="S2067" s="44" t="s">
        <v>9679</v>
      </c>
      <c r="T2067" s="44" t="s">
        <v>1178</v>
      </c>
      <c r="U2067" s="44">
        <v>32</v>
      </c>
      <c r="V2067" s="44" t="s">
        <v>42</v>
      </c>
      <c r="W2067" s="44" t="str">
        <f>VLOOKUP(D2067,TIPOLOGIA!A:F,6,0)</f>
        <v>TERRESTRE</v>
      </c>
      <c r="X2067" s="44" t="s">
        <v>8802</v>
      </c>
      <c r="Y2067" s="44">
        <v>1</v>
      </c>
      <c r="Z2067" s="63">
        <f>IF(T2067="SOPORTE_TELEFÓNICO",'TARIFAS 2025'!$B$14,IF(V2067="PRINCIPAL",'TARIFAS 2025'!$B$11,IF(V2067="INTERMEDIA",'TARIFAS 2025'!$C$11,IF(V2067="LEJANA",'TARIFAS 2025'!$D$11))))</f>
        <v>31419</v>
      </c>
      <c r="AA2067" s="63">
        <f t="shared" si="33"/>
        <v>31419</v>
      </c>
    </row>
    <row r="2068" spans="1:27" s="35" customFormat="1">
      <c r="A2068" s="44" t="s">
        <v>90</v>
      </c>
      <c r="B2068" s="44" t="str">
        <f>VLOOKUP(A2068,'CENTROS DE COSTOS'!A:D,2,0)</f>
        <v>0036-0005</v>
      </c>
      <c r="C2068" s="44" t="str">
        <f>VLOOKUP(A2068,'CENTROS DE COSTOS'!A:D,3,0)</f>
        <v>Wompi Noroccidente</v>
      </c>
      <c r="D2068" s="44">
        <v>5212</v>
      </c>
      <c r="E2068" s="44">
        <v>2934938</v>
      </c>
      <c r="F2068" s="44">
        <v>23624</v>
      </c>
      <c r="G2068" s="44" t="s">
        <v>35</v>
      </c>
      <c r="H2068" s="44" t="s">
        <v>122</v>
      </c>
      <c r="I2068" s="44" t="s">
        <v>174</v>
      </c>
      <c r="J2068" s="44" t="s">
        <v>9680</v>
      </c>
      <c r="K2068" s="44" t="s">
        <v>1174</v>
      </c>
      <c r="L2068" s="44" t="s">
        <v>9681</v>
      </c>
      <c r="M2068" s="52">
        <v>45957.333333333336</v>
      </c>
      <c r="N2068" s="52">
        <v>45959.446527777778</v>
      </c>
      <c r="O2068" s="44" t="s">
        <v>37</v>
      </c>
      <c r="P2068" s="44" t="s">
        <v>37</v>
      </c>
      <c r="Q2068" s="44" t="s">
        <v>3805</v>
      </c>
      <c r="R2068" s="44" t="s">
        <v>3806</v>
      </c>
      <c r="S2068" s="44" t="s">
        <v>9682</v>
      </c>
      <c r="T2068" s="44" t="s">
        <v>1178</v>
      </c>
      <c r="U2068" s="44">
        <v>48</v>
      </c>
      <c r="V2068" s="44" t="s">
        <v>42</v>
      </c>
      <c r="W2068" s="44" t="str">
        <f>VLOOKUP(D2068,TIPOLOGIA!A:F,6,0)</f>
        <v>TERRESTRE</v>
      </c>
      <c r="X2068" s="44" t="s">
        <v>1440</v>
      </c>
      <c r="Y2068" s="44">
        <v>1</v>
      </c>
      <c r="Z2068" s="63">
        <f>IF(T2068="SOPORTE_TELEFÓNICO",'TARIFAS 2025'!$B$14,IF(V2068="PRINCIPAL",'TARIFAS 2025'!$B$11,IF(V2068="INTERMEDIA",'TARIFAS 2025'!$C$11,IF(V2068="LEJANA",'TARIFAS 2025'!$D$11))))</f>
        <v>31419</v>
      </c>
      <c r="AA2068" s="63">
        <f t="shared" si="33"/>
        <v>31419</v>
      </c>
    </row>
    <row r="2069" spans="1:27" s="35" customFormat="1">
      <c r="A2069" s="44" t="s">
        <v>98</v>
      </c>
      <c r="B2069" s="44" t="str">
        <f>VLOOKUP(A2069,'CENTROS DE COSTOS'!A:D,2,0)</f>
        <v>0036-0007</v>
      </c>
      <c r="C2069" s="44" t="str">
        <f>VLOOKUP(A2069,'CENTROS DE COSTOS'!A:D,3,0)</f>
        <v>Wompi Santander</v>
      </c>
      <c r="D2069" s="44">
        <v>15776</v>
      </c>
      <c r="E2069" s="44">
        <v>2932727</v>
      </c>
      <c r="F2069" s="44">
        <v>80686</v>
      </c>
      <c r="G2069" s="44" t="s">
        <v>35</v>
      </c>
      <c r="H2069" s="44" t="s">
        <v>324</v>
      </c>
      <c r="I2069" s="44" t="s">
        <v>420</v>
      </c>
      <c r="J2069" s="44" t="s">
        <v>9683</v>
      </c>
      <c r="K2069" s="44" t="s">
        <v>1174</v>
      </c>
      <c r="L2069" s="44" t="s">
        <v>9684</v>
      </c>
      <c r="M2069" s="52">
        <v>45954.660416666666</v>
      </c>
      <c r="N2069" s="52">
        <v>45959.446527777778</v>
      </c>
      <c r="O2069" s="44" t="s">
        <v>37</v>
      </c>
      <c r="P2069" s="44" t="s">
        <v>37</v>
      </c>
      <c r="Q2069" s="44" t="s">
        <v>3805</v>
      </c>
      <c r="R2069" s="44" t="s">
        <v>3806</v>
      </c>
      <c r="S2069" s="44" t="s">
        <v>9685</v>
      </c>
      <c r="T2069" s="44" t="s">
        <v>3828</v>
      </c>
      <c r="U2069" s="44">
        <v>40</v>
      </c>
      <c r="V2069" s="44" t="s">
        <v>43</v>
      </c>
      <c r="W2069" s="44" t="str">
        <f>VLOOKUP(D2069,TIPOLOGIA!A:F,6,0)</f>
        <v>TERRESTRE</v>
      </c>
      <c r="X2069" s="44" t="s">
        <v>2336</v>
      </c>
      <c r="Y2069" s="44">
        <v>1</v>
      </c>
      <c r="Z2069" s="63">
        <f>IF(T2069="SOPORTE_TELEFÓNICO",'TARIFAS 2025'!$B$14,IF(V2069="PRINCIPAL",'TARIFAS 2025'!$B$11,IF(V2069="INTERMEDIA",'TARIFAS 2025'!$C$11,IF(V2069="LEJANA",'TARIFAS 2025'!$D$11))))</f>
        <v>36351</v>
      </c>
      <c r="AA2069" s="63">
        <f t="shared" si="33"/>
        <v>36351</v>
      </c>
    </row>
    <row r="2070" spans="1:27" s="35" customFormat="1">
      <c r="A2070" s="44" t="s">
        <v>90</v>
      </c>
      <c r="B2070" s="44" t="str">
        <f>VLOOKUP(A2070,'CENTROS DE COSTOS'!A:D,2,0)</f>
        <v>0036-0005</v>
      </c>
      <c r="C2070" s="44" t="str">
        <f>VLOOKUP(A2070,'CENTROS DE COSTOS'!A:D,3,0)</f>
        <v>Wompi Noroccidente</v>
      </c>
      <c r="D2070" s="44">
        <v>5212</v>
      </c>
      <c r="E2070" s="44">
        <v>2932311</v>
      </c>
      <c r="F2070" s="44">
        <v>77925</v>
      </c>
      <c r="G2070" s="44" t="s">
        <v>35</v>
      </c>
      <c r="H2070" s="44" t="s">
        <v>122</v>
      </c>
      <c r="I2070" s="44" t="s">
        <v>174</v>
      </c>
      <c r="J2070" s="44" t="s">
        <v>9686</v>
      </c>
      <c r="K2070" s="44" t="s">
        <v>1174</v>
      </c>
      <c r="L2070" s="44" t="s">
        <v>9687</v>
      </c>
      <c r="M2070" s="52">
        <v>45954.619444444441</v>
      </c>
      <c r="N2070" s="52">
        <v>45959.447222222225</v>
      </c>
      <c r="O2070" s="44" t="s">
        <v>37</v>
      </c>
      <c r="P2070" s="44" t="s">
        <v>37</v>
      </c>
      <c r="Q2070" s="44" t="s">
        <v>3805</v>
      </c>
      <c r="R2070" s="44" t="s">
        <v>3806</v>
      </c>
      <c r="S2070" s="44" t="s">
        <v>9688</v>
      </c>
      <c r="T2070" s="44" t="s">
        <v>1178</v>
      </c>
      <c r="U2070" s="44">
        <v>48</v>
      </c>
      <c r="V2070" s="44" t="s">
        <v>42</v>
      </c>
      <c r="W2070" s="44" t="str">
        <f>VLOOKUP(D2070,TIPOLOGIA!A:F,6,0)</f>
        <v>TERRESTRE</v>
      </c>
      <c r="X2070" s="44" t="s">
        <v>4519</v>
      </c>
      <c r="Y2070" s="44">
        <v>1</v>
      </c>
      <c r="Z2070" s="63">
        <f>IF(T2070="SOPORTE_TELEFÓNICO",'TARIFAS 2025'!$B$14,IF(V2070="PRINCIPAL",'TARIFAS 2025'!$B$11,IF(V2070="INTERMEDIA",'TARIFAS 2025'!$C$11,IF(V2070="LEJANA",'TARIFAS 2025'!$D$11))))</f>
        <v>31419</v>
      </c>
      <c r="AA2070" s="63">
        <f t="shared" si="33"/>
        <v>31419</v>
      </c>
    </row>
    <row r="2071" spans="1:27" s="35" customFormat="1">
      <c r="A2071" s="44" t="s">
        <v>76</v>
      </c>
      <c r="B2071" s="44" t="str">
        <f>VLOOKUP(A2071,'CENTROS DE COSTOS'!A:D,2,0)</f>
        <v>0036-0007</v>
      </c>
      <c r="C2071" s="44" t="str">
        <f>VLOOKUP(A2071,'CENTROS DE COSTOS'!A:D,3,0)</f>
        <v>Wompi Santander</v>
      </c>
      <c r="D2071" s="44">
        <v>68432</v>
      </c>
      <c r="E2071" s="44">
        <v>2943208</v>
      </c>
      <c r="F2071" s="44">
        <v>71943</v>
      </c>
      <c r="G2071" s="44" t="s">
        <v>35</v>
      </c>
      <c r="H2071" s="44" t="s">
        <v>965</v>
      </c>
      <c r="I2071" s="44" t="s">
        <v>1005</v>
      </c>
      <c r="J2071" s="44" t="s">
        <v>9689</v>
      </c>
      <c r="K2071" s="44" t="s">
        <v>1174</v>
      </c>
      <c r="L2071" s="44" t="s">
        <v>9690</v>
      </c>
      <c r="M2071" s="52">
        <v>45958.333333333336</v>
      </c>
      <c r="N2071" s="52">
        <v>45959.447916666664</v>
      </c>
      <c r="O2071" s="44" t="s">
        <v>37</v>
      </c>
      <c r="P2071" s="44" t="s">
        <v>37</v>
      </c>
      <c r="Q2071" s="44" t="s">
        <v>8322</v>
      </c>
      <c r="R2071" s="44" t="s">
        <v>8323</v>
      </c>
      <c r="S2071" s="44" t="s">
        <v>9676</v>
      </c>
      <c r="T2071" s="44" t="s">
        <v>2013</v>
      </c>
      <c r="U2071" s="44"/>
      <c r="V2071" s="44" t="s">
        <v>44</v>
      </c>
      <c r="W2071" s="44" t="str">
        <f>VLOOKUP(D2071,TIPOLOGIA!A:F,6,0)</f>
        <v>TERRESTRE</v>
      </c>
      <c r="X2071" s="44" t="s">
        <v>2336</v>
      </c>
      <c r="Y2071" s="44">
        <v>0</v>
      </c>
      <c r="Z2071" s="63">
        <f>IF(T2071="SOPORTE_TELEFÓNICO",'TARIFAS 2025'!$B$14,IF(V2071="PRINCIPAL",'TARIFAS 2025'!$B$11,IF(V2071="INTERMEDIA",'TARIFAS 2025'!$C$11,IF(V2071="LEJANA",'TARIFAS 2025'!$D$11))))</f>
        <v>22000</v>
      </c>
      <c r="AA2071" s="63">
        <f>Z2071</f>
        <v>22000</v>
      </c>
    </row>
    <row r="2072" spans="1:27" s="35" customFormat="1">
      <c r="A2072" s="44" t="s">
        <v>98</v>
      </c>
      <c r="B2072" s="44" t="str">
        <f>VLOOKUP(A2072,'CENTROS DE COSTOS'!A:D,2,0)</f>
        <v>0036-0007</v>
      </c>
      <c r="C2072" s="44" t="str">
        <f>VLOOKUP(A2072,'CENTROS DE COSTOS'!A:D,3,0)</f>
        <v>Wompi Santander</v>
      </c>
      <c r="D2072" s="44">
        <v>15599</v>
      </c>
      <c r="E2072" s="44">
        <v>2932575</v>
      </c>
      <c r="F2072" s="44">
        <v>29396</v>
      </c>
      <c r="G2072" s="44" t="s">
        <v>35</v>
      </c>
      <c r="H2072" s="44" t="s">
        <v>324</v>
      </c>
      <c r="I2072" s="44" t="s">
        <v>393</v>
      </c>
      <c r="J2072" s="44" t="s">
        <v>9691</v>
      </c>
      <c r="K2072" s="44" t="s">
        <v>1174</v>
      </c>
      <c r="L2072" s="44" t="s">
        <v>9692</v>
      </c>
      <c r="M2072" s="52">
        <v>45954.65625</v>
      </c>
      <c r="N2072" s="52">
        <v>45959.447916666664</v>
      </c>
      <c r="O2072" s="44" t="s">
        <v>37</v>
      </c>
      <c r="P2072" s="44" t="s">
        <v>37</v>
      </c>
      <c r="Q2072" s="44" t="s">
        <v>3805</v>
      </c>
      <c r="R2072" s="44" t="s">
        <v>3806</v>
      </c>
      <c r="S2072" s="44" t="s">
        <v>9693</v>
      </c>
      <c r="T2072" s="44" t="s">
        <v>3828</v>
      </c>
      <c r="U2072" s="44">
        <v>24</v>
      </c>
      <c r="V2072" s="44" t="s">
        <v>43</v>
      </c>
      <c r="W2072" s="44" t="str">
        <f>VLOOKUP(D2072,TIPOLOGIA!A:F,6,0)</f>
        <v>TERRESTRE</v>
      </c>
      <c r="X2072" s="44" t="s">
        <v>8802</v>
      </c>
      <c r="Y2072" s="44">
        <v>1</v>
      </c>
      <c r="Z2072" s="63">
        <f>IF(T2072="SOPORTE_TELEFÓNICO",'TARIFAS 2025'!$B$14,IF(V2072="PRINCIPAL",'TARIFAS 2025'!$B$11,IF(V2072="INTERMEDIA",'TARIFAS 2025'!$C$11,IF(V2072="LEJANA",'TARIFAS 2025'!$D$11))))</f>
        <v>36351</v>
      </c>
      <c r="AA2072" s="63">
        <f t="shared" si="33"/>
        <v>36351</v>
      </c>
    </row>
    <row r="2073" spans="1:27" s="35" customFormat="1">
      <c r="A2073" s="44" t="s">
        <v>87</v>
      </c>
      <c r="B2073" s="44" t="str">
        <f>VLOOKUP(A2073,'CENTROS DE COSTOS'!A:D,2,0)</f>
        <v>0036-0006</v>
      </c>
      <c r="C2073" s="44" t="str">
        <f>VLOOKUP(A2073,'CENTROS DE COSTOS'!A:D,3,0)</f>
        <v>Wompi Oriente</v>
      </c>
      <c r="D2073" s="44">
        <v>73411</v>
      </c>
      <c r="E2073" s="44">
        <v>2926862</v>
      </c>
      <c r="F2073" s="44">
        <v>55532</v>
      </c>
      <c r="G2073" s="44" t="s">
        <v>35</v>
      </c>
      <c r="H2073" s="44" t="s">
        <v>1058</v>
      </c>
      <c r="I2073" s="44" t="s">
        <v>1082</v>
      </c>
      <c r="J2073" s="44" t="s">
        <v>9694</v>
      </c>
      <c r="K2073" s="44" t="s">
        <v>1174</v>
      </c>
      <c r="L2073" s="44" t="s">
        <v>9695</v>
      </c>
      <c r="M2073" s="52">
        <v>45953.609027777777</v>
      </c>
      <c r="N2073" s="52">
        <v>45959.447916666664</v>
      </c>
      <c r="O2073" s="44" t="s">
        <v>37</v>
      </c>
      <c r="P2073" s="44" t="s">
        <v>37</v>
      </c>
      <c r="Q2073" s="44" t="s">
        <v>3805</v>
      </c>
      <c r="R2073" s="44" t="s">
        <v>3806</v>
      </c>
      <c r="S2073" s="44" t="s">
        <v>9696</v>
      </c>
      <c r="T2073" s="44" t="s">
        <v>3828</v>
      </c>
      <c r="U2073" s="44">
        <v>40</v>
      </c>
      <c r="V2073" s="44" t="s">
        <v>44</v>
      </c>
      <c r="W2073" s="44" t="str">
        <f>VLOOKUP(D2073,TIPOLOGIA!A:F,6,0)</f>
        <v>TERRESTRE</v>
      </c>
      <c r="X2073" s="44" t="s">
        <v>4519</v>
      </c>
      <c r="Y2073" s="44">
        <v>1</v>
      </c>
      <c r="Z2073" s="63">
        <f>IF(T2073="SOPORTE_TELEFÓNICO",'TARIFAS 2025'!$B$14,IF(V2073="PRINCIPAL",'TARIFAS 2025'!$B$11,IF(V2073="INTERMEDIA",'TARIFAS 2025'!$C$11,IF(V2073="LEJANA",'TARIFAS 2025'!$D$11))))</f>
        <v>40250</v>
      </c>
      <c r="AA2073" s="63">
        <f t="shared" si="33"/>
        <v>40250</v>
      </c>
    </row>
    <row r="2074" spans="1:27" s="35" customFormat="1">
      <c r="A2074" s="44" t="s">
        <v>91</v>
      </c>
      <c r="B2074" s="44" t="str">
        <f>VLOOKUP(A2074,'CENTROS DE COSTOS'!A:D,2,0)</f>
        <v>0036-0001</v>
      </c>
      <c r="C2074" s="44" t="str">
        <f>VLOOKUP(A2074,'CENTROS DE COSTOS'!A:D,3,0)</f>
        <v>Wompi Costa</v>
      </c>
      <c r="D2074" s="44">
        <v>23807</v>
      </c>
      <c r="E2074" s="44">
        <v>2920458</v>
      </c>
      <c r="F2074" s="44">
        <v>76981</v>
      </c>
      <c r="G2074" s="44" t="s">
        <v>35</v>
      </c>
      <c r="H2074" s="44" t="s">
        <v>278</v>
      </c>
      <c r="I2074" s="44" t="s">
        <v>617</v>
      </c>
      <c r="J2074" s="44" t="s">
        <v>9697</v>
      </c>
      <c r="K2074" s="44" t="s">
        <v>1174</v>
      </c>
      <c r="L2074" s="44" t="s">
        <v>9698</v>
      </c>
      <c r="M2074" s="52">
        <v>45952.592361111114</v>
      </c>
      <c r="N2074" s="52">
        <v>45959.448611111111</v>
      </c>
      <c r="O2074" s="44" t="s">
        <v>37</v>
      </c>
      <c r="P2074" s="44" t="s">
        <v>37</v>
      </c>
      <c r="Q2074" s="44" t="s">
        <v>3805</v>
      </c>
      <c r="R2074" s="44" t="s">
        <v>3806</v>
      </c>
      <c r="S2074" s="44" t="s">
        <v>9699</v>
      </c>
      <c r="T2074" s="44" t="s">
        <v>3828</v>
      </c>
      <c r="U2074" s="44">
        <v>32</v>
      </c>
      <c r="V2074" s="44" t="s">
        <v>44</v>
      </c>
      <c r="W2074" s="44" t="str">
        <f>VLOOKUP(D2074,TIPOLOGIA!A:F,6,0)</f>
        <v>TERRESTRE</v>
      </c>
      <c r="X2074" s="44" t="s">
        <v>4519</v>
      </c>
      <c r="Y2074" s="44">
        <v>1</v>
      </c>
      <c r="Z2074" s="63">
        <f>IF(T2074="SOPORTE_TELEFÓNICO",'TARIFAS 2025'!$B$14,IF(V2074="PRINCIPAL",'TARIFAS 2025'!$B$11,IF(V2074="INTERMEDIA",'TARIFAS 2025'!$C$11,IF(V2074="LEJANA",'TARIFAS 2025'!$D$11))))</f>
        <v>40250</v>
      </c>
      <c r="AA2074" s="63">
        <f t="shared" si="33"/>
        <v>40250</v>
      </c>
    </row>
    <row r="2075" spans="1:27" s="35" customFormat="1">
      <c r="A2075" s="44" t="s">
        <v>83</v>
      </c>
      <c r="B2075" s="44" t="str">
        <f>VLOOKUP(A2075,'CENTROS DE COSTOS'!A:D,2,0)</f>
        <v>0036-0007</v>
      </c>
      <c r="C2075" s="44" t="str">
        <f>VLOOKUP(A2075,'CENTROS DE COSTOS'!A:D,3,0)</f>
        <v>Wompi Santander</v>
      </c>
      <c r="D2075" s="44">
        <v>54001</v>
      </c>
      <c r="E2075" s="44">
        <v>2939784</v>
      </c>
      <c r="F2075" s="44">
        <v>59643</v>
      </c>
      <c r="G2075" s="44" t="s">
        <v>35</v>
      </c>
      <c r="H2075" s="44" t="s">
        <v>893</v>
      </c>
      <c r="I2075" s="44" t="s">
        <v>83</v>
      </c>
      <c r="J2075" s="44" t="s">
        <v>9700</v>
      </c>
      <c r="K2075" s="44" t="s">
        <v>1174</v>
      </c>
      <c r="L2075" s="44" t="s">
        <v>9701</v>
      </c>
      <c r="M2075" s="52">
        <v>45957.500694444447</v>
      </c>
      <c r="N2075" s="52">
        <v>45959.449305555558</v>
      </c>
      <c r="O2075" s="44" t="s">
        <v>37</v>
      </c>
      <c r="P2075" s="44" t="s">
        <v>37</v>
      </c>
      <c r="Q2075" s="44" t="s">
        <v>3805</v>
      </c>
      <c r="R2075" s="44" t="s">
        <v>3806</v>
      </c>
      <c r="S2075" s="44" t="s">
        <v>9702</v>
      </c>
      <c r="T2075" s="44" t="s">
        <v>1178</v>
      </c>
      <c r="U2075" s="44">
        <v>40</v>
      </c>
      <c r="V2075" s="44" t="s">
        <v>42</v>
      </c>
      <c r="W2075" s="44" t="str">
        <f>VLOOKUP(D2075,TIPOLOGIA!A:F,6,0)</f>
        <v>TERRESTRE</v>
      </c>
      <c r="X2075" s="44" t="s">
        <v>4908</v>
      </c>
      <c r="Y2075" s="44">
        <v>1</v>
      </c>
      <c r="Z2075" s="63">
        <f>IF(T2075="SOPORTE_TELEFÓNICO",'TARIFAS 2025'!$B$14,IF(V2075="PRINCIPAL",'TARIFAS 2025'!$B$11,IF(V2075="INTERMEDIA",'TARIFAS 2025'!$C$11,IF(V2075="LEJANA",'TARIFAS 2025'!$D$11))))</f>
        <v>31419</v>
      </c>
      <c r="AA2075" s="63">
        <f t="shared" si="33"/>
        <v>31419</v>
      </c>
    </row>
    <row r="2076" spans="1:27" s="35" customFormat="1">
      <c r="A2076" s="44" t="s">
        <v>73</v>
      </c>
      <c r="B2076" s="44" t="str">
        <f>VLOOKUP(A2076,'CENTROS DE COSTOS'!A:D,2,0)</f>
        <v>0036-0004</v>
      </c>
      <c r="C2076" s="44" t="str">
        <f>VLOOKUP(A2076,'CENTROS DE COSTOS'!A:D,3,0)</f>
        <v>Wompi Centro</v>
      </c>
      <c r="D2076" s="44">
        <v>25386</v>
      </c>
      <c r="E2076" s="44">
        <v>2926678</v>
      </c>
      <c r="F2076" s="44">
        <v>78318</v>
      </c>
      <c r="G2076" s="44" t="s">
        <v>35</v>
      </c>
      <c r="H2076" s="44" t="s">
        <v>620</v>
      </c>
      <c r="I2076" s="44" t="s">
        <v>671</v>
      </c>
      <c r="J2076" s="44" t="s">
        <v>9703</v>
      </c>
      <c r="K2076" s="44" t="s">
        <v>1174</v>
      </c>
      <c r="L2076" s="44" t="s">
        <v>9704</v>
      </c>
      <c r="M2076" s="52">
        <v>45953.600694444445</v>
      </c>
      <c r="N2076" s="52">
        <v>45959.449305555558</v>
      </c>
      <c r="O2076" s="44" t="s">
        <v>37</v>
      </c>
      <c r="P2076" s="44" t="s">
        <v>37</v>
      </c>
      <c r="Q2076" s="44" t="s">
        <v>3805</v>
      </c>
      <c r="R2076" s="44" t="s">
        <v>3806</v>
      </c>
      <c r="S2076" s="44" t="s">
        <v>9705</v>
      </c>
      <c r="T2076" s="44" t="s">
        <v>3828</v>
      </c>
      <c r="U2076" s="44">
        <v>32</v>
      </c>
      <c r="V2076" s="44" t="s">
        <v>43</v>
      </c>
      <c r="W2076" s="44" t="str">
        <f>VLOOKUP(D2076,TIPOLOGIA!A:F,6,0)</f>
        <v>TERRESTRE</v>
      </c>
      <c r="X2076" s="44" t="s">
        <v>1286</v>
      </c>
      <c r="Y2076" s="44">
        <v>1</v>
      </c>
      <c r="Z2076" s="63">
        <f>IF(T2076="SOPORTE_TELEFÓNICO",'TARIFAS 2025'!$B$14,IF(V2076="PRINCIPAL",'TARIFAS 2025'!$B$11,IF(V2076="INTERMEDIA",'TARIFAS 2025'!$C$11,IF(V2076="LEJANA",'TARIFAS 2025'!$D$11))))</f>
        <v>36351</v>
      </c>
      <c r="AA2076" s="63">
        <f t="shared" si="33"/>
        <v>36351</v>
      </c>
    </row>
    <row r="2077" spans="1:27" s="35" customFormat="1">
      <c r="A2077" s="44" t="s">
        <v>98</v>
      </c>
      <c r="B2077" s="44" t="str">
        <f>VLOOKUP(A2077,'CENTROS DE COSTOS'!A:D,2,0)</f>
        <v>0036-0007</v>
      </c>
      <c r="C2077" s="44" t="str">
        <f>VLOOKUP(A2077,'CENTROS DE COSTOS'!A:D,3,0)</f>
        <v>Wompi Santander</v>
      </c>
      <c r="D2077" s="44">
        <v>15238</v>
      </c>
      <c r="E2077" s="44">
        <v>2931079</v>
      </c>
      <c r="F2077" s="44">
        <v>65127</v>
      </c>
      <c r="G2077" s="44" t="s">
        <v>35</v>
      </c>
      <c r="H2077" s="44" t="s">
        <v>324</v>
      </c>
      <c r="I2077" s="44" t="s">
        <v>354</v>
      </c>
      <c r="J2077" s="44" t="s">
        <v>9706</v>
      </c>
      <c r="K2077" s="44" t="s">
        <v>1174</v>
      </c>
      <c r="L2077" s="44" t="s">
        <v>9707</v>
      </c>
      <c r="M2077" s="52">
        <v>45954.482638888891</v>
      </c>
      <c r="N2077" s="52">
        <v>45959.45</v>
      </c>
      <c r="O2077" s="44" t="s">
        <v>37</v>
      </c>
      <c r="P2077" s="44" t="s">
        <v>37</v>
      </c>
      <c r="Q2077" s="44" t="s">
        <v>3805</v>
      </c>
      <c r="R2077" s="44" t="s">
        <v>3806</v>
      </c>
      <c r="S2077" s="44" t="s">
        <v>9708</v>
      </c>
      <c r="T2077" s="44" t="s">
        <v>3828</v>
      </c>
      <c r="U2077" s="44">
        <v>48</v>
      </c>
      <c r="V2077" s="44" t="s">
        <v>43</v>
      </c>
      <c r="W2077" s="44" t="str">
        <f>VLOOKUP(D2077,TIPOLOGIA!A:F,6,0)</f>
        <v>TERRESTRE</v>
      </c>
      <c r="X2077" s="44" t="s">
        <v>4519</v>
      </c>
      <c r="Y2077" s="44">
        <v>1</v>
      </c>
      <c r="Z2077" s="63">
        <f>IF(T2077="SOPORTE_TELEFÓNICO",'TARIFAS 2025'!$B$14,IF(V2077="PRINCIPAL",'TARIFAS 2025'!$B$11,IF(V2077="INTERMEDIA",'TARIFAS 2025'!$C$11,IF(V2077="LEJANA",'TARIFAS 2025'!$D$11))))</f>
        <v>36351</v>
      </c>
      <c r="AA2077" s="63">
        <f t="shared" si="33"/>
        <v>36351</v>
      </c>
    </row>
    <row r="2078" spans="1:27" s="35" customFormat="1">
      <c r="A2078" s="44" t="s">
        <v>73</v>
      </c>
      <c r="B2078" s="44" t="str">
        <f>VLOOKUP(A2078,'CENTROS DE COSTOS'!A:D,2,0)</f>
        <v>0036-0004</v>
      </c>
      <c r="C2078" s="44" t="str">
        <f>VLOOKUP(A2078,'CENTROS DE COSTOS'!A:D,3,0)</f>
        <v>Wompi Centro</v>
      </c>
      <c r="D2078" s="44">
        <v>25295</v>
      </c>
      <c r="E2078" s="44">
        <v>2927981</v>
      </c>
      <c r="F2078" s="44">
        <v>60563</v>
      </c>
      <c r="G2078" s="44" t="s">
        <v>35</v>
      </c>
      <c r="H2078" s="44" t="s">
        <v>620</v>
      </c>
      <c r="I2078" s="44" t="s">
        <v>656</v>
      </c>
      <c r="J2078" s="44" t="s">
        <v>9709</v>
      </c>
      <c r="K2078" s="44" t="s">
        <v>1174</v>
      </c>
      <c r="L2078" s="44" t="s">
        <v>9710</v>
      </c>
      <c r="M2078" s="52">
        <v>45953.693749999999</v>
      </c>
      <c r="N2078" s="52">
        <v>45959.451388888891</v>
      </c>
      <c r="O2078" s="44" t="s">
        <v>37</v>
      </c>
      <c r="P2078" s="44" t="s">
        <v>37</v>
      </c>
      <c r="Q2078" s="44" t="s">
        <v>3805</v>
      </c>
      <c r="R2078" s="44" t="s">
        <v>3806</v>
      </c>
      <c r="S2078" s="44" t="s">
        <v>9711</v>
      </c>
      <c r="T2078" s="44" t="s">
        <v>3828</v>
      </c>
      <c r="U2078" s="44">
        <v>48</v>
      </c>
      <c r="V2078" s="44" t="s">
        <v>43</v>
      </c>
      <c r="W2078" s="44" t="str">
        <f>VLOOKUP(D2078,TIPOLOGIA!A:F,6,0)</f>
        <v>TERRESTRE</v>
      </c>
      <c r="X2078" s="44" t="s">
        <v>4519</v>
      </c>
      <c r="Y2078" s="44">
        <v>1</v>
      </c>
      <c r="Z2078" s="63">
        <f>IF(T2078="SOPORTE_TELEFÓNICO",'TARIFAS 2025'!$B$14,IF(V2078="PRINCIPAL",'TARIFAS 2025'!$B$11,IF(V2078="INTERMEDIA",'TARIFAS 2025'!$C$11,IF(V2078="LEJANA",'TARIFAS 2025'!$D$11))))</f>
        <v>36351</v>
      </c>
      <c r="AA2078" s="63">
        <f t="shared" si="33"/>
        <v>36351</v>
      </c>
    </row>
    <row r="2079" spans="1:27" s="35" customFormat="1">
      <c r="A2079" s="44" t="s">
        <v>91</v>
      </c>
      <c r="B2079" s="44" t="str">
        <f>VLOOKUP(A2079,'CENTROS DE COSTOS'!A:D,2,0)</f>
        <v>0036-0001</v>
      </c>
      <c r="C2079" s="44" t="str">
        <f>VLOOKUP(A2079,'CENTROS DE COSTOS'!A:D,3,0)</f>
        <v>Wompi Costa</v>
      </c>
      <c r="D2079" s="44">
        <v>23182</v>
      </c>
      <c r="E2079" s="44">
        <v>2922135</v>
      </c>
      <c r="F2079" s="44">
        <v>78422</v>
      </c>
      <c r="G2079" s="44" t="s">
        <v>35</v>
      </c>
      <c r="H2079" s="44" t="s">
        <v>278</v>
      </c>
      <c r="I2079" s="44" t="s">
        <v>598</v>
      </c>
      <c r="J2079" s="44" t="s">
        <v>9712</v>
      </c>
      <c r="K2079" s="44" t="s">
        <v>1174</v>
      </c>
      <c r="L2079" s="44" t="s">
        <v>9713</v>
      </c>
      <c r="M2079" s="52">
        <v>45953.333333333336</v>
      </c>
      <c r="N2079" s="52">
        <v>45959.451388888891</v>
      </c>
      <c r="O2079" s="44" t="s">
        <v>37</v>
      </c>
      <c r="P2079" s="44" t="s">
        <v>37</v>
      </c>
      <c r="Q2079" s="44" t="s">
        <v>3805</v>
      </c>
      <c r="R2079" s="44" t="s">
        <v>3806</v>
      </c>
      <c r="S2079" s="44" t="s">
        <v>9714</v>
      </c>
      <c r="T2079" s="44" t="s">
        <v>3828</v>
      </c>
      <c r="U2079" s="44">
        <v>48</v>
      </c>
      <c r="V2079" s="44" t="s">
        <v>43</v>
      </c>
      <c r="W2079" s="44" t="str">
        <f>VLOOKUP(D2079,TIPOLOGIA!A:F,6,0)</f>
        <v>TERRESTRE</v>
      </c>
      <c r="X2079" s="44" t="s">
        <v>6743</v>
      </c>
      <c r="Y2079" s="44">
        <v>1</v>
      </c>
      <c r="Z2079" s="63">
        <f>IF(T2079="SOPORTE_TELEFÓNICO",'TARIFAS 2025'!$B$14,IF(V2079="PRINCIPAL",'TARIFAS 2025'!$B$11,IF(V2079="INTERMEDIA",'TARIFAS 2025'!$C$11,IF(V2079="LEJANA",'TARIFAS 2025'!$D$11))))</f>
        <v>36351</v>
      </c>
      <c r="AA2079" s="63">
        <f t="shared" si="33"/>
        <v>36351</v>
      </c>
    </row>
    <row r="2080" spans="1:27" s="35" customFormat="1">
      <c r="A2080" s="44" t="s">
        <v>91</v>
      </c>
      <c r="B2080" s="44" t="str">
        <f>VLOOKUP(A2080,'CENTROS DE COSTOS'!A:D,2,0)</f>
        <v>0036-0001</v>
      </c>
      <c r="C2080" s="44" t="str">
        <f>VLOOKUP(A2080,'CENTROS DE COSTOS'!A:D,3,0)</f>
        <v>Wompi Costa</v>
      </c>
      <c r="D2080" s="44">
        <v>23182</v>
      </c>
      <c r="E2080" s="44">
        <v>2927946</v>
      </c>
      <c r="F2080" s="44">
        <v>52383</v>
      </c>
      <c r="G2080" s="44" t="s">
        <v>35</v>
      </c>
      <c r="H2080" s="44" t="s">
        <v>278</v>
      </c>
      <c r="I2080" s="44" t="s">
        <v>598</v>
      </c>
      <c r="J2080" s="44" t="s">
        <v>9715</v>
      </c>
      <c r="K2080" s="44" t="s">
        <v>1174</v>
      </c>
      <c r="L2080" s="44" t="s">
        <v>9716</v>
      </c>
      <c r="M2080" s="52">
        <v>45953.686805555553</v>
      </c>
      <c r="N2080" s="52">
        <v>45959.45208333333</v>
      </c>
      <c r="O2080" s="44" t="s">
        <v>37</v>
      </c>
      <c r="P2080" s="44" t="s">
        <v>37</v>
      </c>
      <c r="Q2080" s="44" t="s">
        <v>3805</v>
      </c>
      <c r="R2080" s="44" t="s">
        <v>3806</v>
      </c>
      <c r="S2080" s="44" t="s">
        <v>9717</v>
      </c>
      <c r="T2080" s="44" t="s">
        <v>3828</v>
      </c>
      <c r="U2080" s="44">
        <v>40</v>
      </c>
      <c r="V2080" s="44" t="s">
        <v>43</v>
      </c>
      <c r="W2080" s="44" t="str">
        <f>VLOOKUP(D2080,TIPOLOGIA!A:F,6,0)</f>
        <v>TERRESTRE</v>
      </c>
      <c r="X2080" s="44" t="s">
        <v>6743</v>
      </c>
      <c r="Y2080" s="44">
        <v>1</v>
      </c>
      <c r="Z2080" s="63">
        <f>IF(T2080="SOPORTE_TELEFÓNICO",'TARIFAS 2025'!$B$14,IF(V2080="PRINCIPAL",'TARIFAS 2025'!$B$11,IF(V2080="INTERMEDIA",'TARIFAS 2025'!$C$11,IF(V2080="LEJANA",'TARIFAS 2025'!$D$11))))</f>
        <v>36351</v>
      </c>
      <c r="AA2080" s="63">
        <f t="shared" si="33"/>
        <v>36351</v>
      </c>
    </row>
    <row r="2081" spans="1:27" s="35" customFormat="1">
      <c r="A2081" s="44" t="s">
        <v>73</v>
      </c>
      <c r="B2081" s="44" t="str">
        <f>VLOOKUP(A2081,'CENTROS DE COSTOS'!A:D,2,0)</f>
        <v>0036-0004</v>
      </c>
      <c r="C2081" s="44" t="str">
        <f>VLOOKUP(A2081,'CENTROS DE COSTOS'!A:D,3,0)</f>
        <v>Wompi Centro</v>
      </c>
      <c r="D2081" s="44">
        <v>25386</v>
      </c>
      <c r="E2081" s="44">
        <v>2935582</v>
      </c>
      <c r="F2081" s="44">
        <v>74049</v>
      </c>
      <c r="G2081" s="44" t="s">
        <v>35</v>
      </c>
      <c r="H2081" s="44" t="s">
        <v>620</v>
      </c>
      <c r="I2081" s="44" t="s">
        <v>671</v>
      </c>
      <c r="J2081" s="44" t="s">
        <v>9718</v>
      </c>
      <c r="K2081" s="44" t="s">
        <v>1174</v>
      </c>
      <c r="L2081" s="44" t="s">
        <v>9719</v>
      </c>
      <c r="M2081" s="52">
        <v>45957.333333333336</v>
      </c>
      <c r="N2081" s="52">
        <v>45959.452777777777</v>
      </c>
      <c r="O2081" s="44" t="s">
        <v>37</v>
      </c>
      <c r="P2081" s="44" t="s">
        <v>37</v>
      </c>
      <c r="Q2081" s="44" t="s">
        <v>8322</v>
      </c>
      <c r="R2081" s="44" t="s">
        <v>8323</v>
      </c>
      <c r="S2081" s="44" t="s">
        <v>9676</v>
      </c>
      <c r="T2081" s="44" t="s">
        <v>2013</v>
      </c>
      <c r="U2081" s="44"/>
      <c r="V2081" s="44" t="s">
        <v>43</v>
      </c>
      <c r="W2081" s="44" t="str">
        <f>VLOOKUP(D2081,TIPOLOGIA!A:F,6,0)</f>
        <v>TERRESTRE</v>
      </c>
      <c r="X2081" s="44" t="s">
        <v>6743</v>
      </c>
      <c r="Y2081" s="44">
        <v>0</v>
      </c>
      <c r="Z2081" s="63">
        <f>IF(T2081="SOPORTE_TELEFÓNICO",'TARIFAS 2025'!$B$14,IF(V2081="PRINCIPAL",'TARIFAS 2025'!$B$11,IF(V2081="INTERMEDIA",'TARIFAS 2025'!$C$11,IF(V2081="LEJANA",'TARIFAS 2025'!$D$11))))</f>
        <v>22000</v>
      </c>
      <c r="AA2081" s="63">
        <f>Z2081</f>
        <v>22000</v>
      </c>
    </row>
    <row r="2082" spans="1:27" s="35" customFormat="1">
      <c r="A2082" s="44" t="s">
        <v>88</v>
      </c>
      <c r="B2082" s="44" t="str">
        <f>VLOOKUP(A2082,'CENTROS DE COSTOS'!A:D,2,0)</f>
        <v>0036-0002</v>
      </c>
      <c r="C2082" s="44" t="str">
        <f>VLOOKUP(A2082,'CENTROS DE COSTOS'!A:D,3,0)</f>
        <v>Wompi Eje Cafetero</v>
      </c>
      <c r="D2082" s="44">
        <v>17001</v>
      </c>
      <c r="E2082" s="44">
        <v>2926588</v>
      </c>
      <c r="F2082" s="44">
        <v>73809</v>
      </c>
      <c r="G2082" s="44" t="s">
        <v>35</v>
      </c>
      <c r="H2082" s="44" t="s">
        <v>128</v>
      </c>
      <c r="I2082" s="44" t="s">
        <v>88</v>
      </c>
      <c r="J2082" s="44" t="s">
        <v>2520</v>
      </c>
      <c r="K2082" s="44" t="s">
        <v>1174</v>
      </c>
      <c r="L2082" s="44" t="s">
        <v>9720</v>
      </c>
      <c r="M2082" s="52">
        <v>45953.593055555553</v>
      </c>
      <c r="N2082" s="52">
        <v>45959.452777777777</v>
      </c>
      <c r="O2082" s="44" t="s">
        <v>37</v>
      </c>
      <c r="P2082" s="44" t="s">
        <v>37</v>
      </c>
      <c r="Q2082" s="44" t="s">
        <v>3805</v>
      </c>
      <c r="R2082" s="44" t="s">
        <v>3806</v>
      </c>
      <c r="S2082" s="44" t="s">
        <v>9721</v>
      </c>
      <c r="T2082" s="44" t="s">
        <v>1178</v>
      </c>
      <c r="U2082" s="44">
        <v>64</v>
      </c>
      <c r="V2082" s="44" t="s">
        <v>42</v>
      </c>
      <c r="W2082" s="44" t="str">
        <f>VLOOKUP(D2082,TIPOLOGIA!A:F,6,0)</f>
        <v>TERRESTRE</v>
      </c>
      <c r="X2082" s="44" t="s">
        <v>8802</v>
      </c>
      <c r="Y2082" s="44">
        <v>1</v>
      </c>
      <c r="Z2082" s="63">
        <f>IF(T2082="SOPORTE_TELEFÓNICO",'TARIFAS 2025'!$B$14,IF(V2082="PRINCIPAL",'TARIFAS 2025'!$B$11,IF(V2082="INTERMEDIA",'TARIFAS 2025'!$C$11,IF(V2082="LEJANA",'TARIFAS 2025'!$D$11))))</f>
        <v>31419</v>
      </c>
      <c r="AA2082" s="63">
        <f t="shared" si="33"/>
        <v>31419</v>
      </c>
    </row>
    <row r="2083" spans="1:27" s="35" customFormat="1">
      <c r="A2083" s="44" t="s">
        <v>73</v>
      </c>
      <c r="B2083" s="44" t="str">
        <f>VLOOKUP(A2083,'CENTROS DE COSTOS'!A:D,2,0)</f>
        <v>0036-0004</v>
      </c>
      <c r="C2083" s="44" t="str">
        <f>VLOOKUP(A2083,'CENTROS DE COSTOS'!A:D,3,0)</f>
        <v>Wompi Centro</v>
      </c>
      <c r="D2083" s="44">
        <v>25040</v>
      </c>
      <c r="E2083" s="44">
        <v>2920830</v>
      </c>
      <c r="F2083" s="44">
        <v>25026</v>
      </c>
      <c r="G2083" s="44" t="s">
        <v>35</v>
      </c>
      <c r="H2083" s="44" t="s">
        <v>620</v>
      </c>
      <c r="I2083" s="44" t="s">
        <v>628</v>
      </c>
      <c r="J2083" s="44" t="s">
        <v>9722</v>
      </c>
      <c r="K2083" s="44" t="s">
        <v>1174</v>
      </c>
      <c r="L2083" s="44" t="s">
        <v>9723</v>
      </c>
      <c r="M2083" s="52">
        <v>45952.613888888889</v>
      </c>
      <c r="N2083" s="52">
        <v>45959.452777777777</v>
      </c>
      <c r="O2083" s="44" t="s">
        <v>37</v>
      </c>
      <c r="P2083" s="44" t="s">
        <v>37</v>
      </c>
      <c r="Q2083" s="44" t="s">
        <v>3805</v>
      </c>
      <c r="R2083" s="44" t="s">
        <v>3806</v>
      </c>
      <c r="S2083" s="44" t="s">
        <v>9724</v>
      </c>
      <c r="T2083" s="44" t="s">
        <v>3828</v>
      </c>
      <c r="U2083" s="44">
        <v>48</v>
      </c>
      <c r="V2083" s="44" t="s">
        <v>43</v>
      </c>
      <c r="W2083" s="44" t="str">
        <f>VLOOKUP(D2083,TIPOLOGIA!A:F,6,0)</f>
        <v>TERRESTRE</v>
      </c>
      <c r="X2083" s="44" t="s">
        <v>8790</v>
      </c>
      <c r="Y2083" s="44">
        <v>1</v>
      </c>
      <c r="Z2083" s="63">
        <f>IF(T2083="SOPORTE_TELEFÓNICO",'TARIFAS 2025'!$B$14,IF(V2083="PRINCIPAL",'TARIFAS 2025'!$B$11,IF(V2083="INTERMEDIA",'TARIFAS 2025'!$C$11,IF(V2083="LEJANA",'TARIFAS 2025'!$D$11))))</f>
        <v>36351</v>
      </c>
      <c r="AA2083" s="63">
        <f t="shared" si="33"/>
        <v>36351</v>
      </c>
    </row>
    <row r="2084" spans="1:27" s="35" customFormat="1">
      <c r="A2084" s="44" t="s">
        <v>93</v>
      </c>
      <c r="B2084" s="44" t="str">
        <f>VLOOKUP(A2084,'CENTROS DE COSTOS'!A:D,2,0)</f>
        <v>0036-0003</v>
      </c>
      <c r="C2084" s="44" t="str">
        <f>VLOOKUP(A2084,'CENTROS DE COSTOS'!A:D,3,0)</f>
        <v>Wompi Suroccidente</v>
      </c>
      <c r="D2084" s="44">
        <v>52001</v>
      </c>
      <c r="E2084" s="44">
        <v>2940503</v>
      </c>
      <c r="F2084" s="44">
        <v>51426</v>
      </c>
      <c r="G2084" s="44" t="s">
        <v>35</v>
      </c>
      <c r="H2084" s="44" t="s">
        <v>135</v>
      </c>
      <c r="I2084" s="44" t="s">
        <v>93</v>
      </c>
      <c r="J2084" s="44" t="s">
        <v>3914</v>
      </c>
      <c r="K2084" s="44" t="s">
        <v>1174</v>
      </c>
      <c r="L2084" s="44" t="s">
        <v>9725</v>
      </c>
      <c r="M2084" s="52">
        <v>45957.564583333333</v>
      </c>
      <c r="N2084" s="52">
        <v>45959.453472222223</v>
      </c>
      <c r="O2084" s="44" t="s">
        <v>37</v>
      </c>
      <c r="P2084" s="44" t="s">
        <v>37</v>
      </c>
      <c r="Q2084" s="44" t="s">
        <v>3805</v>
      </c>
      <c r="R2084" s="44" t="s">
        <v>3806</v>
      </c>
      <c r="S2084" s="44" t="s">
        <v>9726</v>
      </c>
      <c r="T2084" s="44" t="s">
        <v>1178</v>
      </c>
      <c r="U2084" s="44">
        <v>48</v>
      </c>
      <c r="V2084" s="44" t="s">
        <v>42</v>
      </c>
      <c r="W2084" s="44" t="str">
        <f>VLOOKUP(D2084,TIPOLOGIA!A:F,6,0)</f>
        <v>TERRESTRE</v>
      </c>
      <c r="X2084" s="44" t="s">
        <v>6743</v>
      </c>
      <c r="Y2084" s="44">
        <v>1</v>
      </c>
      <c r="Z2084" s="63">
        <f>IF(T2084="SOPORTE_TELEFÓNICO",'TARIFAS 2025'!$B$14,IF(V2084="PRINCIPAL",'TARIFAS 2025'!$B$11,IF(V2084="INTERMEDIA",'TARIFAS 2025'!$C$11,IF(V2084="LEJANA",'TARIFAS 2025'!$D$11))))</f>
        <v>31419</v>
      </c>
      <c r="AA2084" s="63">
        <f t="shared" si="33"/>
        <v>31419</v>
      </c>
    </row>
    <row r="2085" spans="1:27" s="35" customFormat="1">
      <c r="A2085" s="44" t="s">
        <v>90</v>
      </c>
      <c r="B2085" s="44" t="str">
        <f>VLOOKUP(A2085,'CENTROS DE COSTOS'!A:D,2,0)</f>
        <v>0036-0005</v>
      </c>
      <c r="C2085" s="44" t="str">
        <f>VLOOKUP(A2085,'CENTROS DE COSTOS'!A:D,3,0)</f>
        <v>Wompi Noroccidente</v>
      </c>
      <c r="D2085" s="44">
        <v>5679</v>
      </c>
      <c r="E2085" s="44">
        <v>2923828</v>
      </c>
      <c r="F2085" s="44">
        <v>37908</v>
      </c>
      <c r="G2085" s="44" t="s">
        <v>35</v>
      </c>
      <c r="H2085" s="44" t="s">
        <v>122</v>
      </c>
      <c r="I2085" s="44" t="s">
        <v>142</v>
      </c>
      <c r="J2085" s="44" t="s">
        <v>6853</v>
      </c>
      <c r="K2085" s="44" t="s">
        <v>1174</v>
      </c>
      <c r="L2085" s="44" t="s">
        <v>9727</v>
      </c>
      <c r="M2085" s="52">
        <v>45953.375</v>
      </c>
      <c r="N2085" s="52">
        <v>45959.453472222223</v>
      </c>
      <c r="O2085" s="44" t="s">
        <v>37</v>
      </c>
      <c r="P2085" s="44" t="s">
        <v>37</v>
      </c>
      <c r="Q2085" s="44" t="s">
        <v>3805</v>
      </c>
      <c r="R2085" s="44" t="s">
        <v>3806</v>
      </c>
      <c r="S2085" s="44" t="s">
        <v>9728</v>
      </c>
      <c r="T2085" s="44" t="s">
        <v>3828</v>
      </c>
      <c r="U2085" s="44">
        <v>64</v>
      </c>
      <c r="V2085" s="44" t="s">
        <v>43</v>
      </c>
      <c r="W2085" s="44" t="str">
        <f>VLOOKUP(D2085,TIPOLOGIA!A:F,6,0)</f>
        <v>TERRESTRE</v>
      </c>
      <c r="X2085" s="44" t="s">
        <v>1348</v>
      </c>
      <c r="Y2085" s="44">
        <v>1</v>
      </c>
      <c r="Z2085" s="63">
        <f>IF(T2085="SOPORTE_TELEFÓNICO",'TARIFAS 2025'!$B$14,IF(V2085="PRINCIPAL",'TARIFAS 2025'!$B$11,IF(V2085="INTERMEDIA",'TARIFAS 2025'!$C$11,IF(V2085="LEJANA",'TARIFAS 2025'!$D$11))))</f>
        <v>36351</v>
      </c>
      <c r="AA2085" s="63">
        <f t="shared" si="33"/>
        <v>36351</v>
      </c>
    </row>
    <row r="2086" spans="1:27" s="35" customFormat="1">
      <c r="A2086" s="44" t="s">
        <v>79</v>
      </c>
      <c r="B2086" s="44" t="str">
        <f>VLOOKUP(A2086,'CENTROS DE COSTOS'!A:D,2,0)</f>
        <v>0036-0003</v>
      </c>
      <c r="C2086" s="44" t="str">
        <f>VLOOKUP(A2086,'CENTROS DE COSTOS'!A:D,3,0)</f>
        <v>Wompi Suroccidente</v>
      </c>
      <c r="D2086" s="44">
        <v>19548</v>
      </c>
      <c r="E2086" s="44">
        <v>2920868</v>
      </c>
      <c r="F2086" s="44">
        <v>79824</v>
      </c>
      <c r="G2086" s="44" t="s">
        <v>35</v>
      </c>
      <c r="H2086" s="44" t="s">
        <v>500</v>
      </c>
      <c r="I2086" s="44" t="s">
        <v>524</v>
      </c>
      <c r="J2086" s="44" t="s">
        <v>7795</v>
      </c>
      <c r="K2086" s="44" t="s">
        <v>1174</v>
      </c>
      <c r="L2086" s="44" t="s">
        <v>9729</v>
      </c>
      <c r="M2086" s="52">
        <v>45952.619444444441</v>
      </c>
      <c r="N2086" s="52">
        <v>45959.453472222223</v>
      </c>
      <c r="O2086" s="44" t="s">
        <v>37</v>
      </c>
      <c r="P2086" s="44" t="s">
        <v>37</v>
      </c>
      <c r="Q2086" s="44" t="s">
        <v>3805</v>
      </c>
      <c r="R2086" s="44" t="s">
        <v>3806</v>
      </c>
      <c r="S2086" s="44" t="s">
        <v>9730</v>
      </c>
      <c r="T2086" s="44" t="s">
        <v>3828</v>
      </c>
      <c r="U2086" s="44">
        <v>24</v>
      </c>
      <c r="V2086" s="44" t="s">
        <v>44</v>
      </c>
      <c r="W2086" s="44" t="str">
        <f>VLOOKUP(D2086,TIPOLOGIA!A:F,6,0)</f>
        <v>TERRESTRE</v>
      </c>
      <c r="X2086" s="44" t="s">
        <v>3837</v>
      </c>
      <c r="Y2086" s="44">
        <v>1</v>
      </c>
      <c r="Z2086" s="63">
        <f>IF(T2086="SOPORTE_TELEFÓNICO",'TARIFAS 2025'!$B$14,IF(V2086="PRINCIPAL",'TARIFAS 2025'!$B$11,IF(V2086="INTERMEDIA",'TARIFAS 2025'!$C$11,IF(V2086="LEJANA",'TARIFAS 2025'!$D$11))))</f>
        <v>40250</v>
      </c>
      <c r="AA2086" s="63">
        <f t="shared" si="33"/>
        <v>40250</v>
      </c>
    </row>
    <row r="2087" spans="1:27" s="35" customFormat="1">
      <c r="A2087" s="44" t="s">
        <v>92</v>
      </c>
      <c r="B2087" s="44" t="str">
        <f>VLOOKUP(A2087,'CENTROS DE COSTOS'!A:D,2,0)</f>
        <v>0036-0006</v>
      </c>
      <c r="C2087" s="44" t="str">
        <f>VLOOKUP(A2087,'CENTROS DE COSTOS'!A:D,3,0)</f>
        <v>Wompi Oriente</v>
      </c>
      <c r="D2087" s="44">
        <v>41001</v>
      </c>
      <c r="E2087" s="44">
        <v>2947088</v>
      </c>
      <c r="F2087" s="44">
        <v>21164</v>
      </c>
      <c r="G2087" s="44" t="s">
        <v>35</v>
      </c>
      <c r="H2087" s="44" t="s">
        <v>742</v>
      </c>
      <c r="I2087" s="44" t="s">
        <v>92</v>
      </c>
      <c r="J2087" s="44" t="s">
        <v>9731</v>
      </c>
      <c r="K2087" s="44" t="s">
        <v>1174</v>
      </c>
      <c r="L2087" s="44" t="s">
        <v>9732</v>
      </c>
      <c r="M2087" s="52">
        <v>45958.556250000001</v>
      </c>
      <c r="N2087" s="52">
        <v>45959.461111111108</v>
      </c>
      <c r="O2087" s="44" t="s">
        <v>37</v>
      </c>
      <c r="P2087" s="44" t="s">
        <v>37</v>
      </c>
      <c r="Q2087" s="44" t="s">
        <v>3805</v>
      </c>
      <c r="R2087" s="44" t="s">
        <v>3806</v>
      </c>
      <c r="S2087" s="44" t="s">
        <v>9733</v>
      </c>
      <c r="T2087" s="44" t="s">
        <v>1178</v>
      </c>
      <c r="U2087" s="44">
        <v>48</v>
      </c>
      <c r="V2087" s="44" t="s">
        <v>42</v>
      </c>
      <c r="W2087" s="44" t="str">
        <f>VLOOKUP(D2087,TIPOLOGIA!A:F,6,0)</f>
        <v>TERRESTRE</v>
      </c>
      <c r="X2087" s="44" t="s">
        <v>4908</v>
      </c>
      <c r="Y2087" s="44">
        <v>1</v>
      </c>
      <c r="Z2087" s="63">
        <f>IF(T2087="SOPORTE_TELEFÓNICO",'TARIFAS 2025'!$B$14,IF(V2087="PRINCIPAL",'TARIFAS 2025'!$B$11,IF(V2087="INTERMEDIA",'TARIFAS 2025'!$C$11,IF(V2087="LEJANA",'TARIFAS 2025'!$D$11))))</f>
        <v>31419</v>
      </c>
      <c r="AA2087" s="63">
        <f t="shared" si="33"/>
        <v>31419</v>
      </c>
    </row>
    <row r="2088" spans="1:27" s="35" customFormat="1">
      <c r="A2088" s="44" t="s">
        <v>79</v>
      </c>
      <c r="B2088" s="44" t="str">
        <f>VLOOKUP(A2088,'CENTROS DE COSTOS'!A:D,2,0)</f>
        <v>0036-0003</v>
      </c>
      <c r="C2088" s="44" t="str">
        <f>VLOOKUP(A2088,'CENTROS DE COSTOS'!A:D,3,0)</f>
        <v>Wompi Suroccidente</v>
      </c>
      <c r="D2088" s="44">
        <v>76001</v>
      </c>
      <c r="E2088" s="44">
        <v>2943695</v>
      </c>
      <c r="F2088" s="44">
        <v>17629</v>
      </c>
      <c r="G2088" s="44" t="s">
        <v>35</v>
      </c>
      <c r="H2088" s="44" t="s">
        <v>1103</v>
      </c>
      <c r="I2088" s="44" t="s">
        <v>79</v>
      </c>
      <c r="J2088" s="44" t="s">
        <v>9734</v>
      </c>
      <c r="K2088" s="44" t="s">
        <v>1174</v>
      </c>
      <c r="L2088" s="44" t="s">
        <v>9735</v>
      </c>
      <c r="M2088" s="52">
        <v>45958.333333333336</v>
      </c>
      <c r="N2088" s="52">
        <v>45959.472222222219</v>
      </c>
      <c r="O2088" s="44" t="s">
        <v>37</v>
      </c>
      <c r="P2088" s="44" t="s">
        <v>37</v>
      </c>
      <c r="Q2088" s="44" t="s">
        <v>3805</v>
      </c>
      <c r="R2088" s="44" t="s">
        <v>3806</v>
      </c>
      <c r="S2088" s="44" t="s">
        <v>9736</v>
      </c>
      <c r="T2088" s="44" t="s">
        <v>1178</v>
      </c>
      <c r="U2088" s="44">
        <v>64</v>
      </c>
      <c r="V2088" s="44" t="s">
        <v>42</v>
      </c>
      <c r="W2088" s="44" t="str">
        <f>VLOOKUP(D2088,TIPOLOGIA!A:F,6,0)</f>
        <v>TERRESTRE</v>
      </c>
      <c r="X2088" s="44" t="s">
        <v>1205</v>
      </c>
      <c r="Y2088" s="44">
        <v>1</v>
      </c>
      <c r="Z2088" s="63">
        <f>IF(T2088="SOPORTE_TELEFÓNICO",'TARIFAS 2025'!$B$14,IF(V2088="PRINCIPAL",'TARIFAS 2025'!$B$11,IF(V2088="INTERMEDIA",'TARIFAS 2025'!$C$11,IF(V2088="LEJANA",'TARIFAS 2025'!$D$11))))</f>
        <v>31419</v>
      </c>
      <c r="AA2088" s="63">
        <f t="shared" si="33"/>
        <v>31419</v>
      </c>
    </row>
    <row r="2089" spans="1:27" s="35" customFormat="1">
      <c r="A2089" s="44" t="s">
        <v>70</v>
      </c>
      <c r="B2089" s="44" t="str">
        <f>VLOOKUP(A2089,'CENTROS DE COSTOS'!A:D,2,0)</f>
        <v>0036-0001</v>
      </c>
      <c r="C2089" s="44" t="str">
        <f>VLOOKUP(A2089,'CENTROS DE COSTOS'!A:D,3,0)</f>
        <v>Wompi Costa</v>
      </c>
      <c r="D2089" s="44">
        <v>8001</v>
      </c>
      <c r="E2089" s="44">
        <v>2942334</v>
      </c>
      <c r="F2089" s="44">
        <v>74725</v>
      </c>
      <c r="G2089" s="44" t="s">
        <v>35</v>
      </c>
      <c r="H2089" s="44" t="s">
        <v>255</v>
      </c>
      <c r="I2089" s="44" t="s">
        <v>70</v>
      </c>
      <c r="J2089" s="44" t="s">
        <v>9737</v>
      </c>
      <c r="K2089" s="44" t="s">
        <v>1174</v>
      </c>
      <c r="L2089" s="44" t="s">
        <v>9738</v>
      </c>
      <c r="M2089" s="52">
        <v>45957.671527777777</v>
      </c>
      <c r="N2089" s="52">
        <v>45959.486111111109</v>
      </c>
      <c r="O2089" s="44" t="s">
        <v>37</v>
      </c>
      <c r="P2089" s="44" t="s">
        <v>37</v>
      </c>
      <c r="Q2089" s="44" t="s">
        <v>3805</v>
      </c>
      <c r="R2089" s="44" t="s">
        <v>3806</v>
      </c>
      <c r="S2089" s="44" t="s">
        <v>9739</v>
      </c>
      <c r="T2089" s="44" t="s">
        <v>1178</v>
      </c>
      <c r="U2089" s="44">
        <v>24</v>
      </c>
      <c r="V2089" s="44" t="s">
        <v>42</v>
      </c>
      <c r="W2089" s="44" t="str">
        <f>VLOOKUP(D2089,TIPOLOGIA!A:F,6,0)</f>
        <v>TERRESTRE</v>
      </c>
      <c r="X2089" s="44" t="s">
        <v>6708</v>
      </c>
      <c r="Y2089" s="44">
        <v>1</v>
      </c>
      <c r="Z2089" s="63">
        <f>IF(T2089="SOPORTE_TELEFÓNICO",'TARIFAS 2025'!$B$14,IF(V2089="PRINCIPAL",'TARIFAS 2025'!$B$11,IF(V2089="INTERMEDIA",'TARIFAS 2025'!$C$11,IF(V2089="LEJANA",'TARIFAS 2025'!$D$11))))</f>
        <v>31419</v>
      </c>
      <c r="AA2089" s="63">
        <f t="shared" si="33"/>
        <v>31419</v>
      </c>
    </row>
    <row r="2090" spans="1:27" s="35" customFormat="1">
      <c r="A2090" s="44" t="s">
        <v>91</v>
      </c>
      <c r="B2090" s="44" t="str">
        <f>VLOOKUP(A2090,'CENTROS DE COSTOS'!A:D,2,0)</f>
        <v>0036-0001</v>
      </c>
      <c r="C2090" s="44" t="str">
        <f>VLOOKUP(A2090,'CENTROS DE COSTOS'!A:D,3,0)</f>
        <v>Wompi Costa</v>
      </c>
      <c r="D2090" s="44">
        <v>23675</v>
      </c>
      <c r="E2090" s="44">
        <v>2900518</v>
      </c>
      <c r="F2090" s="44">
        <v>79652</v>
      </c>
      <c r="G2090" s="44" t="s">
        <v>35</v>
      </c>
      <c r="H2090" s="44" t="s">
        <v>278</v>
      </c>
      <c r="I2090" s="44" t="s">
        <v>615</v>
      </c>
      <c r="J2090" s="44" t="s">
        <v>9740</v>
      </c>
      <c r="K2090" s="44" t="s">
        <v>1174</v>
      </c>
      <c r="L2090" s="44" t="s">
        <v>9741</v>
      </c>
      <c r="M2090" s="52">
        <v>45950.333333333336</v>
      </c>
      <c r="N2090" s="52">
        <v>45959.495833333334</v>
      </c>
      <c r="O2090" s="44" t="s">
        <v>37</v>
      </c>
      <c r="P2090" s="44" t="s">
        <v>37</v>
      </c>
      <c r="Q2090" s="44" t="s">
        <v>3805</v>
      </c>
      <c r="R2090" s="44" t="s">
        <v>3806</v>
      </c>
      <c r="S2090" s="44" t="s">
        <v>9742</v>
      </c>
      <c r="T2090" s="44" t="s">
        <v>3828</v>
      </c>
      <c r="U2090" s="44">
        <v>40</v>
      </c>
      <c r="V2090" s="44" t="s">
        <v>43</v>
      </c>
      <c r="W2090" s="44" t="str">
        <f>VLOOKUP(D2090,TIPOLOGIA!A:F,6,0)</f>
        <v>TERRESTRE</v>
      </c>
      <c r="X2090" s="44" t="s">
        <v>4388</v>
      </c>
      <c r="Y2090" s="44">
        <v>1</v>
      </c>
      <c r="Z2090" s="63">
        <f>IF(T2090="SOPORTE_TELEFÓNICO",'TARIFAS 2025'!$B$14,IF(V2090="PRINCIPAL",'TARIFAS 2025'!$B$11,IF(V2090="INTERMEDIA",'TARIFAS 2025'!$C$11,IF(V2090="LEJANA",'TARIFAS 2025'!$D$11))))</f>
        <v>36351</v>
      </c>
      <c r="AA2090" s="63">
        <f t="shared" si="33"/>
        <v>36351</v>
      </c>
    </row>
    <row r="2091" spans="1:27" s="35" customFormat="1">
      <c r="A2091" s="44" t="s">
        <v>94</v>
      </c>
      <c r="B2091" s="44" t="str">
        <f>VLOOKUP(A2091,'CENTROS DE COSTOS'!A:D,2,0)</f>
        <v>0036-0002</v>
      </c>
      <c r="C2091" s="44" t="str">
        <f>VLOOKUP(A2091,'CENTROS DE COSTOS'!A:D,3,0)</f>
        <v>Wompi Eje Cafetero</v>
      </c>
      <c r="D2091" s="44">
        <v>66001</v>
      </c>
      <c r="E2091" s="44">
        <v>2940727</v>
      </c>
      <c r="F2091" s="44">
        <v>72066</v>
      </c>
      <c r="G2091" s="44" t="s">
        <v>35</v>
      </c>
      <c r="H2091" s="44" t="s">
        <v>460</v>
      </c>
      <c r="I2091" s="44" t="s">
        <v>94</v>
      </c>
      <c r="J2091" s="44" t="s">
        <v>9743</v>
      </c>
      <c r="K2091" s="44" t="s">
        <v>1174</v>
      </c>
      <c r="L2091" s="44" t="s">
        <v>9744</v>
      </c>
      <c r="M2091" s="52">
        <v>45957.588888888888</v>
      </c>
      <c r="N2091" s="52">
        <v>45959.49722222222</v>
      </c>
      <c r="O2091" s="44" t="s">
        <v>37</v>
      </c>
      <c r="P2091" s="44" t="s">
        <v>37</v>
      </c>
      <c r="Q2091" s="44" t="s">
        <v>3805</v>
      </c>
      <c r="R2091" s="44" t="s">
        <v>3806</v>
      </c>
      <c r="S2091" s="44" t="s">
        <v>9745</v>
      </c>
      <c r="T2091" s="44" t="s">
        <v>1178</v>
      </c>
      <c r="U2091" s="44">
        <v>56</v>
      </c>
      <c r="V2091" s="44" t="s">
        <v>42</v>
      </c>
      <c r="W2091" s="44" t="str">
        <f>VLOOKUP(D2091,TIPOLOGIA!A:F,6,0)</f>
        <v>TERRESTRE</v>
      </c>
      <c r="X2091" s="44" t="s">
        <v>8802</v>
      </c>
      <c r="Y2091" s="44">
        <v>1</v>
      </c>
      <c r="Z2091" s="63">
        <f>IF(T2091="SOPORTE_TELEFÓNICO",'TARIFAS 2025'!$B$14,IF(V2091="PRINCIPAL",'TARIFAS 2025'!$B$11,IF(V2091="INTERMEDIA",'TARIFAS 2025'!$C$11,IF(V2091="LEJANA",'TARIFAS 2025'!$D$11))))</f>
        <v>31419</v>
      </c>
      <c r="AA2091" s="63">
        <f t="shared" si="33"/>
        <v>31419</v>
      </c>
    </row>
    <row r="2092" spans="1:27" s="35" customFormat="1">
      <c r="A2092" s="44" t="s">
        <v>91</v>
      </c>
      <c r="B2092" s="44" t="str">
        <f>VLOOKUP(A2092,'CENTROS DE COSTOS'!A:D,2,0)</f>
        <v>0036-0001</v>
      </c>
      <c r="C2092" s="44" t="str">
        <f>VLOOKUP(A2092,'CENTROS DE COSTOS'!A:D,3,0)</f>
        <v>Wompi Costa</v>
      </c>
      <c r="D2092" s="44">
        <v>5154</v>
      </c>
      <c r="E2092" s="44">
        <v>2900275</v>
      </c>
      <c r="F2092" s="44">
        <v>63543</v>
      </c>
      <c r="G2092" s="44" t="s">
        <v>35</v>
      </c>
      <c r="H2092" s="44" t="s">
        <v>122</v>
      </c>
      <c r="I2092" s="44" t="s">
        <v>169</v>
      </c>
      <c r="J2092" s="44" t="s">
        <v>9746</v>
      </c>
      <c r="K2092" s="44" t="s">
        <v>1174</v>
      </c>
      <c r="L2092" s="44" t="s">
        <v>9747</v>
      </c>
      <c r="M2092" s="52">
        <v>45950.333333333336</v>
      </c>
      <c r="N2092" s="52">
        <v>45959.498611111114</v>
      </c>
      <c r="O2092" s="44" t="s">
        <v>37</v>
      </c>
      <c r="P2092" s="44" t="s">
        <v>37</v>
      </c>
      <c r="Q2092" s="44" t="s">
        <v>3805</v>
      </c>
      <c r="R2092" s="44" t="s">
        <v>3806</v>
      </c>
      <c r="S2092" s="44" t="s">
        <v>9748</v>
      </c>
      <c r="T2092" s="44" t="s">
        <v>3828</v>
      </c>
      <c r="U2092" s="44">
        <v>56</v>
      </c>
      <c r="V2092" s="44" t="s">
        <v>43</v>
      </c>
      <c r="W2092" s="44" t="str">
        <f>VLOOKUP(D2092,TIPOLOGIA!A:F,6,0)</f>
        <v>TERRESTRE</v>
      </c>
      <c r="X2092" s="44" t="s">
        <v>1632</v>
      </c>
      <c r="Y2092" s="44">
        <v>1</v>
      </c>
      <c r="Z2092" s="63">
        <f>IF(T2092="SOPORTE_TELEFÓNICO",'TARIFAS 2025'!$B$14,IF(V2092="PRINCIPAL",'TARIFAS 2025'!$B$11,IF(V2092="INTERMEDIA",'TARIFAS 2025'!$C$11,IF(V2092="LEJANA",'TARIFAS 2025'!$D$11))))</f>
        <v>36351</v>
      </c>
      <c r="AA2092" s="63">
        <f t="shared" si="33"/>
        <v>36351</v>
      </c>
    </row>
    <row r="2093" spans="1:27" s="35" customFormat="1">
      <c r="A2093" s="44" t="s">
        <v>91</v>
      </c>
      <c r="B2093" s="44" t="str">
        <f>VLOOKUP(A2093,'CENTROS DE COSTOS'!A:D,2,0)</f>
        <v>0036-0001</v>
      </c>
      <c r="C2093" s="44" t="str">
        <f>VLOOKUP(A2093,'CENTROS DE COSTOS'!A:D,3,0)</f>
        <v>Wompi Costa</v>
      </c>
      <c r="D2093" s="44">
        <v>23670</v>
      </c>
      <c r="E2093" s="44">
        <v>2899150</v>
      </c>
      <c r="F2093" s="44">
        <v>62689</v>
      </c>
      <c r="G2093" s="44" t="s">
        <v>35</v>
      </c>
      <c r="H2093" s="44" t="s">
        <v>278</v>
      </c>
      <c r="I2093" s="44" t="s">
        <v>613</v>
      </c>
      <c r="J2093" s="44" t="s">
        <v>9749</v>
      </c>
      <c r="K2093" s="44" t="s">
        <v>1174</v>
      </c>
      <c r="L2093" s="44" t="s">
        <v>9750</v>
      </c>
      <c r="M2093" s="52">
        <v>45950.333333333336</v>
      </c>
      <c r="N2093" s="52">
        <v>45959.498611111114</v>
      </c>
      <c r="O2093" s="44" t="s">
        <v>37</v>
      </c>
      <c r="P2093" s="44" t="s">
        <v>37</v>
      </c>
      <c r="Q2093" s="44" t="s">
        <v>3805</v>
      </c>
      <c r="R2093" s="44" t="s">
        <v>3806</v>
      </c>
      <c r="S2093" s="44" t="s">
        <v>9751</v>
      </c>
      <c r="T2093" s="44" t="s">
        <v>3828</v>
      </c>
      <c r="U2093" s="44">
        <v>40</v>
      </c>
      <c r="V2093" s="44" t="s">
        <v>43</v>
      </c>
      <c r="W2093" s="44" t="str">
        <f>VLOOKUP(D2093,TIPOLOGIA!A:F,6,0)</f>
        <v>TERRESTRE</v>
      </c>
      <c r="X2093" s="44" t="s">
        <v>8802</v>
      </c>
      <c r="Y2093" s="44">
        <v>1</v>
      </c>
      <c r="Z2093" s="63">
        <f>IF(T2093="SOPORTE_TELEFÓNICO",'TARIFAS 2025'!$B$14,IF(V2093="PRINCIPAL",'TARIFAS 2025'!$B$11,IF(V2093="INTERMEDIA",'TARIFAS 2025'!$C$11,IF(V2093="LEJANA",'TARIFAS 2025'!$D$11))))</f>
        <v>36351</v>
      </c>
      <c r="AA2093" s="63">
        <f t="shared" si="33"/>
        <v>36351</v>
      </c>
    </row>
    <row r="2094" spans="1:27" s="35" customFormat="1">
      <c r="A2094" s="44" t="s">
        <v>79</v>
      </c>
      <c r="B2094" s="44" t="str">
        <f>VLOOKUP(A2094,'CENTROS DE COSTOS'!A:D,2,0)</f>
        <v>0036-0003</v>
      </c>
      <c r="C2094" s="44" t="str">
        <f>VLOOKUP(A2094,'CENTROS DE COSTOS'!A:D,3,0)</f>
        <v>Wompi Suroccidente</v>
      </c>
      <c r="D2094" s="44">
        <v>76130</v>
      </c>
      <c r="E2094" s="44">
        <v>2894776</v>
      </c>
      <c r="F2094" s="44">
        <v>44027</v>
      </c>
      <c r="G2094" s="44" t="s">
        <v>35</v>
      </c>
      <c r="H2094" s="44" t="s">
        <v>1103</v>
      </c>
      <c r="I2094" s="44" t="s">
        <v>254</v>
      </c>
      <c r="J2094" s="44" t="s">
        <v>9752</v>
      </c>
      <c r="K2094" s="44" t="s">
        <v>1174</v>
      </c>
      <c r="L2094" s="44" t="s">
        <v>9753</v>
      </c>
      <c r="M2094" s="52">
        <v>45947.354166666664</v>
      </c>
      <c r="N2094" s="52">
        <v>45959.499305555553</v>
      </c>
      <c r="O2094" s="44" t="s">
        <v>37</v>
      </c>
      <c r="P2094" s="44" t="s">
        <v>37</v>
      </c>
      <c r="Q2094" s="44" t="s">
        <v>3805</v>
      </c>
      <c r="R2094" s="44" t="s">
        <v>3806</v>
      </c>
      <c r="S2094" s="44" t="s">
        <v>9754</v>
      </c>
      <c r="T2094" s="44" t="s">
        <v>3828</v>
      </c>
      <c r="U2094" s="44">
        <v>64</v>
      </c>
      <c r="V2094" s="44" t="s">
        <v>43</v>
      </c>
      <c r="W2094" s="44" t="str">
        <f>VLOOKUP(D2094,TIPOLOGIA!A:F,6,0)</f>
        <v>TERRESTRE</v>
      </c>
      <c r="X2094" s="44" t="s">
        <v>4908</v>
      </c>
      <c r="Y2094" s="44">
        <v>1</v>
      </c>
      <c r="Z2094" s="63">
        <f>IF(T2094="SOPORTE_TELEFÓNICO",'TARIFAS 2025'!$B$14,IF(V2094="PRINCIPAL",'TARIFAS 2025'!$B$11,IF(V2094="INTERMEDIA",'TARIFAS 2025'!$C$11,IF(V2094="LEJANA",'TARIFAS 2025'!$D$11))))</f>
        <v>36351</v>
      </c>
      <c r="AA2094" s="63">
        <f t="shared" si="33"/>
        <v>36351</v>
      </c>
    </row>
    <row r="2095" spans="1:27" s="35" customFormat="1">
      <c r="A2095" s="44" t="s">
        <v>93</v>
      </c>
      <c r="B2095" s="44" t="str">
        <f>VLOOKUP(A2095,'CENTROS DE COSTOS'!A:D,2,0)</f>
        <v>0036-0003</v>
      </c>
      <c r="C2095" s="44" t="str">
        <f>VLOOKUP(A2095,'CENTROS DE COSTOS'!A:D,3,0)</f>
        <v>Wompi Suroccidente</v>
      </c>
      <c r="D2095" s="44">
        <v>52001</v>
      </c>
      <c r="E2095" s="44">
        <v>2945481</v>
      </c>
      <c r="F2095" s="44">
        <v>42388</v>
      </c>
      <c r="G2095" s="44" t="s">
        <v>35</v>
      </c>
      <c r="H2095" s="44" t="s">
        <v>135</v>
      </c>
      <c r="I2095" s="44" t="s">
        <v>93</v>
      </c>
      <c r="J2095" s="44" t="s">
        <v>9755</v>
      </c>
      <c r="K2095" s="44" t="s">
        <v>1174</v>
      </c>
      <c r="L2095" s="44" t="s">
        <v>9756</v>
      </c>
      <c r="M2095" s="52">
        <v>45958.434027777781</v>
      </c>
      <c r="N2095" s="52">
        <v>45959.499305555553</v>
      </c>
      <c r="O2095" s="44" t="s">
        <v>37</v>
      </c>
      <c r="P2095" s="44" t="s">
        <v>37</v>
      </c>
      <c r="Q2095" s="44" t="s">
        <v>3805</v>
      </c>
      <c r="R2095" s="44" t="s">
        <v>3806</v>
      </c>
      <c r="S2095" s="44" t="s">
        <v>9757</v>
      </c>
      <c r="T2095" s="44" t="s">
        <v>1178</v>
      </c>
      <c r="U2095" s="44">
        <v>48</v>
      </c>
      <c r="V2095" s="44" t="s">
        <v>42</v>
      </c>
      <c r="W2095" s="44" t="str">
        <f>VLOOKUP(D2095,TIPOLOGIA!A:F,6,0)</f>
        <v>TERRESTRE</v>
      </c>
      <c r="X2095" s="44" t="s">
        <v>4908</v>
      </c>
      <c r="Y2095" s="44">
        <v>1</v>
      </c>
      <c r="Z2095" s="63">
        <f>IF(T2095="SOPORTE_TELEFÓNICO",'TARIFAS 2025'!$B$14,IF(V2095="PRINCIPAL",'TARIFAS 2025'!$B$11,IF(V2095="INTERMEDIA",'TARIFAS 2025'!$C$11,IF(V2095="LEJANA",'TARIFAS 2025'!$D$11))))</f>
        <v>31419</v>
      </c>
      <c r="AA2095" s="63">
        <f t="shared" si="33"/>
        <v>31419</v>
      </c>
    </row>
    <row r="2096" spans="1:27" s="35" customFormat="1">
      <c r="A2096" s="44" t="s">
        <v>93</v>
      </c>
      <c r="B2096" s="44" t="str">
        <f>VLOOKUP(A2096,'CENTROS DE COSTOS'!A:D,2,0)</f>
        <v>0036-0003</v>
      </c>
      <c r="C2096" s="44" t="str">
        <f>VLOOKUP(A2096,'CENTROS DE COSTOS'!A:D,3,0)</f>
        <v>Wompi Suroccidente</v>
      </c>
      <c r="D2096" s="44">
        <v>52573</v>
      </c>
      <c r="E2096" s="44">
        <v>2889062</v>
      </c>
      <c r="F2096" s="44">
        <v>58923</v>
      </c>
      <c r="G2096" s="44" t="s">
        <v>35</v>
      </c>
      <c r="H2096" s="44" t="s">
        <v>135</v>
      </c>
      <c r="I2096" s="44" t="s">
        <v>879</v>
      </c>
      <c r="J2096" s="44" t="s">
        <v>3571</v>
      </c>
      <c r="K2096" s="44" t="s">
        <v>1174</v>
      </c>
      <c r="L2096" s="44" t="s">
        <v>9758</v>
      </c>
      <c r="M2096" s="52">
        <v>45946.353472222225</v>
      </c>
      <c r="N2096" s="52">
        <v>45959.5</v>
      </c>
      <c r="O2096" s="44" t="s">
        <v>37</v>
      </c>
      <c r="P2096" s="44" t="s">
        <v>37</v>
      </c>
      <c r="Q2096" s="44" t="s">
        <v>3805</v>
      </c>
      <c r="R2096" s="44" t="s">
        <v>3806</v>
      </c>
      <c r="S2096" s="44" t="s">
        <v>9759</v>
      </c>
      <c r="T2096" s="44" t="s">
        <v>3828</v>
      </c>
      <c r="U2096" s="44">
        <v>40</v>
      </c>
      <c r="V2096" s="44" t="s">
        <v>43</v>
      </c>
      <c r="W2096" s="44" t="str">
        <f>VLOOKUP(D2096,TIPOLOGIA!A:F,6,0)</f>
        <v>TERRESTRE</v>
      </c>
      <c r="X2096" s="44" t="s">
        <v>1348</v>
      </c>
      <c r="Y2096" s="44">
        <v>1</v>
      </c>
      <c r="Z2096" s="63">
        <f>IF(T2096="SOPORTE_TELEFÓNICO",'TARIFAS 2025'!$B$14,IF(V2096="PRINCIPAL",'TARIFAS 2025'!$B$11,IF(V2096="INTERMEDIA",'TARIFAS 2025'!$C$11,IF(V2096="LEJANA",'TARIFAS 2025'!$D$11))))</f>
        <v>36351</v>
      </c>
      <c r="AA2096" s="63">
        <f t="shared" si="33"/>
        <v>36351</v>
      </c>
    </row>
    <row r="2097" spans="1:27" s="35" customFormat="1">
      <c r="A2097" s="44" t="s">
        <v>76</v>
      </c>
      <c r="B2097" s="44" t="str">
        <f>VLOOKUP(A2097,'CENTROS DE COSTOS'!A:D,2,0)</f>
        <v>0036-0007</v>
      </c>
      <c r="C2097" s="44" t="str">
        <f>VLOOKUP(A2097,'CENTROS DE COSTOS'!A:D,3,0)</f>
        <v>Wompi Santander</v>
      </c>
      <c r="D2097" s="44">
        <v>68307</v>
      </c>
      <c r="E2097" s="44">
        <v>2945130</v>
      </c>
      <c r="F2097" s="44">
        <v>58354</v>
      </c>
      <c r="G2097" s="44" t="s">
        <v>35</v>
      </c>
      <c r="H2097" s="44" t="s">
        <v>965</v>
      </c>
      <c r="I2097" s="44" t="s">
        <v>992</v>
      </c>
      <c r="J2097" s="44" t="s">
        <v>9760</v>
      </c>
      <c r="K2097" s="44" t="s">
        <v>1174</v>
      </c>
      <c r="L2097" s="44" t="s">
        <v>9761</v>
      </c>
      <c r="M2097" s="52">
        <v>45958.413888888892</v>
      </c>
      <c r="N2097" s="52">
        <v>45959.500694444447</v>
      </c>
      <c r="O2097" s="44" t="s">
        <v>37</v>
      </c>
      <c r="P2097" s="44" t="s">
        <v>37</v>
      </c>
      <c r="Q2097" s="44" t="s">
        <v>3805</v>
      </c>
      <c r="R2097" s="44" t="s">
        <v>3806</v>
      </c>
      <c r="S2097" s="44" t="s">
        <v>9762</v>
      </c>
      <c r="T2097" s="44" t="s">
        <v>1178</v>
      </c>
      <c r="U2097" s="44">
        <v>24</v>
      </c>
      <c r="V2097" s="44" t="s">
        <v>42</v>
      </c>
      <c r="W2097" s="44" t="str">
        <f>VLOOKUP(D2097,TIPOLOGIA!A:F,6,0)</f>
        <v>TERRESTRE</v>
      </c>
      <c r="X2097" s="44" t="s">
        <v>5226</v>
      </c>
      <c r="Y2097" s="44">
        <v>1</v>
      </c>
      <c r="Z2097" s="63">
        <f>IF(T2097="SOPORTE_TELEFÓNICO",'TARIFAS 2025'!$B$14,IF(V2097="PRINCIPAL",'TARIFAS 2025'!$B$11,IF(V2097="INTERMEDIA",'TARIFAS 2025'!$C$11,IF(V2097="LEJANA",'TARIFAS 2025'!$D$11))))</f>
        <v>31419</v>
      </c>
      <c r="AA2097" s="63">
        <f t="shared" si="33"/>
        <v>31419</v>
      </c>
    </row>
    <row r="2098" spans="1:27" s="35" customFormat="1">
      <c r="A2098" s="44" t="s">
        <v>79</v>
      </c>
      <c r="B2098" s="44" t="str">
        <f>VLOOKUP(A2098,'CENTROS DE COSTOS'!A:D,2,0)</f>
        <v>0036-0003</v>
      </c>
      <c r="C2098" s="44" t="str">
        <f>VLOOKUP(A2098,'CENTROS DE COSTOS'!A:D,3,0)</f>
        <v>Wompi Suroccidente</v>
      </c>
      <c r="D2098" s="44">
        <v>76130</v>
      </c>
      <c r="E2098" s="44">
        <v>2872281</v>
      </c>
      <c r="F2098" s="44">
        <v>67681</v>
      </c>
      <c r="G2098" s="44" t="s">
        <v>35</v>
      </c>
      <c r="H2098" s="44" t="s">
        <v>1103</v>
      </c>
      <c r="I2098" s="44" t="s">
        <v>254</v>
      </c>
      <c r="J2098" s="44" t="s">
        <v>9763</v>
      </c>
      <c r="K2098" s="44" t="s">
        <v>1174</v>
      </c>
      <c r="L2098" s="44" t="s">
        <v>9764</v>
      </c>
      <c r="M2098" s="52">
        <v>45944.333333333336</v>
      </c>
      <c r="N2098" s="52">
        <v>45959.501388888886</v>
      </c>
      <c r="O2098" s="44" t="s">
        <v>37</v>
      </c>
      <c r="P2098" s="44" t="s">
        <v>37</v>
      </c>
      <c r="Q2098" s="44" t="s">
        <v>3805</v>
      </c>
      <c r="R2098" s="44" t="s">
        <v>3806</v>
      </c>
      <c r="S2098" s="44" t="s">
        <v>9765</v>
      </c>
      <c r="T2098" s="44" t="s">
        <v>3828</v>
      </c>
      <c r="U2098" s="44">
        <v>48</v>
      </c>
      <c r="V2098" s="44" t="s">
        <v>43</v>
      </c>
      <c r="W2098" s="44" t="str">
        <f>VLOOKUP(D2098,TIPOLOGIA!A:F,6,0)</f>
        <v>TERRESTRE</v>
      </c>
      <c r="X2098" s="44" t="s">
        <v>4203</v>
      </c>
      <c r="Y2098" s="44">
        <v>1</v>
      </c>
      <c r="Z2098" s="63">
        <f>IF(T2098="SOPORTE_TELEFÓNICO",'TARIFAS 2025'!$B$14,IF(V2098="PRINCIPAL",'TARIFAS 2025'!$B$11,IF(V2098="INTERMEDIA",'TARIFAS 2025'!$C$11,IF(V2098="LEJANA",'TARIFAS 2025'!$D$11))))</f>
        <v>36351</v>
      </c>
      <c r="AA2098" s="63">
        <f t="shared" si="33"/>
        <v>36351</v>
      </c>
    </row>
    <row r="2099" spans="1:27" s="35" customFormat="1">
      <c r="A2099" s="44" t="s">
        <v>94</v>
      </c>
      <c r="B2099" s="44" t="str">
        <f>VLOOKUP(A2099,'CENTROS DE COSTOS'!A:D,2,0)</f>
        <v>0036-0002</v>
      </c>
      <c r="C2099" s="44" t="str">
        <f>VLOOKUP(A2099,'CENTROS DE COSTOS'!A:D,3,0)</f>
        <v>Wompi Eje Cafetero</v>
      </c>
      <c r="D2099" s="44">
        <v>63272</v>
      </c>
      <c r="E2099" s="44">
        <v>2932881</v>
      </c>
      <c r="F2099" s="44">
        <v>67220</v>
      </c>
      <c r="G2099" s="44" t="s">
        <v>35</v>
      </c>
      <c r="H2099" s="44" t="s">
        <v>941</v>
      </c>
      <c r="I2099" s="44" t="s">
        <v>944</v>
      </c>
      <c r="J2099" s="44" t="s">
        <v>9766</v>
      </c>
      <c r="K2099" s="44" t="s">
        <v>1174</v>
      </c>
      <c r="L2099" s="44" t="s">
        <v>9767</v>
      </c>
      <c r="M2099" s="52">
        <v>45954.675694444442</v>
      </c>
      <c r="N2099" s="52">
        <v>45959.50277777778</v>
      </c>
      <c r="O2099" s="44" t="s">
        <v>37</v>
      </c>
      <c r="P2099" s="44" t="s">
        <v>37</v>
      </c>
      <c r="Q2099" s="44" t="s">
        <v>3805</v>
      </c>
      <c r="R2099" s="44" t="s">
        <v>3806</v>
      </c>
      <c r="S2099" s="44" t="s">
        <v>9768</v>
      </c>
      <c r="T2099" s="44" t="s">
        <v>3828</v>
      </c>
      <c r="U2099" s="44">
        <v>48</v>
      </c>
      <c r="V2099" s="44" t="s">
        <v>43</v>
      </c>
      <c r="W2099" s="44" t="str">
        <f>VLOOKUP(D2099,TIPOLOGIA!A:F,6,0)</f>
        <v>TERRESTRE</v>
      </c>
      <c r="X2099" s="44" t="s">
        <v>5226</v>
      </c>
      <c r="Y2099" s="44">
        <v>1</v>
      </c>
      <c r="Z2099" s="63">
        <f>IF(T2099="SOPORTE_TELEFÓNICO",'TARIFAS 2025'!$B$14,IF(V2099="PRINCIPAL",'TARIFAS 2025'!$B$11,IF(V2099="INTERMEDIA",'TARIFAS 2025'!$C$11,IF(V2099="LEJANA",'TARIFAS 2025'!$D$11))))</f>
        <v>36351</v>
      </c>
      <c r="AA2099" s="63">
        <f t="shared" si="33"/>
        <v>36351</v>
      </c>
    </row>
    <row r="2100" spans="1:27" s="35" customFormat="1">
      <c r="A2100" s="44" t="s">
        <v>97</v>
      </c>
      <c r="B2100" s="44" t="str">
        <f>VLOOKUP(A2100,'CENTROS DE COSTOS'!A:D,2,0)</f>
        <v>0036-0001</v>
      </c>
      <c r="C2100" s="44" t="str">
        <f>VLOOKUP(A2100,'CENTROS DE COSTOS'!A:D,3,0)</f>
        <v>Wompi Costa</v>
      </c>
      <c r="D2100" s="44">
        <v>70670</v>
      </c>
      <c r="E2100" s="44">
        <v>2928396</v>
      </c>
      <c r="F2100" s="44">
        <v>11706</v>
      </c>
      <c r="G2100" s="44" t="s">
        <v>35</v>
      </c>
      <c r="H2100" s="44" t="s">
        <v>506</v>
      </c>
      <c r="I2100" s="44" t="s">
        <v>1050</v>
      </c>
      <c r="J2100" s="44" t="s">
        <v>9769</v>
      </c>
      <c r="K2100" s="44" t="s">
        <v>1174</v>
      </c>
      <c r="L2100" s="44" t="s">
        <v>9770</v>
      </c>
      <c r="M2100" s="52">
        <v>45954.333333333336</v>
      </c>
      <c r="N2100" s="52">
        <v>45959.50277777778</v>
      </c>
      <c r="O2100" s="44" t="s">
        <v>37</v>
      </c>
      <c r="P2100" s="44" t="s">
        <v>37</v>
      </c>
      <c r="Q2100" s="44" t="s">
        <v>3805</v>
      </c>
      <c r="R2100" s="44" t="s">
        <v>3806</v>
      </c>
      <c r="S2100" s="44" t="s">
        <v>9771</v>
      </c>
      <c r="T2100" s="44" t="s">
        <v>3828</v>
      </c>
      <c r="U2100" s="44">
        <v>64</v>
      </c>
      <c r="V2100" s="44" t="s">
        <v>43</v>
      </c>
      <c r="W2100" s="44" t="str">
        <f>VLOOKUP(D2100,TIPOLOGIA!A:F,6,0)</f>
        <v>TERRESTRE</v>
      </c>
      <c r="X2100" s="44" t="s">
        <v>6743</v>
      </c>
      <c r="Y2100" s="44">
        <v>1</v>
      </c>
      <c r="Z2100" s="63">
        <f>IF(T2100="SOPORTE_TELEFÓNICO",'TARIFAS 2025'!$B$14,IF(V2100="PRINCIPAL",'TARIFAS 2025'!$B$11,IF(V2100="INTERMEDIA",'TARIFAS 2025'!$C$11,IF(V2100="LEJANA",'TARIFAS 2025'!$D$11))))</f>
        <v>36351</v>
      </c>
      <c r="AA2100" s="63">
        <f t="shared" si="33"/>
        <v>36351</v>
      </c>
    </row>
    <row r="2101" spans="1:27" s="35" customFormat="1">
      <c r="A2101" s="44" t="s">
        <v>88</v>
      </c>
      <c r="B2101" s="44" t="str">
        <f>VLOOKUP(A2101,'CENTROS DE COSTOS'!A:D,2,0)</f>
        <v>0036-0002</v>
      </c>
      <c r="C2101" s="44" t="str">
        <f>VLOOKUP(A2101,'CENTROS DE COSTOS'!A:D,3,0)</f>
        <v>Wompi Eje Cafetero</v>
      </c>
      <c r="D2101" s="44">
        <v>17272</v>
      </c>
      <c r="E2101" s="44">
        <v>2928067</v>
      </c>
      <c r="F2101" s="44">
        <v>14663</v>
      </c>
      <c r="G2101" s="44" t="s">
        <v>35</v>
      </c>
      <c r="H2101" s="44" t="s">
        <v>128</v>
      </c>
      <c r="I2101" s="44" t="s">
        <v>449</v>
      </c>
      <c r="J2101" s="44" t="s">
        <v>9772</v>
      </c>
      <c r="K2101" s="44" t="s">
        <v>1174</v>
      </c>
      <c r="L2101" s="44" t="s">
        <v>9773</v>
      </c>
      <c r="M2101" s="52">
        <v>45953.688888888886</v>
      </c>
      <c r="N2101" s="52">
        <v>45959.50277777778</v>
      </c>
      <c r="O2101" s="44" t="s">
        <v>37</v>
      </c>
      <c r="P2101" s="44" t="s">
        <v>37</v>
      </c>
      <c r="Q2101" s="44" t="s">
        <v>3805</v>
      </c>
      <c r="R2101" s="44" t="s">
        <v>3806</v>
      </c>
      <c r="S2101" s="44" t="s">
        <v>9774</v>
      </c>
      <c r="T2101" s="44" t="s">
        <v>3828</v>
      </c>
      <c r="U2101" s="44">
        <v>48</v>
      </c>
      <c r="V2101" s="44" t="s">
        <v>43</v>
      </c>
      <c r="W2101" s="44" t="str">
        <f>VLOOKUP(D2101,TIPOLOGIA!A:F,6,0)</f>
        <v>TERRESTRE</v>
      </c>
      <c r="X2101" s="44" t="s">
        <v>6743</v>
      </c>
      <c r="Y2101" s="44">
        <v>1</v>
      </c>
      <c r="Z2101" s="63">
        <f>IF(T2101="SOPORTE_TELEFÓNICO",'TARIFAS 2025'!$B$14,IF(V2101="PRINCIPAL",'TARIFAS 2025'!$B$11,IF(V2101="INTERMEDIA",'TARIFAS 2025'!$C$11,IF(V2101="LEJANA",'TARIFAS 2025'!$D$11))))</f>
        <v>36351</v>
      </c>
      <c r="AA2101" s="63">
        <f t="shared" si="33"/>
        <v>36351</v>
      </c>
    </row>
    <row r="2102" spans="1:27" s="35" customFormat="1">
      <c r="A2102" s="44" t="s">
        <v>94</v>
      </c>
      <c r="B2102" s="44" t="str">
        <f>VLOOKUP(A2102,'CENTROS DE COSTOS'!A:D,2,0)</f>
        <v>0036-0002</v>
      </c>
      <c r="C2102" s="44" t="str">
        <f>VLOOKUP(A2102,'CENTROS DE COSTOS'!A:D,3,0)</f>
        <v>Wompi Eje Cafetero</v>
      </c>
      <c r="D2102" s="44">
        <v>63401</v>
      </c>
      <c r="E2102" s="44">
        <v>2921680</v>
      </c>
      <c r="F2102" s="44">
        <v>28176</v>
      </c>
      <c r="G2102" s="44" t="s">
        <v>35</v>
      </c>
      <c r="H2102" s="44" t="s">
        <v>941</v>
      </c>
      <c r="I2102" s="44" t="s">
        <v>946</v>
      </c>
      <c r="J2102" s="44" t="s">
        <v>9775</v>
      </c>
      <c r="K2102" s="44" t="s">
        <v>1174</v>
      </c>
      <c r="L2102" s="44" t="s">
        <v>9776</v>
      </c>
      <c r="M2102" s="52">
        <v>45952.672222222223</v>
      </c>
      <c r="N2102" s="52">
        <v>45959.50277777778</v>
      </c>
      <c r="O2102" s="44" t="s">
        <v>37</v>
      </c>
      <c r="P2102" s="44" t="s">
        <v>37</v>
      </c>
      <c r="Q2102" s="44" t="s">
        <v>3805</v>
      </c>
      <c r="R2102" s="44" t="s">
        <v>3806</v>
      </c>
      <c r="S2102" s="44" t="s">
        <v>9777</v>
      </c>
      <c r="T2102" s="44" t="s">
        <v>3828</v>
      </c>
      <c r="U2102" s="44">
        <v>24</v>
      </c>
      <c r="V2102" s="44" t="s">
        <v>43</v>
      </c>
      <c r="W2102" s="44" t="str">
        <f>VLOOKUP(D2102,TIPOLOGIA!A:F,6,0)</f>
        <v>TERRESTRE</v>
      </c>
      <c r="X2102" s="44" t="s">
        <v>6743</v>
      </c>
      <c r="Y2102" s="44">
        <v>1</v>
      </c>
      <c r="Z2102" s="63">
        <f>IF(T2102="SOPORTE_TELEFÓNICO",'TARIFAS 2025'!$B$14,IF(V2102="PRINCIPAL",'TARIFAS 2025'!$B$11,IF(V2102="INTERMEDIA",'TARIFAS 2025'!$C$11,IF(V2102="LEJANA",'TARIFAS 2025'!$D$11))))</f>
        <v>36351</v>
      </c>
      <c r="AA2102" s="63">
        <f t="shared" si="33"/>
        <v>36351</v>
      </c>
    </row>
    <row r="2103" spans="1:27" s="35" customFormat="1">
      <c r="A2103" s="44" t="s">
        <v>79</v>
      </c>
      <c r="B2103" s="44" t="str">
        <f>VLOOKUP(A2103,'CENTROS DE COSTOS'!A:D,2,0)</f>
        <v>0036-0003</v>
      </c>
      <c r="C2103" s="44" t="str">
        <f>VLOOKUP(A2103,'CENTROS DE COSTOS'!A:D,3,0)</f>
        <v>Wompi Suroccidente</v>
      </c>
      <c r="D2103" s="44">
        <v>19698</v>
      </c>
      <c r="E2103" s="44">
        <v>2935057</v>
      </c>
      <c r="F2103" s="44">
        <v>12649</v>
      </c>
      <c r="G2103" s="44" t="s">
        <v>35</v>
      </c>
      <c r="H2103" s="44" t="s">
        <v>500</v>
      </c>
      <c r="I2103" s="44" t="s">
        <v>529</v>
      </c>
      <c r="J2103" s="44" t="s">
        <v>9778</v>
      </c>
      <c r="K2103" s="44" t="s">
        <v>1174</v>
      </c>
      <c r="L2103" s="44" t="s">
        <v>9779</v>
      </c>
      <c r="M2103" s="52">
        <v>45957.333333333336</v>
      </c>
      <c r="N2103" s="52">
        <v>45959.506249999999</v>
      </c>
      <c r="O2103" s="44" t="s">
        <v>37</v>
      </c>
      <c r="P2103" s="44" t="s">
        <v>37</v>
      </c>
      <c r="Q2103" s="44" t="s">
        <v>3805</v>
      </c>
      <c r="R2103" s="44" t="s">
        <v>3806</v>
      </c>
      <c r="S2103" s="44" t="s">
        <v>9780</v>
      </c>
      <c r="T2103" s="44" t="s">
        <v>1178</v>
      </c>
      <c r="U2103" s="44">
        <v>48</v>
      </c>
      <c r="V2103" s="44" t="s">
        <v>43</v>
      </c>
      <c r="W2103" s="44" t="str">
        <f>VLOOKUP(D2103,TIPOLOGIA!A:F,6,0)</f>
        <v>TERRESTRE</v>
      </c>
      <c r="X2103" s="44" t="s">
        <v>6743</v>
      </c>
      <c r="Y2103" s="44">
        <v>1</v>
      </c>
      <c r="Z2103" s="63">
        <f>IF(T2103="SOPORTE_TELEFÓNICO",'TARIFAS 2025'!$B$14,IF(V2103="PRINCIPAL",'TARIFAS 2025'!$B$11,IF(V2103="INTERMEDIA",'TARIFAS 2025'!$C$11,IF(V2103="LEJANA",'TARIFAS 2025'!$D$11))))</f>
        <v>36351</v>
      </c>
      <c r="AA2103" s="63">
        <f t="shared" si="33"/>
        <v>36351</v>
      </c>
    </row>
    <row r="2104" spans="1:27" s="35" customFormat="1">
      <c r="A2104" s="44" t="s">
        <v>88</v>
      </c>
      <c r="B2104" s="44" t="str">
        <f>VLOOKUP(A2104,'CENTROS DE COSTOS'!A:D,2,0)</f>
        <v>0036-0002</v>
      </c>
      <c r="C2104" s="44" t="str">
        <f>VLOOKUP(A2104,'CENTROS DE COSTOS'!A:D,3,0)</f>
        <v>Wompi Eje Cafetero</v>
      </c>
      <c r="D2104" s="44">
        <v>17001</v>
      </c>
      <c r="E2104" s="44">
        <v>2934640</v>
      </c>
      <c r="F2104" s="44">
        <v>77548</v>
      </c>
      <c r="G2104" s="44" t="s">
        <v>35</v>
      </c>
      <c r="H2104" s="44" t="s">
        <v>128</v>
      </c>
      <c r="I2104" s="44" t="s">
        <v>88</v>
      </c>
      <c r="J2104" s="44" t="s">
        <v>9781</v>
      </c>
      <c r="K2104" s="44" t="s">
        <v>1174</v>
      </c>
      <c r="L2104" s="44" t="s">
        <v>9782</v>
      </c>
      <c r="M2104" s="52">
        <v>45957.333333333336</v>
      </c>
      <c r="N2104" s="52">
        <v>45959.518750000003</v>
      </c>
      <c r="O2104" s="44" t="s">
        <v>37</v>
      </c>
      <c r="P2104" s="44" t="s">
        <v>37</v>
      </c>
      <c r="Q2104" s="44" t="s">
        <v>3805</v>
      </c>
      <c r="R2104" s="44" t="s">
        <v>3806</v>
      </c>
      <c r="S2104" s="44" t="s">
        <v>9783</v>
      </c>
      <c r="T2104" s="44" t="s">
        <v>1178</v>
      </c>
      <c r="U2104" s="44">
        <v>40</v>
      </c>
      <c r="V2104" s="44" t="s">
        <v>42</v>
      </c>
      <c r="W2104" s="44" t="str">
        <f>VLOOKUP(D2104,TIPOLOGIA!A:F,6,0)</f>
        <v>TERRESTRE</v>
      </c>
      <c r="X2104" s="44" t="s">
        <v>1554</v>
      </c>
      <c r="Y2104" s="44">
        <v>1</v>
      </c>
      <c r="Z2104" s="63">
        <f>IF(T2104="SOPORTE_TELEFÓNICO",'TARIFAS 2025'!$B$14,IF(V2104="PRINCIPAL",'TARIFAS 2025'!$B$11,IF(V2104="INTERMEDIA",'TARIFAS 2025'!$C$11,IF(V2104="LEJANA",'TARIFAS 2025'!$D$11))))</f>
        <v>31419</v>
      </c>
      <c r="AA2104" s="63">
        <f t="shared" si="33"/>
        <v>31419</v>
      </c>
    </row>
    <row r="2105" spans="1:27" s="35" customFormat="1">
      <c r="A2105" s="44" t="s">
        <v>90</v>
      </c>
      <c r="B2105" s="44" t="str">
        <f>VLOOKUP(A2105,'CENTROS DE COSTOS'!A:D,2,0)</f>
        <v>0036-0005</v>
      </c>
      <c r="C2105" s="44" t="str">
        <f>VLOOKUP(A2105,'CENTROS DE COSTOS'!A:D,3,0)</f>
        <v>Wompi Noroccidente</v>
      </c>
      <c r="D2105" s="44">
        <v>5887</v>
      </c>
      <c r="E2105" s="44">
        <v>2935809</v>
      </c>
      <c r="F2105" s="44">
        <v>70914</v>
      </c>
      <c r="G2105" s="44" t="s">
        <v>35</v>
      </c>
      <c r="H2105" s="44" t="s">
        <v>122</v>
      </c>
      <c r="I2105" s="44" t="s">
        <v>243</v>
      </c>
      <c r="J2105" s="44" t="s">
        <v>9784</v>
      </c>
      <c r="K2105" s="44" t="s">
        <v>1174</v>
      </c>
      <c r="L2105" s="44" t="s">
        <v>9785</v>
      </c>
      <c r="M2105" s="52">
        <v>45957.333333333336</v>
      </c>
      <c r="N2105" s="52">
        <v>45959.535416666666</v>
      </c>
      <c r="O2105" s="44" t="s">
        <v>37</v>
      </c>
      <c r="P2105" s="44" t="s">
        <v>37</v>
      </c>
      <c r="Q2105" s="44" t="s">
        <v>3805</v>
      </c>
      <c r="R2105" s="44" t="s">
        <v>3806</v>
      </c>
      <c r="S2105" s="44" t="s">
        <v>9786</v>
      </c>
      <c r="T2105" s="44" t="s">
        <v>3828</v>
      </c>
      <c r="U2105" s="44">
        <v>32</v>
      </c>
      <c r="V2105" s="44" t="s">
        <v>44</v>
      </c>
      <c r="W2105" s="44" t="str">
        <f>VLOOKUP(D2105,TIPOLOGIA!A:F,6,0)</f>
        <v>TERRESTRE</v>
      </c>
      <c r="X2105" s="44" t="s">
        <v>1440</v>
      </c>
      <c r="Y2105" s="44">
        <v>1</v>
      </c>
      <c r="Z2105" s="63">
        <f>IF(T2105="SOPORTE_TELEFÓNICO",'TARIFAS 2025'!$B$14,IF(V2105="PRINCIPAL",'TARIFAS 2025'!$B$11,IF(V2105="INTERMEDIA",'TARIFAS 2025'!$C$11,IF(V2105="LEJANA",'TARIFAS 2025'!$D$11))))</f>
        <v>40250</v>
      </c>
      <c r="AA2105" s="63">
        <f t="shared" si="33"/>
        <v>40250</v>
      </c>
    </row>
    <row r="2106" spans="1:27" s="35" customFormat="1">
      <c r="A2106" s="44" t="s">
        <v>90</v>
      </c>
      <c r="B2106" s="44" t="str">
        <f>VLOOKUP(A2106,'CENTROS DE COSTOS'!A:D,2,0)</f>
        <v>0036-0005</v>
      </c>
      <c r="C2106" s="44" t="str">
        <f>VLOOKUP(A2106,'CENTROS DE COSTOS'!A:D,3,0)</f>
        <v>Wompi Noroccidente</v>
      </c>
      <c r="D2106" s="44">
        <v>5686</v>
      </c>
      <c r="E2106" s="44">
        <v>2931314</v>
      </c>
      <c r="F2106" s="44">
        <v>25120</v>
      </c>
      <c r="G2106" s="44" t="s">
        <v>35</v>
      </c>
      <c r="H2106" s="44" t="s">
        <v>122</v>
      </c>
      <c r="I2106" s="44" t="s">
        <v>227</v>
      </c>
      <c r="J2106" s="44" t="s">
        <v>9787</v>
      </c>
      <c r="K2106" s="44" t="s">
        <v>1174</v>
      </c>
      <c r="L2106" s="44" t="s">
        <v>9788</v>
      </c>
      <c r="M2106" s="52">
        <v>45954.491666666669</v>
      </c>
      <c r="N2106" s="52">
        <v>45959.535416666666</v>
      </c>
      <c r="O2106" s="44" t="s">
        <v>37</v>
      </c>
      <c r="P2106" s="44" t="s">
        <v>37</v>
      </c>
      <c r="Q2106" s="44" t="s">
        <v>3805</v>
      </c>
      <c r="R2106" s="44" t="s">
        <v>3806</v>
      </c>
      <c r="S2106" s="44" t="s">
        <v>9789</v>
      </c>
      <c r="T2106" s="44" t="s">
        <v>3828</v>
      </c>
      <c r="U2106" s="44">
        <v>64</v>
      </c>
      <c r="V2106" s="44" t="s">
        <v>43</v>
      </c>
      <c r="W2106" s="44" t="str">
        <f>VLOOKUP(D2106,TIPOLOGIA!A:F,6,0)</f>
        <v>TERRESTRE</v>
      </c>
      <c r="X2106" s="44" t="s">
        <v>3837</v>
      </c>
      <c r="Y2106" s="44">
        <v>1</v>
      </c>
      <c r="Z2106" s="63">
        <f>IF(T2106="SOPORTE_TELEFÓNICO",'TARIFAS 2025'!$B$14,IF(V2106="PRINCIPAL",'TARIFAS 2025'!$B$11,IF(V2106="INTERMEDIA",'TARIFAS 2025'!$C$11,IF(V2106="LEJANA",'TARIFAS 2025'!$D$11))))</f>
        <v>36351</v>
      </c>
      <c r="AA2106" s="63">
        <f t="shared" si="33"/>
        <v>36351</v>
      </c>
    </row>
    <row r="2107" spans="1:27" s="35" customFormat="1">
      <c r="A2107" s="44" t="s">
        <v>90</v>
      </c>
      <c r="B2107" s="44" t="str">
        <f>VLOOKUP(A2107,'CENTROS DE COSTOS'!A:D,2,0)</f>
        <v>0036-0005</v>
      </c>
      <c r="C2107" s="44" t="str">
        <f>VLOOKUP(A2107,'CENTROS DE COSTOS'!A:D,3,0)</f>
        <v>Wompi Noroccidente</v>
      </c>
      <c r="D2107" s="44">
        <v>5664</v>
      </c>
      <c r="E2107" s="44">
        <v>2928097</v>
      </c>
      <c r="F2107" s="44">
        <v>25843</v>
      </c>
      <c r="G2107" s="44" t="s">
        <v>35</v>
      </c>
      <c r="H2107" s="44" t="s">
        <v>122</v>
      </c>
      <c r="I2107" s="44" t="s">
        <v>141</v>
      </c>
      <c r="J2107" s="44" t="s">
        <v>9790</v>
      </c>
      <c r="K2107" s="44" t="s">
        <v>1174</v>
      </c>
      <c r="L2107" s="44" t="s">
        <v>9791</v>
      </c>
      <c r="M2107" s="52">
        <v>45953.695833333331</v>
      </c>
      <c r="N2107" s="52">
        <v>45959.535416666666</v>
      </c>
      <c r="O2107" s="44" t="s">
        <v>37</v>
      </c>
      <c r="P2107" s="44" t="s">
        <v>37</v>
      </c>
      <c r="Q2107" s="44" t="s">
        <v>3805</v>
      </c>
      <c r="R2107" s="44" t="s">
        <v>3806</v>
      </c>
      <c r="S2107" s="44" t="s">
        <v>9792</v>
      </c>
      <c r="T2107" s="44" t="s">
        <v>3828</v>
      </c>
      <c r="U2107" s="44">
        <v>48</v>
      </c>
      <c r="V2107" s="44" t="s">
        <v>43</v>
      </c>
      <c r="W2107" s="44" t="str">
        <f>VLOOKUP(D2107,TIPOLOGIA!A:F,6,0)</f>
        <v>TERRESTRE</v>
      </c>
      <c r="X2107" s="44" t="s">
        <v>3837</v>
      </c>
      <c r="Y2107" s="44">
        <v>1</v>
      </c>
      <c r="Z2107" s="63">
        <f>IF(T2107="SOPORTE_TELEFÓNICO",'TARIFAS 2025'!$B$14,IF(V2107="PRINCIPAL",'TARIFAS 2025'!$B$11,IF(V2107="INTERMEDIA",'TARIFAS 2025'!$C$11,IF(V2107="LEJANA",'TARIFAS 2025'!$D$11))))</f>
        <v>36351</v>
      </c>
      <c r="AA2107" s="63">
        <f t="shared" si="33"/>
        <v>36351</v>
      </c>
    </row>
    <row r="2108" spans="1:27" s="35" customFormat="1">
      <c r="A2108" s="44" t="s">
        <v>90</v>
      </c>
      <c r="B2108" s="44" t="str">
        <f>VLOOKUP(A2108,'CENTROS DE COSTOS'!A:D,2,0)</f>
        <v>0036-0005</v>
      </c>
      <c r="C2108" s="44" t="str">
        <f>VLOOKUP(A2108,'CENTROS DE COSTOS'!A:D,3,0)</f>
        <v>Wompi Noroccidente</v>
      </c>
      <c r="D2108" s="44">
        <v>5607</v>
      </c>
      <c r="E2108" s="44">
        <v>2920361</v>
      </c>
      <c r="F2108" s="44">
        <v>31280</v>
      </c>
      <c r="G2108" s="44" t="s">
        <v>35</v>
      </c>
      <c r="H2108" s="44" t="s">
        <v>122</v>
      </c>
      <c r="I2108" s="44" t="s">
        <v>215</v>
      </c>
      <c r="J2108" s="44" t="s">
        <v>9793</v>
      </c>
      <c r="K2108" s="44" t="s">
        <v>1174</v>
      </c>
      <c r="L2108" s="44" t="s">
        <v>9794</v>
      </c>
      <c r="M2108" s="52">
        <v>45952.574999999997</v>
      </c>
      <c r="N2108" s="52">
        <v>45959.535416666666</v>
      </c>
      <c r="O2108" s="44" t="s">
        <v>37</v>
      </c>
      <c r="P2108" s="44" t="s">
        <v>37</v>
      </c>
      <c r="Q2108" s="44" t="s">
        <v>3805</v>
      </c>
      <c r="R2108" s="44" t="s">
        <v>3806</v>
      </c>
      <c r="S2108" s="44" t="s">
        <v>9795</v>
      </c>
      <c r="T2108" s="44" t="s">
        <v>3828</v>
      </c>
      <c r="U2108" s="44">
        <v>64</v>
      </c>
      <c r="V2108" s="44" t="s">
        <v>43</v>
      </c>
      <c r="W2108" s="44" t="str">
        <f>VLOOKUP(D2108,TIPOLOGIA!A:F,6,0)</f>
        <v>TERRESTRE</v>
      </c>
      <c r="X2108" s="44" t="s">
        <v>3837</v>
      </c>
      <c r="Y2108" s="44">
        <v>1</v>
      </c>
      <c r="Z2108" s="63">
        <f>IF(T2108="SOPORTE_TELEFÓNICO",'TARIFAS 2025'!$B$14,IF(V2108="PRINCIPAL",'TARIFAS 2025'!$B$11,IF(V2108="INTERMEDIA",'TARIFAS 2025'!$C$11,IF(V2108="LEJANA",'TARIFAS 2025'!$D$11))))</f>
        <v>36351</v>
      </c>
      <c r="AA2108" s="63">
        <f t="shared" si="33"/>
        <v>36351</v>
      </c>
    </row>
    <row r="2109" spans="1:27" s="35" customFormat="1">
      <c r="A2109" s="44" t="s">
        <v>76</v>
      </c>
      <c r="B2109" s="44" t="str">
        <f>VLOOKUP(A2109,'CENTROS DE COSTOS'!A:D,2,0)</f>
        <v>0036-0007</v>
      </c>
      <c r="C2109" s="44" t="str">
        <f>VLOOKUP(A2109,'CENTROS DE COSTOS'!A:D,3,0)</f>
        <v>Wompi Santander</v>
      </c>
      <c r="D2109" s="44">
        <v>68679</v>
      </c>
      <c r="E2109" s="44">
        <v>2943165</v>
      </c>
      <c r="F2109" s="44">
        <v>66327</v>
      </c>
      <c r="G2109" s="44" t="s">
        <v>35</v>
      </c>
      <c r="H2109" s="44" t="s">
        <v>965</v>
      </c>
      <c r="I2109" s="44" t="s">
        <v>1022</v>
      </c>
      <c r="J2109" s="44" t="s">
        <v>9796</v>
      </c>
      <c r="K2109" s="44" t="s">
        <v>1174</v>
      </c>
      <c r="L2109" s="44" t="s">
        <v>9797</v>
      </c>
      <c r="M2109" s="52">
        <v>45958.333333333336</v>
      </c>
      <c r="N2109" s="52">
        <v>45959.556250000001</v>
      </c>
      <c r="O2109" s="44" t="s">
        <v>37</v>
      </c>
      <c r="P2109" s="44" t="s">
        <v>37</v>
      </c>
      <c r="Q2109" s="44" t="s">
        <v>3805</v>
      </c>
      <c r="R2109" s="44" t="s">
        <v>3806</v>
      </c>
      <c r="S2109" s="44" t="s">
        <v>9798</v>
      </c>
      <c r="T2109" s="44" t="s">
        <v>3828</v>
      </c>
      <c r="U2109" s="44">
        <v>40</v>
      </c>
      <c r="V2109" s="44" t="s">
        <v>43</v>
      </c>
      <c r="W2109" s="44" t="str">
        <f>VLOOKUP(D2109,TIPOLOGIA!A:F,6,0)</f>
        <v>TERRESTRE</v>
      </c>
      <c r="X2109" s="44" t="s">
        <v>3837</v>
      </c>
      <c r="Y2109" s="44">
        <v>1</v>
      </c>
      <c r="Z2109" s="63">
        <f>IF(T2109="SOPORTE_TELEFÓNICO",'TARIFAS 2025'!$B$14,IF(V2109="PRINCIPAL",'TARIFAS 2025'!$B$11,IF(V2109="INTERMEDIA",'TARIFAS 2025'!$C$11,IF(V2109="LEJANA",'TARIFAS 2025'!$D$11))))</f>
        <v>36351</v>
      </c>
      <c r="AA2109" s="63">
        <f t="shared" si="33"/>
        <v>36351</v>
      </c>
    </row>
    <row r="2110" spans="1:27" s="35" customFormat="1">
      <c r="A2110" s="44" t="s">
        <v>73</v>
      </c>
      <c r="B2110" s="44" t="str">
        <f>VLOOKUP(A2110,'CENTROS DE COSTOS'!A:D,2,0)</f>
        <v>0036-0004</v>
      </c>
      <c r="C2110" s="44" t="str">
        <f>VLOOKUP(A2110,'CENTROS DE COSTOS'!A:D,3,0)</f>
        <v>Wompi Centro</v>
      </c>
      <c r="D2110" s="44">
        <v>25290</v>
      </c>
      <c r="E2110" s="44">
        <v>2942388</v>
      </c>
      <c r="F2110" s="44">
        <v>69257</v>
      </c>
      <c r="G2110" s="44" t="s">
        <v>35</v>
      </c>
      <c r="H2110" s="44" t="s">
        <v>620</v>
      </c>
      <c r="I2110" s="44" t="s">
        <v>654</v>
      </c>
      <c r="J2110" s="44" t="s">
        <v>9799</v>
      </c>
      <c r="K2110" s="44" t="s">
        <v>1174</v>
      </c>
      <c r="L2110" s="44" t="s">
        <v>9800</v>
      </c>
      <c r="M2110" s="52">
        <v>45957.681250000001</v>
      </c>
      <c r="N2110" s="52">
        <v>45959.556944444441</v>
      </c>
      <c r="O2110" s="44" t="s">
        <v>37</v>
      </c>
      <c r="P2110" s="44" t="s">
        <v>37</v>
      </c>
      <c r="Q2110" s="44" t="s">
        <v>3805</v>
      </c>
      <c r="R2110" s="44" t="s">
        <v>3806</v>
      </c>
      <c r="S2110" s="44" t="s">
        <v>9801</v>
      </c>
      <c r="T2110" s="44" t="s">
        <v>3828</v>
      </c>
      <c r="U2110" s="44">
        <v>24</v>
      </c>
      <c r="V2110" s="44" t="s">
        <v>43</v>
      </c>
      <c r="W2110" s="44" t="str">
        <f>VLOOKUP(D2110,TIPOLOGIA!A:F,6,0)</f>
        <v>TERRESTRE</v>
      </c>
      <c r="X2110" s="44" t="s">
        <v>8802</v>
      </c>
      <c r="Y2110" s="44">
        <v>1</v>
      </c>
      <c r="Z2110" s="63">
        <f>IF(T2110="SOPORTE_TELEFÓNICO",'TARIFAS 2025'!$B$14,IF(V2110="PRINCIPAL",'TARIFAS 2025'!$B$11,IF(V2110="INTERMEDIA",'TARIFAS 2025'!$C$11,IF(V2110="LEJANA",'TARIFAS 2025'!$D$11))))</f>
        <v>36351</v>
      </c>
      <c r="AA2110" s="63">
        <f t="shared" ref="AA2110:AA2173" si="34">Z2110*Y2110</f>
        <v>36351</v>
      </c>
    </row>
    <row r="2111" spans="1:27" s="35" customFormat="1">
      <c r="A2111" s="44" t="s">
        <v>87</v>
      </c>
      <c r="B2111" s="44" t="str">
        <f>VLOOKUP(A2111,'CENTROS DE COSTOS'!A:D,2,0)</f>
        <v>0036-0006</v>
      </c>
      <c r="C2111" s="44" t="str">
        <f>VLOOKUP(A2111,'CENTROS DE COSTOS'!A:D,3,0)</f>
        <v>Wompi Oriente</v>
      </c>
      <c r="D2111" s="44">
        <v>73268</v>
      </c>
      <c r="E2111" s="44">
        <v>2941158</v>
      </c>
      <c r="F2111" s="44">
        <v>50745</v>
      </c>
      <c r="G2111" s="44" t="s">
        <v>35</v>
      </c>
      <c r="H2111" s="44" t="s">
        <v>1058</v>
      </c>
      <c r="I2111" s="44" t="s">
        <v>1073</v>
      </c>
      <c r="J2111" s="44" t="s">
        <v>9802</v>
      </c>
      <c r="K2111" s="44" t="s">
        <v>1174</v>
      </c>
      <c r="L2111" s="44" t="s">
        <v>9803</v>
      </c>
      <c r="M2111" s="52">
        <v>45957.620138888888</v>
      </c>
      <c r="N2111" s="52">
        <v>45959.557638888888</v>
      </c>
      <c r="O2111" s="44" t="s">
        <v>37</v>
      </c>
      <c r="P2111" s="44" t="s">
        <v>37</v>
      </c>
      <c r="Q2111" s="44" t="s">
        <v>3805</v>
      </c>
      <c r="R2111" s="44" t="s">
        <v>3806</v>
      </c>
      <c r="S2111" s="44" t="s">
        <v>9804</v>
      </c>
      <c r="T2111" s="44" t="s">
        <v>3828</v>
      </c>
      <c r="U2111" s="44">
        <v>40</v>
      </c>
      <c r="V2111" s="44" t="s">
        <v>43</v>
      </c>
      <c r="W2111" s="44" t="str">
        <f>VLOOKUP(D2111,TIPOLOGIA!A:F,6,0)</f>
        <v>TERRESTRE</v>
      </c>
      <c r="X2111" s="44" t="s">
        <v>8802</v>
      </c>
      <c r="Y2111" s="44">
        <v>1</v>
      </c>
      <c r="Z2111" s="63">
        <f>IF(T2111="SOPORTE_TELEFÓNICO",'TARIFAS 2025'!$B$14,IF(V2111="PRINCIPAL",'TARIFAS 2025'!$B$11,IF(V2111="INTERMEDIA",'TARIFAS 2025'!$C$11,IF(V2111="LEJANA",'TARIFAS 2025'!$D$11))))</f>
        <v>36351</v>
      </c>
      <c r="AA2111" s="63">
        <f t="shared" si="34"/>
        <v>36351</v>
      </c>
    </row>
    <row r="2112" spans="1:27" s="35" customFormat="1">
      <c r="A2112" s="44" t="s">
        <v>70</v>
      </c>
      <c r="B2112" s="44" t="str">
        <f>VLOOKUP(A2112,'CENTROS DE COSTOS'!A:D,2,0)</f>
        <v>0036-0001</v>
      </c>
      <c r="C2112" s="44" t="str">
        <f>VLOOKUP(A2112,'CENTROS DE COSTOS'!A:D,3,0)</f>
        <v>Wompi Costa</v>
      </c>
      <c r="D2112" s="44">
        <v>8634</v>
      </c>
      <c r="E2112" s="44">
        <v>2934934</v>
      </c>
      <c r="F2112" s="44">
        <v>80188</v>
      </c>
      <c r="G2112" s="44" t="s">
        <v>35</v>
      </c>
      <c r="H2112" s="44" t="s">
        <v>255</v>
      </c>
      <c r="I2112" s="44" t="s">
        <v>269</v>
      </c>
      <c r="J2112" s="44" t="s">
        <v>9805</v>
      </c>
      <c r="K2112" s="44" t="s">
        <v>1174</v>
      </c>
      <c r="L2112" s="44" t="s">
        <v>9806</v>
      </c>
      <c r="M2112" s="52">
        <v>45957.333333333336</v>
      </c>
      <c r="N2112" s="52">
        <v>45959.558333333334</v>
      </c>
      <c r="O2112" s="44" t="s">
        <v>37</v>
      </c>
      <c r="P2112" s="44" t="s">
        <v>37</v>
      </c>
      <c r="Q2112" s="44" t="s">
        <v>3805</v>
      </c>
      <c r="R2112" s="44" t="s">
        <v>3806</v>
      </c>
      <c r="S2112" s="44" t="s">
        <v>9807</v>
      </c>
      <c r="T2112" s="44" t="s">
        <v>3828</v>
      </c>
      <c r="U2112" s="44">
        <v>24</v>
      </c>
      <c r="V2112" s="44" t="s">
        <v>43</v>
      </c>
      <c r="W2112" s="44" t="str">
        <f>VLOOKUP(D2112,TIPOLOGIA!A:F,6,0)</f>
        <v>TERRESTRE</v>
      </c>
      <c r="X2112" s="44" t="s">
        <v>8802</v>
      </c>
      <c r="Y2112" s="44">
        <v>1</v>
      </c>
      <c r="Z2112" s="63">
        <f>IF(T2112="SOPORTE_TELEFÓNICO",'TARIFAS 2025'!$B$14,IF(V2112="PRINCIPAL",'TARIFAS 2025'!$B$11,IF(V2112="INTERMEDIA",'TARIFAS 2025'!$C$11,IF(V2112="LEJANA",'TARIFAS 2025'!$D$11))))</f>
        <v>36351</v>
      </c>
      <c r="AA2112" s="63">
        <f t="shared" si="34"/>
        <v>36351</v>
      </c>
    </row>
    <row r="2113" spans="1:27" s="35" customFormat="1">
      <c r="A2113" s="44" t="s">
        <v>79</v>
      </c>
      <c r="B2113" s="44" t="str">
        <f>VLOOKUP(A2113,'CENTROS DE COSTOS'!A:D,2,0)</f>
        <v>0036-0003</v>
      </c>
      <c r="C2113" s="44" t="str">
        <f>VLOOKUP(A2113,'CENTROS DE COSTOS'!A:D,3,0)</f>
        <v>Wompi Suroccidente</v>
      </c>
      <c r="D2113" s="44">
        <v>76364</v>
      </c>
      <c r="E2113" s="44">
        <v>2935005</v>
      </c>
      <c r="F2113" s="44">
        <v>80025</v>
      </c>
      <c r="G2113" s="44" t="s">
        <v>35</v>
      </c>
      <c r="H2113" s="44" t="s">
        <v>1103</v>
      </c>
      <c r="I2113" s="44" t="s">
        <v>1121</v>
      </c>
      <c r="J2113" s="44" t="s">
        <v>9808</v>
      </c>
      <c r="K2113" s="44" t="s">
        <v>1174</v>
      </c>
      <c r="L2113" s="44" t="s">
        <v>9809</v>
      </c>
      <c r="M2113" s="52">
        <v>45957.333333333336</v>
      </c>
      <c r="N2113" s="52">
        <v>45959.55972222222</v>
      </c>
      <c r="O2113" s="44" t="s">
        <v>37</v>
      </c>
      <c r="P2113" s="44" t="s">
        <v>37</v>
      </c>
      <c r="Q2113" s="44" t="s">
        <v>3805</v>
      </c>
      <c r="R2113" s="44" t="s">
        <v>3806</v>
      </c>
      <c r="S2113" s="44" t="s">
        <v>9810</v>
      </c>
      <c r="T2113" s="44" t="s">
        <v>3828</v>
      </c>
      <c r="U2113" s="44">
        <v>16</v>
      </c>
      <c r="V2113" s="44" t="s">
        <v>43</v>
      </c>
      <c r="W2113" s="44" t="str">
        <f>VLOOKUP(D2113,TIPOLOGIA!A:F,6,0)</f>
        <v>TERRESTRE</v>
      </c>
      <c r="X2113" s="44" t="s">
        <v>9466</v>
      </c>
      <c r="Y2113" s="44">
        <v>1</v>
      </c>
      <c r="Z2113" s="63">
        <f>IF(T2113="SOPORTE_TELEFÓNICO",'TARIFAS 2025'!$B$14,IF(V2113="PRINCIPAL",'TARIFAS 2025'!$B$11,IF(V2113="INTERMEDIA",'TARIFAS 2025'!$C$11,IF(V2113="LEJANA",'TARIFAS 2025'!$D$11))))</f>
        <v>36351</v>
      </c>
      <c r="AA2113" s="63">
        <f t="shared" si="34"/>
        <v>36351</v>
      </c>
    </row>
    <row r="2114" spans="1:27" s="35" customFormat="1">
      <c r="A2114" s="44" t="s">
        <v>73</v>
      </c>
      <c r="B2114" s="44" t="str">
        <f>VLOOKUP(A2114,'CENTROS DE COSTOS'!A:D,2,0)</f>
        <v>0036-0004</v>
      </c>
      <c r="C2114" s="44" t="str">
        <f>VLOOKUP(A2114,'CENTROS DE COSTOS'!A:D,3,0)</f>
        <v>Wompi Centro</v>
      </c>
      <c r="D2114" s="44">
        <v>25430</v>
      </c>
      <c r="E2114" s="44">
        <v>2935120</v>
      </c>
      <c r="F2114" s="44">
        <v>67210</v>
      </c>
      <c r="G2114" s="44" t="s">
        <v>35</v>
      </c>
      <c r="H2114" s="44" t="s">
        <v>620</v>
      </c>
      <c r="I2114" s="44" t="s">
        <v>676</v>
      </c>
      <c r="J2114" s="44" t="s">
        <v>9811</v>
      </c>
      <c r="K2114" s="44" t="s">
        <v>1174</v>
      </c>
      <c r="L2114" s="44" t="s">
        <v>9812</v>
      </c>
      <c r="M2114" s="52">
        <v>45957.333333333336</v>
      </c>
      <c r="N2114" s="52">
        <v>45959.560416666667</v>
      </c>
      <c r="O2114" s="44" t="s">
        <v>37</v>
      </c>
      <c r="P2114" s="44" t="s">
        <v>37</v>
      </c>
      <c r="Q2114" s="44" t="s">
        <v>3805</v>
      </c>
      <c r="R2114" s="44" t="s">
        <v>3806</v>
      </c>
      <c r="S2114" s="44" t="s">
        <v>9813</v>
      </c>
      <c r="T2114" s="44" t="s">
        <v>3828</v>
      </c>
      <c r="U2114" s="44">
        <v>16</v>
      </c>
      <c r="V2114" s="44" t="s">
        <v>43</v>
      </c>
      <c r="W2114" s="44" t="str">
        <f>VLOOKUP(D2114,TIPOLOGIA!A:F,6,0)</f>
        <v>TERRESTRE</v>
      </c>
      <c r="X2114" s="44" t="s">
        <v>9466</v>
      </c>
      <c r="Y2114" s="44">
        <v>1</v>
      </c>
      <c r="Z2114" s="63">
        <f>IF(T2114="SOPORTE_TELEFÓNICO",'TARIFAS 2025'!$B$14,IF(V2114="PRINCIPAL",'TARIFAS 2025'!$B$11,IF(V2114="INTERMEDIA",'TARIFAS 2025'!$C$11,IF(V2114="LEJANA",'TARIFAS 2025'!$D$11))))</f>
        <v>36351</v>
      </c>
      <c r="AA2114" s="63">
        <f t="shared" si="34"/>
        <v>36351</v>
      </c>
    </row>
    <row r="2115" spans="1:27" s="35" customFormat="1">
      <c r="A2115" s="44" t="s">
        <v>73</v>
      </c>
      <c r="B2115" s="44" t="str">
        <f>VLOOKUP(A2115,'CENTROS DE COSTOS'!A:D,2,0)</f>
        <v>0036-0004</v>
      </c>
      <c r="C2115" s="44" t="str">
        <f>VLOOKUP(A2115,'CENTROS DE COSTOS'!A:D,3,0)</f>
        <v>Wompi Centro</v>
      </c>
      <c r="D2115" s="44">
        <v>25758</v>
      </c>
      <c r="E2115" s="44">
        <v>2936778</v>
      </c>
      <c r="F2115" s="44">
        <v>29557</v>
      </c>
      <c r="G2115" s="44" t="s">
        <v>35</v>
      </c>
      <c r="H2115" s="44" t="s">
        <v>620</v>
      </c>
      <c r="I2115" s="44" t="s">
        <v>701</v>
      </c>
      <c r="J2115" s="44" t="s">
        <v>9814</v>
      </c>
      <c r="K2115" s="44" t="s">
        <v>1174</v>
      </c>
      <c r="L2115" s="44" t="s">
        <v>9815</v>
      </c>
      <c r="M2115" s="52">
        <v>45957.355555555558</v>
      </c>
      <c r="N2115" s="52">
        <v>45959.561111111114</v>
      </c>
      <c r="O2115" s="44" t="s">
        <v>37</v>
      </c>
      <c r="P2115" s="44" t="s">
        <v>37</v>
      </c>
      <c r="Q2115" s="44" t="s">
        <v>3805</v>
      </c>
      <c r="R2115" s="44" t="s">
        <v>3806</v>
      </c>
      <c r="S2115" s="44" t="s">
        <v>9816</v>
      </c>
      <c r="T2115" s="44" t="s">
        <v>3828</v>
      </c>
      <c r="U2115" s="44">
        <v>32</v>
      </c>
      <c r="V2115" s="44" t="s">
        <v>43</v>
      </c>
      <c r="W2115" s="44" t="str">
        <f>VLOOKUP(D2115,TIPOLOGIA!A:F,6,0)</f>
        <v>TERRESTRE</v>
      </c>
      <c r="X2115" s="44" t="s">
        <v>9466</v>
      </c>
      <c r="Y2115" s="44">
        <v>1</v>
      </c>
      <c r="Z2115" s="63">
        <f>IF(T2115="SOPORTE_TELEFÓNICO",'TARIFAS 2025'!$B$14,IF(V2115="PRINCIPAL",'TARIFAS 2025'!$B$11,IF(V2115="INTERMEDIA",'TARIFAS 2025'!$C$11,IF(V2115="LEJANA",'TARIFAS 2025'!$D$11))))</f>
        <v>36351</v>
      </c>
      <c r="AA2115" s="63">
        <f t="shared" si="34"/>
        <v>36351</v>
      </c>
    </row>
    <row r="2116" spans="1:27" s="35" customFormat="1">
      <c r="A2116" s="44" t="s">
        <v>83</v>
      </c>
      <c r="B2116" s="44" t="str">
        <f>VLOOKUP(A2116,'CENTROS DE COSTOS'!A:D,2,0)</f>
        <v>0036-0007</v>
      </c>
      <c r="C2116" s="44" t="str">
        <f>VLOOKUP(A2116,'CENTROS DE COSTOS'!A:D,3,0)</f>
        <v>Wompi Santander</v>
      </c>
      <c r="D2116" s="44">
        <v>54001</v>
      </c>
      <c r="E2116" s="44">
        <v>2946278</v>
      </c>
      <c r="F2116" s="44">
        <v>78378</v>
      </c>
      <c r="G2116" s="44" t="s">
        <v>35</v>
      </c>
      <c r="H2116" s="44" t="s">
        <v>893</v>
      </c>
      <c r="I2116" s="44" t="s">
        <v>83</v>
      </c>
      <c r="J2116" s="44" t="s">
        <v>9817</v>
      </c>
      <c r="K2116" s="44" t="s">
        <v>1174</v>
      </c>
      <c r="L2116" s="44" t="s">
        <v>9818</v>
      </c>
      <c r="M2116" s="52">
        <v>45958.481249999997</v>
      </c>
      <c r="N2116" s="52">
        <v>45959.59097222222</v>
      </c>
      <c r="O2116" s="44" t="s">
        <v>37</v>
      </c>
      <c r="P2116" s="44" t="s">
        <v>37</v>
      </c>
      <c r="Q2116" s="44" t="s">
        <v>3805</v>
      </c>
      <c r="R2116" s="44" t="s">
        <v>3806</v>
      </c>
      <c r="S2116" s="44" t="s">
        <v>9819</v>
      </c>
      <c r="T2116" s="44" t="s">
        <v>1178</v>
      </c>
      <c r="U2116" s="44">
        <v>16</v>
      </c>
      <c r="V2116" s="44" t="s">
        <v>42</v>
      </c>
      <c r="W2116" s="44" t="str">
        <f>VLOOKUP(D2116,TIPOLOGIA!A:F,6,0)</f>
        <v>TERRESTRE</v>
      </c>
      <c r="X2116" s="44" t="s">
        <v>4908</v>
      </c>
      <c r="Y2116" s="44">
        <v>1</v>
      </c>
      <c r="Z2116" s="63">
        <f>IF(T2116="SOPORTE_TELEFÓNICO",'TARIFAS 2025'!$B$14,IF(V2116="PRINCIPAL",'TARIFAS 2025'!$B$11,IF(V2116="INTERMEDIA",'TARIFAS 2025'!$C$11,IF(V2116="LEJANA",'TARIFAS 2025'!$D$11))))</f>
        <v>31419</v>
      </c>
      <c r="AA2116" s="63">
        <f t="shared" si="34"/>
        <v>31419</v>
      </c>
    </row>
    <row r="2117" spans="1:27" s="35" customFormat="1">
      <c r="A2117" s="44" t="s">
        <v>79</v>
      </c>
      <c r="B2117" s="44" t="str">
        <f>VLOOKUP(A2117,'CENTROS DE COSTOS'!A:D,2,0)</f>
        <v>0036-0003</v>
      </c>
      <c r="C2117" s="44" t="str">
        <f>VLOOKUP(A2117,'CENTROS DE COSTOS'!A:D,3,0)</f>
        <v>Wompi Suroccidente</v>
      </c>
      <c r="D2117" s="44">
        <v>76001</v>
      </c>
      <c r="E2117" s="44">
        <v>2948507</v>
      </c>
      <c r="F2117" s="44">
        <v>81382</v>
      </c>
      <c r="G2117" s="44" t="s">
        <v>35</v>
      </c>
      <c r="H2117" s="44" t="s">
        <v>1103</v>
      </c>
      <c r="I2117" s="44" t="s">
        <v>79</v>
      </c>
      <c r="J2117" s="44" t="s">
        <v>9820</v>
      </c>
      <c r="K2117" s="44" t="s">
        <v>1174</v>
      </c>
      <c r="L2117" s="44" t="s">
        <v>9821</v>
      </c>
      <c r="M2117" s="52">
        <v>45958.648611111108</v>
      </c>
      <c r="N2117" s="52">
        <v>45959.592361111114</v>
      </c>
      <c r="O2117" s="44" t="s">
        <v>37</v>
      </c>
      <c r="P2117" s="44" t="s">
        <v>37</v>
      </c>
      <c r="Q2117" s="44" t="s">
        <v>3805</v>
      </c>
      <c r="R2117" s="44" t="s">
        <v>3806</v>
      </c>
      <c r="S2117" s="44" t="s">
        <v>9822</v>
      </c>
      <c r="T2117" s="44" t="s">
        <v>1178</v>
      </c>
      <c r="U2117" s="44">
        <v>16</v>
      </c>
      <c r="V2117" s="44" t="s">
        <v>42</v>
      </c>
      <c r="W2117" s="44" t="str">
        <f>VLOOKUP(D2117,TIPOLOGIA!A:F,6,0)</f>
        <v>TERRESTRE</v>
      </c>
      <c r="X2117" s="44" t="s">
        <v>1286</v>
      </c>
      <c r="Y2117" s="44">
        <v>1</v>
      </c>
      <c r="Z2117" s="63">
        <f>IF(T2117="SOPORTE_TELEFÓNICO",'TARIFAS 2025'!$B$14,IF(V2117="PRINCIPAL",'TARIFAS 2025'!$B$11,IF(V2117="INTERMEDIA",'TARIFAS 2025'!$C$11,IF(V2117="LEJANA",'TARIFAS 2025'!$D$11))))</f>
        <v>31419</v>
      </c>
      <c r="AA2117" s="63">
        <f t="shared" si="34"/>
        <v>31419</v>
      </c>
    </row>
    <row r="2118" spans="1:27" s="35" customFormat="1">
      <c r="A2118" s="44" t="s">
        <v>100</v>
      </c>
      <c r="B2118" s="44" t="str">
        <f>VLOOKUP(A2118,'CENTROS DE COSTOS'!A:D,2,0)</f>
        <v>0036-0006</v>
      </c>
      <c r="C2118" s="44" t="str">
        <f>VLOOKUP(A2118,'CENTROS DE COSTOS'!A:D,3,0)</f>
        <v>Wompi Oriente</v>
      </c>
      <c r="D2118" s="44">
        <v>50001</v>
      </c>
      <c r="E2118" s="44">
        <v>2938401</v>
      </c>
      <c r="F2118" s="44">
        <v>33485</v>
      </c>
      <c r="G2118" s="44" t="s">
        <v>35</v>
      </c>
      <c r="H2118" s="44" t="s">
        <v>816</v>
      </c>
      <c r="I2118" s="44" t="s">
        <v>100</v>
      </c>
      <c r="J2118" s="44" t="s">
        <v>9823</v>
      </c>
      <c r="K2118" s="44" t="s">
        <v>1174</v>
      </c>
      <c r="L2118" s="44" t="s">
        <v>9824</v>
      </c>
      <c r="M2118" s="52">
        <v>45957.416666666664</v>
      </c>
      <c r="N2118" s="52">
        <v>45959.594444444447</v>
      </c>
      <c r="O2118" s="44" t="s">
        <v>37</v>
      </c>
      <c r="P2118" s="44" t="s">
        <v>37</v>
      </c>
      <c r="Q2118" s="44" t="s">
        <v>3805</v>
      </c>
      <c r="R2118" s="44" t="s">
        <v>3806</v>
      </c>
      <c r="S2118" s="44" t="s">
        <v>9825</v>
      </c>
      <c r="T2118" s="44" t="s">
        <v>1178</v>
      </c>
      <c r="U2118" s="44">
        <v>64</v>
      </c>
      <c r="V2118" s="44" t="s">
        <v>42</v>
      </c>
      <c r="W2118" s="44" t="str">
        <f>VLOOKUP(D2118,TIPOLOGIA!A:F,6,0)</f>
        <v>TERRESTRE</v>
      </c>
      <c r="X2118" s="44" t="s">
        <v>1503</v>
      </c>
      <c r="Y2118" s="44">
        <v>1</v>
      </c>
      <c r="Z2118" s="63">
        <f>IF(T2118="SOPORTE_TELEFÓNICO",'TARIFAS 2025'!$B$14,IF(V2118="PRINCIPAL",'TARIFAS 2025'!$B$11,IF(V2118="INTERMEDIA",'TARIFAS 2025'!$C$11,IF(V2118="LEJANA",'TARIFAS 2025'!$D$11))))</f>
        <v>31419</v>
      </c>
      <c r="AA2118" s="63">
        <f t="shared" si="34"/>
        <v>31419</v>
      </c>
    </row>
    <row r="2119" spans="1:27" s="35" customFormat="1">
      <c r="A2119" s="44" t="s">
        <v>91</v>
      </c>
      <c r="B2119" s="44" t="str">
        <f>VLOOKUP(A2119,'CENTROS DE COSTOS'!A:D,2,0)</f>
        <v>0036-0001</v>
      </c>
      <c r="C2119" s="44" t="str">
        <f>VLOOKUP(A2119,'CENTROS DE COSTOS'!A:D,3,0)</f>
        <v>Wompi Costa</v>
      </c>
      <c r="D2119" s="44">
        <v>23001</v>
      </c>
      <c r="E2119" s="44">
        <v>2941042</v>
      </c>
      <c r="F2119" s="44">
        <v>67033</v>
      </c>
      <c r="G2119" s="44" t="s">
        <v>35</v>
      </c>
      <c r="H2119" s="44" t="s">
        <v>278</v>
      </c>
      <c r="I2119" s="44" t="s">
        <v>91</v>
      </c>
      <c r="J2119" s="44" t="s">
        <v>9826</v>
      </c>
      <c r="K2119" s="44" t="s">
        <v>1174</v>
      </c>
      <c r="L2119" s="44" t="s">
        <v>9827</v>
      </c>
      <c r="M2119" s="52">
        <v>45957.603472222225</v>
      </c>
      <c r="N2119" s="52">
        <v>45959.595833333333</v>
      </c>
      <c r="O2119" s="44" t="s">
        <v>37</v>
      </c>
      <c r="P2119" s="44" t="s">
        <v>37</v>
      </c>
      <c r="Q2119" s="44" t="s">
        <v>3805</v>
      </c>
      <c r="R2119" s="44" t="s">
        <v>3806</v>
      </c>
      <c r="S2119" s="44" t="s">
        <v>9828</v>
      </c>
      <c r="T2119" s="44" t="s">
        <v>1178</v>
      </c>
      <c r="U2119" s="44">
        <v>48</v>
      </c>
      <c r="V2119" s="44" t="s">
        <v>42</v>
      </c>
      <c r="W2119" s="44" t="str">
        <f>VLOOKUP(D2119,TIPOLOGIA!A:F,6,0)</f>
        <v>TERRESTRE</v>
      </c>
      <c r="X2119" s="44" t="s">
        <v>5140</v>
      </c>
      <c r="Y2119" s="44">
        <v>1</v>
      </c>
      <c r="Z2119" s="63">
        <f>IF(T2119="SOPORTE_TELEFÓNICO",'TARIFAS 2025'!$B$14,IF(V2119="PRINCIPAL",'TARIFAS 2025'!$B$11,IF(V2119="INTERMEDIA",'TARIFAS 2025'!$C$11,IF(V2119="LEJANA",'TARIFAS 2025'!$D$11))))</f>
        <v>31419</v>
      </c>
      <c r="AA2119" s="63">
        <f t="shared" si="34"/>
        <v>31419</v>
      </c>
    </row>
    <row r="2120" spans="1:27" s="35" customFormat="1">
      <c r="A2120" s="44" t="s">
        <v>90</v>
      </c>
      <c r="B2120" s="44" t="str">
        <f>VLOOKUP(A2120,'CENTROS DE COSTOS'!A:D,2,0)</f>
        <v>0036-0005</v>
      </c>
      <c r="C2120" s="44" t="str">
        <f>VLOOKUP(A2120,'CENTROS DE COSTOS'!A:D,3,0)</f>
        <v>Wompi Noroccidente</v>
      </c>
      <c r="D2120" s="44">
        <v>5308</v>
      </c>
      <c r="E2120" s="44">
        <v>2935029</v>
      </c>
      <c r="F2120" s="44">
        <v>48751</v>
      </c>
      <c r="G2120" s="44" t="s">
        <v>35</v>
      </c>
      <c r="H2120" s="44" t="s">
        <v>122</v>
      </c>
      <c r="I2120" s="44" t="s">
        <v>186</v>
      </c>
      <c r="J2120" s="44" t="s">
        <v>3643</v>
      </c>
      <c r="K2120" s="44" t="s">
        <v>1174</v>
      </c>
      <c r="L2120" s="44" t="s">
        <v>9829</v>
      </c>
      <c r="M2120" s="52">
        <v>45957.333333333336</v>
      </c>
      <c r="N2120" s="52">
        <v>45959.597222222219</v>
      </c>
      <c r="O2120" s="44" t="s">
        <v>37</v>
      </c>
      <c r="P2120" s="44" t="s">
        <v>37</v>
      </c>
      <c r="Q2120" s="44" t="s">
        <v>3805</v>
      </c>
      <c r="R2120" s="44" t="s">
        <v>3806</v>
      </c>
      <c r="S2120" s="44" t="s">
        <v>9830</v>
      </c>
      <c r="T2120" s="44" t="s">
        <v>1178</v>
      </c>
      <c r="U2120" s="44">
        <v>32</v>
      </c>
      <c r="V2120" s="44" t="s">
        <v>42</v>
      </c>
      <c r="W2120" s="44" t="str">
        <f>VLOOKUP(D2120,TIPOLOGIA!A:F,6,0)</f>
        <v>TERRESTRE</v>
      </c>
      <c r="X2120" s="44" t="s">
        <v>3023</v>
      </c>
      <c r="Y2120" s="44">
        <v>1</v>
      </c>
      <c r="Z2120" s="63">
        <f>IF(T2120="SOPORTE_TELEFÓNICO",'TARIFAS 2025'!$B$14,IF(V2120="PRINCIPAL",'TARIFAS 2025'!$B$11,IF(V2120="INTERMEDIA",'TARIFAS 2025'!$C$11,IF(V2120="LEJANA",'TARIFAS 2025'!$D$11))))</f>
        <v>31419</v>
      </c>
      <c r="AA2120" s="63">
        <f t="shared" si="34"/>
        <v>31419</v>
      </c>
    </row>
    <row r="2121" spans="1:27" s="35" customFormat="1">
      <c r="A2121" s="44" t="s">
        <v>100</v>
      </c>
      <c r="B2121" s="44" t="str">
        <f>VLOOKUP(A2121,'CENTROS DE COSTOS'!A:D,2,0)</f>
        <v>0036-0006</v>
      </c>
      <c r="C2121" s="44" t="str">
        <f>VLOOKUP(A2121,'CENTROS DE COSTOS'!A:D,3,0)</f>
        <v>Wompi Oriente</v>
      </c>
      <c r="D2121" s="44">
        <v>50001</v>
      </c>
      <c r="E2121" s="44">
        <v>2949245</v>
      </c>
      <c r="F2121" s="44">
        <v>29338</v>
      </c>
      <c r="G2121" s="44" t="s">
        <v>35</v>
      </c>
      <c r="H2121" s="44" t="s">
        <v>816</v>
      </c>
      <c r="I2121" s="44" t="s">
        <v>100</v>
      </c>
      <c r="J2121" s="44" t="s">
        <v>6199</v>
      </c>
      <c r="K2121" s="44" t="s">
        <v>1174</v>
      </c>
      <c r="L2121" s="44" t="s">
        <v>9831</v>
      </c>
      <c r="M2121" s="52">
        <v>45958.697916666664</v>
      </c>
      <c r="N2121" s="52">
        <v>45959.599305555559</v>
      </c>
      <c r="O2121" s="44" t="s">
        <v>37</v>
      </c>
      <c r="P2121" s="44" t="s">
        <v>37</v>
      </c>
      <c r="Q2121" s="44" t="s">
        <v>3805</v>
      </c>
      <c r="R2121" s="44" t="s">
        <v>3806</v>
      </c>
      <c r="S2121" s="44" t="s">
        <v>9832</v>
      </c>
      <c r="T2121" s="44" t="s">
        <v>1178</v>
      </c>
      <c r="U2121" s="44">
        <v>64</v>
      </c>
      <c r="V2121" s="44" t="s">
        <v>42</v>
      </c>
      <c r="W2121" s="44" t="str">
        <f>VLOOKUP(D2121,TIPOLOGIA!A:F,6,0)</f>
        <v>TERRESTRE</v>
      </c>
      <c r="X2121" s="44" t="s">
        <v>2336</v>
      </c>
      <c r="Y2121" s="44">
        <v>1</v>
      </c>
      <c r="Z2121" s="63">
        <f>IF(T2121="SOPORTE_TELEFÓNICO",'TARIFAS 2025'!$B$14,IF(V2121="PRINCIPAL",'TARIFAS 2025'!$B$11,IF(V2121="INTERMEDIA",'TARIFAS 2025'!$C$11,IF(V2121="LEJANA",'TARIFAS 2025'!$D$11))))</f>
        <v>31419</v>
      </c>
      <c r="AA2121" s="63">
        <f t="shared" si="34"/>
        <v>31419</v>
      </c>
    </row>
    <row r="2122" spans="1:27" s="35" customFormat="1">
      <c r="A2122" s="44" t="s">
        <v>79</v>
      </c>
      <c r="B2122" s="44" t="str">
        <f>VLOOKUP(A2122,'CENTROS DE COSTOS'!A:D,2,0)</f>
        <v>0036-0003</v>
      </c>
      <c r="C2122" s="44" t="str">
        <f>VLOOKUP(A2122,'CENTROS DE COSTOS'!A:D,3,0)</f>
        <v>Wompi Suroccidente</v>
      </c>
      <c r="D2122" s="44">
        <v>76520</v>
      </c>
      <c r="E2122" s="44">
        <v>2945016</v>
      </c>
      <c r="F2122" s="44">
        <v>72735</v>
      </c>
      <c r="G2122" s="44" t="s">
        <v>35</v>
      </c>
      <c r="H2122" s="44" t="s">
        <v>1103</v>
      </c>
      <c r="I2122" s="44" t="s">
        <v>1124</v>
      </c>
      <c r="J2122" s="44" t="s">
        <v>9833</v>
      </c>
      <c r="K2122" s="44" t="s">
        <v>1174</v>
      </c>
      <c r="L2122" s="44" t="s">
        <v>9834</v>
      </c>
      <c r="M2122" s="52">
        <v>45958.402083333334</v>
      </c>
      <c r="N2122" s="52">
        <v>45959.679861111108</v>
      </c>
      <c r="O2122" s="44" t="s">
        <v>37</v>
      </c>
      <c r="P2122" s="44" t="s">
        <v>37</v>
      </c>
      <c r="Q2122" s="44" t="s">
        <v>3805</v>
      </c>
      <c r="R2122" s="44" t="s">
        <v>3806</v>
      </c>
      <c r="S2122" s="44" t="s">
        <v>9835</v>
      </c>
      <c r="T2122" s="44" t="s">
        <v>1178</v>
      </c>
      <c r="U2122" s="44">
        <v>24</v>
      </c>
      <c r="V2122" s="44" t="s">
        <v>42</v>
      </c>
      <c r="W2122" s="44" t="str">
        <f>VLOOKUP(D2122,TIPOLOGIA!A:F,6,0)</f>
        <v>TERRESTRE</v>
      </c>
      <c r="X2122" s="44" t="s">
        <v>5140</v>
      </c>
      <c r="Y2122" s="44">
        <v>1</v>
      </c>
      <c r="Z2122" s="63">
        <f>IF(T2122="SOPORTE_TELEFÓNICO",'TARIFAS 2025'!$B$14,IF(V2122="PRINCIPAL",'TARIFAS 2025'!$B$11,IF(V2122="INTERMEDIA",'TARIFAS 2025'!$C$11,IF(V2122="LEJANA",'TARIFAS 2025'!$D$11))))</f>
        <v>31419</v>
      </c>
      <c r="AA2122" s="63">
        <f t="shared" si="34"/>
        <v>31419</v>
      </c>
    </row>
    <row r="2123" spans="1:27" s="35" customFormat="1">
      <c r="A2123" s="44" t="s">
        <v>87</v>
      </c>
      <c r="B2123" s="44" t="str">
        <f>VLOOKUP(A2123,'CENTROS DE COSTOS'!A:D,2,0)</f>
        <v>0036-0006</v>
      </c>
      <c r="C2123" s="44" t="str">
        <f>VLOOKUP(A2123,'CENTROS DE COSTOS'!A:D,3,0)</f>
        <v>Wompi Oriente</v>
      </c>
      <c r="D2123" s="44">
        <v>73001</v>
      </c>
      <c r="E2123" s="44">
        <v>2947443</v>
      </c>
      <c r="F2123" s="44">
        <v>55940</v>
      </c>
      <c r="G2123" s="44" t="s">
        <v>35</v>
      </c>
      <c r="H2123" s="44" t="s">
        <v>1058</v>
      </c>
      <c r="I2123" s="44" t="s">
        <v>87</v>
      </c>
      <c r="J2123" s="44" t="s">
        <v>9836</v>
      </c>
      <c r="K2123" s="44" t="s">
        <v>1174</v>
      </c>
      <c r="L2123" s="44" t="s">
        <v>9837</v>
      </c>
      <c r="M2123" s="52">
        <v>45958.591666666667</v>
      </c>
      <c r="N2123" s="52">
        <v>45959.681944444441</v>
      </c>
      <c r="O2123" s="44" t="s">
        <v>37</v>
      </c>
      <c r="P2123" s="44" t="s">
        <v>37</v>
      </c>
      <c r="Q2123" s="44" t="s">
        <v>3805</v>
      </c>
      <c r="R2123" s="44" t="s">
        <v>3806</v>
      </c>
      <c r="S2123" s="44" t="s">
        <v>9838</v>
      </c>
      <c r="T2123" s="44" t="s">
        <v>1178</v>
      </c>
      <c r="U2123" s="44">
        <v>32</v>
      </c>
      <c r="V2123" s="44" t="s">
        <v>42</v>
      </c>
      <c r="W2123" s="44" t="str">
        <f>VLOOKUP(D2123,TIPOLOGIA!A:F,6,0)</f>
        <v>TERRESTRE</v>
      </c>
      <c r="X2123" s="44" t="s">
        <v>2407</v>
      </c>
      <c r="Y2123" s="44">
        <v>1</v>
      </c>
      <c r="Z2123" s="63">
        <f>IF(T2123="SOPORTE_TELEFÓNICO",'TARIFAS 2025'!$B$14,IF(V2123="PRINCIPAL",'TARIFAS 2025'!$B$11,IF(V2123="INTERMEDIA",'TARIFAS 2025'!$C$11,IF(V2123="LEJANA",'TARIFAS 2025'!$D$11))))</f>
        <v>31419</v>
      </c>
      <c r="AA2123" s="63">
        <f t="shared" si="34"/>
        <v>31419</v>
      </c>
    </row>
    <row r="2124" spans="1:27" s="35" customFormat="1">
      <c r="A2124" s="44" t="s">
        <v>79</v>
      </c>
      <c r="B2124" s="44" t="str">
        <f>VLOOKUP(A2124,'CENTROS DE COSTOS'!A:D,2,0)</f>
        <v>0036-0003</v>
      </c>
      <c r="C2124" s="44" t="str">
        <f>VLOOKUP(A2124,'CENTROS DE COSTOS'!A:D,3,0)</f>
        <v>Wompi Suroccidente</v>
      </c>
      <c r="D2124" s="44">
        <v>76364</v>
      </c>
      <c r="E2124" s="44">
        <v>2922293</v>
      </c>
      <c r="F2124" s="44">
        <v>38513</v>
      </c>
      <c r="G2124" s="44" t="s">
        <v>35</v>
      </c>
      <c r="H2124" s="44" t="s">
        <v>1103</v>
      </c>
      <c r="I2124" s="44" t="s">
        <v>1121</v>
      </c>
      <c r="J2124" s="44" t="s">
        <v>9839</v>
      </c>
      <c r="K2124" s="44" t="s">
        <v>1174</v>
      </c>
      <c r="L2124" s="44" t="s">
        <v>9840</v>
      </c>
      <c r="M2124" s="52">
        <v>45953.333333333336</v>
      </c>
      <c r="N2124" s="52">
        <v>45959.688888888886</v>
      </c>
      <c r="O2124" s="44" t="s">
        <v>37</v>
      </c>
      <c r="P2124" s="44" t="s">
        <v>37</v>
      </c>
      <c r="Q2124" s="44" t="s">
        <v>3805</v>
      </c>
      <c r="R2124" s="44" t="s">
        <v>3806</v>
      </c>
      <c r="S2124" s="44" t="s">
        <v>9841</v>
      </c>
      <c r="T2124" s="44" t="s">
        <v>3828</v>
      </c>
      <c r="U2124" s="44">
        <v>48</v>
      </c>
      <c r="V2124" s="44" t="s">
        <v>43</v>
      </c>
      <c r="W2124" s="44" t="str">
        <f>VLOOKUP(D2124,TIPOLOGIA!A:F,6,0)</f>
        <v>TERRESTRE</v>
      </c>
      <c r="X2124" s="44" t="s">
        <v>1259</v>
      </c>
      <c r="Y2124" s="44">
        <v>1</v>
      </c>
      <c r="Z2124" s="63">
        <f>IF(T2124="SOPORTE_TELEFÓNICO",'TARIFAS 2025'!$B$14,IF(V2124="PRINCIPAL",'TARIFAS 2025'!$B$11,IF(V2124="INTERMEDIA",'TARIFAS 2025'!$C$11,IF(V2124="LEJANA",'TARIFAS 2025'!$D$11))))</f>
        <v>36351</v>
      </c>
      <c r="AA2124" s="63">
        <f t="shared" si="34"/>
        <v>36351</v>
      </c>
    </row>
    <row r="2125" spans="1:27" s="35" customFormat="1">
      <c r="A2125" s="44" t="s">
        <v>79</v>
      </c>
      <c r="B2125" s="44" t="str">
        <f>VLOOKUP(A2125,'CENTROS DE COSTOS'!A:D,2,0)</f>
        <v>0036-0003</v>
      </c>
      <c r="C2125" s="44" t="str">
        <f>VLOOKUP(A2125,'CENTROS DE COSTOS'!A:D,3,0)</f>
        <v>Wompi Suroccidente</v>
      </c>
      <c r="D2125" s="44">
        <v>19473</v>
      </c>
      <c r="E2125" s="44">
        <v>2922172</v>
      </c>
      <c r="F2125" s="44">
        <v>77203</v>
      </c>
      <c r="G2125" s="44" t="s">
        <v>35</v>
      </c>
      <c r="H2125" s="44" t="s">
        <v>500</v>
      </c>
      <c r="I2125" s="44" t="s">
        <v>280</v>
      </c>
      <c r="J2125" s="44" t="s">
        <v>9842</v>
      </c>
      <c r="K2125" s="44" t="s">
        <v>1174</v>
      </c>
      <c r="L2125" s="44" t="s">
        <v>9843</v>
      </c>
      <c r="M2125" s="52">
        <v>45953.333333333336</v>
      </c>
      <c r="N2125" s="52">
        <v>45959.689583333333</v>
      </c>
      <c r="O2125" s="44" t="s">
        <v>37</v>
      </c>
      <c r="P2125" s="44" t="s">
        <v>37</v>
      </c>
      <c r="Q2125" s="44" t="s">
        <v>3805</v>
      </c>
      <c r="R2125" s="44" t="s">
        <v>3806</v>
      </c>
      <c r="S2125" s="44" t="s">
        <v>9844</v>
      </c>
      <c r="T2125" s="44" t="s">
        <v>3828</v>
      </c>
      <c r="U2125" s="44">
        <v>32</v>
      </c>
      <c r="V2125" s="44" t="s">
        <v>44</v>
      </c>
      <c r="W2125" s="44" t="str">
        <f>VLOOKUP(D2125,TIPOLOGIA!A:F,6,0)</f>
        <v>TERRESTRE</v>
      </c>
      <c r="X2125" s="44" t="s">
        <v>4908</v>
      </c>
      <c r="Y2125" s="44">
        <v>1</v>
      </c>
      <c r="Z2125" s="63">
        <f>IF(T2125="SOPORTE_TELEFÓNICO",'TARIFAS 2025'!$B$14,IF(V2125="PRINCIPAL",'TARIFAS 2025'!$B$11,IF(V2125="INTERMEDIA",'TARIFAS 2025'!$C$11,IF(V2125="LEJANA",'TARIFAS 2025'!$D$11))))</f>
        <v>40250</v>
      </c>
      <c r="AA2125" s="63">
        <f t="shared" si="34"/>
        <v>40250</v>
      </c>
    </row>
    <row r="2126" spans="1:27" s="35" customFormat="1">
      <c r="A2126" s="44" t="s">
        <v>94</v>
      </c>
      <c r="B2126" s="44" t="str">
        <f>VLOOKUP(A2126,'CENTROS DE COSTOS'!A:D,2,0)</f>
        <v>0036-0002</v>
      </c>
      <c r="C2126" s="44" t="str">
        <f>VLOOKUP(A2126,'CENTROS DE COSTOS'!A:D,3,0)</f>
        <v>Wompi Eje Cafetero</v>
      </c>
      <c r="D2126" s="44">
        <v>63401</v>
      </c>
      <c r="E2126" s="44">
        <v>2922411</v>
      </c>
      <c r="F2126" s="44">
        <v>76314</v>
      </c>
      <c r="G2126" s="44" t="s">
        <v>35</v>
      </c>
      <c r="H2126" s="44" t="s">
        <v>941</v>
      </c>
      <c r="I2126" s="44" t="s">
        <v>946</v>
      </c>
      <c r="J2126" s="44" t="s">
        <v>9845</v>
      </c>
      <c r="K2126" s="44" t="s">
        <v>1174</v>
      </c>
      <c r="L2126" s="44" t="s">
        <v>9846</v>
      </c>
      <c r="M2126" s="52">
        <v>45953.333333333336</v>
      </c>
      <c r="N2126" s="52">
        <v>45959.69027777778</v>
      </c>
      <c r="O2126" s="44" t="s">
        <v>37</v>
      </c>
      <c r="P2126" s="44" t="s">
        <v>37</v>
      </c>
      <c r="Q2126" s="44" t="s">
        <v>3805</v>
      </c>
      <c r="R2126" s="44" t="s">
        <v>3806</v>
      </c>
      <c r="S2126" s="44" t="s">
        <v>9847</v>
      </c>
      <c r="T2126" s="44" t="s">
        <v>3828</v>
      </c>
      <c r="U2126" s="44">
        <v>32</v>
      </c>
      <c r="V2126" s="44" t="s">
        <v>43</v>
      </c>
      <c r="W2126" s="44" t="str">
        <f>VLOOKUP(D2126,TIPOLOGIA!A:F,6,0)</f>
        <v>TERRESTRE</v>
      </c>
      <c r="X2126" s="44" t="s">
        <v>6743</v>
      </c>
      <c r="Y2126" s="44">
        <v>1</v>
      </c>
      <c r="Z2126" s="63">
        <f>IF(T2126="SOPORTE_TELEFÓNICO",'TARIFAS 2025'!$B$14,IF(V2126="PRINCIPAL",'TARIFAS 2025'!$B$11,IF(V2126="INTERMEDIA",'TARIFAS 2025'!$C$11,IF(V2126="LEJANA",'TARIFAS 2025'!$D$11))))</f>
        <v>36351</v>
      </c>
      <c r="AA2126" s="63">
        <f t="shared" si="34"/>
        <v>36351</v>
      </c>
    </row>
    <row r="2127" spans="1:27" s="35" customFormat="1">
      <c r="A2127" s="44" t="s">
        <v>70</v>
      </c>
      <c r="B2127" s="44" t="str">
        <f>VLOOKUP(A2127,'CENTROS DE COSTOS'!A:D,2,0)</f>
        <v>0036-0001</v>
      </c>
      <c r="C2127" s="44" t="str">
        <f>VLOOKUP(A2127,'CENTROS DE COSTOS'!A:D,3,0)</f>
        <v>Wompi Costa</v>
      </c>
      <c r="D2127" s="44">
        <v>8001</v>
      </c>
      <c r="E2127" s="44">
        <v>2938953</v>
      </c>
      <c r="F2127" s="44">
        <v>65596</v>
      </c>
      <c r="G2127" s="44" t="s">
        <v>35</v>
      </c>
      <c r="H2127" s="44" t="s">
        <v>255</v>
      </c>
      <c r="I2127" s="44" t="s">
        <v>70</v>
      </c>
      <c r="J2127" s="44" t="s">
        <v>9848</v>
      </c>
      <c r="K2127" s="44" t="s">
        <v>1174</v>
      </c>
      <c r="L2127" s="44" t="s">
        <v>9849</v>
      </c>
      <c r="M2127" s="52">
        <v>45957.447222222225</v>
      </c>
      <c r="N2127" s="52">
        <v>45960.359722222223</v>
      </c>
      <c r="O2127" s="44" t="s">
        <v>37</v>
      </c>
      <c r="P2127" s="44" t="s">
        <v>37</v>
      </c>
      <c r="Q2127" s="44" t="s">
        <v>3805</v>
      </c>
      <c r="R2127" s="44" t="s">
        <v>3806</v>
      </c>
      <c r="S2127" s="44" t="s">
        <v>9850</v>
      </c>
      <c r="T2127" s="44" t="s">
        <v>1178</v>
      </c>
      <c r="U2127" s="44">
        <v>64</v>
      </c>
      <c r="V2127" s="44" t="s">
        <v>42</v>
      </c>
      <c r="W2127" s="44" t="str">
        <f>VLOOKUP(D2127,TIPOLOGIA!A:F,6,0)</f>
        <v>TERRESTRE</v>
      </c>
      <c r="X2127" s="44" t="s">
        <v>4908</v>
      </c>
      <c r="Y2127" s="44">
        <v>1</v>
      </c>
      <c r="Z2127" s="63">
        <f>IF(T2127="SOPORTE_TELEFÓNICO",'TARIFAS 2025'!$B$14,IF(V2127="PRINCIPAL",'TARIFAS 2025'!$B$11,IF(V2127="INTERMEDIA",'TARIFAS 2025'!$C$11,IF(V2127="LEJANA",'TARIFAS 2025'!$D$11))))</f>
        <v>31419</v>
      </c>
      <c r="AA2127" s="63">
        <f t="shared" si="34"/>
        <v>31419</v>
      </c>
    </row>
    <row r="2128" spans="1:27" s="35" customFormat="1">
      <c r="A2128" s="44" t="s">
        <v>79</v>
      </c>
      <c r="B2128" s="44" t="str">
        <f>VLOOKUP(A2128,'CENTROS DE COSTOS'!A:D,2,0)</f>
        <v>0036-0003</v>
      </c>
      <c r="C2128" s="44" t="str">
        <f>VLOOKUP(A2128,'CENTROS DE COSTOS'!A:D,3,0)</f>
        <v>Wompi Suroccidente</v>
      </c>
      <c r="D2128" s="44">
        <v>76520</v>
      </c>
      <c r="E2128" s="44">
        <v>2949302</v>
      </c>
      <c r="F2128" s="44">
        <v>68741</v>
      </c>
      <c r="G2128" s="44" t="s">
        <v>35</v>
      </c>
      <c r="H2128" s="44" t="s">
        <v>1103</v>
      </c>
      <c r="I2128" s="44" t="s">
        <v>1124</v>
      </c>
      <c r="J2128" s="44" t="s">
        <v>3130</v>
      </c>
      <c r="K2128" s="44" t="s">
        <v>1174</v>
      </c>
      <c r="L2128" s="44" t="s">
        <v>9851</v>
      </c>
      <c r="M2128" s="52">
        <v>45958.702777777777</v>
      </c>
      <c r="N2128" s="52">
        <v>45960.363888888889</v>
      </c>
      <c r="O2128" s="44" t="s">
        <v>37</v>
      </c>
      <c r="P2128" s="44" t="s">
        <v>37</v>
      </c>
      <c r="Q2128" s="44" t="s">
        <v>3805</v>
      </c>
      <c r="R2128" s="44" t="s">
        <v>3806</v>
      </c>
      <c r="S2128" s="44" t="s">
        <v>9852</v>
      </c>
      <c r="T2128" s="44" t="s">
        <v>1178</v>
      </c>
      <c r="U2128" s="44">
        <v>24</v>
      </c>
      <c r="V2128" s="44" t="s">
        <v>42</v>
      </c>
      <c r="W2128" s="44" t="str">
        <f>VLOOKUP(D2128,TIPOLOGIA!A:F,6,0)</f>
        <v>TERRESTRE</v>
      </c>
      <c r="X2128" s="44" t="s">
        <v>4388</v>
      </c>
      <c r="Y2128" s="44">
        <v>1</v>
      </c>
      <c r="Z2128" s="63">
        <f>IF(T2128="SOPORTE_TELEFÓNICO",'TARIFAS 2025'!$B$14,IF(V2128="PRINCIPAL",'TARIFAS 2025'!$B$11,IF(V2128="INTERMEDIA",'TARIFAS 2025'!$C$11,IF(V2128="LEJANA",'TARIFAS 2025'!$D$11))))</f>
        <v>31419</v>
      </c>
      <c r="AA2128" s="63">
        <f t="shared" si="34"/>
        <v>31419</v>
      </c>
    </row>
    <row r="2129" spans="1:27" s="35" customFormat="1">
      <c r="A2129" s="44" t="s">
        <v>79</v>
      </c>
      <c r="B2129" s="44" t="str">
        <f>VLOOKUP(A2129,'CENTROS DE COSTOS'!A:D,2,0)</f>
        <v>0036-0003</v>
      </c>
      <c r="C2129" s="44" t="str">
        <f>VLOOKUP(A2129,'CENTROS DE COSTOS'!A:D,3,0)</f>
        <v>Wompi Suroccidente</v>
      </c>
      <c r="D2129" s="44">
        <v>19001</v>
      </c>
      <c r="E2129" s="44">
        <v>2923699</v>
      </c>
      <c r="F2129" s="44">
        <v>81288</v>
      </c>
      <c r="G2129" s="44" t="s">
        <v>35</v>
      </c>
      <c r="H2129" s="44" t="s">
        <v>500</v>
      </c>
      <c r="I2129" s="44" t="s">
        <v>95</v>
      </c>
      <c r="J2129" s="44" t="s">
        <v>9853</v>
      </c>
      <c r="K2129" s="44" t="s">
        <v>1174</v>
      </c>
      <c r="L2129" s="44" t="s">
        <v>9854</v>
      </c>
      <c r="M2129" s="52">
        <v>45953.380555555559</v>
      </c>
      <c r="N2129" s="52">
        <v>45960.37222222222</v>
      </c>
      <c r="O2129" s="44" t="s">
        <v>37</v>
      </c>
      <c r="P2129" s="44" t="s">
        <v>37</v>
      </c>
      <c r="Q2129" s="44" t="s">
        <v>3805</v>
      </c>
      <c r="R2129" s="44" t="s">
        <v>3806</v>
      </c>
      <c r="S2129" s="44" t="s">
        <v>9855</v>
      </c>
      <c r="T2129" s="44" t="s">
        <v>1178</v>
      </c>
      <c r="U2129" s="44">
        <v>16</v>
      </c>
      <c r="V2129" s="44" t="s">
        <v>44</v>
      </c>
      <c r="W2129" s="44" t="str">
        <f>VLOOKUP(D2129,TIPOLOGIA!A:F,6,0)</f>
        <v>TERRESTRE</v>
      </c>
      <c r="X2129" s="44" t="s">
        <v>6743</v>
      </c>
      <c r="Y2129" s="44">
        <v>1</v>
      </c>
      <c r="Z2129" s="63">
        <f>IF(T2129="SOPORTE_TELEFÓNICO",'TARIFAS 2025'!$B$14,IF(V2129="PRINCIPAL",'TARIFAS 2025'!$B$11,IF(V2129="INTERMEDIA",'TARIFAS 2025'!$C$11,IF(V2129="LEJANA",'TARIFAS 2025'!$D$11))))</f>
        <v>40250</v>
      </c>
      <c r="AA2129" s="63">
        <f t="shared" si="34"/>
        <v>40250</v>
      </c>
    </row>
    <row r="2130" spans="1:27" s="35" customFormat="1">
      <c r="A2130" s="44" t="s">
        <v>82</v>
      </c>
      <c r="B2130" s="44" t="str">
        <f>VLOOKUP(A2130,'CENTROS DE COSTOS'!A:D,2,0)</f>
        <v>0036-0001</v>
      </c>
      <c r="C2130" s="44" t="str">
        <f>VLOOKUP(A2130,'CENTROS DE COSTOS'!A:D,3,0)</f>
        <v>Wompi Costa</v>
      </c>
      <c r="D2130" s="44">
        <v>13001</v>
      </c>
      <c r="E2130" s="44">
        <v>2923664</v>
      </c>
      <c r="F2130" s="44">
        <v>35070</v>
      </c>
      <c r="G2130" s="44" t="s">
        <v>35</v>
      </c>
      <c r="H2130" s="44" t="s">
        <v>277</v>
      </c>
      <c r="I2130" s="44" t="s">
        <v>82</v>
      </c>
      <c r="J2130" s="44" t="s">
        <v>9856</v>
      </c>
      <c r="K2130" s="44" t="s">
        <v>1174</v>
      </c>
      <c r="L2130" s="44" t="s">
        <v>9857</v>
      </c>
      <c r="M2130" s="52">
        <v>45953.373611111114</v>
      </c>
      <c r="N2130" s="52">
        <v>45960.383333333331</v>
      </c>
      <c r="O2130" s="44" t="s">
        <v>37</v>
      </c>
      <c r="P2130" s="44" t="s">
        <v>37</v>
      </c>
      <c r="Q2130" s="44" t="s">
        <v>3805</v>
      </c>
      <c r="R2130" s="44" t="s">
        <v>3806</v>
      </c>
      <c r="S2130" s="44" t="s">
        <v>9858</v>
      </c>
      <c r="T2130" s="44" t="s">
        <v>1178</v>
      </c>
      <c r="U2130" s="44">
        <v>24</v>
      </c>
      <c r="V2130" s="44" t="s">
        <v>42</v>
      </c>
      <c r="W2130" s="44" t="str">
        <f>VLOOKUP(D2130,TIPOLOGIA!A:F,6,0)</f>
        <v>TERRESTRE</v>
      </c>
      <c r="X2130" s="44" t="s">
        <v>9588</v>
      </c>
      <c r="Y2130" s="44">
        <v>1</v>
      </c>
      <c r="Z2130" s="63">
        <f>IF(T2130="SOPORTE_TELEFÓNICO",'TARIFAS 2025'!$B$14,IF(V2130="PRINCIPAL",'TARIFAS 2025'!$B$11,IF(V2130="INTERMEDIA",'TARIFAS 2025'!$C$11,IF(V2130="LEJANA",'TARIFAS 2025'!$D$11))))</f>
        <v>31419</v>
      </c>
      <c r="AA2130" s="63">
        <f t="shared" si="34"/>
        <v>31419</v>
      </c>
    </row>
    <row r="2131" spans="1:27" s="35" customFormat="1">
      <c r="A2131" s="44" t="s">
        <v>90</v>
      </c>
      <c r="B2131" s="44" t="str">
        <f>VLOOKUP(A2131,'CENTROS DE COSTOS'!A:D,2,0)</f>
        <v>0036-0005</v>
      </c>
      <c r="C2131" s="44" t="str">
        <f>VLOOKUP(A2131,'CENTROS DE COSTOS'!A:D,3,0)</f>
        <v>Wompi Noroccidente</v>
      </c>
      <c r="D2131" s="44">
        <v>5001</v>
      </c>
      <c r="E2131" s="44">
        <v>2936191</v>
      </c>
      <c r="F2131" s="44">
        <v>10290</v>
      </c>
      <c r="G2131" s="44" t="s">
        <v>35</v>
      </c>
      <c r="H2131" s="44" t="s">
        <v>122</v>
      </c>
      <c r="I2131" s="44" t="s">
        <v>2044</v>
      </c>
      <c r="J2131" s="44" t="s">
        <v>9859</v>
      </c>
      <c r="K2131" s="44" t="s">
        <v>1174</v>
      </c>
      <c r="L2131" s="44" t="s">
        <v>9860</v>
      </c>
      <c r="M2131" s="52">
        <v>45957.333333333336</v>
      </c>
      <c r="N2131" s="52">
        <v>45960.406944444447</v>
      </c>
      <c r="O2131" s="44" t="s">
        <v>37</v>
      </c>
      <c r="P2131" s="44" t="s">
        <v>37</v>
      </c>
      <c r="Q2131" s="44" t="s">
        <v>3805</v>
      </c>
      <c r="R2131" s="44" t="s">
        <v>3806</v>
      </c>
      <c r="S2131" s="44" t="s">
        <v>9861</v>
      </c>
      <c r="T2131" s="44" t="s">
        <v>1178</v>
      </c>
      <c r="U2131" s="44">
        <v>32</v>
      </c>
      <c r="V2131" s="44" t="s">
        <v>42</v>
      </c>
      <c r="W2131" s="44" t="str">
        <f>VLOOKUP(D2131,TIPOLOGIA!A:F,6,0)</f>
        <v>TERRESTRE</v>
      </c>
      <c r="X2131" s="44" t="s">
        <v>2171</v>
      </c>
      <c r="Y2131" s="44">
        <v>1</v>
      </c>
      <c r="Z2131" s="63">
        <f>IF(T2131="SOPORTE_TELEFÓNICO",'TARIFAS 2025'!$B$14,IF(V2131="PRINCIPAL",'TARIFAS 2025'!$B$11,IF(V2131="INTERMEDIA",'TARIFAS 2025'!$C$11,IF(V2131="LEJANA",'TARIFAS 2025'!$D$11))))</f>
        <v>31419</v>
      </c>
      <c r="AA2131" s="63">
        <f t="shared" si="34"/>
        <v>31419</v>
      </c>
    </row>
    <row r="2132" spans="1:27" s="35" customFormat="1">
      <c r="A2132" s="44" t="s">
        <v>90</v>
      </c>
      <c r="B2132" s="44" t="str">
        <f>VLOOKUP(A2132,'CENTROS DE COSTOS'!A:D,2,0)</f>
        <v>0036-0005</v>
      </c>
      <c r="C2132" s="44" t="str">
        <f>VLOOKUP(A2132,'CENTROS DE COSTOS'!A:D,3,0)</f>
        <v>Wompi Noroccidente</v>
      </c>
      <c r="D2132" s="44">
        <v>5001</v>
      </c>
      <c r="E2132" s="44">
        <v>2938533</v>
      </c>
      <c r="F2132" s="44">
        <v>38429</v>
      </c>
      <c r="G2132" s="44" t="s">
        <v>35</v>
      </c>
      <c r="H2132" s="44" t="s">
        <v>122</v>
      </c>
      <c r="I2132" s="44" t="s">
        <v>90</v>
      </c>
      <c r="J2132" s="44" t="s">
        <v>6488</v>
      </c>
      <c r="K2132" s="44" t="s">
        <v>1174</v>
      </c>
      <c r="L2132" s="44" t="s">
        <v>9862</v>
      </c>
      <c r="M2132" s="52">
        <v>45957.429861111108</v>
      </c>
      <c r="N2132" s="52">
        <v>45960.407638888886</v>
      </c>
      <c r="O2132" s="44" t="s">
        <v>37</v>
      </c>
      <c r="P2132" s="44" t="s">
        <v>37</v>
      </c>
      <c r="Q2132" s="44" t="s">
        <v>3805</v>
      </c>
      <c r="R2132" s="44" t="s">
        <v>3806</v>
      </c>
      <c r="S2132" s="44" t="s">
        <v>9863</v>
      </c>
      <c r="T2132" s="44" t="s">
        <v>1178</v>
      </c>
      <c r="U2132" s="44">
        <v>56</v>
      </c>
      <c r="V2132" s="44" t="s">
        <v>42</v>
      </c>
      <c r="W2132" s="44" t="str">
        <f>VLOOKUP(D2132,TIPOLOGIA!A:F,6,0)</f>
        <v>TERRESTRE</v>
      </c>
      <c r="X2132" s="44" t="s">
        <v>3837</v>
      </c>
      <c r="Y2132" s="44">
        <v>1</v>
      </c>
      <c r="Z2132" s="63">
        <f>IF(T2132="SOPORTE_TELEFÓNICO",'TARIFAS 2025'!$B$14,IF(V2132="PRINCIPAL",'TARIFAS 2025'!$B$11,IF(V2132="INTERMEDIA",'TARIFAS 2025'!$C$11,IF(V2132="LEJANA",'TARIFAS 2025'!$D$11))))</f>
        <v>31419</v>
      </c>
      <c r="AA2132" s="63">
        <f t="shared" si="34"/>
        <v>31419</v>
      </c>
    </row>
    <row r="2133" spans="1:27" s="35" customFormat="1">
      <c r="A2133" s="44" t="s">
        <v>90</v>
      </c>
      <c r="B2133" s="44" t="str">
        <f>VLOOKUP(A2133,'CENTROS DE COSTOS'!A:D,2,0)</f>
        <v>0036-0005</v>
      </c>
      <c r="C2133" s="44" t="str">
        <f>VLOOKUP(A2133,'CENTROS DE COSTOS'!A:D,3,0)</f>
        <v>Wompi Noroccidente</v>
      </c>
      <c r="D2133" s="44">
        <v>5001</v>
      </c>
      <c r="E2133" s="44">
        <v>2939474</v>
      </c>
      <c r="F2133" s="44">
        <v>49303</v>
      </c>
      <c r="G2133" s="44" t="s">
        <v>35</v>
      </c>
      <c r="H2133" s="44" t="s">
        <v>122</v>
      </c>
      <c r="I2133" s="44" t="s">
        <v>90</v>
      </c>
      <c r="J2133" s="44" t="s">
        <v>3886</v>
      </c>
      <c r="K2133" s="44" t="s">
        <v>1174</v>
      </c>
      <c r="L2133" s="44" t="s">
        <v>9864</v>
      </c>
      <c r="M2133" s="52">
        <v>45957.479861111111</v>
      </c>
      <c r="N2133" s="52">
        <v>45960.408333333333</v>
      </c>
      <c r="O2133" s="44" t="s">
        <v>37</v>
      </c>
      <c r="P2133" s="44" t="s">
        <v>37</v>
      </c>
      <c r="Q2133" s="44" t="s">
        <v>3805</v>
      </c>
      <c r="R2133" s="44" t="s">
        <v>3806</v>
      </c>
      <c r="S2133" s="44" t="s">
        <v>9865</v>
      </c>
      <c r="T2133" s="44" t="s">
        <v>1178</v>
      </c>
      <c r="U2133" s="44">
        <v>56</v>
      </c>
      <c r="V2133" s="44" t="s">
        <v>42</v>
      </c>
      <c r="W2133" s="44" t="str">
        <f>VLOOKUP(D2133,TIPOLOGIA!A:F,6,0)</f>
        <v>TERRESTRE</v>
      </c>
      <c r="X2133" s="44" t="s">
        <v>3837</v>
      </c>
      <c r="Y2133" s="44">
        <v>1</v>
      </c>
      <c r="Z2133" s="63">
        <f>IF(T2133="SOPORTE_TELEFÓNICO",'TARIFAS 2025'!$B$14,IF(V2133="PRINCIPAL",'TARIFAS 2025'!$B$11,IF(V2133="INTERMEDIA",'TARIFAS 2025'!$C$11,IF(V2133="LEJANA",'TARIFAS 2025'!$D$11))))</f>
        <v>31419</v>
      </c>
      <c r="AA2133" s="63">
        <f t="shared" si="34"/>
        <v>31419</v>
      </c>
    </row>
    <row r="2134" spans="1:27" s="35" customFormat="1">
      <c r="A2134" s="44" t="s">
        <v>90</v>
      </c>
      <c r="B2134" s="44" t="str">
        <f>VLOOKUP(A2134,'CENTROS DE COSTOS'!A:D,2,0)</f>
        <v>0036-0005</v>
      </c>
      <c r="C2134" s="44" t="str">
        <f>VLOOKUP(A2134,'CENTROS DE COSTOS'!A:D,3,0)</f>
        <v>Wompi Noroccidente</v>
      </c>
      <c r="D2134" s="44">
        <v>5001</v>
      </c>
      <c r="E2134" s="44">
        <v>2939537</v>
      </c>
      <c r="F2134" s="44">
        <v>80201</v>
      </c>
      <c r="G2134" s="44" t="s">
        <v>35</v>
      </c>
      <c r="H2134" s="44" t="s">
        <v>122</v>
      </c>
      <c r="I2134" s="44" t="s">
        <v>2044</v>
      </c>
      <c r="J2134" s="44" t="s">
        <v>9866</v>
      </c>
      <c r="K2134" s="44" t="s">
        <v>1174</v>
      </c>
      <c r="L2134" s="44" t="s">
        <v>9867</v>
      </c>
      <c r="M2134" s="52">
        <v>45957.474305555559</v>
      </c>
      <c r="N2134" s="52">
        <v>45960.408333333333</v>
      </c>
      <c r="O2134" s="44" t="s">
        <v>37</v>
      </c>
      <c r="P2134" s="44" t="s">
        <v>37</v>
      </c>
      <c r="Q2134" s="44" t="s">
        <v>3805</v>
      </c>
      <c r="R2134" s="44" t="s">
        <v>3806</v>
      </c>
      <c r="S2134" s="44" t="s">
        <v>9868</v>
      </c>
      <c r="T2134" s="44" t="s">
        <v>1178</v>
      </c>
      <c r="U2134" s="44">
        <v>16</v>
      </c>
      <c r="V2134" s="44" t="s">
        <v>42</v>
      </c>
      <c r="W2134" s="44" t="str">
        <f>VLOOKUP(D2134,TIPOLOGIA!A:F,6,0)</f>
        <v>TERRESTRE</v>
      </c>
      <c r="X2134" s="44" t="s">
        <v>3837</v>
      </c>
      <c r="Y2134" s="44">
        <v>1</v>
      </c>
      <c r="Z2134" s="63">
        <f>IF(T2134="SOPORTE_TELEFÓNICO",'TARIFAS 2025'!$B$14,IF(V2134="PRINCIPAL",'TARIFAS 2025'!$B$11,IF(V2134="INTERMEDIA",'TARIFAS 2025'!$C$11,IF(V2134="LEJANA",'TARIFAS 2025'!$D$11))))</f>
        <v>31419</v>
      </c>
      <c r="AA2134" s="63">
        <f t="shared" si="34"/>
        <v>31419</v>
      </c>
    </row>
    <row r="2135" spans="1:27" s="35" customFormat="1">
      <c r="A2135" s="44" t="s">
        <v>90</v>
      </c>
      <c r="B2135" s="44" t="str">
        <f>VLOOKUP(A2135,'CENTROS DE COSTOS'!A:D,2,0)</f>
        <v>0036-0005</v>
      </c>
      <c r="C2135" s="44" t="str">
        <f>VLOOKUP(A2135,'CENTROS DE COSTOS'!A:D,3,0)</f>
        <v>Wompi Noroccidente</v>
      </c>
      <c r="D2135" s="44">
        <v>5001</v>
      </c>
      <c r="E2135" s="44">
        <v>2940013</v>
      </c>
      <c r="F2135" s="44">
        <v>49745</v>
      </c>
      <c r="G2135" s="44" t="s">
        <v>35</v>
      </c>
      <c r="H2135" s="44" t="s">
        <v>122</v>
      </c>
      <c r="I2135" s="44" t="s">
        <v>2044</v>
      </c>
      <c r="J2135" s="44" t="s">
        <v>9869</v>
      </c>
      <c r="K2135" s="44" t="s">
        <v>1174</v>
      </c>
      <c r="L2135" s="44" t="s">
        <v>9870</v>
      </c>
      <c r="M2135" s="52">
        <v>45957.505555555559</v>
      </c>
      <c r="N2135" s="52">
        <v>45960.40902777778</v>
      </c>
      <c r="O2135" s="44" t="s">
        <v>37</v>
      </c>
      <c r="P2135" s="44" t="s">
        <v>37</v>
      </c>
      <c r="Q2135" s="44" t="s">
        <v>3805</v>
      </c>
      <c r="R2135" s="44" t="s">
        <v>3806</v>
      </c>
      <c r="S2135" s="44" t="s">
        <v>9871</v>
      </c>
      <c r="T2135" s="44" t="s">
        <v>1178</v>
      </c>
      <c r="U2135" s="44">
        <v>32</v>
      </c>
      <c r="V2135" s="44" t="s">
        <v>42</v>
      </c>
      <c r="W2135" s="44" t="str">
        <f>VLOOKUP(D2135,TIPOLOGIA!A:F,6,0)</f>
        <v>TERRESTRE</v>
      </c>
      <c r="X2135" s="44" t="s">
        <v>3837</v>
      </c>
      <c r="Y2135" s="44">
        <v>1</v>
      </c>
      <c r="Z2135" s="63">
        <f>IF(T2135="SOPORTE_TELEFÓNICO",'TARIFAS 2025'!$B$14,IF(V2135="PRINCIPAL",'TARIFAS 2025'!$B$11,IF(V2135="INTERMEDIA",'TARIFAS 2025'!$C$11,IF(V2135="LEJANA",'TARIFAS 2025'!$D$11))))</f>
        <v>31419</v>
      </c>
      <c r="AA2135" s="63">
        <f t="shared" si="34"/>
        <v>31419</v>
      </c>
    </row>
    <row r="2136" spans="1:27" s="35" customFormat="1">
      <c r="A2136" s="44" t="s">
        <v>90</v>
      </c>
      <c r="B2136" s="44" t="str">
        <f>VLOOKUP(A2136,'CENTROS DE COSTOS'!A:D,2,0)</f>
        <v>0036-0005</v>
      </c>
      <c r="C2136" s="44" t="str">
        <f>VLOOKUP(A2136,'CENTROS DE COSTOS'!A:D,3,0)</f>
        <v>Wompi Noroccidente</v>
      </c>
      <c r="D2136" s="44">
        <v>5001</v>
      </c>
      <c r="E2136" s="44">
        <v>2940426</v>
      </c>
      <c r="F2136" s="44">
        <v>77267</v>
      </c>
      <c r="G2136" s="44" t="s">
        <v>35</v>
      </c>
      <c r="H2136" s="44" t="s">
        <v>122</v>
      </c>
      <c r="I2136" s="44" t="s">
        <v>2044</v>
      </c>
      <c r="J2136" s="44" t="s">
        <v>9872</v>
      </c>
      <c r="K2136" s="44" t="s">
        <v>1174</v>
      </c>
      <c r="L2136" s="44" t="s">
        <v>9873</v>
      </c>
      <c r="M2136" s="52">
        <v>45957.550694444442</v>
      </c>
      <c r="N2136" s="52">
        <v>45960.409722222219</v>
      </c>
      <c r="O2136" s="44" t="s">
        <v>37</v>
      </c>
      <c r="P2136" s="44" t="s">
        <v>37</v>
      </c>
      <c r="Q2136" s="44" t="s">
        <v>3805</v>
      </c>
      <c r="R2136" s="44" t="s">
        <v>3806</v>
      </c>
      <c r="S2136" s="44" t="s">
        <v>9874</v>
      </c>
      <c r="T2136" s="44" t="s">
        <v>1178</v>
      </c>
      <c r="U2136" s="44">
        <v>40</v>
      </c>
      <c r="V2136" s="44" t="s">
        <v>42</v>
      </c>
      <c r="W2136" s="44" t="str">
        <f>VLOOKUP(D2136,TIPOLOGIA!A:F,6,0)</f>
        <v>TERRESTRE</v>
      </c>
      <c r="X2136" s="44" t="s">
        <v>3837</v>
      </c>
      <c r="Y2136" s="44">
        <v>1</v>
      </c>
      <c r="Z2136" s="63">
        <f>IF(T2136="SOPORTE_TELEFÓNICO",'TARIFAS 2025'!$B$14,IF(V2136="PRINCIPAL",'TARIFAS 2025'!$B$11,IF(V2136="INTERMEDIA",'TARIFAS 2025'!$C$11,IF(V2136="LEJANA",'TARIFAS 2025'!$D$11))))</f>
        <v>31419</v>
      </c>
      <c r="AA2136" s="63">
        <f t="shared" si="34"/>
        <v>31419</v>
      </c>
    </row>
    <row r="2137" spans="1:27" s="35" customFormat="1">
      <c r="A2137" s="44" t="s">
        <v>90</v>
      </c>
      <c r="B2137" s="44" t="str">
        <f>VLOOKUP(A2137,'CENTROS DE COSTOS'!A:D,2,0)</f>
        <v>0036-0005</v>
      </c>
      <c r="C2137" s="44" t="str">
        <f>VLOOKUP(A2137,'CENTROS DE COSTOS'!A:D,3,0)</f>
        <v>Wompi Noroccidente</v>
      </c>
      <c r="D2137" s="44">
        <v>5088</v>
      </c>
      <c r="E2137" s="44">
        <v>2940293</v>
      </c>
      <c r="F2137" s="44">
        <v>49647</v>
      </c>
      <c r="G2137" s="44" t="s">
        <v>35</v>
      </c>
      <c r="H2137" s="44" t="s">
        <v>122</v>
      </c>
      <c r="I2137" s="44" t="s">
        <v>157</v>
      </c>
      <c r="J2137" s="44" t="s">
        <v>9875</v>
      </c>
      <c r="K2137" s="44" t="s">
        <v>1174</v>
      </c>
      <c r="L2137" s="44" t="s">
        <v>9876</v>
      </c>
      <c r="M2137" s="52">
        <v>45957.554861111108</v>
      </c>
      <c r="N2137" s="52">
        <v>45960.410416666666</v>
      </c>
      <c r="O2137" s="44" t="s">
        <v>37</v>
      </c>
      <c r="P2137" s="44" t="s">
        <v>37</v>
      </c>
      <c r="Q2137" s="44" t="s">
        <v>3805</v>
      </c>
      <c r="R2137" s="44" t="s">
        <v>3806</v>
      </c>
      <c r="S2137" s="44" t="s">
        <v>9877</v>
      </c>
      <c r="T2137" s="44" t="s">
        <v>1178</v>
      </c>
      <c r="U2137" s="44">
        <v>48</v>
      </c>
      <c r="V2137" s="44" t="s">
        <v>42</v>
      </c>
      <c r="W2137" s="44" t="str">
        <f>VLOOKUP(D2137,TIPOLOGIA!A:F,6,0)</f>
        <v>TERRESTRE</v>
      </c>
      <c r="X2137" s="44" t="s">
        <v>3837</v>
      </c>
      <c r="Y2137" s="44">
        <v>1</v>
      </c>
      <c r="Z2137" s="63">
        <f>IF(T2137="SOPORTE_TELEFÓNICO",'TARIFAS 2025'!$B$14,IF(V2137="PRINCIPAL",'TARIFAS 2025'!$B$11,IF(V2137="INTERMEDIA",'TARIFAS 2025'!$C$11,IF(V2137="LEJANA",'TARIFAS 2025'!$D$11))))</f>
        <v>31419</v>
      </c>
      <c r="AA2137" s="63">
        <f t="shared" si="34"/>
        <v>31419</v>
      </c>
    </row>
    <row r="2138" spans="1:27" s="35" customFormat="1">
      <c r="A2138" s="44" t="s">
        <v>90</v>
      </c>
      <c r="B2138" s="44" t="str">
        <f>VLOOKUP(A2138,'CENTROS DE COSTOS'!A:D,2,0)</f>
        <v>0036-0005</v>
      </c>
      <c r="C2138" s="44" t="str">
        <f>VLOOKUP(A2138,'CENTROS DE COSTOS'!A:D,3,0)</f>
        <v>Wompi Noroccidente</v>
      </c>
      <c r="D2138" s="44">
        <v>5001</v>
      </c>
      <c r="E2138" s="44">
        <v>2941612</v>
      </c>
      <c r="F2138" s="44">
        <v>37968</v>
      </c>
      <c r="G2138" s="44" t="s">
        <v>35</v>
      </c>
      <c r="H2138" s="44" t="s">
        <v>122</v>
      </c>
      <c r="I2138" s="44" t="s">
        <v>90</v>
      </c>
      <c r="J2138" s="44" t="s">
        <v>9878</v>
      </c>
      <c r="K2138" s="44" t="s">
        <v>1174</v>
      </c>
      <c r="L2138" s="44" t="s">
        <v>9879</v>
      </c>
      <c r="M2138" s="52">
        <v>45957.634722222225</v>
      </c>
      <c r="N2138" s="52">
        <v>45960.411111111112</v>
      </c>
      <c r="O2138" s="44" t="s">
        <v>37</v>
      </c>
      <c r="P2138" s="44" t="s">
        <v>37</v>
      </c>
      <c r="Q2138" s="44" t="s">
        <v>3805</v>
      </c>
      <c r="R2138" s="44" t="s">
        <v>3806</v>
      </c>
      <c r="S2138" s="44" t="s">
        <v>9880</v>
      </c>
      <c r="T2138" s="44" t="s">
        <v>1178</v>
      </c>
      <c r="U2138" s="44">
        <v>64</v>
      </c>
      <c r="V2138" s="44" t="s">
        <v>42</v>
      </c>
      <c r="W2138" s="44" t="str">
        <f>VLOOKUP(D2138,TIPOLOGIA!A:F,6,0)</f>
        <v>TERRESTRE</v>
      </c>
      <c r="X2138" s="44" t="s">
        <v>3837</v>
      </c>
      <c r="Y2138" s="44">
        <v>1</v>
      </c>
      <c r="Z2138" s="63">
        <f>IF(T2138="SOPORTE_TELEFÓNICO",'TARIFAS 2025'!$B$14,IF(V2138="PRINCIPAL",'TARIFAS 2025'!$B$11,IF(V2138="INTERMEDIA",'TARIFAS 2025'!$C$11,IF(V2138="LEJANA",'TARIFAS 2025'!$D$11))))</f>
        <v>31419</v>
      </c>
      <c r="AA2138" s="63">
        <f t="shared" si="34"/>
        <v>31419</v>
      </c>
    </row>
    <row r="2139" spans="1:27" s="35" customFormat="1">
      <c r="A2139" s="44" t="s">
        <v>90</v>
      </c>
      <c r="B2139" s="44" t="str">
        <f>VLOOKUP(A2139,'CENTROS DE COSTOS'!A:D,2,0)</f>
        <v>0036-0005</v>
      </c>
      <c r="C2139" s="44" t="str">
        <f>VLOOKUP(A2139,'CENTROS DE COSTOS'!A:D,3,0)</f>
        <v>Wompi Noroccidente</v>
      </c>
      <c r="D2139" s="44">
        <v>5001</v>
      </c>
      <c r="E2139" s="44">
        <v>2942678</v>
      </c>
      <c r="F2139" s="44">
        <v>47524</v>
      </c>
      <c r="G2139" s="44" t="s">
        <v>35</v>
      </c>
      <c r="H2139" s="44" t="s">
        <v>122</v>
      </c>
      <c r="I2139" s="44" t="s">
        <v>90</v>
      </c>
      <c r="J2139" s="44" t="s">
        <v>9881</v>
      </c>
      <c r="K2139" s="44" t="s">
        <v>1174</v>
      </c>
      <c r="L2139" s="44" t="s">
        <v>9882</v>
      </c>
      <c r="M2139" s="52">
        <v>45957.70208333333</v>
      </c>
      <c r="N2139" s="52">
        <v>45960.411805555559</v>
      </c>
      <c r="O2139" s="44" t="s">
        <v>37</v>
      </c>
      <c r="P2139" s="44" t="s">
        <v>37</v>
      </c>
      <c r="Q2139" s="44" t="s">
        <v>3805</v>
      </c>
      <c r="R2139" s="44" t="s">
        <v>3806</v>
      </c>
      <c r="S2139" s="44" t="s">
        <v>9883</v>
      </c>
      <c r="T2139" s="44" t="s">
        <v>1178</v>
      </c>
      <c r="U2139" s="44">
        <v>48</v>
      </c>
      <c r="V2139" s="44" t="s">
        <v>42</v>
      </c>
      <c r="W2139" s="44" t="str">
        <f>VLOOKUP(D2139,TIPOLOGIA!A:F,6,0)</f>
        <v>TERRESTRE</v>
      </c>
      <c r="X2139" s="44" t="s">
        <v>3837</v>
      </c>
      <c r="Y2139" s="44">
        <v>1</v>
      </c>
      <c r="Z2139" s="63">
        <f>IF(T2139="SOPORTE_TELEFÓNICO",'TARIFAS 2025'!$B$14,IF(V2139="PRINCIPAL",'TARIFAS 2025'!$B$11,IF(V2139="INTERMEDIA",'TARIFAS 2025'!$C$11,IF(V2139="LEJANA",'TARIFAS 2025'!$D$11))))</f>
        <v>31419</v>
      </c>
      <c r="AA2139" s="63">
        <f t="shared" si="34"/>
        <v>31419</v>
      </c>
    </row>
    <row r="2140" spans="1:27" s="35" customFormat="1">
      <c r="A2140" s="44" t="s">
        <v>90</v>
      </c>
      <c r="B2140" s="44" t="str">
        <f>VLOOKUP(A2140,'CENTROS DE COSTOS'!A:D,2,0)</f>
        <v>0036-0005</v>
      </c>
      <c r="C2140" s="44" t="str">
        <f>VLOOKUP(A2140,'CENTROS DE COSTOS'!A:D,3,0)</f>
        <v>Wompi Noroccidente</v>
      </c>
      <c r="D2140" s="44">
        <v>5001</v>
      </c>
      <c r="E2140" s="44">
        <v>2943139</v>
      </c>
      <c r="F2140" s="44">
        <v>34173</v>
      </c>
      <c r="G2140" s="44" t="s">
        <v>35</v>
      </c>
      <c r="H2140" s="44" t="s">
        <v>122</v>
      </c>
      <c r="I2140" s="44" t="s">
        <v>90</v>
      </c>
      <c r="J2140" s="44" t="s">
        <v>9884</v>
      </c>
      <c r="K2140" s="44" t="s">
        <v>1174</v>
      </c>
      <c r="L2140" s="44" t="s">
        <v>9885</v>
      </c>
      <c r="M2140" s="52">
        <v>45958.333333333336</v>
      </c>
      <c r="N2140" s="52">
        <v>45960.412499999999</v>
      </c>
      <c r="O2140" s="44" t="s">
        <v>37</v>
      </c>
      <c r="P2140" s="44" t="s">
        <v>37</v>
      </c>
      <c r="Q2140" s="44" t="s">
        <v>3805</v>
      </c>
      <c r="R2140" s="44" t="s">
        <v>3806</v>
      </c>
      <c r="S2140" s="44" t="s">
        <v>9886</v>
      </c>
      <c r="T2140" s="44" t="s">
        <v>1178</v>
      </c>
      <c r="U2140" s="44">
        <v>64</v>
      </c>
      <c r="V2140" s="44" t="s">
        <v>42</v>
      </c>
      <c r="W2140" s="44" t="str">
        <f>VLOOKUP(D2140,TIPOLOGIA!A:F,6,0)</f>
        <v>TERRESTRE</v>
      </c>
      <c r="X2140" s="44" t="s">
        <v>3837</v>
      </c>
      <c r="Y2140" s="44">
        <v>1</v>
      </c>
      <c r="Z2140" s="63">
        <f>IF(T2140="SOPORTE_TELEFÓNICO",'TARIFAS 2025'!$B$14,IF(V2140="PRINCIPAL",'TARIFAS 2025'!$B$11,IF(V2140="INTERMEDIA",'TARIFAS 2025'!$C$11,IF(V2140="LEJANA",'TARIFAS 2025'!$D$11))))</f>
        <v>31419</v>
      </c>
      <c r="AA2140" s="63">
        <f t="shared" si="34"/>
        <v>31419</v>
      </c>
    </row>
    <row r="2141" spans="1:27" s="35" customFormat="1">
      <c r="A2141" s="44" t="s">
        <v>79</v>
      </c>
      <c r="B2141" s="44" t="str">
        <f>VLOOKUP(A2141,'CENTROS DE COSTOS'!A:D,2,0)</f>
        <v>0036-0003</v>
      </c>
      <c r="C2141" s="44" t="str">
        <f>VLOOKUP(A2141,'CENTROS DE COSTOS'!A:D,3,0)</f>
        <v>Wompi Suroccidente</v>
      </c>
      <c r="D2141" s="44">
        <v>76001</v>
      </c>
      <c r="E2141" s="44">
        <v>2950018</v>
      </c>
      <c r="F2141" s="44">
        <v>75683</v>
      </c>
      <c r="G2141" s="44" t="s">
        <v>35</v>
      </c>
      <c r="H2141" s="44" t="s">
        <v>1103</v>
      </c>
      <c r="I2141" s="44" t="s">
        <v>79</v>
      </c>
      <c r="J2141" s="44" t="s">
        <v>9887</v>
      </c>
      <c r="K2141" s="44" t="s">
        <v>1174</v>
      </c>
      <c r="L2141" s="44" t="s">
        <v>9888</v>
      </c>
      <c r="M2141" s="52">
        <v>45959.333333333336</v>
      </c>
      <c r="N2141" s="52">
        <v>45960.416666666664</v>
      </c>
      <c r="O2141" s="44" t="s">
        <v>37</v>
      </c>
      <c r="P2141" s="44" t="s">
        <v>37</v>
      </c>
      <c r="Q2141" s="44" t="s">
        <v>3805</v>
      </c>
      <c r="R2141" s="44" t="s">
        <v>3806</v>
      </c>
      <c r="S2141" s="44" t="s">
        <v>9889</v>
      </c>
      <c r="T2141" s="44" t="s">
        <v>1178</v>
      </c>
      <c r="U2141" s="44">
        <v>64</v>
      </c>
      <c r="V2141" s="44" t="s">
        <v>42</v>
      </c>
      <c r="W2141" s="44" t="str">
        <f>VLOOKUP(D2141,TIPOLOGIA!A:F,6,0)</f>
        <v>TERRESTRE</v>
      </c>
      <c r="X2141" s="44" t="s">
        <v>3837</v>
      </c>
      <c r="Y2141" s="44">
        <v>1</v>
      </c>
      <c r="Z2141" s="63">
        <f>IF(T2141="SOPORTE_TELEFÓNICO",'TARIFAS 2025'!$B$14,IF(V2141="PRINCIPAL",'TARIFAS 2025'!$B$11,IF(V2141="INTERMEDIA",'TARIFAS 2025'!$C$11,IF(V2141="LEJANA",'TARIFAS 2025'!$D$11))))</f>
        <v>31419</v>
      </c>
      <c r="AA2141" s="63">
        <f t="shared" si="34"/>
        <v>31419</v>
      </c>
    </row>
    <row r="2142" spans="1:27" s="35" customFormat="1">
      <c r="A2142" s="44" t="s">
        <v>73</v>
      </c>
      <c r="B2142" s="44" t="str">
        <f>VLOOKUP(A2142,'CENTROS DE COSTOS'!A:D,2,0)</f>
        <v>0036-0004</v>
      </c>
      <c r="C2142" s="44" t="str">
        <f>VLOOKUP(A2142,'CENTROS DE COSTOS'!A:D,3,0)</f>
        <v>Wompi Centro</v>
      </c>
      <c r="D2142" s="44">
        <v>25875</v>
      </c>
      <c r="E2142" s="44">
        <v>2943976</v>
      </c>
      <c r="F2142" s="44">
        <v>77505</v>
      </c>
      <c r="G2142" s="44" t="s">
        <v>35</v>
      </c>
      <c r="H2142" s="44" t="s">
        <v>620</v>
      </c>
      <c r="I2142" s="44" t="s">
        <v>725</v>
      </c>
      <c r="J2142" s="44" t="s">
        <v>9890</v>
      </c>
      <c r="K2142" s="44" t="s">
        <v>1174</v>
      </c>
      <c r="L2142" s="44" t="s">
        <v>9891</v>
      </c>
      <c r="M2142" s="52">
        <v>45958.352083333331</v>
      </c>
      <c r="N2142" s="52">
        <v>45960.422222222223</v>
      </c>
      <c r="O2142" s="44" t="s">
        <v>37</v>
      </c>
      <c r="P2142" s="44" t="s">
        <v>37</v>
      </c>
      <c r="Q2142" s="44" t="s">
        <v>3805</v>
      </c>
      <c r="R2142" s="44" t="s">
        <v>3806</v>
      </c>
      <c r="S2142" s="44" t="s">
        <v>9892</v>
      </c>
      <c r="T2142" s="44" t="s">
        <v>3828</v>
      </c>
      <c r="U2142" s="44">
        <v>16</v>
      </c>
      <c r="V2142" s="44" t="s">
        <v>43</v>
      </c>
      <c r="W2142" s="44" t="str">
        <f>VLOOKUP(D2142,TIPOLOGIA!A:F,6,0)</f>
        <v>TERRESTRE</v>
      </c>
      <c r="X2142" s="44" t="s">
        <v>6708</v>
      </c>
      <c r="Y2142" s="44">
        <v>1</v>
      </c>
      <c r="Z2142" s="63">
        <f>IF(T2142="SOPORTE_TELEFÓNICO",'TARIFAS 2025'!$B$14,IF(V2142="PRINCIPAL",'TARIFAS 2025'!$B$11,IF(V2142="INTERMEDIA",'TARIFAS 2025'!$C$11,IF(V2142="LEJANA",'TARIFAS 2025'!$D$11))))</f>
        <v>36351</v>
      </c>
      <c r="AA2142" s="63">
        <f t="shared" si="34"/>
        <v>36351</v>
      </c>
    </row>
    <row r="2143" spans="1:27" s="35" customFormat="1">
      <c r="A2143" s="44" t="s">
        <v>98</v>
      </c>
      <c r="B2143" s="44" t="str">
        <f>VLOOKUP(A2143,'CENTROS DE COSTOS'!A:D,2,0)</f>
        <v>0036-0007</v>
      </c>
      <c r="C2143" s="44" t="str">
        <f>VLOOKUP(A2143,'CENTROS DE COSTOS'!A:D,3,0)</f>
        <v>Wompi Santander</v>
      </c>
      <c r="D2143" s="44">
        <v>15600</v>
      </c>
      <c r="E2143" s="44">
        <v>2942384</v>
      </c>
      <c r="F2143" s="44">
        <v>75051</v>
      </c>
      <c r="G2143" s="44" t="s">
        <v>35</v>
      </c>
      <c r="H2143" s="44" t="s">
        <v>324</v>
      </c>
      <c r="I2143" s="44" t="s">
        <v>394</v>
      </c>
      <c r="J2143" s="44" t="s">
        <v>9893</v>
      </c>
      <c r="K2143" s="44" t="s">
        <v>1174</v>
      </c>
      <c r="L2143" s="44" t="s">
        <v>9894</v>
      </c>
      <c r="M2143" s="52">
        <v>45957.680555555555</v>
      </c>
      <c r="N2143" s="52">
        <v>45960.42291666667</v>
      </c>
      <c r="O2143" s="44" t="s">
        <v>37</v>
      </c>
      <c r="P2143" s="44" t="s">
        <v>37</v>
      </c>
      <c r="Q2143" s="44" t="s">
        <v>3805</v>
      </c>
      <c r="R2143" s="44" t="s">
        <v>3806</v>
      </c>
      <c r="S2143" s="44" t="s">
        <v>9895</v>
      </c>
      <c r="T2143" s="44" t="s">
        <v>3828</v>
      </c>
      <c r="U2143" s="44">
        <v>16</v>
      </c>
      <c r="V2143" s="44" t="s">
        <v>43</v>
      </c>
      <c r="W2143" s="44" t="str">
        <f>VLOOKUP(D2143,TIPOLOGIA!A:F,6,0)</f>
        <v>TERRESTRE</v>
      </c>
      <c r="X2143" s="44" t="s">
        <v>8802</v>
      </c>
      <c r="Y2143" s="44">
        <v>1</v>
      </c>
      <c r="Z2143" s="63">
        <f>IF(T2143="SOPORTE_TELEFÓNICO",'TARIFAS 2025'!$B$14,IF(V2143="PRINCIPAL",'TARIFAS 2025'!$B$11,IF(V2143="INTERMEDIA",'TARIFAS 2025'!$C$11,IF(V2143="LEJANA",'TARIFAS 2025'!$D$11))))</f>
        <v>36351</v>
      </c>
      <c r="AA2143" s="63">
        <f t="shared" si="34"/>
        <v>36351</v>
      </c>
    </row>
    <row r="2144" spans="1:27" s="35" customFormat="1">
      <c r="A2144" s="44" t="s">
        <v>87</v>
      </c>
      <c r="B2144" s="44" t="str">
        <f>VLOOKUP(A2144,'CENTROS DE COSTOS'!A:D,2,0)</f>
        <v>0036-0006</v>
      </c>
      <c r="C2144" s="44" t="str">
        <f>VLOOKUP(A2144,'CENTROS DE COSTOS'!A:D,3,0)</f>
        <v>Wompi Oriente</v>
      </c>
      <c r="D2144" s="44">
        <v>73001</v>
      </c>
      <c r="E2144" s="44">
        <v>2950946</v>
      </c>
      <c r="F2144" s="44">
        <v>50198</v>
      </c>
      <c r="G2144" s="44" t="s">
        <v>35</v>
      </c>
      <c r="H2144" s="44" t="s">
        <v>1058</v>
      </c>
      <c r="I2144" s="44" t="s">
        <v>87</v>
      </c>
      <c r="J2144" s="44" t="s">
        <v>9896</v>
      </c>
      <c r="K2144" s="44" t="s">
        <v>1174</v>
      </c>
      <c r="L2144" s="44" t="s">
        <v>9897</v>
      </c>
      <c r="M2144" s="52">
        <v>45959.383333333331</v>
      </c>
      <c r="N2144" s="52">
        <v>45960.423611111109</v>
      </c>
      <c r="O2144" s="44" t="s">
        <v>37</v>
      </c>
      <c r="P2144" s="44" t="s">
        <v>37</v>
      </c>
      <c r="Q2144" s="44" t="s">
        <v>3805</v>
      </c>
      <c r="R2144" s="44" t="s">
        <v>3806</v>
      </c>
      <c r="S2144" s="44" t="s">
        <v>9898</v>
      </c>
      <c r="T2144" s="44" t="s">
        <v>1178</v>
      </c>
      <c r="U2144" s="44">
        <v>32</v>
      </c>
      <c r="V2144" s="44" t="s">
        <v>42</v>
      </c>
      <c r="W2144" s="44" t="str">
        <f>VLOOKUP(D2144,TIPOLOGIA!A:F,6,0)</f>
        <v>TERRESTRE</v>
      </c>
      <c r="X2144" s="44" t="s">
        <v>8802</v>
      </c>
      <c r="Y2144" s="44">
        <v>1</v>
      </c>
      <c r="Z2144" s="63">
        <f>IF(T2144="SOPORTE_TELEFÓNICO",'TARIFAS 2025'!$B$14,IF(V2144="PRINCIPAL",'TARIFAS 2025'!$B$11,IF(V2144="INTERMEDIA",'TARIFAS 2025'!$C$11,IF(V2144="LEJANA",'TARIFAS 2025'!$D$11))))</f>
        <v>31419</v>
      </c>
      <c r="AA2144" s="63">
        <f t="shared" si="34"/>
        <v>31419</v>
      </c>
    </row>
    <row r="2145" spans="1:27" s="35" customFormat="1">
      <c r="A2145" s="44" t="s">
        <v>73</v>
      </c>
      <c r="B2145" s="44" t="str">
        <f>VLOOKUP(A2145,'CENTROS DE COSTOS'!A:D,2,0)</f>
        <v>0036-0004</v>
      </c>
      <c r="C2145" s="44" t="str">
        <f>VLOOKUP(A2145,'CENTROS DE COSTOS'!A:D,3,0)</f>
        <v>Wompi Centro</v>
      </c>
      <c r="D2145" s="44">
        <v>25758</v>
      </c>
      <c r="E2145" s="44">
        <v>2933402</v>
      </c>
      <c r="F2145" s="44">
        <v>29331</v>
      </c>
      <c r="G2145" s="44" t="s">
        <v>35</v>
      </c>
      <c r="H2145" s="44" t="s">
        <v>620</v>
      </c>
      <c r="I2145" s="44" t="s">
        <v>701</v>
      </c>
      <c r="J2145" s="44" t="s">
        <v>9899</v>
      </c>
      <c r="K2145" s="44" t="s">
        <v>1174</v>
      </c>
      <c r="L2145" s="44" t="s">
        <v>9900</v>
      </c>
      <c r="M2145" s="52">
        <v>45957.333333333336</v>
      </c>
      <c r="N2145" s="52">
        <v>45960.423611111109</v>
      </c>
      <c r="O2145" s="44" t="s">
        <v>37</v>
      </c>
      <c r="P2145" s="44" t="s">
        <v>37</v>
      </c>
      <c r="Q2145" s="44" t="s">
        <v>3805</v>
      </c>
      <c r="R2145" s="44" t="s">
        <v>3806</v>
      </c>
      <c r="S2145" s="44" t="s">
        <v>9901</v>
      </c>
      <c r="T2145" s="44" t="s">
        <v>3828</v>
      </c>
      <c r="U2145" s="44">
        <v>32</v>
      </c>
      <c r="V2145" s="44" t="s">
        <v>43</v>
      </c>
      <c r="W2145" s="44" t="str">
        <f>VLOOKUP(D2145,TIPOLOGIA!A:F,6,0)</f>
        <v>TERRESTRE</v>
      </c>
      <c r="X2145" s="44" t="s">
        <v>1491</v>
      </c>
      <c r="Y2145" s="44">
        <v>1</v>
      </c>
      <c r="Z2145" s="63">
        <f>IF(T2145="SOPORTE_TELEFÓNICO",'TARIFAS 2025'!$B$14,IF(V2145="PRINCIPAL",'TARIFAS 2025'!$B$11,IF(V2145="INTERMEDIA",'TARIFAS 2025'!$C$11,IF(V2145="LEJANA",'TARIFAS 2025'!$D$11))))</f>
        <v>36351</v>
      </c>
      <c r="AA2145" s="63">
        <f t="shared" si="34"/>
        <v>36351</v>
      </c>
    </row>
    <row r="2146" spans="1:27" s="35" customFormat="1">
      <c r="A2146" s="44" t="s">
        <v>79</v>
      </c>
      <c r="B2146" s="44" t="str">
        <f>VLOOKUP(A2146,'CENTROS DE COSTOS'!A:D,2,0)</f>
        <v>0036-0003</v>
      </c>
      <c r="C2146" s="44" t="str">
        <f>VLOOKUP(A2146,'CENTROS DE COSTOS'!A:D,3,0)</f>
        <v>Wompi Suroccidente</v>
      </c>
      <c r="D2146" s="44">
        <v>76248</v>
      </c>
      <c r="E2146" s="44">
        <v>2940403</v>
      </c>
      <c r="F2146" s="44">
        <v>71416</v>
      </c>
      <c r="G2146" s="44" t="s">
        <v>35</v>
      </c>
      <c r="H2146" s="44" t="s">
        <v>1103</v>
      </c>
      <c r="I2146" s="44" t="s">
        <v>1115</v>
      </c>
      <c r="J2146" s="44" t="s">
        <v>5164</v>
      </c>
      <c r="K2146" s="44" t="s">
        <v>1174</v>
      </c>
      <c r="L2146" s="44" t="s">
        <v>9902</v>
      </c>
      <c r="M2146" s="52">
        <v>45957.540972222225</v>
      </c>
      <c r="N2146" s="52">
        <v>45960.424305555556</v>
      </c>
      <c r="O2146" s="44" t="s">
        <v>37</v>
      </c>
      <c r="P2146" s="44" t="s">
        <v>37</v>
      </c>
      <c r="Q2146" s="44" t="s">
        <v>3805</v>
      </c>
      <c r="R2146" s="44" t="s">
        <v>3806</v>
      </c>
      <c r="S2146" s="44" t="s">
        <v>9903</v>
      </c>
      <c r="T2146" s="44" t="s">
        <v>3828</v>
      </c>
      <c r="U2146" s="44">
        <v>64</v>
      </c>
      <c r="V2146" s="44" t="s">
        <v>43</v>
      </c>
      <c r="W2146" s="44" t="str">
        <f>VLOOKUP(D2146,TIPOLOGIA!A:F,6,0)</f>
        <v>TERRESTRE</v>
      </c>
      <c r="X2146" s="44" t="s">
        <v>9466</v>
      </c>
      <c r="Y2146" s="44">
        <v>1</v>
      </c>
      <c r="Z2146" s="63">
        <f>IF(T2146="SOPORTE_TELEFÓNICO",'TARIFAS 2025'!$B$14,IF(V2146="PRINCIPAL",'TARIFAS 2025'!$B$11,IF(V2146="INTERMEDIA",'TARIFAS 2025'!$C$11,IF(V2146="LEJANA",'TARIFAS 2025'!$D$11))))</f>
        <v>36351</v>
      </c>
      <c r="AA2146" s="63">
        <f t="shared" si="34"/>
        <v>36351</v>
      </c>
    </row>
    <row r="2147" spans="1:27" s="35" customFormat="1">
      <c r="A2147" s="44" t="s">
        <v>73</v>
      </c>
      <c r="B2147" s="44" t="str">
        <f>VLOOKUP(A2147,'CENTROS DE COSTOS'!A:D,2,0)</f>
        <v>0036-0004</v>
      </c>
      <c r="C2147" s="44" t="str">
        <f>VLOOKUP(A2147,'CENTROS DE COSTOS'!A:D,3,0)</f>
        <v>Wompi Centro</v>
      </c>
      <c r="D2147" s="44">
        <v>25899</v>
      </c>
      <c r="E2147" s="44">
        <v>2935695</v>
      </c>
      <c r="F2147" s="44">
        <v>27434</v>
      </c>
      <c r="G2147" s="44" t="s">
        <v>35</v>
      </c>
      <c r="H2147" s="44" t="s">
        <v>620</v>
      </c>
      <c r="I2147" s="44" t="s">
        <v>729</v>
      </c>
      <c r="J2147" s="44" t="s">
        <v>9904</v>
      </c>
      <c r="K2147" s="44" t="s">
        <v>1174</v>
      </c>
      <c r="L2147" s="44" t="s">
        <v>9905</v>
      </c>
      <c r="M2147" s="52">
        <v>45957.333333333336</v>
      </c>
      <c r="N2147" s="52">
        <v>45960.425000000003</v>
      </c>
      <c r="O2147" s="44" t="s">
        <v>37</v>
      </c>
      <c r="P2147" s="44" t="s">
        <v>37</v>
      </c>
      <c r="Q2147" s="44" t="s">
        <v>3805</v>
      </c>
      <c r="R2147" s="44" t="s">
        <v>3806</v>
      </c>
      <c r="S2147" s="44" t="s">
        <v>9906</v>
      </c>
      <c r="T2147" s="44" t="s">
        <v>3828</v>
      </c>
      <c r="U2147" s="44">
        <v>64</v>
      </c>
      <c r="V2147" s="44" t="s">
        <v>43</v>
      </c>
      <c r="W2147" s="44" t="str">
        <f>VLOOKUP(D2147,TIPOLOGIA!A:F,6,0)</f>
        <v>TERRESTRE</v>
      </c>
      <c r="X2147" s="44" t="s">
        <v>8802</v>
      </c>
      <c r="Y2147" s="44">
        <v>1</v>
      </c>
      <c r="Z2147" s="63">
        <f>IF(T2147="SOPORTE_TELEFÓNICO",'TARIFAS 2025'!$B$14,IF(V2147="PRINCIPAL",'TARIFAS 2025'!$B$11,IF(V2147="INTERMEDIA",'TARIFAS 2025'!$C$11,IF(V2147="LEJANA",'TARIFAS 2025'!$D$11))))</f>
        <v>36351</v>
      </c>
      <c r="AA2147" s="63">
        <f t="shared" si="34"/>
        <v>36351</v>
      </c>
    </row>
    <row r="2148" spans="1:27" s="35" customFormat="1">
      <c r="A2148" s="44" t="s">
        <v>76</v>
      </c>
      <c r="B2148" s="44" t="str">
        <f>VLOOKUP(A2148,'CENTROS DE COSTOS'!A:D,2,0)</f>
        <v>0036-0007</v>
      </c>
      <c r="C2148" s="44" t="str">
        <f>VLOOKUP(A2148,'CENTROS DE COSTOS'!A:D,3,0)</f>
        <v>Wompi Santander</v>
      </c>
      <c r="D2148" s="44">
        <v>68001</v>
      </c>
      <c r="E2148" s="44">
        <v>2954373</v>
      </c>
      <c r="F2148" s="44">
        <v>79878</v>
      </c>
      <c r="G2148" s="44" t="s">
        <v>35</v>
      </c>
      <c r="H2148" s="44" t="s">
        <v>965</v>
      </c>
      <c r="I2148" s="44" t="s">
        <v>76</v>
      </c>
      <c r="J2148" s="44" t="s">
        <v>5444</v>
      </c>
      <c r="K2148" s="44" t="s">
        <v>1174</v>
      </c>
      <c r="L2148" s="44" t="s">
        <v>9907</v>
      </c>
      <c r="M2148" s="52">
        <v>45959.620138888888</v>
      </c>
      <c r="N2148" s="52">
        <v>45960.425694444442</v>
      </c>
      <c r="O2148" s="44" t="s">
        <v>37</v>
      </c>
      <c r="P2148" s="44" t="s">
        <v>37</v>
      </c>
      <c r="Q2148" s="44" t="s">
        <v>3805</v>
      </c>
      <c r="R2148" s="44" t="s">
        <v>3806</v>
      </c>
      <c r="S2148" s="44" t="s">
        <v>9908</v>
      </c>
      <c r="T2148" s="44" t="s">
        <v>1178</v>
      </c>
      <c r="U2148" s="44">
        <v>8</v>
      </c>
      <c r="V2148" s="44" t="s">
        <v>42</v>
      </c>
      <c r="W2148" s="44" t="str">
        <f>VLOOKUP(D2148,TIPOLOGIA!A:F,6,0)</f>
        <v>TERRESTRE</v>
      </c>
      <c r="X2148" s="44" t="s">
        <v>9466</v>
      </c>
      <c r="Y2148" s="44">
        <v>1</v>
      </c>
      <c r="Z2148" s="63">
        <f>IF(T2148="SOPORTE_TELEFÓNICO",'TARIFAS 2025'!$B$14,IF(V2148="PRINCIPAL",'TARIFAS 2025'!$B$11,IF(V2148="INTERMEDIA",'TARIFAS 2025'!$C$11,IF(V2148="LEJANA",'TARIFAS 2025'!$D$11))))</f>
        <v>31419</v>
      </c>
      <c r="AA2148" s="63">
        <f t="shared" si="34"/>
        <v>31419</v>
      </c>
    </row>
    <row r="2149" spans="1:27" s="35" customFormat="1">
      <c r="A2149" s="44" t="s">
        <v>73</v>
      </c>
      <c r="B2149" s="44" t="str">
        <f>VLOOKUP(A2149,'CENTROS DE COSTOS'!A:D,2,0)</f>
        <v>0036-0004</v>
      </c>
      <c r="C2149" s="44" t="str">
        <f>VLOOKUP(A2149,'CENTROS DE COSTOS'!A:D,3,0)</f>
        <v>Wompi Centro</v>
      </c>
      <c r="D2149" s="44">
        <v>25001</v>
      </c>
      <c r="E2149" s="44">
        <v>2935745</v>
      </c>
      <c r="F2149" s="44">
        <v>70738</v>
      </c>
      <c r="G2149" s="44" t="s">
        <v>35</v>
      </c>
      <c r="H2149" s="44" t="s">
        <v>620</v>
      </c>
      <c r="I2149" s="44" t="s">
        <v>626</v>
      </c>
      <c r="J2149" s="44" t="s">
        <v>9909</v>
      </c>
      <c r="K2149" s="44" t="s">
        <v>1174</v>
      </c>
      <c r="L2149" s="44" t="s">
        <v>9910</v>
      </c>
      <c r="M2149" s="52">
        <v>45957.333333333336</v>
      </c>
      <c r="N2149" s="52">
        <v>45960.425694444442</v>
      </c>
      <c r="O2149" s="44" t="s">
        <v>37</v>
      </c>
      <c r="P2149" s="44" t="s">
        <v>37</v>
      </c>
      <c r="Q2149" s="44" t="s">
        <v>3805</v>
      </c>
      <c r="R2149" s="44" t="s">
        <v>3806</v>
      </c>
      <c r="S2149" s="44" t="s">
        <v>9911</v>
      </c>
      <c r="T2149" s="44" t="s">
        <v>3828</v>
      </c>
      <c r="U2149" s="44">
        <v>16</v>
      </c>
      <c r="V2149" s="44" t="s">
        <v>44</v>
      </c>
      <c r="W2149" s="44" t="str">
        <f>VLOOKUP(D2149,TIPOLOGIA!A:F,6,0)</f>
        <v>TERRESTRE</v>
      </c>
      <c r="X2149" s="44" t="s">
        <v>2492</v>
      </c>
      <c r="Y2149" s="44">
        <v>1</v>
      </c>
      <c r="Z2149" s="63">
        <f>IF(T2149="SOPORTE_TELEFÓNICO",'TARIFAS 2025'!$B$14,IF(V2149="PRINCIPAL",'TARIFAS 2025'!$B$11,IF(V2149="INTERMEDIA",'TARIFAS 2025'!$C$11,IF(V2149="LEJANA",'TARIFAS 2025'!$D$11))))</f>
        <v>40250</v>
      </c>
      <c r="AA2149" s="63">
        <f t="shared" si="34"/>
        <v>40250</v>
      </c>
    </row>
    <row r="2150" spans="1:27" s="35" customFormat="1">
      <c r="A2150" s="44" t="s">
        <v>76</v>
      </c>
      <c r="B2150" s="44" t="str">
        <f>VLOOKUP(A2150,'CENTROS DE COSTOS'!A:D,2,0)</f>
        <v>0036-0007</v>
      </c>
      <c r="C2150" s="44" t="str">
        <f>VLOOKUP(A2150,'CENTROS DE COSTOS'!A:D,3,0)</f>
        <v>Wompi Santander</v>
      </c>
      <c r="D2150" s="44">
        <v>68276</v>
      </c>
      <c r="E2150" s="44">
        <v>2954690</v>
      </c>
      <c r="F2150" s="44">
        <v>40163</v>
      </c>
      <c r="G2150" s="44" t="s">
        <v>35</v>
      </c>
      <c r="H2150" s="44" t="s">
        <v>965</v>
      </c>
      <c r="I2150" s="44" t="s">
        <v>989</v>
      </c>
      <c r="J2150" s="44" t="s">
        <v>9912</v>
      </c>
      <c r="K2150" s="44" t="s">
        <v>1174</v>
      </c>
      <c r="L2150" s="44" t="s">
        <v>9913</v>
      </c>
      <c r="M2150" s="52">
        <v>45959.643055555556</v>
      </c>
      <c r="N2150" s="52">
        <v>45960.426388888889</v>
      </c>
      <c r="O2150" s="44" t="s">
        <v>37</v>
      </c>
      <c r="P2150" s="44" t="s">
        <v>37</v>
      </c>
      <c r="Q2150" s="44" t="s">
        <v>3805</v>
      </c>
      <c r="R2150" s="44" t="s">
        <v>3806</v>
      </c>
      <c r="S2150" s="44" t="s">
        <v>9914</v>
      </c>
      <c r="T2150" s="44" t="s">
        <v>1178</v>
      </c>
      <c r="U2150" s="44">
        <v>64</v>
      </c>
      <c r="V2150" s="44" t="s">
        <v>42</v>
      </c>
      <c r="W2150" s="44" t="str">
        <f>VLOOKUP(D2150,TIPOLOGIA!A:F,6,0)</f>
        <v>TERRESTRE</v>
      </c>
      <c r="X2150" s="44" t="s">
        <v>9466</v>
      </c>
      <c r="Y2150" s="44">
        <v>1</v>
      </c>
      <c r="Z2150" s="63">
        <f>IF(T2150="SOPORTE_TELEFÓNICO",'TARIFAS 2025'!$B$14,IF(V2150="PRINCIPAL",'TARIFAS 2025'!$B$11,IF(V2150="INTERMEDIA",'TARIFAS 2025'!$C$11,IF(V2150="LEJANA",'TARIFAS 2025'!$D$11))))</f>
        <v>31419</v>
      </c>
      <c r="AA2150" s="63">
        <f t="shared" si="34"/>
        <v>31419</v>
      </c>
    </row>
    <row r="2151" spans="1:27" s="35" customFormat="1">
      <c r="A2151" s="44" t="s">
        <v>83</v>
      </c>
      <c r="B2151" s="44" t="str">
        <f>VLOOKUP(A2151,'CENTROS DE COSTOS'!A:D,2,0)</f>
        <v>0036-0007</v>
      </c>
      <c r="C2151" s="44" t="str">
        <f>VLOOKUP(A2151,'CENTROS DE COSTOS'!A:D,3,0)</f>
        <v>Wompi Santander</v>
      </c>
      <c r="D2151" s="44">
        <v>54498</v>
      </c>
      <c r="E2151" s="44">
        <v>2937403</v>
      </c>
      <c r="F2151" s="44">
        <v>71928</v>
      </c>
      <c r="G2151" s="44" t="s">
        <v>35</v>
      </c>
      <c r="H2151" s="44" t="s">
        <v>893</v>
      </c>
      <c r="I2151" s="44" t="s">
        <v>918</v>
      </c>
      <c r="J2151" s="44" t="s">
        <v>9915</v>
      </c>
      <c r="K2151" s="44" t="s">
        <v>1174</v>
      </c>
      <c r="L2151" s="44" t="s">
        <v>9916</v>
      </c>
      <c r="M2151" s="52">
        <v>45957.379166666666</v>
      </c>
      <c r="N2151" s="52">
        <v>45960.426388888889</v>
      </c>
      <c r="O2151" s="44" t="s">
        <v>37</v>
      </c>
      <c r="P2151" s="44" t="s">
        <v>37</v>
      </c>
      <c r="Q2151" s="44" t="s">
        <v>3805</v>
      </c>
      <c r="R2151" s="44" t="s">
        <v>3806</v>
      </c>
      <c r="S2151" s="44" t="s">
        <v>9917</v>
      </c>
      <c r="T2151" s="44" t="s">
        <v>3828</v>
      </c>
      <c r="U2151" s="44">
        <v>24</v>
      </c>
      <c r="V2151" s="44" t="s">
        <v>44</v>
      </c>
      <c r="W2151" s="44" t="str">
        <f>VLOOKUP(D2151,TIPOLOGIA!A:F,6,0)</f>
        <v>TERRESTRE</v>
      </c>
      <c r="X2151" s="44" t="s">
        <v>3057</v>
      </c>
      <c r="Y2151" s="44">
        <v>1</v>
      </c>
      <c r="Z2151" s="63">
        <f>IF(T2151="SOPORTE_TELEFÓNICO",'TARIFAS 2025'!$B$14,IF(V2151="PRINCIPAL",'TARIFAS 2025'!$B$11,IF(V2151="INTERMEDIA",'TARIFAS 2025'!$C$11,IF(V2151="LEJANA",'TARIFAS 2025'!$D$11))))</f>
        <v>40250</v>
      </c>
      <c r="AA2151" s="63">
        <f t="shared" si="34"/>
        <v>40250</v>
      </c>
    </row>
    <row r="2152" spans="1:27" s="35" customFormat="1">
      <c r="A2152" s="44" t="s">
        <v>98</v>
      </c>
      <c r="B2152" s="44" t="str">
        <f>VLOOKUP(A2152,'CENTROS DE COSTOS'!A:D,2,0)</f>
        <v>0036-0007</v>
      </c>
      <c r="C2152" s="44" t="str">
        <f>VLOOKUP(A2152,'CENTROS DE COSTOS'!A:D,3,0)</f>
        <v>Wompi Santander</v>
      </c>
      <c r="D2152" s="44">
        <v>15407</v>
      </c>
      <c r="E2152" s="44">
        <v>2938176</v>
      </c>
      <c r="F2152" s="44">
        <v>80978</v>
      </c>
      <c r="G2152" s="44" t="s">
        <v>35</v>
      </c>
      <c r="H2152" s="44" t="s">
        <v>324</v>
      </c>
      <c r="I2152" s="44" t="s">
        <v>438</v>
      </c>
      <c r="J2152" s="44" t="s">
        <v>9918</v>
      </c>
      <c r="K2152" s="44" t="s">
        <v>1174</v>
      </c>
      <c r="L2152" s="44" t="s">
        <v>9919</v>
      </c>
      <c r="M2152" s="52">
        <v>45957.409722222219</v>
      </c>
      <c r="N2152" s="52">
        <v>45960.427083333336</v>
      </c>
      <c r="O2152" s="44" t="s">
        <v>37</v>
      </c>
      <c r="P2152" s="44" t="s">
        <v>37</v>
      </c>
      <c r="Q2152" s="44" t="s">
        <v>3805</v>
      </c>
      <c r="R2152" s="44" t="s">
        <v>3806</v>
      </c>
      <c r="S2152" s="44" t="s">
        <v>9920</v>
      </c>
      <c r="T2152" s="44" t="s">
        <v>3828</v>
      </c>
      <c r="U2152" s="44">
        <v>16</v>
      </c>
      <c r="V2152" s="44" t="s">
        <v>43</v>
      </c>
      <c r="W2152" s="44" t="str">
        <f>VLOOKUP(D2152,TIPOLOGIA!A:F,6,0)</f>
        <v>TERRESTRE</v>
      </c>
      <c r="X2152" s="44" t="s">
        <v>4908</v>
      </c>
      <c r="Y2152" s="44">
        <v>1</v>
      </c>
      <c r="Z2152" s="63">
        <f>IF(T2152="SOPORTE_TELEFÓNICO",'TARIFAS 2025'!$B$14,IF(V2152="PRINCIPAL",'TARIFAS 2025'!$B$11,IF(V2152="INTERMEDIA",'TARIFAS 2025'!$C$11,IF(V2152="LEJANA",'TARIFAS 2025'!$D$11))))</f>
        <v>36351</v>
      </c>
      <c r="AA2152" s="63">
        <f t="shared" si="34"/>
        <v>36351</v>
      </c>
    </row>
    <row r="2153" spans="1:27" s="35" customFormat="1">
      <c r="A2153" s="44" t="s">
        <v>100</v>
      </c>
      <c r="B2153" s="44" t="str">
        <f>VLOOKUP(A2153,'CENTROS DE COSTOS'!A:D,2,0)</f>
        <v>0036-0006</v>
      </c>
      <c r="C2153" s="44" t="str">
        <f>VLOOKUP(A2153,'CENTROS DE COSTOS'!A:D,3,0)</f>
        <v>Wompi Oriente</v>
      </c>
      <c r="D2153" s="44">
        <v>50006</v>
      </c>
      <c r="E2153" s="44">
        <v>2925986</v>
      </c>
      <c r="F2153" s="44">
        <v>66315</v>
      </c>
      <c r="G2153" s="44" t="s">
        <v>35</v>
      </c>
      <c r="H2153" s="44" t="s">
        <v>816</v>
      </c>
      <c r="I2153" s="44" t="s">
        <v>818</v>
      </c>
      <c r="J2153" s="44" t="s">
        <v>9921</v>
      </c>
      <c r="K2153" s="44" t="s">
        <v>1174</v>
      </c>
      <c r="L2153" s="44" t="s">
        <v>9922</v>
      </c>
      <c r="M2153" s="52">
        <v>45953.515972222223</v>
      </c>
      <c r="N2153" s="52">
        <v>45960.427777777775</v>
      </c>
      <c r="O2153" s="44" t="s">
        <v>37</v>
      </c>
      <c r="P2153" s="44" t="s">
        <v>37</v>
      </c>
      <c r="Q2153" s="44" t="s">
        <v>3805</v>
      </c>
      <c r="R2153" s="44" t="s">
        <v>3806</v>
      </c>
      <c r="S2153" s="44" t="s">
        <v>9923</v>
      </c>
      <c r="T2153" s="44" t="s">
        <v>3828</v>
      </c>
      <c r="U2153" s="44">
        <v>40</v>
      </c>
      <c r="V2153" s="44" t="s">
        <v>43</v>
      </c>
      <c r="W2153" s="44" t="str">
        <f>VLOOKUP(D2153,TIPOLOGIA!A:F,6,0)</f>
        <v>TERRESTRE</v>
      </c>
      <c r="X2153" s="44" t="s">
        <v>4908</v>
      </c>
      <c r="Y2153" s="44">
        <v>1</v>
      </c>
      <c r="Z2153" s="63">
        <f>IF(T2153="SOPORTE_TELEFÓNICO",'TARIFAS 2025'!$B$14,IF(V2153="PRINCIPAL",'TARIFAS 2025'!$B$11,IF(V2153="INTERMEDIA",'TARIFAS 2025'!$C$11,IF(V2153="LEJANA",'TARIFAS 2025'!$D$11))))</f>
        <v>36351</v>
      </c>
      <c r="AA2153" s="63">
        <f t="shared" si="34"/>
        <v>36351</v>
      </c>
    </row>
    <row r="2154" spans="1:27" s="35" customFormat="1">
      <c r="A2154" s="44" t="s">
        <v>92</v>
      </c>
      <c r="B2154" s="44" t="str">
        <f>VLOOKUP(A2154,'CENTROS DE COSTOS'!A:D,2,0)</f>
        <v>0036-0006</v>
      </c>
      <c r="C2154" s="44" t="str">
        <f>VLOOKUP(A2154,'CENTROS DE COSTOS'!A:D,3,0)</f>
        <v>Wompi Oriente</v>
      </c>
      <c r="D2154" s="44">
        <v>18610</v>
      </c>
      <c r="E2154" s="44">
        <v>2937187</v>
      </c>
      <c r="F2154" s="44">
        <v>34343</v>
      </c>
      <c r="G2154" s="44" t="s">
        <v>35</v>
      </c>
      <c r="H2154" s="44" t="s">
        <v>468</v>
      </c>
      <c r="I2154" s="44" t="s">
        <v>478</v>
      </c>
      <c r="J2154" s="44" t="s">
        <v>3142</v>
      </c>
      <c r="K2154" s="44" t="s">
        <v>1174</v>
      </c>
      <c r="L2154" s="44" t="s">
        <v>9924</v>
      </c>
      <c r="M2154" s="52">
        <v>45957.37777777778</v>
      </c>
      <c r="N2154" s="52">
        <v>45960.428472222222</v>
      </c>
      <c r="O2154" s="44" t="s">
        <v>37</v>
      </c>
      <c r="P2154" s="44" t="s">
        <v>37</v>
      </c>
      <c r="Q2154" s="44" t="s">
        <v>3805</v>
      </c>
      <c r="R2154" s="44" t="s">
        <v>3806</v>
      </c>
      <c r="S2154" s="44" t="s">
        <v>9925</v>
      </c>
      <c r="T2154" s="44" t="s">
        <v>3828</v>
      </c>
      <c r="U2154" s="44">
        <v>64</v>
      </c>
      <c r="V2154" s="44" t="s">
        <v>44</v>
      </c>
      <c r="W2154" s="44" t="str">
        <f>VLOOKUP(D2154,TIPOLOGIA!A:F,6,0)</f>
        <v>TERRESTRE</v>
      </c>
      <c r="X2154" s="44" t="s">
        <v>8802</v>
      </c>
      <c r="Y2154" s="44">
        <v>1</v>
      </c>
      <c r="Z2154" s="63">
        <f>IF(T2154="SOPORTE_TELEFÓNICO",'TARIFAS 2025'!$B$14,IF(V2154="PRINCIPAL",'TARIFAS 2025'!$B$11,IF(V2154="INTERMEDIA",'TARIFAS 2025'!$C$11,IF(V2154="LEJANA",'TARIFAS 2025'!$D$11))))</f>
        <v>40250</v>
      </c>
      <c r="AA2154" s="63">
        <f t="shared" si="34"/>
        <v>40250</v>
      </c>
    </row>
    <row r="2155" spans="1:27" s="35" customFormat="1">
      <c r="A2155" s="44" t="s">
        <v>92</v>
      </c>
      <c r="B2155" s="44" t="str">
        <f>VLOOKUP(A2155,'CENTROS DE COSTOS'!A:D,2,0)</f>
        <v>0036-0006</v>
      </c>
      <c r="C2155" s="44" t="str">
        <f>VLOOKUP(A2155,'CENTROS DE COSTOS'!A:D,3,0)</f>
        <v>Wompi Oriente</v>
      </c>
      <c r="D2155" s="44">
        <v>18592</v>
      </c>
      <c r="E2155" s="44">
        <v>2928353</v>
      </c>
      <c r="F2155" s="44">
        <v>27494</v>
      </c>
      <c r="G2155" s="44" t="s">
        <v>35</v>
      </c>
      <c r="H2155" s="44" t="s">
        <v>468</v>
      </c>
      <c r="I2155" s="44" t="s">
        <v>469</v>
      </c>
      <c r="J2155" s="44" t="s">
        <v>9926</v>
      </c>
      <c r="K2155" s="44" t="s">
        <v>1174</v>
      </c>
      <c r="L2155" s="44" t="s">
        <v>9927</v>
      </c>
      <c r="M2155" s="52">
        <v>45954.333333333336</v>
      </c>
      <c r="N2155" s="52">
        <v>45960.429166666669</v>
      </c>
      <c r="O2155" s="44" t="s">
        <v>37</v>
      </c>
      <c r="P2155" s="44" t="s">
        <v>37</v>
      </c>
      <c r="Q2155" s="44" t="s">
        <v>3805</v>
      </c>
      <c r="R2155" s="44" t="s">
        <v>3806</v>
      </c>
      <c r="S2155" s="44" t="s">
        <v>9928</v>
      </c>
      <c r="T2155" s="44" t="s">
        <v>3828</v>
      </c>
      <c r="U2155" s="44">
        <v>32</v>
      </c>
      <c r="V2155" s="44" t="s">
        <v>44</v>
      </c>
      <c r="W2155" s="44" t="str">
        <f>VLOOKUP(D2155,TIPOLOGIA!A:F,6,0)</f>
        <v>TERRESTRE</v>
      </c>
      <c r="X2155" s="44" t="s">
        <v>8802</v>
      </c>
      <c r="Y2155" s="44">
        <v>1</v>
      </c>
      <c r="Z2155" s="63">
        <f>IF(T2155="SOPORTE_TELEFÓNICO",'TARIFAS 2025'!$B$14,IF(V2155="PRINCIPAL",'TARIFAS 2025'!$B$11,IF(V2155="INTERMEDIA",'TARIFAS 2025'!$C$11,IF(V2155="LEJANA",'TARIFAS 2025'!$D$11))))</f>
        <v>40250</v>
      </c>
      <c r="AA2155" s="63">
        <f t="shared" si="34"/>
        <v>40250</v>
      </c>
    </row>
    <row r="2156" spans="1:27" s="35" customFormat="1">
      <c r="A2156" s="44" t="s">
        <v>70</v>
      </c>
      <c r="B2156" s="44" t="str">
        <f>VLOOKUP(A2156,'CENTROS DE COSTOS'!A:D,2,0)</f>
        <v>0036-0001</v>
      </c>
      <c r="C2156" s="44" t="str">
        <f>VLOOKUP(A2156,'CENTROS DE COSTOS'!A:D,3,0)</f>
        <v>Wompi Costa</v>
      </c>
      <c r="D2156" s="44">
        <v>8137</v>
      </c>
      <c r="E2156" s="44">
        <v>2932374</v>
      </c>
      <c r="F2156" s="44">
        <v>21013</v>
      </c>
      <c r="G2156" s="44" t="s">
        <v>35</v>
      </c>
      <c r="H2156" s="44" t="s">
        <v>255</v>
      </c>
      <c r="I2156" s="44" t="s">
        <v>258</v>
      </c>
      <c r="J2156" s="44" t="s">
        <v>9929</v>
      </c>
      <c r="K2156" s="44" t="s">
        <v>1174</v>
      </c>
      <c r="L2156" s="44" t="s">
        <v>9930</v>
      </c>
      <c r="M2156" s="52">
        <v>45954.634722222225</v>
      </c>
      <c r="N2156" s="52">
        <v>45960.429861111108</v>
      </c>
      <c r="O2156" s="44" t="s">
        <v>37</v>
      </c>
      <c r="P2156" s="44" t="s">
        <v>37</v>
      </c>
      <c r="Q2156" s="44" t="s">
        <v>3805</v>
      </c>
      <c r="R2156" s="44" t="s">
        <v>3806</v>
      </c>
      <c r="S2156" s="44" t="s">
        <v>9931</v>
      </c>
      <c r="T2156" s="44" t="s">
        <v>3828</v>
      </c>
      <c r="U2156" s="44">
        <v>32</v>
      </c>
      <c r="V2156" s="44" t="s">
        <v>43</v>
      </c>
      <c r="W2156" s="44" t="str">
        <f>VLOOKUP(D2156,TIPOLOGIA!A:F,6,0)</f>
        <v>TERRESTRE</v>
      </c>
      <c r="X2156" s="44" t="s">
        <v>8802</v>
      </c>
      <c r="Y2156" s="44">
        <v>1</v>
      </c>
      <c r="Z2156" s="63">
        <f>IF(T2156="SOPORTE_TELEFÓNICO",'TARIFAS 2025'!$B$14,IF(V2156="PRINCIPAL",'TARIFAS 2025'!$B$11,IF(V2156="INTERMEDIA",'TARIFAS 2025'!$C$11,IF(V2156="LEJANA",'TARIFAS 2025'!$D$11))))</f>
        <v>36351</v>
      </c>
      <c r="AA2156" s="63">
        <f t="shared" si="34"/>
        <v>36351</v>
      </c>
    </row>
    <row r="2157" spans="1:27" s="35" customFormat="1">
      <c r="A2157" s="44" t="s">
        <v>90</v>
      </c>
      <c r="B2157" s="44" t="str">
        <f>VLOOKUP(A2157,'CENTROS DE COSTOS'!A:D,2,0)</f>
        <v>0036-0005</v>
      </c>
      <c r="C2157" s="44" t="str">
        <f>VLOOKUP(A2157,'CENTROS DE COSTOS'!A:D,3,0)</f>
        <v>Wompi Noroccidente</v>
      </c>
      <c r="D2157" s="44">
        <v>5318</v>
      </c>
      <c r="E2157" s="44">
        <v>2926107</v>
      </c>
      <c r="F2157" s="44">
        <v>28495</v>
      </c>
      <c r="G2157" s="44" t="s">
        <v>35</v>
      </c>
      <c r="H2157" s="44" t="s">
        <v>122</v>
      </c>
      <c r="I2157" s="44" t="s">
        <v>188</v>
      </c>
      <c r="J2157" s="44" t="s">
        <v>9932</v>
      </c>
      <c r="K2157" s="44" t="s">
        <v>1174</v>
      </c>
      <c r="L2157" s="44" t="s">
        <v>9933</v>
      </c>
      <c r="M2157" s="52">
        <v>45953.513888888891</v>
      </c>
      <c r="N2157" s="52">
        <v>45960.430555555555</v>
      </c>
      <c r="O2157" s="44" t="s">
        <v>37</v>
      </c>
      <c r="P2157" s="44" t="s">
        <v>37</v>
      </c>
      <c r="Q2157" s="44" t="s">
        <v>3805</v>
      </c>
      <c r="R2157" s="44" t="s">
        <v>3806</v>
      </c>
      <c r="S2157" s="44" t="s">
        <v>9934</v>
      </c>
      <c r="T2157" s="44" t="s">
        <v>3828</v>
      </c>
      <c r="U2157" s="44">
        <v>64</v>
      </c>
      <c r="V2157" s="44" t="s">
        <v>43</v>
      </c>
      <c r="W2157" s="44" t="str">
        <f>VLOOKUP(D2157,TIPOLOGIA!A:F,6,0)</f>
        <v>TERRESTRE</v>
      </c>
      <c r="X2157" s="44" t="s">
        <v>6743</v>
      </c>
      <c r="Y2157" s="44">
        <v>1</v>
      </c>
      <c r="Z2157" s="63">
        <f>IF(T2157="SOPORTE_TELEFÓNICO",'TARIFAS 2025'!$B$14,IF(V2157="PRINCIPAL",'TARIFAS 2025'!$B$11,IF(V2157="INTERMEDIA",'TARIFAS 2025'!$C$11,IF(V2157="LEJANA",'TARIFAS 2025'!$D$11))))</f>
        <v>36351</v>
      </c>
      <c r="AA2157" s="63">
        <f t="shared" si="34"/>
        <v>36351</v>
      </c>
    </row>
    <row r="2158" spans="1:27" s="35" customFormat="1">
      <c r="A2158" s="44" t="s">
        <v>79</v>
      </c>
      <c r="B2158" s="44" t="str">
        <f>VLOOKUP(A2158,'CENTROS DE COSTOS'!A:D,2,0)</f>
        <v>0036-0003</v>
      </c>
      <c r="C2158" s="44" t="str">
        <f>VLOOKUP(A2158,'CENTROS DE COSTOS'!A:D,3,0)</f>
        <v>Wompi Suroccidente</v>
      </c>
      <c r="D2158" s="44">
        <v>76364</v>
      </c>
      <c r="E2158" s="44">
        <v>2926551</v>
      </c>
      <c r="F2158" s="44">
        <v>27834</v>
      </c>
      <c r="G2158" s="44" t="s">
        <v>35</v>
      </c>
      <c r="H2158" s="44" t="s">
        <v>1103</v>
      </c>
      <c r="I2158" s="44" t="s">
        <v>1121</v>
      </c>
      <c r="J2158" s="44" t="s">
        <v>9935</v>
      </c>
      <c r="K2158" s="44" t="s">
        <v>1174</v>
      </c>
      <c r="L2158" s="44" t="s">
        <v>9936</v>
      </c>
      <c r="M2158" s="52">
        <v>45953.582638888889</v>
      </c>
      <c r="N2158" s="52">
        <v>45960.431250000001</v>
      </c>
      <c r="O2158" s="44" t="s">
        <v>37</v>
      </c>
      <c r="P2158" s="44" t="s">
        <v>37</v>
      </c>
      <c r="Q2158" s="44" t="s">
        <v>3805</v>
      </c>
      <c r="R2158" s="44" t="s">
        <v>3806</v>
      </c>
      <c r="S2158" s="44" t="s">
        <v>9937</v>
      </c>
      <c r="T2158" s="44" t="s">
        <v>3828</v>
      </c>
      <c r="U2158" s="44">
        <v>24</v>
      </c>
      <c r="V2158" s="44" t="s">
        <v>43</v>
      </c>
      <c r="W2158" s="44" t="str">
        <f>VLOOKUP(D2158,TIPOLOGIA!A:F,6,0)</f>
        <v>TERRESTRE</v>
      </c>
      <c r="X2158" s="44" t="s">
        <v>3837</v>
      </c>
      <c r="Y2158" s="44">
        <v>1</v>
      </c>
      <c r="Z2158" s="63">
        <f>IF(T2158="SOPORTE_TELEFÓNICO",'TARIFAS 2025'!$B$14,IF(V2158="PRINCIPAL",'TARIFAS 2025'!$B$11,IF(V2158="INTERMEDIA",'TARIFAS 2025'!$C$11,IF(V2158="LEJANA",'TARIFAS 2025'!$D$11))))</f>
        <v>36351</v>
      </c>
      <c r="AA2158" s="63">
        <f t="shared" si="34"/>
        <v>36351</v>
      </c>
    </row>
    <row r="2159" spans="1:27" s="35" customFormat="1">
      <c r="A2159" s="44" t="s">
        <v>79</v>
      </c>
      <c r="B2159" s="44" t="str">
        <f>VLOOKUP(A2159,'CENTROS DE COSTOS'!A:D,2,0)</f>
        <v>0036-0003</v>
      </c>
      <c r="C2159" s="44" t="str">
        <f>VLOOKUP(A2159,'CENTROS DE COSTOS'!A:D,3,0)</f>
        <v>Wompi Suroccidente</v>
      </c>
      <c r="D2159" s="44">
        <v>76130</v>
      </c>
      <c r="E2159" s="44">
        <v>2928714</v>
      </c>
      <c r="F2159" s="44">
        <v>69986</v>
      </c>
      <c r="G2159" s="44" t="s">
        <v>35</v>
      </c>
      <c r="H2159" s="44" t="s">
        <v>1103</v>
      </c>
      <c r="I2159" s="44" t="s">
        <v>254</v>
      </c>
      <c r="J2159" s="44" t="s">
        <v>4998</v>
      </c>
      <c r="K2159" s="44" t="s">
        <v>1174</v>
      </c>
      <c r="L2159" s="44" t="s">
        <v>9938</v>
      </c>
      <c r="M2159" s="52">
        <v>45954.333333333336</v>
      </c>
      <c r="N2159" s="52">
        <v>45960.431944444441</v>
      </c>
      <c r="O2159" s="44" t="s">
        <v>37</v>
      </c>
      <c r="P2159" s="44" t="s">
        <v>37</v>
      </c>
      <c r="Q2159" s="44" t="s">
        <v>3805</v>
      </c>
      <c r="R2159" s="44" t="s">
        <v>3806</v>
      </c>
      <c r="S2159" s="44" t="s">
        <v>9939</v>
      </c>
      <c r="T2159" s="44" t="s">
        <v>3828</v>
      </c>
      <c r="U2159" s="44">
        <v>64</v>
      </c>
      <c r="V2159" s="44" t="s">
        <v>43</v>
      </c>
      <c r="W2159" s="44" t="str">
        <f>VLOOKUP(D2159,TIPOLOGIA!A:F,6,0)</f>
        <v>TERRESTRE</v>
      </c>
      <c r="X2159" s="44" t="s">
        <v>8802</v>
      </c>
      <c r="Y2159" s="44">
        <v>1</v>
      </c>
      <c r="Z2159" s="63">
        <f>IF(T2159="SOPORTE_TELEFÓNICO",'TARIFAS 2025'!$B$14,IF(V2159="PRINCIPAL",'TARIFAS 2025'!$B$11,IF(V2159="INTERMEDIA",'TARIFAS 2025'!$C$11,IF(V2159="LEJANA",'TARIFAS 2025'!$D$11))))</f>
        <v>36351</v>
      </c>
      <c r="AA2159" s="63">
        <f t="shared" si="34"/>
        <v>36351</v>
      </c>
    </row>
    <row r="2160" spans="1:27" s="35" customFormat="1">
      <c r="A2160" s="44" t="s">
        <v>73</v>
      </c>
      <c r="B2160" s="44" t="str">
        <f>VLOOKUP(A2160,'CENTROS DE COSTOS'!A:D,2,0)</f>
        <v>0036-0004</v>
      </c>
      <c r="C2160" s="44" t="str">
        <f>VLOOKUP(A2160,'CENTROS DE COSTOS'!A:D,3,0)</f>
        <v>Wompi Centro</v>
      </c>
      <c r="D2160" s="44">
        <v>25793</v>
      </c>
      <c r="E2160" s="44">
        <v>2928137</v>
      </c>
      <c r="F2160" s="44">
        <v>76917</v>
      </c>
      <c r="G2160" s="44" t="s">
        <v>35</v>
      </c>
      <c r="H2160" s="44" t="s">
        <v>620</v>
      </c>
      <c r="I2160" s="44" t="s">
        <v>708</v>
      </c>
      <c r="J2160" s="44" t="s">
        <v>9940</v>
      </c>
      <c r="K2160" s="44" t="s">
        <v>1174</v>
      </c>
      <c r="L2160" s="44" t="s">
        <v>9941</v>
      </c>
      <c r="M2160" s="52">
        <v>45953.688194444447</v>
      </c>
      <c r="N2160" s="52">
        <v>45960.432638888888</v>
      </c>
      <c r="O2160" s="44" t="s">
        <v>37</v>
      </c>
      <c r="P2160" s="44" t="s">
        <v>37</v>
      </c>
      <c r="Q2160" s="44" t="s">
        <v>3805</v>
      </c>
      <c r="R2160" s="44" t="s">
        <v>3806</v>
      </c>
      <c r="S2160" s="44" t="s">
        <v>9942</v>
      </c>
      <c r="T2160" s="44" t="s">
        <v>3828</v>
      </c>
      <c r="U2160" s="44">
        <v>16</v>
      </c>
      <c r="V2160" s="44" t="s">
        <v>43</v>
      </c>
      <c r="W2160" s="44" t="str">
        <f>VLOOKUP(D2160,TIPOLOGIA!A:F,6,0)</f>
        <v>TERRESTRE</v>
      </c>
      <c r="X2160" s="44" t="s">
        <v>4908</v>
      </c>
      <c r="Y2160" s="44">
        <v>1</v>
      </c>
      <c r="Z2160" s="63">
        <f>IF(T2160="SOPORTE_TELEFÓNICO",'TARIFAS 2025'!$B$14,IF(V2160="PRINCIPAL",'TARIFAS 2025'!$B$11,IF(V2160="INTERMEDIA",'TARIFAS 2025'!$C$11,IF(V2160="LEJANA",'TARIFAS 2025'!$D$11))))</f>
        <v>36351</v>
      </c>
      <c r="AA2160" s="63">
        <f t="shared" si="34"/>
        <v>36351</v>
      </c>
    </row>
    <row r="2161" spans="1:27" s="35" customFormat="1">
      <c r="A2161" s="44" t="s">
        <v>79</v>
      </c>
      <c r="B2161" s="44" t="str">
        <f>VLOOKUP(A2161,'CENTROS DE COSTOS'!A:D,2,0)</f>
        <v>0036-0003</v>
      </c>
      <c r="C2161" s="44" t="str">
        <f>VLOOKUP(A2161,'CENTROS DE COSTOS'!A:D,3,0)</f>
        <v>Wompi Suroccidente</v>
      </c>
      <c r="D2161" s="44">
        <v>76001</v>
      </c>
      <c r="E2161" s="44">
        <v>2949570</v>
      </c>
      <c r="F2161" s="44">
        <v>73384</v>
      </c>
      <c r="G2161" s="44" t="s">
        <v>35</v>
      </c>
      <c r="H2161" s="44" t="s">
        <v>1103</v>
      </c>
      <c r="I2161" s="44" t="s">
        <v>79</v>
      </c>
      <c r="J2161" s="44" t="s">
        <v>2091</v>
      </c>
      <c r="K2161" s="44" t="s">
        <v>1174</v>
      </c>
      <c r="L2161" s="44" t="s">
        <v>9943</v>
      </c>
      <c r="M2161" s="52">
        <v>45959.333333333336</v>
      </c>
      <c r="N2161" s="52">
        <v>45960.45</v>
      </c>
      <c r="O2161" s="44" t="s">
        <v>37</v>
      </c>
      <c r="P2161" s="44" t="s">
        <v>37</v>
      </c>
      <c r="Q2161" s="44" t="s">
        <v>3805</v>
      </c>
      <c r="R2161" s="44" t="s">
        <v>3806</v>
      </c>
      <c r="S2161" s="44" t="s">
        <v>9944</v>
      </c>
      <c r="T2161" s="44" t="s">
        <v>1178</v>
      </c>
      <c r="U2161" s="44">
        <v>48</v>
      </c>
      <c r="V2161" s="44" t="s">
        <v>42</v>
      </c>
      <c r="W2161" s="44" t="str">
        <f>VLOOKUP(D2161,TIPOLOGIA!A:F,6,0)</f>
        <v>TERRESTRE</v>
      </c>
      <c r="X2161" s="44" t="s">
        <v>6743</v>
      </c>
      <c r="Y2161" s="44">
        <v>1</v>
      </c>
      <c r="Z2161" s="63">
        <f>IF(T2161="SOPORTE_TELEFÓNICO",'TARIFAS 2025'!$B$14,IF(V2161="PRINCIPAL",'TARIFAS 2025'!$B$11,IF(V2161="INTERMEDIA",'TARIFAS 2025'!$C$11,IF(V2161="LEJANA",'TARIFAS 2025'!$D$11))))</f>
        <v>31419</v>
      </c>
      <c r="AA2161" s="63">
        <f t="shared" si="34"/>
        <v>31419</v>
      </c>
    </row>
    <row r="2162" spans="1:27" s="35" customFormat="1">
      <c r="A2162" s="44" t="s">
        <v>91</v>
      </c>
      <c r="B2162" s="44" t="str">
        <f>VLOOKUP(A2162,'CENTROS DE COSTOS'!A:D,2,0)</f>
        <v>0036-0001</v>
      </c>
      <c r="C2162" s="44" t="str">
        <f>VLOOKUP(A2162,'CENTROS DE COSTOS'!A:D,3,0)</f>
        <v>Wompi Costa</v>
      </c>
      <c r="D2162" s="44">
        <v>23807</v>
      </c>
      <c r="E2162" s="44">
        <v>2942091</v>
      </c>
      <c r="F2162" s="44">
        <v>77261</v>
      </c>
      <c r="G2162" s="44" t="s">
        <v>35</v>
      </c>
      <c r="H2162" s="44" t="s">
        <v>278</v>
      </c>
      <c r="I2162" s="44" t="s">
        <v>617</v>
      </c>
      <c r="J2162" s="44" t="s">
        <v>9945</v>
      </c>
      <c r="K2162" s="44" t="s">
        <v>1174</v>
      </c>
      <c r="L2162" s="44" t="s">
        <v>9946</v>
      </c>
      <c r="M2162" s="52">
        <v>45957.666666666664</v>
      </c>
      <c r="N2162" s="52">
        <v>45960.451388888891</v>
      </c>
      <c r="O2162" s="44" t="s">
        <v>37</v>
      </c>
      <c r="P2162" s="44" t="s">
        <v>37</v>
      </c>
      <c r="Q2162" s="44" t="s">
        <v>3805</v>
      </c>
      <c r="R2162" s="44" t="s">
        <v>3806</v>
      </c>
      <c r="S2162" s="44" t="s">
        <v>9947</v>
      </c>
      <c r="T2162" s="44" t="s">
        <v>3828</v>
      </c>
      <c r="U2162" s="44">
        <v>32</v>
      </c>
      <c r="V2162" s="44" t="s">
        <v>44</v>
      </c>
      <c r="W2162" s="44" t="str">
        <f>VLOOKUP(D2162,TIPOLOGIA!A:F,6,0)</f>
        <v>TERRESTRE</v>
      </c>
      <c r="X2162" s="44" t="s">
        <v>2026</v>
      </c>
      <c r="Y2162" s="44">
        <v>1</v>
      </c>
      <c r="Z2162" s="63">
        <f>IF(T2162="SOPORTE_TELEFÓNICO",'TARIFAS 2025'!$B$14,IF(V2162="PRINCIPAL",'TARIFAS 2025'!$B$11,IF(V2162="INTERMEDIA",'TARIFAS 2025'!$C$11,IF(V2162="LEJANA",'TARIFAS 2025'!$D$11))))</f>
        <v>40250</v>
      </c>
      <c r="AA2162" s="63">
        <f t="shared" si="34"/>
        <v>40250</v>
      </c>
    </row>
    <row r="2163" spans="1:27" s="35" customFormat="1">
      <c r="A2163" s="44" t="s">
        <v>79</v>
      </c>
      <c r="B2163" s="44" t="str">
        <f>VLOOKUP(A2163,'CENTROS DE COSTOS'!A:D,2,0)</f>
        <v>0036-0003</v>
      </c>
      <c r="C2163" s="44" t="str">
        <f>VLOOKUP(A2163,'CENTROS DE COSTOS'!A:D,3,0)</f>
        <v>Wompi Suroccidente</v>
      </c>
      <c r="D2163" s="44">
        <v>76001</v>
      </c>
      <c r="E2163" s="44">
        <v>2953388</v>
      </c>
      <c r="F2163" s="44">
        <v>46351</v>
      </c>
      <c r="G2163" s="44" t="s">
        <v>35</v>
      </c>
      <c r="H2163" s="44" t="s">
        <v>1103</v>
      </c>
      <c r="I2163" s="44" t="s">
        <v>79</v>
      </c>
      <c r="J2163" s="44" t="s">
        <v>3681</v>
      </c>
      <c r="K2163" s="44" t="s">
        <v>1174</v>
      </c>
      <c r="L2163" s="44" t="s">
        <v>9948</v>
      </c>
      <c r="M2163" s="52">
        <v>45959.52847222222</v>
      </c>
      <c r="N2163" s="52">
        <v>45960.452777777777</v>
      </c>
      <c r="O2163" s="44" t="s">
        <v>37</v>
      </c>
      <c r="P2163" s="44" t="s">
        <v>37</v>
      </c>
      <c r="Q2163" s="44" t="s">
        <v>3805</v>
      </c>
      <c r="R2163" s="44" t="s">
        <v>3806</v>
      </c>
      <c r="S2163" s="44" t="s">
        <v>9949</v>
      </c>
      <c r="T2163" s="44" t="s">
        <v>1178</v>
      </c>
      <c r="U2163" s="44">
        <v>24</v>
      </c>
      <c r="V2163" s="44" t="s">
        <v>42</v>
      </c>
      <c r="W2163" s="44" t="str">
        <f>VLOOKUP(D2163,TIPOLOGIA!A:F,6,0)</f>
        <v>TERRESTRE</v>
      </c>
      <c r="X2163" s="44" t="s">
        <v>3023</v>
      </c>
      <c r="Y2163" s="44">
        <v>1</v>
      </c>
      <c r="Z2163" s="63">
        <f>IF(T2163="SOPORTE_TELEFÓNICO",'TARIFAS 2025'!$B$14,IF(V2163="PRINCIPAL",'TARIFAS 2025'!$B$11,IF(V2163="INTERMEDIA",'TARIFAS 2025'!$C$11,IF(V2163="LEJANA",'TARIFAS 2025'!$D$11))))</f>
        <v>31419</v>
      </c>
      <c r="AA2163" s="63">
        <f t="shared" si="34"/>
        <v>31419</v>
      </c>
    </row>
    <row r="2164" spans="1:27" s="35" customFormat="1">
      <c r="A2164" s="44" t="s">
        <v>88</v>
      </c>
      <c r="B2164" s="44" t="str">
        <f>VLOOKUP(A2164,'CENTROS DE COSTOS'!A:D,2,0)</f>
        <v>0036-0002</v>
      </c>
      <c r="C2164" s="44" t="str">
        <f>VLOOKUP(A2164,'CENTROS DE COSTOS'!A:D,3,0)</f>
        <v>Wompi Eje Cafetero</v>
      </c>
      <c r="D2164" s="44">
        <v>17873</v>
      </c>
      <c r="E2164" s="44">
        <v>2941397</v>
      </c>
      <c r="F2164" s="44">
        <v>35311</v>
      </c>
      <c r="G2164" s="44" t="s">
        <v>35</v>
      </c>
      <c r="H2164" s="44" t="s">
        <v>128</v>
      </c>
      <c r="I2164" s="44" t="s">
        <v>465</v>
      </c>
      <c r="J2164" s="44" t="s">
        <v>9950</v>
      </c>
      <c r="K2164" s="44" t="s">
        <v>1174</v>
      </c>
      <c r="L2164" s="44" t="s">
        <v>9951</v>
      </c>
      <c r="M2164" s="52">
        <v>45957.631944444445</v>
      </c>
      <c r="N2164" s="52">
        <v>45960.454861111109</v>
      </c>
      <c r="O2164" s="44" t="s">
        <v>37</v>
      </c>
      <c r="P2164" s="44" t="s">
        <v>37</v>
      </c>
      <c r="Q2164" s="44" t="s">
        <v>3805</v>
      </c>
      <c r="R2164" s="44" t="s">
        <v>3806</v>
      </c>
      <c r="S2164" s="44" t="s">
        <v>9952</v>
      </c>
      <c r="T2164" s="44" t="s">
        <v>1178</v>
      </c>
      <c r="U2164" s="44">
        <v>32</v>
      </c>
      <c r="V2164" s="44" t="s">
        <v>42</v>
      </c>
      <c r="W2164" s="44" t="str">
        <f>VLOOKUP(D2164,TIPOLOGIA!A:F,6,0)</f>
        <v>TERRESTRE</v>
      </c>
      <c r="X2164" s="44" t="s">
        <v>1554</v>
      </c>
      <c r="Y2164" s="44">
        <v>1</v>
      </c>
      <c r="Z2164" s="63">
        <f>IF(T2164="SOPORTE_TELEFÓNICO",'TARIFAS 2025'!$B$14,IF(V2164="PRINCIPAL",'TARIFAS 2025'!$B$11,IF(V2164="INTERMEDIA",'TARIFAS 2025'!$C$11,IF(V2164="LEJANA",'TARIFAS 2025'!$D$11))))</f>
        <v>31419</v>
      </c>
      <c r="AA2164" s="63">
        <f t="shared" si="34"/>
        <v>31419</v>
      </c>
    </row>
    <row r="2165" spans="1:27" s="35" customFormat="1">
      <c r="A2165" s="44" t="s">
        <v>87</v>
      </c>
      <c r="B2165" s="44" t="str">
        <f>VLOOKUP(A2165,'CENTROS DE COSTOS'!A:D,2,0)</f>
        <v>0036-0006</v>
      </c>
      <c r="C2165" s="44" t="str">
        <f>VLOOKUP(A2165,'CENTROS DE COSTOS'!A:D,3,0)</f>
        <v>Wompi Oriente</v>
      </c>
      <c r="D2165" s="44">
        <v>73001</v>
      </c>
      <c r="E2165" s="44">
        <v>2949577</v>
      </c>
      <c r="F2165" s="44">
        <v>59527</v>
      </c>
      <c r="G2165" s="44" t="s">
        <v>35</v>
      </c>
      <c r="H2165" s="44" t="s">
        <v>1058</v>
      </c>
      <c r="I2165" s="44" t="s">
        <v>87</v>
      </c>
      <c r="J2165" s="44" t="s">
        <v>4459</v>
      </c>
      <c r="K2165" s="44" t="s">
        <v>1174</v>
      </c>
      <c r="L2165" s="44" t="s">
        <v>9953</v>
      </c>
      <c r="M2165" s="52">
        <v>45959.333333333336</v>
      </c>
      <c r="N2165" s="52">
        <v>45960.455555555556</v>
      </c>
      <c r="O2165" s="44" t="s">
        <v>37</v>
      </c>
      <c r="P2165" s="44" t="s">
        <v>37</v>
      </c>
      <c r="Q2165" s="44" t="s">
        <v>3805</v>
      </c>
      <c r="R2165" s="44" t="s">
        <v>3806</v>
      </c>
      <c r="S2165" s="44" t="s">
        <v>9954</v>
      </c>
      <c r="T2165" s="44" t="s">
        <v>1178</v>
      </c>
      <c r="U2165" s="44">
        <v>48</v>
      </c>
      <c r="V2165" s="44" t="s">
        <v>42</v>
      </c>
      <c r="W2165" s="44" t="str">
        <f>VLOOKUP(D2165,TIPOLOGIA!A:F,6,0)</f>
        <v>TERRESTRE</v>
      </c>
      <c r="X2165" s="44" t="s">
        <v>6472</v>
      </c>
      <c r="Y2165" s="44">
        <v>1</v>
      </c>
      <c r="Z2165" s="63">
        <f>IF(T2165="SOPORTE_TELEFÓNICO",'TARIFAS 2025'!$B$14,IF(V2165="PRINCIPAL",'TARIFAS 2025'!$B$11,IF(V2165="INTERMEDIA",'TARIFAS 2025'!$C$11,IF(V2165="LEJANA",'TARIFAS 2025'!$D$11))))</f>
        <v>31419</v>
      </c>
      <c r="AA2165" s="63">
        <f t="shared" si="34"/>
        <v>31419</v>
      </c>
    </row>
    <row r="2166" spans="1:27" s="35" customFormat="1">
      <c r="A2166" s="44" t="s">
        <v>90</v>
      </c>
      <c r="B2166" s="44" t="str">
        <f>VLOOKUP(A2166,'CENTROS DE COSTOS'!A:D,2,0)</f>
        <v>0036-0005</v>
      </c>
      <c r="C2166" s="44" t="str">
        <f>VLOOKUP(A2166,'CENTROS DE COSTOS'!A:D,3,0)</f>
        <v>Wompi Noroccidente</v>
      </c>
      <c r="D2166" s="44">
        <v>5607</v>
      </c>
      <c r="E2166" s="44">
        <v>2926061</v>
      </c>
      <c r="F2166" s="44">
        <v>36661</v>
      </c>
      <c r="G2166" s="44" t="s">
        <v>35</v>
      </c>
      <c r="H2166" s="44" t="s">
        <v>122</v>
      </c>
      <c r="I2166" s="44" t="s">
        <v>215</v>
      </c>
      <c r="J2166" s="44" t="s">
        <v>9955</v>
      </c>
      <c r="K2166" s="44" t="s">
        <v>1174</v>
      </c>
      <c r="L2166" s="44" t="s">
        <v>9956</v>
      </c>
      <c r="M2166" s="52">
        <v>45953.523611111108</v>
      </c>
      <c r="N2166" s="52">
        <v>45960.463888888888</v>
      </c>
      <c r="O2166" s="44" t="s">
        <v>37</v>
      </c>
      <c r="P2166" s="44" t="s">
        <v>37</v>
      </c>
      <c r="Q2166" s="44" t="s">
        <v>3805</v>
      </c>
      <c r="R2166" s="44" t="s">
        <v>3806</v>
      </c>
      <c r="S2166" s="44" t="s">
        <v>9957</v>
      </c>
      <c r="T2166" s="44" t="s">
        <v>3828</v>
      </c>
      <c r="U2166" s="44">
        <v>24</v>
      </c>
      <c r="V2166" s="44" t="s">
        <v>43</v>
      </c>
      <c r="W2166" s="44" t="str">
        <f>VLOOKUP(D2166,TIPOLOGIA!A:F,6,0)</f>
        <v>TERRESTRE</v>
      </c>
      <c r="X2166" s="44" t="s">
        <v>1491</v>
      </c>
      <c r="Y2166" s="44">
        <v>1</v>
      </c>
      <c r="Z2166" s="63">
        <f>IF(T2166="SOPORTE_TELEFÓNICO",'TARIFAS 2025'!$B$14,IF(V2166="PRINCIPAL",'TARIFAS 2025'!$B$11,IF(V2166="INTERMEDIA",'TARIFAS 2025'!$C$11,IF(V2166="LEJANA",'TARIFAS 2025'!$D$11))))</f>
        <v>36351</v>
      </c>
      <c r="AA2166" s="63">
        <f t="shared" si="34"/>
        <v>36351</v>
      </c>
    </row>
    <row r="2167" spans="1:27" s="35" customFormat="1">
      <c r="A2167" s="44" t="s">
        <v>90</v>
      </c>
      <c r="B2167" s="44" t="str">
        <f>VLOOKUP(A2167,'CENTROS DE COSTOS'!A:D,2,0)</f>
        <v>0036-0005</v>
      </c>
      <c r="C2167" s="44" t="str">
        <f>VLOOKUP(A2167,'CENTROS DE COSTOS'!A:D,3,0)</f>
        <v>Wompi Noroccidente</v>
      </c>
      <c r="D2167" s="44">
        <v>5321</v>
      </c>
      <c r="E2167" s="44">
        <v>2925722</v>
      </c>
      <c r="F2167" s="44">
        <v>69736</v>
      </c>
      <c r="G2167" s="44" t="s">
        <v>35</v>
      </c>
      <c r="H2167" s="44" t="s">
        <v>122</v>
      </c>
      <c r="I2167" s="44" t="s">
        <v>189</v>
      </c>
      <c r="J2167" s="44" t="s">
        <v>9958</v>
      </c>
      <c r="K2167" s="44" t="s">
        <v>1174</v>
      </c>
      <c r="L2167" s="44" t="s">
        <v>9959</v>
      </c>
      <c r="M2167" s="52">
        <v>45953.484027777777</v>
      </c>
      <c r="N2167" s="52">
        <v>45960.464583333334</v>
      </c>
      <c r="O2167" s="44" t="s">
        <v>37</v>
      </c>
      <c r="P2167" s="44" t="s">
        <v>37</v>
      </c>
      <c r="Q2167" s="44" t="s">
        <v>3805</v>
      </c>
      <c r="R2167" s="44" t="s">
        <v>3806</v>
      </c>
      <c r="S2167" s="44" t="s">
        <v>9960</v>
      </c>
      <c r="T2167" s="44" t="s">
        <v>3828</v>
      </c>
      <c r="U2167" s="44">
        <v>32</v>
      </c>
      <c r="V2167" s="44" t="s">
        <v>43</v>
      </c>
      <c r="W2167" s="44" t="str">
        <f>VLOOKUP(D2167,TIPOLOGIA!A:F,6,0)</f>
        <v>TERRESTRE</v>
      </c>
      <c r="X2167" s="44" t="s">
        <v>3837</v>
      </c>
      <c r="Y2167" s="44">
        <v>1</v>
      </c>
      <c r="Z2167" s="63">
        <f>IF(T2167="SOPORTE_TELEFÓNICO",'TARIFAS 2025'!$B$14,IF(V2167="PRINCIPAL",'TARIFAS 2025'!$B$11,IF(V2167="INTERMEDIA",'TARIFAS 2025'!$C$11,IF(V2167="LEJANA",'TARIFAS 2025'!$D$11))))</f>
        <v>36351</v>
      </c>
      <c r="AA2167" s="63">
        <f t="shared" si="34"/>
        <v>36351</v>
      </c>
    </row>
    <row r="2168" spans="1:27" s="35" customFormat="1">
      <c r="A2168" s="44" t="s">
        <v>83</v>
      </c>
      <c r="B2168" s="44" t="str">
        <f>VLOOKUP(A2168,'CENTROS DE COSTOS'!A:D,2,0)</f>
        <v>0036-0007</v>
      </c>
      <c r="C2168" s="44" t="str">
        <f>VLOOKUP(A2168,'CENTROS DE COSTOS'!A:D,3,0)</f>
        <v>Wompi Santander</v>
      </c>
      <c r="D2168" s="44">
        <v>54001</v>
      </c>
      <c r="E2168" s="44">
        <v>2952228</v>
      </c>
      <c r="F2168" s="44">
        <v>79066</v>
      </c>
      <c r="G2168" s="44" t="s">
        <v>35</v>
      </c>
      <c r="H2168" s="44" t="s">
        <v>893</v>
      </c>
      <c r="I2168" s="44" t="s">
        <v>83</v>
      </c>
      <c r="J2168" s="44" t="s">
        <v>9961</v>
      </c>
      <c r="K2168" s="44" t="s">
        <v>1174</v>
      </c>
      <c r="L2168" s="44" t="s">
        <v>9962</v>
      </c>
      <c r="M2168" s="52">
        <v>45959.440972222219</v>
      </c>
      <c r="N2168" s="52">
        <v>45960.466666666667</v>
      </c>
      <c r="O2168" s="44" t="s">
        <v>37</v>
      </c>
      <c r="P2168" s="44" t="s">
        <v>37</v>
      </c>
      <c r="Q2168" s="44" t="s">
        <v>3805</v>
      </c>
      <c r="R2168" s="44" t="s">
        <v>3806</v>
      </c>
      <c r="S2168" s="44" t="s">
        <v>9963</v>
      </c>
      <c r="T2168" s="44" t="s">
        <v>1178</v>
      </c>
      <c r="U2168" s="44">
        <v>16</v>
      </c>
      <c r="V2168" s="44" t="s">
        <v>42</v>
      </c>
      <c r="W2168" s="44" t="str">
        <f>VLOOKUP(D2168,TIPOLOGIA!A:F,6,0)</f>
        <v>TERRESTRE</v>
      </c>
      <c r="X2168" s="44" t="s">
        <v>2496</v>
      </c>
      <c r="Y2168" s="44">
        <v>1</v>
      </c>
      <c r="Z2168" s="63">
        <f>IF(T2168="SOPORTE_TELEFÓNICO",'TARIFAS 2025'!$B$14,IF(V2168="PRINCIPAL",'TARIFAS 2025'!$B$11,IF(V2168="INTERMEDIA",'TARIFAS 2025'!$C$11,IF(V2168="LEJANA",'TARIFAS 2025'!$D$11))))</f>
        <v>31419</v>
      </c>
      <c r="AA2168" s="63">
        <f t="shared" si="34"/>
        <v>31419</v>
      </c>
    </row>
    <row r="2169" spans="1:27" s="35" customFormat="1">
      <c r="A2169" s="44" t="s">
        <v>87</v>
      </c>
      <c r="B2169" s="44" t="str">
        <f>VLOOKUP(A2169,'CENTROS DE COSTOS'!A:D,2,0)</f>
        <v>0036-0006</v>
      </c>
      <c r="C2169" s="44" t="str">
        <f>VLOOKUP(A2169,'CENTROS DE COSTOS'!A:D,3,0)</f>
        <v>Wompi Oriente</v>
      </c>
      <c r="D2169" s="44">
        <v>73001</v>
      </c>
      <c r="E2169" s="44">
        <v>2954995</v>
      </c>
      <c r="F2169" s="44">
        <v>48408</v>
      </c>
      <c r="G2169" s="44" t="s">
        <v>35</v>
      </c>
      <c r="H2169" s="44" t="s">
        <v>1058</v>
      </c>
      <c r="I2169" s="44" t="s">
        <v>87</v>
      </c>
      <c r="J2169" s="44" t="s">
        <v>2248</v>
      </c>
      <c r="K2169" s="44" t="s">
        <v>1174</v>
      </c>
      <c r="L2169" s="44" t="s">
        <v>9964</v>
      </c>
      <c r="M2169" s="52">
        <v>45959.661111111112</v>
      </c>
      <c r="N2169" s="52">
        <v>45960.468055555553</v>
      </c>
      <c r="O2169" s="44" t="s">
        <v>37</v>
      </c>
      <c r="P2169" s="44" t="s">
        <v>37</v>
      </c>
      <c r="Q2169" s="44" t="s">
        <v>3805</v>
      </c>
      <c r="R2169" s="44" t="s">
        <v>3806</v>
      </c>
      <c r="S2169" s="44" t="s">
        <v>9965</v>
      </c>
      <c r="T2169" s="44" t="s">
        <v>1178</v>
      </c>
      <c r="U2169" s="44">
        <v>64</v>
      </c>
      <c r="V2169" s="44" t="s">
        <v>42</v>
      </c>
      <c r="W2169" s="44" t="str">
        <f>VLOOKUP(D2169,TIPOLOGIA!A:F,6,0)</f>
        <v>TERRESTRE</v>
      </c>
      <c r="X2169" s="44" t="s">
        <v>1372</v>
      </c>
      <c r="Y2169" s="44">
        <v>1</v>
      </c>
      <c r="Z2169" s="63">
        <f>IF(T2169="SOPORTE_TELEFÓNICO",'TARIFAS 2025'!$B$14,IF(V2169="PRINCIPAL",'TARIFAS 2025'!$B$11,IF(V2169="INTERMEDIA",'TARIFAS 2025'!$C$11,IF(V2169="LEJANA",'TARIFAS 2025'!$D$11))))</f>
        <v>31419</v>
      </c>
      <c r="AA2169" s="63">
        <f t="shared" si="34"/>
        <v>31419</v>
      </c>
    </row>
    <row r="2170" spans="1:27" s="35" customFormat="1">
      <c r="A2170" s="44" t="s">
        <v>79</v>
      </c>
      <c r="B2170" s="44" t="str">
        <f>VLOOKUP(A2170,'CENTROS DE COSTOS'!A:D,2,0)</f>
        <v>0036-0003</v>
      </c>
      <c r="C2170" s="44" t="str">
        <f>VLOOKUP(A2170,'CENTROS DE COSTOS'!A:D,3,0)</f>
        <v>Wompi Suroccidente</v>
      </c>
      <c r="D2170" s="44">
        <v>76001</v>
      </c>
      <c r="E2170" s="44">
        <v>2952183</v>
      </c>
      <c r="F2170" s="44">
        <v>71390</v>
      </c>
      <c r="G2170" s="44" t="s">
        <v>35</v>
      </c>
      <c r="H2170" s="44" t="s">
        <v>1103</v>
      </c>
      <c r="I2170" s="44" t="s">
        <v>79</v>
      </c>
      <c r="J2170" s="44" t="s">
        <v>3981</v>
      </c>
      <c r="K2170" s="44" t="s">
        <v>1174</v>
      </c>
      <c r="L2170" s="44" t="s">
        <v>9966</v>
      </c>
      <c r="M2170" s="52">
        <v>45959.439583333333</v>
      </c>
      <c r="N2170" s="52">
        <v>45960.46875</v>
      </c>
      <c r="O2170" s="44" t="s">
        <v>37</v>
      </c>
      <c r="P2170" s="44" t="s">
        <v>37</v>
      </c>
      <c r="Q2170" s="44" t="s">
        <v>4094</v>
      </c>
      <c r="R2170" s="44" t="s">
        <v>4095</v>
      </c>
      <c r="S2170" s="44" t="s">
        <v>9967</v>
      </c>
      <c r="T2170" s="44" t="s">
        <v>1178</v>
      </c>
      <c r="U2170" s="44"/>
      <c r="V2170" s="44" t="s">
        <v>42</v>
      </c>
      <c r="W2170" s="44" t="str">
        <f>VLOOKUP(D2170,TIPOLOGIA!A:F,6,0)</f>
        <v>TERRESTRE</v>
      </c>
      <c r="X2170" s="44" t="s">
        <v>1491</v>
      </c>
      <c r="Y2170" s="44">
        <v>1</v>
      </c>
      <c r="Z2170" s="63">
        <f>IF(T2170="SOPORTE_TELEFÓNICO",'TARIFAS 2025'!$B$14,IF(V2170="PRINCIPAL",'TARIFAS 2025'!$B$11,IF(V2170="INTERMEDIA",'TARIFAS 2025'!$C$11,IF(V2170="LEJANA",'TARIFAS 2025'!$D$11))))</f>
        <v>31419</v>
      </c>
      <c r="AA2170" s="63">
        <f t="shared" si="34"/>
        <v>31419</v>
      </c>
    </row>
    <row r="2171" spans="1:27" s="35" customFormat="1">
      <c r="A2171" s="44" t="s">
        <v>79</v>
      </c>
      <c r="B2171" s="44" t="str">
        <f>VLOOKUP(A2171,'CENTROS DE COSTOS'!A:D,2,0)</f>
        <v>0036-0003</v>
      </c>
      <c r="C2171" s="44" t="str">
        <f>VLOOKUP(A2171,'CENTROS DE COSTOS'!A:D,3,0)</f>
        <v>Wompi Suroccidente</v>
      </c>
      <c r="D2171" s="44">
        <v>76001</v>
      </c>
      <c r="E2171" s="44">
        <v>2951235</v>
      </c>
      <c r="F2171" s="44">
        <v>74291</v>
      </c>
      <c r="G2171" s="44" t="s">
        <v>35</v>
      </c>
      <c r="H2171" s="44" t="s">
        <v>1103</v>
      </c>
      <c r="I2171" s="44" t="s">
        <v>79</v>
      </c>
      <c r="J2171" s="44" t="s">
        <v>9968</v>
      </c>
      <c r="K2171" s="44" t="s">
        <v>1174</v>
      </c>
      <c r="L2171" s="44" t="s">
        <v>9969</v>
      </c>
      <c r="M2171" s="52">
        <v>45959.395833333336</v>
      </c>
      <c r="N2171" s="52">
        <v>45960.469444444447</v>
      </c>
      <c r="O2171" s="44" t="s">
        <v>37</v>
      </c>
      <c r="P2171" s="44" t="s">
        <v>37</v>
      </c>
      <c r="Q2171" s="44" t="s">
        <v>3805</v>
      </c>
      <c r="R2171" s="44" t="s">
        <v>3806</v>
      </c>
      <c r="S2171" s="44" t="s">
        <v>9970</v>
      </c>
      <c r="T2171" s="44" t="s">
        <v>1178</v>
      </c>
      <c r="U2171" s="44">
        <v>32</v>
      </c>
      <c r="V2171" s="44" t="s">
        <v>42</v>
      </c>
      <c r="W2171" s="44" t="str">
        <f>VLOOKUP(D2171,TIPOLOGIA!A:F,6,0)</f>
        <v>TERRESTRE</v>
      </c>
      <c r="X2171" s="44" t="s">
        <v>2026</v>
      </c>
      <c r="Y2171" s="44">
        <v>1</v>
      </c>
      <c r="Z2171" s="63">
        <f>IF(T2171="SOPORTE_TELEFÓNICO",'TARIFAS 2025'!$B$14,IF(V2171="PRINCIPAL",'TARIFAS 2025'!$B$11,IF(V2171="INTERMEDIA",'TARIFAS 2025'!$C$11,IF(V2171="LEJANA",'TARIFAS 2025'!$D$11))))</f>
        <v>31419</v>
      </c>
      <c r="AA2171" s="63">
        <f t="shared" si="34"/>
        <v>31419</v>
      </c>
    </row>
    <row r="2172" spans="1:27" s="35" customFormat="1">
      <c r="A2172" s="44" t="s">
        <v>79</v>
      </c>
      <c r="B2172" s="44" t="str">
        <f>VLOOKUP(A2172,'CENTROS DE COSTOS'!A:D,2,0)</f>
        <v>0036-0003</v>
      </c>
      <c r="C2172" s="44" t="str">
        <f>VLOOKUP(A2172,'CENTROS DE COSTOS'!A:D,3,0)</f>
        <v>Wompi Suroccidente</v>
      </c>
      <c r="D2172" s="44">
        <v>76001</v>
      </c>
      <c r="E2172" s="44">
        <v>2954684</v>
      </c>
      <c r="F2172" s="44">
        <v>23119</v>
      </c>
      <c r="G2172" s="44" t="s">
        <v>35</v>
      </c>
      <c r="H2172" s="44" t="s">
        <v>1103</v>
      </c>
      <c r="I2172" s="44" t="s">
        <v>79</v>
      </c>
      <c r="J2172" s="44" t="s">
        <v>9971</v>
      </c>
      <c r="K2172" s="44" t="s">
        <v>1174</v>
      </c>
      <c r="L2172" s="44" t="s">
        <v>9972</v>
      </c>
      <c r="M2172" s="52">
        <v>45959.64166666667</v>
      </c>
      <c r="N2172" s="52">
        <v>45960.47152777778</v>
      </c>
      <c r="O2172" s="44" t="s">
        <v>37</v>
      </c>
      <c r="P2172" s="44" t="s">
        <v>37</v>
      </c>
      <c r="Q2172" s="44" t="s">
        <v>3805</v>
      </c>
      <c r="R2172" s="44" t="s">
        <v>3806</v>
      </c>
      <c r="S2172" s="44" t="s">
        <v>9973</v>
      </c>
      <c r="T2172" s="44" t="s">
        <v>1178</v>
      </c>
      <c r="U2172" s="44">
        <v>56</v>
      </c>
      <c r="V2172" s="44" t="s">
        <v>42</v>
      </c>
      <c r="W2172" s="44" t="str">
        <f>VLOOKUP(D2172,TIPOLOGIA!A:F,6,0)</f>
        <v>TERRESTRE</v>
      </c>
      <c r="X2172" s="44" t="s">
        <v>1554</v>
      </c>
      <c r="Y2172" s="44">
        <v>1</v>
      </c>
      <c r="Z2172" s="63">
        <f>IF(T2172="SOPORTE_TELEFÓNICO",'TARIFAS 2025'!$B$14,IF(V2172="PRINCIPAL",'TARIFAS 2025'!$B$11,IF(V2172="INTERMEDIA",'TARIFAS 2025'!$C$11,IF(V2172="LEJANA",'TARIFAS 2025'!$D$11))))</f>
        <v>31419</v>
      </c>
      <c r="AA2172" s="63">
        <f t="shared" si="34"/>
        <v>31419</v>
      </c>
    </row>
    <row r="2173" spans="1:27" s="35" customFormat="1">
      <c r="A2173" s="44" t="s">
        <v>94</v>
      </c>
      <c r="B2173" s="44" t="str">
        <f>VLOOKUP(A2173,'CENTROS DE COSTOS'!A:D,2,0)</f>
        <v>0036-0002</v>
      </c>
      <c r="C2173" s="44" t="str">
        <f>VLOOKUP(A2173,'CENTROS DE COSTOS'!A:D,3,0)</f>
        <v>Wompi Eje Cafetero</v>
      </c>
      <c r="D2173" s="44">
        <v>63001</v>
      </c>
      <c r="E2173" s="44">
        <v>2952639</v>
      </c>
      <c r="F2173" s="44">
        <v>39924</v>
      </c>
      <c r="G2173" s="44" t="s">
        <v>35</v>
      </c>
      <c r="H2173" s="44" t="s">
        <v>941</v>
      </c>
      <c r="I2173" s="44" t="s">
        <v>124</v>
      </c>
      <c r="J2173" s="44" t="s">
        <v>9974</v>
      </c>
      <c r="K2173" s="44" t="s">
        <v>1174</v>
      </c>
      <c r="L2173" s="44" t="s">
        <v>9975</v>
      </c>
      <c r="M2173" s="52">
        <v>45959.463194444441</v>
      </c>
      <c r="N2173" s="52">
        <v>45960.472916666666</v>
      </c>
      <c r="O2173" s="44" t="s">
        <v>37</v>
      </c>
      <c r="P2173" s="44" t="s">
        <v>37</v>
      </c>
      <c r="Q2173" s="44" t="s">
        <v>3805</v>
      </c>
      <c r="R2173" s="44" t="s">
        <v>3806</v>
      </c>
      <c r="S2173" s="44" t="s">
        <v>9976</v>
      </c>
      <c r="T2173" s="44" t="s">
        <v>1178</v>
      </c>
      <c r="U2173" s="44">
        <v>56</v>
      </c>
      <c r="V2173" s="44" t="s">
        <v>43</v>
      </c>
      <c r="W2173" s="44" t="str">
        <f>VLOOKUP(D2173,TIPOLOGIA!A:F,6,0)</f>
        <v>TERRESTRE</v>
      </c>
      <c r="X2173" s="44" t="s">
        <v>1554</v>
      </c>
      <c r="Y2173" s="44">
        <v>1</v>
      </c>
      <c r="Z2173" s="63">
        <f>IF(T2173="SOPORTE_TELEFÓNICO",'TARIFAS 2025'!$B$14,IF(V2173="PRINCIPAL",'TARIFAS 2025'!$B$11,IF(V2173="INTERMEDIA",'TARIFAS 2025'!$C$11,IF(V2173="LEJANA",'TARIFAS 2025'!$D$11))))</f>
        <v>36351</v>
      </c>
      <c r="AA2173" s="63">
        <f t="shared" si="34"/>
        <v>36351</v>
      </c>
    </row>
    <row r="2174" spans="1:27" s="35" customFormat="1">
      <c r="A2174" s="44" t="s">
        <v>70</v>
      </c>
      <c r="B2174" s="44" t="str">
        <f>VLOOKUP(A2174,'CENTROS DE COSTOS'!A:D,2,0)</f>
        <v>0036-0001</v>
      </c>
      <c r="C2174" s="44" t="str">
        <f>VLOOKUP(A2174,'CENTROS DE COSTOS'!A:D,3,0)</f>
        <v>Wompi Costa</v>
      </c>
      <c r="D2174" s="44">
        <v>8001</v>
      </c>
      <c r="E2174" s="44">
        <v>2955449</v>
      </c>
      <c r="F2174" s="44">
        <v>78785</v>
      </c>
      <c r="G2174" s="44" t="s">
        <v>35</v>
      </c>
      <c r="H2174" s="44" t="s">
        <v>255</v>
      </c>
      <c r="I2174" s="44" t="s">
        <v>70</v>
      </c>
      <c r="J2174" s="44" t="s">
        <v>9977</v>
      </c>
      <c r="K2174" s="44" t="s">
        <v>1174</v>
      </c>
      <c r="L2174" s="44" t="s">
        <v>9978</v>
      </c>
      <c r="M2174" s="52">
        <v>45959.691666666666</v>
      </c>
      <c r="N2174" s="52">
        <v>45960.48541666667</v>
      </c>
      <c r="O2174" s="44" t="s">
        <v>37</v>
      </c>
      <c r="P2174" s="44" t="s">
        <v>37</v>
      </c>
      <c r="Q2174" s="44" t="s">
        <v>3805</v>
      </c>
      <c r="R2174" s="44" t="s">
        <v>3806</v>
      </c>
      <c r="S2174" s="44" t="s">
        <v>9979</v>
      </c>
      <c r="T2174" s="44" t="s">
        <v>1178</v>
      </c>
      <c r="U2174" s="44">
        <v>16</v>
      </c>
      <c r="V2174" s="44" t="s">
        <v>42</v>
      </c>
      <c r="W2174" s="44" t="str">
        <f>VLOOKUP(D2174,TIPOLOGIA!A:F,6,0)</f>
        <v>TERRESTRE</v>
      </c>
      <c r="X2174" s="44" t="s">
        <v>1874</v>
      </c>
      <c r="Y2174" s="44">
        <v>1</v>
      </c>
      <c r="Z2174" s="63">
        <f>IF(T2174="SOPORTE_TELEFÓNICO",'TARIFAS 2025'!$B$14,IF(V2174="PRINCIPAL",'TARIFAS 2025'!$B$11,IF(V2174="INTERMEDIA",'TARIFAS 2025'!$C$11,IF(V2174="LEJANA",'TARIFAS 2025'!$D$11))))</f>
        <v>31419</v>
      </c>
      <c r="AA2174" s="63">
        <f t="shared" ref="AA2174:AA2237" si="35">Z2174*Y2174</f>
        <v>31419</v>
      </c>
    </row>
    <row r="2175" spans="1:27" s="35" customFormat="1">
      <c r="A2175" s="44" t="s">
        <v>73</v>
      </c>
      <c r="B2175" s="44" t="str">
        <f>VLOOKUP(A2175,'CENTROS DE COSTOS'!A:D,2,0)</f>
        <v>0036-0004</v>
      </c>
      <c r="C2175" s="44" t="str">
        <f>VLOOKUP(A2175,'CENTROS DE COSTOS'!A:D,3,0)</f>
        <v>Wompi Centro</v>
      </c>
      <c r="D2175" s="44">
        <v>11001</v>
      </c>
      <c r="E2175" s="44">
        <v>2936361</v>
      </c>
      <c r="F2175" s="44">
        <v>75485</v>
      </c>
      <c r="G2175" s="44" t="s">
        <v>35</v>
      </c>
      <c r="H2175" s="44" t="s">
        <v>620</v>
      </c>
      <c r="I2175" s="44" t="s">
        <v>2057</v>
      </c>
      <c r="J2175" s="44" t="s">
        <v>9980</v>
      </c>
      <c r="K2175" s="44" t="s">
        <v>1174</v>
      </c>
      <c r="L2175" s="44" t="s">
        <v>9981</v>
      </c>
      <c r="M2175" s="52">
        <v>45957.333333333336</v>
      </c>
      <c r="N2175" s="52">
        <v>45960.486111111109</v>
      </c>
      <c r="O2175" s="44" t="s">
        <v>37</v>
      </c>
      <c r="P2175" s="44" t="s">
        <v>37</v>
      </c>
      <c r="Q2175" s="44" t="s">
        <v>3805</v>
      </c>
      <c r="R2175" s="44" t="s">
        <v>3806</v>
      </c>
      <c r="S2175" s="44" t="s">
        <v>9982</v>
      </c>
      <c r="T2175" s="44" t="s">
        <v>1178</v>
      </c>
      <c r="U2175" s="44">
        <v>16</v>
      </c>
      <c r="V2175" s="44" t="s">
        <v>42</v>
      </c>
      <c r="W2175" s="44" t="str">
        <f>VLOOKUP(D2175,TIPOLOGIA!A:F,6,0)</f>
        <v>TERRESTRE</v>
      </c>
      <c r="X2175" s="44" t="s">
        <v>3658</v>
      </c>
      <c r="Y2175" s="44">
        <v>1</v>
      </c>
      <c r="Z2175" s="63">
        <f>IF(T2175="SOPORTE_TELEFÓNICO",'TARIFAS 2025'!$B$14,IF(V2175="PRINCIPAL",'TARIFAS 2025'!$B$11,IF(V2175="INTERMEDIA",'TARIFAS 2025'!$C$11,IF(V2175="LEJANA",'TARIFAS 2025'!$D$11))))</f>
        <v>31419</v>
      </c>
      <c r="AA2175" s="63">
        <f t="shared" si="35"/>
        <v>31419</v>
      </c>
    </row>
    <row r="2176" spans="1:27" s="35" customFormat="1">
      <c r="A2176" s="44" t="s">
        <v>91</v>
      </c>
      <c r="B2176" s="44" t="str">
        <f>VLOOKUP(A2176,'CENTROS DE COSTOS'!A:D,2,0)</f>
        <v>0036-0001</v>
      </c>
      <c r="C2176" s="44" t="str">
        <f>VLOOKUP(A2176,'CENTROS DE COSTOS'!A:D,3,0)</f>
        <v>Wompi Costa</v>
      </c>
      <c r="D2176" s="44">
        <v>23162</v>
      </c>
      <c r="E2176" s="44">
        <v>2946144</v>
      </c>
      <c r="F2176" s="44">
        <v>79762</v>
      </c>
      <c r="G2176" s="44" t="s">
        <v>35</v>
      </c>
      <c r="H2176" s="44" t="s">
        <v>278</v>
      </c>
      <c r="I2176" s="44" t="s">
        <v>597</v>
      </c>
      <c r="J2176" s="44" t="s">
        <v>9983</v>
      </c>
      <c r="K2176" s="44" t="s">
        <v>1174</v>
      </c>
      <c r="L2176" s="44" t="s">
        <v>9984</v>
      </c>
      <c r="M2176" s="52">
        <v>45958.470138888886</v>
      </c>
      <c r="N2176" s="52">
        <v>45960.495138888888</v>
      </c>
      <c r="O2176" s="44" t="s">
        <v>37</v>
      </c>
      <c r="P2176" s="44" t="s">
        <v>37</v>
      </c>
      <c r="Q2176" s="44" t="s">
        <v>3805</v>
      </c>
      <c r="R2176" s="44" t="s">
        <v>3806</v>
      </c>
      <c r="S2176" s="44" t="s">
        <v>9985</v>
      </c>
      <c r="T2176" s="44" t="s">
        <v>1178</v>
      </c>
      <c r="U2176" s="44">
        <v>16</v>
      </c>
      <c r="V2176" s="44" t="s">
        <v>42</v>
      </c>
      <c r="W2176" s="44" t="str">
        <f>VLOOKUP(D2176,TIPOLOGIA!A:F,6,0)</f>
        <v>TERRESTRE</v>
      </c>
      <c r="X2176" s="44" t="s">
        <v>3483</v>
      </c>
      <c r="Y2176" s="44">
        <v>1</v>
      </c>
      <c r="Z2176" s="63">
        <f>IF(T2176="SOPORTE_TELEFÓNICO",'TARIFAS 2025'!$B$14,IF(V2176="PRINCIPAL",'TARIFAS 2025'!$B$11,IF(V2176="INTERMEDIA",'TARIFAS 2025'!$C$11,IF(V2176="LEJANA",'TARIFAS 2025'!$D$11))))</f>
        <v>31419</v>
      </c>
      <c r="AA2176" s="63">
        <f t="shared" si="35"/>
        <v>31419</v>
      </c>
    </row>
    <row r="2177" spans="1:27" s="35" customFormat="1">
      <c r="A2177" s="44" t="s">
        <v>79</v>
      </c>
      <c r="B2177" s="44" t="str">
        <f>VLOOKUP(A2177,'CENTROS DE COSTOS'!A:D,2,0)</f>
        <v>0036-0003</v>
      </c>
      <c r="C2177" s="44" t="str">
        <f>VLOOKUP(A2177,'CENTROS DE COSTOS'!A:D,3,0)</f>
        <v>Wompi Suroccidente</v>
      </c>
      <c r="D2177" s="44">
        <v>76001</v>
      </c>
      <c r="E2177" s="44">
        <v>2948504</v>
      </c>
      <c r="F2177" s="44">
        <v>67537</v>
      </c>
      <c r="G2177" s="44" t="s">
        <v>35</v>
      </c>
      <c r="H2177" s="44" t="s">
        <v>1103</v>
      </c>
      <c r="I2177" s="44" t="s">
        <v>79</v>
      </c>
      <c r="J2177" s="44" t="s">
        <v>9986</v>
      </c>
      <c r="K2177" s="44" t="s">
        <v>1174</v>
      </c>
      <c r="L2177" s="44" t="s">
        <v>9987</v>
      </c>
      <c r="M2177" s="52">
        <v>45958.647222222222</v>
      </c>
      <c r="N2177" s="52">
        <v>45960.506944444445</v>
      </c>
      <c r="O2177" s="44" t="s">
        <v>37</v>
      </c>
      <c r="P2177" s="44" t="s">
        <v>37</v>
      </c>
      <c r="Q2177" s="44" t="s">
        <v>3805</v>
      </c>
      <c r="R2177" s="44" t="s">
        <v>3806</v>
      </c>
      <c r="S2177" s="44" t="s">
        <v>9988</v>
      </c>
      <c r="T2177" s="44" t="s">
        <v>1178</v>
      </c>
      <c r="U2177" s="44">
        <v>24</v>
      </c>
      <c r="V2177" s="44" t="s">
        <v>42</v>
      </c>
      <c r="W2177" s="44" t="str">
        <f>VLOOKUP(D2177,TIPOLOGIA!A:F,6,0)</f>
        <v>TERRESTRE</v>
      </c>
      <c r="X2177" s="44" t="s">
        <v>1229</v>
      </c>
      <c r="Y2177" s="44">
        <v>1</v>
      </c>
      <c r="Z2177" s="63">
        <f>IF(T2177="SOPORTE_TELEFÓNICO",'TARIFAS 2025'!$B$14,IF(V2177="PRINCIPAL",'TARIFAS 2025'!$B$11,IF(V2177="INTERMEDIA",'TARIFAS 2025'!$C$11,IF(V2177="LEJANA",'TARIFAS 2025'!$D$11))))</f>
        <v>31419</v>
      </c>
      <c r="AA2177" s="63">
        <f t="shared" si="35"/>
        <v>31419</v>
      </c>
    </row>
    <row r="2178" spans="1:27" s="35" customFormat="1">
      <c r="A2178" s="44" t="s">
        <v>88</v>
      </c>
      <c r="B2178" s="44" t="str">
        <f>VLOOKUP(A2178,'CENTROS DE COSTOS'!A:D,2,0)</f>
        <v>0036-0002</v>
      </c>
      <c r="C2178" s="44" t="str">
        <f>VLOOKUP(A2178,'CENTROS DE COSTOS'!A:D,3,0)</f>
        <v>Wompi Eje Cafetero</v>
      </c>
      <c r="D2178" s="44">
        <v>17001</v>
      </c>
      <c r="E2178" s="44">
        <v>2939862</v>
      </c>
      <c r="F2178" s="44">
        <v>49198</v>
      </c>
      <c r="G2178" s="44" t="s">
        <v>35</v>
      </c>
      <c r="H2178" s="44" t="s">
        <v>128</v>
      </c>
      <c r="I2178" s="44" t="s">
        <v>88</v>
      </c>
      <c r="J2178" s="44" t="s">
        <v>9989</v>
      </c>
      <c r="K2178" s="44" t="s">
        <v>1174</v>
      </c>
      <c r="L2178" s="44" t="s">
        <v>9990</v>
      </c>
      <c r="M2178" s="52">
        <v>45957.495138888888</v>
      </c>
      <c r="N2178" s="52">
        <v>45960.508333333331</v>
      </c>
      <c r="O2178" s="44" t="s">
        <v>37</v>
      </c>
      <c r="P2178" s="44" t="s">
        <v>37</v>
      </c>
      <c r="Q2178" s="44" t="s">
        <v>3805</v>
      </c>
      <c r="R2178" s="44" t="s">
        <v>3806</v>
      </c>
      <c r="S2178" s="44" t="s">
        <v>9952</v>
      </c>
      <c r="T2178" s="44" t="s">
        <v>1178</v>
      </c>
      <c r="U2178" s="44">
        <v>32</v>
      </c>
      <c r="V2178" s="44" t="s">
        <v>42</v>
      </c>
      <c r="W2178" s="44" t="str">
        <f>VLOOKUP(D2178,TIPOLOGIA!A:F,6,0)</f>
        <v>TERRESTRE</v>
      </c>
      <c r="X2178" s="44" t="s">
        <v>1554</v>
      </c>
      <c r="Y2178" s="44">
        <v>1</v>
      </c>
      <c r="Z2178" s="63">
        <f>IF(T2178="SOPORTE_TELEFÓNICO",'TARIFAS 2025'!$B$14,IF(V2178="PRINCIPAL",'TARIFAS 2025'!$B$11,IF(V2178="INTERMEDIA",'TARIFAS 2025'!$C$11,IF(V2178="LEJANA",'TARIFAS 2025'!$D$11))))</f>
        <v>31419</v>
      </c>
      <c r="AA2178" s="63">
        <f t="shared" si="35"/>
        <v>31419</v>
      </c>
    </row>
    <row r="2179" spans="1:27" s="35" customFormat="1">
      <c r="A2179" s="44" t="s">
        <v>79</v>
      </c>
      <c r="B2179" s="44" t="str">
        <f>VLOOKUP(A2179,'CENTROS DE COSTOS'!A:D,2,0)</f>
        <v>0036-0003</v>
      </c>
      <c r="C2179" s="44" t="str">
        <f>VLOOKUP(A2179,'CENTROS DE COSTOS'!A:D,3,0)</f>
        <v>Wompi Suroccidente</v>
      </c>
      <c r="D2179" s="44">
        <v>76001</v>
      </c>
      <c r="E2179" s="44">
        <v>2949474</v>
      </c>
      <c r="F2179" s="44">
        <v>79987</v>
      </c>
      <c r="G2179" s="44" t="s">
        <v>35</v>
      </c>
      <c r="H2179" s="44" t="s">
        <v>1103</v>
      </c>
      <c r="I2179" s="44" t="s">
        <v>79</v>
      </c>
      <c r="J2179" s="44" t="s">
        <v>9991</v>
      </c>
      <c r="K2179" s="44" t="s">
        <v>1174</v>
      </c>
      <c r="L2179" s="44" t="s">
        <v>9992</v>
      </c>
      <c r="M2179" s="52">
        <v>45959.333333333336</v>
      </c>
      <c r="N2179" s="52">
        <v>45960.509027777778</v>
      </c>
      <c r="O2179" s="44" t="s">
        <v>37</v>
      </c>
      <c r="P2179" s="44" t="s">
        <v>37</v>
      </c>
      <c r="Q2179" s="44" t="s">
        <v>3805</v>
      </c>
      <c r="R2179" s="44" t="s">
        <v>3806</v>
      </c>
      <c r="S2179" s="44" t="s">
        <v>9993</v>
      </c>
      <c r="T2179" s="44" t="s">
        <v>1178</v>
      </c>
      <c r="U2179" s="44">
        <v>32</v>
      </c>
      <c r="V2179" s="44" t="s">
        <v>42</v>
      </c>
      <c r="W2179" s="44" t="str">
        <f>VLOOKUP(D2179,TIPOLOGIA!A:F,6,0)</f>
        <v>TERRESTRE</v>
      </c>
      <c r="X2179" s="44" t="s">
        <v>6472</v>
      </c>
      <c r="Y2179" s="44">
        <v>1</v>
      </c>
      <c r="Z2179" s="63">
        <f>IF(T2179="SOPORTE_TELEFÓNICO",'TARIFAS 2025'!$B$14,IF(V2179="PRINCIPAL",'TARIFAS 2025'!$B$11,IF(V2179="INTERMEDIA",'TARIFAS 2025'!$C$11,IF(V2179="LEJANA",'TARIFAS 2025'!$D$11))))</f>
        <v>31419</v>
      </c>
      <c r="AA2179" s="63">
        <f t="shared" si="35"/>
        <v>31419</v>
      </c>
    </row>
    <row r="2180" spans="1:27" s="35" customFormat="1">
      <c r="A2180" s="44" t="s">
        <v>83</v>
      </c>
      <c r="B2180" s="44" t="str">
        <f>VLOOKUP(A2180,'CENTROS DE COSTOS'!A:D,2,0)</f>
        <v>0036-0007</v>
      </c>
      <c r="C2180" s="44" t="str">
        <f>VLOOKUP(A2180,'CENTROS DE COSTOS'!A:D,3,0)</f>
        <v>Wompi Santander</v>
      </c>
      <c r="D2180" s="44">
        <v>54001</v>
      </c>
      <c r="E2180" s="44">
        <v>2944031</v>
      </c>
      <c r="F2180" s="44">
        <v>74277</v>
      </c>
      <c r="G2180" s="44" t="s">
        <v>35</v>
      </c>
      <c r="H2180" s="44" t="s">
        <v>893</v>
      </c>
      <c r="I2180" s="44" t="s">
        <v>83</v>
      </c>
      <c r="J2180" s="44" t="s">
        <v>9994</v>
      </c>
      <c r="K2180" s="44" t="s">
        <v>1174</v>
      </c>
      <c r="L2180" s="44" t="s">
        <v>9995</v>
      </c>
      <c r="M2180" s="52">
        <v>45958.352777777778</v>
      </c>
      <c r="N2180" s="52">
        <v>45960.511111111111</v>
      </c>
      <c r="O2180" s="44" t="s">
        <v>37</v>
      </c>
      <c r="P2180" s="44" t="s">
        <v>37</v>
      </c>
      <c r="Q2180" s="44" t="s">
        <v>3805</v>
      </c>
      <c r="R2180" s="44" t="s">
        <v>3806</v>
      </c>
      <c r="S2180" s="44" t="s">
        <v>9996</v>
      </c>
      <c r="T2180" s="44" t="s">
        <v>1178</v>
      </c>
      <c r="U2180" s="44">
        <v>24</v>
      </c>
      <c r="V2180" s="44" t="s">
        <v>42</v>
      </c>
      <c r="W2180" s="44" t="str">
        <f>VLOOKUP(D2180,TIPOLOGIA!A:F,6,0)</f>
        <v>TERRESTRE</v>
      </c>
      <c r="X2180" s="44" t="s">
        <v>6708</v>
      </c>
      <c r="Y2180" s="44">
        <v>1</v>
      </c>
      <c r="Z2180" s="63">
        <f>IF(T2180="SOPORTE_TELEFÓNICO",'TARIFAS 2025'!$B$14,IF(V2180="PRINCIPAL",'TARIFAS 2025'!$B$11,IF(V2180="INTERMEDIA",'TARIFAS 2025'!$C$11,IF(V2180="LEJANA",'TARIFAS 2025'!$D$11))))</f>
        <v>31419</v>
      </c>
      <c r="AA2180" s="63">
        <f t="shared" si="35"/>
        <v>31419</v>
      </c>
    </row>
    <row r="2181" spans="1:27" s="35" customFormat="1">
      <c r="A2181" s="44" t="s">
        <v>99</v>
      </c>
      <c r="B2181" s="44" t="str">
        <f>VLOOKUP(A2181,'CENTROS DE COSTOS'!A:D,2,0)</f>
        <v>0036-0001</v>
      </c>
      <c r="C2181" s="44" t="str">
        <f>VLOOKUP(A2181,'CENTROS DE COSTOS'!A:D,3,0)</f>
        <v>Wompi Costa</v>
      </c>
      <c r="D2181" s="44">
        <v>20001</v>
      </c>
      <c r="E2181" s="44">
        <v>2956151</v>
      </c>
      <c r="F2181" s="44">
        <v>81450</v>
      </c>
      <c r="G2181" s="44" t="s">
        <v>35</v>
      </c>
      <c r="H2181" s="44" t="s">
        <v>538</v>
      </c>
      <c r="I2181" s="44" t="s">
        <v>99</v>
      </c>
      <c r="J2181" s="44" t="s">
        <v>9997</v>
      </c>
      <c r="K2181" s="44" t="s">
        <v>1174</v>
      </c>
      <c r="L2181" s="44" t="s">
        <v>9998</v>
      </c>
      <c r="M2181" s="52">
        <v>45960.333333333336</v>
      </c>
      <c r="N2181" s="52">
        <v>45960.512499999997</v>
      </c>
      <c r="O2181" s="44" t="s">
        <v>37</v>
      </c>
      <c r="P2181" s="44" t="s">
        <v>37</v>
      </c>
      <c r="Q2181" s="44" t="s">
        <v>3805</v>
      </c>
      <c r="R2181" s="44" t="s">
        <v>3806</v>
      </c>
      <c r="S2181" s="44" t="s">
        <v>9999</v>
      </c>
      <c r="T2181" s="44" t="s">
        <v>1178</v>
      </c>
      <c r="U2181" s="44">
        <v>16</v>
      </c>
      <c r="V2181" s="44" t="s">
        <v>42</v>
      </c>
      <c r="W2181" s="44" t="str">
        <f>VLOOKUP(D2181,TIPOLOGIA!A:F,6,0)</f>
        <v>TERRESTRE</v>
      </c>
      <c r="X2181" s="44" t="s">
        <v>2221</v>
      </c>
      <c r="Y2181" s="44">
        <v>1</v>
      </c>
      <c r="Z2181" s="63">
        <f>IF(T2181="SOPORTE_TELEFÓNICO",'TARIFAS 2025'!$B$14,IF(V2181="PRINCIPAL",'TARIFAS 2025'!$B$11,IF(V2181="INTERMEDIA",'TARIFAS 2025'!$C$11,IF(V2181="LEJANA",'TARIFAS 2025'!$D$11))))</f>
        <v>31419</v>
      </c>
      <c r="AA2181" s="63">
        <f t="shared" si="35"/>
        <v>31419</v>
      </c>
    </row>
    <row r="2182" spans="1:27" s="35" customFormat="1">
      <c r="A2182" s="44" t="s">
        <v>79</v>
      </c>
      <c r="B2182" s="44" t="str">
        <f>VLOOKUP(A2182,'CENTROS DE COSTOS'!A:D,2,0)</f>
        <v>0036-0003</v>
      </c>
      <c r="C2182" s="44" t="str">
        <f>VLOOKUP(A2182,'CENTROS DE COSTOS'!A:D,3,0)</f>
        <v>Wompi Suroccidente</v>
      </c>
      <c r="D2182" s="44">
        <v>76001</v>
      </c>
      <c r="E2182" s="44">
        <v>2949930</v>
      </c>
      <c r="F2182" s="44">
        <v>67225</v>
      </c>
      <c r="G2182" s="44" t="s">
        <v>35</v>
      </c>
      <c r="H2182" s="44" t="s">
        <v>1103</v>
      </c>
      <c r="I2182" s="44" t="s">
        <v>79</v>
      </c>
      <c r="J2182" s="44" t="s">
        <v>10000</v>
      </c>
      <c r="K2182" s="44" t="s">
        <v>1174</v>
      </c>
      <c r="L2182" s="44" t="s">
        <v>10001</v>
      </c>
      <c r="M2182" s="52">
        <v>45959.333333333336</v>
      </c>
      <c r="N2182" s="52">
        <v>45960.515972222223</v>
      </c>
      <c r="O2182" s="44" t="s">
        <v>37</v>
      </c>
      <c r="P2182" s="44" t="s">
        <v>37</v>
      </c>
      <c r="Q2182" s="44" t="s">
        <v>3805</v>
      </c>
      <c r="R2182" s="44" t="s">
        <v>3806</v>
      </c>
      <c r="S2182" s="44" t="s">
        <v>10002</v>
      </c>
      <c r="T2182" s="44" t="s">
        <v>1178</v>
      </c>
      <c r="U2182" s="44">
        <v>32</v>
      </c>
      <c r="V2182" s="44" t="s">
        <v>42</v>
      </c>
      <c r="W2182" s="44" t="str">
        <f>VLOOKUP(D2182,TIPOLOGIA!A:F,6,0)</f>
        <v>TERRESTRE</v>
      </c>
      <c r="X2182" s="44" t="s">
        <v>1407</v>
      </c>
      <c r="Y2182" s="44">
        <v>1</v>
      </c>
      <c r="Z2182" s="63">
        <f>IF(T2182="SOPORTE_TELEFÓNICO",'TARIFAS 2025'!$B$14,IF(V2182="PRINCIPAL",'TARIFAS 2025'!$B$11,IF(V2182="INTERMEDIA",'TARIFAS 2025'!$C$11,IF(V2182="LEJANA",'TARIFAS 2025'!$D$11))))</f>
        <v>31419</v>
      </c>
      <c r="AA2182" s="63">
        <f t="shared" si="35"/>
        <v>31419</v>
      </c>
    </row>
    <row r="2183" spans="1:27" s="35" customFormat="1">
      <c r="A2183" s="44" t="s">
        <v>70</v>
      </c>
      <c r="B2183" s="44" t="str">
        <f>VLOOKUP(A2183,'CENTROS DE COSTOS'!A:D,2,0)</f>
        <v>0036-0001</v>
      </c>
      <c r="C2183" s="44" t="str">
        <f>VLOOKUP(A2183,'CENTROS DE COSTOS'!A:D,3,0)</f>
        <v>Wompi Costa</v>
      </c>
      <c r="D2183" s="44">
        <v>8001</v>
      </c>
      <c r="E2183" s="44">
        <v>2946985</v>
      </c>
      <c r="F2183" s="44">
        <v>57042</v>
      </c>
      <c r="G2183" s="44" t="s">
        <v>35</v>
      </c>
      <c r="H2183" s="44" t="s">
        <v>255</v>
      </c>
      <c r="I2183" s="44" t="s">
        <v>70</v>
      </c>
      <c r="J2183" s="44" t="s">
        <v>10003</v>
      </c>
      <c r="K2183" s="44" t="s">
        <v>1174</v>
      </c>
      <c r="L2183" s="44" t="s">
        <v>10004</v>
      </c>
      <c r="M2183" s="52">
        <v>45958.535416666666</v>
      </c>
      <c r="N2183" s="52">
        <v>45960.51666666667</v>
      </c>
      <c r="O2183" s="44" t="s">
        <v>37</v>
      </c>
      <c r="P2183" s="44" t="s">
        <v>37</v>
      </c>
      <c r="Q2183" s="44" t="s">
        <v>3805</v>
      </c>
      <c r="R2183" s="44" t="s">
        <v>3806</v>
      </c>
      <c r="S2183" s="44" t="s">
        <v>10005</v>
      </c>
      <c r="T2183" s="44" t="s">
        <v>1178</v>
      </c>
      <c r="U2183" s="44">
        <v>64</v>
      </c>
      <c r="V2183" s="44" t="s">
        <v>42</v>
      </c>
      <c r="W2183" s="44" t="str">
        <f>VLOOKUP(D2183,TIPOLOGIA!A:F,6,0)</f>
        <v>TERRESTRE</v>
      </c>
      <c r="X2183" s="44" t="s">
        <v>6708</v>
      </c>
      <c r="Y2183" s="44">
        <v>1</v>
      </c>
      <c r="Z2183" s="63">
        <f>IF(T2183="SOPORTE_TELEFÓNICO",'TARIFAS 2025'!$B$14,IF(V2183="PRINCIPAL",'TARIFAS 2025'!$B$11,IF(V2183="INTERMEDIA",'TARIFAS 2025'!$C$11,IF(V2183="LEJANA",'TARIFAS 2025'!$D$11))))</f>
        <v>31419</v>
      </c>
      <c r="AA2183" s="63">
        <f t="shared" si="35"/>
        <v>31419</v>
      </c>
    </row>
    <row r="2184" spans="1:27" s="35" customFormat="1">
      <c r="A2184" s="44" t="s">
        <v>82</v>
      </c>
      <c r="B2184" s="44" t="str">
        <f>VLOOKUP(A2184,'CENTROS DE COSTOS'!A:D,2,0)</f>
        <v>0036-0001</v>
      </c>
      <c r="C2184" s="44" t="str">
        <f>VLOOKUP(A2184,'CENTROS DE COSTOS'!A:D,3,0)</f>
        <v>Wompi Costa</v>
      </c>
      <c r="D2184" s="44">
        <v>13001</v>
      </c>
      <c r="E2184" s="44">
        <v>2926178</v>
      </c>
      <c r="F2184" s="44">
        <v>54818</v>
      </c>
      <c r="G2184" s="44" t="s">
        <v>35</v>
      </c>
      <c r="H2184" s="44" t="s">
        <v>277</v>
      </c>
      <c r="I2184" s="44" t="s">
        <v>82</v>
      </c>
      <c r="J2184" s="44" t="s">
        <v>10006</v>
      </c>
      <c r="K2184" s="44" t="s">
        <v>1174</v>
      </c>
      <c r="L2184" s="44" t="s">
        <v>10007</v>
      </c>
      <c r="M2184" s="52">
        <v>45953.554166666669</v>
      </c>
      <c r="N2184" s="52">
        <v>45960.517361111109</v>
      </c>
      <c r="O2184" s="44" t="s">
        <v>37</v>
      </c>
      <c r="P2184" s="44" t="s">
        <v>37</v>
      </c>
      <c r="Q2184" s="44" t="s">
        <v>3805</v>
      </c>
      <c r="R2184" s="44" t="s">
        <v>3806</v>
      </c>
      <c r="S2184" s="44" t="s">
        <v>10008</v>
      </c>
      <c r="T2184" s="44" t="s">
        <v>1178</v>
      </c>
      <c r="U2184" s="44">
        <v>64</v>
      </c>
      <c r="V2184" s="44" t="s">
        <v>42</v>
      </c>
      <c r="W2184" s="44" t="str">
        <f>VLOOKUP(D2184,TIPOLOGIA!A:F,6,0)</f>
        <v>TERRESTRE</v>
      </c>
      <c r="X2184" s="44" t="s">
        <v>4388</v>
      </c>
      <c r="Y2184" s="44">
        <v>1</v>
      </c>
      <c r="Z2184" s="63">
        <f>IF(T2184="SOPORTE_TELEFÓNICO",'TARIFAS 2025'!$B$14,IF(V2184="PRINCIPAL",'TARIFAS 2025'!$B$11,IF(V2184="INTERMEDIA",'TARIFAS 2025'!$C$11,IF(V2184="LEJANA",'TARIFAS 2025'!$D$11))))</f>
        <v>31419</v>
      </c>
      <c r="AA2184" s="63">
        <f t="shared" si="35"/>
        <v>31419</v>
      </c>
    </row>
    <row r="2185" spans="1:27" s="35" customFormat="1">
      <c r="A2185" s="44" t="s">
        <v>82</v>
      </c>
      <c r="B2185" s="44" t="str">
        <f>VLOOKUP(A2185,'CENTROS DE COSTOS'!A:D,2,0)</f>
        <v>0036-0001</v>
      </c>
      <c r="C2185" s="44" t="str">
        <f>VLOOKUP(A2185,'CENTROS DE COSTOS'!A:D,3,0)</f>
        <v>Wompi Costa</v>
      </c>
      <c r="D2185" s="44">
        <v>13001</v>
      </c>
      <c r="E2185" s="44">
        <v>2926219</v>
      </c>
      <c r="F2185" s="44">
        <v>15122</v>
      </c>
      <c r="G2185" s="44" t="s">
        <v>35</v>
      </c>
      <c r="H2185" s="44" t="s">
        <v>277</v>
      </c>
      <c r="I2185" s="44" t="s">
        <v>82</v>
      </c>
      <c r="J2185" s="44" t="s">
        <v>10009</v>
      </c>
      <c r="K2185" s="44" t="s">
        <v>1174</v>
      </c>
      <c r="L2185" s="44" t="s">
        <v>10010</v>
      </c>
      <c r="M2185" s="52">
        <v>45953.522222222222</v>
      </c>
      <c r="N2185" s="52">
        <v>45960.518055555556</v>
      </c>
      <c r="O2185" s="44" t="s">
        <v>37</v>
      </c>
      <c r="P2185" s="44" t="s">
        <v>37</v>
      </c>
      <c r="Q2185" s="44" t="s">
        <v>3805</v>
      </c>
      <c r="R2185" s="44" t="s">
        <v>3806</v>
      </c>
      <c r="S2185" s="44" t="s">
        <v>10008</v>
      </c>
      <c r="T2185" s="44" t="s">
        <v>1178</v>
      </c>
      <c r="U2185" s="44">
        <v>64</v>
      </c>
      <c r="V2185" s="44" t="s">
        <v>42</v>
      </c>
      <c r="W2185" s="44" t="str">
        <f>VLOOKUP(D2185,TIPOLOGIA!A:F,6,0)</f>
        <v>TERRESTRE</v>
      </c>
      <c r="X2185" s="44" t="s">
        <v>2171</v>
      </c>
      <c r="Y2185" s="44">
        <v>1</v>
      </c>
      <c r="Z2185" s="63">
        <f>IF(T2185="SOPORTE_TELEFÓNICO",'TARIFAS 2025'!$B$14,IF(V2185="PRINCIPAL",'TARIFAS 2025'!$B$11,IF(V2185="INTERMEDIA",'TARIFAS 2025'!$C$11,IF(V2185="LEJANA",'TARIFAS 2025'!$D$11))))</f>
        <v>31419</v>
      </c>
      <c r="AA2185" s="63">
        <f t="shared" si="35"/>
        <v>31419</v>
      </c>
    </row>
    <row r="2186" spans="1:27" s="35" customFormat="1">
      <c r="A2186" s="44" t="s">
        <v>73</v>
      </c>
      <c r="B2186" s="44" t="str">
        <f>VLOOKUP(A2186,'CENTROS DE COSTOS'!A:D,2,0)</f>
        <v>0036-0004</v>
      </c>
      <c r="C2186" s="44" t="str">
        <f>VLOOKUP(A2186,'CENTROS DE COSTOS'!A:D,3,0)</f>
        <v>Wompi Centro</v>
      </c>
      <c r="D2186" s="44">
        <v>25123</v>
      </c>
      <c r="E2186" s="44">
        <v>2926278</v>
      </c>
      <c r="F2186" s="44">
        <v>72273</v>
      </c>
      <c r="G2186" s="44" t="s">
        <v>35</v>
      </c>
      <c r="H2186" s="44" t="s">
        <v>620</v>
      </c>
      <c r="I2186" s="44" t="s">
        <v>634</v>
      </c>
      <c r="J2186" s="44" t="s">
        <v>10011</v>
      </c>
      <c r="K2186" s="44" t="s">
        <v>1174</v>
      </c>
      <c r="L2186" s="44" t="s">
        <v>10012</v>
      </c>
      <c r="M2186" s="52">
        <v>45953.552083333336</v>
      </c>
      <c r="N2186" s="52">
        <v>45960.521527777775</v>
      </c>
      <c r="O2186" s="44" t="s">
        <v>37</v>
      </c>
      <c r="P2186" s="44" t="s">
        <v>37</v>
      </c>
      <c r="Q2186" s="44" t="s">
        <v>3805</v>
      </c>
      <c r="R2186" s="44" t="s">
        <v>3806</v>
      </c>
      <c r="S2186" s="44" t="s">
        <v>10013</v>
      </c>
      <c r="T2186" s="44" t="s">
        <v>3828</v>
      </c>
      <c r="U2186" s="44">
        <v>24</v>
      </c>
      <c r="V2186" s="44" t="s">
        <v>43</v>
      </c>
      <c r="W2186" s="44" t="str">
        <f>VLOOKUP(D2186,TIPOLOGIA!A:F,6,0)</f>
        <v>TERRESTRE</v>
      </c>
      <c r="X2186" s="44" t="s">
        <v>2171</v>
      </c>
      <c r="Y2186" s="44">
        <v>1</v>
      </c>
      <c r="Z2186" s="63">
        <f>IF(T2186="SOPORTE_TELEFÓNICO",'TARIFAS 2025'!$B$14,IF(V2186="PRINCIPAL",'TARIFAS 2025'!$B$11,IF(V2186="INTERMEDIA",'TARIFAS 2025'!$C$11,IF(V2186="LEJANA",'TARIFAS 2025'!$D$11))))</f>
        <v>36351</v>
      </c>
      <c r="AA2186" s="63">
        <f t="shared" si="35"/>
        <v>36351</v>
      </c>
    </row>
    <row r="2187" spans="1:27" s="35" customFormat="1">
      <c r="A2187" s="44" t="s">
        <v>79</v>
      </c>
      <c r="B2187" s="44" t="str">
        <f>VLOOKUP(A2187,'CENTROS DE COSTOS'!A:D,2,0)</f>
        <v>0036-0003</v>
      </c>
      <c r="C2187" s="44" t="str">
        <f>VLOOKUP(A2187,'CENTROS DE COSTOS'!A:D,3,0)</f>
        <v>Wompi Suroccidente</v>
      </c>
      <c r="D2187" s="44">
        <v>19573</v>
      </c>
      <c r="E2187" s="44">
        <v>2927715</v>
      </c>
      <c r="F2187" s="44">
        <v>48365</v>
      </c>
      <c r="G2187" s="44" t="s">
        <v>35</v>
      </c>
      <c r="H2187" s="44" t="s">
        <v>500</v>
      </c>
      <c r="I2187" s="44" t="s">
        <v>525</v>
      </c>
      <c r="J2187" s="44" t="s">
        <v>10014</v>
      </c>
      <c r="K2187" s="44" t="s">
        <v>1174</v>
      </c>
      <c r="L2187" s="44" t="s">
        <v>10015</v>
      </c>
      <c r="M2187" s="52">
        <v>45953.661111111112</v>
      </c>
      <c r="N2187" s="52">
        <v>45960.522222222222</v>
      </c>
      <c r="O2187" s="44" t="s">
        <v>37</v>
      </c>
      <c r="P2187" s="44" t="s">
        <v>37</v>
      </c>
      <c r="Q2187" s="44" t="s">
        <v>3805</v>
      </c>
      <c r="R2187" s="44" t="s">
        <v>3806</v>
      </c>
      <c r="S2187" s="44" t="s">
        <v>10016</v>
      </c>
      <c r="T2187" s="44" t="s">
        <v>3828</v>
      </c>
      <c r="U2187" s="44">
        <v>24</v>
      </c>
      <c r="V2187" s="44" t="s">
        <v>43</v>
      </c>
      <c r="W2187" s="44" t="str">
        <f>VLOOKUP(D2187,TIPOLOGIA!A:F,6,0)</f>
        <v>TERRESTRE</v>
      </c>
      <c r="X2187" s="44" t="s">
        <v>1451</v>
      </c>
      <c r="Y2187" s="44">
        <v>1</v>
      </c>
      <c r="Z2187" s="63">
        <f>IF(T2187="SOPORTE_TELEFÓNICO",'TARIFAS 2025'!$B$14,IF(V2187="PRINCIPAL",'TARIFAS 2025'!$B$11,IF(V2187="INTERMEDIA",'TARIFAS 2025'!$C$11,IF(V2187="LEJANA",'TARIFAS 2025'!$D$11))))</f>
        <v>36351</v>
      </c>
      <c r="AA2187" s="63">
        <f t="shared" si="35"/>
        <v>36351</v>
      </c>
    </row>
    <row r="2188" spans="1:27" s="35" customFormat="1">
      <c r="A2188" s="44" t="s">
        <v>92</v>
      </c>
      <c r="B2188" s="44" t="str">
        <f>VLOOKUP(A2188,'CENTROS DE COSTOS'!A:D,2,0)</f>
        <v>0036-0006</v>
      </c>
      <c r="C2188" s="44" t="str">
        <f>VLOOKUP(A2188,'CENTROS DE COSTOS'!A:D,3,0)</f>
        <v>Wompi Oriente</v>
      </c>
      <c r="D2188" s="44">
        <v>41020</v>
      </c>
      <c r="E2188" s="44">
        <v>2920380</v>
      </c>
      <c r="F2188" s="44">
        <v>29917</v>
      </c>
      <c r="G2188" s="44" t="s">
        <v>35</v>
      </c>
      <c r="H2188" s="44" t="s">
        <v>742</v>
      </c>
      <c r="I2188" s="44" t="s">
        <v>746</v>
      </c>
      <c r="J2188" s="44" t="s">
        <v>10017</v>
      </c>
      <c r="K2188" s="44" t="s">
        <v>1174</v>
      </c>
      <c r="L2188" s="44" t="s">
        <v>10018</v>
      </c>
      <c r="M2188" s="52">
        <v>45952.578472222223</v>
      </c>
      <c r="N2188" s="52">
        <v>45960.522916666669</v>
      </c>
      <c r="O2188" s="44" t="s">
        <v>37</v>
      </c>
      <c r="P2188" s="44" t="s">
        <v>37</v>
      </c>
      <c r="Q2188" s="44" t="s">
        <v>3805</v>
      </c>
      <c r="R2188" s="44" t="s">
        <v>3806</v>
      </c>
      <c r="S2188" s="44" t="s">
        <v>10019</v>
      </c>
      <c r="T2188" s="44" t="s">
        <v>3828</v>
      </c>
      <c r="U2188" s="44">
        <v>64</v>
      </c>
      <c r="V2188" s="44" t="s">
        <v>43</v>
      </c>
      <c r="W2188" s="44" t="str">
        <f>VLOOKUP(D2188,TIPOLOGIA!A:F,6,0)</f>
        <v>TERRESTRE</v>
      </c>
      <c r="X2188" s="44" t="s">
        <v>1485</v>
      </c>
      <c r="Y2188" s="44">
        <v>1</v>
      </c>
      <c r="Z2188" s="63">
        <f>IF(T2188="SOPORTE_TELEFÓNICO",'TARIFAS 2025'!$B$14,IF(V2188="PRINCIPAL",'TARIFAS 2025'!$B$11,IF(V2188="INTERMEDIA",'TARIFAS 2025'!$C$11,IF(V2188="LEJANA",'TARIFAS 2025'!$D$11))))</f>
        <v>36351</v>
      </c>
      <c r="AA2188" s="63">
        <f t="shared" si="35"/>
        <v>36351</v>
      </c>
    </row>
    <row r="2189" spans="1:27" s="35" customFormat="1">
      <c r="A2189" s="44" t="s">
        <v>79</v>
      </c>
      <c r="B2189" s="44" t="str">
        <f>VLOOKUP(A2189,'CENTROS DE COSTOS'!A:D,2,0)</f>
        <v>0036-0003</v>
      </c>
      <c r="C2189" s="44" t="str">
        <f>VLOOKUP(A2189,'CENTROS DE COSTOS'!A:D,3,0)</f>
        <v>Wompi Suroccidente</v>
      </c>
      <c r="D2189" s="44">
        <v>76130</v>
      </c>
      <c r="E2189" s="44">
        <v>2908616</v>
      </c>
      <c r="F2189" s="44">
        <v>73545</v>
      </c>
      <c r="G2189" s="44" t="s">
        <v>35</v>
      </c>
      <c r="H2189" s="44" t="s">
        <v>1103</v>
      </c>
      <c r="I2189" s="44" t="s">
        <v>254</v>
      </c>
      <c r="J2189" s="44" t="s">
        <v>10020</v>
      </c>
      <c r="K2189" s="44" t="s">
        <v>1174</v>
      </c>
      <c r="L2189" s="44" t="s">
        <v>10021</v>
      </c>
      <c r="M2189" s="52">
        <v>45950.672222222223</v>
      </c>
      <c r="N2189" s="52">
        <v>45960.523611111108</v>
      </c>
      <c r="O2189" s="44" t="s">
        <v>37</v>
      </c>
      <c r="P2189" s="44" t="s">
        <v>37</v>
      </c>
      <c r="Q2189" s="44" t="s">
        <v>3805</v>
      </c>
      <c r="R2189" s="44" t="s">
        <v>3806</v>
      </c>
      <c r="S2189" s="44" t="s">
        <v>10022</v>
      </c>
      <c r="T2189" s="44" t="s">
        <v>3828</v>
      </c>
      <c r="U2189" s="44">
        <v>24</v>
      </c>
      <c r="V2189" s="44" t="s">
        <v>43</v>
      </c>
      <c r="W2189" s="44" t="str">
        <f>VLOOKUP(D2189,TIPOLOGIA!A:F,6,0)</f>
        <v>TERRESTRE</v>
      </c>
      <c r="X2189" s="44" t="s">
        <v>4519</v>
      </c>
      <c r="Y2189" s="44">
        <v>1</v>
      </c>
      <c r="Z2189" s="63">
        <f>IF(T2189="SOPORTE_TELEFÓNICO",'TARIFAS 2025'!$B$14,IF(V2189="PRINCIPAL",'TARIFAS 2025'!$B$11,IF(V2189="INTERMEDIA",'TARIFAS 2025'!$C$11,IF(V2189="LEJANA",'TARIFAS 2025'!$D$11))))</f>
        <v>36351</v>
      </c>
      <c r="AA2189" s="63">
        <f t="shared" si="35"/>
        <v>36351</v>
      </c>
    </row>
    <row r="2190" spans="1:27" s="35" customFormat="1">
      <c r="A2190" s="44" t="s">
        <v>100</v>
      </c>
      <c r="B2190" s="44" t="str">
        <f>VLOOKUP(A2190,'CENTROS DE COSTOS'!A:D,2,0)</f>
        <v>0036-0006</v>
      </c>
      <c r="C2190" s="44" t="str">
        <f>VLOOKUP(A2190,'CENTROS DE COSTOS'!A:D,3,0)</f>
        <v>Wompi Oriente</v>
      </c>
      <c r="D2190" s="44">
        <v>50318</v>
      </c>
      <c r="E2190" s="44">
        <v>2909832</v>
      </c>
      <c r="F2190" s="44">
        <v>70178</v>
      </c>
      <c r="G2190" s="44" t="s">
        <v>35</v>
      </c>
      <c r="H2190" s="44" t="s">
        <v>816</v>
      </c>
      <c r="I2190" s="44" t="s">
        <v>790</v>
      </c>
      <c r="J2190" s="44" t="s">
        <v>10023</v>
      </c>
      <c r="K2190" s="44" t="s">
        <v>1174</v>
      </c>
      <c r="L2190" s="44" t="s">
        <v>10024</v>
      </c>
      <c r="M2190" s="52">
        <v>45951.333333333336</v>
      </c>
      <c r="N2190" s="52">
        <v>45960.524305555555</v>
      </c>
      <c r="O2190" s="44" t="s">
        <v>37</v>
      </c>
      <c r="P2190" s="44" t="s">
        <v>37</v>
      </c>
      <c r="Q2190" s="44" t="s">
        <v>3805</v>
      </c>
      <c r="R2190" s="44" t="s">
        <v>3806</v>
      </c>
      <c r="S2190" s="44" t="s">
        <v>10025</v>
      </c>
      <c r="T2190" s="44" t="s">
        <v>3828</v>
      </c>
      <c r="U2190" s="44">
        <v>48</v>
      </c>
      <c r="V2190" s="44" t="s">
        <v>43</v>
      </c>
      <c r="W2190" s="44" t="str">
        <f>VLOOKUP(D2190,TIPOLOGIA!A:F,6,0)</f>
        <v>TERRESTRE</v>
      </c>
      <c r="X2190" s="44" t="s">
        <v>8802</v>
      </c>
      <c r="Y2190" s="44">
        <v>1</v>
      </c>
      <c r="Z2190" s="63">
        <f>IF(T2190="SOPORTE_TELEFÓNICO",'TARIFAS 2025'!$B$14,IF(V2190="PRINCIPAL",'TARIFAS 2025'!$B$11,IF(V2190="INTERMEDIA",'TARIFAS 2025'!$C$11,IF(V2190="LEJANA",'TARIFAS 2025'!$D$11))))</f>
        <v>36351</v>
      </c>
      <c r="AA2190" s="63">
        <f t="shared" si="35"/>
        <v>36351</v>
      </c>
    </row>
    <row r="2191" spans="1:27" s="35" customFormat="1">
      <c r="A2191" s="44" t="s">
        <v>73</v>
      </c>
      <c r="B2191" s="44" t="str">
        <f>VLOOKUP(A2191,'CENTROS DE COSTOS'!A:D,2,0)</f>
        <v>0036-0004</v>
      </c>
      <c r="C2191" s="44" t="str">
        <f>VLOOKUP(A2191,'CENTROS DE COSTOS'!A:D,3,0)</f>
        <v>Wompi Centro</v>
      </c>
      <c r="D2191" s="44">
        <v>25793</v>
      </c>
      <c r="E2191" s="44">
        <v>2921736</v>
      </c>
      <c r="F2191" s="44">
        <v>10846</v>
      </c>
      <c r="G2191" s="44" t="s">
        <v>35</v>
      </c>
      <c r="H2191" s="44" t="s">
        <v>620</v>
      </c>
      <c r="I2191" s="44" t="s">
        <v>708</v>
      </c>
      <c r="J2191" s="44" t="s">
        <v>10026</v>
      </c>
      <c r="K2191" s="44" t="s">
        <v>1174</v>
      </c>
      <c r="L2191" s="44" t="s">
        <v>10027</v>
      </c>
      <c r="M2191" s="52">
        <v>45952.675694444442</v>
      </c>
      <c r="N2191" s="52">
        <v>45960.525000000001</v>
      </c>
      <c r="O2191" s="44" t="s">
        <v>37</v>
      </c>
      <c r="P2191" s="44" t="s">
        <v>37</v>
      </c>
      <c r="Q2191" s="44" t="s">
        <v>3805</v>
      </c>
      <c r="R2191" s="44" t="s">
        <v>3806</v>
      </c>
      <c r="S2191" s="44" t="s">
        <v>10028</v>
      </c>
      <c r="T2191" s="44" t="s">
        <v>3828</v>
      </c>
      <c r="U2191" s="44">
        <v>64</v>
      </c>
      <c r="V2191" s="44" t="s">
        <v>43</v>
      </c>
      <c r="W2191" s="44" t="str">
        <f>VLOOKUP(D2191,TIPOLOGIA!A:F,6,0)</f>
        <v>TERRESTRE</v>
      </c>
      <c r="X2191" s="44" t="s">
        <v>8802</v>
      </c>
      <c r="Y2191" s="44">
        <v>1</v>
      </c>
      <c r="Z2191" s="63">
        <f>IF(T2191="SOPORTE_TELEFÓNICO",'TARIFAS 2025'!$B$14,IF(V2191="PRINCIPAL",'TARIFAS 2025'!$B$11,IF(V2191="INTERMEDIA",'TARIFAS 2025'!$C$11,IF(V2191="LEJANA",'TARIFAS 2025'!$D$11))))</f>
        <v>36351</v>
      </c>
      <c r="AA2191" s="63">
        <f t="shared" si="35"/>
        <v>36351</v>
      </c>
    </row>
    <row r="2192" spans="1:27" s="35" customFormat="1">
      <c r="A2192" s="44" t="s">
        <v>79</v>
      </c>
      <c r="B2192" s="44" t="str">
        <f>VLOOKUP(A2192,'CENTROS DE COSTOS'!A:D,2,0)</f>
        <v>0036-0003</v>
      </c>
      <c r="C2192" s="44" t="str">
        <f>VLOOKUP(A2192,'CENTROS DE COSTOS'!A:D,3,0)</f>
        <v>Wompi Suroccidente</v>
      </c>
      <c r="D2192" s="44">
        <v>76563</v>
      </c>
      <c r="E2192" s="44">
        <v>2930310</v>
      </c>
      <c r="F2192" s="44">
        <v>57619</v>
      </c>
      <c r="G2192" s="44" t="s">
        <v>35</v>
      </c>
      <c r="H2192" s="44" t="s">
        <v>1103</v>
      </c>
      <c r="I2192" s="44" t="s">
        <v>1125</v>
      </c>
      <c r="J2192" s="44" t="s">
        <v>10029</v>
      </c>
      <c r="K2192" s="44" t="s">
        <v>1174</v>
      </c>
      <c r="L2192" s="44" t="s">
        <v>10030</v>
      </c>
      <c r="M2192" s="52">
        <v>45954.398611111108</v>
      </c>
      <c r="N2192" s="52">
        <v>45960.53125</v>
      </c>
      <c r="O2192" s="44" t="s">
        <v>37</v>
      </c>
      <c r="P2192" s="44" t="s">
        <v>37</v>
      </c>
      <c r="Q2192" s="44" t="s">
        <v>3805</v>
      </c>
      <c r="R2192" s="44" t="s">
        <v>3806</v>
      </c>
      <c r="S2192" s="44" t="s">
        <v>10031</v>
      </c>
      <c r="T2192" s="44" t="s">
        <v>3828</v>
      </c>
      <c r="U2192" s="44">
        <v>48</v>
      </c>
      <c r="V2192" s="44" t="s">
        <v>43</v>
      </c>
      <c r="W2192" s="44" t="str">
        <f>VLOOKUP(D2192,TIPOLOGIA!A:F,6,0)</f>
        <v>TERRESTRE</v>
      </c>
      <c r="X2192" s="44" t="s">
        <v>6743</v>
      </c>
      <c r="Y2192" s="44">
        <v>1</v>
      </c>
      <c r="Z2192" s="63">
        <f>IF(T2192="SOPORTE_TELEFÓNICO",'TARIFAS 2025'!$B$14,IF(V2192="PRINCIPAL",'TARIFAS 2025'!$B$11,IF(V2192="INTERMEDIA",'TARIFAS 2025'!$C$11,IF(V2192="LEJANA",'TARIFAS 2025'!$D$11))))</f>
        <v>36351</v>
      </c>
      <c r="AA2192" s="63">
        <f t="shared" si="35"/>
        <v>36351</v>
      </c>
    </row>
    <row r="2193" spans="1:27" s="35" customFormat="1">
      <c r="A2193" s="44" t="s">
        <v>73</v>
      </c>
      <c r="B2193" s="44" t="str">
        <f>VLOOKUP(A2193,'CENTROS DE COSTOS'!A:D,2,0)</f>
        <v>0036-0004</v>
      </c>
      <c r="C2193" s="44" t="str">
        <f>VLOOKUP(A2193,'CENTROS DE COSTOS'!A:D,3,0)</f>
        <v>Wompi Centro</v>
      </c>
      <c r="D2193" s="44">
        <v>25875</v>
      </c>
      <c r="E2193" s="44">
        <v>2932124</v>
      </c>
      <c r="F2193" s="44">
        <v>75267</v>
      </c>
      <c r="G2193" s="44" t="s">
        <v>35</v>
      </c>
      <c r="H2193" s="44" t="s">
        <v>620</v>
      </c>
      <c r="I2193" s="44" t="s">
        <v>725</v>
      </c>
      <c r="J2193" s="44" t="s">
        <v>10032</v>
      </c>
      <c r="K2193" s="44" t="s">
        <v>1174</v>
      </c>
      <c r="L2193" s="44" t="s">
        <v>10033</v>
      </c>
      <c r="M2193" s="52">
        <v>45954.609027777777</v>
      </c>
      <c r="N2193" s="52">
        <v>45960.532638888886</v>
      </c>
      <c r="O2193" s="44" t="s">
        <v>37</v>
      </c>
      <c r="P2193" s="44" t="s">
        <v>37</v>
      </c>
      <c r="Q2193" s="44" t="s">
        <v>3805</v>
      </c>
      <c r="R2193" s="44" t="s">
        <v>3806</v>
      </c>
      <c r="S2193" s="44" t="s">
        <v>10034</v>
      </c>
      <c r="T2193" s="44" t="s">
        <v>3828</v>
      </c>
      <c r="U2193" s="44">
        <v>48</v>
      </c>
      <c r="V2193" s="44" t="s">
        <v>43</v>
      </c>
      <c r="W2193" s="44" t="str">
        <f>VLOOKUP(D2193,TIPOLOGIA!A:F,6,0)</f>
        <v>TERRESTRE</v>
      </c>
      <c r="X2193" s="44" t="s">
        <v>2026</v>
      </c>
      <c r="Y2193" s="44">
        <v>1</v>
      </c>
      <c r="Z2193" s="63">
        <f>IF(T2193="SOPORTE_TELEFÓNICO",'TARIFAS 2025'!$B$14,IF(V2193="PRINCIPAL",'TARIFAS 2025'!$B$11,IF(V2193="INTERMEDIA",'TARIFAS 2025'!$C$11,IF(V2193="LEJANA",'TARIFAS 2025'!$D$11))))</f>
        <v>36351</v>
      </c>
      <c r="AA2193" s="63">
        <f t="shared" si="35"/>
        <v>36351</v>
      </c>
    </row>
    <row r="2194" spans="1:27" s="35" customFormat="1">
      <c r="A2194" s="44" t="s">
        <v>91</v>
      </c>
      <c r="B2194" s="44" t="str">
        <f>VLOOKUP(A2194,'CENTROS DE COSTOS'!A:D,2,0)</f>
        <v>0036-0001</v>
      </c>
      <c r="C2194" s="44" t="str">
        <f>VLOOKUP(A2194,'CENTROS DE COSTOS'!A:D,3,0)</f>
        <v>Wompi Costa</v>
      </c>
      <c r="D2194" s="44">
        <v>23580</v>
      </c>
      <c r="E2194" s="44">
        <v>2934389</v>
      </c>
      <c r="F2194" s="44">
        <v>65790</v>
      </c>
      <c r="G2194" s="44" t="s">
        <v>35</v>
      </c>
      <c r="H2194" s="44" t="s">
        <v>278</v>
      </c>
      <c r="I2194" s="44" t="s">
        <v>610</v>
      </c>
      <c r="J2194" s="44" t="s">
        <v>10035</v>
      </c>
      <c r="K2194" s="44" t="s">
        <v>1174</v>
      </c>
      <c r="L2194" s="44" t="s">
        <v>10036</v>
      </c>
      <c r="M2194" s="52">
        <v>45957.333333333336</v>
      </c>
      <c r="N2194" s="52">
        <v>45960.534722222219</v>
      </c>
      <c r="O2194" s="44" t="s">
        <v>37</v>
      </c>
      <c r="P2194" s="44" t="s">
        <v>37</v>
      </c>
      <c r="Q2194" s="44" t="s">
        <v>3805</v>
      </c>
      <c r="R2194" s="44" t="s">
        <v>3806</v>
      </c>
      <c r="S2194" s="44" t="s">
        <v>10037</v>
      </c>
      <c r="T2194" s="44" t="s">
        <v>3828</v>
      </c>
      <c r="U2194" s="44">
        <v>48</v>
      </c>
      <c r="V2194" s="44" t="s">
        <v>44</v>
      </c>
      <c r="W2194" s="44" t="str">
        <f>VLOOKUP(D2194,TIPOLOGIA!A:F,6,0)</f>
        <v>TERRESTRE</v>
      </c>
      <c r="X2194" s="44" t="s">
        <v>1451</v>
      </c>
      <c r="Y2194" s="44">
        <v>1</v>
      </c>
      <c r="Z2194" s="63">
        <f>IF(T2194="SOPORTE_TELEFÓNICO",'TARIFAS 2025'!$B$14,IF(V2194="PRINCIPAL",'TARIFAS 2025'!$B$11,IF(V2194="INTERMEDIA",'TARIFAS 2025'!$C$11,IF(V2194="LEJANA",'TARIFAS 2025'!$D$11))))</f>
        <v>40250</v>
      </c>
      <c r="AA2194" s="63">
        <f t="shared" si="35"/>
        <v>40250</v>
      </c>
    </row>
    <row r="2195" spans="1:27" s="35" customFormat="1">
      <c r="A2195" s="44" t="s">
        <v>76</v>
      </c>
      <c r="B2195" s="44" t="str">
        <f>VLOOKUP(A2195,'CENTROS DE COSTOS'!A:D,2,0)</f>
        <v>0036-0007</v>
      </c>
      <c r="C2195" s="44" t="str">
        <f>VLOOKUP(A2195,'CENTROS DE COSTOS'!A:D,3,0)</f>
        <v>Wompi Santander</v>
      </c>
      <c r="D2195" s="44">
        <v>68432</v>
      </c>
      <c r="E2195" s="44">
        <v>2934388</v>
      </c>
      <c r="F2195" s="44">
        <v>67377</v>
      </c>
      <c r="G2195" s="44" t="s">
        <v>35</v>
      </c>
      <c r="H2195" s="44" t="s">
        <v>965</v>
      </c>
      <c r="I2195" s="44" t="s">
        <v>1005</v>
      </c>
      <c r="J2195" s="44" t="s">
        <v>10038</v>
      </c>
      <c r="K2195" s="44" t="s">
        <v>1174</v>
      </c>
      <c r="L2195" s="44" t="s">
        <v>10039</v>
      </c>
      <c r="M2195" s="52">
        <v>45957.333333333336</v>
      </c>
      <c r="N2195" s="52">
        <v>45960.535416666666</v>
      </c>
      <c r="O2195" s="44" t="s">
        <v>37</v>
      </c>
      <c r="P2195" s="44" t="s">
        <v>37</v>
      </c>
      <c r="Q2195" s="44" t="s">
        <v>3805</v>
      </c>
      <c r="R2195" s="44" t="s">
        <v>3806</v>
      </c>
      <c r="S2195" s="44" t="s">
        <v>10040</v>
      </c>
      <c r="T2195" s="44" t="s">
        <v>3828</v>
      </c>
      <c r="U2195" s="44">
        <v>48</v>
      </c>
      <c r="V2195" s="44" t="s">
        <v>44</v>
      </c>
      <c r="W2195" s="44" t="str">
        <f>VLOOKUP(D2195,TIPOLOGIA!A:F,6,0)</f>
        <v>TERRESTRE</v>
      </c>
      <c r="X2195" s="44" t="s">
        <v>3928</v>
      </c>
      <c r="Y2195" s="44">
        <v>1</v>
      </c>
      <c r="Z2195" s="63">
        <f>IF(T2195="SOPORTE_TELEFÓNICO",'TARIFAS 2025'!$B$14,IF(V2195="PRINCIPAL",'TARIFAS 2025'!$B$11,IF(V2195="INTERMEDIA",'TARIFAS 2025'!$C$11,IF(V2195="LEJANA",'TARIFAS 2025'!$D$11))))</f>
        <v>40250</v>
      </c>
      <c r="AA2195" s="63">
        <f t="shared" si="35"/>
        <v>40250</v>
      </c>
    </row>
    <row r="2196" spans="1:27" s="35" customFormat="1">
      <c r="A2196" s="44" t="s">
        <v>98</v>
      </c>
      <c r="B2196" s="44" t="str">
        <f>VLOOKUP(A2196,'CENTROS DE COSTOS'!A:D,2,0)</f>
        <v>0036-0007</v>
      </c>
      <c r="C2196" s="44" t="str">
        <f>VLOOKUP(A2196,'CENTROS DE COSTOS'!A:D,3,0)</f>
        <v>Wompi Santander</v>
      </c>
      <c r="D2196" s="44">
        <v>15491</v>
      </c>
      <c r="E2196" s="44">
        <v>2934860</v>
      </c>
      <c r="F2196" s="44">
        <v>53165</v>
      </c>
      <c r="G2196" s="44" t="s">
        <v>35</v>
      </c>
      <c r="H2196" s="44" t="s">
        <v>324</v>
      </c>
      <c r="I2196" s="44" t="s">
        <v>378</v>
      </c>
      <c r="J2196" s="44" t="s">
        <v>10041</v>
      </c>
      <c r="K2196" s="44" t="s">
        <v>1174</v>
      </c>
      <c r="L2196" s="44" t="s">
        <v>10042</v>
      </c>
      <c r="M2196" s="52">
        <v>45957.333333333336</v>
      </c>
      <c r="N2196" s="52">
        <v>45960.536805555559</v>
      </c>
      <c r="O2196" s="44" t="s">
        <v>37</v>
      </c>
      <c r="P2196" s="44" t="s">
        <v>37</v>
      </c>
      <c r="Q2196" s="44" t="s">
        <v>3805</v>
      </c>
      <c r="R2196" s="44" t="s">
        <v>3806</v>
      </c>
      <c r="S2196" s="44" t="s">
        <v>10043</v>
      </c>
      <c r="T2196" s="44" t="s">
        <v>3828</v>
      </c>
      <c r="U2196" s="44">
        <v>24</v>
      </c>
      <c r="V2196" s="44" t="s">
        <v>43</v>
      </c>
      <c r="W2196" s="44" t="str">
        <f>VLOOKUP(D2196,TIPOLOGIA!A:F,6,0)</f>
        <v>TERRESTRE</v>
      </c>
      <c r="X2196" s="44" t="s">
        <v>3057</v>
      </c>
      <c r="Y2196" s="44">
        <v>1</v>
      </c>
      <c r="Z2196" s="63">
        <f>IF(T2196="SOPORTE_TELEFÓNICO",'TARIFAS 2025'!$B$14,IF(V2196="PRINCIPAL",'TARIFAS 2025'!$B$11,IF(V2196="INTERMEDIA",'TARIFAS 2025'!$C$11,IF(V2196="LEJANA",'TARIFAS 2025'!$D$11))))</f>
        <v>36351</v>
      </c>
      <c r="AA2196" s="63">
        <f t="shared" si="35"/>
        <v>36351</v>
      </c>
    </row>
    <row r="2197" spans="1:27" s="35" customFormat="1">
      <c r="A2197" s="44" t="s">
        <v>73</v>
      </c>
      <c r="B2197" s="44" t="str">
        <f>VLOOKUP(A2197,'CENTROS DE COSTOS'!A:D,2,0)</f>
        <v>0036-0004</v>
      </c>
      <c r="C2197" s="44" t="str">
        <f>VLOOKUP(A2197,'CENTROS DE COSTOS'!A:D,3,0)</f>
        <v>Wompi Centro</v>
      </c>
      <c r="D2197" s="44">
        <v>25899</v>
      </c>
      <c r="E2197" s="44">
        <v>2934961</v>
      </c>
      <c r="F2197" s="44">
        <v>73430</v>
      </c>
      <c r="G2197" s="44" t="s">
        <v>35</v>
      </c>
      <c r="H2197" s="44" t="s">
        <v>620</v>
      </c>
      <c r="I2197" s="44" t="s">
        <v>729</v>
      </c>
      <c r="J2197" s="44" t="s">
        <v>10044</v>
      </c>
      <c r="K2197" s="44" t="s">
        <v>1174</v>
      </c>
      <c r="L2197" s="44" t="s">
        <v>10045</v>
      </c>
      <c r="M2197" s="52">
        <v>45957.333333333336</v>
      </c>
      <c r="N2197" s="52">
        <v>45960.537499999999</v>
      </c>
      <c r="O2197" s="44" t="s">
        <v>37</v>
      </c>
      <c r="P2197" s="44" t="s">
        <v>37</v>
      </c>
      <c r="Q2197" s="44" t="s">
        <v>3805</v>
      </c>
      <c r="R2197" s="44" t="s">
        <v>3806</v>
      </c>
      <c r="S2197" s="44" t="s">
        <v>10046</v>
      </c>
      <c r="T2197" s="44" t="s">
        <v>3828</v>
      </c>
      <c r="U2197" s="44">
        <v>16</v>
      </c>
      <c r="V2197" s="44" t="s">
        <v>43</v>
      </c>
      <c r="W2197" s="44" t="str">
        <f>VLOOKUP(D2197,TIPOLOGIA!A:F,6,0)</f>
        <v>TERRESTRE</v>
      </c>
      <c r="X2197" s="44" t="s">
        <v>1242</v>
      </c>
      <c r="Y2197" s="44">
        <v>1</v>
      </c>
      <c r="Z2197" s="63">
        <f>IF(T2197="SOPORTE_TELEFÓNICO",'TARIFAS 2025'!$B$14,IF(V2197="PRINCIPAL",'TARIFAS 2025'!$B$11,IF(V2197="INTERMEDIA",'TARIFAS 2025'!$C$11,IF(V2197="LEJANA",'TARIFAS 2025'!$D$11))))</f>
        <v>36351</v>
      </c>
      <c r="AA2197" s="63">
        <f t="shared" si="35"/>
        <v>36351</v>
      </c>
    </row>
    <row r="2198" spans="1:27" s="35" customFormat="1">
      <c r="A2198" s="44" t="s">
        <v>79</v>
      </c>
      <c r="B2198" s="44" t="str">
        <f>VLOOKUP(A2198,'CENTROS DE COSTOS'!A:D,2,0)</f>
        <v>0036-0003</v>
      </c>
      <c r="C2198" s="44" t="str">
        <f>VLOOKUP(A2198,'CENTROS DE COSTOS'!A:D,3,0)</f>
        <v>Wompi Suroccidente</v>
      </c>
      <c r="D2198" s="44">
        <v>19212</v>
      </c>
      <c r="E2198" s="44">
        <v>2934291</v>
      </c>
      <c r="F2198" s="44">
        <v>21460</v>
      </c>
      <c r="G2198" s="44" t="s">
        <v>35</v>
      </c>
      <c r="H2198" s="44" t="s">
        <v>500</v>
      </c>
      <c r="I2198" s="44" t="s">
        <v>512</v>
      </c>
      <c r="J2198" s="44" t="s">
        <v>10047</v>
      </c>
      <c r="K2198" s="44" t="s">
        <v>1174</v>
      </c>
      <c r="L2198" s="44" t="s">
        <v>10048</v>
      </c>
      <c r="M2198" s="52">
        <v>45957.333333333336</v>
      </c>
      <c r="N2198" s="52">
        <v>45960.538194444445</v>
      </c>
      <c r="O2198" s="44" t="s">
        <v>37</v>
      </c>
      <c r="P2198" s="44" t="s">
        <v>37</v>
      </c>
      <c r="Q2198" s="44" t="s">
        <v>3805</v>
      </c>
      <c r="R2198" s="44" t="s">
        <v>3806</v>
      </c>
      <c r="S2198" s="44" t="s">
        <v>10049</v>
      </c>
      <c r="T2198" s="44" t="s">
        <v>3828</v>
      </c>
      <c r="U2198" s="44">
        <v>48</v>
      </c>
      <c r="V2198" s="44" t="s">
        <v>44</v>
      </c>
      <c r="W2198" s="44" t="str">
        <f>VLOOKUP(D2198,TIPOLOGIA!A:F,6,0)</f>
        <v>TERRESTRE</v>
      </c>
      <c r="X2198" s="44" t="s">
        <v>1638</v>
      </c>
      <c r="Y2198" s="44">
        <v>1</v>
      </c>
      <c r="Z2198" s="63">
        <f>IF(T2198="SOPORTE_TELEFÓNICO",'TARIFAS 2025'!$B$14,IF(V2198="PRINCIPAL",'TARIFAS 2025'!$B$11,IF(V2198="INTERMEDIA",'TARIFAS 2025'!$C$11,IF(V2198="LEJANA",'TARIFAS 2025'!$D$11))))</f>
        <v>40250</v>
      </c>
      <c r="AA2198" s="63">
        <f t="shared" si="35"/>
        <v>40250</v>
      </c>
    </row>
    <row r="2199" spans="1:27" s="35" customFormat="1">
      <c r="A2199" s="44" t="s">
        <v>92</v>
      </c>
      <c r="B2199" s="44" t="str">
        <f>VLOOKUP(A2199,'CENTROS DE COSTOS'!A:D,2,0)</f>
        <v>0036-0006</v>
      </c>
      <c r="C2199" s="44" t="str">
        <f>VLOOKUP(A2199,'CENTROS DE COSTOS'!A:D,3,0)</f>
        <v>Wompi Oriente</v>
      </c>
      <c r="D2199" s="44">
        <v>18753</v>
      </c>
      <c r="E2199" s="44">
        <v>2934999</v>
      </c>
      <c r="F2199" s="44">
        <v>77482</v>
      </c>
      <c r="G2199" s="44" t="s">
        <v>35</v>
      </c>
      <c r="H2199" s="44" t="s">
        <v>468</v>
      </c>
      <c r="I2199" s="44" t="s">
        <v>479</v>
      </c>
      <c r="J2199" s="44" t="s">
        <v>10050</v>
      </c>
      <c r="K2199" s="44" t="s">
        <v>1174</v>
      </c>
      <c r="L2199" s="44" t="s">
        <v>10051</v>
      </c>
      <c r="M2199" s="52">
        <v>45957.333333333336</v>
      </c>
      <c r="N2199" s="52">
        <v>45960.539583333331</v>
      </c>
      <c r="O2199" s="44" t="s">
        <v>37</v>
      </c>
      <c r="P2199" s="44" t="s">
        <v>37</v>
      </c>
      <c r="Q2199" s="44" t="s">
        <v>3805</v>
      </c>
      <c r="R2199" s="44" t="s">
        <v>3806</v>
      </c>
      <c r="S2199" s="44" t="s">
        <v>10052</v>
      </c>
      <c r="T2199" s="44" t="s">
        <v>3828</v>
      </c>
      <c r="U2199" s="44">
        <v>64</v>
      </c>
      <c r="V2199" s="44" t="s">
        <v>44</v>
      </c>
      <c r="W2199" s="44" t="str">
        <f>VLOOKUP(D2199,TIPOLOGIA!A:F,6,0)</f>
        <v>TERRESTRE / AEREO</v>
      </c>
      <c r="X2199" s="44" t="s">
        <v>2026</v>
      </c>
      <c r="Y2199" s="44">
        <v>1</v>
      </c>
      <c r="Z2199" s="63">
        <f>IF(T2199="SOPORTE_TELEFÓNICO",'TARIFAS 2025'!$B$14,IF(V2199="PRINCIPAL",'TARIFAS 2025'!$B$11,IF(V2199="INTERMEDIA",'TARIFAS 2025'!$C$11,IF(V2199="LEJANA",'TARIFAS 2025'!$D$11))))</f>
        <v>40250</v>
      </c>
      <c r="AA2199" s="63">
        <f t="shared" si="35"/>
        <v>40250</v>
      </c>
    </row>
    <row r="2200" spans="1:27" s="35" customFormat="1">
      <c r="A2200" s="44" t="s">
        <v>73</v>
      </c>
      <c r="B2200" s="44" t="str">
        <f>VLOOKUP(A2200,'CENTROS DE COSTOS'!A:D,2,0)</f>
        <v>0036-0004</v>
      </c>
      <c r="C2200" s="44" t="str">
        <f>VLOOKUP(A2200,'CENTROS DE COSTOS'!A:D,3,0)</f>
        <v>Wompi Centro</v>
      </c>
      <c r="D2200" s="44">
        <v>25322</v>
      </c>
      <c r="E2200" s="44">
        <v>2935920</v>
      </c>
      <c r="F2200" s="44">
        <v>68888</v>
      </c>
      <c r="G2200" s="44" t="s">
        <v>35</v>
      </c>
      <c r="H2200" s="44" t="s">
        <v>620</v>
      </c>
      <c r="I2200" s="44" t="s">
        <v>662</v>
      </c>
      <c r="J2200" s="44" t="s">
        <v>3606</v>
      </c>
      <c r="K2200" s="44" t="s">
        <v>1174</v>
      </c>
      <c r="L2200" s="44" t="s">
        <v>10053</v>
      </c>
      <c r="M2200" s="52">
        <v>45957.333333333336</v>
      </c>
      <c r="N2200" s="52">
        <v>45960.543749999997</v>
      </c>
      <c r="O2200" s="44" t="s">
        <v>37</v>
      </c>
      <c r="P2200" s="44" t="s">
        <v>37</v>
      </c>
      <c r="Q2200" s="44" t="s">
        <v>3805</v>
      </c>
      <c r="R2200" s="44" t="s">
        <v>3806</v>
      </c>
      <c r="S2200" s="44" t="s">
        <v>10054</v>
      </c>
      <c r="T2200" s="44" t="s">
        <v>3828</v>
      </c>
      <c r="U2200" s="44">
        <v>32</v>
      </c>
      <c r="V2200" s="44" t="s">
        <v>43</v>
      </c>
      <c r="W2200" s="44" t="str">
        <f>VLOOKUP(D2200,TIPOLOGIA!A:F,6,0)</f>
        <v>TERRESTRE</v>
      </c>
      <c r="X2200" s="44" t="s">
        <v>1515</v>
      </c>
      <c r="Y2200" s="44">
        <v>1</v>
      </c>
      <c r="Z2200" s="63">
        <f>IF(T2200="SOPORTE_TELEFÓNICO",'TARIFAS 2025'!$B$14,IF(V2200="PRINCIPAL",'TARIFAS 2025'!$B$11,IF(V2200="INTERMEDIA",'TARIFAS 2025'!$C$11,IF(V2200="LEJANA",'TARIFAS 2025'!$D$11))))</f>
        <v>36351</v>
      </c>
      <c r="AA2200" s="63">
        <f t="shared" si="35"/>
        <v>36351</v>
      </c>
    </row>
    <row r="2201" spans="1:27" s="35" customFormat="1">
      <c r="A2201" s="44" t="s">
        <v>73</v>
      </c>
      <c r="B2201" s="44" t="str">
        <f>VLOOKUP(A2201,'CENTROS DE COSTOS'!A:D,2,0)</f>
        <v>0036-0004</v>
      </c>
      <c r="C2201" s="44" t="str">
        <f>VLOOKUP(A2201,'CENTROS DE COSTOS'!A:D,3,0)</f>
        <v>Wompi Centro</v>
      </c>
      <c r="D2201" s="44">
        <v>25290</v>
      </c>
      <c r="E2201" s="44">
        <v>2935921</v>
      </c>
      <c r="F2201" s="44">
        <v>70311</v>
      </c>
      <c r="G2201" s="44" t="s">
        <v>35</v>
      </c>
      <c r="H2201" s="44" t="s">
        <v>620</v>
      </c>
      <c r="I2201" s="44" t="s">
        <v>654</v>
      </c>
      <c r="J2201" s="44" t="s">
        <v>10055</v>
      </c>
      <c r="K2201" s="44" t="s">
        <v>1174</v>
      </c>
      <c r="L2201" s="44" t="s">
        <v>10056</v>
      </c>
      <c r="M2201" s="52">
        <v>45957.333333333336</v>
      </c>
      <c r="N2201" s="52">
        <v>45960.545138888891</v>
      </c>
      <c r="O2201" s="44" t="s">
        <v>37</v>
      </c>
      <c r="P2201" s="44" t="s">
        <v>37</v>
      </c>
      <c r="Q2201" s="44" t="s">
        <v>3805</v>
      </c>
      <c r="R2201" s="44" t="s">
        <v>3806</v>
      </c>
      <c r="S2201" s="44" t="s">
        <v>10057</v>
      </c>
      <c r="T2201" s="44" t="s">
        <v>3828</v>
      </c>
      <c r="U2201" s="44">
        <v>56</v>
      </c>
      <c r="V2201" s="44" t="s">
        <v>43</v>
      </c>
      <c r="W2201" s="44" t="str">
        <f>VLOOKUP(D2201,TIPOLOGIA!A:F,6,0)</f>
        <v>TERRESTRE</v>
      </c>
      <c r="X2201" s="44" t="s">
        <v>1217</v>
      </c>
      <c r="Y2201" s="44">
        <v>1</v>
      </c>
      <c r="Z2201" s="63">
        <f>IF(T2201="SOPORTE_TELEFÓNICO",'TARIFAS 2025'!$B$14,IF(V2201="PRINCIPAL",'TARIFAS 2025'!$B$11,IF(V2201="INTERMEDIA",'TARIFAS 2025'!$C$11,IF(V2201="LEJANA",'TARIFAS 2025'!$D$11))))</f>
        <v>36351</v>
      </c>
      <c r="AA2201" s="63">
        <f t="shared" si="35"/>
        <v>36351</v>
      </c>
    </row>
    <row r="2202" spans="1:27" s="35" customFormat="1">
      <c r="A2202" s="44" t="s">
        <v>73</v>
      </c>
      <c r="B2202" s="44" t="str">
        <f>VLOOKUP(A2202,'CENTROS DE COSTOS'!A:D,2,0)</f>
        <v>0036-0004</v>
      </c>
      <c r="C2202" s="44" t="str">
        <f>VLOOKUP(A2202,'CENTROS DE COSTOS'!A:D,3,0)</f>
        <v>Wompi Centro</v>
      </c>
      <c r="D2202" s="44">
        <v>25269</v>
      </c>
      <c r="E2202" s="44">
        <v>2939036</v>
      </c>
      <c r="F2202" s="44">
        <v>23939</v>
      </c>
      <c r="G2202" s="44" t="s">
        <v>35</v>
      </c>
      <c r="H2202" s="44" t="s">
        <v>620</v>
      </c>
      <c r="I2202" s="44" t="s">
        <v>649</v>
      </c>
      <c r="J2202" s="44" t="s">
        <v>10058</v>
      </c>
      <c r="K2202" s="44" t="s">
        <v>1174</v>
      </c>
      <c r="L2202" s="44" t="s">
        <v>10059</v>
      </c>
      <c r="M2202" s="52">
        <v>45957.456944444442</v>
      </c>
      <c r="N2202" s="52">
        <v>45960.54583333333</v>
      </c>
      <c r="O2202" s="44" t="s">
        <v>37</v>
      </c>
      <c r="P2202" s="44" t="s">
        <v>37</v>
      </c>
      <c r="Q2202" s="44" t="s">
        <v>3805</v>
      </c>
      <c r="R2202" s="44" t="s">
        <v>3806</v>
      </c>
      <c r="S2202" s="44" t="s">
        <v>10060</v>
      </c>
      <c r="T2202" s="44" t="s">
        <v>3828</v>
      </c>
      <c r="U2202" s="44">
        <v>24</v>
      </c>
      <c r="V2202" s="44" t="s">
        <v>43</v>
      </c>
      <c r="W2202" s="44" t="str">
        <f>VLOOKUP(D2202,TIPOLOGIA!A:F,6,0)</f>
        <v>TERRESTRE</v>
      </c>
      <c r="X2202" s="44" t="s">
        <v>2757</v>
      </c>
      <c r="Y2202" s="44">
        <v>1</v>
      </c>
      <c r="Z2202" s="63">
        <f>IF(T2202="SOPORTE_TELEFÓNICO",'TARIFAS 2025'!$B$14,IF(V2202="PRINCIPAL",'TARIFAS 2025'!$B$11,IF(V2202="INTERMEDIA",'TARIFAS 2025'!$C$11,IF(V2202="LEJANA",'TARIFAS 2025'!$D$11))))</f>
        <v>36351</v>
      </c>
      <c r="AA2202" s="63">
        <f t="shared" si="35"/>
        <v>36351</v>
      </c>
    </row>
    <row r="2203" spans="1:27" s="35" customFormat="1">
      <c r="A2203" s="44" t="s">
        <v>87</v>
      </c>
      <c r="B2203" s="44" t="str">
        <f>VLOOKUP(A2203,'CENTROS DE COSTOS'!A:D,2,0)</f>
        <v>0036-0006</v>
      </c>
      <c r="C2203" s="44" t="str">
        <f>VLOOKUP(A2203,'CENTROS DE COSTOS'!A:D,3,0)</f>
        <v>Wompi Oriente</v>
      </c>
      <c r="D2203" s="44">
        <v>73411</v>
      </c>
      <c r="E2203" s="44">
        <v>2940109</v>
      </c>
      <c r="F2203" s="44">
        <v>29442</v>
      </c>
      <c r="G2203" s="44" t="s">
        <v>35</v>
      </c>
      <c r="H2203" s="44" t="s">
        <v>1058</v>
      </c>
      <c r="I2203" s="44" t="s">
        <v>1082</v>
      </c>
      <c r="J2203" s="44" t="s">
        <v>10061</v>
      </c>
      <c r="K2203" s="44" t="s">
        <v>1174</v>
      </c>
      <c r="L2203" s="44" t="s">
        <v>10062</v>
      </c>
      <c r="M2203" s="52">
        <v>45957.503472222219</v>
      </c>
      <c r="N2203" s="52">
        <v>45960.547222222223</v>
      </c>
      <c r="O2203" s="44" t="s">
        <v>37</v>
      </c>
      <c r="P2203" s="44" t="s">
        <v>37</v>
      </c>
      <c r="Q2203" s="44" t="s">
        <v>3805</v>
      </c>
      <c r="R2203" s="44" t="s">
        <v>3806</v>
      </c>
      <c r="S2203" s="44" t="s">
        <v>10063</v>
      </c>
      <c r="T2203" s="44" t="s">
        <v>3828</v>
      </c>
      <c r="U2203" s="44">
        <v>24</v>
      </c>
      <c r="V2203" s="44" t="s">
        <v>44</v>
      </c>
      <c r="W2203" s="44" t="str">
        <f>VLOOKUP(D2203,TIPOLOGIA!A:F,6,0)</f>
        <v>TERRESTRE</v>
      </c>
      <c r="X2203" s="44" t="s">
        <v>3359</v>
      </c>
      <c r="Y2203" s="44">
        <v>1</v>
      </c>
      <c r="Z2203" s="63">
        <f>IF(T2203="SOPORTE_TELEFÓNICO",'TARIFAS 2025'!$B$14,IF(V2203="PRINCIPAL",'TARIFAS 2025'!$B$11,IF(V2203="INTERMEDIA",'TARIFAS 2025'!$C$11,IF(V2203="LEJANA",'TARIFAS 2025'!$D$11))))</f>
        <v>40250</v>
      </c>
      <c r="AA2203" s="63">
        <f t="shared" si="35"/>
        <v>40250</v>
      </c>
    </row>
    <row r="2204" spans="1:27" s="35" customFormat="1">
      <c r="A2204" s="44" t="s">
        <v>98</v>
      </c>
      <c r="B2204" s="44" t="str">
        <f>VLOOKUP(A2204,'CENTROS DE COSTOS'!A:D,2,0)</f>
        <v>0036-0007</v>
      </c>
      <c r="C2204" s="44" t="str">
        <f>VLOOKUP(A2204,'CENTROS DE COSTOS'!A:D,3,0)</f>
        <v>Wompi Santander</v>
      </c>
      <c r="D2204" s="44">
        <v>15632</v>
      </c>
      <c r="E2204" s="44">
        <v>2943215</v>
      </c>
      <c r="F2204" s="44">
        <v>68265</v>
      </c>
      <c r="G2204" s="44" t="s">
        <v>35</v>
      </c>
      <c r="H2204" s="44" t="s">
        <v>324</v>
      </c>
      <c r="I2204" s="44" t="s">
        <v>396</v>
      </c>
      <c r="J2204" s="44" t="s">
        <v>10064</v>
      </c>
      <c r="K2204" s="44" t="s">
        <v>1174</v>
      </c>
      <c r="L2204" s="44" t="s">
        <v>10065</v>
      </c>
      <c r="M2204" s="52">
        <v>45958.333333333336</v>
      </c>
      <c r="N2204" s="52">
        <v>45960.552777777775</v>
      </c>
      <c r="O2204" s="44" t="s">
        <v>37</v>
      </c>
      <c r="P2204" s="44" t="s">
        <v>37</v>
      </c>
      <c r="Q2204" s="44" t="s">
        <v>3805</v>
      </c>
      <c r="R2204" s="44" t="s">
        <v>3806</v>
      </c>
      <c r="S2204" s="44" t="s">
        <v>10066</v>
      </c>
      <c r="T2204" s="44" t="s">
        <v>3828</v>
      </c>
      <c r="U2204" s="44">
        <v>24</v>
      </c>
      <c r="V2204" s="44" t="s">
        <v>43</v>
      </c>
      <c r="W2204" s="44" t="str">
        <f>VLOOKUP(D2204,TIPOLOGIA!A:F,6,0)</f>
        <v>TERRESTRE</v>
      </c>
      <c r="X2204" s="44" t="s">
        <v>2253</v>
      </c>
      <c r="Y2204" s="44">
        <v>1</v>
      </c>
      <c r="Z2204" s="63">
        <f>IF(T2204="SOPORTE_TELEFÓNICO",'TARIFAS 2025'!$B$14,IF(V2204="PRINCIPAL",'TARIFAS 2025'!$B$11,IF(V2204="INTERMEDIA",'TARIFAS 2025'!$C$11,IF(V2204="LEJANA",'TARIFAS 2025'!$D$11))))</f>
        <v>36351</v>
      </c>
      <c r="AA2204" s="63">
        <f t="shared" si="35"/>
        <v>36351</v>
      </c>
    </row>
    <row r="2205" spans="1:27" s="35" customFormat="1">
      <c r="A2205" s="44" t="s">
        <v>76</v>
      </c>
      <c r="B2205" s="44" t="str">
        <f>VLOOKUP(A2205,'CENTROS DE COSTOS'!A:D,2,0)</f>
        <v>0036-0007</v>
      </c>
      <c r="C2205" s="44" t="str">
        <f>VLOOKUP(A2205,'CENTROS DE COSTOS'!A:D,3,0)</f>
        <v>Wompi Santander</v>
      </c>
      <c r="D2205" s="44">
        <v>68780</v>
      </c>
      <c r="E2205" s="44">
        <v>2947098</v>
      </c>
      <c r="F2205" s="44">
        <v>35647</v>
      </c>
      <c r="G2205" s="44" t="s">
        <v>35</v>
      </c>
      <c r="H2205" s="44" t="s">
        <v>965</v>
      </c>
      <c r="I2205" s="44" t="s">
        <v>1030</v>
      </c>
      <c r="J2205" s="44" t="s">
        <v>10067</v>
      </c>
      <c r="K2205" s="44" t="s">
        <v>1174</v>
      </c>
      <c r="L2205" s="44" t="s">
        <v>10068</v>
      </c>
      <c r="M2205" s="52">
        <v>45958.55972222222</v>
      </c>
      <c r="N2205" s="52">
        <v>45960.553472222222</v>
      </c>
      <c r="O2205" s="44" t="s">
        <v>37</v>
      </c>
      <c r="P2205" s="44" t="s">
        <v>37</v>
      </c>
      <c r="Q2205" s="44" t="s">
        <v>3805</v>
      </c>
      <c r="R2205" s="44" t="s">
        <v>3806</v>
      </c>
      <c r="S2205" s="44" t="s">
        <v>10069</v>
      </c>
      <c r="T2205" s="44" t="s">
        <v>3828</v>
      </c>
      <c r="U2205" s="44">
        <v>24</v>
      </c>
      <c r="V2205" s="44" t="s">
        <v>44</v>
      </c>
      <c r="W2205" s="44" t="str">
        <f>VLOOKUP(D2205,TIPOLOGIA!A:F,6,0)</f>
        <v>TERRESTRE</v>
      </c>
      <c r="X2205" s="44" t="s">
        <v>1242</v>
      </c>
      <c r="Y2205" s="44">
        <v>1</v>
      </c>
      <c r="Z2205" s="63">
        <f>IF(T2205="SOPORTE_TELEFÓNICO",'TARIFAS 2025'!$B$14,IF(V2205="PRINCIPAL",'TARIFAS 2025'!$B$11,IF(V2205="INTERMEDIA",'TARIFAS 2025'!$C$11,IF(V2205="LEJANA",'TARIFAS 2025'!$D$11))))</f>
        <v>40250</v>
      </c>
      <c r="AA2205" s="63">
        <f t="shared" si="35"/>
        <v>40250</v>
      </c>
    </row>
    <row r="2206" spans="1:27" s="35" customFormat="1">
      <c r="A2206" s="44" t="s">
        <v>76</v>
      </c>
      <c r="B2206" s="44" t="str">
        <f>VLOOKUP(A2206,'CENTROS DE COSTOS'!A:D,2,0)</f>
        <v>0036-0007</v>
      </c>
      <c r="C2206" s="44" t="str">
        <f>VLOOKUP(A2206,'CENTROS DE COSTOS'!A:D,3,0)</f>
        <v>Wompi Santander</v>
      </c>
      <c r="D2206" s="44">
        <v>68051</v>
      </c>
      <c r="E2206" s="44">
        <v>2947957</v>
      </c>
      <c r="F2206" s="44">
        <v>12045</v>
      </c>
      <c r="G2206" s="44" t="s">
        <v>35</v>
      </c>
      <c r="H2206" s="44" t="s">
        <v>965</v>
      </c>
      <c r="I2206" s="44" t="s">
        <v>967</v>
      </c>
      <c r="J2206" s="44" t="s">
        <v>10070</v>
      </c>
      <c r="K2206" s="44" t="s">
        <v>1174</v>
      </c>
      <c r="L2206" s="44" t="s">
        <v>10071</v>
      </c>
      <c r="M2206" s="52">
        <v>45958.617361111108</v>
      </c>
      <c r="N2206" s="52">
        <v>45960.554166666669</v>
      </c>
      <c r="O2206" s="44" t="s">
        <v>37</v>
      </c>
      <c r="P2206" s="44" t="s">
        <v>37</v>
      </c>
      <c r="Q2206" s="44" t="s">
        <v>3805</v>
      </c>
      <c r="R2206" s="44" t="s">
        <v>3806</v>
      </c>
      <c r="S2206" s="44" t="s">
        <v>10072</v>
      </c>
      <c r="T2206" s="44" t="s">
        <v>3828</v>
      </c>
      <c r="U2206" s="44">
        <v>32</v>
      </c>
      <c r="V2206" s="44" t="s">
        <v>43</v>
      </c>
      <c r="W2206" s="44" t="str">
        <f>VLOOKUP(D2206,TIPOLOGIA!A:F,6,0)</f>
        <v>TERRESTRE</v>
      </c>
      <c r="X2206" s="44" t="s">
        <v>1235</v>
      </c>
      <c r="Y2206" s="44">
        <v>1</v>
      </c>
      <c r="Z2206" s="63">
        <f>IF(T2206="SOPORTE_TELEFÓNICO",'TARIFAS 2025'!$B$14,IF(V2206="PRINCIPAL",'TARIFAS 2025'!$B$11,IF(V2206="INTERMEDIA",'TARIFAS 2025'!$C$11,IF(V2206="LEJANA",'TARIFAS 2025'!$D$11))))</f>
        <v>36351</v>
      </c>
      <c r="AA2206" s="63">
        <f t="shared" si="35"/>
        <v>36351</v>
      </c>
    </row>
    <row r="2207" spans="1:27" s="35" customFormat="1">
      <c r="A2207" s="44" t="s">
        <v>79</v>
      </c>
      <c r="B2207" s="44" t="str">
        <f>VLOOKUP(A2207,'CENTROS DE COSTOS'!A:D,2,0)</f>
        <v>0036-0003</v>
      </c>
      <c r="C2207" s="44" t="str">
        <f>VLOOKUP(A2207,'CENTROS DE COSTOS'!A:D,3,0)</f>
        <v>Wompi Suroccidente</v>
      </c>
      <c r="D2207" s="44">
        <v>19455</v>
      </c>
      <c r="E2207" s="44">
        <v>2923243</v>
      </c>
      <c r="F2207" s="44">
        <v>63356</v>
      </c>
      <c r="G2207" s="44" t="s">
        <v>35</v>
      </c>
      <c r="H2207" s="44" t="s">
        <v>500</v>
      </c>
      <c r="I2207" s="44" t="s">
        <v>520</v>
      </c>
      <c r="J2207" s="44" t="s">
        <v>10073</v>
      </c>
      <c r="K2207" s="44" t="s">
        <v>1174</v>
      </c>
      <c r="L2207" s="44" t="s">
        <v>10074</v>
      </c>
      <c r="M2207" s="52">
        <v>45953.333333333336</v>
      </c>
      <c r="N2207" s="52">
        <v>45960.55972222222</v>
      </c>
      <c r="O2207" s="44" t="s">
        <v>37</v>
      </c>
      <c r="P2207" s="44" t="s">
        <v>37</v>
      </c>
      <c r="Q2207" s="44" t="s">
        <v>3805</v>
      </c>
      <c r="R2207" s="44" t="s">
        <v>3806</v>
      </c>
      <c r="S2207" s="44" t="s">
        <v>10075</v>
      </c>
      <c r="T2207" s="44" t="s">
        <v>3828</v>
      </c>
      <c r="U2207" s="44">
        <v>32</v>
      </c>
      <c r="V2207" s="44" t="s">
        <v>44</v>
      </c>
      <c r="W2207" s="44" t="str">
        <f>VLOOKUP(D2207,TIPOLOGIA!A:F,6,0)</f>
        <v>TERRESTRE</v>
      </c>
      <c r="X2207" s="44" t="s">
        <v>3057</v>
      </c>
      <c r="Y2207" s="44">
        <v>1</v>
      </c>
      <c r="Z2207" s="63">
        <f>IF(T2207="SOPORTE_TELEFÓNICO",'TARIFAS 2025'!$B$14,IF(V2207="PRINCIPAL",'TARIFAS 2025'!$B$11,IF(V2207="INTERMEDIA",'TARIFAS 2025'!$C$11,IF(V2207="LEJANA",'TARIFAS 2025'!$D$11))))</f>
        <v>40250</v>
      </c>
      <c r="AA2207" s="63">
        <f t="shared" si="35"/>
        <v>40250</v>
      </c>
    </row>
    <row r="2208" spans="1:27" s="35" customFormat="1">
      <c r="A2208" s="44" t="s">
        <v>90</v>
      </c>
      <c r="B2208" s="44" t="str">
        <f>VLOOKUP(A2208,'CENTROS DE COSTOS'!A:D,2,0)</f>
        <v>0036-0005</v>
      </c>
      <c r="C2208" s="44" t="str">
        <f>VLOOKUP(A2208,'CENTROS DE COSTOS'!A:D,3,0)</f>
        <v>Wompi Noroccidente</v>
      </c>
      <c r="D2208" s="44">
        <v>5607</v>
      </c>
      <c r="E2208" s="44">
        <v>2926671</v>
      </c>
      <c r="F2208" s="44">
        <v>37131</v>
      </c>
      <c r="G2208" s="44" t="s">
        <v>35</v>
      </c>
      <c r="H2208" s="44" t="s">
        <v>122</v>
      </c>
      <c r="I2208" s="44" t="s">
        <v>215</v>
      </c>
      <c r="J2208" s="44" t="s">
        <v>10076</v>
      </c>
      <c r="K2208" s="44" t="s">
        <v>1174</v>
      </c>
      <c r="L2208" s="44" t="s">
        <v>10077</v>
      </c>
      <c r="M2208" s="52">
        <v>45953.599999999999</v>
      </c>
      <c r="N2208" s="52">
        <v>45960.560416666667</v>
      </c>
      <c r="O2208" s="44" t="s">
        <v>37</v>
      </c>
      <c r="P2208" s="44" t="s">
        <v>37</v>
      </c>
      <c r="Q2208" s="44" t="s">
        <v>3805</v>
      </c>
      <c r="R2208" s="44" t="s">
        <v>3806</v>
      </c>
      <c r="S2208" s="44" t="s">
        <v>10078</v>
      </c>
      <c r="T2208" s="44" t="s">
        <v>3828</v>
      </c>
      <c r="U2208" s="44">
        <v>32</v>
      </c>
      <c r="V2208" s="44" t="s">
        <v>43</v>
      </c>
      <c r="W2208" s="44" t="str">
        <f>VLOOKUP(D2208,TIPOLOGIA!A:F,6,0)</f>
        <v>TERRESTRE</v>
      </c>
      <c r="X2208" s="44" t="s">
        <v>4908</v>
      </c>
      <c r="Y2208" s="44">
        <v>1</v>
      </c>
      <c r="Z2208" s="63">
        <f>IF(T2208="SOPORTE_TELEFÓNICO",'TARIFAS 2025'!$B$14,IF(V2208="PRINCIPAL",'TARIFAS 2025'!$B$11,IF(V2208="INTERMEDIA",'TARIFAS 2025'!$C$11,IF(V2208="LEJANA",'TARIFAS 2025'!$D$11))))</f>
        <v>36351</v>
      </c>
      <c r="AA2208" s="63">
        <f t="shared" si="35"/>
        <v>36351</v>
      </c>
    </row>
    <row r="2209" spans="1:27" s="35" customFormat="1">
      <c r="A2209" s="44" t="s">
        <v>92</v>
      </c>
      <c r="B2209" s="44" t="str">
        <f>VLOOKUP(A2209,'CENTROS DE COSTOS'!A:D,2,0)</f>
        <v>0036-0006</v>
      </c>
      <c r="C2209" s="44" t="str">
        <f>VLOOKUP(A2209,'CENTROS DE COSTOS'!A:D,3,0)</f>
        <v>Wompi Oriente</v>
      </c>
      <c r="D2209" s="44">
        <v>18753</v>
      </c>
      <c r="E2209" s="44">
        <v>2932193</v>
      </c>
      <c r="F2209" s="44">
        <v>22270</v>
      </c>
      <c r="G2209" s="44" t="s">
        <v>35</v>
      </c>
      <c r="H2209" s="44" t="s">
        <v>468</v>
      </c>
      <c r="I2209" s="44" t="s">
        <v>479</v>
      </c>
      <c r="J2209" s="44" t="s">
        <v>10079</v>
      </c>
      <c r="K2209" s="44" t="s">
        <v>1174</v>
      </c>
      <c r="L2209" s="44" t="s">
        <v>10080</v>
      </c>
      <c r="M2209" s="52">
        <v>45954.625694444447</v>
      </c>
      <c r="N2209" s="52">
        <v>45960.561805555553</v>
      </c>
      <c r="O2209" s="44" t="s">
        <v>37</v>
      </c>
      <c r="P2209" s="44" t="s">
        <v>37</v>
      </c>
      <c r="Q2209" s="44" t="s">
        <v>3805</v>
      </c>
      <c r="R2209" s="44" t="s">
        <v>3806</v>
      </c>
      <c r="S2209" s="44" t="s">
        <v>10081</v>
      </c>
      <c r="T2209" s="44" t="s">
        <v>3828</v>
      </c>
      <c r="U2209" s="44">
        <v>56</v>
      </c>
      <c r="V2209" s="44" t="s">
        <v>44</v>
      </c>
      <c r="W2209" s="44" t="str">
        <f>VLOOKUP(D2209,TIPOLOGIA!A:F,6,0)</f>
        <v>TERRESTRE / AEREO</v>
      </c>
      <c r="X2209" s="44" t="s">
        <v>3837</v>
      </c>
      <c r="Y2209" s="44">
        <v>1</v>
      </c>
      <c r="Z2209" s="63">
        <f>IF(T2209="SOPORTE_TELEFÓNICO",'TARIFAS 2025'!$B$14,IF(V2209="PRINCIPAL",'TARIFAS 2025'!$B$11,IF(V2209="INTERMEDIA",'TARIFAS 2025'!$C$11,IF(V2209="LEJANA",'TARIFAS 2025'!$D$11))))</f>
        <v>40250</v>
      </c>
      <c r="AA2209" s="63">
        <f t="shared" si="35"/>
        <v>40250</v>
      </c>
    </row>
    <row r="2210" spans="1:27" s="35" customFormat="1">
      <c r="A2210" s="44" t="s">
        <v>91</v>
      </c>
      <c r="B2210" s="44" t="str">
        <f>VLOOKUP(A2210,'CENTROS DE COSTOS'!A:D,2,0)</f>
        <v>0036-0001</v>
      </c>
      <c r="C2210" s="44" t="str">
        <f>VLOOKUP(A2210,'CENTROS DE COSTOS'!A:D,3,0)</f>
        <v>Wompi Costa</v>
      </c>
      <c r="D2210" s="44">
        <v>5154</v>
      </c>
      <c r="E2210" s="44">
        <v>2934941</v>
      </c>
      <c r="F2210" s="44">
        <v>58295</v>
      </c>
      <c r="G2210" s="44" t="s">
        <v>35</v>
      </c>
      <c r="H2210" s="44" t="s">
        <v>122</v>
      </c>
      <c r="I2210" s="44" t="s">
        <v>169</v>
      </c>
      <c r="J2210" s="44" t="s">
        <v>10082</v>
      </c>
      <c r="K2210" s="44" t="s">
        <v>1174</v>
      </c>
      <c r="L2210" s="44" t="s">
        <v>10083</v>
      </c>
      <c r="M2210" s="52">
        <v>45957.333333333336</v>
      </c>
      <c r="N2210" s="52">
        <v>45960.5625</v>
      </c>
      <c r="O2210" s="44" t="s">
        <v>37</v>
      </c>
      <c r="P2210" s="44" t="s">
        <v>37</v>
      </c>
      <c r="Q2210" s="44" t="s">
        <v>3805</v>
      </c>
      <c r="R2210" s="44" t="s">
        <v>3806</v>
      </c>
      <c r="S2210" s="44" t="s">
        <v>10084</v>
      </c>
      <c r="T2210" s="44" t="s">
        <v>3828</v>
      </c>
      <c r="U2210" s="44">
        <v>64</v>
      </c>
      <c r="V2210" s="44" t="s">
        <v>43</v>
      </c>
      <c r="W2210" s="44" t="str">
        <f>VLOOKUP(D2210,TIPOLOGIA!A:F,6,0)</f>
        <v>TERRESTRE</v>
      </c>
      <c r="X2210" s="44" t="s">
        <v>4519</v>
      </c>
      <c r="Y2210" s="44">
        <v>1</v>
      </c>
      <c r="Z2210" s="63">
        <f>IF(T2210="SOPORTE_TELEFÓNICO",'TARIFAS 2025'!$B$14,IF(V2210="PRINCIPAL",'TARIFAS 2025'!$B$11,IF(V2210="INTERMEDIA",'TARIFAS 2025'!$C$11,IF(V2210="LEJANA",'TARIFAS 2025'!$D$11))))</f>
        <v>36351</v>
      </c>
      <c r="AA2210" s="63">
        <f t="shared" si="35"/>
        <v>36351</v>
      </c>
    </row>
    <row r="2211" spans="1:27" s="35" customFormat="1">
      <c r="A2211" s="44" t="s">
        <v>101</v>
      </c>
      <c r="B2211" s="44" t="str">
        <f>VLOOKUP(A2211,'CENTROS DE COSTOS'!A:D,2,0)</f>
        <v>0036-0006</v>
      </c>
      <c r="C2211" s="44" t="str">
        <f>VLOOKUP(A2211,'CENTROS DE COSTOS'!A:D,3,0)</f>
        <v>Wompi Oriente</v>
      </c>
      <c r="D2211" s="44">
        <v>85250</v>
      </c>
      <c r="E2211" s="44">
        <v>2941231</v>
      </c>
      <c r="F2211" s="44">
        <v>65569</v>
      </c>
      <c r="G2211" s="44" t="s">
        <v>35</v>
      </c>
      <c r="H2211" s="44" t="s">
        <v>483</v>
      </c>
      <c r="I2211" s="44" t="s">
        <v>492</v>
      </c>
      <c r="J2211" s="44" t="s">
        <v>10085</v>
      </c>
      <c r="K2211" s="44" t="s">
        <v>1174</v>
      </c>
      <c r="L2211" s="44" t="s">
        <v>10086</v>
      </c>
      <c r="M2211" s="52">
        <v>45957.615277777775</v>
      </c>
      <c r="N2211" s="52">
        <v>45960.563194444447</v>
      </c>
      <c r="O2211" s="44" t="s">
        <v>37</v>
      </c>
      <c r="P2211" s="44" t="s">
        <v>37</v>
      </c>
      <c r="Q2211" s="44" t="s">
        <v>3805</v>
      </c>
      <c r="R2211" s="44" t="s">
        <v>3806</v>
      </c>
      <c r="S2211" s="44" t="s">
        <v>10087</v>
      </c>
      <c r="T2211" s="44" t="s">
        <v>3828</v>
      </c>
      <c r="U2211" s="44">
        <v>48</v>
      </c>
      <c r="V2211" s="44" t="s">
        <v>43</v>
      </c>
      <c r="W2211" s="44" t="str">
        <f>VLOOKUP(D2211,TIPOLOGIA!A:F,6,0)</f>
        <v>TERRESTRE</v>
      </c>
      <c r="X2211" s="44" t="s">
        <v>9466</v>
      </c>
      <c r="Y2211" s="44">
        <v>1</v>
      </c>
      <c r="Z2211" s="63">
        <f>IF(T2211="SOPORTE_TELEFÓNICO",'TARIFAS 2025'!$B$14,IF(V2211="PRINCIPAL",'TARIFAS 2025'!$B$11,IF(V2211="INTERMEDIA",'TARIFAS 2025'!$C$11,IF(V2211="LEJANA",'TARIFAS 2025'!$D$11))))</f>
        <v>36351</v>
      </c>
      <c r="AA2211" s="63">
        <f t="shared" si="35"/>
        <v>36351</v>
      </c>
    </row>
    <row r="2212" spans="1:27" s="35" customFormat="1">
      <c r="A2212" s="44" t="s">
        <v>76</v>
      </c>
      <c r="B2212" s="44" t="str">
        <f>VLOOKUP(A2212,'CENTROS DE COSTOS'!A:D,2,0)</f>
        <v>0036-0007</v>
      </c>
      <c r="C2212" s="44" t="str">
        <f>VLOOKUP(A2212,'CENTROS DE COSTOS'!A:D,3,0)</f>
        <v>Wompi Santander</v>
      </c>
      <c r="D2212" s="44">
        <v>68001</v>
      </c>
      <c r="E2212" s="44">
        <v>2950419</v>
      </c>
      <c r="F2212" s="44">
        <v>59383</v>
      </c>
      <c r="G2212" s="44" t="s">
        <v>35</v>
      </c>
      <c r="H2212" s="44" t="s">
        <v>965</v>
      </c>
      <c r="I2212" s="44" t="s">
        <v>76</v>
      </c>
      <c r="J2212" s="44" t="s">
        <v>10088</v>
      </c>
      <c r="K2212" s="44" t="s">
        <v>1174</v>
      </c>
      <c r="L2212" s="44" t="s">
        <v>10089</v>
      </c>
      <c r="M2212" s="52">
        <v>45959.333333333336</v>
      </c>
      <c r="N2212" s="52">
        <v>45960.565972222219</v>
      </c>
      <c r="O2212" s="44" t="s">
        <v>37</v>
      </c>
      <c r="P2212" s="44" t="s">
        <v>37</v>
      </c>
      <c r="Q2212" s="44" t="s">
        <v>3805</v>
      </c>
      <c r="R2212" s="44" t="s">
        <v>3806</v>
      </c>
      <c r="S2212" s="44" t="s">
        <v>10090</v>
      </c>
      <c r="T2212" s="44" t="s">
        <v>1178</v>
      </c>
      <c r="U2212" s="44">
        <v>24</v>
      </c>
      <c r="V2212" s="44" t="s">
        <v>42</v>
      </c>
      <c r="W2212" s="44" t="str">
        <f>VLOOKUP(D2212,TIPOLOGIA!A:F,6,0)</f>
        <v>TERRESTRE</v>
      </c>
      <c r="X2212" s="44" t="s">
        <v>9466</v>
      </c>
      <c r="Y2212" s="44">
        <v>1</v>
      </c>
      <c r="Z2212" s="63">
        <f>IF(T2212="SOPORTE_TELEFÓNICO",'TARIFAS 2025'!$B$14,IF(V2212="PRINCIPAL",'TARIFAS 2025'!$B$11,IF(V2212="INTERMEDIA",'TARIFAS 2025'!$C$11,IF(V2212="LEJANA",'TARIFAS 2025'!$D$11))))</f>
        <v>31419</v>
      </c>
      <c r="AA2212" s="63">
        <f t="shared" si="35"/>
        <v>31419</v>
      </c>
    </row>
    <row r="2213" spans="1:27" s="35" customFormat="1">
      <c r="A2213" s="44" t="s">
        <v>100</v>
      </c>
      <c r="B2213" s="44" t="str">
        <f>VLOOKUP(A2213,'CENTROS DE COSTOS'!A:D,2,0)</f>
        <v>0036-0006</v>
      </c>
      <c r="C2213" s="44" t="str">
        <f>VLOOKUP(A2213,'CENTROS DE COSTOS'!A:D,3,0)</f>
        <v>Wompi Oriente</v>
      </c>
      <c r="D2213" s="44">
        <v>50001</v>
      </c>
      <c r="E2213" s="44">
        <v>2953511</v>
      </c>
      <c r="F2213" s="44">
        <v>74090</v>
      </c>
      <c r="G2213" s="44" t="s">
        <v>35</v>
      </c>
      <c r="H2213" s="44" t="s">
        <v>816</v>
      </c>
      <c r="I2213" s="44" t="s">
        <v>100</v>
      </c>
      <c r="J2213" s="44" t="s">
        <v>10091</v>
      </c>
      <c r="K2213" s="44" t="s">
        <v>1174</v>
      </c>
      <c r="L2213" s="44" t="s">
        <v>10092</v>
      </c>
      <c r="M2213" s="52">
        <v>45959.518055555556</v>
      </c>
      <c r="N2213" s="52">
        <v>45960.567361111112</v>
      </c>
      <c r="O2213" s="44" t="s">
        <v>37</v>
      </c>
      <c r="P2213" s="44" t="s">
        <v>37</v>
      </c>
      <c r="Q2213" s="44" t="s">
        <v>3805</v>
      </c>
      <c r="R2213" s="44" t="s">
        <v>3806</v>
      </c>
      <c r="S2213" s="44" t="s">
        <v>10093</v>
      </c>
      <c r="T2213" s="44" t="s">
        <v>1178</v>
      </c>
      <c r="U2213" s="44">
        <v>32</v>
      </c>
      <c r="V2213" s="44" t="s">
        <v>42</v>
      </c>
      <c r="W2213" s="44" t="str">
        <f>VLOOKUP(D2213,TIPOLOGIA!A:F,6,0)</f>
        <v>TERRESTRE</v>
      </c>
      <c r="X2213" s="44" t="s">
        <v>1235</v>
      </c>
      <c r="Y2213" s="44">
        <v>1</v>
      </c>
      <c r="Z2213" s="63">
        <f>IF(T2213="SOPORTE_TELEFÓNICO",'TARIFAS 2025'!$B$14,IF(V2213="PRINCIPAL",'TARIFAS 2025'!$B$11,IF(V2213="INTERMEDIA",'TARIFAS 2025'!$C$11,IF(V2213="LEJANA",'TARIFAS 2025'!$D$11))))</f>
        <v>31419</v>
      </c>
      <c r="AA2213" s="63">
        <f t="shared" si="35"/>
        <v>31419</v>
      </c>
    </row>
    <row r="2214" spans="1:27" s="35" customFormat="1">
      <c r="A2214" s="44" t="s">
        <v>79</v>
      </c>
      <c r="B2214" s="44" t="str">
        <f>VLOOKUP(A2214,'CENTROS DE COSTOS'!A:D,2,0)</f>
        <v>0036-0003</v>
      </c>
      <c r="C2214" s="44" t="str">
        <f>VLOOKUP(A2214,'CENTROS DE COSTOS'!A:D,3,0)</f>
        <v>Wompi Suroccidente</v>
      </c>
      <c r="D2214" s="44">
        <v>19001</v>
      </c>
      <c r="E2214" s="44">
        <v>2947252</v>
      </c>
      <c r="F2214" s="44">
        <v>77559</v>
      </c>
      <c r="G2214" s="44" t="s">
        <v>35</v>
      </c>
      <c r="H2214" s="44" t="s">
        <v>500</v>
      </c>
      <c r="I2214" s="44" t="s">
        <v>95</v>
      </c>
      <c r="J2214" s="44" t="s">
        <v>10094</v>
      </c>
      <c r="K2214" s="44" t="s">
        <v>1174</v>
      </c>
      <c r="L2214" s="44" t="s">
        <v>10095</v>
      </c>
      <c r="M2214" s="52">
        <v>45958.559027777781</v>
      </c>
      <c r="N2214" s="52">
        <v>45960.568749999999</v>
      </c>
      <c r="O2214" s="44" t="s">
        <v>37</v>
      </c>
      <c r="P2214" s="44" t="s">
        <v>37</v>
      </c>
      <c r="Q2214" s="44" t="s">
        <v>3805</v>
      </c>
      <c r="R2214" s="44" t="s">
        <v>3806</v>
      </c>
      <c r="S2214" s="44" t="s">
        <v>10096</v>
      </c>
      <c r="T2214" s="44" t="s">
        <v>1178</v>
      </c>
      <c r="U2214" s="44">
        <v>32</v>
      </c>
      <c r="V2214" s="44" t="s">
        <v>44</v>
      </c>
      <c r="W2214" s="44" t="str">
        <f>VLOOKUP(D2214,TIPOLOGIA!A:F,6,0)</f>
        <v>TERRESTRE</v>
      </c>
      <c r="X2214" s="44" t="s">
        <v>5140</v>
      </c>
      <c r="Y2214" s="44">
        <v>1</v>
      </c>
      <c r="Z2214" s="63">
        <f>IF(T2214="SOPORTE_TELEFÓNICO",'TARIFAS 2025'!$B$14,IF(V2214="PRINCIPAL",'TARIFAS 2025'!$B$11,IF(V2214="INTERMEDIA",'TARIFAS 2025'!$C$11,IF(V2214="LEJANA",'TARIFAS 2025'!$D$11))))</f>
        <v>40250</v>
      </c>
      <c r="AA2214" s="63">
        <f t="shared" si="35"/>
        <v>40250</v>
      </c>
    </row>
    <row r="2215" spans="1:27" s="35" customFormat="1">
      <c r="A2215" s="44" t="s">
        <v>79</v>
      </c>
      <c r="B2215" s="44" t="str">
        <f>VLOOKUP(A2215,'CENTROS DE COSTOS'!A:D,2,0)</f>
        <v>0036-0003</v>
      </c>
      <c r="C2215" s="44" t="str">
        <f>VLOOKUP(A2215,'CENTROS DE COSTOS'!A:D,3,0)</f>
        <v>Wompi Suroccidente</v>
      </c>
      <c r="D2215" s="44">
        <v>76892</v>
      </c>
      <c r="E2215" s="44">
        <v>2949933</v>
      </c>
      <c r="F2215" s="44">
        <v>79444</v>
      </c>
      <c r="G2215" s="44" t="s">
        <v>35</v>
      </c>
      <c r="H2215" s="44" t="s">
        <v>1103</v>
      </c>
      <c r="I2215" s="44" t="s">
        <v>1136</v>
      </c>
      <c r="J2215" s="44" t="s">
        <v>10097</v>
      </c>
      <c r="K2215" s="44" t="s">
        <v>1174</v>
      </c>
      <c r="L2215" s="44" t="s">
        <v>10098</v>
      </c>
      <c r="M2215" s="52">
        <v>45959.333333333336</v>
      </c>
      <c r="N2215" s="52">
        <v>45960.570138888892</v>
      </c>
      <c r="O2215" s="44" t="s">
        <v>37</v>
      </c>
      <c r="P2215" s="44" t="s">
        <v>37</v>
      </c>
      <c r="Q2215" s="44" t="s">
        <v>3805</v>
      </c>
      <c r="R2215" s="44" t="s">
        <v>3806</v>
      </c>
      <c r="S2215" s="44" t="s">
        <v>10099</v>
      </c>
      <c r="T2215" s="44" t="s">
        <v>1178</v>
      </c>
      <c r="U2215" s="44">
        <v>24</v>
      </c>
      <c r="V2215" s="44" t="s">
        <v>42</v>
      </c>
      <c r="W2215" s="44" t="str">
        <f>VLOOKUP(D2215,TIPOLOGIA!A:F,6,0)</f>
        <v>TERRESTRE</v>
      </c>
      <c r="X2215" s="44" t="s">
        <v>1332</v>
      </c>
      <c r="Y2215" s="44">
        <v>1</v>
      </c>
      <c r="Z2215" s="63">
        <f>IF(T2215="SOPORTE_TELEFÓNICO",'TARIFAS 2025'!$B$14,IF(V2215="PRINCIPAL",'TARIFAS 2025'!$B$11,IF(V2215="INTERMEDIA",'TARIFAS 2025'!$C$11,IF(V2215="LEJANA",'TARIFAS 2025'!$D$11))))</f>
        <v>31419</v>
      </c>
      <c r="AA2215" s="63">
        <f t="shared" si="35"/>
        <v>31419</v>
      </c>
    </row>
    <row r="2216" spans="1:27" s="35" customFormat="1">
      <c r="A2216" s="44" t="s">
        <v>73</v>
      </c>
      <c r="B2216" s="44" t="str">
        <f>VLOOKUP(A2216,'CENTROS DE COSTOS'!A:D,2,0)</f>
        <v>0036-0004</v>
      </c>
      <c r="C2216" s="44" t="str">
        <f>VLOOKUP(A2216,'CENTROS DE COSTOS'!A:D,3,0)</f>
        <v>Wompi Centro</v>
      </c>
      <c r="D2216" s="44">
        <v>11001</v>
      </c>
      <c r="E2216" s="44">
        <v>2940108</v>
      </c>
      <c r="F2216" s="44">
        <v>65925</v>
      </c>
      <c r="G2216" s="44" t="s">
        <v>35</v>
      </c>
      <c r="H2216" s="44" t="s">
        <v>620</v>
      </c>
      <c r="I2216" s="44" t="s">
        <v>2057</v>
      </c>
      <c r="J2216" s="44" t="s">
        <v>10100</v>
      </c>
      <c r="K2216" s="44" t="s">
        <v>1174</v>
      </c>
      <c r="L2216" s="44" t="s">
        <v>10101</v>
      </c>
      <c r="M2216" s="52">
        <v>45957.50277777778</v>
      </c>
      <c r="N2216" s="52">
        <v>45960.571527777778</v>
      </c>
      <c r="O2216" s="44" t="s">
        <v>37</v>
      </c>
      <c r="P2216" s="44" t="s">
        <v>37</v>
      </c>
      <c r="Q2216" s="44" t="s">
        <v>3805</v>
      </c>
      <c r="R2216" s="44" t="s">
        <v>3806</v>
      </c>
      <c r="S2216" s="44" t="s">
        <v>10102</v>
      </c>
      <c r="T2216" s="44" t="s">
        <v>1178</v>
      </c>
      <c r="U2216" s="44">
        <v>24</v>
      </c>
      <c r="V2216" s="44" t="s">
        <v>42</v>
      </c>
      <c r="W2216" s="44" t="str">
        <f>VLOOKUP(D2216,TIPOLOGIA!A:F,6,0)</f>
        <v>TERRESTRE</v>
      </c>
      <c r="X2216" s="44" t="s">
        <v>2084</v>
      </c>
      <c r="Y2216" s="44">
        <v>1</v>
      </c>
      <c r="Z2216" s="63">
        <f>IF(T2216="SOPORTE_TELEFÓNICO",'TARIFAS 2025'!$B$14,IF(V2216="PRINCIPAL",'TARIFAS 2025'!$B$11,IF(V2216="INTERMEDIA",'TARIFAS 2025'!$C$11,IF(V2216="LEJANA",'TARIFAS 2025'!$D$11))))</f>
        <v>31419</v>
      </c>
      <c r="AA2216" s="63">
        <f t="shared" si="35"/>
        <v>31419</v>
      </c>
    </row>
    <row r="2217" spans="1:27" s="35" customFormat="1">
      <c r="A2217" s="44" t="s">
        <v>100</v>
      </c>
      <c r="B2217" s="44" t="str">
        <f>VLOOKUP(A2217,'CENTROS DE COSTOS'!A:D,2,0)</f>
        <v>0036-0006</v>
      </c>
      <c r="C2217" s="44" t="str">
        <f>VLOOKUP(A2217,'CENTROS DE COSTOS'!A:D,3,0)</f>
        <v>Wompi Oriente</v>
      </c>
      <c r="D2217" s="44">
        <v>50001</v>
      </c>
      <c r="E2217" s="44">
        <v>2951277</v>
      </c>
      <c r="F2217" s="44">
        <v>79430</v>
      </c>
      <c r="G2217" s="44" t="s">
        <v>35</v>
      </c>
      <c r="H2217" s="44" t="s">
        <v>816</v>
      </c>
      <c r="I2217" s="44" t="s">
        <v>100</v>
      </c>
      <c r="J2217" s="44" t="s">
        <v>4600</v>
      </c>
      <c r="K2217" s="44" t="s">
        <v>1174</v>
      </c>
      <c r="L2217" s="44" t="s">
        <v>10103</v>
      </c>
      <c r="M2217" s="52">
        <v>45959.402777777781</v>
      </c>
      <c r="N2217" s="52">
        <v>45960.572222222225</v>
      </c>
      <c r="O2217" s="44" t="s">
        <v>37</v>
      </c>
      <c r="P2217" s="44" t="s">
        <v>37</v>
      </c>
      <c r="Q2217" s="44" t="s">
        <v>3805</v>
      </c>
      <c r="R2217" s="44" t="s">
        <v>3806</v>
      </c>
      <c r="S2217" s="44" t="s">
        <v>10104</v>
      </c>
      <c r="T2217" s="44" t="s">
        <v>1178</v>
      </c>
      <c r="U2217" s="44">
        <v>24</v>
      </c>
      <c r="V2217" s="44" t="s">
        <v>42</v>
      </c>
      <c r="W2217" s="44" t="str">
        <f>VLOOKUP(D2217,TIPOLOGIA!A:F,6,0)</f>
        <v>TERRESTRE</v>
      </c>
      <c r="X2217" s="44" t="s">
        <v>3359</v>
      </c>
      <c r="Y2217" s="44">
        <v>1</v>
      </c>
      <c r="Z2217" s="63">
        <f>IF(T2217="SOPORTE_TELEFÓNICO",'TARIFAS 2025'!$B$14,IF(V2217="PRINCIPAL",'TARIFAS 2025'!$B$11,IF(V2217="INTERMEDIA",'TARIFAS 2025'!$C$11,IF(V2217="LEJANA",'TARIFAS 2025'!$D$11))))</f>
        <v>31419</v>
      </c>
      <c r="AA2217" s="63">
        <f t="shared" si="35"/>
        <v>31419</v>
      </c>
    </row>
    <row r="2218" spans="1:27" s="35" customFormat="1">
      <c r="A2218" s="44" t="s">
        <v>73</v>
      </c>
      <c r="B2218" s="44" t="str">
        <f>VLOOKUP(A2218,'CENTROS DE COSTOS'!A:D,2,0)</f>
        <v>0036-0004</v>
      </c>
      <c r="C2218" s="44" t="str">
        <f>VLOOKUP(A2218,'CENTROS DE COSTOS'!A:D,3,0)</f>
        <v>Wompi Centro</v>
      </c>
      <c r="D2218" s="44">
        <v>11001</v>
      </c>
      <c r="E2218" s="44">
        <v>2936188</v>
      </c>
      <c r="F2218" s="44">
        <v>79540</v>
      </c>
      <c r="G2218" s="44" t="s">
        <v>35</v>
      </c>
      <c r="H2218" s="44" t="s">
        <v>620</v>
      </c>
      <c r="I2218" s="44" t="s">
        <v>73</v>
      </c>
      <c r="J2218" s="44" t="s">
        <v>10105</v>
      </c>
      <c r="K2218" s="44" t="s">
        <v>1174</v>
      </c>
      <c r="L2218" s="44" t="s">
        <v>10106</v>
      </c>
      <c r="M2218" s="52">
        <v>45957.333333333336</v>
      </c>
      <c r="N2218" s="52">
        <v>45960.577777777777</v>
      </c>
      <c r="O2218" s="44" t="s">
        <v>37</v>
      </c>
      <c r="P2218" s="44" t="s">
        <v>37</v>
      </c>
      <c r="Q2218" s="44" t="s">
        <v>3805</v>
      </c>
      <c r="R2218" s="44" t="s">
        <v>3806</v>
      </c>
      <c r="S2218" s="44" t="s">
        <v>10107</v>
      </c>
      <c r="T2218" s="44" t="s">
        <v>1178</v>
      </c>
      <c r="U2218" s="44">
        <v>16</v>
      </c>
      <c r="V2218" s="44" t="s">
        <v>42</v>
      </c>
      <c r="W2218" s="44" t="str">
        <f>VLOOKUP(D2218,TIPOLOGIA!A:F,6,0)</f>
        <v>TERRESTRE</v>
      </c>
      <c r="X2218" s="44" t="s">
        <v>5140</v>
      </c>
      <c r="Y2218" s="44">
        <v>1</v>
      </c>
      <c r="Z2218" s="63">
        <f>IF(T2218="SOPORTE_TELEFÓNICO",'TARIFAS 2025'!$B$14,IF(V2218="PRINCIPAL",'TARIFAS 2025'!$B$11,IF(V2218="INTERMEDIA",'TARIFAS 2025'!$C$11,IF(V2218="LEJANA",'TARIFAS 2025'!$D$11))))</f>
        <v>31419</v>
      </c>
      <c r="AA2218" s="63">
        <f t="shared" si="35"/>
        <v>31419</v>
      </c>
    </row>
    <row r="2219" spans="1:27" s="35" customFormat="1">
      <c r="A2219" s="44" t="s">
        <v>70</v>
      </c>
      <c r="B2219" s="44" t="str">
        <f>VLOOKUP(A2219,'CENTROS DE COSTOS'!A:D,2,0)</f>
        <v>0036-0001</v>
      </c>
      <c r="C2219" s="44" t="str">
        <f>VLOOKUP(A2219,'CENTROS DE COSTOS'!A:D,3,0)</f>
        <v>Wompi Costa</v>
      </c>
      <c r="D2219" s="44">
        <v>8001</v>
      </c>
      <c r="E2219" s="44">
        <v>2946195</v>
      </c>
      <c r="F2219" s="44">
        <v>77888</v>
      </c>
      <c r="G2219" s="44" t="s">
        <v>35</v>
      </c>
      <c r="H2219" s="44" t="s">
        <v>255</v>
      </c>
      <c r="I2219" s="44" t="s">
        <v>70</v>
      </c>
      <c r="J2219" s="44" t="s">
        <v>10108</v>
      </c>
      <c r="K2219" s="44" t="s">
        <v>1174</v>
      </c>
      <c r="L2219" s="44" t="s">
        <v>10109</v>
      </c>
      <c r="M2219" s="52">
        <v>45958.477083333331</v>
      </c>
      <c r="N2219" s="52">
        <v>45960.57916666667</v>
      </c>
      <c r="O2219" s="44" t="s">
        <v>37</v>
      </c>
      <c r="P2219" s="44" t="s">
        <v>37</v>
      </c>
      <c r="Q2219" s="44" t="s">
        <v>3805</v>
      </c>
      <c r="R2219" s="44" t="s">
        <v>3806</v>
      </c>
      <c r="S2219" s="44" t="s">
        <v>10110</v>
      </c>
      <c r="T2219" s="44" t="s">
        <v>1178</v>
      </c>
      <c r="U2219" s="44">
        <v>24</v>
      </c>
      <c r="V2219" s="44" t="s">
        <v>42</v>
      </c>
      <c r="W2219" s="44" t="str">
        <f>VLOOKUP(D2219,TIPOLOGIA!A:F,6,0)</f>
        <v>TERRESTRE</v>
      </c>
      <c r="X2219" s="44" t="s">
        <v>3359</v>
      </c>
      <c r="Y2219" s="44">
        <v>1</v>
      </c>
      <c r="Z2219" s="63">
        <f>IF(T2219="SOPORTE_TELEFÓNICO",'TARIFAS 2025'!$B$14,IF(V2219="PRINCIPAL",'TARIFAS 2025'!$B$11,IF(V2219="INTERMEDIA",'TARIFAS 2025'!$C$11,IF(V2219="LEJANA",'TARIFAS 2025'!$D$11))))</f>
        <v>31419</v>
      </c>
      <c r="AA2219" s="63">
        <f t="shared" si="35"/>
        <v>31419</v>
      </c>
    </row>
    <row r="2220" spans="1:27" s="35" customFormat="1">
      <c r="A2220" s="44" t="s">
        <v>73</v>
      </c>
      <c r="B2220" s="44" t="str">
        <f>VLOOKUP(A2220,'CENTROS DE COSTOS'!A:D,2,0)</f>
        <v>0036-0004</v>
      </c>
      <c r="C2220" s="44" t="str">
        <f>VLOOKUP(A2220,'CENTROS DE COSTOS'!A:D,3,0)</f>
        <v>Wompi Centro</v>
      </c>
      <c r="D2220" s="44">
        <v>11001</v>
      </c>
      <c r="E2220" s="44">
        <v>2938681</v>
      </c>
      <c r="F2220" s="44">
        <v>72329</v>
      </c>
      <c r="G2220" s="44" t="s">
        <v>35</v>
      </c>
      <c r="H2220" s="44" t="s">
        <v>620</v>
      </c>
      <c r="I2220" s="44" t="s">
        <v>2057</v>
      </c>
      <c r="J2220" s="44" t="s">
        <v>7165</v>
      </c>
      <c r="K2220" s="44" t="s">
        <v>1174</v>
      </c>
      <c r="L2220" s="44" t="s">
        <v>10111</v>
      </c>
      <c r="M2220" s="52">
        <v>45957.436111111114</v>
      </c>
      <c r="N2220" s="52">
        <v>45960.583333333336</v>
      </c>
      <c r="O2220" s="44" t="s">
        <v>37</v>
      </c>
      <c r="P2220" s="44" t="s">
        <v>37</v>
      </c>
      <c r="Q2220" s="44" t="s">
        <v>3805</v>
      </c>
      <c r="R2220" s="44" t="s">
        <v>3806</v>
      </c>
      <c r="S2220" s="44" t="s">
        <v>10107</v>
      </c>
      <c r="T2220" s="44" t="s">
        <v>1178</v>
      </c>
      <c r="U2220" s="44">
        <v>16</v>
      </c>
      <c r="V2220" s="44" t="s">
        <v>42</v>
      </c>
      <c r="W2220" s="44" t="str">
        <f>VLOOKUP(D2220,TIPOLOGIA!A:F,6,0)</f>
        <v>TERRESTRE</v>
      </c>
      <c r="X2220" s="44" t="s">
        <v>4388</v>
      </c>
      <c r="Y2220" s="44">
        <v>1</v>
      </c>
      <c r="Z2220" s="63">
        <f>IF(T2220="SOPORTE_TELEFÓNICO",'TARIFAS 2025'!$B$14,IF(V2220="PRINCIPAL",'TARIFAS 2025'!$B$11,IF(V2220="INTERMEDIA",'TARIFAS 2025'!$C$11,IF(V2220="LEJANA",'TARIFAS 2025'!$D$11))))</f>
        <v>31419</v>
      </c>
      <c r="AA2220" s="63">
        <f t="shared" si="35"/>
        <v>31419</v>
      </c>
    </row>
    <row r="2221" spans="1:27" s="35" customFormat="1">
      <c r="A2221" s="44" t="s">
        <v>73</v>
      </c>
      <c r="B2221" s="44" t="str">
        <f>VLOOKUP(A2221,'CENTROS DE COSTOS'!A:D,2,0)</f>
        <v>0036-0004</v>
      </c>
      <c r="C2221" s="44" t="str">
        <f>VLOOKUP(A2221,'CENTROS DE COSTOS'!A:D,3,0)</f>
        <v>Wompi Centro</v>
      </c>
      <c r="D2221" s="44">
        <v>11001</v>
      </c>
      <c r="E2221" s="44">
        <v>2946476</v>
      </c>
      <c r="F2221" s="44">
        <v>46883</v>
      </c>
      <c r="G2221" s="44" t="s">
        <v>35</v>
      </c>
      <c r="H2221" s="44" t="s">
        <v>620</v>
      </c>
      <c r="I2221" s="44" t="s">
        <v>2057</v>
      </c>
      <c r="J2221" s="44" t="s">
        <v>10112</v>
      </c>
      <c r="K2221" s="44" t="s">
        <v>1174</v>
      </c>
      <c r="L2221" s="44" t="s">
        <v>10113</v>
      </c>
      <c r="M2221" s="52">
        <v>45958.488194444442</v>
      </c>
      <c r="N2221" s="52">
        <v>45960.615277777775</v>
      </c>
      <c r="O2221" s="44" t="s">
        <v>37</v>
      </c>
      <c r="P2221" s="44" t="s">
        <v>37</v>
      </c>
      <c r="Q2221" s="44" t="s">
        <v>3805</v>
      </c>
      <c r="R2221" s="44" t="s">
        <v>3806</v>
      </c>
      <c r="S2221" s="44" t="s">
        <v>10114</v>
      </c>
      <c r="T2221" s="44" t="s">
        <v>1178</v>
      </c>
      <c r="U2221" s="44">
        <v>32</v>
      </c>
      <c r="V2221" s="44" t="s">
        <v>42</v>
      </c>
      <c r="W2221" s="44" t="str">
        <f>VLOOKUP(D2221,TIPOLOGIA!A:F,6,0)</f>
        <v>TERRESTRE</v>
      </c>
      <c r="X2221" s="44" t="s">
        <v>3359</v>
      </c>
      <c r="Y2221" s="44">
        <v>1</v>
      </c>
      <c r="Z2221" s="63">
        <f>IF(T2221="SOPORTE_TELEFÓNICO",'TARIFAS 2025'!$B$14,IF(V2221="PRINCIPAL",'TARIFAS 2025'!$B$11,IF(V2221="INTERMEDIA",'TARIFAS 2025'!$C$11,IF(V2221="LEJANA",'TARIFAS 2025'!$D$11))))</f>
        <v>31419</v>
      </c>
      <c r="AA2221" s="63">
        <f t="shared" si="35"/>
        <v>31419</v>
      </c>
    </row>
    <row r="2222" spans="1:27" s="35" customFormat="1">
      <c r="A2222" s="44" t="s">
        <v>90</v>
      </c>
      <c r="B2222" s="44" t="str">
        <f>VLOOKUP(A2222,'CENTROS DE COSTOS'!A:D,2,0)</f>
        <v>0036-0005</v>
      </c>
      <c r="C2222" s="44" t="str">
        <f>VLOOKUP(A2222,'CENTROS DE COSTOS'!A:D,3,0)</f>
        <v>Wompi Noroccidente</v>
      </c>
      <c r="D2222" s="44">
        <v>5789</v>
      </c>
      <c r="E2222" s="44">
        <v>2943366</v>
      </c>
      <c r="F2222" s="44">
        <v>27754</v>
      </c>
      <c r="G2222" s="44" t="s">
        <v>35</v>
      </c>
      <c r="H2222" s="44" t="s">
        <v>122</v>
      </c>
      <c r="I2222" s="44" t="s">
        <v>232</v>
      </c>
      <c r="J2222" s="44" t="s">
        <v>6818</v>
      </c>
      <c r="K2222" s="44" t="s">
        <v>1174</v>
      </c>
      <c r="L2222" s="44" t="s">
        <v>10115</v>
      </c>
      <c r="M2222" s="52">
        <v>45958.333333333336</v>
      </c>
      <c r="N2222" s="52">
        <v>45960.627083333333</v>
      </c>
      <c r="O2222" s="44" t="s">
        <v>37</v>
      </c>
      <c r="P2222" s="44" t="s">
        <v>37</v>
      </c>
      <c r="Q2222" s="44" t="s">
        <v>3805</v>
      </c>
      <c r="R2222" s="44" t="s">
        <v>3806</v>
      </c>
      <c r="S2222" s="44" t="s">
        <v>10116</v>
      </c>
      <c r="T2222" s="44" t="s">
        <v>3828</v>
      </c>
      <c r="U2222" s="44">
        <v>56</v>
      </c>
      <c r="V2222" s="44" t="s">
        <v>44</v>
      </c>
      <c r="W2222" s="44" t="str">
        <f>VLOOKUP(D2222,TIPOLOGIA!A:F,6,0)</f>
        <v>TERRESTRE</v>
      </c>
      <c r="X2222" s="44" t="s">
        <v>1217</v>
      </c>
      <c r="Y2222" s="44">
        <v>1</v>
      </c>
      <c r="Z2222" s="63">
        <f>IF(T2222="SOPORTE_TELEFÓNICO",'TARIFAS 2025'!$B$14,IF(V2222="PRINCIPAL",'TARIFAS 2025'!$B$11,IF(V2222="INTERMEDIA",'TARIFAS 2025'!$C$11,IF(V2222="LEJANA",'TARIFAS 2025'!$D$11))))</f>
        <v>40250</v>
      </c>
      <c r="AA2222" s="63">
        <f t="shared" si="35"/>
        <v>40250</v>
      </c>
    </row>
    <row r="2223" spans="1:27" s="35" customFormat="1">
      <c r="A2223" s="44" t="s">
        <v>79</v>
      </c>
      <c r="B2223" s="44" t="str">
        <f>VLOOKUP(A2223,'CENTROS DE COSTOS'!A:D,2,0)</f>
        <v>0036-0003</v>
      </c>
      <c r="C2223" s="44" t="str">
        <f>VLOOKUP(A2223,'CENTROS DE COSTOS'!A:D,3,0)</f>
        <v>Wompi Suroccidente</v>
      </c>
      <c r="D2223" s="44">
        <v>76520</v>
      </c>
      <c r="E2223" s="44">
        <v>2952773</v>
      </c>
      <c r="F2223" s="44">
        <v>79566</v>
      </c>
      <c r="G2223" s="44" t="s">
        <v>35</v>
      </c>
      <c r="H2223" s="44" t="s">
        <v>1103</v>
      </c>
      <c r="I2223" s="44" t="s">
        <v>1124</v>
      </c>
      <c r="J2223" s="44" t="s">
        <v>10117</v>
      </c>
      <c r="K2223" s="44" t="s">
        <v>1174</v>
      </c>
      <c r="L2223" s="44" t="s">
        <v>10118</v>
      </c>
      <c r="M2223" s="52">
        <v>45959.472222222219</v>
      </c>
      <c r="N2223" s="52">
        <v>45960.629166666666</v>
      </c>
      <c r="O2223" s="44" t="s">
        <v>37</v>
      </c>
      <c r="P2223" s="44" t="s">
        <v>37</v>
      </c>
      <c r="Q2223" s="44" t="s">
        <v>3805</v>
      </c>
      <c r="R2223" s="44" t="s">
        <v>3806</v>
      </c>
      <c r="S2223" s="44" t="s">
        <v>10119</v>
      </c>
      <c r="T2223" s="44" t="s">
        <v>1178</v>
      </c>
      <c r="U2223" s="44">
        <v>48</v>
      </c>
      <c r="V2223" s="44" t="s">
        <v>42</v>
      </c>
      <c r="W2223" s="44" t="str">
        <f>VLOOKUP(D2223,TIPOLOGIA!A:F,6,0)</f>
        <v>TERRESTRE</v>
      </c>
      <c r="X2223" s="44" t="s">
        <v>3837</v>
      </c>
      <c r="Y2223" s="44">
        <v>1</v>
      </c>
      <c r="Z2223" s="63">
        <f>IF(T2223="SOPORTE_TELEFÓNICO",'TARIFAS 2025'!$B$14,IF(V2223="PRINCIPAL",'TARIFAS 2025'!$B$11,IF(V2223="INTERMEDIA",'TARIFAS 2025'!$C$11,IF(V2223="LEJANA",'TARIFAS 2025'!$D$11))))</f>
        <v>31419</v>
      </c>
      <c r="AA2223" s="63">
        <f t="shared" si="35"/>
        <v>31419</v>
      </c>
    </row>
    <row r="2224" spans="1:27" s="35" customFormat="1">
      <c r="A2224" s="44" t="s">
        <v>73</v>
      </c>
      <c r="B2224" s="44" t="str">
        <f>VLOOKUP(A2224,'CENTROS DE COSTOS'!A:D,2,0)</f>
        <v>0036-0004</v>
      </c>
      <c r="C2224" s="44" t="str">
        <f>VLOOKUP(A2224,'CENTROS DE COSTOS'!A:D,3,0)</f>
        <v>Wompi Centro</v>
      </c>
      <c r="D2224" s="44">
        <v>11001</v>
      </c>
      <c r="E2224" s="44">
        <v>2949086</v>
      </c>
      <c r="F2224" s="44">
        <v>80577</v>
      </c>
      <c r="G2224" s="44" t="s">
        <v>35</v>
      </c>
      <c r="H2224" s="44" t="s">
        <v>620</v>
      </c>
      <c r="I2224" s="44" t="s">
        <v>2057</v>
      </c>
      <c r="J2224" s="44" t="s">
        <v>10120</v>
      </c>
      <c r="K2224" s="44" t="s">
        <v>1174</v>
      </c>
      <c r="L2224" s="44" t="s">
        <v>10121</v>
      </c>
      <c r="M2224" s="52">
        <v>45958.701388888891</v>
      </c>
      <c r="N2224" s="52">
        <v>45960.631249999999</v>
      </c>
      <c r="O2224" s="44" t="s">
        <v>37</v>
      </c>
      <c r="P2224" s="44" t="s">
        <v>37</v>
      </c>
      <c r="Q2224" s="44" t="s">
        <v>3805</v>
      </c>
      <c r="R2224" s="44" t="s">
        <v>3806</v>
      </c>
      <c r="S2224" s="44" t="s">
        <v>10122</v>
      </c>
      <c r="T2224" s="44" t="s">
        <v>1178</v>
      </c>
      <c r="U2224" s="44">
        <v>56</v>
      </c>
      <c r="V2224" s="44" t="s">
        <v>42</v>
      </c>
      <c r="W2224" s="44" t="str">
        <f>VLOOKUP(D2224,TIPOLOGIA!A:F,6,0)</f>
        <v>TERRESTRE</v>
      </c>
      <c r="X2224" s="44" t="s">
        <v>1180</v>
      </c>
      <c r="Y2224" s="44">
        <v>1</v>
      </c>
      <c r="Z2224" s="63">
        <f>IF(T2224="SOPORTE_TELEFÓNICO",'TARIFAS 2025'!$B$14,IF(V2224="PRINCIPAL",'TARIFAS 2025'!$B$11,IF(V2224="INTERMEDIA",'TARIFAS 2025'!$C$11,IF(V2224="LEJANA",'TARIFAS 2025'!$D$11))))</f>
        <v>31419</v>
      </c>
      <c r="AA2224" s="63">
        <f t="shared" si="35"/>
        <v>31419</v>
      </c>
    </row>
    <row r="2225" spans="1:27" s="35" customFormat="1">
      <c r="A2225" s="44" t="s">
        <v>100</v>
      </c>
      <c r="B2225" s="44" t="str">
        <f>VLOOKUP(A2225,'CENTROS DE COSTOS'!A:D,2,0)</f>
        <v>0036-0006</v>
      </c>
      <c r="C2225" s="44" t="str">
        <f>VLOOKUP(A2225,'CENTROS DE COSTOS'!A:D,3,0)</f>
        <v>Wompi Oriente</v>
      </c>
      <c r="D2225" s="44">
        <v>50001</v>
      </c>
      <c r="E2225" s="44">
        <v>2950608</v>
      </c>
      <c r="F2225" s="44">
        <v>61447</v>
      </c>
      <c r="G2225" s="44" t="s">
        <v>35</v>
      </c>
      <c r="H2225" s="44" t="s">
        <v>816</v>
      </c>
      <c r="I2225" s="44" t="s">
        <v>100</v>
      </c>
      <c r="J2225" s="44" t="s">
        <v>10123</v>
      </c>
      <c r="K2225" s="44" t="s">
        <v>1174</v>
      </c>
      <c r="L2225" s="44" t="s">
        <v>10124</v>
      </c>
      <c r="M2225" s="52">
        <v>45959.361111111109</v>
      </c>
      <c r="N2225" s="52">
        <v>45960.632638888892</v>
      </c>
      <c r="O2225" s="44" t="s">
        <v>37</v>
      </c>
      <c r="P2225" s="44" t="s">
        <v>37</v>
      </c>
      <c r="Q2225" s="44" t="s">
        <v>3805</v>
      </c>
      <c r="R2225" s="44" t="s">
        <v>3806</v>
      </c>
      <c r="S2225" s="44" t="s">
        <v>10125</v>
      </c>
      <c r="T2225" s="44" t="s">
        <v>1178</v>
      </c>
      <c r="U2225" s="44">
        <v>40</v>
      </c>
      <c r="V2225" s="44" t="s">
        <v>42</v>
      </c>
      <c r="W2225" s="44" t="str">
        <f>VLOOKUP(D2225,TIPOLOGIA!A:F,6,0)</f>
        <v>TERRESTRE</v>
      </c>
      <c r="X2225" s="44" t="s">
        <v>1217</v>
      </c>
      <c r="Y2225" s="44">
        <v>1</v>
      </c>
      <c r="Z2225" s="63">
        <f>IF(T2225="SOPORTE_TELEFÓNICO",'TARIFAS 2025'!$B$14,IF(V2225="PRINCIPAL",'TARIFAS 2025'!$B$11,IF(V2225="INTERMEDIA",'TARIFAS 2025'!$C$11,IF(V2225="LEJANA",'TARIFAS 2025'!$D$11))))</f>
        <v>31419</v>
      </c>
      <c r="AA2225" s="63">
        <f t="shared" si="35"/>
        <v>31419</v>
      </c>
    </row>
    <row r="2226" spans="1:27" s="35" customFormat="1">
      <c r="A2226" s="44" t="s">
        <v>79</v>
      </c>
      <c r="B2226" s="44" t="str">
        <f>VLOOKUP(A2226,'CENTROS DE COSTOS'!A:D,2,0)</f>
        <v>0036-0003</v>
      </c>
      <c r="C2226" s="44" t="str">
        <f>VLOOKUP(A2226,'CENTROS DE COSTOS'!A:D,3,0)</f>
        <v>Wompi Suroccidente</v>
      </c>
      <c r="D2226" s="44">
        <v>19001</v>
      </c>
      <c r="E2226" s="44">
        <v>2950530</v>
      </c>
      <c r="F2226" s="44">
        <v>50350</v>
      </c>
      <c r="G2226" s="44" t="s">
        <v>35</v>
      </c>
      <c r="H2226" s="44" t="s">
        <v>500</v>
      </c>
      <c r="I2226" s="44" t="s">
        <v>95</v>
      </c>
      <c r="J2226" s="44" t="s">
        <v>10126</v>
      </c>
      <c r="K2226" s="44" t="s">
        <v>1174</v>
      </c>
      <c r="L2226" s="44" t="s">
        <v>10127</v>
      </c>
      <c r="M2226" s="52">
        <v>45959.356249999997</v>
      </c>
      <c r="N2226" s="52">
        <v>45960.633333333331</v>
      </c>
      <c r="O2226" s="44" t="s">
        <v>37</v>
      </c>
      <c r="P2226" s="44" t="s">
        <v>37</v>
      </c>
      <c r="Q2226" s="44" t="s">
        <v>3805</v>
      </c>
      <c r="R2226" s="44" t="s">
        <v>3806</v>
      </c>
      <c r="S2226" s="44" t="s">
        <v>10128</v>
      </c>
      <c r="T2226" s="44" t="s">
        <v>1178</v>
      </c>
      <c r="U2226" s="44">
        <v>24</v>
      </c>
      <c r="V2226" s="44" t="s">
        <v>44</v>
      </c>
      <c r="W2226" s="44" t="str">
        <f>VLOOKUP(D2226,TIPOLOGIA!A:F,6,0)</f>
        <v>TERRESTRE</v>
      </c>
      <c r="X2226" s="44" t="s">
        <v>5140</v>
      </c>
      <c r="Y2226" s="44">
        <v>1</v>
      </c>
      <c r="Z2226" s="63">
        <f>IF(T2226="SOPORTE_TELEFÓNICO",'TARIFAS 2025'!$B$14,IF(V2226="PRINCIPAL",'TARIFAS 2025'!$B$11,IF(V2226="INTERMEDIA",'TARIFAS 2025'!$C$11,IF(V2226="LEJANA",'TARIFAS 2025'!$D$11))))</f>
        <v>40250</v>
      </c>
      <c r="AA2226" s="63">
        <f t="shared" si="35"/>
        <v>40250</v>
      </c>
    </row>
    <row r="2227" spans="1:27" s="35" customFormat="1">
      <c r="A2227" s="44" t="s">
        <v>73</v>
      </c>
      <c r="B2227" s="44" t="str">
        <f>VLOOKUP(A2227,'CENTROS DE COSTOS'!A:D,2,0)</f>
        <v>0036-0004</v>
      </c>
      <c r="C2227" s="44" t="str">
        <f>VLOOKUP(A2227,'CENTROS DE COSTOS'!A:D,3,0)</f>
        <v>Wompi Centro</v>
      </c>
      <c r="D2227" s="44">
        <v>11001</v>
      </c>
      <c r="E2227" s="44">
        <v>2940088</v>
      </c>
      <c r="F2227" s="44">
        <v>75689</v>
      </c>
      <c r="G2227" s="44" t="s">
        <v>35</v>
      </c>
      <c r="H2227" s="44" t="s">
        <v>620</v>
      </c>
      <c r="I2227" s="44" t="s">
        <v>73</v>
      </c>
      <c r="J2227" s="44" t="s">
        <v>6886</v>
      </c>
      <c r="K2227" s="44" t="s">
        <v>1174</v>
      </c>
      <c r="L2227" s="44" t="s">
        <v>10129</v>
      </c>
      <c r="M2227" s="52">
        <v>45957.518055555556</v>
      </c>
      <c r="N2227" s="52">
        <v>45960.640972222223</v>
      </c>
      <c r="O2227" s="44" t="s">
        <v>37</v>
      </c>
      <c r="P2227" s="44" t="s">
        <v>37</v>
      </c>
      <c r="Q2227" s="44" t="s">
        <v>3805</v>
      </c>
      <c r="R2227" s="44" t="s">
        <v>3806</v>
      </c>
      <c r="S2227" s="44" t="s">
        <v>10130</v>
      </c>
      <c r="T2227" s="44" t="s">
        <v>1178</v>
      </c>
      <c r="U2227" s="44">
        <v>32</v>
      </c>
      <c r="V2227" s="44" t="s">
        <v>42</v>
      </c>
      <c r="W2227" s="44" t="str">
        <f>VLOOKUP(D2227,TIPOLOGIA!A:F,6,0)</f>
        <v>TERRESTRE</v>
      </c>
      <c r="X2227" s="44" t="s">
        <v>1332</v>
      </c>
      <c r="Y2227" s="44">
        <v>1</v>
      </c>
      <c r="Z2227" s="63">
        <f>IF(T2227="SOPORTE_TELEFÓNICO",'TARIFAS 2025'!$B$14,IF(V2227="PRINCIPAL",'TARIFAS 2025'!$B$11,IF(V2227="INTERMEDIA",'TARIFAS 2025'!$C$11,IF(V2227="LEJANA",'TARIFAS 2025'!$D$11))))</f>
        <v>31419</v>
      </c>
      <c r="AA2227" s="63">
        <f t="shared" si="35"/>
        <v>31419</v>
      </c>
    </row>
    <row r="2228" spans="1:27" s="35" customFormat="1">
      <c r="A2228" s="44" t="s">
        <v>83</v>
      </c>
      <c r="B2228" s="44" t="str">
        <f>VLOOKUP(A2228,'CENTROS DE COSTOS'!A:D,2,0)</f>
        <v>0036-0007</v>
      </c>
      <c r="C2228" s="44" t="str">
        <f>VLOOKUP(A2228,'CENTROS DE COSTOS'!A:D,3,0)</f>
        <v>Wompi Santander</v>
      </c>
      <c r="D2228" s="44">
        <v>54001</v>
      </c>
      <c r="E2228" s="44">
        <v>2956612</v>
      </c>
      <c r="F2228" s="44">
        <v>76191</v>
      </c>
      <c r="G2228" s="44" t="s">
        <v>35</v>
      </c>
      <c r="H2228" s="44" t="s">
        <v>893</v>
      </c>
      <c r="I2228" s="44" t="s">
        <v>83</v>
      </c>
      <c r="J2228" s="44" t="s">
        <v>10131</v>
      </c>
      <c r="K2228" s="44" t="s">
        <v>1174</v>
      </c>
      <c r="L2228" s="44" t="s">
        <v>10132</v>
      </c>
      <c r="M2228" s="52">
        <v>45960.35</v>
      </c>
      <c r="N2228" s="52">
        <v>45960.645833333336</v>
      </c>
      <c r="O2228" s="44" t="s">
        <v>37</v>
      </c>
      <c r="P2228" s="44" t="s">
        <v>37</v>
      </c>
      <c r="Q2228" s="44" t="s">
        <v>3805</v>
      </c>
      <c r="R2228" s="44" t="s">
        <v>3806</v>
      </c>
      <c r="S2228" s="44" t="s">
        <v>10133</v>
      </c>
      <c r="T2228" s="44" t="s">
        <v>1178</v>
      </c>
      <c r="U2228" s="44">
        <v>24</v>
      </c>
      <c r="V2228" s="44" t="s">
        <v>42</v>
      </c>
      <c r="W2228" s="44" t="str">
        <f>VLOOKUP(D2228,TIPOLOGIA!A:F,6,0)</f>
        <v>TERRESTRE</v>
      </c>
      <c r="X2228" s="44" t="s">
        <v>3359</v>
      </c>
      <c r="Y2228" s="44">
        <v>1</v>
      </c>
      <c r="Z2228" s="63">
        <f>IF(T2228="SOPORTE_TELEFÓNICO",'TARIFAS 2025'!$B$14,IF(V2228="PRINCIPAL",'TARIFAS 2025'!$B$11,IF(V2228="INTERMEDIA",'TARIFAS 2025'!$C$11,IF(V2228="LEJANA",'TARIFAS 2025'!$D$11))))</f>
        <v>31419</v>
      </c>
      <c r="AA2228" s="63">
        <f t="shared" si="35"/>
        <v>31419</v>
      </c>
    </row>
    <row r="2229" spans="1:27" s="35" customFormat="1">
      <c r="A2229" s="44" t="s">
        <v>98</v>
      </c>
      <c r="B2229" s="44" t="str">
        <f>VLOOKUP(A2229,'CENTROS DE COSTOS'!A:D,2,0)</f>
        <v>0036-0007</v>
      </c>
      <c r="C2229" s="44" t="str">
        <f>VLOOKUP(A2229,'CENTROS DE COSTOS'!A:D,3,0)</f>
        <v>Wompi Santander</v>
      </c>
      <c r="D2229" s="44">
        <v>15001</v>
      </c>
      <c r="E2229" s="44">
        <v>2949688</v>
      </c>
      <c r="F2229" s="44">
        <v>80703</v>
      </c>
      <c r="G2229" s="44" t="s">
        <v>35</v>
      </c>
      <c r="H2229" s="44" t="s">
        <v>324</v>
      </c>
      <c r="I2229" s="44" t="s">
        <v>98</v>
      </c>
      <c r="J2229" s="44" t="s">
        <v>10134</v>
      </c>
      <c r="K2229" s="44" t="s">
        <v>1174</v>
      </c>
      <c r="L2229" s="44" t="s">
        <v>10135</v>
      </c>
      <c r="M2229" s="52">
        <v>45959.333333333336</v>
      </c>
      <c r="N2229" s="52">
        <v>45960.652777777781</v>
      </c>
      <c r="O2229" s="44" t="s">
        <v>37</v>
      </c>
      <c r="P2229" s="44" t="s">
        <v>37</v>
      </c>
      <c r="Q2229" s="44" t="s">
        <v>3805</v>
      </c>
      <c r="R2229" s="44" t="s">
        <v>3806</v>
      </c>
      <c r="S2229" s="44" t="s">
        <v>10136</v>
      </c>
      <c r="T2229" s="44" t="s">
        <v>1178</v>
      </c>
      <c r="U2229" s="44">
        <v>16</v>
      </c>
      <c r="V2229" s="44" t="s">
        <v>42</v>
      </c>
      <c r="W2229" s="44" t="str">
        <f>VLOOKUP(D2229,TIPOLOGIA!A:F,6,0)</f>
        <v>TERRESTRE</v>
      </c>
      <c r="X2229" s="44" t="s">
        <v>1372</v>
      </c>
      <c r="Y2229" s="44">
        <v>1</v>
      </c>
      <c r="Z2229" s="63">
        <f>IF(T2229="SOPORTE_TELEFÓNICO",'TARIFAS 2025'!$B$14,IF(V2229="PRINCIPAL",'TARIFAS 2025'!$B$11,IF(V2229="INTERMEDIA",'TARIFAS 2025'!$C$11,IF(V2229="LEJANA",'TARIFAS 2025'!$D$11))))</f>
        <v>31419</v>
      </c>
      <c r="AA2229" s="63">
        <f t="shared" si="35"/>
        <v>31419</v>
      </c>
    </row>
    <row r="2230" spans="1:27" s="35" customFormat="1">
      <c r="A2230" s="44" t="s">
        <v>100</v>
      </c>
      <c r="B2230" s="44" t="str">
        <f>VLOOKUP(A2230,'CENTROS DE COSTOS'!A:D,2,0)</f>
        <v>0036-0006</v>
      </c>
      <c r="C2230" s="44" t="str">
        <f>VLOOKUP(A2230,'CENTROS DE COSTOS'!A:D,3,0)</f>
        <v>Wompi Oriente</v>
      </c>
      <c r="D2230" s="44">
        <v>50680</v>
      </c>
      <c r="E2230" s="44">
        <v>2955793</v>
      </c>
      <c r="F2230" s="44">
        <v>58416</v>
      </c>
      <c r="G2230" s="44" t="s">
        <v>35</v>
      </c>
      <c r="H2230" s="44" t="s">
        <v>816</v>
      </c>
      <c r="I2230" s="44" t="s">
        <v>836</v>
      </c>
      <c r="J2230" s="44" t="s">
        <v>10137</v>
      </c>
      <c r="K2230" s="44" t="s">
        <v>1174</v>
      </c>
      <c r="L2230" s="44" t="s">
        <v>10138</v>
      </c>
      <c r="M2230" s="52">
        <v>45960.333333333336</v>
      </c>
      <c r="N2230" s="52">
        <v>45960.678472222222</v>
      </c>
      <c r="O2230" s="44" t="s">
        <v>37</v>
      </c>
      <c r="P2230" s="44" t="s">
        <v>37</v>
      </c>
      <c r="Q2230" s="44" t="s">
        <v>8322</v>
      </c>
      <c r="R2230" s="44" t="s">
        <v>8323</v>
      </c>
      <c r="S2230" s="44" t="s">
        <v>10139</v>
      </c>
      <c r="T2230" s="44" t="s">
        <v>2013</v>
      </c>
      <c r="U2230" s="44"/>
      <c r="V2230" s="44" t="s">
        <v>43</v>
      </c>
      <c r="W2230" s="44" t="str">
        <f>VLOOKUP(D2230,TIPOLOGIA!A:F,6,0)</f>
        <v>TERRESTRE</v>
      </c>
      <c r="X2230" s="44" t="s">
        <v>1521</v>
      </c>
      <c r="Y2230" s="44">
        <v>0</v>
      </c>
      <c r="Z2230" s="63">
        <f>IF(T2230="SOPORTE_TELEFÓNICO",'TARIFAS 2025'!$B$14,IF(V2230="PRINCIPAL",'TARIFAS 2025'!$B$11,IF(V2230="INTERMEDIA",'TARIFAS 2025'!$C$11,IF(V2230="LEJANA",'TARIFAS 2025'!$D$11))))</f>
        <v>22000</v>
      </c>
      <c r="AA2230" s="63">
        <f t="shared" ref="AA2230:AA2232" si="36">Z2230</f>
        <v>22000</v>
      </c>
    </row>
    <row r="2231" spans="1:27" s="35" customFormat="1">
      <c r="A2231" s="44" t="s">
        <v>76</v>
      </c>
      <c r="B2231" s="44" t="str">
        <f>VLOOKUP(A2231,'CENTROS DE COSTOS'!A:D,2,0)</f>
        <v>0036-0007</v>
      </c>
      <c r="C2231" s="44" t="str">
        <f>VLOOKUP(A2231,'CENTROS DE COSTOS'!A:D,3,0)</f>
        <v>Wompi Santander</v>
      </c>
      <c r="D2231" s="44">
        <v>68418</v>
      </c>
      <c r="E2231" s="44">
        <v>2954145</v>
      </c>
      <c r="F2231" s="44">
        <v>31217</v>
      </c>
      <c r="G2231" s="44" t="s">
        <v>35</v>
      </c>
      <c r="H2231" s="44" t="s">
        <v>965</v>
      </c>
      <c r="I2231" s="44" t="s">
        <v>1003</v>
      </c>
      <c r="J2231" s="44" t="s">
        <v>10140</v>
      </c>
      <c r="K2231" s="44" t="s">
        <v>1174</v>
      </c>
      <c r="L2231" s="44" t="s">
        <v>10141</v>
      </c>
      <c r="M2231" s="52">
        <v>45959.612500000003</v>
      </c>
      <c r="N2231" s="52">
        <v>45960.686111111114</v>
      </c>
      <c r="O2231" s="44" t="s">
        <v>37</v>
      </c>
      <c r="P2231" s="44" t="s">
        <v>37</v>
      </c>
      <c r="Q2231" s="44" t="s">
        <v>8322</v>
      </c>
      <c r="R2231" s="44" t="s">
        <v>8323</v>
      </c>
      <c r="S2231" s="44" t="s">
        <v>10139</v>
      </c>
      <c r="T2231" s="44" t="s">
        <v>2013</v>
      </c>
      <c r="U2231" s="44"/>
      <c r="V2231" s="44" t="s">
        <v>43</v>
      </c>
      <c r="W2231" s="44" t="str">
        <f>VLOOKUP(D2231,TIPOLOGIA!A:F,6,0)</f>
        <v>TERRESTRE</v>
      </c>
      <c r="X2231" s="44" t="s">
        <v>8802</v>
      </c>
      <c r="Y2231" s="44">
        <v>0</v>
      </c>
      <c r="Z2231" s="63">
        <f>IF(T2231="SOPORTE_TELEFÓNICO",'TARIFAS 2025'!$B$14,IF(V2231="PRINCIPAL",'TARIFAS 2025'!$B$11,IF(V2231="INTERMEDIA",'TARIFAS 2025'!$C$11,IF(V2231="LEJANA",'TARIFAS 2025'!$D$11))))</f>
        <v>22000</v>
      </c>
      <c r="AA2231" s="63">
        <f t="shared" si="36"/>
        <v>22000</v>
      </c>
    </row>
    <row r="2232" spans="1:27" s="35" customFormat="1">
      <c r="A2232" s="44" t="s">
        <v>73</v>
      </c>
      <c r="B2232" s="44" t="str">
        <f>VLOOKUP(A2232,'CENTROS DE COSTOS'!A:D,2,0)</f>
        <v>0036-0004</v>
      </c>
      <c r="C2232" s="44" t="str">
        <f>VLOOKUP(A2232,'CENTROS DE COSTOS'!A:D,3,0)</f>
        <v>Wompi Centro</v>
      </c>
      <c r="D2232" s="44">
        <v>25486</v>
      </c>
      <c r="E2232" s="44">
        <v>2946319</v>
      </c>
      <c r="F2232" s="44">
        <v>77411</v>
      </c>
      <c r="G2232" s="44" t="s">
        <v>35</v>
      </c>
      <c r="H2232" s="44" t="s">
        <v>620</v>
      </c>
      <c r="I2232" s="44" t="s">
        <v>679</v>
      </c>
      <c r="J2232" s="44" t="s">
        <v>10142</v>
      </c>
      <c r="K2232" s="44" t="s">
        <v>1174</v>
      </c>
      <c r="L2232" s="44" t="s">
        <v>10143</v>
      </c>
      <c r="M2232" s="52">
        <v>45958.47152777778</v>
      </c>
      <c r="N2232" s="52">
        <v>45960.693749999999</v>
      </c>
      <c r="O2232" s="44" t="s">
        <v>37</v>
      </c>
      <c r="P2232" s="44" t="s">
        <v>37</v>
      </c>
      <c r="Q2232" s="44" t="s">
        <v>8322</v>
      </c>
      <c r="R2232" s="44" t="s">
        <v>8323</v>
      </c>
      <c r="S2232" s="44" t="s">
        <v>10139</v>
      </c>
      <c r="T2232" s="44" t="s">
        <v>2013</v>
      </c>
      <c r="U2232" s="44"/>
      <c r="V2232" s="44" t="s">
        <v>43</v>
      </c>
      <c r="W2232" s="44" t="str">
        <f>VLOOKUP(D2232,TIPOLOGIA!A:F,6,0)</f>
        <v>TERRESTRE</v>
      </c>
      <c r="X2232" s="44" t="s">
        <v>8802</v>
      </c>
      <c r="Y2232" s="44">
        <v>0</v>
      </c>
      <c r="Z2232" s="63">
        <f>IF(T2232="SOPORTE_TELEFÓNICO",'TARIFAS 2025'!$B$14,IF(V2232="PRINCIPAL",'TARIFAS 2025'!$B$11,IF(V2232="INTERMEDIA",'TARIFAS 2025'!$C$11,IF(V2232="LEJANA",'TARIFAS 2025'!$D$11))))</f>
        <v>22000</v>
      </c>
      <c r="AA2232" s="63">
        <f t="shared" si="36"/>
        <v>22000</v>
      </c>
    </row>
    <row r="2233" spans="1:27" s="35" customFormat="1">
      <c r="A2233" s="44" t="s">
        <v>82</v>
      </c>
      <c r="B2233" s="44" t="str">
        <f>VLOOKUP(A2233,'CENTROS DE COSTOS'!A:D,2,0)</f>
        <v>0036-0001</v>
      </c>
      <c r="C2233" s="44" t="str">
        <f>VLOOKUP(A2233,'CENTROS DE COSTOS'!A:D,3,0)</f>
        <v>Wompi Costa</v>
      </c>
      <c r="D2233" s="44">
        <v>13001</v>
      </c>
      <c r="E2233" s="44">
        <v>2931997</v>
      </c>
      <c r="F2233" s="44">
        <v>77648</v>
      </c>
      <c r="G2233" s="44" t="s">
        <v>35</v>
      </c>
      <c r="H2233" s="44" t="s">
        <v>277</v>
      </c>
      <c r="I2233" s="44" t="s">
        <v>82</v>
      </c>
      <c r="J2233" s="44" t="s">
        <v>10144</v>
      </c>
      <c r="K2233" s="44" t="s">
        <v>1174</v>
      </c>
      <c r="L2233" s="44" t="s">
        <v>10145</v>
      </c>
      <c r="M2233" s="52">
        <v>45954.606249999997</v>
      </c>
      <c r="N2233" s="52">
        <v>45961.352083333331</v>
      </c>
      <c r="O2233" s="44" t="s">
        <v>37</v>
      </c>
      <c r="P2233" s="44" t="s">
        <v>37</v>
      </c>
      <c r="Q2233" s="44" t="s">
        <v>3805</v>
      </c>
      <c r="R2233" s="44" t="s">
        <v>3806</v>
      </c>
      <c r="S2233" s="44" t="s">
        <v>10146</v>
      </c>
      <c r="T2233" s="44" t="s">
        <v>1178</v>
      </c>
      <c r="U2233" s="44">
        <v>24</v>
      </c>
      <c r="V2233" s="44" t="s">
        <v>42</v>
      </c>
      <c r="W2233" s="44" t="str">
        <f>VLOOKUP(D2233,TIPOLOGIA!A:F,6,0)</f>
        <v>TERRESTRE</v>
      </c>
      <c r="X2233" s="44" t="s">
        <v>6743</v>
      </c>
      <c r="Y2233" s="44">
        <v>1</v>
      </c>
      <c r="Z2233" s="63">
        <f>IF(T2233="SOPORTE_TELEFÓNICO",'TARIFAS 2025'!$B$14,IF(V2233="PRINCIPAL",'TARIFAS 2025'!$B$11,IF(V2233="INTERMEDIA",'TARIFAS 2025'!$C$11,IF(V2233="LEJANA",'TARIFAS 2025'!$D$11))))</f>
        <v>31419</v>
      </c>
      <c r="AA2233" s="63">
        <f t="shared" si="35"/>
        <v>31419</v>
      </c>
    </row>
    <row r="2234" spans="1:27" s="35" customFormat="1">
      <c r="A2234" s="44" t="s">
        <v>98</v>
      </c>
      <c r="B2234" s="44" t="str">
        <f>VLOOKUP(A2234,'CENTROS DE COSTOS'!A:D,2,0)</f>
        <v>0036-0007</v>
      </c>
      <c r="C2234" s="44" t="str">
        <f>VLOOKUP(A2234,'CENTROS DE COSTOS'!A:D,3,0)</f>
        <v>Wompi Santander</v>
      </c>
      <c r="D2234" s="44">
        <v>15001</v>
      </c>
      <c r="E2234" s="44">
        <v>2953411</v>
      </c>
      <c r="F2234" s="44">
        <v>37723</v>
      </c>
      <c r="G2234" s="44" t="s">
        <v>35</v>
      </c>
      <c r="H2234" s="44" t="s">
        <v>324</v>
      </c>
      <c r="I2234" s="44" t="s">
        <v>98</v>
      </c>
      <c r="J2234" s="44" t="s">
        <v>10147</v>
      </c>
      <c r="K2234" s="44" t="s">
        <v>1174</v>
      </c>
      <c r="L2234" s="44" t="s">
        <v>10148</v>
      </c>
      <c r="M2234" s="52">
        <v>45959.506944444445</v>
      </c>
      <c r="N2234" s="52">
        <v>45961.37222222222</v>
      </c>
      <c r="O2234" s="44" t="s">
        <v>37</v>
      </c>
      <c r="P2234" s="44" t="s">
        <v>37</v>
      </c>
      <c r="Q2234" s="44" t="s">
        <v>3805</v>
      </c>
      <c r="R2234" s="44" t="s">
        <v>3806</v>
      </c>
      <c r="S2234" s="44" t="s">
        <v>10149</v>
      </c>
      <c r="T2234" s="44" t="s">
        <v>1178</v>
      </c>
      <c r="U2234" s="44">
        <v>24</v>
      </c>
      <c r="V2234" s="44" t="s">
        <v>42</v>
      </c>
      <c r="W2234" s="44" t="str">
        <f>VLOOKUP(D2234,TIPOLOGIA!A:F,6,0)</f>
        <v>TERRESTRE</v>
      </c>
      <c r="X2234" s="44" t="s">
        <v>2171</v>
      </c>
      <c r="Y2234" s="44">
        <v>1</v>
      </c>
      <c r="Z2234" s="63">
        <f>IF(T2234="SOPORTE_TELEFÓNICO",'TARIFAS 2025'!$B$14,IF(V2234="PRINCIPAL",'TARIFAS 2025'!$B$11,IF(V2234="INTERMEDIA",'TARIFAS 2025'!$C$11,IF(V2234="LEJANA",'TARIFAS 2025'!$D$11))))</f>
        <v>31419</v>
      </c>
      <c r="AA2234" s="63">
        <f t="shared" si="35"/>
        <v>31419</v>
      </c>
    </row>
    <row r="2235" spans="1:27" s="35" customFormat="1">
      <c r="A2235" s="44" t="s">
        <v>83</v>
      </c>
      <c r="B2235" s="44" t="str">
        <f>VLOOKUP(A2235,'CENTROS DE COSTOS'!A:D,2,0)</f>
        <v>0036-0007</v>
      </c>
      <c r="C2235" s="44" t="str">
        <f>VLOOKUP(A2235,'CENTROS DE COSTOS'!A:D,3,0)</f>
        <v>Wompi Santander</v>
      </c>
      <c r="D2235" s="44">
        <v>54001</v>
      </c>
      <c r="E2235" s="44">
        <v>2951631</v>
      </c>
      <c r="F2235" s="44">
        <v>43073</v>
      </c>
      <c r="G2235" s="44" t="s">
        <v>35</v>
      </c>
      <c r="H2235" s="44" t="s">
        <v>893</v>
      </c>
      <c r="I2235" s="44" t="s">
        <v>83</v>
      </c>
      <c r="J2235" s="44" t="s">
        <v>10150</v>
      </c>
      <c r="K2235" s="44" t="s">
        <v>1174</v>
      </c>
      <c r="L2235" s="44" t="s">
        <v>10151</v>
      </c>
      <c r="M2235" s="52">
        <v>45959.409722222219</v>
      </c>
      <c r="N2235" s="52">
        <v>45961.372916666667</v>
      </c>
      <c r="O2235" s="44" t="s">
        <v>37</v>
      </c>
      <c r="P2235" s="44" t="s">
        <v>37</v>
      </c>
      <c r="Q2235" s="44" t="s">
        <v>3805</v>
      </c>
      <c r="R2235" s="44" t="s">
        <v>3806</v>
      </c>
      <c r="S2235" s="44" t="s">
        <v>10152</v>
      </c>
      <c r="T2235" s="44" t="s">
        <v>1178</v>
      </c>
      <c r="U2235" s="44">
        <v>40</v>
      </c>
      <c r="V2235" s="44" t="s">
        <v>42</v>
      </c>
      <c r="W2235" s="44" t="str">
        <f>VLOOKUP(D2235,TIPOLOGIA!A:F,6,0)</f>
        <v>TERRESTRE</v>
      </c>
      <c r="X2235" s="44" t="s">
        <v>1521</v>
      </c>
      <c r="Y2235" s="44">
        <v>1</v>
      </c>
      <c r="Z2235" s="63">
        <f>IF(T2235="SOPORTE_TELEFÓNICO",'TARIFAS 2025'!$B$14,IF(V2235="PRINCIPAL",'TARIFAS 2025'!$B$11,IF(V2235="INTERMEDIA",'TARIFAS 2025'!$C$11,IF(V2235="LEJANA",'TARIFAS 2025'!$D$11))))</f>
        <v>31419</v>
      </c>
      <c r="AA2235" s="63">
        <f t="shared" si="35"/>
        <v>31419</v>
      </c>
    </row>
    <row r="2236" spans="1:27" s="35" customFormat="1">
      <c r="A2236" s="44" t="s">
        <v>70</v>
      </c>
      <c r="B2236" s="44" t="str">
        <f>VLOOKUP(A2236,'CENTROS DE COSTOS'!A:D,2,0)</f>
        <v>0036-0001</v>
      </c>
      <c r="C2236" s="44" t="str">
        <f>VLOOKUP(A2236,'CENTROS DE COSTOS'!A:D,3,0)</f>
        <v>Wompi Costa</v>
      </c>
      <c r="D2236" s="44">
        <v>8606</v>
      </c>
      <c r="E2236" s="44">
        <v>2943186</v>
      </c>
      <c r="F2236" s="44">
        <v>76680</v>
      </c>
      <c r="G2236" s="44" t="s">
        <v>35</v>
      </c>
      <c r="H2236" s="44" t="s">
        <v>255</v>
      </c>
      <c r="I2236" s="44" t="s">
        <v>268</v>
      </c>
      <c r="J2236" s="44" t="s">
        <v>10153</v>
      </c>
      <c r="K2236" s="44" t="s">
        <v>1174</v>
      </c>
      <c r="L2236" s="44" t="s">
        <v>10154</v>
      </c>
      <c r="M2236" s="52">
        <v>45958.333333333336</v>
      </c>
      <c r="N2236" s="52">
        <v>45961.382638888892</v>
      </c>
      <c r="O2236" s="44" t="s">
        <v>37</v>
      </c>
      <c r="P2236" s="44" t="s">
        <v>37</v>
      </c>
      <c r="Q2236" s="44" t="s">
        <v>3805</v>
      </c>
      <c r="R2236" s="44" t="s">
        <v>3806</v>
      </c>
      <c r="S2236" s="44" t="s">
        <v>10155</v>
      </c>
      <c r="T2236" s="44" t="s">
        <v>1178</v>
      </c>
      <c r="U2236" s="44">
        <v>32</v>
      </c>
      <c r="V2236" s="44" t="s">
        <v>43</v>
      </c>
      <c r="W2236" s="44" t="str">
        <f>VLOOKUP(D2236,TIPOLOGIA!A:F,6,0)</f>
        <v>TERRESTRE</v>
      </c>
      <c r="X2236" s="44" t="s">
        <v>1286</v>
      </c>
      <c r="Y2236" s="44">
        <v>1</v>
      </c>
      <c r="Z2236" s="63">
        <f>IF(T2236="SOPORTE_TELEFÓNICO",'TARIFAS 2025'!$B$14,IF(V2236="PRINCIPAL",'TARIFAS 2025'!$B$11,IF(V2236="INTERMEDIA",'TARIFAS 2025'!$C$11,IF(V2236="LEJANA",'TARIFAS 2025'!$D$11))))</f>
        <v>36351</v>
      </c>
      <c r="AA2236" s="63">
        <f t="shared" si="35"/>
        <v>36351</v>
      </c>
    </row>
    <row r="2237" spans="1:27" s="35" customFormat="1">
      <c r="A2237" s="44" t="s">
        <v>98</v>
      </c>
      <c r="B2237" s="44" t="str">
        <f>VLOOKUP(A2237,'CENTROS DE COSTOS'!A:D,2,0)</f>
        <v>0036-0007</v>
      </c>
      <c r="C2237" s="44" t="str">
        <f>VLOOKUP(A2237,'CENTROS DE COSTOS'!A:D,3,0)</f>
        <v>Wompi Santander</v>
      </c>
      <c r="D2237" s="44">
        <v>15001</v>
      </c>
      <c r="E2237" s="44">
        <v>2954061</v>
      </c>
      <c r="F2237" s="44">
        <v>53820</v>
      </c>
      <c r="G2237" s="44" t="s">
        <v>35</v>
      </c>
      <c r="H2237" s="44" t="s">
        <v>324</v>
      </c>
      <c r="I2237" s="44" t="s">
        <v>98</v>
      </c>
      <c r="J2237" s="44" t="s">
        <v>10156</v>
      </c>
      <c r="K2237" s="44" t="s">
        <v>1174</v>
      </c>
      <c r="L2237" s="44" t="s">
        <v>10157</v>
      </c>
      <c r="M2237" s="52">
        <v>45959.602777777778</v>
      </c>
      <c r="N2237" s="52">
        <v>45961.384722222225</v>
      </c>
      <c r="O2237" s="44" t="s">
        <v>37</v>
      </c>
      <c r="P2237" s="44" t="s">
        <v>37</v>
      </c>
      <c r="Q2237" s="44" t="s">
        <v>3805</v>
      </c>
      <c r="R2237" s="44" t="s">
        <v>3806</v>
      </c>
      <c r="S2237" s="44" t="s">
        <v>10158</v>
      </c>
      <c r="T2237" s="44" t="s">
        <v>1178</v>
      </c>
      <c r="U2237" s="44">
        <v>64</v>
      </c>
      <c r="V2237" s="44" t="s">
        <v>42</v>
      </c>
      <c r="W2237" s="44" t="str">
        <f>VLOOKUP(D2237,TIPOLOGIA!A:F,6,0)</f>
        <v>TERRESTRE</v>
      </c>
      <c r="X2237" s="44" t="s">
        <v>2391</v>
      </c>
      <c r="Y2237" s="44">
        <v>1</v>
      </c>
      <c r="Z2237" s="63">
        <f>IF(T2237="SOPORTE_TELEFÓNICO",'TARIFAS 2025'!$B$14,IF(V2237="PRINCIPAL",'TARIFAS 2025'!$B$11,IF(V2237="INTERMEDIA",'TARIFAS 2025'!$C$11,IF(V2237="LEJANA",'TARIFAS 2025'!$D$11))))</f>
        <v>31419</v>
      </c>
      <c r="AA2237" s="63">
        <f t="shared" si="35"/>
        <v>31419</v>
      </c>
    </row>
    <row r="2238" spans="1:27" s="35" customFormat="1">
      <c r="A2238" s="44" t="s">
        <v>83</v>
      </c>
      <c r="B2238" s="44" t="str">
        <f>VLOOKUP(A2238,'CENTROS DE COSTOS'!A:D,2,0)</f>
        <v>0036-0007</v>
      </c>
      <c r="C2238" s="44" t="str">
        <f>VLOOKUP(A2238,'CENTROS DE COSTOS'!A:D,3,0)</f>
        <v>Wompi Santander</v>
      </c>
      <c r="D2238" s="44">
        <v>54001</v>
      </c>
      <c r="E2238" s="44">
        <v>2956757</v>
      </c>
      <c r="F2238" s="44">
        <v>26384</v>
      </c>
      <c r="G2238" s="44" t="s">
        <v>35</v>
      </c>
      <c r="H2238" s="44" t="s">
        <v>893</v>
      </c>
      <c r="I2238" s="44" t="s">
        <v>83</v>
      </c>
      <c r="J2238" s="44" t="s">
        <v>2225</v>
      </c>
      <c r="K2238" s="44" t="s">
        <v>1174</v>
      </c>
      <c r="L2238" s="44" t="s">
        <v>10159</v>
      </c>
      <c r="M2238" s="52">
        <v>45960.361805555556</v>
      </c>
      <c r="N2238" s="52">
        <v>45961.385416666664</v>
      </c>
      <c r="O2238" s="44" t="s">
        <v>37</v>
      </c>
      <c r="P2238" s="44" t="s">
        <v>37</v>
      </c>
      <c r="Q2238" s="44" t="s">
        <v>3805</v>
      </c>
      <c r="R2238" s="44" t="s">
        <v>3806</v>
      </c>
      <c r="S2238" s="44" t="s">
        <v>10160</v>
      </c>
      <c r="T2238" s="44" t="s">
        <v>1178</v>
      </c>
      <c r="U2238" s="44">
        <v>64</v>
      </c>
      <c r="V2238" s="44" t="s">
        <v>42</v>
      </c>
      <c r="W2238" s="44" t="str">
        <f>VLOOKUP(D2238,TIPOLOGIA!A:F,6,0)</f>
        <v>TERRESTRE</v>
      </c>
      <c r="X2238" s="44" t="s">
        <v>1521</v>
      </c>
      <c r="Y2238" s="44">
        <v>1</v>
      </c>
      <c r="Z2238" s="63">
        <f>IF(T2238="SOPORTE_TELEFÓNICO",'TARIFAS 2025'!$B$14,IF(V2238="PRINCIPAL",'TARIFAS 2025'!$B$11,IF(V2238="INTERMEDIA",'TARIFAS 2025'!$C$11,IF(V2238="LEJANA",'TARIFAS 2025'!$D$11))))</f>
        <v>31419</v>
      </c>
      <c r="AA2238" s="63">
        <f t="shared" ref="AA2238:AA2301" si="37">Z2238*Y2238</f>
        <v>31419</v>
      </c>
    </row>
    <row r="2239" spans="1:27" s="35" customFormat="1">
      <c r="A2239" s="44" t="s">
        <v>76</v>
      </c>
      <c r="B2239" s="44" t="str">
        <f>VLOOKUP(A2239,'CENTROS DE COSTOS'!A:D,2,0)</f>
        <v>0036-0007</v>
      </c>
      <c r="C2239" s="44" t="str">
        <f>VLOOKUP(A2239,'CENTROS DE COSTOS'!A:D,3,0)</f>
        <v>Wompi Santander</v>
      </c>
      <c r="D2239" s="44">
        <v>68001</v>
      </c>
      <c r="E2239" s="44">
        <v>2952723</v>
      </c>
      <c r="F2239" s="44">
        <v>70086</v>
      </c>
      <c r="G2239" s="44" t="s">
        <v>35</v>
      </c>
      <c r="H2239" s="44" t="s">
        <v>965</v>
      </c>
      <c r="I2239" s="44" t="s">
        <v>76</v>
      </c>
      <c r="J2239" s="44" t="s">
        <v>10161</v>
      </c>
      <c r="K2239" s="44" t="s">
        <v>1174</v>
      </c>
      <c r="L2239" s="44" t="s">
        <v>10162</v>
      </c>
      <c r="M2239" s="52">
        <v>45959.461805555555</v>
      </c>
      <c r="N2239" s="52">
        <v>45961.386805555558</v>
      </c>
      <c r="O2239" s="44" t="s">
        <v>37</v>
      </c>
      <c r="P2239" s="44" t="s">
        <v>37</v>
      </c>
      <c r="Q2239" s="44" t="s">
        <v>3805</v>
      </c>
      <c r="R2239" s="44" t="s">
        <v>3806</v>
      </c>
      <c r="S2239" s="44" t="s">
        <v>10163</v>
      </c>
      <c r="T2239" s="44" t="s">
        <v>1178</v>
      </c>
      <c r="U2239" s="44">
        <v>16</v>
      </c>
      <c r="V2239" s="44" t="s">
        <v>42</v>
      </c>
      <c r="W2239" s="44" t="str">
        <f>VLOOKUP(D2239,TIPOLOGIA!A:F,6,0)</f>
        <v>TERRESTRE</v>
      </c>
      <c r="X2239" s="44" t="s">
        <v>2357</v>
      </c>
      <c r="Y2239" s="44">
        <v>1</v>
      </c>
      <c r="Z2239" s="63">
        <f>IF(T2239="SOPORTE_TELEFÓNICO",'TARIFAS 2025'!$B$14,IF(V2239="PRINCIPAL",'TARIFAS 2025'!$B$11,IF(V2239="INTERMEDIA",'TARIFAS 2025'!$C$11,IF(V2239="LEJANA",'TARIFAS 2025'!$D$11))))</f>
        <v>31419</v>
      </c>
      <c r="AA2239" s="63">
        <f t="shared" si="37"/>
        <v>31419</v>
      </c>
    </row>
    <row r="2240" spans="1:27" s="35" customFormat="1">
      <c r="A2240" s="44" t="s">
        <v>83</v>
      </c>
      <c r="B2240" s="44" t="str">
        <f>VLOOKUP(A2240,'CENTROS DE COSTOS'!A:D,2,0)</f>
        <v>0036-0007</v>
      </c>
      <c r="C2240" s="44" t="str">
        <f>VLOOKUP(A2240,'CENTROS DE COSTOS'!A:D,3,0)</f>
        <v>Wompi Santander</v>
      </c>
      <c r="D2240" s="44">
        <v>54001</v>
      </c>
      <c r="E2240" s="44">
        <v>2955662</v>
      </c>
      <c r="F2240" s="44">
        <v>74276</v>
      </c>
      <c r="G2240" s="44" t="s">
        <v>35</v>
      </c>
      <c r="H2240" s="44" t="s">
        <v>893</v>
      </c>
      <c r="I2240" s="44" t="s">
        <v>83</v>
      </c>
      <c r="J2240" s="44" t="s">
        <v>3080</v>
      </c>
      <c r="K2240" s="44" t="s">
        <v>1174</v>
      </c>
      <c r="L2240" s="44" t="s">
        <v>10164</v>
      </c>
      <c r="M2240" s="52">
        <v>45960.333333333336</v>
      </c>
      <c r="N2240" s="52">
        <v>45961.388194444444</v>
      </c>
      <c r="O2240" s="44" t="s">
        <v>37</v>
      </c>
      <c r="P2240" s="44" t="s">
        <v>37</v>
      </c>
      <c r="Q2240" s="44" t="s">
        <v>3805</v>
      </c>
      <c r="R2240" s="44" t="s">
        <v>3806</v>
      </c>
      <c r="S2240" s="44" t="s">
        <v>10165</v>
      </c>
      <c r="T2240" s="44" t="s">
        <v>1178</v>
      </c>
      <c r="U2240" s="44">
        <v>48</v>
      </c>
      <c r="V2240" s="44" t="s">
        <v>42</v>
      </c>
      <c r="W2240" s="44" t="str">
        <f>VLOOKUP(D2240,TIPOLOGIA!A:F,6,0)</f>
        <v>TERRESTRE</v>
      </c>
      <c r="X2240" s="44" t="s">
        <v>2870</v>
      </c>
      <c r="Y2240" s="44">
        <v>1</v>
      </c>
      <c r="Z2240" s="63">
        <f>IF(T2240="SOPORTE_TELEFÓNICO",'TARIFAS 2025'!$B$14,IF(V2240="PRINCIPAL",'TARIFAS 2025'!$B$11,IF(V2240="INTERMEDIA",'TARIFAS 2025'!$C$11,IF(V2240="LEJANA",'TARIFAS 2025'!$D$11))))</f>
        <v>31419</v>
      </c>
      <c r="AA2240" s="63">
        <f t="shared" si="37"/>
        <v>31419</v>
      </c>
    </row>
    <row r="2241" spans="1:27" s="35" customFormat="1">
      <c r="A2241" s="44" t="s">
        <v>98</v>
      </c>
      <c r="B2241" s="44" t="str">
        <f>VLOOKUP(A2241,'CENTROS DE COSTOS'!A:D,2,0)</f>
        <v>0036-0007</v>
      </c>
      <c r="C2241" s="44" t="str">
        <f>VLOOKUP(A2241,'CENTROS DE COSTOS'!A:D,3,0)</f>
        <v>Wompi Santander</v>
      </c>
      <c r="D2241" s="44">
        <v>15001</v>
      </c>
      <c r="E2241" s="44">
        <v>2955250</v>
      </c>
      <c r="F2241" s="44">
        <v>21302</v>
      </c>
      <c r="G2241" s="44" t="s">
        <v>35</v>
      </c>
      <c r="H2241" s="44" t="s">
        <v>324</v>
      </c>
      <c r="I2241" s="44" t="s">
        <v>98</v>
      </c>
      <c r="J2241" s="44" t="s">
        <v>10166</v>
      </c>
      <c r="K2241" s="44" t="s">
        <v>1174</v>
      </c>
      <c r="L2241" s="44" t="s">
        <v>10167</v>
      </c>
      <c r="M2241" s="52">
        <v>45959.672222222223</v>
      </c>
      <c r="N2241" s="52">
        <v>45961.38958333333</v>
      </c>
      <c r="O2241" s="44" t="s">
        <v>37</v>
      </c>
      <c r="P2241" s="44" t="s">
        <v>37</v>
      </c>
      <c r="Q2241" s="44" t="s">
        <v>3805</v>
      </c>
      <c r="R2241" s="44" t="s">
        <v>3806</v>
      </c>
      <c r="S2241" s="44" t="s">
        <v>10168</v>
      </c>
      <c r="T2241" s="44" t="s">
        <v>1178</v>
      </c>
      <c r="U2241" s="44">
        <v>32</v>
      </c>
      <c r="V2241" s="44" t="s">
        <v>42</v>
      </c>
      <c r="W2241" s="44" t="str">
        <f>VLOOKUP(D2241,TIPOLOGIA!A:F,6,0)</f>
        <v>TERRESTRE</v>
      </c>
      <c r="X2241" s="44" t="s">
        <v>1372</v>
      </c>
      <c r="Y2241" s="44">
        <v>1</v>
      </c>
      <c r="Z2241" s="63">
        <f>IF(T2241="SOPORTE_TELEFÓNICO",'TARIFAS 2025'!$B$14,IF(V2241="PRINCIPAL",'TARIFAS 2025'!$B$11,IF(V2241="INTERMEDIA",'TARIFAS 2025'!$C$11,IF(V2241="LEJANA",'TARIFAS 2025'!$D$11))))</f>
        <v>31419</v>
      </c>
      <c r="AA2241" s="63">
        <f t="shared" si="37"/>
        <v>31419</v>
      </c>
    </row>
    <row r="2242" spans="1:27" s="35" customFormat="1">
      <c r="A2242" s="44" t="s">
        <v>73</v>
      </c>
      <c r="B2242" s="44" t="str">
        <f>VLOOKUP(A2242,'CENTROS DE COSTOS'!A:D,2,0)</f>
        <v>0036-0004</v>
      </c>
      <c r="C2242" s="44" t="str">
        <f>VLOOKUP(A2242,'CENTROS DE COSTOS'!A:D,3,0)</f>
        <v>Wompi Centro</v>
      </c>
      <c r="D2242" s="44">
        <v>11001</v>
      </c>
      <c r="E2242" s="44">
        <v>2949285</v>
      </c>
      <c r="F2242" s="44">
        <v>78598</v>
      </c>
      <c r="G2242" s="44" t="s">
        <v>35</v>
      </c>
      <c r="H2242" s="44" t="s">
        <v>620</v>
      </c>
      <c r="I2242" s="44" t="s">
        <v>73</v>
      </c>
      <c r="J2242" s="44" t="s">
        <v>10169</v>
      </c>
      <c r="K2242" s="44" t="s">
        <v>1174</v>
      </c>
      <c r="L2242" s="44" t="s">
        <v>10170</v>
      </c>
      <c r="M2242" s="52">
        <v>45958.706250000003</v>
      </c>
      <c r="N2242" s="52">
        <v>45961.390972222223</v>
      </c>
      <c r="O2242" s="44" t="s">
        <v>37</v>
      </c>
      <c r="P2242" s="44" t="s">
        <v>37</v>
      </c>
      <c r="Q2242" s="44" t="s">
        <v>3805</v>
      </c>
      <c r="R2242" s="44" t="s">
        <v>3806</v>
      </c>
      <c r="S2242" s="44" t="s">
        <v>10171</v>
      </c>
      <c r="T2242" s="44" t="s">
        <v>1178</v>
      </c>
      <c r="U2242" s="44">
        <v>24</v>
      </c>
      <c r="V2242" s="44" t="s">
        <v>42</v>
      </c>
      <c r="W2242" s="44" t="str">
        <f>VLOOKUP(D2242,TIPOLOGIA!A:F,6,0)</f>
        <v>TERRESTRE</v>
      </c>
      <c r="X2242" s="44" t="s">
        <v>1521</v>
      </c>
      <c r="Y2242" s="44">
        <v>1</v>
      </c>
      <c r="Z2242" s="63">
        <f>IF(T2242="SOPORTE_TELEFÓNICO",'TARIFAS 2025'!$B$14,IF(V2242="PRINCIPAL",'TARIFAS 2025'!$B$11,IF(V2242="INTERMEDIA",'TARIFAS 2025'!$C$11,IF(V2242="LEJANA",'TARIFAS 2025'!$D$11))))</f>
        <v>31419</v>
      </c>
      <c r="AA2242" s="63">
        <f t="shared" si="37"/>
        <v>31419</v>
      </c>
    </row>
    <row r="2243" spans="1:27" s="35" customFormat="1">
      <c r="A2243" s="44" t="s">
        <v>92</v>
      </c>
      <c r="B2243" s="44" t="str">
        <f>VLOOKUP(A2243,'CENTROS DE COSTOS'!A:D,2,0)</f>
        <v>0036-0006</v>
      </c>
      <c r="C2243" s="44" t="str">
        <f>VLOOKUP(A2243,'CENTROS DE COSTOS'!A:D,3,0)</f>
        <v>Wompi Oriente</v>
      </c>
      <c r="D2243" s="44">
        <v>41001</v>
      </c>
      <c r="E2243" s="44">
        <v>2954930</v>
      </c>
      <c r="F2243" s="44">
        <v>21321</v>
      </c>
      <c r="G2243" s="44" t="s">
        <v>35</v>
      </c>
      <c r="H2243" s="44" t="s">
        <v>742</v>
      </c>
      <c r="I2243" s="44" t="s">
        <v>92</v>
      </c>
      <c r="J2243" s="44" t="s">
        <v>10172</v>
      </c>
      <c r="K2243" s="44" t="s">
        <v>1174</v>
      </c>
      <c r="L2243" s="44" t="s">
        <v>10173</v>
      </c>
      <c r="M2243" s="52">
        <v>45959.651388888888</v>
      </c>
      <c r="N2243" s="52">
        <v>45961.400694444441</v>
      </c>
      <c r="O2243" s="44" t="s">
        <v>37</v>
      </c>
      <c r="P2243" s="44" t="s">
        <v>37</v>
      </c>
      <c r="Q2243" s="44" t="s">
        <v>3805</v>
      </c>
      <c r="R2243" s="44" t="s">
        <v>3806</v>
      </c>
      <c r="S2243" s="44" t="s">
        <v>10174</v>
      </c>
      <c r="T2243" s="44" t="s">
        <v>1178</v>
      </c>
      <c r="U2243" s="44">
        <v>16</v>
      </c>
      <c r="V2243" s="44" t="s">
        <v>42</v>
      </c>
      <c r="W2243" s="44" t="str">
        <f>VLOOKUP(D2243,TIPOLOGIA!A:F,6,0)</f>
        <v>TERRESTRE</v>
      </c>
      <c r="X2243" s="44" t="s">
        <v>1366</v>
      </c>
      <c r="Y2243" s="44">
        <v>1</v>
      </c>
      <c r="Z2243" s="63">
        <f>IF(T2243="SOPORTE_TELEFÓNICO",'TARIFAS 2025'!$B$14,IF(V2243="PRINCIPAL",'TARIFAS 2025'!$B$11,IF(V2243="INTERMEDIA",'TARIFAS 2025'!$C$11,IF(V2243="LEJANA",'TARIFAS 2025'!$D$11))))</f>
        <v>31419</v>
      </c>
      <c r="AA2243" s="63">
        <f t="shared" si="37"/>
        <v>31419</v>
      </c>
    </row>
    <row r="2244" spans="1:27" s="35" customFormat="1">
      <c r="A2244" s="44" t="s">
        <v>76</v>
      </c>
      <c r="B2244" s="44" t="str">
        <f>VLOOKUP(A2244,'CENTROS DE COSTOS'!A:D,2,0)</f>
        <v>0036-0007</v>
      </c>
      <c r="C2244" s="44" t="str">
        <f>VLOOKUP(A2244,'CENTROS DE COSTOS'!A:D,3,0)</f>
        <v>Wompi Santander</v>
      </c>
      <c r="D2244" s="44">
        <v>68001</v>
      </c>
      <c r="E2244" s="44">
        <v>2958231</v>
      </c>
      <c r="F2244" s="44">
        <v>52896</v>
      </c>
      <c r="G2244" s="44" t="s">
        <v>35</v>
      </c>
      <c r="H2244" s="44" t="s">
        <v>965</v>
      </c>
      <c r="I2244" s="44" t="s">
        <v>76</v>
      </c>
      <c r="J2244" s="44" t="s">
        <v>10175</v>
      </c>
      <c r="K2244" s="44" t="s">
        <v>1174</v>
      </c>
      <c r="L2244" s="44" t="s">
        <v>10176</v>
      </c>
      <c r="M2244" s="52">
        <v>45960.451388888891</v>
      </c>
      <c r="N2244" s="52">
        <v>45961.408333333333</v>
      </c>
      <c r="O2244" s="44" t="s">
        <v>37</v>
      </c>
      <c r="P2244" s="44" t="s">
        <v>37</v>
      </c>
      <c r="Q2244" s="44" t="s">
        <v>3805</v>
      </c>
      <c r="R2244" s="44" t="s">
        <v>3806</v>
      </c>
      <c r="S2244" s="44" t="s">
        <v>10177</v>
      </c>
      <c r="T2244" s="44" t="s">
        <v>1178</v>
      </c>
      <c r="U2244" s="44">
        <v>16</v>
      </c>
      <c r="V2244" s="44" t="s">
        <v>42</v>
      </c>
      <c r="W2244" s="44" t="str">
        <f>VLOOKUP(D2244,TIPOLOGIA!A:F,6,0)</f>
        <v>TERRESTRE</v>
      </c>
      <c r="X2244" s="44" t="s">
        <v>1265</v>
      </c>
      <c r="Y2244" s="44">
        <v>1</v>
      </c>
      <c r="Z2244" s="63">
        <f>IF(T2244="SOPORTE_TELEFÓNICO",'TARIFAS 2025'!$B$14,IF(V2244="PRINCIPAL",'TARIFAS 2025'!$B$11,IF(V2244="INTERMEDIA",'TARIFAS 2025'!$C$11,IF(V2244="LEJANA",'TARIFAS 2025'!$D$11))))</f>
        <v>31419</v>
      </c>
      <c r="AA2244" s="63">
        <f t="shared" si="37"/>
        <v>31419</v>
      </c>
    </row>
    <row r="2245" spans="1:27" s="35" customFormat="1">
      <c r="A2245" s="44" t="s">
        <v>92</v>
      </c>
      <c r="B2245" s="44" t="str">
        <f>VLOOKUP(A2245,'CENTROS DE COSTOS'!A:D,2,0)</f>
        <v>0036-0006</v>
      </c>
      <c r="C2245" s="44" t="str">
        <f>VLOOKUP(A2245,'CENTROS DE COSTOS'!A:D,3,0)</f>
        <v>Wompi Oriente</v>
      </c>
      <c r="D2245" s="44">
        <v>41001</v>
      </c>
      <c r="E2245" s="44">
        <v>2953358</v>
      </c>
      <c r="F2245" s="44">
        <v>70349</v>
      </c>
      <c r="G2245" s="44" t="s">
        <v>35</v>
      </c>
      <c r="H2245" s="44" t="s">
        <v>742</v>
      </c>
      <c r="I2245" s="44" t="s">
        <v>92</v>
      </c>
      <c r="J2245" s="44" t="s">
        <v>10178</v>
      </c>
      <c r="K2245" s="44" t="s">
        <v>1174</v>
      </c>
      <c r="L2245" s="44" t="s">
        <v>10179</v>
      </c>
      <c r="M2245" s="52">
        <v>45959.518750000003</v>
      </c>
      <c r="N2245" s="52">
        <v>45961.412499999999</v>
      </c>
      <c r="O2245" s="44" t="s">
        <v>37</v>
      </c>
      <c r="P2245" s="44" t="s">
        <v>37</v>
      </c>
      <c r="Q2245" s="44" t="s">
        <v>3805</v>
      </c>
      <c r="R2245" s="44" t="s">
        <v>3806</v>
      </c>
      <c r="S2245" s="44" t="s">
        <v>10180</v>
      </c>
      <c r="T2245" s="44" t="s">
        <v>1178</v>
      </c>
      <c r="U2245" s="44">
        <v>32</v>
      </c>
      <c r="V2245" s="44" t="s">
        <v>42</v>
      </c>
      <c r="W2245" s="44" t="str">
        <f>VLOOKUP(D2245,TIPOLOGIA!A:F,6,0)</f>
        <v>TERRESTRE</v>
      </c>
      <c r="X2245" s="44" t="s">
        <v>1235</v>
      </c>
      <c r="Y2245" s="44">
        <v>1</v>
      </c>
      <c r="Z2245" s="63">
        <f>IF(T2245="SOPORTE_TELEFÓNICO",'TARIFAS 2025'!$B$14,IF(V2245="PRINCIPAL",'TARIFAS 2025'!$B$11,IF(V2245="INTERMEDIA",'TARIFAS 2025'!$C$11,IF(V2245="LEJANA",'TARIFAS 2025'!$D$11))))</f>
        <v>31419</v>
      </c>
      <c r="AA2245" s="63">
        <f t="shared" si="37"/>
        <v>31419</v>
      </c>
    </row>
    <row r="2246" spans="1:27" s="35" customFormat="1">
      <c r="A2246" s="44" t="s">
        <v>76</v>
      </c>
      <c r="B2246" s="44" t="str">
        <f>VLOOKUP(A2246,'CENTROS DE COSTOS'!A:D,2,0)</f>
        <v>0036-0007</v>
      </c>
      <c r="C2246" s="44" t="str">
        <f>VLOOKUP(A2246,'CENTROS DE COSTOS'!A:D,3,0)</f>
        <v>Wompi Santander</v>
      </c>
      <c r="D2246" s="44">
        <v>68001</v>
      </c>
      <c r="E2246" s="44">
        <v>2956045</v>
      </c>
      <c r="F2246" s="44">
        <v>80354</v>
      </c>
      <c r="G2246" s="44" t="s">
        <v>35</v>
      </c>
      <c r="H2246" s="44" t="s">
        <v>965</v>
      </c>
      <c r="I2246" s="44" t="s">
        <v>76</v>
      </c>
      <c r="J2246" s="44" t="s">
        <v>10181</v>
      </c>
      <c r="K2246" s="44" t="s">
        <v>1174</v>
      </c>
      <c r="L2246" s="44" t="s">
        <v>10182</v>
      </c>
      <c r="M2246" s="52">
        <v>45960.333333333336</v>
      </c>
      <c r="N2246" s="52">
        <v>45961.450694444444</v>
      </c>
      <c r="O2246" s="44" t="s">
        <v>37</v>
      </c>
      <c r="P2246" s="44" t="s">
        <v>37</v>
      </c>
      <c r="Q2246" s="44" t="s">
        <v>3805</v>
      </c>
      <c r="R2246" s="44" t="s">
        <v>3806</v>
      </c>
      <c r="S2246" s="44" t="s">
        <v>10183</v>
      </c>
      <c r="T2246" s="44" t="s">
        <v>1178</v>
      </c>
      <c r="U2246" s="44">
        <v>32</v>
      </c>
      <c r="V2246" s="44" t="s">
        <v>42</v>
      </c>
      <c r="W2246" s="44" t="str">
        <f>VLOOKUP(D2246,TIPOLOGIA!A:F,6,0)</f>
        <v>TERRESTRE</v>
      </c>
      <c r="X2246" s="44" t="s">
        <v>1265</v>
      </c>
      <c r="Y2246" s="44">
        <v>1</v>
      </c>
      <c r="Z2246" s="63">
        <f>IF(T2246="SOPORTE_TELEFÓNICO",'TARIFAS 2025'!$B$14,IF(V2246="PRINCIPAL",'TARIFAS 2025'!$B$11,IF(V2246="INTERMEDIA",'TARIFAS 2025'!$C$11,IF(V2246="LEJANA",'TARIFAS 2025'!$D$11))))</f>
        <v>31419</v>
      </c>
      <c r="AA2246" s="63">
        <f t="shared" si="37"/>
        <v>31419</v>
      </c>
    </row>
    <row r="2247" spans="1:27" s="35" customFormat="1">
      <c r="A2247" s="44" t="s">
        <v>79</v>
      </c>
      <c r="B2247" s="44" t="str">
        <f>VLOOKUP(A2247,'CENTROS DE COSTOS'!A:D,2,0)</f>
        <v>0036-0003</v>
      </c>
      <c r="C2247" s="44" t="str">
        <f>VLOOKUP(A2247,'CENTROS DE COSTOS'!A:D,3,0)</f>
        <v>Wompi Suroccidente</v>
      </c>
      <c r="D2247" s="44">
        <v>76001</v>
      </c>
      <c r="E2247" s="44">
        <v>2957103</v>
      </c>
      <c r="F2247" s="44">
        <v>31929</v>
      </c>
      <c r="G2247" s="44" t="s">
        <v>35</v>
      </c>
      <c r="H2247" s="44" t="s">
        <v>1103</v>
      </c>
      <c r="I2247" s="44" t="s">
        <v>79</v>
      </c>
      <c r="J2247" s="44" t="s">
        <v>10184</v>
      </c>
      <c r="K2247" s="44" t="s">
        <v>1174</v>
      </c>
      <c r="L2247" s="44" t="s">
        <v>10185</v>
      </c>
      <c r="M2247" s="52">
        <v>45960.381249999999</v>
      </c>
      <c r="N2247" s="52">
        <v>45961.451388888891</v>
      </c>
      <c r="O2247" s="44" t="s">
        <v>37</v>
      </c>
      <c r="P2247" s="44" t="s">
        <v>37</v>
      </c>
      <c r="Q2247" s="44" t="s">
        <v>3805</v>
      </c>
      <c r="R2247" s="44" t="s">
        <v>3806</v>
      </c>
      <c r="S2247" s="44" t="s">
        <v>10186</v>
      </c>
      <c r="T2247" s="44" t="s">
        <v>1178</v>
      </c>
      <c r="U2247" s="44">
        <v>64</v>
      </c>
      <c r="V2247" s="44" t="s">
        <v>42</v>
      </c>
      <c r="W2247" s="44" t="str">
        <f>VLOOKUP(D2247,TIPOLOGIA!A:F,6,0)</f>
        <v>TERRESTRE</v>
      </c>
      <c r="X2247" s="44" t="s">
        <v>1211</v>
      </c>
      <c r="Y2247" s="44">
        <v>1</v>
      </c>
      <c r="Z2247" s="63">
        <f>IF(T2247="SOPORTE_TELEFÓNICO",'TARIFAS 2025'!$B$14,IF(V2247="PRINCIPAL",'TARIFAS 2025'!$B$11,IF(V2247="INTERMEDIA",'TARIFAS 2025'!$C$11,IF(V2247="LEJANA",'TARIFAS 2025'!$D$11))))</f>
        <v>31419</v>
      </c>
      <c r="AA2247" s="63">
        <f t="shared" si="37"/>
        <v>31419</v>
      </c>
    </row>
    <row r="2248" spans="1:27" s="35" customFormat="1">
      <c r="A2248" s="44" t="s">
        <v>79</v>
      </c>
      <c r="B2248" s="44" t="str">
        <f>VLOOKUP(A2248,'CENTROS DE COSTOS'!A:D,2,0)</f>
        <v>0036-0003</v>
      </c>
      <c r="C2248" s="44" t="str">
        <f>VLOOKUP(A2248,'CENTROS DE COSTOS'!A:D,3,0)</f>
        <v>Wompi Suroccidente</v>
      </c>
      <c r="D2248" s="44">
        <v>19001</v>
      </c>
      <c r="E2248" s="44">
        <v>2925896</v>
      </c>
      <c r="F2248" s="44">
        <v>51292</v>
      </c>
      <c r="G2248" s="44" t="s">
        <v>35</v>
      </c>
      <c r="H2248" s="44" t="s">
        <v>500</v>
      </c>
      <c r="I2248" s="44" t="s">
        <v>95</v>
      </c>
      <c r="J2248" s="44" t="s">
        <v>10187</v>
      </c>
      <c r="K2248" s="44" t="s">
        <v>1174</v>
      </c>
      <c r="L2248" s="44" t="s">
        <v>10188</v>
      </c>
      <c r="M2248" s="52">
        <v>45953.504861111112</v>
      </c>
      <c r="N2248" s="52">
        <v>45961.453472222223</v>
      </c>
      <c r="O2248" s="44" t="s">
        <v>37</v>
      </c>
      <c r="P2248" s="44" t="s">
        <v>37</v>
      </c>
      <c r="Q2248" s="44" t="s">
        <v>3805</v>
      </c>
      <c r="R2248" s="44" t="s">
        <v>3806</v>
      </c>
      <c r="S2248" s="44" t="s">
        <v>10189</v>
      </c>
      <c r="T2248" s="44" t="s">
        <v>1178</v>
      </c>
      <c r="U2248" s="44">
        <v>24</v>
      </c>
      <c r="V2248" s="44" t="s">
        <v>44</v>
      </c>
      <c r="W2248" s="44" t="str">
        <f>VLOOKUP(D2248,TIPOLOGIA!A:F,6,0)</f>
        <v>TERRESTRE</v>
      </c>
      <c r="X2248" s="44" t="s">
        <v>4230</v>
      </c>
      <c r="Y2248" s="44">
        <v>1</v>
      </c>
      <c r="Z2248" s="63">
        <f>IF(T2248="SOPORTE_TELEFÓNICO",'TARIFAS 2025'!$B$14,IF(V2248="PRINCIPAL",'TARIFAS 2025'!$B$11,IF(V2248="INTERMEDIA",'TARIFAS 2025'!$C$11,IF(V2248="LEJANA",'TARIFAS 2025'!$D$11))))</f>
        <v>40250</v>
      </c>
      <c r="AA2248" s="63">
        <f t="shared" si="37"/>
        <v>40250</v>
      </c>
    </row>
    <row r="2249" spans="1:27" s="35" customFormat="1">
      <c r="A2249" s="44" t="s">
        <v>79</v>
      </c>
      <c r="B2249" s="44" t="str">
        <f>VLOOKUP(A2249,'CENTROS DE COSTOS'!A:D,2,0)</f>
        <v>0036-0003</v>
      </c>
      <c r="C2249" s="44" t="str">
        <f>VLOOKUP(A2249,'CENTROS DE COSTOS'!A:D,3,0)</f>
        <v>Wompi Suroccidente</v>
      </c>
      <c r="D2249" s="44">
        <v>19001</v>
      </c>
      <c r="E2249" s="44">
        <v>2939576</v>
      </c>
      <c r="F2249" s="44">
        <v>70306</v>
      </c>
      <c r="G2249" s="44" t="s">
        <v>35</v>
      </c>
      <c r="H2249" s="44" t="s">
        <v>500</v>
      </c>
      <c r="I2249" s="44" t="s">
        <v>95</v>
      </c>
      <c r="J2249" s="44" t="s">
        <v>10190</v>
      </c>
      <c r="K2249" s="44" t="s">
        <v>1174</v>
      </c>
      <c r="L2249" s="44" t="s">
        <v>10191</v>
      </c>
      <c r="M2249" s="52">
        <v>45957.480555555558</v>
      </c>
      <c r="N2249" s="52">
        <v>45961.454861111109</v>
      </c>
      <c r="O2249" s="44" t="s">
        <v>37</v>
      </c>
      <c r="P2249" s="44" t="s">
        <v>37</v>
      </c>
      <c r="Q2249" s="44" t="s">
        <v>3805</v>
      </c>
      <c r="R2249" s="44" t="s">
        <v>3806</v>
      </c>
      <c r="S2249" s="44" t="s">
        <v>10192</v>
      </c>
      <c r="T2249" s="44" t="s">
        <v>1178</v>
      </c>
      <c r="U2249" s="44">
        <v>32</v>
      </c>
      <c r="V2249" s="44" t="s">
        <v>44</v>
      </c>
      <c r="W2249" s="44" t="str">
        <f>VLOOKUP(D2249,TIPOLOGIA!A:F,6,0)</f>
        <v>TERRESTRE</v>
      </c>
      <c r="X2249" s="44" t="s">
        <v>9588</v>
      </c>
      <c r="Y2249" s="44">
        <v>1</v>
      </c>
      <c r="Z2249" s="63">
        <f>IF(T2249="SOPORTE_TELEFÓNICO",'TARIFAS 2025'!$B$14,IF(V2249="PRINCIPAL",'TARIFAS 2025'!$B$11,IF(V2249="INTERMEDIA",'TARIFAS 2025'!$C$11,IF(V2249="LEJANA",'TARIFAS 2025'!$D$11))))</f>
        <v>40250</v>
      </c>
      <c r="AA2249" s="63">
        <f t="shared" si="37"/>
        <v>40250</v>
      </c>
    </row>
    <row r="2250" spans="1:27" s="35" customFormat="1">
      <c r="A2250" s="44" t="s">
        <v>98</v>
      </c>
      <c r="B2250" s="44" t="str">
        <f>VLOOKUP(A2250,'CENTROS DE COSTOS'!A:D,2,0)</f>
        <v>0036-0007</v>
      </c>
      <c r="C2250" s="44" t="str">
        <f>VLOOKUP(A2250,'CENTROS DE COSTOS'!A:D,3,0)</f>
        <v>Wompi Santander</v>
      </c>
      <c r="D2250" s="44">
        <v>15001</v>
      </c>
      <c r="E2250" s="44">
        <v>2946703</v>
      </c>
      <c r="F2250" s="44">
        <v>21706</v>
      </c>
      <c r="G2250" s="44" t="s">
        <v>35</v>
      </c>
      <c r="H2250" s="44" t="s">
        <v>324</v>
      </c>
      <c r="I2250" s="44" t="s">
        <v>98</v>
      </c>
      <c r="J2250" s="44" t="s">
        <v>10193</v>
      </c>
      <c r="K2250" s="44" t="s">
        <v>1174</v>
      </c>
      <c r="L2250" s="44" t="s">
        <v>10194</v>
      </c>
      <c r="M2250" s="52">
        <v>45958.492361111108</v>
      </c>
      <c r="N2250" s="52">
        <v>45961.456944444442</v>
      </c>
      <c r="O2250" s="44" t="s">
        <v>37</v>
      </c>
      <c r="P2250" s="44" t="s">
        <v>37</v>
      </c>
      <c r="Q2250" s="44" t="s">
        <v>3805</v>
      </c>
      <c r="R2250" s="44" t="s">
        <v>3806</v>
      </c>
      <c r="S2250" s="44" t="s">
        <v>10195</v>
      </c>
      <c r="T2250" s="44" t="s">
        <v>1178</v>
      </c>
      <c r="U2250" s="44">
        <v>32</v>
      </c>
      <c r="V2250" s="44" t="s">
        <v>42</v>
      </c>
      <c r="W2250" s="44" t="str">
        <f>VLOOKUP(D2250,TIPOLOGIA!A:F,6,0)</f>
        <v>TERRESTRE</v>
      </c>
      <c r="X2250" s="44" t="s">
        <v>9588</v>
      </c>
      <c r="Y2250" s="44">
        <v>1</v>
      </c>
      <c r="Z2250" s="63">
        <f>IF(T2250="SOPORTE_TELEFÓNICO",'TARIFAS 2025'!$B$14,IF(V2250="PRINCIPAL",'TARIFAS 2025'!$B$11,IF(V2250="INTERMEDIA",'TARIFAS 2025'!$C$11,IF(V2250="LEJANA",'TARIFAS 2025'!$D$11))))</f>
        <v>31419</v>
      </c>
      <c r="AA2250" s="63">
        <f t="shared" si="37"/>
        <v>31419</v>
      </c>
    </row>
    <row r="2251" spans="1:27" s="35" customFormat="1">
      <c r="A2251" s="44" t="s">
        <v>79</v>
      </c>
      <c r="B2251" s="44" t="str">
        <f>VLOOKUP(A2251,'CENTROS DE COSTOS'!A:D,2,0)</f>
        <v>0036-0003</v>
      </c>
      <c r="C2251" s="44" t="str">
        <f>VLOOKUP(A2251,'CENTROS DE COSTOS'!A:D,3,0)</f>
        <v>Wompi Suroccidente</v>
      </c>
      <c r="D2251" s="44">
        <v>19001</v>
      </c>
      <c r="E2251" s="44">
        <v>2932403</v>
      </c>
      <c r="F2251" s="44">
        <v>17382</v>
      </c>
      <c r="G2251" s="44" t="s">
        <v>35</v>
      </c>
      <c r="H2251" s="44" t="s">
        <v>500</v>
      </c>
      <c r="I2251" s="44" t="s">
        <v>95</v>
      </c>
      <c r="J2251" s="44" t="s">
        <v>10196</v>
      </c>
      <c r="K2251" s="44" t="s">
        <v>1174</v>
      </c>
      <c r="L2251" s="44" t="s">
        <v>10197</v>
      </c>
      <c r="M2251" s="52">
        <v>45954.629861111112</v>
      </c>
      <c r="N2251" s="52">
        <v>45961.458333333336</v>
      </c>
      <c r="O2251" s="44" t="s">
        <v>37</v>
      </c>
      <c r="P2251" s="44" t="s">
        <v>37</v>
      </c>
      <c r="Q2251" s="44" t="s">
        <v>3805</v>
      </c>
      <c r="R2251" s="44" t="s">
        <v>3806</v>
      </c>
      <c r="S2251" s="44" t="s">
        <v>10198</v>
      </c>
      <c r="T2251" s="44" t="s">
        <v>1178</v>
      </c>
      <c r="U2251" s="44">
        <v>48</v>
      </c>
      <c r="V2251" s="44" t="s">
        <v>44</v>
      </c>
      <c r="W2251" s="44" t="str">
        <f>VLOOKUP(D2251,TIPOLOGIA!A:F,6,0)</f>
        <v>TERRESTRE</v>
      </c>
      <c r="X2251" s="44" t="s">
        <v>1521</v>
      </c>
      <c r="Y2251" s="44">
        <v>1</v>
      </c>
      <c r="Z2251" s="63">
        <f>IF(T2251="SOPORTE_TELEFÓNICO",'TARIFAS 2025'!$B$14,IF(V2251="PRINCIPAL",'TARIFAS 2025'!$B$11,IF(V2251="INTERMEDIA",'TARIFAS 2025'!$C$11,IF(V2251="LEJANA",'TARIFAS 2025'!$D$11))))</f>
        <v>40250</v>
      </c>
      <c r="AA2251" s="63">
        <f t="shared" si="37"/>
        <v>40250</v>
      </c>
    </row>
    <row r="2252" spans="1:27" s="35" customFormat="1">
      <c r="A2252" s="44" t="s">
        <v>83</v>
      </c>
      <c r="B2252" s="44" t="str">
        <f>VLOOKUP(A2252,'CENTROS DE COSTOS'!A:D,2,0)</f>
        <v>0036-0007</v>
      </c>
      <c r="C2252" s="44" t="str">
        <f>VLOOKUP(A2252,'CENTROS DE COSTOS'!A:D,3,0)</f>
        <v>Wompi Santander</v>
      </c>
      <c r="D2252" s="44">
        <v>54001</v>
      </c>
      <c r="E2252" s="44">
        <v>2954628</v>
      </c>
      <c r="F2252" s="44">
        <v>57276</v>
      </c>
      <c r="G2252" s="44" t="s">
        <v>35</v>
      </c>
      <c r="H2252" s="44" t="s">
        <v>893</v>
      </c>
      <c r="I2252" s="44" t="s">
        <v>83</v>
      </c>
      <c r="J2252" s="44" t="s">
        <v>3765</v>
      </c>
      <c r="K2252" s="44" t="s">
        <v>1174</v>
      </c>
      <c r="L2252" s="44" t="s">
        <v>10199</v>
      </c>
      <c r="M2252" s="52">
        <v>45959.634027777778</v>
      </c>
      <c r="N2252" s="52">
        <v>45961.459027777775</v>
      </c>
      <c r="O2252" s="44" t="s">
        <v>37</v>
      </c>
      <c r="P2252" s="44" t="s">
        <v>37</v>
      </c>
      <c r="Q2252" s="44" t="s">
        <v>3805</v>
      </c>
      <c r="R2252" s="44" t="s">
        <v>3806</v>
      </c>
      <c r="S2252" s="44" t="s">
        <v>10200</v>
      </c>
      <c r="T2252" s="44" t="s">
        <v>1178</v>
      </c>
      <c r="U2252" s="44">
        <v>64</v>
      </c>
      <c r="V2252" s="44" t="s">
        <v>42</v>
      </c>
      <c r="W2252" s="44" t="str">
        <f>VLOOKUP(D2252,TIPOLOGIA!A:F,6,0)</f>
        <v>TERRESTRE</v>
      </c>
      <c r="X2252" s="44" t="s">
        <v>9588</v>
      </c>
      <c r="Y2252" s="44">
        <v>1</v>
      </c>
      <c r="Z2252" s="63">
        <f>IF(T2252="SOPORTE_TELEFÓNICO",'TARIFAS 2025'!$B$14,IF(V2252="PRINCIPAL",'TARIFAS 2025'!$B$11,IF(V2252="INTERMEDIA",'TARIFAS 2025'!$C$11,IF(V2252="LEJANA",'TARIFAS 2025'!$D$11))))</f>
        <v>31419</v>
      </c>
      <c r="AA2252" s="63">
        <f t="shared" si="37"/>
        <v>31419</v>
      </c>
    </row>
    <row r="2253" spans="1:27" s="35" customFormat="1">
      <c r="A2253" s="44" t="s">
        <v>79</v>
      </c>
      <c r="B2253" s="44" t="str">
        <f>VLOOKUP(A2253,'CENTROS DE COSTOS'!A:D,2,0)</f>
        <v>0036-0003</v>
      </c>
      <c r="C2253" s="44" t="str">
        <f>VLOOKUP(A2253,'CENTROS DE COSTOS'!A:D,3,0)</f>
        <v>Wompi Suroccidente</v>
      </c>
      <c r="D2253" s="44">
        <v>76001</v>
      </c>
      <c r="E2253" s="44">
        <v>2957529</v>
      </c>
      <c r="F2253" s="44">
        <v>76341</v>
      </c>
      <c r="G2253" s="44" t="s">
        <v>35</v>
      </c>
      <c r="H2253" s="44" t="s">
        <v>1103</v>
      </c>
      <c r="I2253" s="44" t="s">
        <v>79</v>
      </c>
      <c r="J2253" s="44" t="s">
        <v>10201</v>
      </c>
      <c r="K2253" s="44" t="s">
        <v>1174</v>
      </c>
      <c r="L2253" s="44" t="s">
        <v>10202</v>
      </c>
      <c r="M2253" s="52">
        <v>45960.408333333333</v>
      </c>
      <c r="N2253" s="52">
        <v>45961.459722222222</v>
      </c>
      <c r="O2253" s="44" t="s">
        <v>37</v>
      </c>
      <c r="P2253" s="44" t="s">
        <v>37</v>
      </c>
      <c r="Q2253" s="44" t="s">
        <v>3805</v>
      </c>
      <c r="R2253" s="44" t="s">
        <v>3806</v>
      </c>
      <c r="S2253" s="44" t="s">
        <v>10203</v>
      </c>
      <c r="T2253" s="44" t="s">
        <v>1178</v>
      </c>
      <c r="U2253" s="44">
        <v>48</v>
      </c>
      <c r="V2253" s="44" t="s">
        <v>42</v>
      </c>
      <c r="W2253" s="44" t="str">
        <f>VLOOKUP(D2253,TIPOLOGIA!A:F,6,0)</f>
        <v>TERRESTRE</v>
      </c>
      <c r="X2253" s="44" t="s">
        <v>1474</v>
      </c>
      <c r="Y2253" s="44">
        <v>1</v>
      </c>
      <c r="Z2253" s="63">
        <f>IF(T2253="SOPORTE_TELEFÓNICO",'TARIFAS 2025'!$B$14,IF(V2253="PRINCIPAL",'TARIFAS 2025'!$B$11,IF(V2253="INTERMEDIA",'TARIFAS 2025'!$C$11,IF(V2253="LEJANA",'TARIFAS 2025'!$D$11))))</f>
        <v>31419</v>
      </c>
      <c r="AA2253" s="63">
        <f t="shared" si="37"/>
        <v>31419</v>
      </c>
    </row>
    <row r="2254" spans="1:27" s="35" customFormat="1">
      <c r="A2254" s="44" t="s">
        <v>70</v>
      </c>
      <c r="B2254" s="44" t="str">
        <f>VLOOKUP(A2254,'CENTROS DE COSTOS'!A:D,2,0)</f>
        <v>0036-0001</v>
      </c>
      <c r="C2254" s="44" t="str">
        <f>VLOOKUP(A2254,'CENTROS DE COSTOS'!A:D,3,0)</f>
        <v>Wompi Costa</v>
      </c>
      <c r="D2254" s="44">
        <v>8001</v>
      </c>
      <c r="E2254" s="44">
        <v>2958566</v>
      </c>
      <c r="F2254" s="44">
        <v>79736</v>
      </c>
      <c r="G2254" s="44" t="s">
        <v>35</v>
      </c>
      <c r="H2254" s="44" t="s">
        <v>255</v>
      </c>
      <c r="I2254" s="44" t="s">
        <v>70</v>
      </c>
      <c r="J2254" s="44" t="s">
        <v>10204</v>
      </c>
      <c r="K2254" s="44" t="s">
        <v>1174</v>
      </c>
      <c r="L2254" s="44" t="s">
        <v>10205</v>
      </c>
      <c r="M2254" s="52">
        <v>45960.48541666667</v>
      </c>
      <c r="N2254" s="52">
        <v>45961.460416666669</v>
      </c>
      <c r="O2254" s="44" t="s">
        <v>37</v>
      </c>
      <c r="P2254" s="44" t="s">
        <v>37</v>
      </c>
      <c r="Q2254" s="44" t="s">
        <v>3805</v>
      </c>
      <c r="R2254" s="44" t="s">
        <v>3806</v>
      </c>
      <c r="S2254" s="44" t="s">
        <v>10206</v>
      </c>
      <c r="T2254" s="44" t="s">
        <v>1178</v>
      </c>
      <c r="U2254" s="44"/>
      <c r="V2254" s="44" t="s">
        <v>42</v>
      </c>
      <c r="W2254" s="44" t="str">
        <f>VLOOKUP(D2254,TIPOLOGIA!A:F,6,0)</f>
        <v>TERRESTRE</v>
      </c>
      <c r="X2254" s="44" t="s">
        <v>6708</v>
      </c>
      <c r="Y2254" s="44">
        <v>1</v>
      </c>
      <c r="Z2254" s="63">
        <f>IF(T2254="SOPORTE_TELEFÓNICO",'TARIFAS 2025'!$B$14,IF(V2254="PRINCIPAL",'TARIFAS 2025'!$B$11,IF(V2254="INTERMEDIA",'TARIFAS 2025'!$C$11,IF(V2254="LEJANA",'TARIFAS 2025'!$D$11))))</f>
        <v>31419</v>
      </c>
      <c r="AA2254" s="63">
        <f t="shared" si="37"/>
        <v>31419</v>
      </c>
    </row>
    <row r="2255" spans="1:27" s="35" customFormat="1">
      <c r="A2255" s="44" t="s">
        <v>94</v>
      </c>
      <c r="B2255" s="44" t="str">
        <f>VLOOKUP(A2255,'CENTROS DE COSTOS'!A:D,2,0)</f>
        <v>0036-0002</v>
      </c>
      <c r="C2255" s="44" t="str">
        <f>VLOOKUP(A2255,'CENTROS DE COSTOS'!A:D,3,0)</f>
        <v>Wompi Eje Cafetero</v>
      </c>
      <c r="D2255" s="44">
        <v>66170</v>
      </c>
      <c r="E2255" s="44">
        <v>2958034</v>
      </c>
      <c r="F2255" s="44">
        <v>76995</v>
      </c>
      <c r="G2255" s="44" t="s">
        <v>35</v>
      </c>
      <c r="H2255" s="44" t="s">
        <v>460</v>
      </c>
      <c r="I2255" s="44" t="s">
        <v>953</v>
      </c>
      <c r="J2255" s="44" t="s">
        <v>10207</v>
      </c>
      <c r="K2255" s="44" t="s">
        <v>1174</v>
      </c>
      <c r="L2255" s="44" t="s">
        <v>10208</v>
      </c>
      <c r="M2255" s="52">
        <v>45960.438194444447</v>
      </c>
      <c r="N2255" s="52">
        <v>45961.460416666669</v>
      </c>
      <c r="O2255" s="44" t="s">
        <v>37</v>
      </c>
      <c r="P2255" s="44" t="s">
        <v>37</v>
      </c>
      <c r="Q2255" s="44" t="s">
        <v>3805</v>
      </c>
      <c r="R2255" s="44" t="s">
        <v>3806</v>
      </c>
      <c r="S2255" s="44" t="s">
        <v>10209</v>
      </c>
      <c r="T2255" s="44" t="s">
        <v>1178</v>
      </c>
      <c r="U2255" s="44">
        <v>64</v>
      </c>
      <c r="V2255" s="44" t="s">
        <v>42</v>
      </c>
      <c r="W2255" s="44" t="str">
        <f>VLOOKUP(D2255,TIPOLOGIA!A:F,6,0)</f>
        <v>TERRESTRE</v>
      </c>
      <c r="X2255" s="44" t="s">
        <v>3658</v>
      </c>
      <c r="Y2255" s="44">
        <v>1</v>
      </c>
      <c r="Z2255" s="63">
        <f>IF(T2255="SOPORTE_TELEFÓNICO",'TARIFAS 2025'!$B$14,IF(V2255="PRINCIPAL",'TARIFAS 2025'!$B$11,IF(V2255="INTERMEDIA",'TARIFAS 2025'!$C$11,IF(V2255="LEJANA",'TARIFAS 2025'!$D$11))))</f>
        <v>31419</v>
      </c>
      <c r="AA2255" s="63">
        <f t="shared" si="37"/>
        <v>31419</v>
      </c>
    </row>
    <row r="2256" spans="1:27" s="35" customFormat="1">
      <c r="A2256" s="44" t="s">
        <v>83</v>
      </c>
      <c r="B2256" s="44" t="str">
        <f>VLOOKUP(A2256,'CENTROS DE COSTOS'!A:D,2,0)</f>
        <v>0036-0007</v>
      </c>
      <c r="C2256" s="44" t="str">
        <f>VLOOKUP(A2256,'CENTROS DE COSTOS'!A:D,3,0)</f>
        <v>Wompi Santander</v>
      </c>
      <c r="D2256" s="44">
        <v>54001</v>
      </c>
      <c r="E2256" s="44">
        <v>2946715</v>
      </c>
      <c r="F2256" s="44">
        <v>28544</v>
      </c>
      <c r="G2256" s="44" t="s">
        <v>35</v>
      </c>
      <c r="H2256" s="44" t="s">
        <v>893</v>
      </c>
      <c r="I2256" s="44" t="s">
        <v>83</v>
      </c>
      <c r="J2256" s="44" t="s">
        <v>10210</v>
      </c>
      <c r="K2256" s="44" t="s">
        <v>1174</v>
      </c>
      <c r="L2256" s="44" t="s">
        <v>10211</v>
      </c>
      <c r="M2256" s="52">
        <v>45958.495833333334</v>
      </c>
      <c r="N2256" s="52">
        <v>45961.461805555555</v>
      </c>
      <c r="O2256" s="44" t="s">
        <v>37</v>
      </c>
      <c r="P2256" s="44" t="s">
        <v>37</v>
      </c>
      <c r="Q2256" s="44" t="s">
        <v>3805</v>
      </c>
      <c r="R2256" s="44" t="s">
        <v>3806</v>
      </c>
      <c r="S2256" s="44" t="s">
        <v>10212</v>
      </c>
      <c r="T2256" s="44" t="s">
        <v>1178</v>
      </c>
      <c r="U2256" s="44">
        <v>16</v>
      </c>
      <c r="V2256" s="44" t="s">
        <v>42</v>
      </c>
      <c r="W2256" s="44" t="str">
        <f>VLOOKUP(D2256,TIPOLOGIA!A:F,6,0)</f>
        <v>TERRESTRE</v>
      </c>
      <c r="X2256" s="44" t="s">
        <v>1321</v>
      </c>
      <c r="Y2256" s="44">
        <v>1</v>
      </c>
      <c r="Z2256" s="63">
        <f>IF(T2256="SOPORTE_TELEFÓNICO",'TARIFAS 2025'!$B$14,IF(V2256="PRINCIPAL",'TARIFAS 2025'!$B$11,IF(V2256="INTERMEDIA",'TARIFAS 2025'!$C$11,IF(V2256="LEJANA",'TARIFAS 2025'!$D$11))))</f>
        <v>31419</v>
      </c>
      <c r="AA2256" s="63">
        <f t="shared" si="37"/>
        <v>31419</v>
      </c>
    </row>
    <row r="2257" spans="1:27" s="35" customFormat="1">
      <c r="A2257" s="44" t="s">
        <v>79</v>
      </c>
      <c r="B2257" s="44" t="str">
        <f>VLOOKUP(A2257,'CENTROS DE COSTOS'!A:D,2,0)</f>
        <v>0036-0003</v>
      </c>
      <c r="C2257" s="44" t="str">
        <f>VLOOKUP(A2257,'CENTROS DE COSTOS'!A:D,3,0)</f>
        <v>Wompi Suroccidente</v>
      </c>
      <c r="D2257" s="44">
        <v>76233</v>
      </c>
      <c r="E2257" s="44">
        <v>2946471</v>
      </c>
      <c r="F2257" s="44">
        <v>79295</v>
      </c>
      <c r="G2257" s="44" t="s">
        <v>35</v>
      </c>
      <c r="H2257" s="44" t="s">
        <v>1103</v>
      </c>
      <c r="I2257" s="44" t="s">
        <v>1112</v>
      </c>
      <c r="J2257" s="44" t="s">
        <v>10213</v>
      </c>
      <c r="K2257" s="44" t="s">
        <v>1174</v>
      </c>
      <c r="L2257" s="44" t="s">
        <v>10214</v>
      </c>
      <c r="M2257" s="52">
        <v>45958.486805555556</v>
      </c>
      <c r="N2257" s="52">
        <v>45961.463888888888</v>
      </c>
      <c r="O2257" s="44" t="s">
        <v>37</v>
      </c>
      <c r="P2257" s="44" t="s">
        <v>37</v>
      </c>
      <c r="Q2257" s="44" t="s">
        <v>3805</v>
      </c>
      <c r="R2257" s="44" t="s">
        <v>3806</v>
      </c>
      <c r="S2257" s="44" t="s">
        <v>10215</v>
      </c>
      <c r="T2257" s="44" t="s">
        <v>3828</v>
      </c>
      <c r="U2257" s="44">
        <v>24</v>
      </c>
      <c r="V2257" s="44" t="s">
        <v>43</v>
      </c>
      <c r="W2257" s="44" t="str">
        <f>VLOOKUP(D2257,TIPOLOGIA!A:F,6,0)</f>
        <v>TERRESTRE</v>
      </c>
      <c r="X2257" s="44" t="s">
        <v>1372</v>
      </c>
      <c r="Y2257" s="44">
        <v>1</v>
      </c>
      <c r="Z2257" s="63">
        <f>IF(T2257="SOPORTE_TELEFÓNICO",'TARIFAS 2025'!$B$14,IF(V2257="PRINCIPAL",'TARIFAS 2025'!$B$11,IF(V2257="INTERMEDIA",'TARIFAS 2025'!$C$11,IF(V2257="LEJANA",'TARIFAS 2025'!$D$11))))</f>
        <v>36351</v>
      </c>
      <c r="AA2257" s="63">
        <f t="shared" si="37"/>
        <v>36351</v>
      </c>
    </row>
    <row r="2258" spans="1:27" s="35" customFormat="1">
      <c r="A2258" s="44" t="s">
        <v>97</v>
      </c>
      <c r="B2258" s="44" t="str">
        <f>VLOOKUP(A2258,'CENTROS DE COSTOS'!A:D,2,0)</f>
        <v>0036-0001</v>
      </c>
      <c r="C2258" s="44" t="str">
        <f>VLOOKUP(A2258,'CENTROS DE COSTOS'!A:D,3,0)</f>
        <v>Wompi Costa</v>
      </c>
      <c r="D2258" s="44">
        <v>70742</v>
      </c>
      <c r="E2258" s="44">
        <v>2946601</v>
      </c>
      <c r="F2258" s="44">
        <v>27088</v>
      </c>
      <c r="G2258" s="44" t="s">
        <v>35</v>
      </c>
      <c r="H2258" s="44" t="s">
        <v>506</v>
      </c>
      <c r="I2258" s="44" t="s">
        <v>1053</v>
      </c>
      <c r="J2258" s="44" t="s">
        <v>10216</v>
      </c>
      <c r="K2258" s="44" t="s">
        <v>1174</v>
      </c>
      <c r="L2258" s="44" t="s">
        <v>10217</v>
      </c>
      <c r="M2258" s="52">
        <v>45958.488888888889</v>
      </c>
      <c r="N2258" s="52">
        <v>45961.465277777781</v>
      </c>
      <c r="O2258" s="44" t="s">
        <v>37</v>
      </c>
      <c r="P2258" s="44" t="s">
        <v>37</v>
      </c>
      <c r="Q2258" s="44" t="s">
        <v>3805</v>
      </c>
      <c r="R2258" s="44" t="s">
        <v>3806</v>
      </c>
      <c r="S2258" s="44" t="s">
        <v>10218</v>
      </c>
      <c r="T2258" s="44" t="s">
        <v>3828</v>
      </c>
      <c r="U2258" s="44">
        <v>64</v>
      </c>
      <c r="V2258" s="44" t="s">
        <v>43</v>
      </c>
      <c r="W2258" s="44" t="str">
        <f>VLOOKUP(D2258,TIPOLOGIA!A:F,6,0)</f>
        <v>TERRESTRE</v>
      </c>
      <c r="X2258" s="44" t="s">
        <v>4908</v>
      </c>
      <c r="Y2258" s="44">
        <v>1</v>
      </c>
      <c r="Z2258" s="63">
        <f>IF(T2258="SOPORTE_TELEFÓNICO",'TARIFAS 2025'!$B$14,IF(V2258="PRINCIPAL",'TARIFAS 2025'!$B$11,IF(V2258="INTERMEDIA",'TARIFAS 2025'!$C$11,IF(V2258="LEJANA",'TARIFAS 2025'!$D$11))))</f>
        <v>36351</v>
      </c>
      <c r="AA2258" s="63">
        <f t="shared" si="37"/>
        <v>36351</v>
      </c>
    </row>
    <row r="2259" spans="1:27" s="35" customFormat="1">
      <c r="A2259" s="44" t="s">
        <v>92</v>
      </c>
      <c r="B2259" s="44" t="str">
        <f>VLOOKUP(A2259,'CENTROS DE COSTOS'!A:D,2,0)</f>
        <v>0036-0006</v>
      </c>
      <c r="C2259" s="44" t="str">
        <f>VLOOKUP(A2259,'CENTROS DE COSTOS'!A:D,3,0)</f>
        <v>Wompi Oriente</v>
      </c>
      <c r="D2259" s="44">
        <v>18247</v>
      </c>
      <c r="E2259" s="44">
        <v>2942827</v>
      </c>
      <c r="F2259" s="44">
        <v>64759</v>
      </c>
      <c r="G2259" s="44" t="s">
        <v>35</v>
      </c>
      <c r="H2259" s="44" t="s">
        <v>468</v>
      </c>
      <c r="I2259" s="44" t="s">
        <v>473</v>
      </c>
      <c r="J2259" s="44" t="s">
        <v>10219</v>
      </c>
      <c r="K2259" s="44" t="s">
        <v>1174</v>
      </c>
      <c r="L2259" s="44" t="s">
        <v>10220</v>
      </c>
      <c r="M2259" s="52">
        <v>45958.333333333336</v>
      </c>
      <c r="N2259" s="52">
        <v>45961.46597222222</v>
      </c>
      <c r="O2259" s="44" t="s">
        <v>37</v>
      </c>
      <c r="P2259" s="44" t="s">
        <v>37</v>
      </c>
      <c r="Q2259" s="44" t="s">
        <v>3805</v>
      </c>
      <c r="R2259" s="44" t="s">
        <v>3806</v>
      </c>
      <c r="S2259" s="44" t="s">
        <v>10221</v>
      </c>
      <c r="T2259" s="44" t="s">
        <v>3828</v>
      </c>
      <c r="U2259" s="44">
        <v>48</v>
      </c>
      <c r="V2259" s="44" t="s">
        <v>44</v>
      </c>
      <c r="W2259" s="44" t="str">
        <f>VLOOKUP(D2259,TIPOLOGIA!A:F,6,0)</f>
        <v>TERRESTRE</v>
      </c>
      <c r="X2259" s="44" t="s">
        <v>4908</v>
      </c>
      <c r="Y2259" s="44">
        <v>1</v>
      </c>
      <c r="Z2259" s="63">
        <f>IF(T2259="SOPORTE_TELEFÓNICO",'TARIFAS 2025'!$B$14,IF(V2259="PRINCIPAL",'TARIFAS 2025'!$B$11,IF(V2259="INTERMEDIA",'TARIFAS 2025'!$C$11,IF(V2259="LEJANA",'TARIFAS 2025'!$D$11))))</f>
        <v>40250</v>
      </c>
      <c r="AA2259" s="63">
        <f t="shared" si="37"/>
        <v>40250</v>
      </c>
    </row>
    <row r="2260" spans="1:27" s="35" customFormat="1">
      <c r="A2260" s="44" t="s">
        <v>70</v>
      </c>
      <c r="B2260" s="44" t="str">
        <f>VLOOKUP(A2260,'CENTROS DE COSTOS'!A:D,2,0)</f>
        <v>0036-0001</v>
      </c>
      <c r="C2260" s="44" t="str">
        <f>VLOOKUP(A2260,'CENTROS DE COSTOS'!A:D,3,0)</f>
        <v>Wompi Costa</v>
      </c>
      <c r="D2260" s="44">
        <v>8421</v>
      </c>
      <c r="E2260" s="44">
        <v>2940432</v>
      </c>
      <c r="F2260" s="44">
        <v>28614</v>
      </c>
      <c r="G2260" s="44" t="s">
        <v>35</v>
      </c>
      <c r="H2260" s="44" t="s">
        <v>255</v>
      </c>
      <c r="I2260" s="44" t="s">
        <v>261</v>
      </c>
      <c r="J2260" s="44" t="s">
        <v>10222</v>
      </c>
      <c r="K2260" s="44" t="s">
        <v>1174</v>
      </c>
      <c r="L2260" s="44" t="s">
        <v>10223</v>
      </c>
      <c r="M2260" s="52">
        <v>45957.554166666669</v>
      </c>
      <c r="N2260" s="52">
        <v>45961.46597222222</v>
      </c>
      <c r="O2260" s="44" t="s">
        <v>37</v>
      </c>
      <c r="P2260" s="44" t="s">
        <v>37</v>
      </c>
      <c r="Q2260" s="44" t="s">
        <v>3805</v>
      </c>
      <c r="R2260" s="44" t="s">
        <v>3806</v>
      </c>
      <c r="S2260" s="44" t="s">
        <v>10224</v>
      </c>
      <c r="T2260" s="44" t="s">
        <v>3828</v>
      </c>
      <c r="U2260" s="44">
        <v>64</v>
      </c>
      <c r="V2260" s="44" t="s">
        <v>43</v>
      </c>
      <c r="W2260" s="44" t="str">
        <f>VLOOKUP(D2260,TIPOLOGIA!A:F,6,0)</f>
        <v>TERRESTRE</v>
      </c>
      <c r="X2260" s="44" t="s">
        <v>9466</v>
      </c>
      <c r="Y2260" s="44">
        <v>1</v>
      </c>
      <c r="Z2260" s="63">
        <f>IF(T2260="SOPORTE_TELEFÓNICO",'TARIFAS 2025'!$B$14,IF(V2260="PRINCIPAL",'TARIFAS 2025'!$B$11,IF(V2260="INTERMEDIA",'TARIFAS 2025'!$C$11,IF(V2260="LEJANA",'TARIFAS 2025'!$D$11))))</f>
        <v>36351</v>
      </c>
      <c r="AA2260" s="63">
        <f t="shared" si="37"/>
        <v>36351</v>
      </c>
    </row>
    <row r="2261" spans="1:27" s="35" customFormat="1">
      <c r="A2261" s="44" t="s">
        <v>91</v>
      </c>
      <c r="B2261" s="44" t="str">
        <f>VLOOKUP(A2261,'CENTROS DE COSTOS'!A:D,2,0)</f>
        <v>0036-0001</v>
      </c>
      <c r="C2261" s="44" t="str">
        <f>VLOOKUP(A2261,'CENTROS DE COSTOS'!A:D,3,0)</f>
        <v>Wompi Costa</v>
      </c>
      <c r="D2261" s="44">
        <v>23807</v>
      </c>
      <c r="E2261" s="44">
        <v>2934707</v>
      </c>
      <c r="F2261" s="44">
        <v>80411</v>
      </c>
      <c r="G2261" s="44" t="s">
        <v>35</v>
      </c>
      <c r="H2261" s="44" t="s">
        <v>278</v>
      </c>
      <c r="I2261" s="44" t="s">
        <v>617</v>
      </c>
      <c r="J2261" s="44" t="s">
        <v>10225</v>
      </c>
      <c r="K2261" s="44" t="s">
        <v>1174</v>
      </c>
      <c r="L2261" s="44" t="s">
        <v>10226</v>
      </c>
      <c r="M2261" s="52">
        <v>45957.333333333336</v>
      </c>
      <c r="N2261" s="52">
        <v>45961.467361111114</v>
      </c>
      <c r="O2261" s="44" t="s">
        <v>37</v>
      </c>
      <c r="P2261" s="44" t="s">
        <v>37</v>
      </c>
      <c r="Q2261" s="44" t="s">
        <v>3805</v>
      </c>
      <c r="R2261" s="44" t="s">
        <v>3806</v>
      </c>
      <c r="S2261" s="44" t="s">
        <v>10227</v>
      </c>
      <c r="T2261" s="44" t="s">
        <v>3828</v>
      </c>
      <c r="U2261" s="44">
        <v>16</v>
      </c>
      <c r="V2261" s="44" t="s">
        <v>44</v>
      </c>
      <c r="W2261" s="44" t="str">
        <f>VLOOKUP(D2261,TIPOLOGIA!A:F,6,0)</f>
        <v>TERRESTRE</v>
      </c>
      <c r="X2261" s="44" t="s">
        <v>9466</v>
      </c>
      <c r="Y2261" s="44">
        <v>1</v>
      </c>
      <c r="Z2261" s="63">
        <f>IF(T2261="SOPORTE_TELEFÓNICO",'TARIFAS 2025'!$B$14,IF(V2261="PRINCIPAL",'TARIFAS 2025'!$B$11,IF(V2261="INTERMEDIA",'TARIFAS 2025'!$C$11,IF(V2261="LEJANA",'TARIFAS 2025'!$D$11))))</f>
        <v>40250</v>
      </c>
      <c r="AA2261" s="63">
        <f t="shared" si="37"/>
        <v>40250</v>
      </c>
    </row>
    <row r="2262" spans="1:27" s="35" customFormat="1">
      <c r="A2262" s="44" t="s">
        <v>91</v>
      </c>
      <c r="B2262" s="44" t="str">
        <f>VLOOKUP(A2262,'CENTROS DE COSTOS'!A:D,2,0)</f>
        <v>0036-0001</v>
      </c>
      <c r="C2262" s="44" t="str">
        <f>VLOOKUP(A2262,'CENTROS DE COSTOS'!A:D,3,0)</f>
        <v>Wompi Costa</v>
      </c>
      <c r="D2262" s="44">
        <v>23660</v>
      </c>
      <c r="E2262" s="44">
        <v>2923301</v>
      </c>
      <c r="F2262" s="44">
        <v>30344</v>
      </c>
      <c r="G2262" s="44" t="s">
        <v>35</v>
      </c>
      <c r="H2262" s="44" t="s">
        <v>278</v>
      </c>
      <c r="I2262" s="44" t="s">
        <v>612</v>
      </c>
      <c r="J2262" s="44" t="s">
        <v>10228</v>
      </c>
      <c r="K2262" s="44" t="s">
        <v>1174</v>
      </c>
      <c r="L2262" s="44" t="s">
        <v>10229</v>
      </c>
      <c r="M2262" s="52">
        <v>45953.333333333336</v>
      </c>
      <c r="N2262" s="52">
        <v>45961.468055555553</v>
      </c>
      <c r="O2262" s="44" t="s">
        <v>37</v>
      </c>
      <c r="P2262" s="44" t="s">
        <v>37</v>
      </c>
      <c r="Q2262" s="44" t="s">
        <v>3805</v>
      </c>
      <c r="R2262" s="44" t="s">
        <v>3806</v>
      </c>
      <c r="S2262" s="44" t="s">
        <v>10230</v>
      </c>
      <c r="T2262" s="44" t="s">
        <v>3828</v>
      </c>
      <c r="U2262" s="44">
        <v>16</v>
      </c>
      <c r="V2262" s="44" t="s">
        <v>43</v>
      </c>
      <c r="W2262" s="44" t="str">
        <f>VLOOKUP(D2262,TIPOLOGIA!A:F,6,0)</f>
        <v>TERRESTRE</v>
      </c>
      <c r="X2262" s="44" t="s">
        <v>9466</v>
      </c>
      <c r="Y2262" s="44">
        <v>1</v>
      </c>
      <c r="Z2262" s="63">
        <f>IF(T2262="SOPORTE_TELEFÓNICO",'TARIFAS 2025'!$B$14,IF(V2262="PRINCIPAL",'TARIFAS 2025'!$B$11,IF(V2262="INTERMEDIA",'TARIFAS 2025'!$C$11,IF(V2262="LEJANA",'TARIFAS 2025'!$D$11))))</f>
        <v>36351</v>
      </c>
      <c r="AA2262" s="63">
        <f t="shared" si="37"/>
        <v>36351</v>
      </c>
    </row>
    <row r="2263" spans="1:27" s="35" customFormat="1">
      <c r="A2263" s="44" t="s">
        <v>97</v>
      </c>
      <c r="B2263" s="44" t="str">
        <f>VLOOKUP(A2263,'CENTROS DE COSTOS'!A:D,2,0)</f>
        <v>0036-0001</v>
      </c>
      <c r="C2263" s="44" t="str">
        <f>VLOOKUP(A2263,'CENTROS DE COSTOS'!A:D,3,0)</f>
        <v>Wompi Costa</v>
      </c>
      <c r="D2263" s="44">
        <v>70400</v>
      </c>
      <c r="E2263" s="44">
        <v>2918894</v>
      </c>
      <c r="F2263" s="44">
        <v>11078</v>
      </c>
      <c r="G2263" s="44" t="s">
        <v>35</v>
      </c>
      <c r="H2263" s="44" t="s">
        <v>506</v>
      </c>
      <c r="I2263" s="44" t="s">
        <v>134</v>
      </c>
      <c r="J2263" s="44" t="s">
        <v>10231</v>
      </c>
      <c r="K2263" s="44" t="s">
        <v>1174</v>
      </c>
      <c r="L2263" s="44" t="s">
        <v>10232</v>
      </c>
      <c r="M2263" s="52">
        <v>45952.447222222225</v>
      </c>
      <c r="N2263" s="52">
        <v>45961.46875</v>
      </c>
      <c r="O2263" s="44" t="s">
        <v>37</v>
      </c>
      <c r="P2263" s="44" t="s">
        <v>37</v>
      </c>
      <c r="Q2263" s="44" t="s">
        <v>3805</v>
      </c>
      <c r="R2263" s="44" t="s">
        <v>3806</v>
      </c>
      <c r="S2263" s="44" t="s">
        <v>10233</v>
      </c>
      <c r="T2263" s="44" t="s">
        <v>3828</v>
      </c>
      <c r="U2263" s="44">
        <v>64</v>
      </c>
      <c r="V2263" s="44" t="s">
        <v>43</v>
      </c>
      <c r="W2263" s="44" t="str">
        <f>VLOOKUP(D2263,TIPOLOGIA!A:F,6,0)</f>
        <v>TERRESTRE</v>
      </c>
      <c r="X2263" s="44" t="s">
        <v>4908</v>
      </c>
      <c r="Y2263" s="44">
        <v>1</v>
      </c>
      <c r="Z2263" s="63">
        <f>IF(T2263="SOPORTE_TELEFÓNICO",'TARIFAS 2025'!$B$14,IF(V2263="PRINCIPAL",'TARIFAS 2025'!$B$11,IF(V2263="INTERMEDIA",'TARIFAS 2025'!$C$11,IF(V2263="LEJANA",'TARIFAS 2025'!$D$11))))</f>
        <v>36351</v>
      </c>
      <c r="AA2263" s="63">
        <f t="shared" si="37"/>
        <v>36351</v>
      </c>
    </row>
    <row r="2264" spans="1:27" s="35" customFormat="1">
      <c r="A2264" s="44" t="s">
        <v>76</v>
      </c>
      <c r="B2264" s="44" t="str">
        <f>VLOOKUP(A2264,'CENTROS DE COSTOS'!A:D,2,0)</f>
        <v>0036-0007</v>
      </c>
      <c r="C2264" s="44" t="str">
        <f>VLOOKUP(A2264,'CENTROS DE COSTOS'!A:D,3,0)</f>
        <v>Wompi Santander</v>
      </c>
      <c r="D2264" s="44">
        <v>68307</v>
      </c>
      <c r="E2264" s="44">
        <v>2952528</v>
      </c>
      <c r="F2264" s="44">
        <v>79088</v>
      </c>
      <c r="G2264" s="44" t="s">
        <v>35</v>
      </c>
      <c r="H2264" s="44" t="s">
        <v>965</v>
      </c>
      <c r="I2264" s="44" t="s">
        <v>992</v>
      </c>
      <c r="J2264" s="44" t="s">
        <v>10234</v>
      </c>
      <c r="K2264" s="44" t="s">
        <v>1174</v>
      </c>
      <c r="L2264" s="44" t="s">
        <v>10235</v>
      </c>
      <c r="M2264" s="52">
        <v>45959.458333333336</v>
      </c>
      <c r="N2264" s="52">
        <v>45961.484027777777</v>
      </c>
      <c r="O2264" s="44" t="s">
        <v>37</v>
      </c>
      <c r="P2264" s="44" t="s">
        <v>37</v>
      </c>
      <c r="Q2264" s="44" t="s">
        <v>3805</v>
      </c>
      <c r="R2264" s="44" t="s">
        <v>3806</v>
      </c>
      <c r="S2264" s="44" t="s">
        <v>10236</v>
      </c>
      <c r="T2264" s="44" t="s">
        <v>1178</v>
      </c>
      <c r="U2264" s="44">
        <v>16</v>
      </c>
      <c r="V2264" s="44" t="s">
        <v>42</v>
      </c>
      <c r="W2264" s="44" t="str">
        <f>VLOOKUP(D2264,TIPOLOGIA!A:F,6,0)</f>
        <v>TERRESTRE</v>
      </c>
      <c r="X2264" s="44" t="s">
        <v>5226</v>
      </c>
      <c r="Y2264" s="44">
        <v>1</v>
      </c>
      <c r="Z2264" s="63">
        <f>IF(T2264="SOPORTE_TELEFÓNICO",'TARIFAS 2025'!$B$14,IF(V2264="PRINCIPAL",'TARIFAS 2025'!$B$11,IF(V2264="INTERMEDIA",'TARIFAS 2025'!$C$11,IF(V2264="LEJANA",'TARIFAS 2025'!$D$11))))</f>
        <v>31419</v>
      </c>
      <c r="AA2264" s="63">
        <f t="shared" si="37"/>
        <v>31419</v>
      </c>
    </row>
    <row r="2265" spans="1:27" s="35" customFormat="1">
      <c r="A2265" s="44" t="s">
        <v>91</v>
      </c>
      <c r="B2265" s="44" t="str">
        <f>VLOOKUP(A2265,'CENTROS DE COSTOS'!A:D,2,0)</f>
        <v>0036-0001</v>
      </c>
      <c r="C2265" s="44" t="str">
        <f>VLOOKUP(A2265,'CENTROS DE COSTOS'!A:D,3,0)</f>
        <v>Wompi Costa</v>
      </c>
      <c r="D2265" s="44">
        <v>23001</v>
      </c>
      <c r="E2265" s="44">
        <v>2952596</v>
      </c>
      <c r="F2265" s="44">
        <v>74466</v>
      </c>
      <c r="G2265" s="44" t="s">
        <v>35</v>
      </c>
      <c r="H2265" s="44" t="s">
        <v>278</v>
      </c>
      <c r="I2265" s="44" t="s">
        <v>91</v>
      </c>
      <c r="J2265" s="44" t="s">
        <v>4231</v>
      </c>
      <c r="K2265" s="44" t="s">
        <v>1174</v>
      </c>
      <c r="L2265" s="44" t="s">
        <v>10237</v>
      </c>
      <c r="M2265" s="52">
        <v>45959.470833333333</v>
      </c>
      <c r="N2265" s="52">
        <v>45961.48541666667</v>
      </c>
      <c r="O2265" s="44" t="s">
        <v>37</v>
      </c>
      <c r="P2265" s="44" t="s">
        <v>37</v>
      </c>
      <c r="Q2265" s="44" t="s">
        <v>3805</v>
      </c>
      <c r="R2265" s="44" t="s">
        <v>3806</v>
      </c>
      <c r="S2265" s="44" t="s">
        <v>10238</v>
      </c>
      <c r="T2265" s="44" t="s">
        <v>1178</v>
      </c>
      <c r="U2265" s="44">
        <v>40</v>
      </c>
      <c r="V2265" s="44" t="s">
        <v>42</v>
      </c>
      <c r="W2265" s="44" t="str">
        <f>VLOOKUP(D2265,TIPOLOGIA!A:F,6,0)</f>
        <v>TERRESTRE</v>
      </c>
      <c r="X2265" s="44" t="s">
        <v>4203</v>
      </c>
      <c r="Y2265" s="44">
        <v>1</v>
      </c>
      <c r="Z2265" s="63">
        <f>IF(T2265="SOPORTE_TELEFÓNICO",'TARIFAS 2025'!$B$14,IF(V2265="PRINCIPAL",'TARIFAS 2025'!$B$11,IF(V2265="INTERMEDIA",'TARIFAS 2025'!$C$11,IF(V2265="LEJANA",'TARIFAS 2025'!$D$11))))</f>
        <v>31419</v>
      </c>
      <c r="AA2265" s="63">
        <f t="shared" si="37"/>
        <v>31419</v>
      </c>
    </row>
    <row r="2266" spans="1:27" s="35" customFormat="1">
      <c r="A2266" s="44" t="s">
        <v>97</v>
      </c>
      <c r="B2266" s="44" t="str">
        <f>VLOOKUP(A2266,'CENTROS DE COSTOS'!A:D,2,0)</f>
        <v>0036-0001</v>
      </c>
      <c r="C2266" s="44" t="str">
        <f>VLOOKUP(A2266,'CENTROS DE COSTOS'!A:D,3,0)</f>
        <v>Wompi Costa</v>
      </c>
      <c r="D2266" s="44">
        <v>70001</v>
      </c>
      <c r="E2266" s="44">
        <v>2945475</v>
      </c>
      <c r="F2266" s="44">
        <v>50138</v>
      </c>
      <c r="G2266" s="44" t="s">
        <v>35</v>
      </c>
      <c r="H2266" s="44" t="s">
        <v>506</v>
      </c>
      <c r="I2266" s="44" t="s">
        <v>97</v>
      </c>
      <c r="J2266" s="44" t="s">
        <v>10239</v>
      </c>
      <c r="K2266" s="44" t="s">
        <v>1174</v>
      </c>
      <c r="L2266" s="44" t="s">
        <v>10240</v>
      </c>
      <c r="M2266" s="52">
        <v>45958.433333333334</v>
      </c>
      <c r="N2266" s="52">
        <v>45961.486111111109</v>
      </c>
      <c r="O2266" s="44" t="s">
        <v>37</v>
      </c>
      <c r="P2266" s="44" t="s">
        <v>37</v>
      </c>
      <c r="Q2266" s="44" t="s">
        <v>3805</v>
      </c>
      <c r="R2266" s="44" t="s">
        <v>3806</v>
      </c>
      <c r="S2266" s="44" t="s">
        <v>10241</v>
      </c>
      <c r="T2266" s="44" t="s">
        <v>1178</v>
      </c>
      <c r="U2266" s="44">
        <v>40</v>
      </c>
      <c r="V2266" s="44" t="s">
        <v>42</v>
      </c>
      <c r="W2266" s="44" t="str">
        <f>VLOOKUP(D2266,TIPOLOGIA!A:F,6,0)</f>
        <v>TERRESTRE</v>
      </c>
      <c r="X2266" s="44" t="s">
        <v>1462</v>
      </c>
      <c r="Y2266" s="44">
        <v>1</v>
      </c>
      <c r="Z2266" s="63">
        <f>IF(T2266="SOPORTE_TELEFÓNICO",'TARIFAS 2025'!$B$14,IF(V2266="PRINCIPAL",'TARIFAS 2025'!$B$11,IF(V2266="INTERMEDIA",'TARIFAS 2025'!$C$11,IF(V2266="LEJANA",'TARIFAS 2025'!$D$11))))</f>
        <v>31419</v>
      </c>
      <c r="AA2266" s="63">
        <f t="shared" si="37"/>
        <v>31419</v>
      </c>
    </row>
    <row r="2267" spans="1:27" s="35" customFormat="1">
      <c r="A2267" s="44" t="s">
        <v>73</v>
      </c>
      <c r="B2267" s="44" t="str">
        <f>VLOOKUP(A2267,'CENTROS DE COSTOS'!A:D,2,0)</f>
        <v>0036-0004</v>
      </c>
      <c r="C2267" s="44" t="str">
        <f>VLOOKUP(A2267,'CENTROS DE COSTOS'!A:D,3,0)</f>
        <v>Wompi Centro</v>
      </c>
      <c r="D2267" s="44">
        <v>11001</v>
      </c>
      <c r="E2267" s="44">
        <v>2942435</v>
      </c>
      <c r="F2267" s="44">
        <v>47169</v>
      </c>
      <c r="G2267" s="44" t="s">
        <v>35</v>
      </c>
      <c r="H2267" s="44" t="s">
        <v>620</v>
      </c>
      <c r="I2267" s="44" t="s">
        <v>73</v>
      </c>
      <c r="J2267" s="44" t="s">
        <v>10242</v>
      </c>
      <c r="K2267" s="44" t="s">
        <v>1174</v>
      </c>
      <c r="L2267" s="44" t="s">
        <v>10243</v>
      </c>
      <c r="M2267" s="52">
        <v>45957.677083333336</v>
      </c>
      <c r="N2267" s="52">
        <v>45961.487500000003</v>
      </c>
      <c r="O2267" s="44" t="s">
        <v>37</v>
      </c>
      <c r="P2267" s="44" t="s">
        <v>37</v>
      </c>
      <c r="Q2267" s="44" t="s">
        <v>3805</v>
      </c>
      <c r="R2267" s="44" t="s">
        <v>3806</v>
      </c>
      <c r="S2267" s="44" t="s">
        <v>10244</v>
      </c>
      <c r="T2267" s="44" t="s">
        <v>1178</v>
      </c>
      <c r="U2267" s="44">
        <v>32</v>
      </c>
      <c r="V2267" s="44" t="s">
        <v>42</v>
      </c>
      <c r="W2267" s="44" t="str">
        <f>VLOOKUP(D2267,TIPOLOGIA!A:F,6,0)</f>
        <v>TERRESTRE</v>
      </c>
      <c r="X2267" s="44" t="s">
        <v>2271</v>
      </c>
      <c r="Y2267" s="44">
        <v>1</v>
      </c>
      <c r="Z2267" s="63">
        <f>IF(T2267="SOPORTE_TELEFÓNICO",'TARIFAS 2025'!$B$14,IF(V2267="PRINCIPAL",'TARIFAS 2025'!$B$11,IF(V2267="INTERMEDIA",'TARIFAS 2025'!$C$11,IF(V2267="LEJANA",'TARIFAS 2025'!$D$11))))</f>
        <v>31419</v>
      </c>
      <c r="AA2267" s="63">
        <f t="shared" si="37"/>
        <v>31419</v>
      </c>
    </row>
    <row r="2268" spans="1:27" s="35" customFormat="1">
      <c r="A2268" s="44" t="s">
        <v>83</v>
      </c>
      <c r="B2268" s="44" t="str">
        <f>VLOOKUP(A2268,'CENTROS DE COSTOS'!A:D,2,0)</f>
        <v>0036-0007</v>
      </c>
      <c r="C2268" s="44" t="str">
        <f>VLOOKUP(A2268,'CENTROS DE COSTOS'!A:D,3,0)</f>
        <v>Wompi Santander</v>
      </c>
      <c r="D2268" s="44">
        <v>54874</v>
      </c>
      <c r="E2268" s="44">
        <v>2955733</v>
      </c>
      <c r="F2268" s="44">
        <v>77331</v>
      </c>
      <c r="G2268" s="44" t="s">
        <v>35</v>
      </c>
      <c r="H2268" s="44" t="s">
        <v>893</v>
      </c>
      <c r="I2268" s="44" t="s">
        <v>929</v>
      </c>
      <c r="J2268" s="44" t="s">
        <v>10245</v>
      </c>
      <c r="K2268" s="44" t="s">
        <v>1174</v>
      </c>
      <c r="L2268" s="44" t="s">
        <v>10246</v>
      </c>
      <c r="M2268" s="52">
        <v>45960.333333333336</v>
      </c>
      <c r="N2268" s="52">
        <v>45961.488194444442</v>
      </c>
      <c r="O2268" s="44" t="s">
        <v>37</v>
      </c>
      <c r="P2268" s="44" t="s">
        <v>37</v>
      </c>
      <c r="Q2268" s="44" t="s">
        <v>3805</v>
      </c>
      <c r="R2268" s="44" t="s">
        <v>3806</v>
      </c>
      <c r="S2268" s="44" t="s">
        <v>10247</v>
      </c>
      <c r="T2268" s="44" t="s">
        <v>1178</v>
      </c>
      <c r="U2268" s="44">
        <v>16</v>
      </c>
      <c r="V2268" s="44" t="s">
        <v>42</v>
      </c>
      <c r="W2268" s="44" t="str">
        <f>VLOOKUP(D2268,TIPOLOGIA!A:F,6,0)</f>
        <v>TERRESTRE</v>
      </c>
      <c r="X2268" s="44" t="s">
        <v>1509</v>
      </c>
      <c r="Y2268" s="44">
        <v>1</v>
      </c>
      <c r="Z2268" s="63">
        <f>IF(T2268="SOPORTE_TELEFÓNICO",'TARIFAS 2025'!$B$14,IF(V2268="PRINCIPAL",'TARIFAS 2025'!$B$11,IF(V2268="INTERMEDIA",'TARIFAS 2025'!$C$11,IF(V2268="LEJANA",'TARIFAS 2025'!$D$11))))</f>
        <v>31419</v>
      </c>
      <c r="AA2268" s="63">
        <f t="shared" si="37"/>
        <v>31419</v>
      </c>
    </row>
    <row r="2269" spans="1:27" s="35" customFormat="1">
      <c r="A2269" s="44" t="s">
        <v>79</v>
      </c>
      <c r="B2269" s="44" t="str">
        <f>VLOOKUP(A2269,'CENTROS DE COSTOS'!A:D,2,0)</f>
        <v>0036-0003</v>
      </c>
      <c r="C2269" s="44" t="str">
        <f>VLOOKUP(A2269,'CENTROS DE COSTOS'!A:D,3,0)</f>
        <v>Wompi Suroccidente</v>
      </c>
      <c r="D2269" s="44">
        <v>19450</v>
      </c>
      <c r="E2269" s="44">
        <v>2868637</v>
      </c>
      <c r="F2269" s="44">
        <v>69561</v>
      </c>
      <c r="G2269" s="44" t="s">
        <v>35</v>
      </c>
      <c r="H2269" s="44" t="s">
        <v>500</v>
      </c>
      <c r="I2269" s="44" t="s">
        <v>519</v>
      </c>
      <c r="J2269" s="44" t="s">
        <v>10248</v>
      </c>
      <c r="K2269" s="44" t="s">
        <v>1174</v>
      </c>
      <c r="L2269" s="44" t="s">
        <v>10249</v>
      </c>
      <c r="M2269" s="52">
        <v>45940.461111111108</v>
      </c>
      <c r="N2269" s="52">
        <v>45961.488888888889</v>
      </c>
      <c r="O2269" s="44" t="s">
        <v>37</v>
      </c>
      <c r="P2269" s="44" t="s">
        <v>37</v>
      </c>
      <c r="Q2269" s="44" t="s">
        <v>3805</v>
      </c>
      <c r="R2269" s="44" t="s">
        <v>3806</v>
      </c>
      <c r="S2269" s="44" t="s">
        <v>10250</v>
      </c>
      <c r="T2269" s="44" t="s">
        <v>3828</v>
      </c>
      <c r="U2269" s="44">
        <v>40</v>
      </c>
      <c r="V2269" s="44" t="s">
        <v>44</v>
      </c>
      <c r="W2269" s="44" t="str">
        <f>VLOOKUP(D2269,TIPOLOGIA!A:F,6,0)</f>
        <v>TERRESTRE</v>
      </c>
      <c r="X2269" s="44" t="s">
        <v>2221</v>
      </c>
      <c r="Y2269" s="44">
        <v>1</v>
      </c>
      <c r="Z2269" s="63">
        <f>IF(T2269="SOPORTE_TELEFÓNICO",'TARIFAS 2025'!$B$14,IF(V2269="PRINCIPAL",'TARIFAS 2025'!$B$11,IF(V2269="INTERMEDIA",'TARIFAS 2025'!$C$11,IF(V2269="LEJANA",'TARIFAS 2025'!$D$11))))</f>
        <v>40250</v>
      </c>
      <c r="AA2269" s="63">
        <f t="shared" si="37"/>
        <v>40250</v>
      </c>
    </row>
    <row r="2270" spans="1:27" s="35" customFormat="1">
      <c r="A2270" s="44" t="s">
        <v>73</v>
      </c>
      <c r="B2270" s="44" t="str">
        <f>VLOOKUP(A2270,'CENTROS DE COSTOS'!A:D,2,0)</f>
        <v>0036-0004</v>
      </c>
      <c r="C2270" s="44" t="str">
        <f>VLOOKUP(A2270,'CENTROS DE COSTOS'!A:D,3,0)</f>
        <v>Wompi Centro</v>
      </c>
      <c r="D2270" s="44">
        <v>25473</v>
      </c>
      <c r="E2270" s="44">
        <v>2953241</v>
      </c>
      <c r="F2270" s="44">
        <v>52225</v>
      </c>
      <c r="G2270" s="44" t="s">
        <v>35</v>
      </c>
      <c r="H2270" s="44" t="s">
        <v>620</v>
      </c>
      <c r="I2270" s="44" t="s">
        <v>622</v>
      </c>
      <c r="J2270" s="44" t="s">
        <v>5867</v>
      </c>
      <c r="K2270" s="44" t="s">
        <v>1174</v>
      </c>
      <c r="L2270" s="44" t="s">
        <v>10251</v>
      </c>
      <c r="M2270" s="52">
        <v>45959.49722222222</v>
      </c>
      <c r="N2270" s="52">
        <v>45961.490972222222</v>
      </c>
      <c r="O2270" s="44" t="s">
        <v>37</v>
      </c>
      <c r="P2270" s="44" t="s">
        <v>37</v>
      </c>
      <c r="Q2270" s="44" t="s">
        <v>3805</v>
      </c>
      <c r="R2270" s="44" t="s">
        <v>3806</v>
      </c>
      <c r="S2270" s="44" t="s">
        <v>10252</v>
      </c>
      <c r="T2270" s="44" t="s">
        <v>1178</v>
      </c>
      <c r="U2270" s="44">
        <v>64</v>
      </c>
      <c r="V2270" s="44" t="s">
        <v>42</v>
      </c>
      <c r="W2270" s="44" t="str">
        <f>VLOOKUP(D2270,TIPOLOGIA!A:F,6,0)</f>
        <v>TERRESTRE</v>
      </c>
      <c r="X2270" s="44" t="s">
        <v>6319</v>
      </c>
      <c r="Y2270" s="44">
        <v>1</v>
      </c>
      <c r="Z2270" s="63">
        <f>IF(T2270="SOPORTE_TELEFÓNICO",'TARIFAS 2025'!$B$14,IF(V2270="PRINCIPAL",'TARIFAS 2025'!$B$11,IF(V2270="INTERMEDIA",'TARIFAS 2025'!$C$11,IF(V2270="LEJANA",'TARIFAS 2025'!$D$11))))</f>
        <v>31419</v>
      </c>
      <c r="AA2270" s="63">
        <f t="shared" si="37"/>
        <v>31419</v>
      </c>
    </row>
    <row r="2271" spans="1:27" s="35" customFormat="1">
      <c r="A2271" s="44" t="s">
        <v>79</v>
      </c>
      <c r="B2271" s="44" t="str">
        <f>VLOOKUP(A2271,'CENTROS DE COSTOS'!A:D,2,0)</f>
        <v>0036-0003</v>
      </c>
      <c r="C2271" s="44" t="str">
        <f>VLOOKUP(A2271,'CENTROS DE COSTOS'!A:D,3,0)</f>
        <v>Wompi Suroccidente</v>
      </c>
      <c r="D2271" s="44">
        <v>76001</v>
      </c>
      <c r="E2271" s="44">
        <v>2955196</v>
      </c>
      <c r="F2271" s="44">
        <v>79989</v>
      </c>
      <c r="G2271" s="44" t="s">
        <v>35</v>
      </c>
      <c r="H2271" s="44" t="s">
        <v>1103</v>
      </c>
      <c r="I2271" s="44" t="s">
        <v>79</v>
      </c>
      <c r="J2271" s="44" t="s">
        <v>10253</v>
      </c>
      <c r="K2271" s="44" t="s">
        <v>1174</v>
      </c>
      <c r="L2271" s="44" t="s">
        <v>10254</v>
      </c>
      <c r="M2271" s="52">
        <v>45959.679861111108</v>
      </c>
      <c r="N2271" s="52">
        <v>45961.493750000001</v>
      </c>
      <c r="O2271" s="44" t="s">
        <v>37</v>
      </c>
      <c r="P2271" s="44" t="s">
        <v>37</v>
      </c>
      <c r="Q2271" s="44" t="s">
        <v>3805</v>
      </c>
      <c r="R2271" s="44" t="s">
        <v>3806</v>
      </c>
      <c r="S2271" s="44" t="s">
        <v>10255</v>
      </c>
      <c r="T2271" s="44" t="s">
        <v>1178</v>
      </c>
      <c r="U2271" s="44">
        <v>8</v>
      </c>
      <c r="V2271" s="44" t="s">
        <v>42</v>
      </c>
      <c r="W2271" s="44" t="str">
        <f>VLOOKUP(D2271,TIPOLOGIA!A:F,6,0)</f>
        <v>TERRESTRE</v>
      </c>
      <c r="X2271" s="44" t="s">
        <v>2449</v>
      </c>
      <c r="Y2271" s="44">
        <v>1</v>
      </c>
      <c r="Z2271" s="63">
        <f>IF(T2271="SOPORTE_TELEFÓNICO",'TARIFAS 2025'!$B$14,IF(V2271="PRINCIPAL",'TARIFAS 2025'!$B$11,IF(V2271="INTERMEDIA",'TARIFAS 2025'!$C$11,IF(V2271="LEJANA",'TARIFAS 2025'!$D$11))))</f>
        <v>31419</v>
      </c>
      <c r="AA2271" s="63">
        <f t="shared" si="37"/>
        <v>31419</v>
      </c>
    </row>
    <row r="2272" spans="1:27" s="35" customFormat="1">
      <c r="A2272" s="44" t="s">
        <v>79</v>
      </c>
      <c r="B2272" s="44" t="str">
        <f>VLOOKUP(A2272,'CENTROS DE COSTOS'!A:D,2,0)</f>
        <v>0036-0003</v>
      </c>
      <c r="C2272" s="44" t="str">
        <f>VLOOKUP(A2272,'CENTROS DE COSTOS'!A:D,3,0)</f>
        <v>Wompi Suroccidente</v>
      </c>
      <c r="D2272" s="44">
        <v>76001</v>
      </c>
      <c r="E2272" s="44">
        <v>2956895</v>
      </c>
      <c r="F2272" s="44">
        <v>73551</v>
      </c>
      <c r="G2272" s="44" t="s">
        <v>35</v>
      </c>
      <c r="H2272" s="44" t="s">
        <v>1103</v>
      </c>
      <c r="I2272" s="44" t="s">
        <v>79</v>
      </c>
      <c r="J2272" s="44" t="s">
        <v>10256</v>
      </c>
      <c r="K2272" s="44" t="s">
        <v>1174</v>
      </c>
      <c r="L2272" s="44" t="s">
        <v>10257</v>
      </c>
      <c r="M2272" s="52">
        <v>45960.379166666666</v>
      </c>
      <c r="N2272" s="52">
        <v>45961.497916666667</v>
      </c>
      <c r="O2272" s="44" t="s">
        <v>37</v>
      </c>
      <c r="P2272" s="44" t="s">
        <v>37</v>
      </c>
      <c r="Q2272" s="44" t="s">
        <v>3805</v>
      </c>
      <c r="R2272" s="44" t="s">
        <v>3806</v>
      </c>
      <c r="S2272" s="44" t="s">
        <v>10258</v>
      </c>
      <c r="T2272" s="44" t="s">
        <v>1178</v>
      </c>
      <c r="U2272" s="44">
        <v>64</v>
      </c>
      <c r="V2272" s="44" t="s">
        <v>42</v>
      </c>
      <c r="W2272" s="44" t="str">
        <f>VLOOKUP(D2272,TIPOLOGIA!A:F,6,0)</f>
        <v>TERRESTRE</v>
      </c>
      <c r="X2272" s="44" t="s">
        <v>6708</v>
      </c>
      <c r="Y2272" s="44">
        <v>1</v>
      </c>
      <c r="Z2272" s="63">
        <f>IF(T2272="SOPORTE_TELEFÓNICO",'TARIFAS 2025'!$B$14,IF(V2272="PRINCIPAL",'TARIFAS 2025'!$B$11,IF(V2272="INTERMEDIA",'TARIFAS 2025'!$C$11,IF(V2272="LEJANA",'TARIFAS 2025'!$D$11))))</f>
        <v>31419</v>
      </c>
      <c r="AA2272" s="63">
        <f t="shared" si="37"/>
        <v>31419</v>
      </c>
    </row>
    <row r="2273" spans="1:27" s="35" customFormat="1">
      <c r="A2273" s="44" t="s">
        <v>76</v>
      </c>
      <c r="B2273" s="44" t="str">
        <f>VLOOKUP(A2273,'CENTROS DE COSTOS'!A:D,2,0)</f>
        <v>0036-0007</v>
      </c>
      <c r="C2273" s="44" t="str">
        <f>VLOOKUP(A2273,'CENTROS DE COSTOS'!A:D,3,0)</f>
        <v>Wompi Santander</v>
      </c>
      <c r="D2273" s="44">
        <v>68276</v>
      </c>
      <c r="E2273" s="44">
        <v>2957293</v>
      </c>
      <c r="F2273" s="44">
        <v>66491</v>
      </c>
      <c r="G2273" s="44" t="s">
        <v>35</v>
      </c>
      <c r="H2273" s="44" t="s">
        <v>965</v>
      </c>
      <c r="I2273" s="44" t="s">
        <v>989</v>
      </c>
      <c r="J2273" s="44" t="s">
        <v>10259</v>
      </c>
      <c r="K2273" s="44" t="s">
        <v>1174</v>
      </c>
      <c r="L2273" s="44" t="s">
        <v>10260</v>
      </c>
      <c r="M2273" s="52">
        <v>45960.402777777781</v>
      </c>
      <c r="N2273" s="52">
        <v>45961.500694444447</v>
      </c>
      <c r="O2273" s="44" t="s">
        <v>37</v>
      </c>
      <c r="P2273" s="44" t="s">
        <v>37</v>
      </c>
      <c r="Q2273" s="44" t="s">
        <v>3805</v>
      </c>
      <c r="R2273" s="44" t="s">
        <v>3806</v>
      </c>
      <c r="S2273" s="44" t="s">
        <v>10261</v>
      </c>
      <c r="T2273" s="44" t="s">
        <v>1178</v>
      </c>
      <c r="U2273" s="44">
        <v>24</v>
      </c>
      <c r="V2273" s="44" t="s">
        <v>42</v>
      </c>
      <c r="W2273" s="44" t="str">
        <f>VLOOKUP(D2273,TIPOLOGIA!A:F,6,0)</f>
        <v>TERRESTRE</v>
      </c>
      <c r="X2273" s="44" t="s">
        <v>2084</v>
      </c>
      <c r="Y2273" s="44">
        <v>1</v>
      </c>
      <c r="Z2273" s="63">
        <f>IF(T2273="SOPORTE_TELEFÓNICO",'TARIFAS 2025'!$B$14,IF(V2273="PRINCIPAL",'TARIFAS 2025'!$B$11,IF(V2273="INTERMEDIA",'TARIFAS 2025'!$C$11,IF(V2273="LEJANA",'TARIFAS 2025'!$D$11))))</f>
        <v>31419</v>
      </c>
      <c r="AA2273" s="63">
        <f t="shared" si="37"/>
        <v>31419</v>
      </c>
    </row>
    <row r="2274" spans="1:27" s="35" customFormat="1">
      <c r="A2274" s="44" t="s">
        <v>70</v>
      </c>
      <c r="B2274" s="44" t="str">
        <f>VLOOKUP(A2274,'CENTROS DE COSTOS'!A:D,2,0)</f>
        <v>0036-0001</v>
      </c>
      <c r="C2274" s="44" t="str">
        <f>VLOOKUP(A2274,'CENTROS DE COSTOS'!A:D,3,0)</f>
        <v>Wompi Costa</v>
      </c>
      <c r="D2274" s="44">
        <v>8296</v>
      </c>
      <c r="E2274" s="44">
        <v>2956671</v>
      </c>
      <c r="F2274" s="44">
        <v>61499</v>
      </c>
      <c r="G2274" s="44" t="s">
        <v>35</v>
      </c>
      <c r="H2274" s="44" t="s">
        <v>255</v>
      </c>
      <c r="I2274" s="44" t="s">
        <v>259</v>
      </c>
      <c r="J2274" s="44" t="s">
        <v>3655</v>
      </c>
      <c r="K2274" s="44" t="s">
        <v>1174</v>
      </c>
      <c r="L2274" s="44" t="s">
        <v>10262</v>
      </c>
      <c r="M2274" s="52">
        <v>45960.362500000003</v>
      </c>
      <c r="N2274" s="52">
        <v>45961.50277777778</v>
      </c>
      <c r="O2274" s="44" t="s">
        <v>37</v>
      </c>
      <c r="P2274" s="44" t="s">
        <v>37</v>
      </c>
      <c r="Q2274" s="44" t="s">
        <v>3805</v>
      </c>
      <c r="R2274" s="44" t="s">
        <v>3806</v>
      </c>
      <c r="S2274" s="44" t="s">
        <v>10263</v>
      </c>
      <c r="T2274" s="44" t="s">
        <v>1178</v>
      </c>
      <c r="U2274" s="44">
        <v>48</v>
      </c>
      <c r="V2274" s="44" t="s">
        <v>42</v>
      </c>
      <c r="W2274" s="44" t="str">
        <f>VLOOKUP(D2274,TIPOLOGIA!A:F,6,0)</f>
        <v>TERRESTRE</v>
      </c>
      <c r="X2274" s="44" t="s">
        <v>3057</v>
      </c>
      <c r="Y2274" s="44">
        <v>1</v>
      </c>
      <c r="Z2274" s="63">
        <f>IF(T2274="SOPORTE_TELEFÓNICO",'TARIFAS 2025'!$B$14,IF(V2274="PRINCIPAL",'TARIFAS 2025'!$B$11,IF(V2274="INTERMEDIA",'TARIFAS 2025'!$C$11,IF(V2274="LEJANA",'TARIFAS 2025'!$D$11))))</f>
        <v>31419</v>
      </c>
      <c r="AA2274" s="63">
        <f t="shared" si="37"/>
        <v>31419</v>
      </c>
    </row>
    <row r="2275" spans="1:27" s="35" customFormat="1">
      <c r="A2275" s="44" t="s">
        <v>73</v>
      </c>
      <c r="B2275" s="44" t="str">
        <f>VLOOKUP(A2275,'CENTROS DE COSTOS'!A:D,2,0)</f>
        <v>0036-0004</v>
      </c>
      <c r="C2275" s="44" t="str">
        <f>VLOOKUP(A2275,'CENTROS DE COSTOS'!A:D,3,0)</f>
        <v>Wompi Centro</v>
      </c>
      <c r="D2275" s="44">
        <v>11001</v>
      </c>
      <c r="E2275" s="44">
        <v>2950248</v>
      </c>
      <c r="F2275" s="44">
        <v>79346</v>
      </c>
      <c r="G2275" s="44" t="s">
        <v>35</v>
      </c>
      <c r="H2275" s="44" t="s">
        <v>620</v>
      </c>
      <c r="I2275" s="44" t="s">
        <v>73</v>
      </c>
      <c r="J2275" s="44" t="s">
        <v>10264</v>
      </c>
      <c r="K2275" s="44" t="s">
        <v>1174</v>
      </c>
      <c r="L2275" s="44" t="s">
        <v>10265</v>
      </c>
      <c r="M2275" s="52">
        <v>45959.333333333336</v>
      </c>
      <c r="N2275" s="52">
        <v>45961.504166666666</v>
      </c>
      <c r="O2275" s="44" t="s">
        <v>37</v>
      </c>
      <c r="P2275" s="44" t="s">
        <v>37</v>
      </c>
      <c r="Q2275" s="44" t="s">
        <v>3805</v>
      </c>
      <c r="R2275" s="44" t="s">
        <v>3806</v>
      </c>
      <c r="S2275" s="44" t="s">
        <v>10266</v>
      </c>
      <c r="T2275" s="44" t="s">
        <v>1178</v>
      </c>
      <c r="U2275" s="44">
        <v>16</v>
      </c>
      <c r="V2275" s="44" t="s">
        <v>42</v>
      </c>
      <c r="W2275" s="44" t="str">
        <f>VLOOKUP(D2275,TIPOLOGIA!A:F,6,0)</f>
        <v>TERRESTRE</v>
      </c>
      <c r="X2275" s="44" t="s">
        <v>3658</v>
      </c>
      <c r="Y2275" s="44">
        <v>1</v>
      </c>
      <c r="Z2275" s="63">
        <f>IF(T2275="SOPORTE_TELEFÓNICO",'TARIFAS 2025'!$B$14,IF(V2275="PRINCIPAL",'TARIFAS 2025'!$B$11,IF(V2275="INTERMEDIA",'TARIFAS 2025'!$C$11,IF(V2275="LEJANA",'TARIFAS 2025'!$D$11))))</f>
        <v>31419</v>
      </c>
      <c r="AA2275" s="63">
        <f t="shared" si="37"/>
        <v>31419</v>
      </c>
    </row>
    <row r="2276" spans="1:27" s="35" customFormat="1">
      <c r="A2276" s="44" t="s">
        <v>92</v>
      </c>
      <c r="B2276" s="44" t="str">
        <f>VLOOKUP(A2276,'CENTROS DE COSTOS'!A:D,2,0)</f>
        <v>0036-0006</v>
      </c>
      <c r="C2276" s="44" t="str">
        <f>VLOOKUP(A2276,'CENTROS DE COSTOS'!A:D,3,0)</f>
        <v>Wompi Oriente</v>
      </c>
      <c r="D2276" s="44">
        <v>41001</v>
      </c>
      <c r="E2276" s="44">
        <v>2949446</v>
      </c>
      <c r="F2276" s="44">
        <v>18214</v>
      </c>
      <c r="G2276" s="44" t="s">
        <v>35</v>
      </c>
      <c r="H2276" s="44" t="s">
        <v>742</v>
      </c>
      <c r="I2276" s="44" t="s">
        <v>92</v>
      </c>
      <c r="J2276" s="44" t="s">
        <v>10267</v>
      </c>
      <c r="K2276" s="44" t="s">
        <v>1174</v>
      </c>
      <c r="L2276" s="44" t="s">
        <v>10268</v>
      </c>
      <c r="M2276" s="52">
        <v>45959.333333333336</v>
      </c>
      <c r="N2276" s="52">
        <v>45961.509027777778</v>
      </c>
      <c r="O2276" s="44" t="s">
        <v>37</v>
      </c>
      <c r="P2276" s="44" t="s">
        <v>37</v>
      </c>
      <c r="Q2276" s="44" t="s">
        <v>3805</v>
      </c>
      <c r="R2276" s="44" t="s">
        <v>3806</v>
      </c>
      <c r="S2276" s="44" t="s">
        <v>10269</v>
      </c>
      <c r="T2276" s="44" t="s">
        <v>1178</v>
      </c>
      <c r="U2276" s="44">
        <v>40</v>
      </c>
      <c r="V2276" s="44" t="s">
        <v>42</v>
      </c>
      <c r="W2276" s="44" t="str">
        <f>VLOOKUP(D2276,TIPOLOGIA!A:F,6,0)</f>
        <v>TERRESTRE</v>
      </c>
      <c r="X2276" s="44" t="s">
        <v>1509</v>
      </c>
      <c r="Y2276" s="44">
        <v>1</v>
      </c>
      <c r="Z2276" s="63">
        <f>IF(T2276="SOPORTE_TELEFÓNICO",'TARIFAS 2025'!$B$14,IF(V2276="PRINCIPAL",'TARIFAS 2025'!$B$11,IF(V2276="INTERMEDIA",'TARIFAS 2025'!$C$11,IF(V2276="LEJANA",'TARIFAS 2025'!$D$11))))</f>
        <v>31419</v>
      </c>
      <c r="AA2276" s="63">
        <f t="shared" si="37"/>
        <v>31419</v>
      </c>
    </row>
    <row r="2277" spans="1:27" s="35" customFormat="1">
      <c r="A2277" s="44" t="s">
        <v>73</v>
      </c>
      <c r="B2277" s="44" t="str">
        <f>VLOOKUP(A2277,'CENTROS DE COSTOS'!A:D,2,0)</f>
        <v>0036-0004</v>
      </c>
      <c r="C2277" s="44" t="str">
        <f>VLOOKUP(A2277,'CENTROS DE COSTOS'!A:D,3,0)</f>
        <v>Wompi Centro</v>
      </c>
      <c r="D2277" s="44">
        <v>11001</v>
      </c>
      <c r="E2277" s="44">
        <v>2947440</v>
      </c>
      <c r="F2277" s="44">
        <v>31442</v>
      </c>
      <c r="G2277" s="44" t="s">
        <v>35</v>
      </c>
      <c r="H2277" s="44" t="s">
        <v>620</v>
      </c>
      <c r="I2277" s="44" t="s">
        <v>73</v>
      </c>
      <c r="J2277" s="44" t="s">
        <v>10270</v>
      </c>
      <c r="K2277" s="44" t="s">
        <v>1174</v>
      </c>
      <c r="L2277" s="44" t="s">
        <v>10271</v>
      </c>
      <c r="M2277" s="52">
        <v>45958.59097222222</v>
      </c>
      <c r="N2277" s="52">
        <v>45961.510416666664</v>
      </c>
      <c r="O2277" s="44" t="s">
        <v>37</v>
      </c>
      <c r="P2277" s="44" t="s">
        <v>37</v>
      </c>
      <c r="Q2277" s="44" t="s">
        <v>3805</v>
      </c>
      <c r="R2277" s="44" t="s">
        <v>3806</v>
      </c>
      <c r="S2277" s="44" t="s">
        <v>10272</v>
      </c>
      <c r="T2277" s="44" t="s">
        <v>1178</v>
      </c>
      <c r="U2277" s="44">
        <v>40</v>
      </c>
      <c r="V2277" s="44" t="s">
        <v>42</v>
      </c>
      <c r="W2277" s="44" t="str">
        <f>VLOOKUP(D2277,TIPOLOGIA!A:F,6,0)</f>
        <v>TERRESTRE</v>
      </c>
      <c r="X2277" s="44" t="s">
        <v>6743</v>
      </c>
      <c r="Y2277" s="44">
        <v>1</v>
      </c>
      <c r="Z2277" s="63">
        <f>IF(T2277="SOPORTE_TELEFÓNICO",'TARIFAS 2025'!$B$14,IF(V2277="PRINCIPAL",'TARIFAS 2025'!$B$11,IF(V2277="INTERMEDIA",'TARIFAS 2025'!$C$11,IF(V2277="LEJANA",'TARIFAS 2025'!$D$11))))</f>
        <v>31419</v>
      </c>
      <c r="AA2277" s="63">
        <f t="shared" si="37"/>
        <v>31419</v>
      </c>
    </row>
    <row r="2278" spans="1:27" s="35" customFormat="1">
      <c r="A2278" s="44" t="s">
        <v>88</v>
      </c>
      <c r="B2278" s="44" t="str">
        <f>VLOOKUP(A2278,'CENTROS DE COSTOS'!A:D,2,0)</f>
        <v>0036-0002</v>
      </c>
      <c r="C2278" s="44" t="str">
        <f>VLOOKUP(A2278,'CENTROS DE COSTOS'!A:D,3,0)</f>
        <v>Wompi Eje Cafetero</v>
      </c>
      <c r="D2278" s="44">
        <v>17001</v>
      </c>
      <c r="E2278" s="44">
        <v>2958673</v>
      </c>
      <c r="F2278" s="44">
        <v>81577</v>
      </c>
      <c r="G2278" s="44" t="s">
        <v>35</v>
      </c>
      <c r="H2278" s="44" t="s">
        <v>128</v>
      </c>
      <c r="I2278" s="44" t="s">
        <v>88</v>
      </c>
      <c r="J2278" s="44" t="s">
        <v>10273</v>
      </c>
      <c r="K2278" s="44" t="s">
        <v>1174</v>
      </c>
      <c r="L2278" s="44" t="s">
        <v>10274</v>
      </c>
      <c r="M2278" s="52">
        <v>45960.484027777777</v>
      </c>
      <c r="N2278" s="52">
        <v>45961.511805555558</v>
      </c>
      <c r="O2278" s="44" t="s">
        <v>37</v>
      </c>
      <c r="P2278" s="44" t="s">
        <v>37</v>
      </c>
      <c r="Q2278" s="44" t="s">
        <v>3805</v>
      </c>
      <c r="R2278" s="44" t="s">
        <v>3806</v>
      </c>
      <c r="S2278" s="44" t="s">
        <v>10275</v>
      </c>
      <c r="T2278" s="44" t="s">
        <v>1178</v>
      </c>
      <c r="U2278" s="44">
        <v>16</v>
      </c>
      <c r="V2278" s="44" t="s">
        <v>42</v>
      </c>
      <c r="W2278" s="44" t="str">
        <f>VLOOKUP(D2278,TIPOLOGIA!A:F,6,0)</f>
        <v>TERRESTRE</v>
      </c>
      <c r="X2278" s="44" t="s">
        <v>1390</v>
      </c>
      <c r="Y2278" s="44">
        <v>1</v>
      </c>
      <c r="Z2278" s="63">
        <f>IF(T2278="SOPORTE_TELEFÓNICO",'TARIFAS 2025'!$B$14,IF(V2278="PRINCIPAL",'TARIFAS 2025'!$B$11,IF(V2278="INTERMEDIA",'TARIFAS 2025'!$C$11,IF(V2278="LEJANA",'TARIFAS 2025'!$D$11))))</f>
        <v>31419</v>
      </c>
      <c r="AA2278" s="63">
        <f t="shared" si="37"/>
        <v>31419</v>
      </c>
    </row>
    <row r="2279" spans="1:27" s="35" customFormat="1">
      <c r="A2279" s="44" t="s">
        <v>100</v>
      </c>
      <c r="B2279" s="44" t="str">
        <f>VLOOKUP(A2279,'CENTROS DE COSTOS'!A:D,2,0)</f>
        <v>0036-0006</v>
      </c>
      <c r="C2279" s="44" t="str">
        <f>VLOOKUP(A2279,'CENTROS DE COSTOS'!A:D,3,0)</f>
        <v>Wompi Oriente</v>
      </c>
      <c r="D2279" s="44">
        <v>50001</v>
      </c>
      <c r="E2279" s="44">
        <v>2955958</v>
      </c>
      <c r="F2279" s="44">
        <v>78306</v>
      </c>
      <c r="G2279" s="44" t="s">
        <v>35</v>
      </c>
      <c r="H2279" s="44" t="s">
        <v>816</v>
      </c>
      <c r="I2279" s="44" t="s">
        <v>100</v>
      </c>
      <c r="J2279" s="44" t="s">
        <v>10276</v>
      </c>
      <c r="K2279" s="44" t="s">
        <v>1174</v>
      </c>
      <c r="L2279" s="44" t="s">
        <v>10277</v>
      </c>
      <c r="M2279" s="52">
        <v>45960.333333333336</v>
      </c>
      <c r="N2279" s="52">
        <v>45961.513888888891</v>
      </c>
      <c r="O2279" s="44" t="s">
        <v>37</v>
      </c>
      <c r="P2279" s="44" t="s">
        <v>37</v>
      </c>
      <c r="Q2279" s="44" t="s">
        <v>3805</v>
      </c>
      <c r="R2279" s="44" t="s">
        <v>3806</v>
      </c>
      <c r="S2279" s="44" t="s">
        <v>10278</v>
      </c>
      <c r="T2279" s="44" t="s">
        <v>1178</v>
      </c>
      <c r="U2279" s="44">
        <v>32</v>
      </c>
      <c r="V2279" s="44" t="s">
        <v>42</v>
      </c>
      <c r="W2279" s="44" t="str">
        <f>VLOOKUP(D2279,TIPOLOGIA!A:F,6,0)</f>
        <v>TERRESTRE</v>
      </c>
      <c r="X2279" s="44" t="s">
        <v>6472</v>
      </c>
      <c r="Y2279" s="44">
        <v>1</v>
      </c>
      <c r="Z2279" s="63">
        <f>IF(T2279="SOPORTE_TELEFÓNICO",'TARIFAS 2025'!$B$14,IF(V2279="PRINCIPAL",'TARIFAS 2025'!$B$11,IF(V2279="INTERMEDIA",'TARIFAS 2025'!$C$11,IF(V2279="LEJANA",'TARIFAS 2025'!$D$11))))</f>
        <v>31419</v>
      </c>
      <c r="AA2279" s="63">
        <f t="shared" si="37"/>
        <v>31419</v>
      </c>
    </row>
    <row r="2280" spans="1:27" s="35" customFormat="1">
      <c r="A2280" s="44" t="s">
        <v>88</v>
      </c>
      <c r="B2280" s="44" t="str">
        <f>VLOOKUP(A2280,'CENTROS DE COSTOS'!A:D,2,0)</f>
        <v>0036-0002</v>
      </c>
      <c r="C2280" s="44" t="str">
        <f>VLOOKUP(A2280,'CENTROS DE COSTOS'!A:D,3,0)</f>
        <v>Wompi Eje Cafetero</v>
      </c>
      <c r="D2280" s="44">
        <v>17001</v>
      </c>
      <c r="E2280" s="44">
        <v>2953295</v>
      </c>
      <c r="F2280" s="44">
        <v>74908</v>
      </c>
      <c r="G2280" s="44" t="s">
        <v>35</v>
      </c>
      <c r="H2280" s="44" t="s">
        <v>128</v>
      </c>
      <c r="I2280" s="44" t="s">
        <v>88</v>
      </c>
      <c r="J2280" s="44" t="s">
        <v>10279</v>
      </c>
      <c r="K2280" s="44" t="s">
        <v>1174</v>
      </c>
      <c r="L2280" s="44" t="s">
        <v>10280</v>
      </c>
      <c r="M2280" s="52">
        <v>45959.513194444444</v>
      </c>
      <c r="N2280" s="52">
        <v>45961.51458333333</v>
      </c>
      <c r="O2280" s="44" t="s">
        <v>37</v>
      </c>
      <c r="P2280" s="44" t="s">
        <v>37</v>
      </c>
      <c r="Q2280" s="44" t="s">
        <v>3805</v>
      </c>
      <c r="R2280" s="44" t="s">
        <v>3806</v>
      </c>
      <c r="S2280" s="44" t="s">
        <v>10281</v>
      </c>
      <c r="T2280" s="44" t="s">
        <v>1178</v>
      </c>
      <c r="U2280" s="44">
        <v>24</v>
      </c>
      <c r="V2280" s="44" t="s">
        <v>42</v>
      </c>
      <c r="W2280" s="44" t="str">
        <f>VLOOKUP(D2280,TIPOLOGIA!A:F,6,0)</f>
        <v>TERRESTRE</v>
      </c>
      <c r="X2280" s="44" t="s">
        <v>2124</v>
      </c>
      <c r="Y2280" s="44">
        <v>1</v>
      </c>
      <c r="Z2280" s="63">
        <f>IF(T2280="SOPORTE_TELEFÓNICO",'TARIFAS 2025'!$B$14,IF(V2280="PRINCIPAL",'TARIFAS 2025'!$B$11,IF(V2280="INTERMEDIA",'TARIFAS 2025'!$C$11,IF(V2280="LEJANA",'TARIFAS 2025'!$D$11))))</f>
        <v>31419</v>
      </c>
      <c r="AA2280" s="63">
        <f t="shared" si="37"/>
        <v>31419</v>
      </c>
    </row>
    <row r="2281" spans="1:27" s="35" customFormat="1">
      <c r="A2281" s="44" t="s">
        <v>73</v>
      </c>
      <c r="B2281" s="44" t="str">
        <f>VLOOKUP(A2281,'CENTROS DE COSTOS'!A:D,2,0)</f>
        <v>0036-0004</v>
      </c>
      <c r="C2281" s="44" t="str">
        <f>VLOOKUP(A2281,'CENTROS DE COSTOS'!A:D,3,0)</f>
        <v>Wompi Centro</v>
      </c>
      <c r="D2281" s="44">
        <v>11001</v>
      </c>
      <c r="E2281" s="44">
        <v>2954911</v>
      </c>
      <c r="F2281" s="44">
        <v>44131</v>
      </c>
      <c r="G2281" s="44" t="s">
        <v>35</v>
      </c>
      <c r="H2281" s="44" t="s">
        <v>620</v>
      </c>
      <c r="I2281" s="44" t="s">
        <v>73</v>
      </c>
      <c r="J2281" s="44" t="s">
        <v>10282</v>
      </c>
      <c r="K2281" s="44" t="s">
        <v>1174</v>
      </c>
      <c r="L2281" s="44" t="s">
        <v>10283</v>
      </c>
      <c r="M2281" s="52">
        <v>45959.648611111108</v>
      </c>
      <c r="N2281" s="52">
        <v>45961.51666666667</v>
      </c>
      <c r="O2281" s="44" t="s">
        <v>37</v>
      </c>
      <c r="P2281" s="44" t="s">
        <v>37</v>
      </c>
      <c r="Q2281" s="44" t="s">
        <v>3805</v>
      </c>
      <c r="R2281" s="44" t="s">
        <v>3806</v>
      </c>
      <c r="S2281" s="44" t="s">
        <v>10284</v>
      </c>
      <c r="T2281" s="44" t="s">
        <v>1178</v>
      </c>
      <c r="U2281" s="44">
        <v>24</v>
      </c>
      <c r="V2281" s="44" t="s">
        <v>42</v>
      </c>
      <c r="W2281" s="44" t="str">
        <f>VLOOKUP(D2281,TIPOLOGIA!A:F,6,0)</f>
        <v>TERRESTRE</v>
      </c>
      <c r="X2281" s="44" t="s">
        <v>6472</v>
      </c>
      <c r="Y2281" s="44">
        <v>1</v>
      </c>
      <c r="Z2281" s="63">
        <f>IF(T2281="SOPORTE_TELEFÓNICO",'TARIFAS 2025'!$B$14,IF(V2281="PRINCIPAL",'TARIFAS 2025'!$B$11,IF(V2281="INTERMEDIA",'TARIFAS 2025'!$C$11,IF(V2281="LEJANA",'TARIFAS 2025'!$D$11))))</f>
        <v>31419</v>
      </c>
      <c r="AA2281" s="63">
        <f t="shared" si="37"/>
        <v>31419</v>
      </c>
    </row>
    <row r="2282" spans="1:27" s="35" customFormat="1">
      <c r="A2282" s="44" t="s">
        <v>100</v>
      </c>
      <c r="B2282" s="44" t="str">
        <f>VLOOKUP(A2282,'CENTROS DE COSTOS'!A:D,2,0)</f>
        <v>0036-0006</v>
      </c>
      <c r="C2282" s="44" t="str">
        <f>VLOOKUP(A2282,'CENTROS DE COSTOS'!A:D,3,0)</f>
        <v>Wompi Oriente</v>
      </c>
      <c r="D2282" s="44">
        <v>50001</v>
      </c>
      <c r="E2282" s="44">
        <v>2956043</v>
      </c>
      <c r="F2282" s="44">
        <v>77610</v>
      </c>
      <c r="G2282" s="44" t="s">
        <v>35</v>
      </c>
      <c r="H2282" s="44" t="s">
        <v>816</v>
      </c>
      <c r="I2282" s="44" t="s">
        <v>100</v>
      </c>
      <c r="J2282" s="44" t="s">
        <v>10285</v>
      </c>
      <c r="K2282" s="44" t="s">
        <v>1174</v>
      </c>
      <c r="L2282" s="44" t="s">
        <v>10286</v>
      </c>
      <c r="M2282" s="52">
        <v>45960.333333333336</v>
      </c>
      <c r="N2282" s="52">
        <v>45961.518055555556</v>
      </c>
      <c r="O2282" s="44" t="s">
        <v>37</v>
      </c>
      <c r="P2282" s="44" t="s">
        <v>37</v>
      </c>
      <c r="Q2282" s="44" t="s">
        <v>3805</v>
      </c>
      <c r="R2282" s="44" t="s">
        <v>3806</v>
      </c>
      <c r="S2282" s="44" t="s">
        <v>10278</v>
      </c>
      <c r="T2282" s="44" t="s">
        <v>1178</v>
      </c>
      <c r="U2282" s="44">
        <v>32</v>
      </c>
      <c r="V2282" s="44" t="s">
        <v>42</v>
      </c>
      <c r="W2282" s="44" t="str">
        <f>VLOOKUP(D2282,TIPOLOGIA!A:F,6,0)</f>
        <v>TERRESTRE</v>
      </c>
      <c r="X2282" s="44" t="s">
        <v>2449</v>
      </c>
      <c r="Y2282" s="44">
        <v>1</v>
      </c>
      <c r="Z2282" s="63">
        <f>IF(T2282="SOPORTE_TELEFÓNICO",'TARIFAS 2025'!$B$14,IF(V2282="PRINCIPAL",'TARIFAS 2025'!$B$11,IF(V2282="INTERMEDIA",'TARIFAS 2025'!$C$11,IF(V2282="LEJANA",'TARIFAS 2025'!$D$11))))</f>
        <v>31419</v>
      </c>
      <c r="AA2282" s="63">
        <f t="shared" si="37"/>
        <v>31419</v>
      </c>
    </row>
    <row r="2283" spans="1:27" s="35" customFormat="1">
      <c r="A2283" s="44" t="s">
        <v>100</v>
      </c>
      <c r="B2283" s="44" t="str">
        <f>VLOOKUP(A2283,'CENTROS DE COSTOS'!A:D,2,0)</f>
        <v>0036-0006</v>
      </c>
      <c r="C2283" s="44" t="str">
        <f>VLOOKUP(A2283,'CENTROS DE COSTOS'!A:D,3,0)</f>
        <v>Wompi Oriente</v>
      </c>
      <c r="D2283" s="44">
        <v>50001</v>
      </c>
      <c r="E2283" s="44">
        <v>2955523</v>
      </c>
      <c r="F2283" s="44">
        <v>27037</v>
      </c>
      <c r="G2283" s="44" t="s">
        <v>35</v>
      </c>
      <c r="H2283" s="44" t="s">
        <v>816</v>
      </c>
      <c r="I2283" s="44" t="s">
        <v>100</v>
      </c>
      <c r="J2283" s="44" t="s">
        <v>10287</v>
      </c>
      <c r="K2283" s="44" t="s">
        <v>1174</v>
      </c>
      <c r="L2283" s="44" t="s">
        <v>10288</v>
      </c>
      <c r="M2283" s="52">
        <v>45959.696527777778</v>
      </c>
      <c r="N2283" s="52">
        <v>45961.524305555555</v>
      </c>
      <c r="O2283" s="44" t="s">
        <v>37</v>
      </c>
      <c r="P2283" s="44" t="s">
        <v>37</v>
      </c>
      <c r="Q2283" s="44" t="s">
        <v>3805</v>
      </c>
      <c r="R2283" s="44" t="s">
        <v>3806</v>
      </c>
      <c r="S2283" s="44" t="s">
        <v>10289</v>
      </c>
      <c r="T2283" s="44" t="s">
        <v>1178</v>
      </c>
      <c r="U2283" s="44">
        <v>24</v>
      </c>
      <c r="V2283" s="44" t="s">
        <v>42</v>
      </c>
      <c r="W2283" s="44" t="str">
        <f>VLOOKUP(D2283,TIPOLOGIA!A:F,6,0)</f>
        <v>TERRESTRE</v>
      </c>
      <c r="X2283" s="44" t="s">
        <v>2124</v>
      </c>
      <c r="Y2283" s="44">
        <v>1</v>
      </c>
      <c r="Z2283" s="63">
        <f>IF(T2283="SOPORTE_TELEFÓNICO",'TARIFAS 2025'!$B$14,IF(V2283="PRINCIPAL",'TARIFAS 2025'!$B$11,IF(V2283="INTERMEDIA",'TARIFAS 2025'!$C$11,IF(V2283="LEJANA",'TARIFAS 2025'!$D$11))))</f>
        <v>31419</v>
      </c>
      <c r="AA2283" s="63">
        <f t="shared" si="37"/>
        <v>31419</v>
      </c>
    </row>
    <row r="2284" spans="1:27" s="35" customFormat="1">
      <c r="A2284" s="44" t="s">
        <v>100</v>
      </c>
      <c r="B2284" s="44" t="str">
        <f>VLOOKUP(A2284,'CENTROS DE COSTOS'!A:D,2,0)</f>
        <v>0036-0006</v>
      </c>
      <c r="C2284" s="44" t="str">
        <f>VLOOKUP(A2284,'CENTROS DE COSTOS'!A:D,3,0)</f>
        <v>Wompi Oriente</v>
      </c>
      <c r="D2284" s="44">
        <v>50001</v>
      </c>
      <c r="E2284" s="44">
        <v>2960550</v>
      </c>
      <c r="F2284" s="44">
        <v>50501</v>
      </c>
      <c r="G2284" s="44" t="s">
        <v>35</v>
      </c>
      <c r="H2284" s="44" t="s">
        <v>816</v>
      </c>
      <c r="I2284" s="44" t="s">
        <v>100</v>
      </c>
      <c r="J2284" s="44" t="s">
        <v>10290</v>
      </c>
      <c r="K2284" s="44" t="s">
        <v>1174</v>
      </c>
      <c r="L2284" s="44" t="s">
        <v>10291</v>
      </c>
      <c r="M2284" s="52">
        <v>45960.682638888888</v>
      </c>
      <c r="N2284" s="52">
        <v>45961.525000000001</v>
      </c>
      <c r="O2284" s="44" t="s">
        <v>37</v>
      </c>
      <c r="P2284" s="44" t="s">
        <v>37</v>
      </c>
      <c r="Q2284" s="44" t="s">
        <v>3805</v>
      </c>
      <c r="R2284" s="44" t="s">
        <v>3806</v>
      </c>
      <c r="S2284" s="44" t="s">
        <v>10292</v>
      </c>
      <c r="T2284" s="44" t="s">
        <v>1178</v>
      </c>
      <c r="U2284" s="44">
        <v>32</v>
      </c>
      <c r="V2284" s="44" t="s">
        <v>42</v>
      </c>
      <c r="W2284" s="44" t="str">
        <f>VLOOKUP(D2284,TIPOLOGIA!A:F,6,0)</f>
        <v>TERRESTRE</v>
      </c>
      <c r="X2284" s="44" t="s">
        <v>2124</v>
      </c>
      <c r="Y2284" s="44">
        <v>1</v>
      </c>
      <c r="Z2284" s="63">
        <f>IF(T2284="SOPORTE_TELEFÓNICO",'TARIFAS 2025'!$B$14,IF(V2284="PRINCIPAL",'TARIFAS 2025'!$B$11,IF(V2284="INTERMEDIA",'TARIFAS 2025'!$C$11,IF(V2284="LEJANA",'TARIFAS 2025'!$D$11))))</f>
        <v>31419</v>
      </c>
      <c r="AA2284" s="63">
        <f t="shared" si="37"/>
        <v>31419</v>
      </c>
    </row>
    <row r="2285" spans="1:27" s="35" customFormat="1">
      <c r="A2285" s="44" t="s">
        <v>97</v>
      </c>
      <c r="B2285" s="44" t="str">
        <f>VLOOKUP(A2285,'CENTROS DE COSTOS'!A:D,2,0)</f>
        <v>0036-0001</v>
      </c>
      <c r="C2285" s="44" t="str">
        <f>VLOOKUP(A2285,'CENTROS DE COSTOS'!A:D,3,0)</f>
        <v>Wompi Costa</v>
      </c>
      <c r="D2285" s="44">
        <v>70001</v>
      </c>
      <c r="E2285" s="44">
        <v>2953598</v>
      </c>
      <c r="F2285" s="44">
        <v>78326</v>
      </c>
      <c r="G2285" s="44" t="s">
        <v>35</v>
      </c>
      <c r="H2285" s="44" t="s">
        <v>506</v>
      </c>
      <c r="I2285" s="44" t="s">
        <v>97</v>
      </c>
      <c r="J2285" s="44" t="s">
        <v>10293</v>
      </c>
      <c r="K2285" s="44" t="s">
        <v>1174</v>
      </c>
      <c r="L2285" s="44" t="s">
        <v>10294</v>
      </c>
      <c r="M2285" s="52">
        <v>45959.568749999999</v>
      </c>
      <c r="N2285" s="52">
        <v>45961.526388888888</v>
      </c>
      <c r="O2285" s="44" t="s">
        <v>37</v>
      </c>
      <c r="P2285" s="44" t="s">
        <v>37</v>
      </c>
      <c r="Q2285" s="44" t="s">
        <v>3805</v>
      </c>
      <c r="R2285" s="44" t="s">
        <v>3806</v>
      </c>
      <c r="S2285" s="44" t="s">
        <v>10295</v>
      </c>
      <c r="T2285" s="44" t="s">
        <v>1178</v>
      </c>
      <c r="U2285" s="44">
        <v>24</v>
      </c>
      <c r="V2285" s="44" t="s">
        <v>42</v>
      </c>
      <c r="W2285" s="44" t="str">
        <f>VLOOKUP(D2285,TIPOLOGIA!A:F,6,0)</f>
        <v>TERRESTRE</v>
      </c>
      <c r="X2285" s="44" t="s">
        <v>2714</v>
      </c>
      <c r="Y2285" s="44">
        <v>1</v>
      </c>
      <c r="Z2285" s="63">
        <f>IF(T2285="SOPORTE_TELEFÓNICO",'TARIFAS 2025'!$B$14,IF(V2285="PRINCIPAL",'TARIFAS 2025'!$B$11,IF(V2285="INTERMEDIA",'TARIFAS 2025'!$C$11,IF(V2285="LEJANA",'TARIFAS 2025'!$D$11))))</f>
        <v>31419</v>
      </c>
      <c r="AA2285" s="63">
        <f t="shared" si="37"/>
        <v>31419</v>
      </c>
    </row>
    <row r="2286" spans="1:27" s="35" customFormat="1">
      <c r="A2286" s="44" t="s">
        <v>83</v>
      </c>
      <c r="B2286" s="44" t="str">
        <f>VLOOKUP(A2286,'CENTROS DE COSTOS'!A:D,2,0)</f>
        <v>0036-0007</v>
      </c>
      <c r="C2286" s="44" t="str">
        <f>VLOOKUP(A2286,'CENTROS DE COSTOS'!A:D,3,0)</f>
        <v>Wompi Santander</v>
      </c>
      <c r="D2286" s="44">
        <v>54099</v>
      </c>
      <c r="E2286" s="44">
        <v>2942180</v>
      </c>
      <c r="F2286" s="44">
        <v>58929</v>
      </c>
      <c r="G2286" s="44" t="s">
        <v>35</v>
      </c>
      <c r="H2286" s="44" t="s">
        <v>893</v>
      </c>
      <c r="I2286" s="44" t="s">
        <v>897</v>
      </c>
      <c r="J2286" s="44" t="s">
        <v>3248</v>
      </c>
      <c r="K2286" s="44" t="s">
        <v>1174</v>
      </c>
      <c r="L2286" s="44" t="s">
        <v>10296</v>
      </c>
      <c r="M2286" s="52">
        <v>45957.668749999997</v>
      </c>
      <c r="N2286" s="52">
        <v>45961.559027777781</v>
      </c>
      <c r="O2286" s="44" t="s">
        <v>37</v>
      </c>
      <c r="P2286" s="44" t="s">
        <v>37</v>
      </c>
      <c r="Q2286" s="44" t="s">
        <v>3805</v>
      </c>
      <c r="R2286" s="44" t="s">
        <v>3806</v>
      </c>
      <c r="S2286" s="44" t="s">
        <v>10297</v>
      </c>
      <c r="T2286" s="44" t="s">
        <v>3828</v>
      </c>
      <c r="U2286" s="44">
        <v>32</v>
      </c>
      <c r="V2286" s="44" t="s">
        <v>43</v>
      </c>
      <c r="W2286" s="44" t="str">
        <f>VLOOKUP(D2286,TIPOLOGIA!A:F,6,0)</f>
        <v>TERRESTRE</v>
      </c>
      <c r="X2286" s="44" t="s">
        <v>2271</v>
      </c>
      <c r="Y2286" s="44">
        <v>1</v>
      </c>
      <c r="Z2286" s="63">
        <f>IF(T2286="SOPORTE_TELEFÓNICO",'TARIFAS 2025'!$B$14,IF(V2286="PRINCIPAL",'TARIFAS 2025'!$B$11,IF(V2286="INTERMEDIA",'TARIFAS 2025'!$C$11,IF(V2286="LEJANA",'TARIFAS 2025'!$D$11))))</f>
        <v>36351</v>
      </c>
      <c r="AA2286" s="63">
        <f t="shared" si="37"/>
        <v>36351</v>
      </c>
    </row>
    <row r="2287" spans="1:27" s="35" customFormat="1">
      <c r="A2287" s="44" t="s">
        <v>93</v>
      </c>
      <c r="B2287" s="44" t="str">
        <f>VLOOKUP(A2287,'CENTROS DE COSTOS'!A:D,2,0)</f>
        <v>0036-0003</v>
      </c>
      <c r="C2287" s="44" t="str">
        <f>VLOOKUP(A2287,'CENTROS DE COSTOS'!A:D,3,0)</f>
        <v>Wompi Suroccidente</v>
      </c>
      <c r="D2287" s="44">
        <v>52317</v>
      </c>
      <c r="E2287" s="44">
        <v>2926553</v>
      </c>
      <c r="F2287" s="44">
        <v>55735</v>
      </c>
      <c r="G2287" s="44" t="s">
        <v>35</v>
      </c>
      <c r="H2287" s="44" t="s">
        <v>135</v>
      </c>
      <c r="I2287" s="44" t="s">
        <v>860</v>
      </c>
      <c r="J2287" s="44" t="s">
        <v>10298</v>
      </c>
      <c r="K2287" s="44" t="s">
        <v>1174</v>
      </c>
      <c r="L2287" s="44" t="s">
        <v>10299</v>
      </c>
      <c r="M2287" s="52">
        <v>45953.583333333336</v>
      </c>
      <c r="N2287" s="52">
        <v>45961.560416666667</v>
      </c>
      <c r="O2287" s="44" t="s">
        <v>37</v>
      </c>
      <c r="P2287" s="44" t="s">
        <v>37</v>
      </c>
      <c r="Q2287" s="44" t="s">
        <v>3805</v>
      </c>
      <c r="R2287" s="44" t="s">
        <v>3806</v>
      </c>
      <c r="S2287" s="44" t="s">
        <v>10300</v>
      </c>
      <c r="T2287" s="44" t="s">
        <v>3828</v>
      </c>
      <c r="U2287" s="44">
        <v>24</v>
      </c>
      <c r="V2287" s="44" t="s">
        <v>43</v>
      </c>
      <c r="W2287" s="44" t="str">
        <f>VLOOKUP(D2287,TIPOLOGIA!A:F,6,0)</f>
        <v>TERRESTRE</v>
      </c>
      <c r="X2287" s="44" t="s">
        <v>9466</v>
      </c>
      <c r="Y2287" s="44">
        <v>1</v>
      </c>
      <c r="Z2287" s="63">
        <f>IF(T2287="SOPORTE_TELEFÓNICO",'TARIFAS 2025'!$B$14,IF(V2287="PRINCIPAL",'TARIFAS 2025'!$B$11,IF(V2287="INTERMEDIA",'TARIFAS 2025'!$C$11,IF(V2287="LEJANA",'TARIFAS 2025'!$D$11))))</f>
        <v>36351</v>
      </c>
      <c r="AA2287" s="63">
        <f t="shared" si="37"/>
        <v>36351</v>
      </c>
    </row>
    <row r="2288" spans="1:27" s="35" customFormat="1">
      <c r="A2288" s="44" t="s">
        <v>91</v>
      </c>
      <c r="B2288" s="44" t="str">
        <f>VLOOKUP(A2288,'CENTROS DE COSTOS'!A:D,2,0)</f>
        <v>0036-0001</v>
      </c>
      <c r="C2288" s="44" t="str">
        <f>VLOOKUP(A2288,'CENTROS DE COSTOS'!A:D,3,0)</f>
        <v>Wompi Costa</v>
      </c>
      <c r="D2288" s="44">
        <v>23417</v>
      </c>
      <c r="E2288" s="44">
        <v>2930320</v>
      </c>
      <c r="F2288" s="44">
        <v>53177</v>
      </c>
      <c r="G2288" s="44" t="s">
        <v>35</v>
      </c>
      <c r="H2288" s="44" t="s">
        <v>278</v>
      </c>
      <c r="I2288" s="44" t="s">
        <v>602</v>
      </c>
      <c r="J2288" s="44" t="s">
        <v>10301</v>
      </c>
      <c r="K2288" s="44" t="s">
        <v>1174</v>
      </c>
      <c r="L2288" s="44" t="s">
        <v>10302</v>
      </c>
      <c r="M2288" s="52">
        <v>45954.40347222222</v>
      </c>
      <c r="N2288" s="52">
        <v>45961.561111111114</v>
      </c>
      <c r="O2288" s="44" t="s">
        <v>37</v>
      </c>
      <c r="P2288" s="44" t="s">
        <v>37</v>
      </c>
      <c r="Q2288" s="44" t="s">
        <v>3805</v>
      </c>
      <c r="R2288" s="44" t="s">
        <v>3806</v>
      </c>
      <c r="S2288" s="44" t="s">
        <v>10303</v>
      </c>
      <c r="T2288" s="44" t="s">
        <v>3828</v>
      </c>
      <c r="U2288" s="44">
        <v>16</v>
      </c>
      <c r="V2288" s="44" t="s">
        <v>43</v>
      </c>
      <c r="W2288" s="44" t="str">
        <f>VLOOKUP(D2288,TIPOLOGIA!A:F,6,0)</f>
        <v>TERRESTRE</v>
      </c>
      <c r="X2288" s="44" t="s">
        <v>8802</v>
      </c>
      <c r="Y2288" s="44">
        <v>1</v>
      </c>
      <c r="Z2288" s="63">
        <f>IF(T2288="SOPORTE_TELEFÓNICO",'TARIFAS 2025'!$B$14,IF(V2288="PRINCIPAL",'TARIFAS 2025'!$B$11,IF(V2288="INTERMEDIA",'TARIFAS 2025'!$C$11,IF(V2288="LEJANA",'TARIFAS 2025'!$D$11))))</f>
        <v>36351</v>
      </c>
      <c r="AA2288" s="63">
        <f t="shared" si="37"/>
        <v>36351</v>
      </c>
    </row>
    <row r="2289" spans="1:27" s="35" customFormat="1">
      <c r="A2289" s="44" t="s">
        <v>79</v>
      </c>
      <c r="B2289" s="44" t="str">
        <f>VLOOKUP(A2289,'CENTROS DE COSTOS'!A:D,2,0)</f>
        <v>0036-0003</v>
      </c>
      <c r="C2289" s="44" t="str">
        <f>VLOOKUP(A2289,'CENTROS DE COSTOS'!A:D,3,0)</f>
        <v>Wompi Suroccidente</v>
      </c>
      <c r="D2289" s="44">
        <v>19473</v>
      </c>
      <c r="E2289" s="44">
        <v>2900796</v>
      </c>
      <c r="F2289" s="44">
        <v>69075</v>
      </c>
      <c r="G2289" s="44" t="s">
        <v>35</v>
      </c>
      <c r="H2289" s="44" t="s">
        <v>500</v>
      </c>
      <c r="I2289" s="44" t="s">
        <v>280</v>
      </c>
      <c r="J2289" s="44" t="s">
        <v>10304</v>
      </c>
      <c r="K2289" s="44" t="s">
        <v>1174</v>
      </c>
      <c r="L2289" s="44" t="s">
        <v>10305</v>
      </c>
      <c r="M2289" s="52">
        <v>45950.333333333336</v>
      </c>
      <c r="N2289" s="52">
        <v>45961.561805555553</v>
      </c>
      <c r="O2289" s="44" t="s">
        <v>37</v>
      </c>
      <c r="P2289" s="44" t="s">
        <v>37</v>
      </c>
      <c r="Q2289" s="44" t="s">
        <v>3805</v>
      </c>
      <c r="R2289" s="44" t="s">
        <v>3806</v>
      </c>
      <c r="S2289" s="44" t="s">
        <v>10306</v>
      </c>
      <c r="T2289" s="44" t="s">
        <v>3828</v>
      </c>
      <c r="U2289" s="44">
        <v>32</v>
      </c>
      <c r="V2289" s="44" t="s">
        <v>44</v>
      </c>
      <c r="W2289" s="44" t="str">
        <f>VLOOKUP(D2289,TIPOLOGIA!A:F,6,0)</f>
        <v>TERRESTRE</v>
      </c>
      <c r="X2289" s="44" t="s">
        <v>4908</v>
      </c>
      <c r="Y2289" s="44">
        <v>1</v>
      </c>
      <c r="Z2289" s="63">
        <f>IF(T2289="SOPORTE_TELEFÓNICO",'TARIFAS 2025'!$B$14,IF(V2289="PRINCIPAL",'TARIFAS 2025'!$B$11,IF(V2289="INTERMEDIA",'TARIFAS 2025'!$C$11,IF(V2289="LEJANA",'TARIFAS 2025'!$D$11))))</f>
        <v>40250</v>
      </c>
      <c r="AA2289" s="63">
        <f t="shared" si="37"/>
        <v>40250</v>
      </c>
    </row>
    <row r="2290" spans="1:27" s="35" customFormat="1">
      <c r="A2290" s="44" t="s">
        <v>79</v>
      </c>
      <c r="B2290" s="44" t="str">
        <f>VLOOKUP(A2290,'CENTROS DE COSTOS'!A:D,2,0)</f>
        <v>0036-0003</v>
      </c>
      <c r="C2290" s="44" t="str">
        <f>VLOOKUP(A2290,'CENTROS DE COSTOS'!A:D,3,0)</f>
        <v>Wompi Suroccidente</v>
      </c>
      <c r="D2290" s="44">
        <v>19473</v>
      </c>
      <c r="E2290" s="44">
        <v>2909405</v>
      </c>
      <c r="F2290" s="44">
        <v>72997</v>
      </c>
      <c r="G2290" s="44" t="s">
        <v>35</v>
      </c>
      <c r="H2290" s="44" t="s">
        <v>500</v>
      </c>
      <c r="I2290" s="44" t="s">
        <v>280</v>
      </c>
      <c r="J2290" s="44" t="s">
        <v>10307</v>
      </c>
      <c r="K2290" s="44" t="s">
        <v>1174</v>
      </c>
      <c r="L2290" s="44" t="s">
        <v>10308</v>
      </c>
      <c r="M2290" s="52">
        <v>45951.333333333336</v>
      </c>
      <c r="N2290" s="52">
        <v>45961.5625</v>
      </c>
      <c r="O2290" s="44" t="s">
        <v>37</v>
      </c>
      <c r="P2290" s="44" t="s">
        <v>37</v>
      </c>
      <c r="Q2290" s="44" t="s">
        <v>3805</v>
      </c>
      <c r="R2290" s="44" t="s">
        <v>3806</v>
      </c>
      <c r="S2290" s="44" t="s">
        <v>10309</v>
      </c>
      <c r="T2290" s="44" t="s">
        <v>3828</v>
      </c>
      <c r="U2290" s="44">
        <v>32</v>
      </c>
      <c r="V2290" s="44" t="s">
        <v>44</v>
      </c>
      <c r="W2290" s="44" t="str">
        <f>VLOOKUP(D2290,TIPOLOGIA!A:F,6,0)</f>
        <v>TERRESTRE</v>
      </c>
      <c r="X2290" s="44" t="s">
        <v>8802</v>
      </c>
      <c r="Y2290" s="44">
        <v>1</v>
      </c>
      <c r="Z2290" s="63">
        <f>IF(T2290="SOPORTE_TELEFÓNICO",'TARIFAS 2025'!$B$14,IF(V2290="PRINCIPAL",'TARIFAS 2025'!$B$11,IF(V2290="INTERMEDIA",'TARIFAS 2025'!$C$11,IF(V2290="LEJANA",'TARIFAS 2025'!$D$11))))</f>
        <v>40250</v>
      </c>
      <c r="AA2290" s="63">
        <f t="shared" si="37"/>
        <v>40250</v>
      </c>
    </row>
    <row r="2291" spans="1:27" s="35" customFormat="1">
      <c r="A2291" s="44" t="s">
        <v>88</v>
      </c>
      <c r="B2291" s="44" t="str">
        <f>VLOOKUP(A2291,'CENTROS DE COSTOS'!A:D,2,0)</f>
        <v>0036-0002</v>
      </c>
      <c r="C2291" s="44" t="str">
        <f>VLOOKUP(A2291,'CENTROS DE COSTOS'!A:D,3,0)</f>
        <v>Wompi Eje Cafetero</v>
      </c>
      <c r="D2291" s="44">
        <v>17174</v>
      </c>
      <c r="E2291" s="44">
        <v>2943212</v>
      </c>
      <c r="F2291" s="44">
        <v>18477</v>
      </c>
      <c r="G2291" s="44" t="s">
        <v>35</v>
      </c>
      <c r="H2291" s="44" t="s">
        <v>128</v>
      </c>
      <c r="I2291" s="44" t="s">
        <v>448</v>
      </c>
      <c r="J2291" s="44" t="s">
        <v>10310</v>
      </c>
      <c r="K2291" s="44" t="s">
        <v>1174</v>
      </c>
      <c r="L2291" s="44" t="s">
        <v>10311</v>
      </c>
      <c r="M2291" s="52">
        <v>45958.333333333336</v>
      </c>
      <c r="N2291" s="52">
        <v>45961.581250000003</v>
      </c>
      <c r="O2291" s="44" t="s">
        <v>37</v>
      </c>
      <c r="P2291" s="44" t="s">
        <v>37</v>
      </c>
      <c r="Q2291" s="44" t="s">
        <v>3805</v>
      </c>
      <c r="R2291" s="44" t="s">
        <v>3806</v>
      </c>
      <c r="S2291" s="44" t="s">
        <v>10312</v>
      </c>
      <c r="T2291" s="44" t="s">
        <v>3828</v>
      </c>
      <c r="U2291" s="44">
        <v>64</v>
      </c>
      <c r="V2291" s="44" t="s">
        <v>43</v>
      </c>
      <c r="W2291" s="44" t="str">
        <f>VLOOKUP(D2291,TIPOLOGIA!A:F,6,0)</f>
        <v>TERRESTRE</v>
      </c>
      <c r="X2291" s="44" t="s">
        <v>8802</v>
      </c>
      <c r="Y2291" s="44">
        <v>1</v>
      </c>
      <c r="Z2291" s="63">
        <f>IF(T2291="SOPORTE_TELEFÓNICO",'TARIFAS 2025'!$B$14,IF(V2291="PRINCIPAL",'TARIFAS 2025'!$B$11,IF(V2291="INTERMEDIA",'TARIFAS 2025'!$C$11,IF(V2291="LEJANA",'TARIFAS 2025'!$D$11))))</f>
        <v>36351</v>
      </c>
      <c r="AA2291" s="63">
        <f t="shared" si="37"/>
        <v>36351</v>
      </c>
    </row>
    <row r="2292" spans="1:27" s="35" customFormat="1">
      <c r="A2292" s="44" t="s">
        <v>94</v>
      </c>
      <c r="B2292" s="44" t="str">
        <f>VLOOKUP(A2292,'CENTROS DE COSTOS'!A:D,2,0)</f>
        <v>0036-0002</v>
      </c>
      <c r="C2292" s="44" t="str">
        <f>VLOOKUP(A2292,'CENTROS DE COSTOS'!A:D,3,0)</f>
        <v>Wompi Eje Cafetero</v>
      </c>
      <c r="D2292" s="44">
        <v>63130</v>
      </c>
      <c r="E2292" s="44">
        <v>2942502</v>
      </c>
      <c r="F2292" s="44">
        <v>33639</v>
      </c>
      <c r="G2292" s="44" t="s">
        <v>35</v>
      </c>
      <c r="H2292" s="44" t="s">
        <v>941</v>
      </c>
      <c r="I2292" s="44" t="s">
        <v>942</v>
      </c>
      <c r="J2292" s="44" t="s">
        <v>2477</v>
      </c>
      <c r="K2292" s="44" t="s">
        <v>1174</v>
      </c>
      <c r="L2292" s="44" t="s">
        <v>10313</v>
      </c>
      <c r="M2292" s="52">
        <v>45957.683333333334</v>
      </c>
      <c r="N2292" s="52">
        <v>45961.581944444442</v>
      </c>
      <c r="O2292" s="44" t="s">
        <v>37</v>
      </c>
      <c r="P2292" s="44" t="s">
        <v>37</v>
      </c>
      <c r="Q2292" s="44" t="s">
        <v>3805</v>
      </c>
      <c r="R2292" s="44" t="s">
        <v>3806</v>
      </c>
      <c r="S2292" s="44" t="s">
        <v>10314</v>
      </c>
      <c r="T2292" s="44" t="s">
        <v>3828</v>
      </c>
      <c r="U2292" s="44">
        <v>48</v>
      </c>
      <c r="V2292" s="44" t="s">
        <v>43</v>
      </c>
      <c r="W2292" s="44" t="str">
        <f>VLOOKUP(D2292,TIPOLOGIA!A:F,6,0)</f>
        <v>TERRESTRE</v>
      </c>
      <c r="X2292" s="44" t="s">
        <v>9466</v>
      </c>
      <c r="Y2292" s="44">
        <v>1</v>
      </c>
      <c r="Z2292" s="63">
        <f>IF(T2292="SOPORTE_TELEFÓNICO",'TARIFAS 2025'!$B$14,IF(V2292="PRINCIPAL",'TARIFAS 2025'!$B$11,IF(V2292="INTERMEDIA",'TARIFAS 2025'!$C$11,IF(V2292="LEJANA",'TARIFAS 2025'!$D$11))))</f>
        <v>36351</v>
      </c>
      <c r="AA2292" s="63">
        <f t="shared" si="37"/>
        <v>36351</v>
      </c>
    </row>
    <row r="2293" spans="1:27" s="35" customFormat="1">
      <c r="A2293" s="44" t="s">
        <v>88</v>
      </c>
      <c r="B2293" s="44" t="str">
        <f>VLOOKUP(A2293,'CENTROS DE COSTOS'!A:D,2,0)</f>
        <v>0036-0002</v>
      </c>
      <c r="C2293" s="44" t="str">
        <f>VLOOKUP(A2293,'CENTROS DE COSTOS'!A:D,3,0)</f>
        <v>Wompi Eje Cafetero</v>
      </c>
      <c r="D2293" s="44">
        <v>17001</v>
      </c>
      <c r="E2293" s="44">
        <v>2957858</v>
      </c>
      <c r="F2293" s="44">
        <v>13260</v>
      </c>
      <c r="G2293" s="44" t="s">
        <v>35</v>
      </c>
      <c r="H2293" s="44" t="s">
        <v>128</v>
      </c>
      <c r="I2293" s="44" t="s">
        <v>88</v>
      </c>
      <c r="J2293" s="44" t="s">
        <v>10315</v>
      </c>
      <c r="K2293" s="44" t="s">
        <v>1174</v>
      </c>
      <c r="L2293" s="44" t="s">
        <v>10316</v>
      </c>
      <c r="M2293" s="52">
        <v>45960.43472222222</v>
      </c>
      <c r="N2293" s="52">
        <v>45961.59097222222</v>
      </c>
      <c r="O2293" s="44" t="s">
        <v>37</v>
      </c>
      <c r="P2293" s="44" t="s">
        <v>37</v>
      </c>
      <c r="Q2293" s="44" t="s">
        <v>3805</v>
      </c>
      <c r="R2293" s="44" t="s">
        <v>3806</v>
      </c>
      <c r="S2293" s="44" t="s">
        <v>10317</v>
      </c>
      <c r="T2293" s="44" t="s">
        <v>1178</v>
      </c>
      <c r="U2293" s="44">
        <v>64</v>
      </c>
      <c r="V2293" s="44" t="s">
        <v>42</v>
      </c>
      <c r="W2293" s="44" t="str">
        <f>VLOOKUP(D2293,TIPOLOGIA!A:F,6,0)</f>
        <v>TERRESTRE</v>
      </c>
      <c r="X2293" s="44" t="s">
        <v>8802</v>
      </c>
      <c r="Y2293" s="44">
        <v>1</v>
      </c>
      <c r="Z2293" s="63">
        <f>IF(T2293="SOPORTE_TELEFÓNICO",'TARIFAS 2025'!$B$14,IF(V2293="PRINCIPAL",'TARIFAS 2025'!$B$11,IF(V2293="INTERMEDIA",'TARIFAS 2025'!$C$11,IF(V2293="LEJANA",'TARIFAS 2025'!$D$11))))</f>
        <v>31419</v>
      </c>
      <c r="AA2293" s="63">
        <f t="shared" si="37"/>
        <v>31419</v>
      </c>
    </row>
    <row r="2294" spans="1:27" s="35" customFormat="1">
      <c r="A2294" s="44" t="s">
        <v>100</v>
      </c>
      <c r="B2294" s="44" t="str">
        <f>VLOOKUP(A2294,'CENTROS DE COSTOS'!A:D,2,0)</f>
        <v>0036-0006</v>
      </c>
      <c r="C2294" s="44" t="str">
        <f>VLOOKUP(A2294,'CENTROS DE COSTOS'!A:D,3,0)</f>
        <v>Wompi Oriente</v>
      </c>
      <c r="D2294" s="44">
        <v>50001</v>
      </c>
      <c r="E2294" s="44">
        <v>2957142</v>
      </c>
      <c r="F2294" s="44">
        <v>63789</v>
      </c>
      <c r="G2294" s="44" t="s">
        <v>35</v>
      </c>
      <c r="H2294" s="44" t="s">
        <v>816</v>
      </c>
      <c r="I2294" s="44" t="s">
        <v>100</v>
      </c>
      <c r="J2294" s="44" t="s">
        <v>10318</v>
      </c>
      <c r="K2294" s="44" t="s">
        <v>1174</v>
      </c>
      <c r="L2294" s="44" t="s">
        <v>10319</v>
      </c>
      <c r="M2294" s="52">
        <v>45960.388888888891</v>
      </c>
      <c r="N2294" s="52">
        <v>45961.59375</v>
      </c>
      <c r="O2294" s="44" t="s">
        <v>37</v>
      </c>
      <c r="P2294" s="44" t="s">
        <v>37</v>
      </c>
      <c r="Q2294" s="44" t="s">
        <v>3805</v>
      </c>
      <c r="R2294" s="44" t="s">
        <v>3806</v>
      </c>
      <c r="S2294" s="44" t="s">
        <v>10320</v>
      </c>
      <c r="T2294" s="44" t="s">
        <v>1178</v>
      </c>
      <c r="U2294" s="44">
        <v>32</v>
      </c>
      <c r="V2294" s="44" t="s">
        <v>42</v>
      </c>
      <c r="W2294" s="44" t="str">
        <f>VLOOKUP(D2294,TIPOLOGIA!A:F,6,0)</f>
        <v>TERRESTRE</v>
      </c>
      <c r="X2294" s="44" t="s">
        <v>6472</v>
      </c>
      <c r="Y2294" s="44">
        <v>1</v>
      </c>
      <c r="Z2294" s="63">
        <f>IF(T2294="SOPORTE_TELEFÓNICO",'TARIFAS 2025'!$B$14,IF(V2294="PRINCIPAL",'TARIFAS 2025'!$B$11,IF(V2294="INTERMEDIA",'TARIFAS 2025'!$C$11,IF(V2294="LEJANA",'TARIFAS 2025'!$D$11))))</f>
        <v>31419</v>
      </c>
      <c r="AA2294" s="63">
        <f t="shared" si="37"/>
        <v>31419</v>
      </c>
    </row>
    <row r="2295" spans="1:27" s="35" customFormat="1">
      <c r="A2295" s="44" t="s">
        <v>88</v>
      </c>
      <c r="B2295" s="44" t="str">
        <f>VLOOKUP(A2295,'CENTROS DE COSTOS'!A:D,2,0)</f>
        <v>0036-0002</v>
      </c>
      <c r="C2295" s="44" t="str">
        <f>VLOOKUP(A2295,'CENTROS DE COSTOS'!A:D,3,0)</f>
        <v>Wompi Eje Cafetero</v>
      </c>
      <c r="D2295" s="44">
        <v>17001</v>
      </c>
      <c r="E2295" s="44">
        <v>2935037</v>
      </c>
      <c r="F2295" s="44">
        <v>45650</v>
      </c>
      <c r="G2295" s="44" t="s">
        <v>35</v>
      </c>
      <c r="H2295" s="44" t="s">
        <v>128</v>
      </c>
      <c r="I2295" s="44" t="s">
        <v>88</v>
      </c>
      <c r="J2295" s="44" t="s">
        <v>3970</v>
      </c>
      <c r="K2295" s="44" t="s">
        <v>1174</v>
      </c>
      <c r="L2295" s="44" t="s">
        <v>10321</v>
      </c>
      <c r="M2295" s="52">
        <v>45957.333333333336</v>
      </c>
      <c r="N2295" s="52">
        <v>45961.595138888886</v>
      </c>
      <c r="O2295" s="44" t="s">
        <v>37</v>
      </c>
      <c r="P2295" s="44" t="s">
        <v>37</v>
      </c>
      <c r="Q2295" s="44" t="s">
        <v>3805</v>
      </c>
      <c r="R2295" s="44" t="s">
        <v>3806</v>
      </c>
      <c r="S2295" s="44" t="s">
        <v>10322</v>
      </c>
      <c r="T2295" s="44" t="s">
        <v>1178</v>
      </c>
      <c r="U2295" s="44">
        <v>64</v>
      </c>
      <c r="V2295" s="44" t="s">
        <v>42</v>
      </c>
      <c r="W2295" s="44" t="str">
        <f>VLOOKUP(D2295,TIPOLOGIA!A:F,6,0)</f>
        <v>TERRESTRE</v>
      </c>
      <c r="X2295" s="44" t="s">
        <v>5140</v>
      </c>
      <c r="Y2295" s="44">
        <v>1</v>
      </c>
      <c r="Z2295" s="63">
        <f>IF(T2295="SOPORTE_TELEFÓNICO",'TARIFAS 2025'!$B$14,IF(V2295="PRINCIPAL",'TARIFAS 2025'!$B$11,IF(V2295="INTERMEDIA",'TARIFAS 2025'!$C$11,IF(V2295="LEJANA",'TARIFAS 2025'!$D$11))))</f>
        <v>31419</v>
      </c>
      <c r="AA2295" s="63">
        <f t="shared" si="37"/>
        <v>31419</v>
      </c>
    </row>
    <row r="2296" spans="1:27" s="35" customFormat="1">
      <c r="A2296" s="44" t="s">
        <v>73</v>
      </c>
      <c r="B2296" s="44" t="str">
        <f>VLOOKUP(A2296,'CENTROS DE COSTOS'!A:D,2,0)</f>
        <v>0036-0004</v>
      </c>
      <c r="C2296" s="44" t="str">
        <f>VLOOKUP(A2296,'CENTROS DE COSTOS'!A:D,3,0)</f>
        <v>Wompi Centro</v>
      </c>
      <c r="D2296" s="44">
        <v>25473</v>
      </c>
      <c r="E2296" s="44">
        <v>2960202</v>
      </c>
      <c r="F2296" s="44">
        <v>59697</v>
      </c>
      <c r="G2296" s="44" t="s">
        <v>35</v>
      </c>
      <c r="H2296" s="44" t="s">
        <v>620</v>
      </c>
      <c r="I2296" s="44" t="s">
        <v>622</v>
      </c>
      <c r="J2296" s="44" t="s">
        <v>10323</v>
      </c>
      <c r="K2296" s="44" t="s">
        <v>1174</v>
      </c>
      <c r="L2296" s="44" t="s">
        <v>10324</v>
      </c>
      <c r="M2296" s="52">
        <v>45960.649305555555</v>
      </c>
      <c r="N2296" s="52">
        <v>45961.595833333333</v>
      </c>
      <c r="O2296" s="44" t="s">
        <v>37</v>
      </c>
      <c r="P2296" s="44" t="s">
        <v>37</v>
      </c>
      <c r="Q2296" s="44" t="s">
        <v>3805</v>
      </c>
      <c r="R2296" s="44" t="s">
        <v>3806</v>
      </c>
      <c r="S2296" s="44" t="s">
        <v>10325</v>
      </c>
      <c r="T2296" s="44" t="s">
        <v>1178</v>
      </c>
      <c r="U2296" s="44">
        <v>32</v>
      </c>
      <c r="V2296" s="44" t="s">
        <v>42</v>
      </c>
      <c r="W2296" s="44" t="str">
        <f>VLOOKUP(D2296,TIPOLOGIA!A:F,6,0)</f>
        <v>TERRESTRE</v>
      </c>
      <c r="X2296" s="44" t="s">
        <v>1632</v>
      </c>
      <c r="Y2296" s="44">
        <v>1</v>
      </c>
      <c r="Z2296" s="63">
        <f>IF(T2296="SOPORTE_TELEFÓNICO",'TARIFAS 2025'!$B$14,IF(V2296="PRINCIPAL",'TARIFAS 2025'!$B$11,IF(V2296="INTERMEDIA",'TARIFAS 2025'!$C$11,IF(V2296="LEJANA",'TARIFAS 2025'!$D$11))))</f>
        <v>31419</v>
      </c>
      <c r="AA2296" s="63">
        <f t="shared" si="37"/>
        <v>31419</v>
      </c>
    </row>
    <row r="2297" spans="1:27" s="35" customFormat="1">
      <c r="A2297" s="44" t="s">
        <v>97</v>
      </c>
      <c r="B2297" s="44" t="str">
        <f>VLOOKUP(A2297,'CENTROS DE COSTOS'!A:D,2,0)</f>
        <v>0036-0001</v>
      </c>
      <c r="C2297" s="44" t="str">
        <f>VLOOKUP(A2297,'CENTROS DE COSTOS'!A:D,3,0)</f>
        <v>Wompi Costa</v>
      </c>
      <c r="D2297" s="44">
        <v>70001</v>
      </c>
      <c r="E2297" s="44">
        <v>2950756</v>
      </c>
      <c r="F2297" s="44">
        <v>50683</v>
      </c>
      <c r="G2297" s="44" t="s">
        <v>35</v>
      </c>
      <c r="H2297" s="44" t="s">
        <v>506</v>
      </c>
      <c r="I2297" s="44" t="s">
        <v>97</v>
      </c>
      <c r="J2297" s="44" t="s">
        <v>5067</v>
      </c>
      <c r="K2297" s="44" t="s">
        <v>1174</v>
      </c>
      <c r="L2297" s="44" t="s">
        <v>10326</v>
      </c>
      <c r="M2297" s="52">
        <v>45959.368055555555</v>
      </c>
      <c r="N2297" s="52">
        <v>45961.597222222219</v>
      </c>
      <c r="O2297" s="44" t="s">
        <v>37</v>
      </c>
      <c r="P2297" s="44" t="s">
        <v>37</v>
      </c>
      <c r="Q2297" s="44" t="s">
        <v>3805</v>
      </c>
      <c r="R2297" s="44" t="s">
        <v>3806</v>
      </c>
      <c r="S2297" s="44" t="s">
        <v>10241</v>
      </c>
      <c r="T2297" s="44" t="s">
        <v>1178</v>
      </c>
      <c r="U2297" s="44">
        <v>64</v>
      </c>
      <c r="V2297" s="44" t="s">
        <v>42</v>
      </c>
      <c r="W2297" s="44" t="str">
        <f>VLOOKUP(D2297,TIPOLOGIA!A:F,6,0)</f>
        <v>TERRESTRE</v>
      </c>
      <c r="X2297" s="44" t="s">
        <v>2449</v>
      </c>
      <c r="Y2297" s="44">
        <v>1</v>
      </c>
      <c r="Z2297" s="63">
        <f>IF(T2297="SOPORTE_TELEFÓNICO",'TARIFAS 2025'!$B$14,IF(V2297="PRINCIPAL",'TARIFAS 2025'!$B$11,IF(V2297="INTERMEDIA",'TARIFAS 2025'!$C$11,IF(V2297="LEJANA",'TARIFAS 2025'!$D$11))))</f>
        <v>31419</v>
      </c>
      <c r="AA2297" s="63">
        <f t="shared" si="37"/>
        <v>31419</v>
      </c>
    </row>
    <row r="2298" spans="1:27" s="35" customFormat="1">
      <c r="A2298" s="44" t="s">
        <v>92</v>
      </c>
      <c r="B2298" s="44" t="str">
        <f>VLOOKUP(A2298,'CENTROS DE COSTOS'!A:D,2,0)</f>
        <v>0036-0006</v>
      </c>
      <c r="C2298" s="44" t="str">
        <f>VLOOKUP(A2298,'CENTROS DE COSTOS'!A:D,3,0)</f>
        <v>Wompi Oriente</v>
      </c>
      <c r="D2298" s="44">
        <v>41615</v>
      </c>
      <c r="E2298" s="44">
        <v>2958789</v>
      </c>
      <c r="F2298" s="44">
        <v>50982</v>
      </c>
      <c r="G2298" s="44" t="s">
        <v>35</v>
      </c>
      <c r="H2298" s="44" t="s">
        <v>742</v>
      </c>
      <c r="I2298" s="44" t="s">
        <v>765</v>
      </c>
      <c r="J2298" s="44" t="s">
        <v>10327</v>
      </c>
      <c r="K2298" s="44" t="s">
        <v>1174</v>
      </c>
      <c r="L2298" s="44" t="s">
        <v>10328</v>
      </c>
      <c r="M2298" s="52">
        <v>45960.508333333331</v>
      </c>
      <c r="N2298" s="52">
        <v>45961.598611111112</v>
      </c>
      <c r="O2298" s="44" t="s">
        <v>37</v>
      </c>
      <c r="P2298" s="44" t="s">
        <v>37</v>
      </c>
      <c r="Q2298" s="44" t="s">
        <v>3805</v>
      </c>
      <c r="R2298" s="44" t="s">
        <v>3806</v>
      </c>
      <c r="S2298" s="44" t="s">
        <v>10329</v>
      </c>
      <c r="T2298" s="44" t="s">
        <v>1178</v>
      </c>
      <c r="U2298" s="44">
        <v>48</v>
      </c>
      <c r="V2298" s="44" t="s">
        <v>42</v>
      </c>
      <c r="W2298" s="44" t="str">
        <f>VLOOKUP(D2298,TIPOLOGIA!A:F,6,0)</f>
        <v>TERRESTRE</v>
      </c>
      <c r="X2298" s="44" t="s">
        <v>2271</v>
      </c>
      <c r="Y2298" s="44">
        <v>1</v>
      </c>
      <c r="Z2298" s="63">
        <f>IF(T2298="SOPORTE_TELEFÓNICO",'TARIFAS 2025'!$B$14,IF(V2298="PRINCIPAL",'TARIFAS 2025'!$B$11,IF(V2298="INTERMEDIA",'TARIFAS 2025'!$C$11,IF(V2298="LEJANA",'TARIFAS 2025'!$D$11))))</f>
        <v>31419</v>
      </c>
      <c r="AA2298" s="63">
        <f t="shared" si="37"/>
        <v>31419</v>
      </c>
    </row>
    <row r="2299" spans="1:27" s="35" customFormat="1">
      <c r="A2299" s="44" t="s">
        <v>88</v>
      </c>
      <c r="B2299" s="44" t="str">
        <f>VLOOKUP(A2299,'CENTROS DE COSTOS'!A:D,2,0)</f>
        <v>0036-0002</v>
      </c>
      <c r="C2299" s="44" t="str">
        <f>VLOOKUP(A2299,'CENTROS DE COSTOS'!A:D,3,0)</f>
        <v>Wompi Eje Cafetero</v>
      </c>
      <c r="D2299" s="44">
        <v>17001</v>
      </c>
      <c r="E2299" s="44">
        <v>2940103</v>
      </c>
      <c r="F2299" s="44">
        <v>69021</v>
      </c>
      <c r="G2299" s="44" t="s">
        <v>35</v>
      </c>
      <c r="H2299" s="44" t="s">
        <v>128</v>
      </c>
      <c r="I2299" s="44" t="s">
        <v>88</v>
      </c>
      <c r="J2299" s="44" t="s">
        <v>10330</v>
      </c>
      <c r="K2299" s="44" t="s">
        <v>1174</v>
      </c>
      <c r="L2299" s="44" t="s">
        <v>10331</v>
      </c>
      <c r="M2299" s="52">
        <v>45957.50277777778</v>
      </c>
      <c r="N2299" s="52">
        <v>45961.599305555559</v>
      </c>
      <c r="O2299" s="44" t="s">
        <v>37</v>
      </c>
      <c r="P2299" s="44" t="s">
        <v>37</v>
      </c>
      <c r="Q2299" s="44" t="s">
        <v>3805</v>
      </c>
      <c r="R2299" s="44" t="s">
        <v>3806</v>
      </c>
      <c r="S2299" s="44" t="s">
        <v>10332</v>
      </c>
      <c r="T2299" s="44" t="s">
        <v>1178</v>
      </c>
      <c r="U2299" s="44">
        <v>40</v>
      </c>
      <c r="V2299" s="44" t="s">
        <v>42</v>
      </c>
      <c r="W2299" s="44" t="str">
        <f>VLOOKUP(D2299,TIPOLOGIA!A:F,6,0)</f>
        <v>TERRESTRE</v>
      </c>
      <c r="X2299" s="44" t="s">
        <v>1497</v>
      </c>
      <c r="Y2299" s="44">
        <v>1</v>
      </c>
      <c r="Z2299" s="63">
        <f>IF(T2299="SOPORTE_TELEFÓNICO",'TARIFAS 2025'!$B$14,IF(V2299="PRINCIPAL",'TARIFAS 2025'!$B$11,IF(V2299="INTERMEDIA",'TARIFAS 2025'!$C$11,IF(V2299="LEJANA",'TARIFAS 2025'!$D$11))))</f>
        <v>31419</v>
      </c>
      <c r="AA2299" s="63">
        <f t="shared" si="37"/>
        <v>31419</v>
      </c>
    </row>
    <row r="2300" spans="1:27" s="35" customFormat="1">
      <c r="A2300" s="44" t="s">
        <v>73</v>
      </c>
      <c r="B2300" s="44" t="str">
        <f>VLOOKUP(A2300,'CENTROS DE COSTOS'!A:D,2,0)</f>
        <v>0036-0004</v>
      </c>
      <c r="C2300" s="44" t="str">
        <f>VLOOKUP(A2300,'CENTROS DE COSTOS'!A:D,3,0)</f>
        <v>Wompi Centro</v>
      </c>
      <c r="D2300" s="44">
        <v>11001</v>
      </c>
      <c r="E2300" s="44">
        <v>2946130</v>
      </c>
      <c r="F2300" s="44">
        <v>75803</v>
      </c>
      <c r="G2300" s="44" t="s">
        <v>35</v>
      </c>
      <c r="H2300" s="44" t="s">
        <v>620</v>
      </c>
      <c r="I2300" s="44" t="s">
        <v>73</v>
      </c>
      <c r="J2300" s="44" t="s">
        <v>10333</v>
      </c>
      <c r="K2300" s="44" t="s">
        <v>1174</v>
      </c>
      <c r="L2300" s="44" t="s">
        <v>10334</v>
      </c>
      <c r="M2300" s="52">
        <v>45958.46875</v>
      </c>
      <c r="N2300" s="52">
        <v>45961.602083333331</v>
      </c>
      <c r="O2300" s="44" t="s">
        <v>37</v>
      </c>
      <c r="P2300" s="44" t="s">
        <v>37</v>
      </c>
      <c r="Q2300" s="44" t="s">
        <v>3805</v>
      </c>
      <c r="R2300" s="44" t="s">
        <v>3806</v>
      </c>
      <c r="S2300" s="44" t="s">
        <v>10335</v>
      </c>
      <c r="T2300" s="44" t="s">
        <v>1178</v>
      </c>
      <c r="U2300" s="44">
        <v>24</v>
      </c>
      <c r="V2300" s="44" t="s">
        <v>42</v>
      </c>
      <c r="W2300" s="44" t="str">
        <f>VLOOKUP(D2300,TIPOLOGIA!A:F,6,0)</f>
        <v>TERRESTRE</v>
      </c>
      <c r="X2300" s="44" t="s">
        <v>1632</v>
      </c>
      <c r="Y2300" s="44">
        <v>1</v>
      </c>
      <c r="Z2300" s="63">
        <f>IF(T2300="SOPORTE_TELEFÓNICO",'TARIFAS 2025'!$B$14,IF(V2300="PRINCIPAL",'TARIFAS 2025'!$B$11,IF(V2300="INTERMEDIA",'TARIFAS 2025'!$C$11,IF(V2300="LEJANA",'TARIFAS 2025'!$D$11))))</f>
        <v>31419</v>
      </c>
      <c r="AA2300" s="63">
        <f t="shared" si="37"/>
        <v>31419</v>
      </c>
    </row>
    <row r="2301" spans="1:27" s="35" customFormat="1">
      <c r="A2301" s="44" t="s">
        <v>73</v>
      </c>
      <c r="B2301" s="44" t="str">
        <f>VLOOKUP(A2301,'CENTROS DE COSTOS'!A:D,2,0)</f>
        <v>0036-0004</v>
      </c>
      <c r="C2301" s="44" t="str">
        <f>VLOOKUP(A2301,'CENTROS DE COSTOS'!A:D,3,0)</f>
        <v>Wompi Centro</v>
      </c>
      <c r="D2301" s="44">
        <v>25473</v>
      </c>
      <c r="E2301" s="44">
        <v>2953415</v>
      </c>
      <c r="F2301" s="44">
        <v>69578</v>
      </c>
      <c r="G2301" s="44" t="s">
        <v>35</v>
      </c>
      <c r="H2301" s="44" t="s">
        <v>620</v>
      </c>
      <c r="I2301" s="44" t="s">
        <v>622</v>
      </c>
      <c r="J2301" s="44" t="s">
        <v>4475</v>
      </c>
      <c r="K2301" s="44" t="s">
        <v>1174</v>
      </c>
      <c r="L2301" s="44" t="s">
        <v>10336</v>
      </c>
      <c r="M2301" s="52">
        <v>45959.507638888892</v>
      </c>
      <c r="N2301" s="52">
        <v>45961.606249999997</v>
      </c>
      <c r="O2301" s="44" t="s">
        <v>37</v>
      </c>
      <c r="P2301" s="44" t="s">
        <v>37</v>
      </c>
      <c r="Q2301" s="44" t="s">
        <v>3805</v>
      </c>
      <c r="R2301" s="44" t="s">
        <v>3806</v>
      </c>
      <c r="S2301" s="44" t="s">
        <v>10252</v>
      </c>
      <c r="T2301" s="44" t="s">
        <v>1178</v>
      </c>
      <c r="U2301" s="44">
        <v>32</v>
      </c>
      <c r="V2301" s="44" t="s">
        <v>42</v>
      </c>
      <c r="W2301" s="44" t="str">
        <f>VLOOKUP(D2301,TIPOLOGIA!A:F,6,0)</f>
        <v>TERRESTRE</v>
      </c>
      <c r="X2301" s="44" t="s">
        <v>2757</v>
      </c>
      <c r="Y2301" s="44">
        <v>1</v>
      </c>
      <c r="Z2301" s="63">
        <f>IF(T2301="SOPORTE_TELEFÓNICO",'TARIFAS 2025'!$B$14,IF(V2301="PRINCIPAL",'TARIFAS 2025'!$B$11,IF(V2301="INTERMEDIA",'TARIFAS 2025'!$C$11,IF(V2301="LEJANA",'TARIFAS 2025'!$D$11))))</f>
        <v>31419</v>
      </c>
      <c r="AA2301" s="63">
        <f t="shared" si="37"/>
        <v>31419</v>
      </c>
    </row>
    <row r="2302" spans="1:27" s="35" customFormat="1">
      <c r="A2302" s="44" t="s">
        <v>92</v>
      </c>
      <c r="B2302" s="44" t="str">
        <f>VLOOKUP(A2302,'CENTROS DE COSTOS'!A:D,2,0)</f>
        <v>0036-0006</v>
      </c>
      <c r="C2302" s="44" t="str">
        <f>VLOOKUP(A2302,'CENTROS DE COSTOS'!A:D,3,0)</f>
        <v>Wompi Oriente</v>
      </c>
      <c r="D2302" s="44">
        <v>41001</v>
      </c>
      <c r="E2302" s="44">
        <v>2952582</v>
      </c>
      <c r="F2302" s="44">
        <v>48782</v>
      </c>
      <c r="G2302" s="44" t="s">
        <v>35</v>
      </c>
      <c r="H2302" s="44" t="s">
        <v>742</v>
      </c>
      <c r="I2302" s="44" t="s">
        <v>92</v>
      </c>
      <c r="J2302" s="44" t="s">
        <v>10337</v>
      </c>
      <c r="K2302" s="44" t="s">
        <v>1174</v>
      </c>
      <c r="L2302" s="44" t="s">
        <v>10338</v>
      </c>
      <c r="M2302" s="52">
        <v>45959.470138888886</v>
      </c>
      <c r="N2302" s="52">
        <v>45961.60833333333</v>
      </c>
      <c r="O2302" s="44" t="s">
        <v>37</v>
      </c>
      <c r="P2302" s="44" t="s">
        <v>37</v>
      </c>
      <c r="Q2302" s="44" t="s">
        <v>3805</v>
      </c>
      <c r="R2302" s="44" t="s">
        <v>3806</v>
      </c>
      <c r="S2302" s="44" t="s">
        <v>10339</v>
      </c>
      <c r="T2302" s="44" t="s">
        <v>1178</v>
      </c>
      <c r="U2302" s="44">
        <v>64</v>
      </c>
      <c r="V2302" s="44" t="s">
        <v>42</v>
      </c>
      <c r="W2302" s="44" t="str">
        <f>VLOOKUP(D2302,TIPOLOGIA!A:F,6,0)</f>
        <v>TERRESTRE</v>
      </c>
      <c r="X2302" s="44" t="s">
        <v>2449</v>
      </c>
      <c r="Y2302" s="44">
        <v>1</v>
      </c>
      <c r="Z2302" s="63">
        <f>IF(T2302="SOPORTE_TELEFÓNICO",'TARIFAS 2025'!$B$14,IF(V2302="PRINCIPAL",'TARIFAS 2025'!$B$11,IF(V2302="INTERMEDIA",'TARIFAS 2025'!$C$11,IF(V2302="LEJANA",'TARIFAS 2025'!$D$11))))</f>
        <v>31419</v>
      </c>
      <c r="AA2302" s="63">
        <f t="shared" ref="AA2302:AA2331" si="38">Z2302*Y2302</f>
        <v>31419</v>
      </c>
    </row>
    <row r="2303" spans="1:27" s="35" customFormat="1">
      <c r="A2303" s="44" t="s">
        <v>82</v>
      </c>
      <c r="B2303" s="44" t="str">
        <f>VLOOKUP(A2303,'CENTROS DE COSTOS'!A:D,2,0)</f>
        <v>0036-0001</v>
      </c>
      <c r="C2303" s="44" t="str">
        <f>VLOOKUP(A2303,'CENTROS DE COSTOS'!A:D,3,0)</f>
        <v>Wompi Costa</v>
      </c>
      <c r="D2303" s="44">
        <v>13001</v>
      </c>
      <c r="E2303" s="44">
        <v>2939768</v>
      </c>
      <c r="F2303" s="44">
        <v>80127</v>
      </c>
      <c r="G2303" s="44" t="s">
        <v>35</v>
      </c>
      <c r="H2303" s="44" t="s">
        <v>277</v>
      </c>
      <c r="I2303" s="44" t="s">
        <v>82</v>
      </c>
      <c r="J2303" s="44" t="s">
        <v>4861</v>
      </c>
      <c r="K2303" s="44" t="s">
        <v>1174</v>
      </c>
      <c r="L2303" s="44" t="s">
        <v>10340</v>
      </c>
      <c r="M2303" s="52">
        <v>45957.49722222222</v>
      </c>
      <c r="N2303" s="52">
        <v>45961.609722222223</v>
      </c>
      <c r="O2303" s="44" t="s">
        <v>37</v>
      </c>
      <c r="P2303" s="44" t="s">
        <v>37</v>
      </c>
      <c r="Q2303" s="44" t="s">
        <v>3805</v>
      </c>
      <c r="R2303" s="44" t="s">
        <v>3806</v>
      </c>
      <c r="S2303" s="44" t="s">
        <v>10341</v>
      </c>
      <c r="T2303" s="44" t="s">
        <v>1178</v>
      </c>
      <c r="U2303" s="44">
        <v>24</v>
      </c>
      <c r="V2303" s="44" t="s">
        <v>42</v>
      </c>
      <c r="W2303" s="44" t="str">
        <f>VLOOKUP(D2303,TIPOLOGIA!A:F,6,0)</f>
        <v>TERRESTRE</v>
      </c>
      <c r="X2303" s="44" t="s">
        <v>1497</v>
      </c>
      <c r="Y2303" s="44">
        <v>1</v>
      </c>
      <c r="Z2303" s="63">
        <f>IF(T2303="SOPORTE_TELEFÓNICO",'TARIFAS 2025'!$B$14,IF(V2303="PRINCIPAL",'TARIFAS 2025'!$B$11,IF(V2303="INTERMEDIA",'TARIFAS 2025'!$C$11,IF(V2303="LEJANA",'TARIFAS 2025'!$D$11))))</f>
        <v>31419</v>
      </c>
      <c r="AA2303" s="63">
        <f t="shared" si="38"/>
        <v>31419</v>
      </c>
    </row>
    <row r="2304" spans="1:27" s="35" customFormat="1">
      <c r="A2304" s="44" t="s">
        <v>90</v>
      </c>
      <c r="B2304" s="44" t="str">
        <f>VLOOKUP(A2304,'CENTROS DE COSTOS'!A:D,2,0)</f>
        <v>0036-0005</v>
      </c>
      <c r="C2304" s="44" t="str">
        <f>VLOOKUP(A2304,'CENTROS DE COSTOS'!A:D,3,0)</f>
        <v>Wompi Noroccidente</v>
      </c>
      <c r="D2304" s="44">
        <v>5088</v>
      </c>
      <c r="E2304" s="44">
        <v>2944449</v>
      </c>
      <c r="F2304" s="44">
        <v>21965</v>
      </c>
      <c r="G2304" s="44" t="s">
        <v>35</v>
      </c>
      <c r="H2304" s="44" t="s">
        <v>122</v>
      </c>
      <c r="I2304" s="44" t="s">
        <v>157</v>
      </c>
      <c r="J2304" s="44" t="s">
        <v>10342</v>
      </c>
      <c r="K2304" s="44" t="s">
        <v>1174</v>
      </c>
      <c r="L2304" s="44" t="s">
        <v>10343</v>
      </c>
      <c r="M2304" s="52">
        <v>45958.373611111114</v>
      </c>
      <c r="N2304" s="52">
        <v>45961.62222222222</v>
      </c>
      <c r="O2304" s="44" t="s">
        <v>37</v>
      </c>
      <c r="P2304" s="44" t="s">
        <v>37</v>
      </c>
      <c r="Q2304" s="44" t="s">
        <v>3805</v>
      </c>
      <c r="R2304" s="44" t="s">
        <v>3806</v>
      </c>
      <c r="S2304" s="44" t="s">
        <v>10344</v>
      </c>
      <c r="T2304" s="44" t="s">
        <v>1178</v>
      </c>
      <c r="U2304" s="44">
        <v>64</v>
      </c>
      <c r="V2304" s="44" t="s">
        <v>42</v>
      </c>
      <c r="W2304" s="44" t="str">
        <f>VLOOKUP(D2304,TIPOLOGIA!A:F,6,0)</f>
        <v>TERRESTRE</v>
      </c>
      <c r="X2304" s="44" t="s">
        <v>1751</v>
      </c>
      <c r="Y2304" s="44">
        <v>1</v>
      </c>
      <c r="Z2304" s="63">
        <f>IF(T2304="SOPORTE_TELEFÓNICO",'TARIFAS 2025'!$B$14,IF(V2304="PRINCIPAL",'TARIFAS 2025'!$B$11,IF(V2304="INTERMEDIA",'TARIFAS 2025'!$C$11,IF(V2304="LEJANA",'TARIFAS 2025'!$D$11))))</f>
        <v>31419</v>
      </c>
      <c r="AA2304" s="63">
        <f t="shared" si="38"/>
        <v>31419</v>
      </c>
    </row>
    <row r="2305" spans="1:27" s="35" customFormat="1">
      <c r="A2305" s="44" t="s">
        <v>90</v>
      </c>
      <c r="B2305" s="44" t="str">
        <f>VLOOKUP(A2305,'CENTROS DE COSTOS'!A:D,2,0)</f>
        <v>0036-0005</v>
      </c>
      <c r="C2305" s="44" t="str">
        <f>VLOOKUP(A2305,'CENTROS DE COSTOS'!A:D,3,0)</f>
        <v>Wompi Noroccidente</v>
      </c>
      <c r="D2305" s="44">
        <v>5631</v>
      </c>
      <c r="E2305" s="44">
        <v>2945240</v>
      </c>
      <c r="F2305" s="44">
        <v>79446</v>
      </c>
      <c r="G2305" s="44" t="s">
        <v>35</v>
      </c>
      <c r="H2305" s="44" t="s">
        <v>122</v>
      </c>
      <c r="I2305" s="44" t="s">
        <v>216</v>
      </c>
      <c r="J2305" s="44" t="s">
        <v>10345</v>
      </c>
      <c r="K2305" s="44" t="s">
        <v>1174</v>
      </c>
      <c r="L2305" s="44" t="s">
        <v>10346</v>
      </c>
      <c r="M2305" s="52">
        <v>45958.415972222225</v>
      </c>
      <c r="N2305" s="52">
        <v>45961.623611111114</v>
      </c>
      <c r="O2305" s="44" t="s">
        <v>37</v>
      </c>
      <c r="P2305" s="44" t="s">
        <v>37</v>
      </c>
      <c r="Q2305" s="44" t="s">
        <v>3805</v>
      </c>
      <c r="R2305" s="44" t="s">
        <v>3806</v>
      </c>
      <c r="S2305" s="44" t="s">
        <v>10347</v>
      </c>
      <c r="T2305" s="44" t="s">
        <v>1178</v>
      </c>
      <c r="U2305" s="44">
        <v>16</v>
      </c>
      <c r="V2305" s="44" t="s">
        <v>42</v>
      </c>
      <c r="W2305" s="44" t="str">
        <f>VLOOKUP(D2305,TIPOLOGIA!A:F,6,0)</f>
        <v>TERRESTRE</v>
      </c>
      <c r="X2305" s="44" t="s">
        <v>3837</v>
      </c>
      <c r="Y2305" s="44">
        <v>1</v>
      </c>
      <c r="Z2305" s="63">
        <f>IF(T2305="SOPORTE_TELEFÓNICO",'TARIFAS 2025'!$B$14,IF(V2305="PRINCIPAL",'TARIFAS 2025'!$B$11,IF(V2305="INTERMEDIA",'TARIFAS 2025'!$C$11,IF(V2305="LEJANA",'TARIFAS 2025'!$D$11))))</f>
        <v>31419</v>
      </c>
      <c r="AA2305" s="63">
        <f t="shared" si="38"/>
        <v>31419</v>
      </c>
    </row>
    <row r="2306" spans="1:27" s="35" customFormat="1">
      <c r="A2306" s="44" t="s">
        <v>90</v>
      </c>
      <c r="B2306" s="44" t="str">
        <f>VLOOKUP(A2306,'CENTROS DE COSTOS'!A:D,2,0)</f>
        <v>0036-0005</v>
      </c>
      <c r="C2306" s="44" t="str">
        <f>VLOOKUP(A2306,'CENTROS DE COSTOS'!A:D,3,0)</f>
        <v>Wompi Noroccidente</v>
      </c>
      <c r="D2306" s="44">
        <v>5266</v>
      </c>
      <c r="E2306" s="44">
        <v>2946383</v>
      </c>
      <c r="F2306" s="44">
        <v>31766</v>
      </c>
      <c r="G2306" s="44" t="s">
        <v>35</v>
      </c>
      <c r="H2306" s="44" t="s">
        <v>122</v>
      </c>
      <c r="I2306" s="44" t="s">
        <v>182</v>
      </c>
      <c r="J2306" s="44" t="s">
        <v>10348</v>
      </c>
      <c r="K2306" s="44" t="s">
        <v>1174</v>
      </c>
      <c r="L2306" s="44" t="s">
        <v>10349</v>
      </c>
      <c r="M2306" s="52">
        <v>45958.484027777777</v>
      </c>
      <c r="N2306" s="52">
        <v>45961.624305555553</v>
      </c>
      <c r="O2306" s="44" t="s">
        <v>37</v>
      </c>
      <c r="P2306" s="44" t="s">
        <v>37</v>
      </c>
      <c r="Q2306" s="44" t="s">
        <v>3805</v>
      </c>
      <c r="R2306" s="44" t="s">
        <v>3806</v>
      </c>
      <c r="S2306" s="44" t="s">
        <v>10350</v>
      </c>
      <c r="T2306" s="44" t="s">
        <v>1178</v>
      </c>
      <c r="U2306" s="44">
        <v>48</v>
      </c>
      <c r="V2306" s="44" t="s">
        <v>42</v>
      </c>
      <c r="W2306" s="44" t="str">
        <f>VLOOKUP(D2306,TIPOLOGIA!A:F,6,0)</f>
        <v>TERRESTRE</v>
      </c>
      <c r="X2306" s="44" t="s">
        <v>3837</v>
      </c>
      <c r="Y2306" s="44">
        <v>1</v>
      </c>
      <c r="Z2306" s="63">
        <f>IF(T2306="SOPORTE_TELEFÓNICO",'TARIFAS 2025'!$B$14,IF(V2306="PRINCIPAL",'TARIFAS 2025'!$B$11,IF(V2306="INTERMEDIA",'TARIFAS 2025'!$C$11,IF(V2306="LEJANA",'TARIFAS 2025'!$D$11))))</f>
        <v>31419</v>
      </c>
      <c r="AA2306" s="63">
        <f t="shared" si="38"/>
        <v>31419</v>
      </c>
    </row>
    <row r="2307" spans="1:27" s="35" customFormat="1">
      <c r="A2307" s="44" t="s">
        <v>90</v>
      </c>
      <c r="B2307" s="44" t="str">
        <f>VLOOKUP(A2307,'CENTROS DE COSTOS'!A:D,2,0)</f>
        <v>0036-0005</v>
      </c>
      <c r="C2307" s="44" t="str">
        <f>VLOOKUP(A2307,'CENTROS DE COSTOS'!A:D,3,0)</f>
        <v>Wompi Noroccidente</v>
      </c>
      <c r="D2307" s="44">
        <v>5001</v>
      </c>
      <c r="E2307" s="44">
        <v>2946192</v>
      </c>
      <c r="F2307" s="44">
        <v>78404</v>
      </c>
      <c r="G2307" s="44" t="s">
        <v>35</v>
      </c>
      <c r="H2307" s="44" t="s">
        <v>122</v>
      </c>
      <c r="I2307" s="44" t="s">
        <v>90</v>
      </c>
      <c r="J2307" s="44" t="s">
        <v>10351</v>
      </c>
      <c r="K2307" s="44" t="s">
        <v>1174</v>
      </c>
      <c r="L2307" s="44" t="s">
        <v>10352</v>
      </c>
      <c r="M2307" s="52">
        <v>45958.476388888892</v>
      </c>
      <c r="N2307" s="52">
        <v>45961.624305555553</v>
      </c>
      <c r="O2307" s="44" t="s">
        <v>37</v>
      </c>
      <c r="P2307" s="44" t="s">
        <v>37</v>
      </c>
      <c r="Q2307" s="44" t="s">
        <v>3805</v>
      </c>
      <c r="R2307" s="44" t="s">
        <v>3806</v>
      </c>
      <c r="S2307" s="44" t="s">
        <v>10353</v>
      </c>
      <c r="T2307" s="44" t="s">
        <v>1178</v>
      </c>
      <c r="U2307" s="44">
        <v>32</v>
      </c>
      <c r="V2307" s="44" t="s">
        <v>42</v>
      </c>
      <c r="W2307" s="44" t="str">
        <f>VLOOKUP(D2307,TIPOLOGIA!A:F,6,0)</f>
        <v>TERRESTRE</v>
      </c>
      <c r="X2307" s="44" t="s">
        <v>3837</v>
      </c>
      <c r="Y2307" s="44">
        <v>1</v>
      </c>
      <c r="Z2307" s="63">
        <f>IF(T2307="SOPORTE_TELEFÓNICO",'TARIFAS 2025'!$B$14,IF(V2307="PRINCIPAL",'TARIFAS 2025'!$B$11,IF(V2307="INTERMEDIA",'TARIFAS 2025'!$C$11,IF(V2307="LEJANA",'TARIFAS 2025'!$D$11))))</f>
        <v>31419</v>
      </c>
      <c r="AA2307" s="63">
        <f t="shared" si="38"/>
        <v>31419</v>
      </c>
    </row>
    <row r="2308" spans="1:27" s="35" customFormat="1">
      <c r="A2308" s="44" t="s">
        <v>90</v>
      </c>
      <c r="B2308" s="44" t="str">
        <f>VLOOKUP(A2308,'CENTROS DE COSTOS'!A:D,2,0)</f>
        <v>0036-0005</v>
      </c>
      <c r="C2308" s="44" t="str">
        <f>VLOOKUP(A2308,'CENTROS DE COSTOS'!A:D,3,0)</f>
        <v>Wompi Noroccidente</v>
      </c>
      <c r="D2308" s="44">
        <v>5631</v>
      </c>
      <c r="E2308" s="44">
        <v>2947106</v>
      </c>
      <c r="F2308" s="44">
        <v>37477</v>
      </c>
      <c r="G2308" s="44" t="s">
        <v>35</v>
      </c>
      <c r="H2308" s="44" t="s">
        <v>122</v>
      </c>
      <c r="I2308" s="44" t="s">
        <v>216</v>
      </c>
      <c r="J2308" s="44" t="s">
        <v>10354</v>
      </c>
      <c r="K2308" s="44" t="s">
        <v>1174</v>
      </c>
      <c r="L2308" s="44" t="s">
        <v>10355</v>
      </c>
      <c r="M2308" s="52">
        <v>45958.536111111112</v>
      </c>
      <c r="N2308" s="52">
        <v>45961.625</v>
      </c>
      <c r="O2308" s="44" t="s">
        <v>37</v>
      </c>
      <c r="P2308" s="44" t="s">
        <v>37</v>
      </c>
      <c r="Q2308" s="44" t="s">
        <v>3805</v>
      </c>
      <c r="R2308" s="44" t="s">
        <v>3806</v>
      </c>
      <c r="S2308" s="44" t="s">
        <v>10356</v>
      </c>
      <c r="T2308" s="44" t="s">
        <v>1178</v>
      </c>
      <c r="U2308" s="44">
        <v>64</v>
      </c>
      <c r="V2308" s="44" t="s">
        <v>42</v>
      </c>
      <c r="W2308" s="44" t="str">
        <f>VLOOKUP(D2308,TIPOLOGIA!A:F,6,0)</f>
        <v>TERRESTRE</v>
      </c>
      <c r="X2308" s="44" t="s">
        <v>3837</v>
      </c>
      <c r="Y2308" s="44">
        <v>1</v>
      </c>
      <c r="Z2308" s="63">
        <f>IF(T2308="SOPORTE_TELEFÓNICO",'TARIFAS 2025'!$B$14,IF(V2308="PRINCIPAL",'TARIFAS 2025'!$B$11,IF(V2308="INTERMEDIA",'TARIFAS 2025'!$C$11,IF(V2308="LEJANA",'TARIFAS 2025'!$D$11))))</f>
        <v>31419</v>
      </c>
      <c r="AA2308" s="63">
        <f t="shared" si="38"/>
        <v>31419</v>
      </c>
    </row>
    <row r="2309" spans="1:27" s="35" customFormat="1">
      <c r="A2309" s="44" t="s">
        <v>90</v>
      </c>
      <c r="B2309" s="44" t="str">
        <f>VLOOKUP(A2309,'CENTROS DE COSTOS'!A:D,2,0)</f>
        <v>0036-0005</v>
      </c>
      <c r="C2309" s="44" t="str">
        <f>VLOOKUP(A2309,'CENTROS DE COSTOS'!A:D,3,0)</f>
        <v>Wompi Noroccidente</v>
      </c>
      <c r="D2309" s="44">
        <v>5088</v>
      </c>
      <c r="E2309" s="44">
        <v>2948594</v>
      </c>
      <c r="F2309" s="44">
        <v>46209</v>
      </c>
      <c r="G2309" s="44" t="s">
        <v>35</v>
      </c>
      <c r="H2309" s="44" t="s">
        <v>122</v>
      </c>
      <c r="I2309" s="44" t="s">
        <v>157</v>
      </c>
      <c r="J2309" s="44" t="s">
        <v>10357</v>
      </c>
      <c r="K2309" s="44" t="s">
        <v>1174</v>
      </c>
      <c r="L2309" s="44" t="s">
        <v>10358</v>
      </c>
      <c r="M2309" s="52">
        <v>45958.666666666664</v>
      </c>
      <c r="N2309" s="52">
        <v>45961.625694444447</v>
      </c>
      <c r="O2309" s="44" t="s">
        <v>37</v>
      </c>
      <c r="P2309" s="44" t="s">
        <v>37</v>
      </c>
      <c r="Q2309" s="44" t="s">
        <v>3805</v>
      </c>
      <c r="R2309" s="44" t="s">
        <v>3806</v>
      </c>
      <c r="S2309" s="44" t="s">
        <v>10359</v>
      </c>
      <c r="T2309" s="44" t="s">
        <v>1178</v>
      </c>
      <c r="U2309" s="44">
        <v>64</v>
      </c>
      <c r="V2309" s="44" t="s">
        <v>42</v>
      </c>
      <c r="W2309" s="44" t="str">
        <f>VLOOKUP(D2309,TIPOLOGIA!A:F,6,0)</f>
        <v>TERRESTRE</v>
      </c>
      <c r="X2309" s="44" t="s">
        <v>3837</v>
      </c>
      <c r="Y2309" s="44">
        <v>1</v>
      </c>
      <c r="Z2309" s="63">
        <f>IF(T2309="SOPORTE_TELEFÓNICO",'TARIFAS 2025'!$B$14,IF(V2309="PRINCIPAL",'TARIFAS 2025'!$B$11,IF(V2309="INTERMEDIA",'TARIFAS 2025'!$C$11,IF(V2309="LEJANA",'TARIFAS 2025'!$D$11))))</f>
        <v>31419</v>
      </c>
      <c r="AA2309" s="63">
        <f t="shared" si="38"/>
        <v>31419</v>
      </c>
    </row>
    <row r="2310" spans="1:27" s="35" customFormat="1">
      <c r="A2310" s="44" t="s">
        <v>90</v>
      </c>
      <c r="B2310" s="44" t="str">
        <f>VLOOKUP(A2310,'CENTROS DE COSTOS'!A:D,2,0)</f>
        <v>0036-0005</v>
      </c>
      <c r="C2310" s="44" t="str">
        <f>VLOOKUP(A2310,'CENTROS DE COSTOS'!A:D,3,0)</f>
        <v>Wompi Noroccidente</v>
      </c>
      <c r="D2310" s="44">
        <v>5001</v>
      </c>
      <c r="E2310" s="44">
        <v>2953315</v>
      </c>
      <c r="F2310" s="44">
        <v>76866</v>
      </c>
      <c r="G2310" s="44" t="s">
        <v>35</v>
      </c>
      <c r="H2310" s="44" t="s">
        <v>122</v>
      </c>
      <c r="I2310" s="44" t="s">
        <v>90</v>
      </c>
      <c r="J2310" s="44" t="s">
        <v>10360</v>
      </c>
      <c r="K2310" s="44" t="s">
        <v>1174</v>
      </c>
      <c r="L2310" s="44" t="s">
        <v>10361</v>
      </c>
      <c r="M2310" s="52">
        <v>45959.505555555559</v>
      </c>
      <c r="N2310" s="52">
        <v>45961.626388888886</v>
      </c>
      <c r="O2310" s="44" t="s">
        <v>37</v>
      </c>
      <c r="P2310" s="44" t="s">
        <v>37</v>
      </c>
      <c r="Q2310" s="44" t="s">
        <v>3805</v>
      </c>
      <c r="R2310" s="44" t="s">
        <v>3806</v>
      </c>
      <c r="S2310" s="44" t="s">
        <v>10362</v>
      </c>
      <c r="T2310" s="44" t="s">
        <v>1178</v>
      </c>
      <c r="U2310" s="44">
        <v>24</v>
      </c>
      <c r="V2310" s="44" t="s">
        <v>42</v>
      </c>
      <c r="W2310" s="44" t="str">
        <f>VLOOKUP(D2310,TIPOLOGIA!A:F,6,0)</f>
        <v>TERRESTRE</v>
      </c>
      <c r="X2310" s="44" t="s">
        <v>3837</v>
      </c>
      <c r="Y2310" s="44">
        <v>1</v>
      </c>
      <c r="Z2310" s="63">
        <f>IF(T2310="SOPORTE_TELEFÓNICO",'TARIFAS 2025'!$B$14,IF(V2310="PRINCIPAL",'TARIFAS 2025'!$B$11,IF(V2310="INTERMEDIA",'TARIFAS 2025'!$C$11,IF(V2310="LEJANA",'TARIFAS 2025'!$D$11))))</f>
        <v>31419</v>
      </c>
      <c r="AA2310" s="63">
        <f t="shared" si="38"/>
        <v>31419</v>
      </c>
    </row>
    <row r="2311" spans="1:27" s="35" customFormat="1">
      <c r="A2311" s="44" t="s">
        <v>90</v>
      </c>
      <c r="B2311" s="44" t="str">
        <f>VLOOKUP(A2311,'CENTROS DE COSTOS'!A:D,2,0)</f>
        <v>0036-0005</v>
      </c>
      <c r="C2311" s="44" t="str">
        <f>VLOOKUP(A2311,'CENTROS DE COSTOS'!A:D,3,0)</f>
        <v>Wompi Noroccidente</v>
      </c>
      <c r="D2311" s="44">
        <v>5360</v>
      </c>
      <c r="E2311" s="44">
        <v>2953527</v>
      </c>
      <c r="F2311" s="44">
        <v>77826</v>
      </c>
      <c r="G2311" s="44" t="s">
        <v>35</v>
      </c>
      <c r="H2311" s="44" t="s">
        <v>122</v>
      </c>
      <c r="I2311" s="44" t="s">
        <v>192</v>
      </c>
      <c r="J2311" s="44" t="s">
        <v>10363</v>
      </c>
      <c r="K2311" s="44" t="s">
        <v>1174</v>
      </c>
      <c r="L2311" s="44" t="s">
        <v>10364</v>
      </c>
      <c r="M2311" s="52">
        <v>45959.525000000001</v>
      </c>
      <c r="N2311" s="52">
        <v>45961.627083333333</v>
      </c>
      <c r="O2311" s="44" t="s">
        <v>37</v>
      </c>
      <c r="P2311" s="44" t="s">
        <v>37</v>
      </c>
      <c r="Q2311" s="44" t="s">
        <v>3805</v>
      </c>
      <c r="R2311" s="44" t="s">
        <v>3806</v>
      </c>
      <c r="S2311" s="44" t="s">
        <v>10365</v>
      </c>
      <c r="T2311" s="44" t="s">
        <v>1178</v>
      </c>
      <c r="U2311" s="44">
        <v>48</v>
      </c>
      <c r="V2311" s="44" t="s">
        <v>42</v>
      </c>
      <c r="W2311" s="44" t="str">
        <f>VLOOKUP(D2311,TIPOLOGIA!A:F,6,0)</f>
        <v>TERRESTRE</v>
      </c>
      <c r="X2311" s="44" t="s">
        <v>3837</v>
      </c>
      <c r="Y2311" s="44">
        <v>1</v>
      </c>
      <c r="Z2311" s="63">
        <f>IF(T2311="SOPORTE_TELEFÓNICO",'TARIFAS 2025'!$B$14,IF(V2311="PRINCIPAL",'TARIFAS 2025'!$B$11,IF(V2311="INTERMEDIA",'TARIFAS 2025'!$C$11,IF(V2311="LEJANA",'TARIFAS 2025'!$D$11))))</f>
        <v>31419</v>
      </c>
      <c r="AA2311" s="63">
        <f t="shared" si="38"/>
        <v>31419</v>
      </c>
    </row>
    <row r="2312" spans="1:27" s="35" customFormat="1">
      <c r="A2312" s="44" t="s">
        <v>90</v>
      </c>
      <c r="B2312" s="44" t="str">
        <f>VLOOKUP(A2312,'CENTROS DE COSTOS'!A:D,2,0)</f>
        <v>0036-0005</v>
      </c>
      <c r="C2312" s="44" t="str">
        <f>VLOOKUP(A2312,'CENTROS DE COSTOS'!A:D,3,0)</f>
        <v>Wompi Noroccidente</v>
      </c>
      <c r="D2312" s="44">
        <v>5360</v>
      </c>
      <c r="E2312" s="44">
        <v>2953497</v>
      </c>
      <c r="F2312" s="44">
        <v>26438</v>
      </c>
      <c r="G2312" s="44" t="s">
        <v>35</v>
      </c>
      <c r="H2312" s="44" t="s">
        <v>122</v>
      </c>
      <c r="I2312" s="44" t="s">
        <v>192</v>
      </c>
      <c r="J2312" s="44" t="s">
        <v>10366</v>
      </c>
      <c r="K2312" s="44" t="s">
        <v>1174</v>
      </c>
      <c r="L2312" s="44" t="s">
        <v>10367</v>
      </c>
      <c r="M2312" s="52">
        <v>45959.54791666667</v>
      </c>
      <c r="N2312" s="52">
        <v>45961.62777777778</v>
      </c>
      <c r="O2312" s="44" t="s">
        <v>37</v>
      </c>
      <c r="P2312" s="44" t="s">
        <v>37</v>
      </c>
      <c r="Q2312" s="44" t="s">
        <v>3805</v>
      </c>
      <c r="R2312" s="44" t="s">
        <v>3806</v>
      </c>
      <c r="S2312" s="44" t="s">
        <v>10368</v>
      </c>
      <c r="T2312" s="44" t="s">
        <v>1178</v>
      </c>
      <c r="U2312" s="44">
        <v>64</v>
      </c>
      <c r="V2312" s="44" t="s">
        <v>42</v>
      </c>
      <c r="W2312" s="44" t="str">
        <f>VLOOKUP(D2312,TIPOLOGIA!A:F,6,0)</f>
        <v>TERRESTRE</v>
      </c>
      <c r="X2312" s="44" t="s">
        <v>3837</v>
      </c>
      <c r="Y2312" s="44">
        <v>1</v>
      </c>
      <c r="Z2312" s="63">
        <f>IF(T2312="SOPORTE_TELEFÓNICO",'TARIFAS 2025'!$B$14,IF(V2312="PRINCIPAL",'TARIFAS 2025'!$B$11,IF(V2312="INTERMEDIA",'TARIFAS 2025'!$C$11,IF(V2312="LEJANA",'TARIFAS 2025'!$D$11))))</f>
        <v>31419</v>
      </c>
      <c r="AA2312" s="63">
        <f t="shared" si="38"/>
        <v>31419</v>
      </c>
    </row>
    <row r="2313" spans="1:27" s="35" customFormat="1">
      <c r="A2313" s="44" t="s">
        <v>90</v>
      </c>
      <c r="B2313" s="44" t="str">
        <f>VLOOKUP(A2313,'CENTROS DE COSTOS'!A:D,2,0)</f>
        <v>0036-0005</v>
      </c>
      <c r="C2313" s="44" t="str">
        <f>VLOOKUP(A2313,'CENTROS DE COSTOS'!A:D,3,0)</f>
        <v>Wompi Noroccidente</v>
      </c>
      <c r="D2313" s="44">
        <v>5001</v>
      </c>
      <c r="E2313" s="44">
        <v>2953655</v>
      </c>
      <c r="F2313" s="44">
        <v>73915</v>
      </c>
      <c r="G2313" s="44" t="s">
        <v>35</v>
      </c>
      <c r="H2313" s="44" t="s">
        <v>122</v>
      </c>
      <c r="I2313" s="44" t="s">
        <v>90</v>
      </c>
      <c r="J2313" s="44" t="s">
        <v>10369</v>
      </c>
      <c r="K2313" s="44" t="s">
        <v>1174</v>
      </c>
      <c r="L2313" s="44" t="s">
        <v>10370</v>
      </c>
      <c r="M2313" s="52">
        <v>45959.570833333331</v>
      </c>
      <c r="N2313" s="52">
        <v>45961.628472222219</v>
      </c>
      <c r="O2313" s="44" t="s">
        <v>37</v>
      </c>
      <c r="P2313" s="44" t="s">
        <v>37</v>
      </c>
      <c r="Q2313" s="44" t="s">
        <v>3805</v>
      </c>
      <c r="R2313" s="44" t="s">
        <v>3806</v>
      </c>
      <c r="S2313" s="44" t="s">
        <v>10371</v>
      </c>
      <c r="T2313" s="44" t="s">
        <v>1178</v>
      </c>
      <c r="U2313" s="44">
        <v>56</v>
      </c>
      <c r="V2313" s="44" t="s">
        <v>42</v>
      </c>
      <c r="W2313" s="44" t="str">
        <f>VLOOKUP(D2313,TIPOLOGIA!A:F,6,0)</f>
        <v>TERRESTRE</v>
      </c>
      <c r="X2313" s="44" t="s">
        <v>3837</v>
      </c>
      <c r="Y2313" s="44">
        <v>1</v>
      </c>
      <c r="Z2313" s="63">
        <f>IF(T2313="SOPORTE_TELEFÓNICO",'TARIFAS 2025'!$B$14,IF(V2313="PRINCIPAL",'TARIFAS 2025'!$B$11,IF(V2313="INTERMEDIA",'TARIFAS 2025'!$C$11,IF(V2313="LEJANA",'TARIFAS 2025'!$D$11))))</f>
        <v>31419</v>
      </c>
      <c r="AA2313" s="63">
        <f t="shared" si="38"/>
        <v>31419</v>
      </c>
    </row>
    <row r="2314" spans="1:27" s="35" customFormat="1">
      <c r="A2314" s="44" t="s">
        <v>87</v>
      </c>
      <c r="B2314" s="44" t="str">
        <f>VLOOKUP(A2314,'CENTROS DE COSTOS'!A:D,2,0)</f>
        <v>0036-0006</v>
      </c>
      <c r="C2314" s="44" t="str">
        <f>VLOOKUP(A2314,'CENTROS DE COSTOS'!A:D,3,0)</f>
        <v>Wompi Oriente</v>
      </c>
      <c r="D2314" s="44">
        <v>73268</v>
      </c>
      <c r="E2314" s="44">
        <v>2961331</v>
      </c>
      <c r="F2314" s="44">
        <v>58690</v>
      </c>
      <c r="G2314" s="44" t="s">
        <v>35</v>
      </c>
      <c r="H2314" s="44" t="s">
        <v>1058</v>
      </c>
      <c r="I2314" s="44" t="s">
        <v>1073</v>
      </c>
      <c r="J2314" s="44" t="s">
        <v>10372</v>
      </c>
      <c r="K2314" s="44" t="s">
        <v>1174</v>
      </c>
      <c r="L2314" s="44" t="s">
        <v>10373</v>
      </c>
      <c r="M2314" s="52">
        <v>45961.333333333336</v>
      </c>
      <c r="N2314" s="52">
        <v>45961.630555555559</v>
      </c>
      <c r="O2314" s="44" t="s">
        <v>37</v>
      </c>
      <c r="P2314" s="44" t="s">
        <v>37</v>
      </c>
      <c r="Q2314" s="44" t="s">
        <v>8322</v>
      </c>
      <c r="R2314" s="44" t="s">
        <v>8323</v>
      </c>
      <c r="S2314" s="44" t="s">
        <v>10374</v>
      </c>
      <c r="T2314" s="44" t="s">
        <v>2013</v>
      </c>
      <c r="U2314" s="44"/>
      <c r="V2314" s="44" t="s">
        <v>43</v>
      </c>
      <c r="W2314" s="44" t="str">
        <f>VLOOKUP(D2314,TIPOLOGIA!A:F,6,0)</f>
        <v>TERRESTRE</v>
      </c>
      <c r="X2314" s="44" t="s">
        <v>3837</v>
      </c>
      <c r="Y2314" s="44">
        <v>0</v>
      </c>
      <c r="Z2314" s="63">
        <f>IF(T2314="SOPORTE_TELEFÓNICO",'TARIFAS 2025'!$B$14,IF(V2314="PRINCIPAL",'TARIFAS 2025'!$B$11,IF(V2314="INTERMEDIA",'TARIFAS 2025'!$C$11,IF(V2314="LEJANA",'TARIFAS 2025'!$D$11))))</f>
        <v>22000</v>
      </c>
      <c r="AA2314" s="63">
        <f>Z2314</f>
        <v>22000</v>
      </c>
    </row>
    <row r="2315" spans="1:27" s="35" customFormat="1">
      <c r="A2315" s="44" t="s">
        <v>87</v>
      </c>
      <c r="B2315" s="44" t="str">
        <f>VLOOKUP(A2315,'CENTROS DE COSTOS'!A:D,2,0)</f>
        <v>0036-0006</v>
      </c>
      <c r="C2315" s="44" t="str">
        <f>VLOOKUP(A2315,'CENTROS DE COSTOS'!A:D,3,0)</f>
        <v>Wompi Oriente</v>
      </c>
      <c r="D2315" s="44">
        <v>73001</v>
      </c>
      <c r="E2315" s="44">
        <v>2958574</v>
      </c>
      <c r="F2315" s="44">
        <v>80821</v>
      </c>
      <c r="G2315" s="44" t="s">
        <v>35</v>
      </c>
      <c r="H2315" s="44" t="s">
        <v>1058</v>
      </c>
      <c r="I2315" s="44" t="s">
        <v>87</v>
      </c>
      <c r="J2315" s="44" t="s">
        <v>10375</v>
      </c>
      <c r="K2315" s="44" t="s">
        <v>1174</v>
      </c>
      <c r="L2315" s="44" t="s">
        <v>10376</v>
      </c>
      <c r="M2315" s="52">
        <v>45960.486111111109</v>
      </c>
      <c r="N2315" s="52">
        <v>45961.635416666664</v>
      </c>
      <c r="O2315" s="44" t="s">
        <v>37</v>
      </c>
      <c r="P2315" s="44" t="s">
        <v>37</v>
      </c>
      <c r="Q2315" s="44" t="s">
        <v>3805</v>
      </c>
      <c r="R2315" s="44" t="s">
        <v>3806</v>
      </c>
      <c r="S2315" s="44" t="s">
        <v>10377</v>
      </c>
      <c r="T2315" s="44" t="s">
        <v>1178</v>
      </c>
      <c r="U2315" s="44">
        <v>16</v>
      </c>
      <c r="V2315" s="44" t="s">
        <v>42</v>
      </c>
      <c r="W2315" s="44" t="str">
        <f>VLOOKUP(D2315,TIPOLOGIA!A:F,6,0)</f>
        <v>TERRESTRE</v>
      </c>
      <c r="X2315" s="44" t="s">
        <v>8802</v>
      </c>
      <c r="Y2315" s="44">
        <v>1</v>
      </c>
      <c r="Z2315" s="63">
        <f>IF(T2315="SOPORTE_TELEFÓNICO",'TARIFAS 2025'!$B$14,IF(V2315="PRINCIPAL",'TARIFAS 2025'!$B$11,IF(V2315="INTERMEDIA",'TARIFAS 2025'!$C$11,IF(V2315="LEJANA",'TARIFAS 2025'!$D$11))))</f>
        <v>31419</v>
      </c>
      <c r="AA2315" s="63">
        <f t="shared" si="38"/>
        <v>31419</v>
      </c>
    </row>
    <row r="2316" spans="1:27" s="35" customFormat="1">
      <c r="A2316" s="44" t="s">
        <v>98</v>
      </c>
      <c r="B2316" s="44" t="str">
        <f>VLOOKUP(A2316,'CENTROS DE COSTOS'!A:D,2,0)</f>
        <v>0036-0007</v>
      </c>
      <c r="C2316" s="44" t="str">
        <f>VLOOKUP(A2316,'CENTROS DE COSTOS'!A:D,3,0)</f>
        <v>Wompi Santander</v>
      </c>
      <c r="D2316" s="44">
        <v>15759</v>
      </c>
      <c r="E2316" s="44">
        <v>2960941</v>
      </c>
      <c r="F2316" s="44">
        <v>50344</v>
      </c>
      <c r="G2316" s="44" t="s">
        <v>35</v>
      </c>
      <c r="H2316" s="44" t="s">
        <v>324</v>
      </c>
      <c r="I2316" s="44" t="s">
        <v>414</v>
      </c>
      <c r="J2316" s="44" t="s">
        <v>10378</v>
      </c>
      <c r="K2316" s="44" t="s">
        <v>1174</v>
      </c>
      <c r="L2316" s="44" t="s">
        <v>10379</v>
      </c>
      <c r="M2316" s="52">
        <v>45961.333333333336</v>
      </c>
      <c r="N2316" s="52">
        <v>45961.636805555558</v>
      </c>
      <c r="O2316" s="44" t="s">
        <v>37</v>
      </c>
      <c r="P2316" s="44" t="s">
        <v>37</v>
      </c>
      <c r="Q2316" s="44" t="s">
        <v>8322</v>
      </c>
      <c r="R2316" s="44" t="s">
        <v>8323</v>
      </c>
      <c r="S2316" s="44" t="s">
        <v>10380</v>
      </c>
      <c r="T2316" s="44" t="s">
        <v>2013</v>
      </c>
      <c r="U2316" s="44"/>
      <c r="V2316" s="44" t="s">
        <v>43</v>
      </c>
      <c r="W2316" s="44" t="str">
        <f>VLOOKUP(D2316,TIPOLOGIA!A:F,6,0)</f>
        <v>TERRESTRE</v>
      </c>
      <c r="X2316" s="44" t="s">
        <v>2253</v>
      </c>
      <c r="Y2316" s="44">
        <v>0</v>
      </c>
      <c r="Z2316" s="63">
        <f>IF(T2316="SOPORTE_TELEFÓNICO",'TARIFAS 2025'!$B$14,IF(V2316="PRINCIPAL",'TARIFAS 2025'!$B$11,IF(V2316="INTERMEDIA",'TARIFAS 2025'!$C$11,IF(V2316="LEJANA",'TARIFAS 2025'!$D$11))))</f>
        <v>22000</v>
      </c>
      <c r="AA2316" s="63">
        <f t="shared" ref="AA2316:AA2318" si="39">Z2316</f>
        <v>22000</v>
      </c>
    </row>
    <row r="2317" spans="1:27" s="35" customFormat="1">
      <c r="A2317" s="44" t="s">
        <v>98</v>
      </c>
      <c r="B2317" s="44" t="str">
        <f>VLOOKUP(A2317,'CENTROS DE COSTOS'!A:D,2,0)</f>
        <v>0036-0007</v>
      </c>
      <c r="C2317" s="44" t="str">
        <f>VLOOKUP(A2317,'CENTROS DE COSTOS'!A:D,3,0)</f>
        <v>Wompi Santander</v>
      </c>
      <c r="D2317" s="44">
        <v>15322</v>
      </c>
      <c r="E2317" s="44">
        <v>2960367</v>
      </c>
      <c r="F2317" s="44">
        <v>43325</v>
      </c>
      <c r="G2317" s="44" t="s">
        <v>35</v>
      </c>
      <c r="H2317" s="44" t="s">
        <v>324</v>
      </c>
      <c r="I2317" s="44" t="s">
        <v>363</v>
      </c>
      <c r="J2317" s="44" t="s">
        <v>10381</v>
      </c>
      <c r="K2317" s="44" t="s">
        <v>1174</v>
      </c>
      <c r="L2317" s="44" t="s">
        <v>10382</v>
      </c>
      <c r="M2317" s="52">
        <v>45960.671527777777</v>
      </c>
      <c r="N2317" s="52">
        <v>45961.63958333333</v>
      </c>
      <c r="O2317" s="44" t="s">
        <v>37</v>
      </c>
      <c r="P2317" s="44" t="s">
        <v>37</v>
      </c>
      <c r="Q2317" s="44" t="s">
        <v>8322</v>
      </c>
      <c r="R2317" s="44" t="s">
        <v>8323</v>
      </c>
      <c r="S2317" s="44" t="s">
        <v>10380</v>
      </c>
      <c r="T2317" s="44" t="s">
        <v>2013</v>
      </c>
      <c r="U2317" s="44"/>
      <c r="V2317" s="44" t="s">
        <v>43</v>
      </c>
      <c r="W2317" s="44" t="str">
        <f>VLOOKUP(D2317,TIPOLOGIA!A:F,6,0)</f>
        <v>TERRESTRE</v>
      </c>
      <c r="X2317" s="44" t="s">
        <v>8802</v>
      </c>
      <c r="Y2317" s="44">
        <v>0</v>
      </c>
      <c r="Z2317" s="63">
        <f>IF(T2317="SOPORTE_TELEFÓNICO",'TARIFAS 2025'!$B$14,IF(V2317="PRINCIPAL",'TARIFAS 2025'!$B$11,IF(V2317="INTERMEDIA",'TARIFAS 2025'!$C$11,IF(V2317="LEJANA",'TARIFAS 2025'!$D$11))))</f>
        <v>22000</v>
      </c>
      <c r="AA2317" s="63">
        <f t="shared" si="39"/>
        <v>22000</v>
      </c>
    </row>
    <row r="2318" spans="1:27" s="35" customFormat="1">
      <c r="A2318" s="44" t="s">
        <v>73</v>
      </c>
      <c r="B2318" s="44" t="str">
        <f>VLOOKUP(A2318,'CENTROS DE COSTOS'!A:D,2,0)</f>
        <v>0036-0004</v>
      </c>
      <c r="C2318" s="44" t="str">
        <f>VLOOKUP(A2318,'CENTROS DE COSTOS'!A:D,3,0)</f>
        <v>Wompi Centro</v>
      </c>
      <c r="D2318" s="44">
        <v>25279</v>
      </c>
      <c r="E2318" s="44">
        <v>2960017</v>
      </c>
      <c r="F2318" s="44">
        <v>81209</v>
      </c>
      <c r="G2318" s="44" t="s">
        <v>35</v>
      </c>
      <c r="H2318" s="44" t="s">
        <v>620</v>
      </c>
      <c r="I2318" s="44" t="s">
        <v>650</v>
      </c>
      <c r="J2318" s="44" t="s">
        <v>10383</v>
      </c>
      <c r="K2318" s="44" t="s">
        <v>1174</v>
      </c>
      <c r="L2318" s="44" t="s">
        <v>10384</v>
      </c>
      <c r="M2318" s="52">
        <v>45960.634027777778</v>
      </c>
      <c r="N2318" s="52">
        <v>45961.643055555556</v>
      </c>
      <c r="O2318" s="44" t="s">
        <v>37</v>
      </c>
      <c r="P2318" s="44" t="s">
        <v>37</v>
      </c>
      <c r="Q2318" s="44" t="s">
        <v>8322</v>
      </c>
      <c r="R2318" s="44" t="s">
        <v>8323</v>
      </c>
      <c r="S2318" s="44" t="s">
        <v>10380</v>
      </c>
      <c r="T2318" s="44" t="s">
        <v>2013</v>
      </c>
      <c r="U2318" s="44"/>
      <c r="V2318" s="44" t="s">
        <v>43</v>
      </c>
      <c r="W2318" s="44" t="str">
        <f>VLOOKUP(D2318,TIPOLOGIA!A:F,6,0)</f>
        <v>TERRESTRE</v>
      </c>
      <c r="X2318" s="44" t="s">
        <v>8802</v>
      </c>
      <c r="Y2318" s="44">
        <v>0</v>
      </c>
      <c r="Z2318" s="63">
        <f>IF(T2318="SOPORTE_TELEFÓNICO",'TARIFAS 2025'!$B$14,IF(V2318="PRINCIPAL",'TARIFAS 2025'!$B$11,IF(V2318="INTERMEDIA",'TARIFAS 2025'!$C$11,IF(V2318="LEJANA",'TARIFAS 2025'!$D$11))))</f>
        <v>22000</v>
      </c>
      <c r="AA2318" s="63">
        <f t="shared" si="39"/>
        <v>22000</v>
      </c>
    </row>
    <row r="2319" spans="1:27" s="35" customFormat="1">
      <c r="A2319" s="44" t="s">
        <v>83</v>
      </c>
      <c r="B2319" s="44" t="str">
        <f>VLOOKUP(A2319,'CENTROS DE COSTOS'!A:D,2,0)</f>
        <v>0036-0007</v>
      </c>
      <c r="C2319" s="44" t="str">
        <f>VLOOKUP(A2319,'CENTROS DE COSTOS'!A:D,3,0)</f>
        <v>Wompi Santander</v>
      </c>
      <c r="D2319" s="44">
        <v>54001</v>
      </c>
      <c r="E2319" s="44">
        <v>2958127</v>
      </c>
      <c r="F2319" s="44">
        <v>78346</v>
      </c>
      <c r="G2319" s="44" t="s">
        <v>35</v>
      </c>
      <c r="H2319" s="44" t="s">
        <v>893</v>
      </c>
      <c r="I2319" s="44" t="s">
        <v>83</v>
      </c>
      <c r="J2319" s="44" t="s">
        <v>10385</v>
      </c>
      <c r="K2319" s="44" t="s">
        <v>1174</v>
      </c>
      <c r="L2319" s="44" t="s">
        <v>10386</v>
      </c>
      <c r="M2319" s="52">
        <v>45960.447916666664</v>
      </c>
      <c r="N2319" s="52">
        <v>45961.643750000003</v>
      </c>
      <c r="O2319" s="44" t="s">
        <v>37</v>
      </c>
      <c r="P2319" s="44" t="s">
        <v>37</v>
      </c>
      <c r="Q2319" s="44" t="s">
        <v>3805</v>
      </c>
      <c r="R2319" s="44" t="s">
        <v>3806</v>
      </c>
      <c r="S2319" s="44" t="s">
        <v>10387</v>
      </c>
      <c r="T2319" s="44" t="s">
        <v>1178</v>
      </c>
      <c r="U2319" s="44">
        <v>24</v>
      </c>
      <c r="V2319" s="44" t="s">
        <v>42</v>
      </c>
      <c r="W2319" s="44" t="str">
        <f>VLOOKUP(D2319,TIPOLOGIA!A:F,6,0)</f>
        <v>TERRESTRE</v>
      </c>
      <c r="X2319" s="44" t="s">
        <v>8802</v>
      </c>
      <c r="Y2319" s="44">
        <v>1</v>
      </c>
      <c r="Z2319" s="63">
        <f>IF(T2319="SOPORTE_TELEFÓNICO",'TARIFAS 2025'!$B$14,IF(V2319="PRINCIPAL",'TARIFAS 2025'!$B$11,IF(V2319="INTERMEDIA",'TARIFAS 2025'!$C$11,IF(V2319="LEJANA",'TARIFAS 2025'!$D$11))))</f>
        <v>31419</v>
      </c>
      <c r="AA2319" s="63">
        <f t="shared" si="38"/>
        <v>31419</v>
      </c>
    </row>
    <row r="2320" spans="1:27" s="35" customFormat="1">
      <c r="A2320" s="44" t="s">
        <v>100</v>
      </c>
      <c r="B2320" s="44" t="str">
        <f>VLOOKUP(A2320,'CENTROS DE COSTOS'!A:D,2,0)</f>
        <v>0036-0006</v>
      </c>
      <c r="C2320" s="44" t="str">
        <f>VLOOKUP(A2320,'CENTROS DE COSTOS'!A:D,3,0)</f>
        <v>Wompi Oriente</v>
      </c>
      <c r="D2320" s="44">
        <v>50001</v>
      </c>
      <c r="E2320" s="44">
        <v>2958465</v>
      </c>
      <c r="F2320" s="44">
        <v>69697</v>
      </c>
      <c r="G2320" s="44" t="s">
        <v>35</v>
      </c>
      <c r="H2320" s="44" t="s">
        <v>816</v>
      </c>
      <c r="I2320" s="44" t="s">
        <v>100</v>
      </c>
      <c r="J2320" s="44" t="s">
        <v>10388</v>
      </c>
      <c r="K2320" s="44" t="s">
        <v>1174</v>
      </c>
      <c r="L2320" s="44" t="s">
        <v>10389</v>
      </c>
      <c r="M2320" s="52">
        <v>45960.474999999999</v>
      </c>
      <c r="N2320" s="52">
        <v>45961.649305555555</v>
      </c>
      <c r="O2320" s="44" t="s">
        <v>37</v>
      </c>
      <c r="P2320" s="44" t="s">
        <v>37</v>
      </c>
      <c r="Q2320" s="44" t="s">
        <v>3805</v>
      </c>
      <c r="R2320" s="44" t="s">
        <v>3806</v>
      </c>
      <c r="S2320" s="44" t="s">
        <v>10390</v>
      </c>
      <c r="T2320" s="44" t="s">
        <v>1178</v>
      </c>
      <c r="U2320" s="44">
        <v>32</v>
      </c>
      <c r="V2320" s="44" t="s">
        <v>42</v>
      </c>
      <c r="W2320" s="44" t="str">
        <f>VLOOKUP(D2320,TIPOLOGIA!A:F,6,0)</f>
        <v>TERRESTRE</v>
      </c>
      <c r="X2320" s="44" t="s">
        <v>1286</v>
      </c>
      <c r="Y2320" s="44">
        <v>1</v>
      </c>
      <c r="Z2320" s="63">
        <f>IF(T2320="SOPORTE_TELEFÓNICO",'TARIFAS 2025'!$B$14,IF(V2320="PRINCIPAL",'TARIFAS 2025'!$B$11,IF(V2320="INTERMEDIA",'TARIFAS 2025'!$C$11,IF(V2320="LEJANA",'TARIFAS 2025'!$D$11))))</f>
        <v>31419</v>
      </c>
      <c r="AA2320" s="63">
        <f t="shared" si="38"/>
        <v>31419</v>
      </c>
    </row>
    <row r="2321" spans="1:27" s="35" customFormat="1">
      <c r="A2321" s="44" t="s">
        <v>94</v>
      </c>
      <c r="B2321" s="44" t="str">
        <f>VLOOKUP(A2321,'CENTROS DE COSTOS'!A:D,2,0)</f>
        <v>0036-0002</v>
      </c>
      <c r="C2321" s="44" t="str">
        <f>VLOOKUP(A2321,'CENTROS DE COSTOS'!A:D,3,0)</f>
        <v>Wompi Eje Cafetero</v>
      </c>
      <c r="D2321" s="44">
        <v>76736</v>
      </c>
      <c r="E2321" s="44">
        <v>2959560</v>
      </c>
      <c r="F2321" s="44">
        <v>38317</v>
      </c>
      <c r="G2321" s="44" t="s">
        <v>35</v>
      </c>
      <c r="H2321" s="44" t="s">
        <v>1103</v>
      </c>
      <c r="I2321" s="44" t="s">
        <v>1128</v>
      </c>
      <c r="J2321" s="44" t="s">
        <v>10391</v>
      </c>
      <c r="K2321" s="44" t="s">
        <v>1174</v>
      </c>
      <c r="L2321" s="44" t="s">
        <v>10392</v>
      </c>
      <c r="M2321" s="52">
        <v>45960.602083333331</v>
      </c>
      <c r="N2321" s="52">
        <v>45961.652777777781</v>
      </c>
      <c r="O2321" s="44" t="s">
        <v>37</v>
      </c>
      <c r="P2321" s="44" t="s">
        <v>37</v>
      </c>
      <c r="Q2321" s="44" t="s">
        <v>8322</v>
      </c>
      <c r="R2321" s="44" t="s">
        <v>8323</v>
      </c>
      <c r="S2321" s="44" t="s">
        <v>10380</v>
      </c>
      <c r="T2321" s="44" t="s">
        <v>2013</v>
      </c>
      <c r="U2321" s="44"/>
      <c r="V2321" s="44" t="s">
        <v>43</v>
      </c>
      <c r="W2321" s="44" t="str">
        <f>VLOOKUP(D2321,TIPOLOGIA!A:F,6,0)</f>
        <v>TERRESTRE</v>
      </c>
      <c r="X2321" s="44" t="s">
        <v>2124</v>
      </c>
      <c r="Y2321" s="44">
        <v>0</v>
      </c>
      <c r="Z2321" s="63">
        <f>IF(T2321="SOPORTE_TELEFÓNICO",'TARIFAS 2025'!$B$14,IF(V2321="PRINCIPAL",'TARIFAS 2025'!$B$11,IF(V2321="INTERMEDIA",'TARIFAS 2025'!$C$11,IF(V2321="LEJANA",'TARIFAS 2025'!$D$11))))</f>
        <v>22000</v>
      </c>
      <c r="AA2321" s="63">
        <f>Z2321</f>
        <v>22000</v>
      </c>
    </row>
    <row r="2322" spans="1:27" s="35" customFormat="1">
      <c r="A2322" s="44" t="s">
        <v>79</v>
      </c>
      <c r="B2322" s="44" t="str">
        <f>VLOOKUP(A2322,'CENTROS DE COSTOS'!A:D,2,0)</f>
        <v>0036-0003</v>
      </c>
      <c r="C2322" s="44" t="str">
        <f>VLOOKUP(A2322,'CENTROS DE COSTOS'!A:D,3,0)</f>
        <v>Wompi Suroccidente</v>
      </c>
      <c r="D2322" s="44">
        <v>76233</v>
      </c>
      <c r="E2322" s="44">
        <v>2940777</v>
      </c>
      <c r="F2322" s="44">
        <v>36842</v>
      </c>
      <c r="G2322" s="44" t="s">
        <v>35</v>
      </c>
      <c r="H2322" s="44" t="s">
        <v>1103</v>
      </c>
      <c r="I2322" s="44" t="s">
        <v>1112</v>
      </c>
      <c r="J2322" s="44" t="s">
        <v>10393</v>
      </c>
      <c r="K2322" s="44" t="s">
        <v>1174</v>
      </c>
      <c r="L2322" s="44" t="s">
        <v>10394</v>
      </c>
      <c r="M2322" s="52">
        <v>45957.594444444447</v>
      </c>
      <c r="N2322" s="52">
        <v>45961.659722222219</v>
      </c>
      <c r="O2322" s="44" t="s">
        <v>37</v>
      </c>
      <c r="P2322" s="44" t="s">
        <v>37</v>
      </c>
      <c r="Q2322" s="44" t="s">
        <v>3805</v>
      </c>
      <c r="R2322" s="44" t="s">
        <v>3806</v>
      </c>
      <c r="S2322" s="44" t="s">
        <v>10395</v>
      </c>
      <c r="T2322" s="44" t="s">
        <v>3828</v>
      </c>
      <c r="U2322" s="44">
        <v>56</v>
      </c>
      <c r="V2322" s="44" t="s">
        <v>43</v>
      </c>
      <c r="W2322" s="44" t="str">
        <f>VLOOKUP(D2322,TIPOLOGIA!A:F,6,0)</f>
        <v>TERRESTRE</v>
      </c>
      <c r="X2322" s="44" t="s">
        <v>8802</v>
      </c>
      <c r="Y2322" s="44">
        <v>1</v>
      </c>
      <c r="Z2322" s="63">
        <f>IF(T2322="SOPORTE_TELEFÓNICO",'TARIFAS 2025'!$B$14,IF(V2322="PRINCIPAL",'TARIFAS 2025'!$B$11,IF(V2322="INTERMEDIA",'TARIFAS 2025'!$C$11,IF(V2322="LEJANA",'TARIFAS 2025'!$D$11))))</f>
        <v>36351</v>
      </c>
      <c r="AA2322" s="63">
        <f t="shared" si="38"/>
        <v>36351</v>
      </c>
    </row>
    <row r="2323" spans="1:27" s="35" customFormat="1">
      <c r="A2323" s="44" t="s">
        <v>79</v>
      </c>
      <c r="B2323" s="44" t="str">
        <f>VLOOKUP(A2323,'CENTROS DE COSTOS'!A:D,2,0)</f>
        <v>0036-0003</v>
      </c>
      <c r="C2323" s="44" t="str">
        <f>VLOOKUP(A2323,'CENTROS DE COSTOS'!A:D,3,0)</f>
        <v>Wompi Suroccidente</v>
      </c>
      <c r="D2323" s="44">
        <v>76233</v>
      </c>
      <c r="E2323" s="44">
        <v>2900326</v>
      </c>
      <c r="F2323" s="44">
        <v>48621</v>
      </c>
      <c r="G2323" s="44" t="s">
        <v>35</v>
      </c>
      <c r="H2323" s="44" t="s">
        <v>1103</v>
      </c>
      <c r="I2323" s="44" t="s">
        <v>1112</v>
      </c>
      <c r="J2323" s="44" t="s">
        <v>10396</v>
      </c>
      <c r="K2323" s="44" t="s">
        <v>1174</v>
      </c>
      <c r="L2323" s="44" t="s">
        <v>10397</v>
      </c>
      <c r="M2323" s="52">
        <v>45950.333333333336</v>
      </c>
      <c r="N2323" s="52">
        <v>45961.660416666666</v>
      </c>
      <c r="O2323" s="44" t="s">
        <v>37</v>
      </c>
      <c r="P2323" s="44" t="s">
        <v>37</v>
      </c>
      <c r="Q2323" s="44" t="s">
        <v>3805</v>
      </c>
      <c r="R2323" s="44" t="s">
        <v>3806</v>
      </c>
      <c r="S2323" s="44" t="s">
        <v>10398</v>
      </c>
      <c r="T2323" s="44" t="s">
        <v>3828</v>
      </c>
      <c r="U2323" s="44">
        <v>64</v>
      </c>
      <c r="V2323" s="44" t="s">
        <v>43</v>
      </c>
      <c r="W2323" s="44" t="str">
        <f>VLOOKUP(D2323,TIPOLOGIA!A:F,6,0)</f>
        <v>TERRESTRE</v>
      </c>
      <c r="X2323" s="44" t="s">
        <v>1554</v>
      </c>
      <c r="Y2323" s="44">
        <v>1</v>
      </c>
      <c r="Z2323" s="63">
        <f>IF(T2323="SOPORTE_TELEFÓNICO",'TARIFAS 2025'!$B$14,IF(V2323="PRINCIPAL",'TARIFAS 2025'!$B$11,IF(V2323="INTERMEDIA",'TARIFAS 2025'!$C$11,IF(V2323="LEJANA",'TARIFAS 2025'!$D$11))))</f>
        <v>36351</v>
      </c>
      <c r="AA2323" s="63">
        <f t="shared" si="38"/>
        <v>36351</v>
      </c>
    </row>
    <row r="2324" spans="1:27" s="35" customFormat="1">
      <c r="A2324" s="44" t="s">
        <v>83</v>
      </c>
      <c r="B2324" s="44" t="str">
        <f>VLOOKUP(A2324,'CENTROS DE COSTOS'!A:D,2,0)</f>
        <v>0036-0007</v>
      </c>
      <c r="C2324" s="44" t="str">
        <f>VLOOKUP(A2324,'CENTROS DE COSTOS'!A:D,3,0)</f>
        <v>Wompi Santander</v>
      </c>
      <c r="D2324" s="44">
        <v>54125</v>
      </c>
      <c r="E2324" s="44">
        <v>2940934</v>
      </c>
      <c r="F2324" s="44">
        <v>67135</v>
      </c>
      <c r="G2324" s="44" t="s">
        <v>35</v>
      </c>
      <c r="H2324" s="44" t="s">
        <v>893</v>
      </c>
      <c r="I2324" s="44" t="s">
        <v>900</v>
      </c>
      <c r="J2324" s="44" t="s">
        <v>10399</v>
      </c>
      <c r="K2324" s="44" t="s">
        <v>1174</v>
      </c>
      <c r="L2324" s="44" t="s">
        <v>10400</v>
      </c>
      <c r="M2324" s="52">
        <v>45957.600694444445</v>
      </c>
      <c r="N2324" s="52">
        <v>45961.660416666666</v>
      </c>
      <c r="O2324" s="44" t="s">
        <v>37</v>
      </c>
      <c r="P2324" s="44" t="s">
        <v>37</v>
      </c>
      <c r="Q2324" s="44" t="s">
        <v>3805</v>
      </c>
      <c r="R2324" s="44" t="s">
        <v>3806</v>
      </c>
      <c r="S2324" s="44" t="s">
        <v>10401</v>
      </c>
      <c r="T2324" s="44" t="s">
        <v>3828</v>
      </c>
      <c r="U2324" s="44">
        <v>24</v>
      </c>
      <c r="V2324" s="44" t="s">
        <v>44</v>
      </c>
      <c r="W2324" s="44" t="str">
        <f>VLOOKUP(D2324,TIPOLOGIA!A:F,6,0)</f>
        <v>TERRESTRE</v>
      </c>
      <c r="X2324" s="44" t="s">
        <v>1554</v>
      </c>
      <c r="Y2324" s="44">
        <v>1</v>
      </c>
      <c r="Z2324" s="63">
        <f>IF(T2324="SOPORTE_TELEFÓNICO",'TARIFAS 2025'!$B$14,IF(V2324="PRINCIPAL",'TARIFAS 2025'!$B$11,IF(V2324="INTERMEDIA",'TARIFAS 2025'!$C$11,IF(V2324="LEJANA",'TARIFAS 2025'!$D$11))))</f>
        <v>40250</v>
      </c>
      <c r="AA2324" s="63">
        <f t="shared" si="38"/>
        <v>40250</v>
      </c>
    </row>
    <row r="2325" spans="1:27" s="35" customFormat="1">
      <c r="A2325" s="44" t="s">
        <v>93</v>
      </c>
      <c r="B2325" s="44" t="str">
        <f>VLOOKUP(A2325,'CENTROS DE COSTOS'!A:D,2,0)</f>
        <v>0036-0003</v>
      </c>
      <c r="C2325" s="44" t="str">
        <f>VLOOKUP(A2325,'CENTROS DE COSTOS'!A:D,3,0)</f>
        <v>Wompi Suroccidente</v>
      </c>
      <c r="D2325" s="44">
        <v>52356</v>
      </c>
      <c r="E2325" s="44">
        <v>2927733</v>
      </c>
      <c r="F2325" s="44">
        <v>56865</v>
      </c>
      <c r="G2325" s="44" t="s">
        <v>35</v>
      </c>
      <c r="H2325" s="44" t="s">
        <v>135</v>
      </c>
      <c r="I2325" s="44" t="s">
        <v>865</v>
      </c>
      <c r="J2325" s="44" t="s">
        <v>10402</v>
      </c>
      <c r="K2325" s="44" t="s">
        <v>1174</v>
      </c>
      <c r="L2325" s="44" t="s">
        <v>10403</v>
      </c>
      <c r="M2325" s="52">
        <v>45953.663888888892</v>
      </c>
      <c r="N2325" s="52">
        <v>45961.662499999999</v>
      </c>
      <c r="O2325" s="44" t="s">
        <v>37</v>
      </c>
      <c r="P2325" s="44" t="s">
        <v>37</v>
      </c>
      <c r="Q2325" s="44" t="s">
        <v>3805</v>
      </c>
      <c r="R2325" s="44" t="s">
        <v>3806</v>
      </c>
      <c r="S2325" s="44" t="s">
        <v>10404</v>
      </c>
      <c r="T2325" s="44" t="s">
        <v>3828</v>
      </c>
      <c r="U2325" s="44">
        <v>32</v>
      </c>
      <c r="V2325" s="44" t="s">
        <v>43</v>
      </c>
      <c r="W2325" s="44" t="str">
        <f>VLOOKUP(D2325,TIPOLOGIA!A:F,6,0)</f>
        <v>TERRESTRE</v>
      </c>
      <c r="X2325" s="44" t="s">
        <v>1474</v>
      </c>
      <c r="Y2325" s="44">
        <v>1</v>
      </c>
      <c r="Z2325" s="63">
        <f>IF(T2325="SOPORTE_TELEFÓNICO",'TARIFAS 2025'!$B$14,IF(V2325="PRINCIPAL",'TARIFAS 2025'!$B$11,IF(V2325="INTERMEDIA",'TARIFAS 2025'!$C$11,IF(V2325="LEJANA",'TARIFAS 2025'!$D$11))))</f>
        <v>36351</v>
      </c>
      <c r="AA2325" s="63">
        <f t="shared" si="38"/>
        <v>36351</v>
      </c>
    </row>
    <row r="2326" spans="1:27" s="35" customFormat="1">
      <c r="A2326" s="44" t="s">
        <v>79</v>
      </c>
      <c r="B2326" s="44" t="str">
        <f>VLOOKUP(A2326,'CENTROS DE COSTOS'!A:D,2,0)</f>
        <v>0036-0003</v>
      </c>
      <c r="C2326" s="44" t="str">
        <f>VLOOKUP(A2326,'CENTROS DE COSTOS'!A:D,3,0)</f>
        <v>Wompi Suroccidente</v>
      </c>
      <c r="D2326" s="44">
        <v>19548</v>
      </c>
      <c r="E2326" s="44">
        <v>2934717</v>
      </c>
      <c r="F2326" s="44">
        <v>10639</v>
      </c>
      <c r="G2326" s="44" t="s">
        <v>35</v>
      </c>
      <c r="H2326" s="44" t="s">
        <v>500</v>
      </c>
      <c r="I2326" s="44" t="s">
        <v>524</v>
      </c>
      <c r="J2326" s="44" t="s">
        <v>4520</v>
      </c>
      <c r="K2326" s="44" t="s">
        <v>1174</v>
      </c>
      <c r="L2326" s="44" t="s">
        <v>10405</v>
      </c>
      <c r="M2326" s="52">
        <v>45957.333333333336</v>
      </c>
      <c r="N2326" s="52">
        <v>45961.663194444445</v>
      </c>
      <c r="O2326" s="44" t="s">
        <v>37</v>
      </c>
      <c r="P2326" s="44" t="s">
        <v>37</v>
      </c>
      <c r="Q2326" s="44" t="s">
        <v>3805</v>
      </c>
      <c r="R2326" s="44" t="s">
        <v>3806</v>
      </c>
      <c r="S2326" s="44" t="s">
        <v>10406</v>
      </c>
      <c r="T2326" s="44" t="s">
        <v>3828</v>
      </c>
      <c r="U2326" s="44">
        <v>8</v>
      </c>
      <c r="V2326" s="44" t="s">
        <v>44</v>
      </c>
      <c r="W2326" s="44" t="str">
        <f>VLOOKUP(D2326,TIPOLOGIA!A:F,6,0)</f>
        <v>TERRESTRE</v>
      </c>
      <c r="X2326" s="44" t="s">
        <v>1901</v>
      </c>
      <c r="Y2326" s="44">
        <v>1</v>
      </c>
      <c r="Z2326" s="63">
        <f>IF(T2326="SOPORTE_TELEFÓNICO",'TARIFAS 2025'!$B$14,IF(V2326="PRINCIPAL",'TARIFAS 2025'!$B$11,IF(V2326="INTERMEDIA",'TARIFAS 2025'!$C$11,IF(V2326="LEJANA",'TARIFAS 2025'!$D$11))))</f>
        <v>40250</v>
      </c>
      <c r="AA2326" s="63">
        <f t="shared" si="38"/>
        <v>40250</v>
      </c>
    </row>
    <row r="2327" spans="1:27" s="35" customFormat="1">
      <c r="A2327" s="44" t="s">
        <v>91</v>
      </c>
      <c r="B2327" s="44" t="str">
        <f>VLOOKUP(A2327,'CENTROS DE COSTOS'!A:D,2,0)</f>
        <v>0036-0001</v>
      </c>
      <c r="C2327" s="44" t="str">
        <f>VLOOKUP(A2327,'CENTROS DE COSTOS'!A:D,3,0)</f>
        <v>Wompi Costa</v>
      </c>
      <c r="D2327" s="44">
        <v>23807</v>
      </c>
      <c r="E2327" s="44">
        <v>2943034</v>
      </c>
      <c r="F2327" s="44">
        <v>64437</v>
      </c>
      <c r="G2327" s="44" t="s">
        <v>35</v>
      </c>
      <c r="H2327" s="44" t="s">
        <v>278</v>
      </c>
      <c r="I2327" s="44" t="s">
        <v>617</v>
      </c>
      <c r="J2327" s="44" t="s">
        <v>10407</v>
      </c>
      <c r="K2327" s="44" t="s">
        <v>1174</v>
      </c>
      <c r="L2327" s="44" t="s">
        <v>10408</v>
      </c>
      <c r="M2327" s="52">
        <v>45958.333333333336</v>
      </c>
      <c r="N2327" s="52">
        <v>45961.663888888892</v>
      </c>
      <c r="O2327" s="44" t="s">
        <v>37</v>
      </c>
      <c r="P2327" s="44" t="s">
        <v>37</v>
      </c>
      <c r="Q2327" s="44" t="s">
        <v>3805</v>
      </c>
      <c r="R2327" s="44" t="s">
        <v>3806</v>
      </c>
      <c r="S2327" s="44" t="s">
        <v>10409</v>
      </c>
      <c r="T2327" s="44" t="s">
        <v>3828</v>
      </c>
      <c r="U2327" s="44">
        <v>32</v>
      </c>
      <c r="V2327" s="44" t="s">
        <v>44</v>
      </c>
      <c r="W2327" s="44" t="str">
        <f>VLOOKUP(D2327,TIPOLOGIA!A:F,6,0)</f>
        <v>TERRESTRE</v>
      </c>
      <c r="X2327" s="44" t="s">
        <v>1332</v>
      </c>
      <c r="Y2327" s="44">
        <v>1</v>
      </c>
      <c r="Z2327" s="63">
        <f>IF(T2327="SOPORTE_TELEFÓNICO",'TARIFAS 2025'!$B$14,IF(V2327="PRINCIPAL",'TARIFAS 2025'!$B$11,IF(V2327="INTERMEDIA",'TARIFAS 2025'!$C$11,IF(V2327="LEJANA",'TARIFAS 2025'!$D$11))))</f>
        <v>40250</v>
      </c>
      <c r="AA2327" s="63">
        <f t="shared" si="38"/>
        <v>40250</v>
      </c>
    </row>
    <row r="2328" spans="1:27" s="35" customFormat="1">
      <c r="A2328" s="44" t="s">
        <v>73</v>
      </c>
      <c r="B2328" s="44" t="str">
        <f>VLOOKUP(A2328,'CENTROS DE COSTOS'!A:D,2,0)</f>
        <v>0036-0004</v>
      </c>
      <c r="C2328" s="44" t="str">
        <f>VLOOKUP(A2328,'CENTROS DE COSTOS'!A:D,3,0)</f>
        <v>Wompi Centro</v>
      </c>
      <c r="D2328" s="44">
        <v>25126</v>
      </c>
      <c r="E2328" s="44">
        <v>2946707</v>
      </c>
      <c r="F2328" s="44">
        <v>57533</v>
      </c>
      <c r="G2328" s="44" t="s">
        <v>35</v>
      </c>
      <c r="H2328" s="44" t="s">
        <v>620</v>
      </c>
      <c r="I2328" s="44" t="s">
        <v>635</v>
      </c>
      <c r="J2328" s="44" t="s">
        <v>8622</v>
      </c>
      <c r="K2328" s="44" t="s">
        <v>1174</v>
      </c>
      <c r="L2328" s="44" t="s">
        <v>10410</v>
      </c>
      <c r="M2328" s="52">
        <v>45958.493750000001</v>
      </c>
      <c r="N2328" s="52">
        <v>45961.665277777778</v>
      </c>
      <c r="O2328" s="44" t="s">
        <v>37</v>
      </c>
      <c r="P2328" s="44" t="s">
        <v>37</v>
      </c>
      <c r="Q2328" s="44" t="s">
        <v>3805</v>
      </c>
      <c r="R2328" s="44" t="s">
        <v>3806</v>
      </c>
      <c r="S2328" s="44" t="s">
        <v>10411</v>
      </c>
      <c r="T2328" s="44" t="s">
        <v>3828</v>
      </c>
      <c r="U2328" s="44">
        <v>64</v>
      </c>
      <c r="V2328" s="44" t="s">
        <v>43</v>
      </c>
      <c r="W2328" s="44" t="str">
        <f>VLOOKUP(D2328,TIPOLOGIA!A:F,6,0)</f>
        <v>TERRESTRE</v>
      </c>
      <c r="X2328" s="44" t="s">
        <v>3023</v>
      </c>
      <c r="Y2328" s="44">
        <v>1</v>
      </c>
      <c r="Z2328" s="63">
        <f>IF(T2328="SOPORTE_TELEFÓNICO",'TARIFAS 2025'!$B$14,IF(V2328="PRINCIPAL",'TARIFAS 2025'!$B$11,IF(V2328="INTERMEDIA",'TARIFAS 2025'!$C$11,IF(V2328="LEJANA",'TARIFAS 2025'!$D$11))))</f>
        <v>36351</v>
      </c>
      <c r="AA2328" s="63">
        <f t="shared" si="38"/>
        <v>36351</v>
      </c>
    </row>
    <row r="2329" spans="1:27" s="35" customFormat="1">
      <c r="A2329" s="44" t="s">
        <v>73</v>
      </c>
      <c r="B2329" s="44" t="str">
        <f>VLOOKUP(A2329,'CENTROS DE COSTOS'!A:D,2,0)</f>
        <v>0036-0004</v>
      </c>
      <c r="C2329" s="44" t="str">
        <f>VLOOKUP(A2329,'CENTROS DE COSTOS'!A:D,3,0)</f>
        <v>Wompi Centro</v>
      </c>
      <c r="D2329" s="44">
        <v>25200</v>
      </c>
      <c r="E2329" s="44">
        <v>2946583</v>
      </c>
      <c r="F2329" s="44">
        <v>68731</v>
      </c>
      <c r="G2329" s="44" t="s">
        <v>35</v>
      </c>
      <c r="H2329" s="44" t="s">
        <v>620</v>
      </c>
      <c r="I2329" s="44" t="s">
        <v>644</v>
      </c>
      <c r="J2329" s="44" t="s">
        <v>10412</v>
      </c>
      <c r="K2329" s="44" t="s">
        <v>1174</v>
      </c>
      <c r="L2329" s="44" t="s">
        <v>10413</v>
      </c>
      <c r="M2329" s="52">
        <v>45958.50277777778</v>
      </c>
      <c r="N2329" s="52">
        <v>45961.666666666664</v>
      </c>
      <c r="O2329" s="44" t="s">
        <v>37</v>
      </c>
      <c r="P2329" s="44" t="s">
        <v>37</v>
      </c>
      <c r="Q2329" s="44" t="s">
        <v>3805</v>
      </c>
      <c r="R2329" s="44" t="s">
        <v>3806</v>
      </c>
      <c r="S2329" s="44" t="s">
        <v>10414</v>
      </c>
      <c r="T2329" s="44" t="s">
        <v>3828</v>
      </c>
      <c r="U2329" s="44">
        <v>32</v>
      </c>
      <c r="V2329" s="44" t="s">
        <v>43</v>
      </c>
      <c r="W2329" s="44" t="str">
        <f>VLOOKUP(D2329,TIPOLOGIA!A:F,6,0)</f>
        <v>TERRESTRE</v>
      </c>
      <c r="X2329" s="44" t="s">
        <v>3483</v>
      </c>
      <c r="Y2329" s="44">
        <v>1</v>
      </c>
      <c r="Z2329" s="63">
        <f>IF(T2329="SOPORTE_TELEFÓNICO",'TARIFAS 2025'!$B$14,IF(V2329="PRINCIPAL",'TARIFAS 2025'!$B$11,IF(V2329="INTERMEDIA",'TARIFAS 2025'!$C$11,IF(V2329="LEJANA",'TARIFAS 2025'!$D$11))))</f>
        <v>36351</v>
      </c>
      <c r="AA2329" s="63">
        <f t="shared" si="38"/>
        <v>36351</v>
      </c>
    </row>
    <row r="2330" spans="1:27" s="35" customFormat="1">
      <c r="A2330" s="44" t="s">
        <v>73</v>
      </c>
      <c r="B2330" s="44" t="str">
        <f>VLOOKUP(A2330,'CENTROS DE COSTOS'!A:D,2,0)</f>
        <v>0036-0004</v>
      </c>
      <c r="C2330" s="44" t="str">
        <f>VLOOKUP(A2330,'CENTROS DE COSTOS'!A:D,3,0)</f>
        <v>Wompi Centro</v>
      </c>
      <c r="D2330" s="44">
        <v>25486</v>
      </c>
      <c r="E2330" s="44">
        <v>2948942</v>
      </c>
      <c r="F2330" s="44">
        <v>63013</v>
      </c>
      <c r="G2330" s="44" t="s">
        <v>35</v>
      </c>
      <c r="H2330" s="44" t="s">
        <v>620</v>
      </c>
      <c r="I2330" s="44" t="s">
        <v>679</v>
      </c>
      <c r="J2330" s="44" t="s">
        <v>10415</v>
      </c>
      <c r="K2330" s="44" t="s">
        <v>1174</v>
      </c>
      <c r="L2330" s="44" t="s">
        <v>10416</v>
      </c>
      <c r="M2330" s="52">
        <v>45958.681944444441</v>
      </c>
      <c r="N2330" s="52">
        <v>45961.667361111111</v>
      </c>
      <c r="O2330" s="44" t="s">
        <v>37</v>
      </c>
      <c r="P2330" s="44" t="s">
        <v>37</v>
      </c>
      <c r="Q2330" s="44" t="s">
        <v>3805</v>
      </c>
      <c r="R2330" s="44" t="s">
        <v>3806</v>
      </c>
      <c r="S2330" s="44" t="s">
        <v>10417</v>
      </c>
      <c r="T2330" s="44" t="s">
        <v>3828</v>
      </c>
      <c r="U2330" s="44">
        <v>48</v>
      </c>
      <c r="V2330" s="44" t="s">
        <v>43</v>
      </c>
      <c r="W2330" s="44" t="str">
        <f>VLOOKUP(D2330,TIPOLOGIA!A:F,6,0)</f>
        <v>TERRESTRE</v>
      </c>
      <c r="X2330" s="44" t="s">
        <v>1360</v>
      </c>
      <c r="Y2330" s="44">
        <v>1</v>
      </c>
      <c r="Z2330" s="63">
        <f>IF(T2330="SOPORTE_TELEFÓNICO",'TARIFAS 2025'!$B$14,IF(V2330="PRINCIPAL",'TARIFAS 2025'!$B$11,IF(V2330="INTERMEDIA",'TARIFAS 2025'!$C$11,IF(V2330="LEJANA",'TARIFAS 2025'!$D$11))))</f>
        <v>36351</v>
      </c>
      <c r="AA2330" s="63">
        <f t="shared" si="38"/>
        <v>36351</v>
      </c>
    </row>
    <row r="2331" spans="1:27" s="35" customFormat="1">
      <c r="A2331" s="44" t="s">
        <v>83</v>
      </c>
      <c r="B2331" s="44" t="str">
        <f>VLOOKUP(A2331,'CENTROS DE COSTOS'!A:D,2,0)</f>
        <v>0036-0007</v>
      </c>
      <c r="C2331" s="44" t="str">
        <f>VLOOKUP(A2331,'CENTROS DE COSTOS'!A:D,3,0)</f>
        <v>Wompi Santander</v>
      </c>
      <c r="D2331" s="44">
        <v>54001</v>
      </c>
      <c r="E2331" s="44">
        <v>2957638</v>
      </c>
      <c r="F2331" s="44">
        <v>78520</v>
      </c>
      <c r="G2331" s="44" t="s">
        <v>35</v>
      </c>
      <c r="H2331" s="44" t="s">
        <v>893</v>
      </c>
      <c r="I2331" s="44" t="s">
        <v>83</v>
      </c>
      <c r="J2331" s="44" t="s">
        <v>10418</v>
      </c>
      <c r="K2331" s="44" t="s">
        <v>1174</v>
      </c>
      <c r="L2331" s="44" t="s">
        <v>10419</v>
      </c>
      <c r="M2331" s="52">
        <v>45960.409722222219</v>
      </c>
      <c r="N2331" s="52">
        <v>45961.672222222223</v>
      </c>
      <c r="O2331" s="44" t="s">
        <v>37</v>
      </c>
      <c r="P2331" s="44" t="s">
        <v>37</v>
      </c>
      <c r="Q2331" s="44" t="s">
        <v>3805</v>
      </c>
      <c r="R2331" s="44" t="s">
        <v>3806</v>
      </c>
      <c r="S2331" s="44" t="s">
        <v>10420</v>
      </c>
      <c r="T2331" s="44" t="s">
        <v>1178</v>
      </c>
      <c r="U2331" s="44">
        <v>16</v>
      </c>
      <c r="V2331" s="44" t="s">
        <v>42</v>
      </c>
      <c r="W2331" s="44" t="str">
        <f>VLOOKUP(D2331,TIPOLOGIA!A:F,6,0)</f>
        <v>TERRESTRE</v>
      </c>
      <c r="X2331" s="44" t="s">
        <v>3359</v>
      </c>
      <c r="Y2331" s="44">
        <v>1</v>
      </c>
      <c r="Z2331" s="63">
        <f>IF(T2331="SOPORTE_TELEFÓNICO",'TARIFAS 2025'!$B$14,IF(V2331="PRINCIPAL",'TARIFAS 2025'!$B$11,IF(V2331="INTERMEDIA",'TARIFAS 2025'!$C$11,IF(V2331="LEJANA",'TARIFAS 2025'!$D$11))))</f>
        <v>31419</v>
      </c>
      <c r="AA2331" s="63">
        <f t="shared" si="38"/>
        <v>31419</v>
      </c>
    </row>
    <row r="2332" spans="1:27">
      <c r="AA2332" s="65">
        <f>SUM(AA2:AA2331)</f>
        <v>78241253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A2ED-2CF9-4C9A-9F0A-37BB84FC8AAE}">
  <sheetPr>
    <tabColor theme="9" tint="0.79998168889431442"/>
  </sheetPr>
  <dimension ref="A1:AA42"/>
  <sheetViews>
    <sheetView topLeftCell="O16" workbookViewId="0">
      <selection activeCell="AA42" sqref="AA42"/>
    </sheetView>
  </sheetViews>
  <sheetFormatPr defaultColWidth="8.85546875" defaultRowHeight="14.45"/>
  <cols>
    <col min="1" max="11" width="19" customWidth="1"/>
    <col min="12" max="12" width="31.7109375" customWidth="1"/>
    <col min="13" max="14" width="19" style="76" customWidth="1"/>
    <col min="15" max="27" width="19" customWidth="1"/>
  </cols>
  <sheetData>
    <row r="1" spans="1:27" s="77" customFormat="1" ht="43.15">
      <c r="A1" s="29" t="s">
        <v>1152</v>
      </c>
      <c r="B1" s="29" t="s">
        <v>65</v>
      </c>
      <c r="C1" s="29" t="s">
        <v>20</v>
      </c>
      <c r="D1" s="29" t="s">
        <v>1153</v>
      </c>
      <c r="E1" s="29" t="s">
        <v>1154</v>
      </c>
      <c r="F1" s="29" t="s">
        <v>1155</v>
      </c>
      <c r="G1" s="29" t="s">
        <v>18</v>
      </c>
      <c r="H1" s="29" t="s">
        <v>103</v>
      </c>
      <c r="I1" s="29" t="s">
        <v>64</v>
      </c>
      <c r="J1" s="29" t="s">
        <v>1157</v>
      </c>
      <c r="K1" s="29" t="s">
        <v>1158</v>
      </c>
      <c r="L1" s="29" t="s">
        <v>1159</v>
      </c>
      <c r="M1" s="75" t="s">
        <v>1990</v>
      </c>
      <c r="N1" s="75" t="s">
        <v>1991</v>
      </c>
      <c r="O1" s="29" t="s">
        <v>36</v>
      </c>
      <c r="P1" s="29" t="s">
        <v>3801</v>
      </c>
      <c r="Q1" s="29" t="s">
        <v>1162</v>
      </c>
      <c r="R1" s="29" t="s">
        <v>3802</v>
      </c>
      <c r="S1" s="29" t="s">
        <v>1995</v>
      </c>
      <c r="T1" s="29" t="s">
        <v>1164</v>
      </c>
      <c r="U1" s="29" t="s">
        <v>3803</v>
      </c>
      <c r="V1" s="24" t="s">
        <v>1166</v>
      </c>
      <c r="W1" s="29" t="s">
        <v>106</v>
      </c>
      <c r="X1" s="29" t="s">
        <v>1167</v>
      </c>
      <c r="Y1" s="29" t="s">
        <v>1997</v>
      </c>
      <c r="Z1" s="29" t="s">
        <v>1998</v>
      </c>
      <c r="AA1" s="29" t="s">
        <v>1999</v>
      </c>
    </row>
    <row r="2" spans="1:27" s="35" customFormat="1">
      <c r="A2" s="30" t="s">
        <v>100</v>
      </c>
      <c r="B2" s="30" t="str">
        <f>VLOOKUP(A2,'CENTROS DE COSTOS'!A:D,2,0)</f>
        <v>0036-0006</v>
      </c>
      <c r="C2" s="30" t="str">
        <f>VLOOKUP(A2,'CENTROS DE COSTOS'!A:D,3,0)</f>
        <v>Wompi Oriente</v>
      </c>
      <c r="D2" s="30">
        <v>50001</v>
      </c>
      <c r="E2" s="30" t="s">
        <v>10421</v>
      </c>
      <c r="F2" s="30">
        <v>57543</v>
      </c>
      <c r="G2" s="30" t="s">
        <v>35</v>
      </c>
      <c r="H2" s="30" t="s">
        <v>816</v>
      </c>
      <c r="I2" s="30" t="s">
        <v>100</v>
      </c>
      <c r="J2" s="30" t="s">
        <v>10422</v>
      </c>
      <c r="K2" s="30" t="s">
        <v>1174</v>
      </c>
      <c r="L2" s="30" t="s">
        <v>10423</v>
      </c>
      <c r="M2" s="56">
        <v>45930.604861111111</v>
      </c>
      <c r="N2" s="56">
        <v>45931.434027777781</v>
      </c>
      <c r="O2" s="30" t="s">
        <v>38</v>
      </c>
      <c r="P2" s="30" t="s">
        <v>10424</v>
      </c>
      <c r="Q2" s="30" t="s">
        <v>3805</v>
      </c>
      <c r="R2" s="30" t="s">
        <v>10425</v>
      </c>
      <c r="S2" s="30" t="s">
        <v>10426</v>
      </c>
      <c r="T2" s="30" t="s">
        <v>1178</v>
      </c>
      <c r="U2" s="30">
        <v>0</v>
      </c>
      <c r="V2" s="30" t="s">
        <v>42</v>
      </c>
      <c r="W2" s="30" t="s">
        <v>44</v>
      </c>
      <c r="X2" s="30" t="s">
        <v>2030</v>
      </c>
      <c r="Y2" s="30">
        <v>1</v>
      </c>
      <c r="Z2" s="31">
        <f>IF(T2="SOPORTE_TELEFÓNICO",'TARIFAS 2025'!$B$14,IF(V2="PRINCIPAL",'TARIFAS 2025'!$B$10,IF(V2="INTERMEDIA",'TARIFAS 2025'!$C$10,IF(V2="LEJANA",'TARIFAS 2025'!$D$10))))</f>
        <v>101766</v>
      </c>
      <c r="AA2" s="31">
        <f>Z2*Y2</f>
        <v>101766</v>
      </c>
    </row>
    <row r="3" spans="1:27" s="35" customFormat="1">
      <c r="A3" s="30" t="s">
        <v>87</v>
      </c>
      <c r="B3" s="30" t="str">
        <f>VLOOKUP(A3,'CENTROS DE COSTOS'!A:D,2,0)</f>
        <v>0036-0006</v>
      </c>
      <c r="C3" s="30" t="str">
        <f>VLOOKUP(A3,'CENTROS DE COSTOS'!A:D,3,0)</f>
        <v>Wompi Oriente</v>
      </c>
      <c r="D3" s="30">
        <v>73001</v>
      </c>
      <c r="E3" s="30" t="s">
        <v>10427</v>
      </c>
      <c r="F3" s="30">
        <v>74796</v>
      </c>
      <c r="G3" s="30" t="s">
        <v>35</v>
      </c>
      <c r="H3" s="30" t="s">
        <v>1058</v>
      </c>
      <c r="I3" s="30" t="s">
        <v>87</v>
      </c>
      <c r="J3" s="30" t="s">
        <v>10428</v>
      </c>
      <c r="K3" s="30" t="s">
        <v>1174</v>
      </c>
      <c r="L3" s="30" t="s">
        <v>10429</v>
      </c>
      <c r="M3" s="56">
        <v>45930.604861111111</v>
      </c>
      <c r="N3" s="56">
        <v>45931.581944444442</v>
      </c>
      <c r="O3" s="30" t="s">
        <v>38</v>
      </c>
      <c r="P3" s="30" t="s">
        <v>10424</v>
      </c>
      <c r="Q3" s="30" t="s">
        <v>3805</v>
      </c>
      <c r="R3" s="30" t="s">
        <v>10425</v>
      </c>
      <c r="S3" s="30" t="s">
        <v>10430</v>
      </c>
      <c r="T3" s="30" t="s">
        <v>1178</v>
      </c>
      <c r="U3" s="30">
        <v>0</v>
      </c>
      <c r="V3" s="30" t="s">
        <v>42</v>
      </c>
      <c r="W3" s="30" t="s">
        <v>44</v>
      </c>
      <c r="X3" s="30" t="s">
        <v>1491</v>
      </c>
      <c r="Y3" s="30">
        <v>1</v>
      </c>
      <c r="Z3" s="31">
        <f>IF(T3="SOPORTE_TELEFÓNICO",'TARIFAS 2025'!$B$14,IF(V3="PRINCIPAL",'TARIFAS 2025'!$B$10,IF(V3="INTERMEDIA",'TARIFAS 2025'!$C$10,IF(V3="LEJANA",'TARIFAS 2025'!$D$10))))</f>
        <v>101766</v>
      </c>
      <c r="AA3" s="31">
        <f t="shared" ref="AA3:AA41" si="0">Z3*Y3</f>
        <v>101766</v>
      </c>
    </row>
    <row r="4" spans="1:27" s="35" customFormat="1">
      <c r="A4" s="30" t="s">
        <v>90</v>
      </c>
      <c r="B4" s="30" t="str">
        <f>VLOOKUP(A4,'CENTROS DE COSTOS'!A:D,2,0)</f>
        <v>0036-0005</v>
      </c>
      <c r="C4" s="30" t="str">
        <f>VLOOKUP(A4,'CENTROS DE COSTOS'!A:D,3,0)</f>
        <v>Wompi Noroccidente</v>
      </c>
      <c r="D4" s="30">
        <v>5631</v>
      </c>
      <c r="E4" s="30" t="s">
        <v>10431</v>
      </c>
      <c r="F4" s="30">
        <v>70991</v>
      </c>
      <c r="G4" s="30" t="s">
        <v>35</v>
      </c>
      <c r="H4" s="30" t="s">
        <v>122</v>
      </c>
      <c r="I4" s="30" t="s">
        <v>216</v>
      </c>
      <c r="J4" s="30" t="s">
        <v>10432</v>
      </c>
      <c r="K4" s="30" t="s">
        <v>1174</v>
      </c>
      <c r="L4" s="30" t="s">
        <v>10433</v>
      </c>
      <c r="M4" s="56">
        <v>45930.53402777778</v>
      </c>
      <c r="N4" s="56">
        <v>45931.586111111108</v>
      </c>
      <c r="O4" s="30" t="s">
        <v>38</v>
      </c>
      <c r="P4" s="30" t="s">
        <v>38</v>
      </c>
      <c r="Q4" s="30" t="s">
        <v>3805</v>
      </c>
      <c r="R4" s="30" t="s">
        <v>10425</v>
      </c>
      <c r="S4" s="30" t="s">
        <v>10434</v>
      </c>
      <c r="T4" s="30" t="s">
        <v>1178</v>
      </c>
      <c r="U4" s="30">
        <v>0</v>
      </c>
      <c r="V4" s="30" t="s">
        <v>42</v>
      </c>
      <c r="W4" s="30" t="s">
        <v>42</v>
      </c>
      <c r="X4" s="30" t="s">
        <v>2101</v>
      </c>
      <c r="Y4" s="30">
        <v>1</v>
      </c>
      <c r="Z4" s="31">
        <f>IF(T4="SOPORTE_TELEFÓNICO",'TARIFAS 2025'!$B$14,IF(V4="PRINCIPAL",'TARIFAS 2025'!$B$10,IF(V4="INTERMEDIA",'TARIFAS 2025'!$C$10,IF(V4="LEJANA",'TARIFAS 2025'!$D$10))))</f>
        <v>101766</v>
      </c>
      <c r="AA4" s="31">
        <f t="shared" si="0"/>
        <v>101766</v>
      </c>
    </row>
    <row r="5" spans="1:27" s="35" customFormat="1">
      <c r="A5" s="30" t="s">
        <v>83</v>
      </c>
      <c r="B5" s="30" t="str">
        <f>VLOOKUP(A5,'CENTROS DE COSTOS'!A:D,2,0)</f>
        <v>0036-0007</v>
      </c>
      <c r="C5" s="30" t="str">
        <f>VLOOKUP(A5,'CENTROS DE COSTOS'!A:D,3,0)</f>
        <v>Wompi Santander</v>
      </c>
      <c r="D5" s="30">
        <v>54405</v>
      </c>
      <c r="E5" s="30" t="s">
        <v>10435</v>
      </c>
      <c r="F5" s="30">
        <v>58424</v>
      </c>
      <c r="G5" s="30" t="s">
        <v>35</v>
      </c>
      <c r="H5" s="30" t="s">
        <v>893</v>
      </c>
      <c r="I5" s="30" t="s">
        <v>915</v>
      </c>
      <c r="J5" s="30" t="s">
        <v>10436</v>
      </c>
      <c r="K5" s="30" t="s">
        <v>1174</v>
      </c>
      <c r="L5" s="30" t="s">
        <v>10437</v>
      </c>
      <c r="M5" s="56">
        <v>45930.604861111111</v>
      </c>
      <c r="N5" s="56">
        <v>45931.688194444447</v>
      </c>
      <c r="O5" s="30" t="s">
        <v>38</v>
      </c>
      <c r="P5" s="30" t="s">
        <v>10424</v>
      </c>
      <c r="Q5" s="30" t="s">
        <v>3805</v>
      </c>
      <c r="R5" s="30" t="s">
        <v>10425</v>
      </c>
      <c r="S5" s="30" t="s">
        <v>10438</v>
      </c>
      <c r="T5" s="30" t="s">
        <v>1178</v>
      </c>
      <c r="U5" s="30">
        <v>0</v>
      </c>
      <c r="V5" s="30" t="s">
        <v>42</v>
      </c>
      <c r="W5" s="30" t="s">
        <v>44</v>
      </c>
      <c r="X5" s="30" t="s">
        <v>2221</v>
      </c>
      <c r="Y5" s="30">
        <v>1</v>
      </c>
      <c r="Z5" s="31">
        <f>IF(T5="SOPORTE_TELEFÓNICO",'TARIFAS 2025'!$B$14,IF(V5="PRINCIPAL",'TARIFAS 2025'!$B$10,IF(V5="INTERMEDIA",'TARIFAS 2025'!$C$10,IF(V5="LEJANA",'TARIFAS 2025'!$D$10))))</f>
        <v>101766</v>
      </c>
      <c r="AA5" s="31">
        <f t="shared" si="0"/>
        <v>101766</v>
      </c>
    </row>
    <row r="6" spans="1:27" s="35" customFormat="1">
      <c r="A6" s="30" t="s">
        <v>87</v>
      </c>
      <c r="B6" s="30" t="str">
        <f>VLOOKUP(A6,'CENTROS DE COSTOS'!A:D,2,0)</f>
        <v>0036-0006</v>
      </c>
      <c r="C6" s="30" t="str">
        <f>VLOOKUP(A6,'CENTROS DE COSTOS'!A:D,3,0)</f>
        <v>Wompi Oriente</v>
      </c>
      <c r="D6" s="30">
        <v>73001</v>
      </c>
      <c r="E6" s="30" t="s">
        <v>10439</v>
      </c>
      <c r="F6" s="30">
        <v>59987</v>
      </c>
      <c r="G6" s="30" t="s">
        <v>35</v>
      </c>
      <c r="H6" s="30" t="s">
        <v>1058</v>
      </c>
      <c r="I6" s="30" t="s">
        <v>87</v>
      </c>
      <c r="J6" s="30" t="s">
        <v>10440</v>
      </c>
      <c r="K6" s="30" t="s">
        <v>1174</v>
      </c>
      <c r="L6" s="30" t="s">
        <v>10441</v>
      </c>
      <c r="M6" s="56">
        <v>45930.604861111111</v>
      </c>
      <c r="N6" s="56">
        <v>45932.430555555555</v>
      </c>
      <c r="O6" s="30" t="s">
        <v>38</v>
      </c>
      <c r="P6" s="30" t="s">
        <v>10424</v>
      </c>
      <c r="Q6" s="30" t="s">
        <v>3805</v>
      </c>
      <c r="R6" s="30" t="s">
        <v>10425</v>
      </c>
      <c r="S6" s="30" t="s">
        <v>10442</v>
      </c>
      <c r="T6" s="30" t="s">
        <v>1178</v>
      </c>
      <c r="U6" s="30">
        <v>0</v>
      </c>
      <c r="V6" s="30" t="s">
        <v>42</v>
      </c>
      <c r="W6" s="30" t="s">
        <v>44</v>
      </c>
      <c r="X6" s="30" t="s">
        <v>2253</v>
      </c>
      <c r="Y6" s="30">
        <v>1</v>
      </c>
      <c r="Z6" s="31">
        <f>IF(T6="SOPORTE_TELEFÓNICO",'TARIFAS 2025'!$B$14,IF(V6="PRINCIPAL",'TARIFAS 2025'!$B$10,IF(V6="INTERMEDIA",'TARIFAS 2025'!$C$10,IF(V6="LEJANA",'TARIFAS 2025'!$D$10))))</f>
        <v>101766</v>
      </c>
      <c r="AA6" s="31">
        <f t="shared" si="0"/>
        <v>101766</v>
      </c>
    </row>
    <row r="7" spans="1:27" s="35" customFormat="1">
      <c r="A7" s="30" t="s">
        <v>83</v>
      </c>
      <c r="B7" s="30" t="str">
        <f>VLOOKUP(A7,'CENTROS DE COSTOS'!A:D,2,0)</f>
        <v>0036-0007</v>
      </c>
      <c r="C7" s="30" t="str">
        <f>VLOOKUP(A7,'CENTROS DE COSTOS'!A:D,3,0)</f>
        <v>Wompi Santander</v>
      </c>
      <c r="D7" s="30">
        <v>54001</v>
      </c>
      <c r="E7" s="30" t="s">
        <v>10443</v>
      </c>
      <c r="F7" s="30">
        <v>63803</v>
      </c>
      <c r="G7" s="30" t="s">
        <v>35</v>
      </c>
      <c r="H7" s="30" t="s">
        <v>893</v>
      </c>
      <c r="I7" s="30" t="s">
        <v>83</v>
      </c>
      <c r="J7" s="30" t="s">
        <v>10444</v>
      </c>
      <c r="K7" s="30" t="s">
        <v>1174</v>
      </c>
      <c r="L7" s="30" t="s">
        <v>10445</v>
      </c>
      <c r="M7" s="56">
        <v>45930.604861111111</v>
      </c>
      <c r="N7" s="56">
        <v>45934.433333333334</v>
      </c>
      <c r="O7" s="30" t="s">
        <v>38</v>
      </c>
      <c r="P7" s="30" t="s">
        <v>10424</v>
      </c>
      <c r="Q7" s="30" t="s">
        <v>3805</v>
      </c>
      <c r="R7" s="30" t="s">
        <v>10425</v>
      </c>
      <c r="S7" s="30" t="s">
        <v>10446</v>
      </c>
      <c r="T7" s="30" t="s">
        <v>1178</v>
      </c>
      <c r="U7" s="30">
        <v>0</v>
      </c>
      <c r="V7" s="30" t="s">
        <v>42</v>
      </c>
      <c r="W7" s="30" t="s">
        <v>44</v>
      </c>
      <c r="X7" s="30" t="s">
        <v>2070</v>
      </c>
      <c r="Y7" s="30">
        <v>2</v>
      </c>
      <c r="Z7" s="31">
        <f>IF(T7="SOPORTE_TELEFÓNICO",'TARIFAS 2025'!$B$14,IF(V7="PRINCIPAL",'TARIFAS 2025'!$B$10,IF(V7="INTERMEDIA",'TARIFAS 2025'!$C$10,IF(V7="LEJANA",'TARIFAS 2025'!$D$10))))</f>
        <v>101766</v>
      </c>
      <c r="AA7" s="31">
        <f t="shared" si="0"/>
        <v>203532</v>
      </c>
    </row>
    <row r="8" spans="1:27" s="35" customFormat="1">
      <c r="A8" s="30" t="s">
        <v>99</v>
      </c>
      <c r="B8" s="30" t="str">
        <f>VLOOKUP(A8,'CENTROS DE COSTOS'!A:D,2,0)</f>
        <v>0036-0001</v>
      </c>
      <c r="C8" s="30" t="str">
        <f>VLOOKUP(A8,'CENTROS DE COSTOS'!A:D,3,0)</f>
        <v>Wompi Costa</v>
      </c>
      <c r="D8" s="30">
        <v>20001</v>
      </c>
      <c r="E8" s="30" t="s">
        <v>10447</v>
      </c>
      <c r="F8" s="30">
        <v>75428</v>
      </c>
      <c r="G8" s="30" t="s">
        <v>35</v>
      </c>
      <c r="H8" s="30" t="s">
        <v>538</v>
      </c>
      <c r="I8" s="30" t="s">
        <v>99</v>
      </c>
      <c r="J8" s="30" t="s">
        <v>10448</v>
      </c>
      <c r="K8" s="30" t="s">
        <v>1174</v>
      </c>
      <c r="L8" s="30" t="s">
        <v>10449</v>
      </c>
      <c r="M8" s="56">
        <v>45931.668749999997</v>
      </c>
      <c r="N8" s="56">
        <v>45937.506249999999</v>
      </c>
      <c r="O8" s="30" t="s">
        <v>38</v>
      </c>
      <c r="P8" s="30" t="s">
        <v>38</v>
      </c>
      <c r="Q8" s="30" t="s">
        <v>3805</v>
      </c>
      <c r="R8" s="30" t="s">
        <v>10425</v>
      </c>
      <c r="S8" s="30" t="s">
        <v>10450</v>
      </c>
      <c r="T8" s="30" t="s">
        <v>1178</v>
      </c>
      <c r="U8" s="30">
        <v>0</v>
      </c>
      <c r="V8" s="30" t="s">
        <v>42</v>
      </c>
      <c r="W8" s="30" t="s">
        <v>44</v>
      </c>
      <c r="X8" s="30" t="s">
        <v>1407</v>
      </c>
      <c r="Y8" s="30">
        <v>2</v>
      </c>
      <c r="Z8" s="31">
        <f>IF(T8="SOPORTE_TELEFÓNICO",'TARIFAS 2025'!$B$14,IF(V8="PRINCIPAL",'TARIFAS 2025'!$B$10,IF(V8="INTERMEDIA",'TARIFAS 2025'!$C$10,IF(V8="LEJANA",'TARIFAS 2025'!$D$10))))</f>
        <v>101766</v>
      </c>
      <c r="AA8" s="31">
        <f t="shared" si="0"/>
        <v>203532</v>
      </c>
    </row>
    <row r="9" spans="1:27" s="35" customFormat="1">
      <c r="A9" s="30" t="s">
        <v>79</v>
      </c>
      <c r="B9" s="30" t="str">
        <f>VLOOKUP(A9,'CENTROS DE COSTOS'!A:D,2,0)</f>
        <v>0036-0003</v>
      </c>
      <c r="C9" s="30" t="str">
        <f>VLOOKUP(A9,'CENTROS DE COSTOS'!A:D,3,0)</f>
        <v>Wompi Suroccidente</v>
      </c>
      <c r="D9" s="30">
        <v>76001</v>
      </c>
      <c r="E9" s="30" t="s">
        <v>10451</v>
      </c>
      <c r="F9" s="30">
        <v>76886</v>
      </c>
      <c r="G9" s="30" t="s">
        <v>35</v>
      </c>
      <c r="H9" s="30" t="s">
        <v>1103</v>
      </c>
      <c r="I9" s="30" t="s">
        <v>79</v>
      </c>
      <c r="J9" s="30" t="s">
        <v>10452</v>
      </c>
      <c r="K9" s="30" t="s">
        <v>1174</v>
      </c>
      <c r="L9" s="30" t="s">
        <v>10453</v>
      </c>
      <c r="M9" s="56">
        <v>45937.452777777777</v>
      </c>
      <c r="N9" s="56">
        <v>45937.665972222225</v>
      </c>
      <c r="O9" s="30" t="s">
        <v>38</v>
      </c>
      <c r="P9" s="30" t="s">
        <v>38</v>
      </c>
      <c r="Q9" s="30" t="s">
        <v>3805</v>
      </c>
      <c r="R9" s="30" t="s">
        <v>10425</v>
      </c>
      <c r="S9" s="30" t="s">
        <v>10454</v>
      </c>
      <c r="T9" s="30" t="s">
        <v>1178</v>
      </c>
      <c r="U9" s="30">
        <v>0</v>
      </c>
      <c r="V9" s="30" t="s">
        <v>42</v>
      </c>
      <c r="W9" s="30" t="s">
        <v>42</v>
      </c>
      <c r="X9" s="30" t="s">
        <v>2026</v>
      </c>
      <c r="Y9" s="30">
        <v>1</v>
      </c>
      <c r="Z9" s="31">
        <f>IF(T9="SOPORTE_TELEFÓNICO",'TARIFAS 2025'!$B$14,IF(V9="PRINCIPAL",'TARIFAS 2025'!$B$10,IF(V9="INTERMEDIA",'TARIFAS 2025'!$C$10,IF(V9="LEJANA",'TARIFAS 2025'!$D$10))))</f>
        <v>101766</v>
      </c>
      <c r="AA9" s="31">
        <f t="shared" si="0"/>
        <v>101766</v>
      </c>
    </row>
    <row r="10" spans="1:27" s="35" customFormat="1">
      <c r="A10" s="30" t="s">
        <v>90</v>
      </c>
      <c r="B10" s="30" t="str">
        <f>VLOOKUP(A10,'CENTROS DE COSTOS'!A:D,2,0)</f>
        <v>0036-0005</v>
      </c>
      <c r="C10" s="30" t="str">
        <f>VLOOKUP(A10,'CENTROS DE COSTOS'!A:D,3,0)</f>
        <v>Wompi Noroccidente</v>
      </c>
      <c r="D10" s="30">
        <v>5001</v>
      </c>
      <c r="E10" s="30" t="s">
        <v>10455</v>
      </c>
      <c r="F10" s="30">
        <v>67522</v>
      </c>
      <c r="G10" s="30" t="s">
        <v>35</v>
      </c>
      <c r="H10" s="30" t="s">
        <v>122</v>
      </c>
      <c r="I10" s="30" t="s">
        <v>2044</v>
      </c>
      <c r="J10" s="30" t="s">
        <v>10456</v>
      </c>
      <c r="K10" s="30" t="s">
        <v>1174</v>
      </c>
      <c r="L10" s="30" t="s">
        <v>10457</v>
      </c>
      <c r="M10" s="56">
        <v>45937.452777777777</v>
      </c>
      <c r="N10" s="56">
        <v>45939.477777777778</v>
      </c>
      <c r="O10" s="30" t="s">
        <v>38</v>
      </c>
      <c r="P10" s="30" t="s">
        <v>38</v>
      </c>
      <c r="Q10" s="30" t="s">
        <v>3805</v>
      </c>
      <c r="R10" s="30" t="s">
        <v>10425</v>
      </c>
      <c r="S10" s="30" t="s">
        <v>10458</v>
      </c>
      <c r="T10" s="30" t="s">
        <v>1178</v>
      </c>
      <c r="U10" s="30">
        <v>0</v>
      </c>
      <c r="V10" s="30" t="s">
        <v>42</v>
      </c>
      <c r="W10" s="30" t="s">
        <v>42</v>
      </c>
      <c r="X10" s="30" t="s">
        <v>1863</v>
      </c>
      <c r="Y10" s="30">
        <v>1</v>
      </c>
      <c r="Z10" s="31">
        <f>IF(T10="SOPORTE_TELEFÓNICO",'TARIFAS 2025'!$B$14,IF(V10="PRINCIPAL",'TARIFAS 2025'!$B$10,IF(V10="INTERMEDIA",'TARIFAS 2025'!$C$10,IF(V10="LEJANA",'TARIFAS 2025'!$D$10))))</f>
        <v>101766</v>
      </c>
      <c r="AA10" s="31">
        <f t="shared" si="0"/>
        <v>101766</v>
      </c>
    </row>
    <row r="11" spans="1:27" s="35" customFormat="1">
      <c r="A11" s="30" t="s">
        <v>90</v>
      </c>
      <c r="B11" s="30" t="str">
        <f>VLOOKUP(A11,'CENTROS DE COSTOS'!A:D,2,0)</f>
        <v>0036-0005</v>
      </c>
      <c r="C11" s="30" t="str">
        <f>VLOOKUP(A11,'CENTROS DE COSTOS'!A:D,3,0)</f>
        <v>Wompi Noroccidente</v>
      </c>
      <c r="D11" s="30">
        <v>5664</v>
      </c>
      <c r="E11" s="30" t="s">
        <v>10459</v>
      </c>
      <c r="F11" s="30">
        <v>81554</v>
      </c>
      <c r="G11" s="30" t="s">
        <v>35</v>
      </c>
      <c r="H11" s="30" t="s">
        <v>122</v>
      </c>
      <c r="I11" s="30" t="s">
        <v>141</v>
      </c>
      <c r="J11" s="30" t="s">
        <v>10460</v>
      </c>
      <c r="K11" s="30" t="s">
        <v>1174</v>
      </c>
      <c r="L11" s="30" t="s">
        <v>10461</v>
      </c>
      <c r="M11" s="56">
        <v>45937.452777777777</v>
      </c>
      <c r="N11" s="56">
        <v>45939.549305555556</v>
      </c>
      <c r="O11" s="30" t="s">
        <v>38</v>
      </c>
      <c r="P11" s="30" t="s">
        <v>38</v>
      </c>
      <c r="Q11" s="30" t="s">
        <v>3805</v>
      </c>
      <c r="R11" s="30" t="s">
        <v>10425</v>
      </c>
      <c r="S11" s="30" t="s">
        <v>10462</v>
      </c>
      <c r="T11" s="30" t="s">
        <v>1178</v>
      </c>
      <c r="U11" s="30">
        <v>0</v>
      </c>
      <c r="V11" s="30" t="s">
        <v>43</v>
      </c>
      <c r="W11" s="30" t="s">
        <v>43</v>
      </c>
      <c r="X11" s="30" t="s">
        <v>2496</v>
      </c>
      <c r="Y11" s="30">
        <v>1</v>
      </c>
      <c r="Z11" s="31">
        <f>IF(T11="SOPORTE_TELEFÓNICO",'TARIFAS 2025'!$B$14,IF(V11="PRINCIPAL",'TARIFAS 2025'!$B$10,IF(V11="INTERMEDIA",'TARIFAS 2025'!$C$10,IF(V11="LEJANA",'TARIFAS 2025'!$D$10))))</f>
        <v>318400</v>
      </c>
      <c r="AA11" s="31">
        <f t="shared" si="0"/>
        <v>318400</v>
      </c>
    </row>
    <row r="12" spans="1:27" s="35" customFormat="1">
      <c r="A12" s="30" t="s">
        <v>90</v>
      </c>
      <c r="B12" s="30" t="str">
        <f>VLOOKUP(A12,'CENTROS DE COSTOS'!A:D,2,0)</f>
        <v>0036-0005</v>
      </c>
      <c r="C12" s="30" t="str">
        <f>VLOOKUP(A12,'CENTROS DE COSTOS'!A:D,3,0)</f>
        <v>Wompi Noroccidente</v>
      </c>
      <c r="D12" s="30">
        <v>5001</v>
      </c>
      <c r="E12" s="30" t="s">
        <v>10463</v>
      </c>
      <c r="F12" s="30">
        <v>76780</v>
      </c>
      <c r="G12" s="30" t="s">
        <v>35</v>
      </c>
      <c r="H12" s="30" t="s">
        <v>122</v>
      </c>
      <c r="I12" s="30" t="s">
        <v>2044</v>
      </c>
      <c r="J12" s="30" t="s">
        <v>10464</v>
      </c>
      <c r="K12" s="30" t="s">
        <v>1174</v>
      </c>
      <c r="L12" s="30" t="s">
        <v>10465</v>
      </c>
      <c r="M12" s="56">
        <v>45937.452777777777</v>
      </c>
      <c r="N12" s="56">
        <v>45939.561805555553</v>
      </c>
      <c r="O12" s="30" t="s">
        <v>38</v>
      </c>
      <c r="P12" s="30" t="s">
        <v>38</v>
      </c>
      <c r="Q12" s="30" t="s">
        <v>3805</v>
      </c>
      <c r="R12" s="30" t="s">
        <v>10425</v>
      </c>
      <c r="S12" s="30" t="s">
        <v>10466</v>
      </c>
      <c r="T12" s="30" t="s">
        <v>1178</v>
      </c>
      <c r="U12" s="30">
        <v>0</v>
      </c>
      <c r="V12" s="30" t="s">
        <v>42</v>
      </c>
      <c r="W12" s="30" t="s">
        <v>42</v>
      </c>
      <c r="X12" s="30" t="s">
        <v>2052</v>
      </c>
      <c r="Y12" s="30">
        <v>1</v>
      </c>
      <c r="Z12" s="31">
        <f>IF(T12="SOPORTE_TELEFÓNICO",'TARIFAS 2025'!$B$14,IF(V12="PRINCIPAL",'TARIFAS 2025'!$B$10,IF(V12="INTERMEDIA",'TARIFAS 2025'!$C$10,IF(V12="LEJANA",'TARIFAS 2025'!$D$10))))</f>
        <v>101766</v>
      </c>
      <c r="AA12" s="31">
        <f t="shared" si="0"/>
        <v>101766</v>
      </c>
    </row>
    <row r="13" spans="1:27" s="35" customFormat="1">
      <c r="A13" s="30" t="s">
        <v>90</v>
      </c>
      <c r="B13" s="30" t="str">
        <f>VLOOKUP(A13,'CENTROS DE COSTOS'!A:D,2,0)</f>
        <v>0036-0005</v>
      </c>
      <c r="C13" s="30" t="str">
        <f>VLOOKUP(A13,'CENTROS DE COSTOS'!A:D,3,0)</f>
        <v>Wompi Noroccidente</v>
      </c>
      <c r="D13" s="30">
        <v>5360</v>
      </c>
      <c r="E13" s="30" t="s">
        <v>10467</v>
      </c>
      <c r="F13" s="30">
        <v>27931</v>
      </c>
      <c r="G13" s="30" t="s">
        <v>35</v>
      </c>
      <c r="H13" s="30" t="s">
        <v>122</v>
      </c>
      <c r="I13" s="30" t="s">
        <v>192</v>
      </c>
      <c r="J13" s="30" t="s">
        <v>10468</v>
      </c>
      <c r="K13" s="30" t="s">
        <v>1174</v>
      </c>
      <c r="L13" s="30" t="s">
        <v>10469</v>
      </c>
      <c r="M13" s="56">
        <v>45938.659722222219</v>
      </c>
      <c r="N13" s="56">
        <v>45939.631944444445</v>
      </c>
      <c r="O13" s="30" t="s">
        <v>38</v>
      </c>
      <c r="P13" s="30" t="s">
        <v>38</v>
      </c>
      <c r="Q13" s="30" t="s">
        <v>3805</v>
      </c>
      <c r="R13" s="30" t="s">
        <v>10425</v>
      </c>
      <c r="S13" s="30" t="s">
        <v>10470</v>
      </c>
      <c r="T13" s="30" t="s">
        <v>1178</v>
      </c>
      <c r="U13" s="30">
        <v>0</v>
      </c>
      <c r="V13" s="30" t="s">
        <v>42</v>
      </c>
      <c r="W13" s="30" t="s">
        <v>42</v>
      </c>
      <c r="X13" s="30" t="s">
        <v>2074</v>
      </c>
      <c r="Y13" s="30">
        <v>1</v>
      </c>
      <c r="Z13" s="31">
        <f>IF(T13="SOPORTE_TELEFÓNICO",'TARIFAS 2025'!$B$14,IF(V13="PRINCIPAL",'TARIFAS 2025'!$B$10,IF(V13="INTERMEDIA",'TARIFAS 2025'!$C$10,IF(V13="LEJANA",'TARIFAS 2025'!$D$10))))</f>
        <v>101766</v>
      </c>
      <c r="AA13" s="31">
        <f t="shared" si="0"/>
        <v>101766</v>
      </c>
    </row>
    <row r="14" spans="1:27" s="35" customFormat="1">
      <c r="A14" s="30" t="s">
        <v>90</v>
      </c>
      <c r="B14" s="30" t="str">
        <f>VLOOKUP(A14,'CENTROS DE COSTOS'!A:D,2,0)</f>
        <v>0036-0005</v>
      </c>
      <c r="C14" s="30" t="str">
        <f>VLOOKUP(A14,'CENTROS DE COSTOS'!A:D,3,0)</f>
        <v>Wompi Noroccidente</v>
      </c>
      <c r="D14" s="30">
        <v>5308</v>
      </c>
      <c r="E14" s="30" t="s">
        <v>10471</v>
      </c>
      <c r="F14" s="30">
        <v>12610</v>
      </c>
      <c r="G14" s="30" t="s">
        <v>35</v>
      </c>
      <c r="H14" s="30" t="s">
        <v>122</v>
      </c>
      <c r="I14" s="30" t="s">
        <v>186</v>
      </c>
      <c r="J14" s="30" t="s">
        <v>10472</v>
      </c>
      <c r="K14" s="30" t="s">
        <v>1174</v>
      </c>
      <c r="L14" s="30" t="s">
        <v>10473</v>
      </c>
      <c r="M14" s="56">
        <v>45940.630555555559</v>
      </c>
      <c r="N14" s="56">
        <v>45941.509027777778</v>
      </c>
      <c r="O14" s="30" t="s">
        <v>38</v>
      </c>
      <c r="P14" s="30" t="s">
        <v>38</v>
      </c>
      <c r="Q14" s="30" t="s">
        <v>3805</v>
      </c>
      <c r="R14" s="30" t="s">
        <v>10425</v>
      </c>
      <c r="S14" s="30" t="s">
        <v>10474</v>
      </c>
      <c r="T14" s="30" t="s">
        <v>1178</v>
      </c>
      <c r="U14" s="30">
        <v>0</v>
      </c>
      <c r="V14" s="30" t="s">
        <v>42</v>
      </c>
      <c r="W14" s="30" t="s">
        <v>42</v>
      </c>
      <c r="X14" s="30" t="s">
        <v>1384</v>
      </c>
      <c r="Y14" s="30">
        <v>1</v>
      </c>
      <c r="Z14" s="31">
        <f>IF(T14="SOPORTE_TELEFÓNICO",'TARIFAS 2025'!$B$14,IF(V14="PRINCIPAL",'TARIFAS 2025'!$B$10,IF(V14="INTERMEDIA",'TARIFAS 2025'!$C$10,IF(V14="LEJANA",'TARIFAS 2025'!$D$10))))</f>
        <v>101766</v>
      </c>
      <c r="AA14" s="31">
        <f t="shared" si="0"/>
        <v>101766</v>
      </c>
    </row>
    <row r="15" spans="1:27" s="35" customFormat="1">
      <c r="A15" s="30" t="s">
        <v>92</v>
      </c>
      <c r="B15" s="30" t="str">
        <f>VLOOKUP(A15,'CENTROS DE COSTOS'!A:D,2,0)</f>
        <v>0036-0006</v>
      </c>
      <c r="C15" s="30" t="str">
        <f>VLOOKUP(A15,'CENTROS DE COSTOS'!A:D,3,0)</f>
        <v>Wompi Oriente</v>
      </c>
      <c r="D15" s="30">
        <v>18001</v>
      </c>
      <c r="E15" s="30" t="s">
        <v>10475</v>
      </c>
      <c r="F15" s="30">
        <v>64419</v>
      </c>
      <c r="G15" s="30" t="s">
        <v>35</v>
      </c>
      <c r="H15" s="30" t="s">
        <v>468</v>
      </c>
      <c r="I15" s="30" t="s">
        <v>84</v>
      </c>
      <c r="J15" s="30" t="s">
        <v>4986</v>
      </c>
      <c r="K15" s="30" t="s">
        <v>1174</v>
      </c>
      <c r="L15" s="30" t="s">
        <v>10476</v>
      </c>
      <c r="M15" s="56">
        <v>45940.630555555559</v>
      </c>
      <c r="N15" s="56">
        <v>45941.509027777778</v>
      </c>
      <c r="O15" s="30" t="s">
        <v>38</v>
      </c>
      <c r="P15" s="30" t="s">
        <v>38</v>
      </c>
      <c r="Q15" s="30" t="s">
        <v>3805</v>
      </c>
      <c r="R15" s="30" t="s">
        <v>10425</v>
      </c>
      <c r="S15" s="30" t="s">
        <v>10477</v>
      </c>
      <c r="T15" s="30" t="s">
        <v>1178</v>
      </c>
      <c r="U15" s="30">
        <v>0</v>
      </c>
      <c r="V15" s="30" t="s">
        <v>44</v>
      </c>
      <c r="W15" s="30" t="s">
        <v>44</v>
      </c>
      <c r="X15" s="30" t="s">
        <v>1515</v>
      </c>
      <c r="Y15" s="30">
        <v>1</v>
      </c>
      <c r="Z15" s="31">
        <f>IF(T15="SOPORTE_TELEFÓNICO",'TARIFAS 2025'!$B$14,IF(V15="PRINCIPAL",'TARIFAS 2025'!$B$10,IF(V15="INTERMEDIA",'TARIFAS 2025'!$C$10,IF(V15="LEJANA",'TARIFAS 2025'!$D$10))))</f>
        <v>707110</v>
      </c>
      <c r="AA15" s="31">
        <f t="shared" si="0"/>
        <v>707110</v>
      </c>
    </row>
    <row r="16" spans="1:27" s="35" customFormat="1">
      <c r="A16" s="30" t="s">
        <v>76</v>
      </c>
      <c r="B16" s="30" t="str">
        <f>VLOOKUP(A16,'CENTROS DE COSTOS'!A:D,2,0)</f>
        <v>0036-0007</v>
      </c>
      <c r="C16" s="30" t="str">
        <f>VLOOKUP(A16,'CENTROS DE COSTOS'!A:D,3,0)</f>
        <v>Wompi Santander</v>
      </c>
      <c r="D16" s="30">
        <v>68547</v>
      </c>
      <c r="E16" s="30" t="s">
        <v>10478</v>
      </c>
      <c r="F16" s="30">
        <v>75873</v>
      </c>
      <c r="G16" s="30" t="s">
        <v>35</v>
      </c>
      <c r="H16" s="30" t="s">
        <v>965</v>
      </c>
      <c r="I16" s="30" t="s">
        <v>1015</v>
      </c>
      <c r="J16" s="30" t="s">
        <v>10479</v>
      </c>
      <c r="K16" s="30" t="s">
        <v>1174</v>
      </c>
      <c r="L16" s="30" t="s">
        <v>10480</v>
      </c>
      <c r="M16" s="56">
        <v>45938.659722222219</v>
      </c>
      <c r="N16" s="56">
        <v>45941.510416666664</v>
      </c>
      <c r="O16" s="30" t="s">
        <v>38</v>
      </c>
      <c r="P16" s="30" t="s">
        <v>38</v>
      </c>
      <c r="Q16" s="30" t="s">
        <v>3805</v>
      </c>
      <c r="R16" s="30" t="s">
        <v>10425</v>
      </c>
      <c r="S16" s="30" t="s">
        <v>10481</v>
      </c>
      <c r="T16" s="30" t="s">
        <v>1178</v>
      </c>
      <c r="U16" s="30">
        <v>0</v>
      </c>
      <c r="V16" s="30" t="s">
        <v>43</v>
      </c>
      <c r="W16" s="30" t="s">
        <v>43</v>
      </c>
      <c r="X16" s="30" t="s">
        <v>2870</v>
      </c>
      <c r="Y16" s="30">
        <v>1</v>
      </c>
      <c r="Z16" s="31">
        <f>IF(T16="SOPORTE_TELEFÓNICO",'TARIFAS 2025'!$B$14,IF(V16="PRINCIPAL",'TARIFAS 2025'!$B$10,IF(V16="INTERMEDIA",'TARIFAS 2025'!$C$10,IF(V16="LEJANA",'TARIFAS 2025'!$D$10))))</f>
        <v>318400</v>
      </c>
      <c r="AA16" s="31">
        <f t="shared" si="0"/>
        <v>318400</v>
      </c>
    </row>
    <row r="17" spans="1:27" s="35" customFormat="1">
      <c r="A17" s="30" t="s">
        <v>90</v>
      </c>
      <c r="B17" s="30" t="str">
        <f>VLOOKUP(A17,'CENTROS DE COSTOS'!A:D,2,0)</f>
        <v>0036-0005</v>
      </c>
      <c r="C17" s="30" t="str">
        <f>VLOOKUP(A17,'CENTROS DE COSTOS'!A:D,3,0)</f>
        <v>Wompi Noroccidente</v>
      </c>
      <c r="D17" s="30">
        <v>5266</v>
      </c>
      <c r="E17" s="30" t="s">
        <v>10482</v>
      </c>
      <c r="F17" s="30">
        <v>70446</v>
      </c>
      <c r="G17" s="30" t="s">
        <v>35</v>
      </c>
      <c r="H17" s="30" t="s">
        <v>122</v>
      </c>
      <c r="I17" s="30" t="s">
        <v>182</v>
      </c>
      <c r="J17" s="30" t="s">
        <v>10483</v>
      </c>
      <c r="K17" s="30" t="s">
        <v>1174</v>
      </c>
      <c r="L17" s="30" t="s">
        <v>10484</v>
      </c>
      <c r="M17" s="56">
        <v>45939.615277777775</v>
      </c>
      <c r="N17" s="56">
        <v>45944.658333333333</v>
      </c>
      <c r="O17" s="30" t="s">
        <v>38</v>
      </c>
      <c r="P17" s="30" t="s">
        <v>38</v>
      </c>
      <c r="Q17" s="30" t="s">
        <v>3805</v>
      </c>
      <c r="R17" s="30" t="s">
        <v>10425</v>
      </c>
      <c r="S17" s="30" t="s">
        <v>10485</v>
      </c>
      <c r="T17" s="30" t="s">
        <v>1178</v>
      </c>
      <c r="U17" s="30">
        <v>0</v>
      </c>
      <c r="V17" s="30" t="s">
        <v>42</v>
      </c>
      <c r="W17" s="30" t="s">
        <v>42</v>
      </c>
      <c r="X17" s="30" t="s">
        <v>2074</v>
      </c>
      <c r="Y17" s="30">
        <v>2</v>
      </c>
      <c r="Z17" s="31">
        <f>IF(T17="SOPORTE_TELEFÓNICO",'TARIFAS 2025'!$B$14,IF(V17="PRINCIPAL",'TARIFAS 2025'!$B$10,IF(V17="INTERMEDIA",'TARIFAS 2025'!$C$10,IF(V17="LEJANA",'TARIFAS 2025'!$D$10))))</f>
        <v>101766</v>
      </c>
      <c r="AA17" s="31">
        <f t="shared" si="0"/>
        <v>203532</v>
      </c>
    </row>
    <row r="18" spans="1:27" s="35" customFormat="1">
      <c r="A18" s="30" t="s">
        <v>90</v>
      </c>
      <c r="B18" s="30" t="str">
        <f>VLOOKUP(A18,'CENTROS DE COSTOS'!A:D,2,0)</f>
        <v>0036-0005</v>
      </c>
      <c r="C18" s="30" t="str">
        <f>VLOOKUP(A18,'CENTROS DE COSTOS'!A:D,3,0)</f>
        <v>Wompi Noroccidente</v>
      </c>
      <c r="D18" s="30">
        <v>5030</v>
      </c>
      <c r="E18" s="30" t="s">
        <v>10486</v>
      </c>
      <c r="F18" s="30">
        <v>69739</v>
      </c>
      <c r="G18" s="30" t="s">
        <v>35</v>
      </c>
      <c r="H18" s="30" t="s">
        <v>122</v>
      </c>
      <c r="I18" s="30" t="s">
        <v>149</v>
      </c>
      <c r="J18" s="30" t="s">
        <v>4668</v>
      </c>
      <c r="K18" s="30" t="s">
        <v>1174</v>
      </c>
      <c r="L18" s="30" t="s">
        <v>10487</v>
      </c>
      <c r="M18" s="56">
        <v>45937.452777777777</v>
      </c>
      <c r="N18" s="56">
        <v>45945.327777777777</v>
      </c>
      <c r="O18" s="30" t="s">
        <v>38</v>
      </c>
      <c r="P18" s="30" t="s">
        <v>38</v>
      </c>
      <c r="Q18" s="30" t="s">
        <v>3805</v>
      </c>
      <c r="R18" s="30" t="s">
        <v>10425</v>
      </c>
      <c r="S18" s="30" t="s">
        <v>10488</v>
      </c>
      <c r="T18" s="30" t="s">
        <v>1178</v>
      </c>
      <c r="U18" s="30">
        <v>0</v>
      </c>
      <c r="V18" s="30" t="s">
        <v>43</v>
      </c>
      <c r="W18" s="30" t="s">
        <v>43</v>
      </c>
      <c r="X18" s="30" t="s">
        <v>2101</v>
      </c>
      <c r="Y18" s="30">
        <v>2</v>
      </c>
      <c r="Z18" s="31">
        <f>IF(T18="SOPORTE_TELEFÓNICO",'TARIFAS 2025'!$B$14,IF(V18="PRINCIPAL",'TARIFAS 2025'!$B$10,IF(V18="INTERMEDIA",'TARIFAS 2025'!$C$10,IF(V18="LEJANA",'TARIFAS 2025'!$D$10))))</f>
        <v>318400</v>
      </c>
      <c r="AA18" s="31">
        <f t="shared" si="0"/>
        <v>636800</v>
      </c>
    </row>
    <row r="19" spans="1:27" s="35" customFormat="1">
      <c r="A19" s="30" t="s">
        <v>90</v>
      </c>
      <c r="B19" s="30" t="str">
        <f>VLOOKUP(A19,'CENTROS DE COSTOS'!A:D,2,0)</f>
        <v>0036-0005</v>
      </c>
      <c r="C19" s="30" t="str">
        <f>VLOOKUP(A19,'CENTROS DE COSTOS'!A:D,3,0)</f>
        <v>Wompi Noroccidente</v>
      </c>
      <c r="D19" s="30">
        <v>5360</v>
      </c>
      <c r="E19" s="30" t="s">
        <v>10489</v>
      </c>
      <c r="F19" s="30">
        <v>79060</v>
      </c>
      <c r="G19" s="30" t="s">
        <v>35</v>
      </c>
      <c r="H19" s="30" t="s">
        <v>122</v>
      </c>
      <c r="I19" s="30" t="s">
        <v>192</v>
      </c>
      <c r="J19" s="30" t="s">
        <v>10490</v>
      </c>
      <c r="K19" s="30" t="s">
        <v>1174</v>
      </c>
      <c r="L19" s="30" t="s">
        <v>10491</v>
      </c>
      <c r="M19" s="56">
        <v>45945.532638888886</v>
      </c>
      <c r="N19" s="56">
        <v>45946.45</v>
      </c>
      <c r="O19" s="30" t="s">
        <v>38</v>
      </c>
      <c r="P19" s="30" t="s">
        <v>38</v>
      </c>
      <c r="Q19" s="30" t="s">
        <v>3805</v>
      </c>
      <c r="R19" s="30" t="s">
        <v>10425</v>
      </c>
      <c r="S19" s="30" t="s">
        <v>10492</v>
      </c>
      <c r="T19" s="30" t="s">
        <v>1178</v>
      </c>
      <c r="U19" s="30">
        <v>0</v>
      </c>
      <c r="V19" s="30" t="s">
        <v>42</v>
      </c>
      <c r="W19" s="30" t="s">
        <v>42</v>
      </c>
      <c r="X19" s="30" t="s">
        <v>2074</v>
      </c>
      <c r="Y19" s="30">
        <v>1</v>
      </c>
      <c r="Z19" s="31">
        <f>IF(T19="SOPORTE_TELEFÓNICO",'TARIFAS 2025'!$B$14,IF(V19="PRINCIPAL",'TARIFAS 2025'!$B$10,IF(V19="INTERMEDIA",'TARIFAS 2025'!$C$10,IF(V19="LEJANA",'TARIFAS 2025'!$D$10))))</f>
        <v>101766</v>
      </c>
      <c r="AA19" s="31">
        <f t="shared" si="0"/>
        <v>101766</v>
      </c>
    </row>
    <row r="20" spans="1:27" s="35" customFormat="1">
      <c r="A20" s="30" t="s">
        <v>90</v>
      </c>
      <c r="B20" s="30" t="str">
        <f>VLOOKUP(A20,'CENTROS DE COSTOS'!A:D,2,0)</f>
        <v>0036-0005</v>
      </c>
      <c r="C20" s="30" t="str">
        <f>VLOOKUP(A20,'CENTROS DE COSTOS'!A:D,3,0)</f>
        <v>Wompi Noroccidente</v>
      </c>
      <c r="D20" s="30">
        <v>5380</v>
      </c>
      <c r="E20" s="30" t="s">
        <v>10493</v>
      </c>
      <c r="F20" s="30">
        <v>59024</v>
      </c>
      <c r="G20" s="30" t="s">
        <v>35</v>
      </c>
      <c r="H20" s="30" t="s">
        <v>122</v>
      </c>
      <c r="I20" s="30" t="s">
        <v>196</v>
      </c>
      <c r="J20" s="30" t="s">
        <v>10494</v>
      </c>
      <c r="K20" s="30" t="s">
        <v>1174</v>
      </c>
      <c r="L20" s="30" t="s">
        <v>10495</v>
      </c>
      <c r="M20" s="56">
        <v>45946.613888888889</v>
      </c>
      <c r="N20" s="56">
        <v>45947.497916666667</v>
      </c>
      <c r="O20" s="30" t="s">
        <v>38</v>
      </c>
      <c r="P20" s="30" t="s">
        <v>38</v>
      </c>
      <c r="Q20" s="30" t="s">
        <v>3805</v>
      </c>
      <c r="R20" s="30" t="s">
        <v>10425</v>
      </c>
      <c r="S20" s="30" t="s">
        <v>10496</v>
      </c>
      <c r="T20" s="30" t="s">
        <v>1178</v>
      </c>
      <c r="U20" s="30">
        <v>0</v>
      </c>
      <c r="V20" s="30" t="s">
        <v>42</v>
      </c>
      <c r="W20" s="30" t="s">
        <v>42</v>
      </c>
      <c r="X20" s="30" t="s">
        <v>2297</v>
      </c>
      <c r="Y20" s="30">
        <v>1</v>
      </c>
      <c r="Z20" s="31">
        <f>IF(T20="SOPORTE_TELEFÓNICO",'TARIFAS 2025'!$B$14,IF(V20="PRINCIPAL",'TARIFAS 2025'!$B$10,IF(V20="INTERMEDIA",'TARIFAS 2025'!$C$10,IF(V20="LEJANA",'TARIFAS 2025'!$D$10))))</f>
        <v>101766</v>
      </c>
      <c r="AA20" s="31">
        <f t="shared" si="0"/>
        <v>101766</v>
      </c>
    </row>
    <row r="21" spans="1:27" s="35" customFormat="1">
      <c r="A21" s="30" t="s">
        <v>94</v>
      </c>
      <c r="B21" s="30" t="str">
        <f>VLOOKUP(A21,'CENTROS DE COSTOS'!A:D,2,0)</f>
        <v>0036-0002</v>
      </c>
      <c r="C21" s="30" t="str">
        <f>VLOOKUP(A21,'CENTROS DE COSTOS'!A:D,3,0)</f>
        <v>Wompi Eje Cafetero</v>
      </c>
      <c r="D21" s="30">
        <v>66001</v>
      </c>
      <c r="E21" s="30" t="s">
        <v>10497</v>
      </c>
      <c r="F21" s="30">
        <v>76773</v>
      </c>
      <c r="G21" s="30" t="s">
        <v>35</v>
      </c>
      <c r="H21" s="30" t="s">
        <v>460</v>
      </c>
      <c r="I21" s="30" t="s">
        <v>94</v>
      </c>
      <c r="J21" s="30" t="s">
        <v>10498</v>
      </c>
      <c r="K21" s="30" t="s">
        <v>1174</v>
      </c>
      <c r="L21" s="30" t="s">
        <v>10499</v>
      </c>
      <c r="M21" s="56">
        <v>45947.708333333336</v>
      </c>
      <c r="N21" s="56">
        <v>45950.468055555553</v>
      </c>
      <c r="O21" s="30" t="s">
        <v>38</v>
      </c>
      <c r="P21" s="30" t="s">
        <v>38</v>
      </c>
      <c r="Q21" s="30" t="s">
        <v>3805</v>
      </c>
      <c r="R21" s="30" t="s">
        <v>10425</v>
      </c>
      <c r="S21" s="30" t="s">
        <v>10500</v>
      </c>
      <c r="T21" s="30" t="s">
        <v>1178</v>
      </c>
      <c r="U21" s="30">
        <v>0</v>
      </c>
      <c r="V21" s="30" t="s">
        <v>42</v>
      </c>
      <c r="W21" s="30" t="s">
        <v>42</v>
      </c>
      <c r="X21" s="30" t="s">
        <v>1187</v>
      </c>
      <c r="Y21" s="30">
        <v>1</v>
      </c>
      <c r="Z21" s="31">
        <f>IF(T21="SOPORTE_TELEFÓNICO",'TARIFAS 2025'!$B$14,IF(V21="PRINCIPAL",'TARIFAS 2025'!$B$10,IF(V21="INTERMEDIA",'TARIFAS 2025'!$C$10,IF(V21="LEJANA",'TARIFAS 2025'!$D$10))))</f>
        <v>101766</v>
      </c>
      <c r="AA21" s="31">
        <f t="shared" si="0"/>
        <v>101766</v>
      </c>
    </row>
    <row r="22" spans="1:27" s="35" customFormat="1">
      <c r="A22" s="30" t="s">
        <v>90</v>
      </c>
      <c r="B22" s="30" t="str">
        <f>VLOOKUP(A22,'CENTROS DE COSTOS'!A:D,2,0)</f>
        <v>0036-0005</v>
      </c>
      <c r="C22" s="30" t="str">
        <f>VLOOKUP(A22,'CENTROS DE COSTOS'!A:D,3,0)</f>
        <v>Wompi Noroccidente</v>
      </c>
      <c r="D22" s="30">
        <v>5360</v>
      </c>
      <c r="E22" s="30" t="s">
        <v>10501</v>
      </c>
      <c r="F22" s="30">
        <v>75876</v>
      </c>
      <c r="G22" s="30" t="s">
        <v>35</v>
      </c>
      <c r="H22" s="30" t="s">
        <v>122</v>
      </c>
      <c r="I22" s="30" t="s">
        <v>2503</v>
      </c>
      <c r="J22" s="30" t="s">
        <v>2504</v>
      </c>
      <c r="K22" s="30" t="s">
        <v>1174</v>
      </c>
      <c r="L22" s="30" t="s">
        <v>10502</v>
      </c>
      <c r="M22" s="56">
        <v>45947.708333333336</v>
      </c>
      <c r="N22" s="56">
        <v>45950.613888888889</v>
      </c>
      <c r="O22" s="30" t="s">
        <v>38</v>
      </c>
      <c r="P22" s="30" t="s">
        <v>38</v>
      </c>
      <c r="Q22" s="30" t="s">
        <v>3805</v>
      </c>
      <c r="R22" s="30" t="s">
        <v>10425</v>
      </c>
      <c r="S22" s="30" t="s">
        <v>10503</v>
      </c>
      <c r="T22" s="30" t="s">
        <v>1178</v>
      </c>
      <c r="U22" s="30">
        <v>0</v>
      </c>
      <c r="V22" s="30" t="s">
        <v>42</v>
      </c>
      <c r="W22" s="30" t="s">
        <v>42</v>
      </c>
      <c r="X22" s="30" t="s">
        <v>10504</v>
      </c>
      <c r="Y22" s="30">
        <v>1</v>
      </c>
      <c r="Z22" s="31">
        <f>IF(T22="SOPORTE_TELEFÓNICO",'TARIFAS 2025'!$B$14,IF(V22="PRINCIPAL",'TARIFAS 2025'!$B$10,IF(V22="INTERMEDIA",'TARIFAS 2025'!$C$10,IF(V22="LEJANA",'TARIFAS 2025'!$D$10))))</f>
        <v>101766</v>
      </c>
      <c r="AA22" s="31">
        <f t="shared" si="0"/>
        <v>101766</v>
      </c>
    </row>
    <row r="23" spans="1:27" s="35" customFormat="1">
      <c r="A23" s="30" t="s">
        <v>90</v>
      </c>
      <c r="B23" s="30" t="str">
        <f>VLOOKUP(A23,'CENTROS DE COSTOS'!A:D,2,0)</f>
        <v>0036-0005</v>
      </c>
      <c r="C23" s="30" t="str">
        <f>VLOOKUP(A23,'CENTROS DE COSTOS'!A:D,3,0)</f>
        <v>Wompi Noroccidente</v>
      </c>
      <c r="D23" s="30">
        <v>5308</v>
      </c>
      <c r="E23" s="30" t="s">
        <v>10505</v>
      </c>
      <c r="F23" s="30">
        <v>38652</v>
      </c>
      <c r="G23" s="30" t="s">
        <v>35</v>
      </c>
      <c r="H23" s="30" t="s">
        <v>122</v>
      </c>
      <c r="I23" s="30" t="s">
        <v>186</v>
      </c>
      <c r="J23" s="30" t="s">
        <v>10506</v>
      </c>
      <c r="K23" s="30" t="s">
        <v>1174</v>
      </c>
      <c r="L23" s="30" t="s">
        <v>10507</v>
      </c>
      <c r="M23" s="56">
        <v>45947.708333333336</v>
      </c>
      <c r="N23" s="56">
        <v>45950.615972222222</v>
      </c>
      <c r="O23" s="30" t="s">
        <v>38</v>
      </c>
      <c r="P23" s="30" t="s">
        <v>38</v>
      </c>
      <c r="Q23" s="30" t="s">
        <v>3805</v>
      </c>
      <c r="R23" s="30" t="s">
        <v>10425</v>
      </c>
      <c r="S23" s="30" t="s">
        <v>10508</v>
      </c>
      <c r="T23" s="30" t="s">
        <v>1178</v>
      </c>
      <c r="U23" s="30">
        <v>0</v>
      </c>
      <c r="V23" s="30" t="s">
        <v>42</v>
      </c>
      <c r="W23" s="30" t="s">
        <v>42</v>
      </c>
      <c r="X23" s="30" t="s">
        <v>2336</v>
      </c>
      <c r="Y23" s="30">
        <v>1</v>
      </c>
      <c r="Z23" s="31">
        <f>IF(T23="SOPORTE_TELEFÓNICO",'TARIFAS 2025'!$B$14,IF(V23="PRINCIPAL",'TARIFAS 2025'!$B$10,IF(V23="INTERMEDIA",'TARIFAS 2025'!$C$10,IF(V23="LEJANA",'TARIFAS 2025'!$D$10))))</f>
        <v>101766</v>
      </c>
      <c r="AA23" s="31">
        <f t="shared" si="0"/>
        <v>101766</v>
      </c>
    </row>
    <row r="24" spans="1:27" s="35" customFormat="1">
      <c r="A24" s="30" t="s">
        <v>90</v>
      </c>
      <c r="B24" s="30" t="str">
        <f>VLOOKUP(A24,'CENTROS DE COSTOS'!A:D,2,0)</f>
        <v>0036-0005</v>
      </c>
      <c r="C24" s="30" t="str">
        <f>VLOOKUP(A24,'CENTROS DE COSTOS'!A:D,3,0)</f>
        <v>Wompi Noroccidente</v>
      </c>
      <c r="D24" s="30">
        <v>5360</v>
      </c>
      <c r="E24" s="30" t="s">
        <v>10509</v>
      </c>
      <c r="F24" s="30">
        <v>79372</v>
      </c>
      <c r="G24" s="30" t="s">
        <v>35</v>
      </c>
      <c r="H24" s="30" t="s">
        <v>122</v>
      </c>
      <c r="I24" s="30" t="s">
        <v>192</v>
      </c>
      <c r="J24" s="30" t="s">
        <v>10510</v>
      </c>
      <c r="K24" s="30" t="s">
        <v>1174</v>
      </c>
      <c r="L24" s="30" t="s">
        <v>10511</v>
      </c>
      <c r="M24" s="56">
        <v>45947.708333333336</v>
      </c>
      <c r="N24" s="56">
        <v>45950.617361111108</v>
      </c>
      <c r="O24" s="30" t="s">
        <v>38</v>
      </c>
      <c r="P24" s="30" t="s">
        <v>38</v>
      </c>
      <c r="Q24" s="30" t="s">
        <v>3805</v>
      </c>
      <c r="R24" s="30" t="s">
        <v>10425</v>
      </c>
      <c r="S24" s="30" t="s">
        <v>10512</v>
      </c>
      <c r="T24" s="30" t="s">
        <v>1178</v>
      </c>
      <c r="U24" s="30">
        <v>0</v>
      </c>
      <c r="V24" s="30" t="s">
        <v>42</v>
      </c>
      <c r="W24" s="30" t="s">
        <v>42</v>
      </c>
      <c r="X24" s="30" t="s">
        <v>10504</v>
      </c>
      <c r="Y24" s="30">
        <v>1</v>
      </c>
      <c r="Z24" s="31">
        <f>IF(T24="SOPORTE_TELEFÓNICO",'TARIFAS 2025'!$B$14,IF(V24="PRINCIPAL",'TARIFAS 2025'!$B$10,IF(V24="INTERMEDIA",'TARIFAS 2025'!$C$10,IF(V24="LEJANA",'TARIFAS 2025'!$D$10))))</f>
        <v>101766</v>
      </c>
      <c r="AA24" s="31">
        <f t="shared" si="0"/>
        <v>101766</v>
      </c>
    </row>
    <row r="25" spans="1:27" s="35" customFormat="1">
      <c r="A25" s="30" t="s">
        <v>94</v>
      </c>
      <c r="B25" s="30" t="str">
        <f>VLOOKUP(A25,'CENTROS DE COSTOS'!A:D,2,0)</f>
        <v>0036-0002</v>
      </c>
      <c r="C25" s="30" t="str">
        <f>VLOOKUP(A25,'CENTROS DE COSTOS'!A:D,3,0)</f>
        <v>Wompi Eje Cafetero</v>
      </c>
      <c r="D25" s="30">
        <v>66001</v>
      </c>
      <c r="E25" s="30" t="s">
        <v>10513</v>
      </c>
      <c r="F25" s="30">
        <v>12549</v>
      </c>
      <c r="G25" s="30" t="s">
        <v>35</v>
      </c>
      <c r="H25" s="30" t="s">
        <v>460</v>
      </c>
      <c r="I25" s="30" t="s">
        <v>94</v>
      </c>
      <c r="J25" s="30" t="s">
        <v>10514</v>
      </c>
      <c r="K25" s="30" t="s">
        <v>1174</v>
      </c>
      <c r="L25" s="30" t="s">
        <v>10515</v>
      </c>
      <c r="M25" s="56">
        <v>45947.708333333336</v>
      </c>
      <c r="N25" s="56">
        <v>45951.35833333333</v>
      </c>
      <c r="O25" s="30" t="s">
        <v>38</v>
      </c>
      <c r="P25" s="30" t="s">
        <v>38</v>
      </c>
      <c r="Q25" s="30" t="s">
        <v>3805</v>
      </c>
      <c r="R25" s="30" t="s">
        <v>10425</v>
      </c>
      <c r="S25" s="30" t="s">
        <v>10516</v>
      </c>
      <c r="T25" s="30" t="s">
        <v>1178</v>
      </c>
      <c r="U25" s="30">
        <v>0</v>
      </c>
      <c r="V25" s="30" t="s">
        <v>42</v>
      </c>
      <c r="W25" s="30" t="s">
        <v>42</v>
      </c>
      <c r="X25" s="30" t="s">
        <v>6698</v>
      </c>
      <c r="Y25" s="30">
        <v>1</v>
      </c>
      <c r="Z25" s="31">
        <f>IF(T25="SOPORTE_TELEFÓNICO",'TARIFAS 2025'!$B$14,IF(V25="PRINCIPAL",'TARIFAS 2025'!$B$10,IF(V25="INTERMEDIA",'TARIFAS 2025'!$C$10,IF(V25="LEJANA",'TARIFAS 2025'!$D$10))))</f>
        <v>101766</v>
      </c>
      <c r="AA25" s="31">
        <f t="shared" si="0"/>
        <v>101766</v>
      </c>
    </row>
    <row r="26" spans="1:27" s="35" customFormat="1">
      <c r="A26" s="30" t="s">
        <v>100</v>
      </c>
      <c r="B26" s="30" t="str">
        <f>VLOOKUP(A26,'CENTROS DE COSTOS'!A:D,2,0)</f>
        <v>0036-0006</v>
      </c>
      <c r="C26" s="30" t="str">
        <f>VLOOKUP(A26,'CENTROS DE COSTOS'!A:D,3,0)</f>
        <v>Wompi Oriente</v>
      </c>
      <c r="D26" s="30">
        <v>50001</v>
      </c>
      <c r="E26" s="30" t="s">
        <v>10517</v>
      </c>
      <c r="F26" s="30">
        <v>61567</v>
      </c>
      <c r="G26" s="30" t="s">
        <v>35</v>
      </c>
      <c r="H26" s="30" t="s">
        <v>816</v>
      </c>
      <c r="I26" s="30" t="s">
        <v>100</v>
      </c>
      <c r="J26" s="30" t="s">
        <v>10518</v>
      </c>
      <c r="K26" s="30" t="s">
        <v>1174</v>
      </c>
      <c r="L26" s="30" t="s">
        <v>10519</v>
      </c>
      <c r="M26" s="56">
        <v>45950.524305555555</v>
      </c>
      <c r="N26" s="56">
        <v>45952.304166666669</v>
      </c>
      <c r="O26" s="30" t="s">
        <v>38</v>
      </c>
      <c r="P26" s="30" t="s">
        <v>38</v>
      </c>
      <c r="Q26" s="30" t="s">
        <v>3805</v>
      </c>
      <c r="R26" s="30" t="s">
        <v>10425</v>
      </c>
      <c r="S26" s="30" t="s">
        <v>10520</v>
      </c>
      <c r="T26" s="30" t="s">
        <v>1178</v>
      </c>
      <c r="U26" s="30">
        <v>0</v>
      </c>
      <c r="V26" s="30" t="s">
        <v>42</v>
      </c>
      <c r="W26" s="30" t="s">
        <v>44</v>
      </c>
      <c r="X26" s="30" t="s">
        <v>2646</v>
      </c>
      <c r="Y26" s="30">
        <v>1</v>
      </c>
      <c r="Z26" s="31">
        <f>IF(T26="SOPORTE_TELEFÓNICO",'TARIFAS 2025'!$B$14,IF(V26="PRINCIPAL",'TARIFAS 2025'!$B$10,IF(V26="INTERMEDIA",'TARIFAS 2025'!$C$10,IF(V26="LEJANA",'TARIFAS 2025'!$D$10))))</f>
        <v>101766</v>
      </c>
      <c r="AA26" s="31">
        <f t="shared" si="0"/>
        <v>101766</v>
      </c>
    </row>
    <row r="27" spans="1:27" s="35" customFormat="1">
      <c r="A27" s="30" t="s">
        <v>90</v>
      </c>
      <c r="B27" s="30" t="str">
        <f>VLOOKUP(A27,'CENTROS DE COSTOS'!A:D,2,0)</f>
        <v>0036-0005</v>
      </c>
      <c r="C27" s="30" t="str">
        <f>VLOOKUP(A27,'CENTROS DE COSTOS'!A:D,3,0)</f>
        <v>Wompi Noroccidente</v>
      </c>
      <c r="D27" s="30">
        <v>5264</v>
      </c>
      <c r="E27" s="30" t="s">
        <v>10521</v>
      </c>
      <c r="F27" s="30">
        <v>34526</v>
      </c>
      <c r="G27" s="30" t="s">
        <v>35</v>
      </c>
      <c r="H27" s="30" t="s">
        <v>122</v>
      </c>
      <c r="I27" s="30" t="s">
        <v>181</v>
      </c>
      <c r="J27" s="30" t="s">
        <v>10522</v>
      </c>
      <c r="K27" s="30" t="s">
        <v>1174</v>
      </c>
      <c r="L27" s="30" t="s">
        <v>10523</v>
      </c>
      <c r="M27" s="56">
        <v>45947.708333333336</v>
      </c>
      <c r="N27" s="56">
        <v>45952.304861111108</v>
      </c>
      <c r="O27" s="30" t="s">
        <v>38</v>
      </c>
      <c r="P27" s="30" t="s">
        <v>38</v>
      </c>
      <c r="Q27" s="30" t="s">
        <v>3805</v>
      </c>
      <c r="R27" s="30" t="s">
        <v>10425</v>
      </c>
      <c r="S27" s="30" t="s">
        <v>10524</v>
      </c>
      <c r="T27" s="30" t="s">
        <v>1178</v>
      </c>
      <c r="U27" s="30">
        <v>0</v>
      </c>
      <c r="V27" s="30" t="s">
        <v>43</v>
      </c>
      <c r="W27" s="30" t="s">
        <v>43</v>
      </c>
      <c r="X27" s="30" t="s">
        <v>2006</v>
      </c>
      <c r="Y27" s="30">
        <v>1</v>
      </c>
      <c r="Z27" s="31">
        <f>IF(T27="SOPORTE_TELEFÓNICO",'TARIFAS 2025'!$B$14,IF(V27="PRINCIPAL",'TARIFAS 2025'!$B$10,IF(V27="INTERMEDIA",'TARIFAS 2025'!$C$10,IF(V27="LEJANA",'TARIFAS 2025'!$D$10))))</f>
        <v>318400</v>
      </c>
      <c r="AA27" s="31">
        <f t="shared" si="0"/>
        <v>318400</v>
      </c>
    </row>
    <row r="28" spans="1:27" s="35" customFormat="1">
      <c r="A28" s="30" t="s">
        <v>73</v>
      </c>
      <c r="B28" s="30" t="str">
        <f>VLOOKUP(A28,'CENTROS DE COSTOS'!A:D,2,0)</f>
        <v>0036-0004</v>
      </c>
      <c r="C28" s="30" t="str">
        <f>VLOOKUP(A28,'CENTROS DE COSTOS'!A:D,3,0)</f>
        <v>Wompi Centro</v>
      </c>
      <c r="D28" s="30">
        <v>11001</v>
      </c>
      <c r="E28" s="30" t="s">
        <v>10525</v>
      </c>
      <c r="F28" s="30">
        <v>14389</v>
      </c>
      <c r="G28" s="30" t="s">
        <v>35</v>
      </c>
      <c r="H28" s="30" t="s">
        <v>620</v>
      </c>
      <c r="I28" s="30" t="s">
        <v>2057</v>
      </c>
      <c r="J28" s="30" t="s">
        <v>10526</v>
      </c>
      <c r="K28" s="30" t="s">
        <v>1174</v>
      </c>
      <c r="L28" s="30" t="s">
        <v>10527</v>
      </c>
      <c r="M28" s="56">
        <v>45939.615277777775</v>
      </c>
      <c r="N28" s="56">
        <v>45952.338194444441</v>
      </c>
      <c r="O28" s="30" t="s">
        <v>38</v>
      </c>
      <c r="P28" s="30" t="s">
        <v>38</v>
      </c>
      <c r="Q28" s="30" t="s">
        <v>10528</v>
      </c>
      <c r="R28" s="30" t="s">
        <v>10529</v>
      </c>
      <c r="S28" s="30" t="s">
        <v>10530</v>
      </c>
      <c r="T28" s="30" t="s">
        <v>1178</v>
      </c>
      <c r="U28" s="30">
        <v>0</v>
      </c>
      <c r="V28" s="30" t="s">
        <v>42</v>
      </c>
      <c r="W28" s="30" t="s">
        <v>42</v>
      </c>
      <c r="X28" s="30" t="s">
        <v>3193</v>
      </c>
      <c r="Y28" s="30">
        <v>3</v>
      </c>
      <c r="Z28" s="31">
        <f>IF(T28="SOPORTE_TELEFÓNICO",'TARIFAS 2025'!$B$14,IF(V28="PRINCIPAL",'TARIFAS 2025'!$B$10,IF(V28="INTERMEDIA",'TARIFAS 2025'!$C$10,IF(V28="LEJANA",'TARIFAS 2025'!$D$10))))</f>
        <v>101766</v>
      </c>
      <c r="AA28" s="31">
        <f t="shared" si="0"/>
        <v>305298</v>
      </c>
    </row>
    <row r="29" spans="1:27" s="35" customFormat="1">
      <c r="A29" s="30" t="s">
        <v>90</v>
      </c>
      <c r="B29" s="30" t="str">
        <f>VLOOKUP(A29,'CENTROS DE COSTOS'!A:D,2,0)</f>
        <v>0036-0005</v>
      </c>
      <c r="C29" s="30" t="str">
        <f>VLOOKUP(A29,'CENTROS DE COSTOS'!A:D,3,0)</f>
        <v>Wompi Noroccidente</v>
      </c>
      <c r="D29" s="30">
        <v>5266</v>
      </c>
      <c r="E29" s="30" t="s">
        <v>10531</v>
      </c>
      <c r="F29" s="30">
        <v>73497</v>
      </c>
      <c r="G29" s="30" t="s">
        <v>35</v>
      </c>
      <c r="H29" s="30" t="s">
        <v>122</v>
      </c>
      <c r="I29" s="30" t="s">
        <v>182</v>
      </c>
      <c r="J29" s="30" t="s">
        <v>10532</v>
      </c>
      <c r="K29" s="30" t="s">
        <v>1174</v>
      </c>
      <c r="L29" s="30" t="s">
        <v>10533</v>
      </c>
      <c r="M29" s="56">
        <v>45951.542361111111</v>
      </c>
      <c r="N29" s="56">
        <v>45952.643750000003</v>
      </c>
      <c r="O29" s="30" t="s">
        <v>38</v>
      </c>
      <c r="P29" s="30" t="s">
        <v>38</v>
      </c>
      <c r="Q29" s="30" t="s">
        <v>3805</v>
      </c>
      <c r="R29" s="30" t="s">
        <v>10425</v>
      </c>
      <c r="S29" s="30" t="s">
        <v>10534</v>
      </c>
      <c r="T29" s="30" t="s">
        <v>1178</v>
      </c>
      <c r="U29" s="30">
        <v>0</v>
      </c>
      <c r="V29" s="30" t="s">
        <v>42</v>
      </c>
      <c r="W29" s="30" t="s">
        <v>42</v>
      </c>
      <c r="X29" s="30" t="s">
        <v>2048</v>
      </c>
      <c r="Y29" s="30">
        <v>1</v>
      </c>
      <c r="Z29" s="31">
        <f>IF(T29="SOPORTE_TELEFÓNICO",'TARIFAS 2025'!$B$14,IF(V29="PRINCIPAL",'TARIFAS 2025'!$B$10,IF(V29="INTERMEDIA",'TARIFAS 2025'!$C$10,IF(V29="LEJANA",'TARIFAS 2025'!$D$10))))</f>
        <v>101766</v>
      </c>
      <c r="AA29" s="31">
        <f t="shared" si="0"/>
        <v>101766</v>
      </c>
    </row>
    <row r="30" spans="1:27" s="35" customFormat="1">
      <c r="A30" s="30" t="s">
        <v>76</v>
      </c>
      <c r="B30" s="30" t="str">
        <f>VLOOKUP(A30,'CENTROS DE COSTOS'!A:D,2,0)</f>
        <v>0036-0007</v>
      </c>
      <c r="C30" s="30" t="str">
        <f>VLOOKUP(A30,'CENTROS DE COSTOS'!A:D,3,0)</f>
        <v>Wompi Santander</v>
      </c>
      <c r="D30" s="30">
        <v>68276</v>
      </c>
      <c r="E30" s="30" t="s">
        <v>10535</v>
      </c>
      <c r="F30" s="30">
        <v>81400</v>
      </c>
      <c r="G30" s="30" t="s">
        <v>35</v>
      </c>
      <c r="H30" s="30" t="s">
        <v>965</v>
      </c>
      <c r="I30" s="30" t="s">
        <v>989</v>
      </c>
      <c r="J30" s="30" t="s">
        <v>7355</v>
      </c>
      <c r="K30" s="30" t="s">
        <v>1174</v>
      </c>
      <c r="L30" s="30" t="s">
        <v>10536</v>
      </c>
      <c r="M30" s="56">
        <v>45951.522222222222</v>
      </c>
      <c r="N30" s="56">
        <v>45953.316666666666</v>
      </c>
      <c r="O30" s="30" t="s">
        <v>38</v>
      </c>
      <c r="P30" s="30" t="s">
        <v>38</v>
      </c>
      <c r="Q30" s="30" t="s">
        <v>3805</v>
      </c>
      <c r="R30" s="30" t="s">
        <v>10425</v>
      </c>
      <c r="S30" s="30" t="s">
        <v>10537</v>
      </c>
      <c r="T30" s="30" t="s">
        <v>1178</v>
      </c>
      <c r="U30" s="30">
        <v>0</v>
      </c>
      <c r="V30" s="30" t="s">
        <v>42</v>
      </c>
      <c r="W30" s="30" t="s">
        <v>42</v>
      </c>
      <c r="X30" s="30" t="s">
        <v>1396</v>
      </c>
      <c r="Y30" s="30">
        <v>2</v>
      </c>
      <c r="Z30" s="31">
        <f>IF(T30="SOPORTE_TELEFÓNICO",'TARIFAS 2025'!$B$14,IF(V30="PRINCIPAL",'TARIFAS 2025'!$B$10,IF(V30="INTERMEDIA",'TARIFAS 2025'!$C$10,IF(V30="LEJANA",'TARIFAS 2025'!$D$10))))</f>
        <v>101766</v>
      </c>
      <c r="AA30" s="31">
        <f t="shared" si="0"/>
        <v>203532</v>
      </c>
    </row>
    <row r="31" spans="1:27" s="35" customFormat="1">
      <c r="A31" s="30" t="s">
        <v>90</v>
      </c>
      <c r="B31" s="30" t="str">
        <f>VLOOKUP(A31,'CENTROS DE COSTOS'!A:D,2,0)</f>
        <v>0036-0005</v>
      </c>
      <c r="C31" s="30" t="str">
        <f>VLOOKUP(A31,'CENTROS DE COSTOS'!A:D,3,0)</f>
        <v>Wompi Noroccidente</v>
      </c>
      <c r="D31" s="30">
        <v>5440</v>
      </c>
      <c r="E31" s="30" t="s">
        <v>10538</v>
      </c>
      <c r="F31" s="30">
        <v>35305</v>
      </c>
      <c r="G31" s="30" t="s">
        <v>35</v>
      </c>
      <c r="H31" s="30" t="s">
        <v>122</v>
      </c>
      <c r="I31" s="30" t="s">
        <v>200</v>
      </c>
      <c r="J31" s="30" t="s">
        <v>6859</v>
      </c>
      <c r="K31" s="30" t="s">
        <v>1174</v>
      </c>
      <c r="L31" s="30" t="s">
        <v>10539</v>
      </c>
      <c r="M31" s="56">
        <v>45951.542361111111</v>
      </c>
      <c r="N31" s="56">
        <v>45953.540277777778</v>
      </c>
      <c r="O31" s="30" t="s">
        <v>38</v>
      </c>
      <c r="P31" s="30" t="s">
        <v>38</v>
      </c>
      <c r="Q31" s="30" t="s">
        <v>3805</v>
      </c>
      <c r="R31" s="30" t="s">
        <v>10425</v>
      </c>
      <c r="S31" s="30" t="s">
        <v>10540</v>
      </c>
      <c r="T31" s="30" t="s">
        <v>1178</v>
      </c>
      <c r="U31" s="30">
        <v>0</v>
      </c>
      <c r="V31" s="30" t="s">
        <v>43</v>
      </c>
      <c r="W31" s="30" t="s">
        <v>43</v>
      </c>
      <c r="X31" s="30" t="s">
        <v>2297</v>
      </c>
      <c r="Y31" s="30">
        <v>1</v>
      </c>
      <c r="Z31" s="31">
        <f>IF(T31="SOPORTE_TELEFÓNICO",'TARIFAS 2025'!$B$14,IF(V31="PRINCIPAL",'TARIFAS 2025'!$B$10,IF(V31="INTERMEDIA",'TARIFAS 2025'!$C$10,IF(V31="LEJANA",'TARIFAS 2025'!$D$10))))</f>
        <v>318400</v>
      </c>
      <c r="AA31" s="31">
        <f t="shared" si="0"/>
        <v>318400</v>
      </c>
    </row>
    <row r="32" spans="1:27" s="35" customFormat="1">
      <c r="A32" s="30" t="s">
        <v>79</v>
      </c>
      <c r="B32" s="30" t="str">
        <f>VLOOKUP(A32,'CENTROS DE COSTOS'!A:D,2,0)</f>
        <v>0036-0003</v>
      </c>
      <c r="C32" s="30" t="str">
        <f>VLOOKUP(A32,'CENTROS DE COSTOS'!A:D,3,0)</f>
        <v>Wompi Suroccidente</v>
      </c>
      <c r="D32" s="30">
        <v>76248</v>
      </c>
      <c r="E32" s="30" t="s">
        <v>10541</v>
      </c>
      <c r="F32" s="30">
        <v>57723</v>
      </c>
      <c r="G32" s="30" t="s">
        <v>35</v>
      </c>
      <c r="H32" s="30" t="s">
        <v>1103</v>
      </c>
      <c r="I32" s="30" t="s">
        <v>1115</v>
      </c>
      <c r="J32" s="30" t="s">
        <v>10542</v>
      </c>
      <c r="K32" s="30" t="s">
        <v>1174</v>
      </c>
      <c r="L32" s="30" t="s">
        <v>10543</v>
      </c>
      <c r="M32" s="56">
        <v>45952.597916666666</v>
      </c>
      <c r="N32" s="56">
        <v>45953.677083333336</v>
      </c>
      <c r="O32" s="30" t="s">
        <v>38</v>
      </c>
      <c r="P32" s="30" t="s">
        <v>38</v>
      </c>
      <c r="Q32" s="30" t="s">
        <v>3805</v>
      </c>
      <c r="R32" s="30" t="s">
        <v>10425</v>
      </c>
      <c r="S32" s="30" t="s">
        <v>10544</v>
      </c>
      <c r="T32" s="30" t="s">
        <v>1178</v>
      </c>
      <c r="U32" s="30">
        <v>0</v>
      </c>
      <c r="V32" s="30" t="s">
        <v>43</v>
      </c>
      <c r="W32" s="30" t="s">
        <v>43</v>
      </c>
      <c r="X32" s="30" t="s">
        <v>2407</v>
      </c>
      <c r="Y32" s="30">
        <v>1</v>
      </c>
      <c r="Z32" s="31">
        <f>IF(T32="SOPORTE_TELEFÓNICO",'TARIFAS 2025'!$B$14,IF(V32="PRINCIPAL",'TARIFAS 2025'!$B$10,IF(V32="INTERMEDIA",'TARIFAS 2025'!$C$10,IF(V32="LEJANA",'TARIFAS 2025'!$D$10))))</f>
        <v>318400</v>
      </c>
      <c r="AA32" s="31">
        <f t="shared" si="0"/>
        <v>318400</v>
      </c>
    </row>
    <row r="33" spans="1:27" s="35" customFormat="1">
      <c r="A33" s="30" t="s">
        <v>92</v>
      </c>
      <c r="B33" s="30" t="str">
        <f>VLOOKUP(A33,'CENTROS DE COSTOS'!A:D,2,0)</f>
        <v>0036-0006</v>
      </c>
      <c r="C33" s="30" t="str">
        <f>VLOOKUP(A33,'CENTROS DE COSTOS'!A:D,3,0)</f>
        <v>Wompi Oriente</v>
      </c>
      <c r="D33" s="30">
        <v>18001</v>
      </c>
      <c r="E33" s="30" t="s">
        <v>10545</v>
      </c>
      <c r="F33" s="30">
        <v>63265</v>
      </c>
      <c r="G33" s="30" t="s">
        <v>35</v>
      </c>
      <c r="H33" s="30" t="s">
        <v>468</v>
      </c>
      <c r="I33" s="30" t="s">
        <v>84</v>
      </c>
      <c r="J33" s="30" t="s">
        <v>10546</v>
      </c>
      <c r="K33" s="30" t="s">
        <v>1174</v>
      </c>
      <c r="L33" s="30" t="s">
        <v>10547</v>
      </c>
      <c r="M33" s="56">
        <v>45953.540277777778</v>
      </c>
      <c r="N33" s="56">
        <v>45955.381249999999</v>
      </c>
      <c r="O33" s="30" t="s">
        <v>38</v>
      </c>
      <c r="P33" s="30" t="s">
        <v>38</v>
      </c>
      <c r="Q33" s="30" t="s">
        <v>3805</v>
      </c>
      <c r="R33" s="30" t="s">
        <v>10425</v>
      </c>
      <c r="S33" s="30" t="s">
        <v>10548</v>
      </c>
      <c r="T33" s="30" t="s">
        <v>1178</v>
      </c>
      <c r="U33" s="30">
        <v>0</v>
      </c>
      <c r="V33" s="30" t="s">
        <v>44</v>
      </c>
      <c r="W33" s="30" t="s">
        <v>44</v>
      </c>
      <c r="X33" s="30" t="s">
        <v>1515</v>
      </c>
      <c r="Y33" s="30">
        <v>1</v>
      </c>
      <c r="Z33" s="31">
        <f>IF(T33="SOPORTE_TELEFÓNICO",'TARIFAS 2025'!$B$14,IF(V33="PRINCIPAL",'TARIFAS 2025'!$B$10,IF(V33="INTERMEDIA",'TARIFAS 2025'!$C$10,IF(V33="LEJANA",'TARIFAS 2025'!$D$10))))</f>
        <v>707110</v>
      </c>
      <c r="AA33" s="31">
        <f t="shared" si="0"/>
        <v>707110</v>
      </c>
    </row>
    <row r="34" spans="1:27" s="35" customFormat="1">
      <c r="A34" s="30" t="s">
        <v>98</v>
      </c>
      <c r="B34" s="30" t="str">
        <f>VLOOKUP(A34,'CENTROS DE COSTOS'!A:D,2,0)</f>
        <v>0036-0007</v>
      </c>
      <c r="C34" s="30" t="str">
        <f>VLOOKUP(A34,'CENTROS DE COSTOS'!A:D,3,0)</f>
        <v>Wompi Santander</v>
      </c>
      <c r="D34" s="30">
        <v>15476</v>
      </c>
      <c r="E34" s="30" t="s">
        <v>10549</v>
      </c>
      <c r="F34" s="30">
        <v>26881</v>
      </c>
      <c r="G34" s="30" t="s">
        <v>35</v>
      </c>
      <c r="H34" s="30" t="s">
        <v>324</v>
      </c>
      <c r="I34" s="30" t="s">
        <v>376</v>
      </c>
      <c r="J34" s="30" t="s">
        <v>10550</v>
      </c>
      <c r="K34" s="30" t="s">
        <v>1174</v>
      </c>
      <c r="L34" s="30" t="s">
        <v>10551</v>
      </c>
      <c r="M34" s="56">
        <v>45957.506249999999</v>
      </c>
      <c r="N34" s="56">
        <v>45959.46875</v>
      </c>
      <c r="O34" s="30" t="s">
        <v>38</v>
      </c>
      <c r="P34" s="30" t="s">
        <v>38</v>
      </c>
      <c r="Q34" s="30" t="s">
        <v>3805</v>
      </c>
      <c r="R34" s="30" t="s">
        <v>10425</v>
      </c>
      <c r="S34" s="30" t="s">
        <v>10552</v>
      </c>
      <c r="T34" s="30" t="s">
        <v>1178</v>
      </c>
      <c r="U34" s="30">
        <v>0</v>
      </c>
      <c r="V34" s="30" t="s">
        <v>42</v>
      </c>
      <c r="W34" s="30" t="s">
        <v>43</v>
      </c>
      <c r="X34" s="30" t="s">
        <v>1954</v>
      </c>
      <c r="Y34" s="30">
        <v>1</v>
      </c>
      <c r="Z34" s="31">
        <f>IF(T34="SOPORTE_TELEFÓNICO",'TARIFAS 2025'!$B$14,IF(V34="PRINCIPAL",'TARIFAS 2025'!$B$10,IF(V34="INTERMEDIA",'TARIFAS 2025'!$C$10,IF(V34="LEJANA",'TARIFAS 2025'!$D$10))))</f>
        <v>101766</v>
      </c>
      <c r="AA34" s="31">
        <f t="shared" si="0"/>
        <v>101766</v>
      </c>
    </row>
    <row r="35" spans="1:27" s="35" customFormat="1">
      <c r="A35" s="30" t="s">
        <v>73</v>
      </c>
      <c r="B35" s="30" t="str">
        <f>VLOOKUP(A35,'CENTROS DE COSTOS'!A:D,2,0)</f>
        <v>0036-0004</v>
      </c>
      <c r="C35" s="30" t="str">
        <f>VLOOKUP(A35,'CENTROS DE COSTOS'!A:D,3,0)</f>
        <v>Wompi Centro</v>
      </c>
      <c r="D35" s="30">
        <v>25645</v>
      </c>
      <c r="E35" s="30" t="s">
        <v>10553</v>
      </c>
      <c r="F35" s="30">
        <v>29555</v>
      </c>
      <c r="G35" s="30" t="s">
        <v>35</v>
      </c>
      <c r="H35" s="30" t="s">
        <v>620</v>
      </c>
      <c r="I35" s="30" t="s">
        <v>693</v>
      </c>
      <c r="J35" s="30" t="s">
        <v>10554</v>
      </c>
      <c r="K35" s="30" t="s">
        <v>1174</v>
      </c>
      <c r="L35" s="30" t="s">
        <v>10555</v>
      </c>
      <c r="M35" s="56">
        <v>45952.597916666666</v>
      </c>
      <c r="N35" s="56">
        <v>45959.564583333333</v>
      </c>
      <c r="O35" s="30" t="s">
        <v>38</v>
      </c>
      <c r="P35" s="30" t="s">
        <v>38</v>
      </c>
      <c r="Q35" s="30" t="s">
        <v>3805</v>
      </c>
      <c r="R35" s="30" t="s">
        <v>10425</v>
      </c>
      <c r="S35" s="30" t="s">
        <v>10556</v>
      </c>
      <c r="T35" s="30" t="s">
        <v>1178</v>
      </c>
      <c r="U35" s="30">
        <v>0</v>
      </c>
      <c r="V35" s="30" t="s">
        <v>43</v>
      </c>
      <c r="W35" s="30" t="s">
        <v>43</v>
      </c>
      <c r="X35" s="30" t="s">
        <v>1360</v>
      </c>
      <c r="Y35" s="30">
        <v>2</v>
      </c>
      <c r="Z35" s="31">
        <f>IF(T35="SOPORTE_TELEFÓNICO",'TARIFAS 2025'!$B$14,IF(V35="PRINCIPAL",'TARIFAS 2025'!$B$10,IF(V35="INTERMEDIA",'TARIFAS 2025'!$C$10,IF(V35="LEJANA",'TARIFAS 2025'!$D$10))))</f>
        <v>318400</v>
      </c>
      <c r="AA35" s="31">
        <f t="shared" si="0"/>
        <v>636800</v>
      </c>
    </row>
    <row r="36" spans="1:27" s="35" customFormat="1">
      <c r="A36" s="30" t="s">
        <v>98</v>
      </c>
      <c r="B36" s="30" t="str">
        <f>VLOOKUP(A36,'CENTROS DE COSTOS'!A:D,2,0)</f>
        <v>0036-0007</v>
      </c>
      <c r="C36" s="30" t="str">
        <f>VLOOKUP(A36,'CENTROS DE COSTOS'!A:D,3,0)</f>
        <v>Wompi Santander</v>
      </c>
      <c r="D36" s="30">
        <v>15753</v>
      </c>
      <c r="E36" s="30" t="s">
        <v>10557</v>
      </c>
      <c r="F36" s="30">
        <v>64751</v>
      </c>
      <c r="G36" s="30" t="s">
        <v>35</v>
      </c>
      <c r="H36" s="30" t="s">
        <v>324</v>
      </c>
      <c r="I36" s="30" t="s">
        <v>411</v>
      </c>
      <c r="J36" s="30" t="s">
        <v>10558</v>
      </c>
      <c r="K36" s="30" t="s">
        <v>1174</v>
      </c>
      <c r="L36" s="30" t="s">
        <v>10559</v>
      </c>
      <c r="M36" s="56">
        <v>45958.633333333331</v>
      </c>
      <c r="N36" s="56">
        <v>45959.615277777775</v>
      </c>
      <c r="O36" s="30" t="s">
        <v>38</v>
      </c>
      <c r="P36" s="30" t="s">
        <v>38</v>
      </c>
      <c r="Q36" s="30" t="s">
        <v>3805</v>
      </c>
      <c r="R36" s="30" t="s">
        <v>10425</v>
      </c>
      <c r="S36" s="30" t="s">
        <v>10560</v>
      </c>
      <c r="T36" s="30" t="s">
        <v>1178</v>
      </c>
      <c r="U36" s="30">
        <v>0</v>
      </c>
      <c r="V36" s="30" t="s">
        <v>44</v>
      </c>
      <c r="W36" s="30" t="s">
        <v>44</v>
      </c>
      <c r="X36" s="30" t="s">
        <v>1521</v>
      </c>
      <c r="Y36" s="30">
        <v>1</v>
      </c>
      <c r="Z36" s="31">
        <f>IF(T36="SOPORTE_TELEFÓNICO",'TARIFAS 2025'!$B$14,IF(V36="PRINCIPAL",'TARIFAS 2025'!$B$10,IF(V36="INTERMEDIA",'TARIFAS 2025'!$C$10,IF(V36="LEJANA",'TARIFAS 2025'!$D$10))))</f>
        <v>707110</v>
      </c>
      <c r="AA36" s="31">
        <f t="shared" si="0"/>
        <v>707110</v>
      </c>
    </row>
    <row r="37" spans="1:27" s="35" customFormat="1">
      <c r="A37" s="30" t="s">
        <v>87</v>
      </c>
      <c r="B37" s="30" t="str">
        <f>VLOOKUP(A37,'CENTROS DE COSTOS'!A:D,2,0)</f>
        <v>0036-0006</v>
      </c>
      <c r="C37" s="30" t="str">
        <f>VLOOKUP(A37,'CENTROS DE COSTOS'!A:D,3,0)</f>
        <v>Wompi Oriente</v>
      </c>
      <c r="D37" s="30">
        <v>73001</v>
      </c>
      <c r="E37" s="30" t="s">
        <v>10561</v>
      </c>
      <c r="F37" s="30">
        <v>70007</v>
      </c>
      <c r="G37" s="30" t="s">
        <v>35</v>
      </c>
      <c r="H37" s="30" t="s">
        <v>1058</v>
      </c>
      <c r="I37" s="30" t="s">
        <v>87</v>
      </c>
      <c r="J37" s="30" t="s">
        <v>10562</v>
      </c>
      <c r="K37" s="30" t="s">
        <v>1174</v>
      </c>
      <c r="L37" s="30" t="s">
        <v>10563</v>
      </c>
      <c r="M37" s="56">
        <v>45959.602083333331</v>
      </c>
      <c r="N37" s="56">
        <v>45960.602777777778</v>
      </c>
      <c r="O37" s="30" t="s">
        <v>38</v>
      </c>
      <c r="P37" s="30" t="s">
        <v>38</v>
      </c>
      <c r="Q37" s="30" t="s">
        <v>3805</v>
      </c>
      <c r="R37" s="30" t="s">
        <v>10425</v>
      </c>
      <c r="S37" s="30" t="s">
        <v>10564</v>
      </c>
      <c r="T37" s="30" t="s">
        <v>1178</v>
      </c>
      <c r="U37" s="30">
        <v>0</v>
      </c>
      <c r="V37" s="30" t="s">
        <v>42</v>
      </c>
      <c r="W37" s="30" t="s">
        <v>44</v>
      </c>
      <c r="X37" s="30" t="s">
        <v>1491</v>
      </c>
      <c r="Y37" s="30">
        <v>1</v>
      </c>
      <c r="Z37" s="31">
        <f>IF(T37="SOPORTE_TELEFÓNICO",'TARIFAS 2025'!$B$14,IF(V37="PRINCIPAL",'TARIFAS 2025'!$B$10,IF(V37="INTERMEDIA",'TARIFAS 2025'!$C$10,IF(V37="LEJANA",'TARIFAS 2025'!$D$10))))</f>
        <v>101766</v>
      </c>
      <c r="AA37" s="31">
        <f t="shared" si="0"/>
        <v>101766</v>
      </c>
    </row>
    <row r="38" spans="1:27" s="35" customFormat="1">
      <c r="A38" s="30" t="s">
        <v>73</v>
      </c>
      <c r="B38" s="30" t="str">
        <f>VLOOKUP(A38,'CENTROS DE COSTOS'!A:D,2,0)</f>
        <v>0036-0004</v>
      </c>
      <c r="C38" s="30" t="str">
        <f>VLOOKUP(A38,'CENTROS DE COSTOS'!A:D,3,0)</f>
        <v>Wompi Centro</v>
      </c>
      <c r="D38" s="30">
        <v>25817</v>
      </c>
      <c r="E38" s="30" t="s">
        <v>10565</v>
      </c>
      <c r="F38" s="30">
        <v>25721</v>
      </c>
      <c r="G38" s="30" t="s">
        <v>35</v>
      </c>
      <c r="H38" s="30" t="s">
        <v>620</v>
      </c>
      <c r="I38" s="30" t="s">
        <v>714</v>
      </c>
      <c r="J38" s="30" t="s">
        <v>10566</v>
      </c>
      <c r="K38" s="30" t="s">
        <v>1174</v>
      </c>
      <c r="L38" s="30" t="s">
        <v>10567</v>
      </c>
      <c r="M38" s="56">
        <v>45957.506249999999</v>
      </c>
      <c r="N38" s="56">
        <v>45960.61041666667</v>
      </c>
      <c r="O38" s="30" t="s">
        <v>38</v>
      </c>
      <c r="P38" s="30" t="s">
        <v>38</v>
      </c>
      <c r="Q38" s="30" t="s">
        <v>3805</v>
      </c>
      <c r="R38" s="30" t="s">
        <v>10425</v>
      </c>
      <c r="S38" s="30" t="s">
        <v>10568</v>
      </c>
      <c r="T38" s="30" t="s">
        <v>1178</v>
      </c>
      <c r="U38" s="30">
        <v>0</v>
      </c>
      <c r="V38" s="30" t="s">
        <v>43</v>
      </c>
      <c r="W38" s="30" t="s">
        <v>43</v>
      </c>
      <c r="X38" s="30" t="s">
        <v>2449</v>
      </c>
      <c r="Y38" s="30">
        <v>1</v>
      </c>
      <c r="Z38" s="31">
        <f>IF(T38="SOPORTE_TELEFÓNICO",'TARIFAS 2025'!$B$14,IF(V38="PRINCIPAL",'TARIFAS 2025'!$B$10,IF(V38="INTERMEDIA",'TARIFAS 2025'!$C$10,IF(V38="LEJANA",'TARIFAS 2025'!$D$10))))</f>
        <v>318400</v>
      </c>
      <c r="AA38" s="31">
        <f t="shared" si="0"/>
        <v>318400</v>
      </c>
    </row>
    <row r="39" spans="1:27" s="35" customFormat="1">
      <c r="A39" s="30" t="s">
        <v>93</v>
      </c>
      <c r="B39" s="30" t="str">
        <f>VLOOKUP(A39,'CENTROS DE COSTOS'!A:D,2,0)</f>
        <v>0036-0003</v>
      </c>
      <c r="C39" s="30" t="str">
        <f>VLOOKUP(A39,'CENTROS DE COSTOS'!A:D,3,0)</f>
        <v>Wompi Suroccidente</v>
      </c>
      <c r="D39" s="30">
        <v>52001</v>
      </c>
      <c r="E39" s="30" t="s">
        <v>10569</v>
      </c>
      <c r="F39" s="30">
        <v>76606</v>
      </c>
      <c r="G39" s="30" t="s">
        <v>35</v>
      </c>
      <c r="H39" s="30" t="s">
        <v>135</v>
      </c>
      <c r="I39" s="30" t="s">
        <v>93</v>
      </c>
      <c r="J39" s="30" t="s">
        <v>10570</v>
      </c>
      <c r="K39" s="30" t="s">
        <v>1174</v>
      </c>
      <c r="L39" s="30" t="s">
        <v>10571</v>
      </c>
      <c r="M39" s="56">
        <v>45960.426388888889</v>
      </c>
      <c r="N39" s="56">
        <v>45960.718055555553</v>
      </c>
      <c r="O39" s="30" t="s">
        <v>38</v>
      </c>
      <c r="P39" s="30" t="s">
        <v>38</v>
      </c>
      <c r="Q39" s="30" t="s">
        <v>3805</v>
      </c>
      <c r="R39" s="30" t="s">
        <v>10425</v>
      </c>
      <c r="S39" s="30" t="s">
        <v>10572</v>
      </c>
      <c r="T39" s="30" t="s">
        <v>1178</v>
      </c>
      <c r="U39" s="30">
        <v>0</v>
      </c>
      <c r="V39" s="30" t="s">
        <v>42</v>
      </c>
      <c r="W39" s="30" t="s">
        <v>44</v>
      </c>
      <c r="X39" s="30" t="s">
        <v>1901</v>
      </c>
      <c r="Y39" s="30">
        <v>1</v>
      </c>
      <c r="Z39" s="31">
        <f>IF(T39="SOPORTE_TELEFÓNICO",'TARIFAS 2025'!$B$14,IF(V39="PRINCIPAL",'TARIFAS 2025'!$B$10,IF(V39="INTERMEDIA",'TARIFAS 2025'!$C$10,IF(V39="LEJANA",'TARIFAS 2025'!$D$10))))</f>
        <v>101766</v>
      </c>
      <c r="AA39" s="31">
        <f t="shared" si="0"/>
        <v>101766</v>
      </c>
    </row>
    <row r="40" spans="1:27" s="35" customFormat="1">
      <c r="A40" s="30" t="s">
        <v>92</v>
      </c>
      <c r="B40" s="30" t="str">
        <f>VLOOKUP(A40,'CENTROS DE COSTOS'!A:D,2,0)</f>
        <v>0036-0006</v>
      </c>
      <c r="C40" s="30" t="str">
        <f>VLOOKUP(A40,'CENTROS DE COSTOS'!A:D,3,0)</f>
        <v>Wompi Oriente</v>
      </c>
      <c r="D40" s="30">
        <v>41001</v>
      </c>
      <c r="E40" s="30" t="s">
        <v>10573</v>
      </c>
      <c r="F40" s="30">
        <v>78009</v>
      </c>
      <c r="G40" s="30" t="s">
        <v>35</v>
      </c>
      <c r="H40" s="30" t="s">
        <v>742</v>
      </c>
      <c r="I40" s="30" t="s">
        <v>92</v>
      </c>
      <c r="J40" s="30" t="s">
        <v>10574</v>
      </c>
      <c r="K40" s="30" t="s">
        <v>1174</v>
      </c>
      <c r="L40" s="30" t="s">
        <v>10575</v>
      </c>
      <c r="M40" s="56">
        <v>45953.540277777778</v>
      </c>
      <c r="N40" s="56">
        <v>45961.45208333333</v>
      </c>
      <c r="O40" s="30" t="s">
        <v>38</v>
      </c>
      <c r="P40" s="30" t="s">
        <v>38</v>
      </c>
      <c r="Q40" s="30" t="s">
        <v>10528</v>
      </c>
      <c r="R40" s="30" t="s">
        <v>10529</v>
      </c>
      <c r="S40" s="30" t="s">
        <v>10576</v>
      </c>
      <c r="T40" s="30" t="s">
        <v>1178</v>
      </c>
      <c r="U40" s="30">
        <v>0</v>
      </c>
      <c r="V40" s="30" t="s">
        <v>42</v>
      </c>
      <c r="W40" s="30" t="s">
        <v>44</v>
      </c>
      <c r="X40" s="30" t="s">
        <v>1205</v>
      </c>
      <c r="Y40" s="30">
        <v>3</v>
      </c>
      <c r="Z40" s="31">
        <f>IF(T40="SOPORTE_TELEFÓNICO",'TARIFAS 2025'!$B$14,IF(V40="PRINCIPAL",'TARIFAS 2025'!$B$10,IF(V40="INTERMEDIA",'TARIFAS 2025'!$C$10,IF(V40="LEJANA",'TARIFAS 2025'!$D$10))))</f>
        <v>101766</v>
      </c>
      <c r="AA40" s="31">
        <f t="shared" si="0"/>
        <v>305298</v>
      </c>
    </row>
    <row r="41" spans="1:27" s="35" customFormat="1">
      <c r="A41" s="30" t="s">
        <v>73</v>
      </c>
      <c r="B41" s="30" t="str">
        <f>VLOOKUP(A41,'CENTROS DE COSTOS'!A:D,2,0)</f>
        <v>0036-0004</v>
      </c>
      <c r="C41" s="30" t="str">
        <f>VLOOKUP(A41,'CENTROS DE COSTOS'!A:D,3,0)</f>
        <v>Wompi Centro</v>
      </c>
      <c r="D41" s="30">
        <v>11001</v>
      </c>
      <c r="E41" s="30" t="s">
        <v>10577</v>
      </c>
      <c r="F41" s="30">
        <v>14389</v>
      </c>
      <c r="G41" s="30" t="s">
        <v>35</v>
      </c>
      <c r="H41" s="30" t="s">
        <v>620</v>
      </c>
      <c r="I41" s="30" t="s">
        <v>73</v>
      </c>
      <c r="J41" s="30" t="s">
        <v>10578</v>
      </c>
      <c r="K41" s="30" t="s">
        <v>1174</v>
      </c>
      <c r="L41" s="30" t="s">
        <v>10579</v>
      </c>
      <c r="M41" s="56">
        <v>45958.633333333331</v>
      </c>
      <c r="N41" s="56">
        <v>45961.536111111112</v>
      </c>
      <c r="O41" s="30" t="s">
        <v>38</v>
      </c>
      <c r="P41" s="30" t="s">
        <v>10424</v>
      </c>
      <c r="Q41" s="30" t="s">
        <v>3805</v>
      </c>
      <c r="R41" s="30" t="s">
        <v>10425</v>
      </c>
      <c r="S41" s="30" t="s">
        <v>10580</v>
      </c>
      <c r="T41" s="30" t="s">
        <v>1178</v>
      </c>
      <c r="U41" s="30">
        <v>0</v>
      </c>
      <c r="V41" s="30" t="s">
        <v>42</v>
      </c>
      <c r="W41" s="30" t="s">
        <v>42</v>
      </c>
      <c r="X41" s="30" t="s">
        <v>1390</v>
      </c>
      <c r="Y41" s="30">
        <v>1</v>
      </c>
      <c r="Z41" s="31">
        <f>IF(T41="SOPORTE_TELEFÓNICO",'TARIFAS 2025'!$B$14,IF(V41="PRINCIPAL",'TARIFAS 2025'!$B$10,IF(V41="INTERMEDIA",'TARIFAS 2025'!$C$10,IF(V41="LEJANA",'TARIFAS 2025'!$D$10))))</f>
        <v>101766</v>
      </c>
      <c r="AA41" s="31">
        <f t="shared" si="0"/>
        <v>101766</v>
      </c>
    </row>
    <row r="42" spans="1:27">
      <c r="AA42" s="40">
        <f>SUM(AA2:AA41)</f>
        <v>9070672</v>
      </c>
    </row>
  </sheetData>
  <autoFilter ref="A1:AA42" xr:uid="{FA5BA2ED-2CF9-4C9A-9F0A-37BB84FC8AAE}"/>
  <conditionalFormatting sqref="E2:E5">
    <cfRule type="duplicateValues" dxfId="27" priority="27"/>
  </conditionalFormatting>
  <conditionalFormatting sqref="E2:E16">
    <cfRule type="duplicateValues" dxfId="26" priority="26"/>
  </conditionalFormatting>
  <conditionalFormatting sqref="E2:E28">
    <cfRule type="duplicateValues" dxfId="25" priority="23"/>
    <cfRule type="duplicateValues" dxfId="24" priority="24"/>
    <cfRule type="duplicateValues" dxfId="23" priority="25"/>
  </conditionalFormatting>
  <conditionalFormatting sqref="E2:E29">
    <cfRule type="duplicateValues" dxfId="22" priority="22"/>
  </conditionalFormatting>
  <conditionalFormatting sqref="E2:E30">
    <cfRule type="duplicateValues" dxfId="21" priority="21"/>
  </conditionalFormatting>
  <conditionalFormatting sqref="E2:E35">
    <cfRule type="duplicateValues" dxfId="20" priority="20"/>
  </conditionalFormatting>
  <conditionalFormatting sqref="E2:E41">
    <cfRule type="duplicateValues" dxfId="19" priority="19"/>
  </conditionalFormatting>
  <conditionalFormatting sqref="E6:E12">
    <cfRule type="duplicateValues" dxfId="18" priority="1"/>
  </conditionalFormatting>
  <conditionalFormatting sqref="E13:E16">
    <cfRule type="duplicateValues" dxfId="17" priority="2"/>
  </conditionalFormatting>
  <conditionalFormatting sqref="E17:E18">
    <cfRule type="duplicateValues" dxfId="16" priority="3"/>
  </conditionalFormatting>
  <conditionalFormatting sqref="E19:E21">
    <cfRule type="duplicateValues" dxfId="15" priority="4"/>
  </conditionalFormatting>
  <conditionalFormatting sqref="E22:E25">
    <cfRule type="duplicateValues" dxfId="14" priority="5"/>
  </conditionalFormatting>
  <conditionalFormatting sqref="E26:E28">
    <cfRule type="duplicateValues" dxfId="13" priority="6"/>
  </conditionalFormatting>
  <conditionalFormatting sqref="E29">
    <cfRule type="duplicateValues" dxfId="12" priority="7"/>
    <cfRule type="duplicateValues" dxfId="11" priority="8"/>
    <cfRule type="duplicateValues" dxfId="10" priority="9"/>
  </conditionalFormatting>
  <conditionalFormatting sqref="E30">
    <cfRule type="duplicateValues" dxfId="9" priority="10"/>
    <cfRule type="duplicateValues" dxfId="8" priority="11"/>
    <cfRule type="duplicateValues" dxfId="7" priority="12"/>
  </conditionalFormatting>
  <conditionalFormatting sqref="E31:E35">
    <cfRule type="duplicateValues" dxfId="6" priority="13"/>
    <cfRule type="duplicateValues" dxfId="5" priority="14"/>
    <cfRule type="duplicateValues" dxfId="4" priority="15"/>
  </conditionalFormatting>
  <conditionalFormatting sqref="E36:E41">
    <cfRule type="duplicateValues" dxfId="3" priority="16"/>
    <cfRule type="duplicateValues" dxfId="2" priority="17"/>
    <cfRule type="duplicateValues" dxfId="1" priority="18"/>
  </conditionalFormatting>
  <dataValidations count="1">
    <dataValidation type="list" allowBlank="1" showInputMessage="1" showErrorMessage="1" sqref="P8" xr:uid="{46C711D4-3EFF-4D0F-B091-3B104B2472BF}">
      <formula1>INDIRECT(O8)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BD30-029B-45DD-B3E8-013E225BF30E}">
  <sheetPr filterMode="1">
    <tabColor theme="9" tint="0.79998168889431442"/>
  </sheetPr>
  <dimension ref="A1:AA31"/>
  <sheetViews>
    <sheetView workbookViewId="0">
      <selection activeCell="Y30" sqref="Y30"/>
    </sheetView>
  </sheetViews>
  <sheetFormatPr defaultColWidth="8.85546875" defaultRowHeight="14.45"/>
  <cols>
    <col min="1" max="12" width="19" customWidth="1"/>
    <col min="13" max="14" width="19" style="76" customWidth="1"/>
    <col min="15" max="25" width="19" customWidth="1"/>
    <col min="26" max="27" width="19" style="60" customWidth="1"/>
  </cols>
  <sheetData>
    <row r="1" spans="1:27" s="28" customFormat="1" ht="43.15">
      <c r="A1" s="29" t="s">
        <v>1152</v>
      </c>
      <c r="B1" s="29" t="s">
        <v>65</v>
      </c>
      <c r="C1" s="29" t="s">
        <v>20</v>
      </c>
      <c r="D1" s="29" t="s">
        <v>1153</v>
      </c>
      <c r="E1" s="29" t="s">
        <v>1154</v>
      </c>
      <c r="F1" s="29" t="s">
        <v>1155</v>
      </c>
      <c r="G1" s="29" t="s">
        <v>18</v>
      </c>
      <c r="H1" s="29" t="s">
        <v>103</v>
      </c>
      <c r="I1" s="29" t="s">
        <v>64</v>
      </c>
      <c r="J1" s="29" t="s">
        <v>1157</v>
      </c>
      <c r="K1" s="29" t="s">
        <v>1158</v>
      </c>
      <c r="L1" s="29" t="s">
        <v>1159</v>
      </c>
      <c r="M1" s="75" t="s">
        <v>1990</v>
      </c>
      <c r="N1" s="75" t="s">
        <v>1991</v>
      </c>
      <c r="O1" s="29" t="s">
        <v>36</v>
      </c>
      <c r="P1" s="29" t="s">
        <v>3801</v>
      </c>
      <c r="Q1" s="29" t="s">
        <v>1162</v>
      </c>
      <c r="R1" s="29" t="s">
        <v>3802</v>
      </c>
      <c r="S1" s="29" t="s">
        <v>1995</v>
      </c>
      <c r="T1" s="29" t="s">
        <v>1164</v>
      </c>
      <c r="U1" s="29" t="s">
        <v>3803</v>
      </c>
      <c r="V1" s="24" t="s">
        <v>1166</v>
      </c>
      <c r="W1" s="29" t="s">
        <v>106</v>
      </c>
      <c r="X1" s="29" t="s">
        <v>1167</v>
      </c>
      <c r="Y1" s="29" t="s">
        <v>1997</v>
      </c>
      <c r="Z1" s="78" t="s">
        <v>1998</v>
      </c>
      <c r="AA1" s="78" t="s">
        <v>1999</v>
      </c>
    </row>
    <row r="2" spans="1:27" s="35" customFormat="1">
      <c r="A2" s="30" t="s">
        <v>90</v>
      </c>
      <c r="B2" s="30" t="str">
        <f>VLOOKUP(A2,'CENTROS DE COSTOS'!A:D,2,0)</f>
        <v>0036-0005</v>
      </c>
      <c r="C2" s="30" t="str">
        <f>VLOOKUP(A2,'CENTROS DE COSTOS'!A:D,3,0)</f>
        <v>Wompi Noroccidente</v>
      </c>
      <c r="D2" s="30">
        <v>5440</v>
      </c>
      <c r="E2" s="30">
        <v>2815744</v>
      </c>
      <c r="F2" s="30">
        <v>29778</v>
      </c>
      <c r="G2" s="30" t="s">
        <v>35</v>
      </c>
      <c r="H2" s="30" t="s">
        <v>122</v>
      </c>
      <c r="I2" s="30" t="s">
        <v>200</v>
      </c>
      <c r="J2" s="30" t="s">
        <v>4529</v>
      </c>
      <c r="K2" s="30" t="s">
        <v>1174</v>
      </c>
      <c r="L2" s="30" t="s">
        <v>10581</v>
      </c>
      <c r="M2" s="56">
        <v>45930.520833333336</v>
      </c>
      <c r="N2" s="56">
        <v>45931.706250000003</v>
      </c>
      <c r="O2" s="30" t="s">
        <v>39</v>
      </c>
      <c r="P2" s="30" t="s">
        <v>10582</v>
      </c>
      <c r="Q2" s="30" t="s">
        <v>3805</v>
      </c>
      <c r="R2" s="30" t="s">
        <v>3806</v>
      </c>
      <c r="S2" s="30" t="s">
        <v>10583</v>
      </c>
      <c r="T2" s="30" t="s">
        <v>1178</v>
      </c>
      <c r="U2" s="30">
        <v>0</v>
      </c>
      <c r="V2" s="30" t="s">
        <v>43</v>
      </c>
      <c r="W2" s="30" t="s">
        <v>123</v>
      </c>
      <c r="X2" s="30" t="s">
        <v>2006</v>
      </c>
      <c r="Y2" s="30">
        <v>1</v>
      </c>
      <c r="Z2" s="59">
        <f>IF(T2="SOPORTE_TELEFÓNICO",'TARIFAS 2025'!$B$14,IF(V2="PRINCIPAL",'TARIFAS 2025'!$B$12,IF(V2="INTERMEDIA",'TARIFAS 2025'!$C$12,IF(V2="LEJANA",'TARIFAS 2025'!$D$12))))</f>
        <v>287147</v>
      </c>
      <c r="AA2" s="59">
        <f>Z2*Y2</f>
        <v>287147</v>
      </c>
    </row>
    <row r="3" spans="1:27" s="35" customFormat="1">
      <c r="A3" s="30" t="s">
        <v>87</v>
      </c>
      <c r="B3" s="30" t="str">
        <f>VLOOKUP(A3,'CENTROS DE COSTOS'!A:D,2,0)</f>
        <v>0036-0006</v>
      </c>
      <c r="C3" s="30" t="str">
        <f>VLOOKUP(A3,'CENTROS DE COSTOS'!A:D,3,0)</f>
        <v>Wompi Oriente</v>
      </c>
      <c r="D3" s="30">
        <v>73001</v>
      </c>
      <c r="E3" s="30">
        <v>2815580</v>
      </c>
      <c r="F3" s="30">
        <v>31221</v>
      </c>
      <c r="G3" s="30" t="s">
        <v>35</v>
      </c>
      <c r="H3" s="30" t="s">
        <v>1058</v>
      </c>
      <c r="I3" s="30" t="s">
        <v>87</v>
      </c>
      <c r="J3" s="30" t="s">
        <v>4053</v>
      </c>
      <c r="K3" s="30" t="s">
        <v>1174</v>
      </c>
      <c r="L3" s="30" t="s">
        <v>10584</v>
      </c>
      <c r="M3" s="56">
        <v>45930.509027777778</v>
      </c>
      <c r="N3" s="56">
        <v>45932.681944444441</v>
      </c>
      <c r="O3" s="30" t="s">
        <v>39</v>
      </c>
      <c r="P3" s="30" t="s">
        <v>10582</v>
      </c>
      <c r="Q3" s="30" t="s">
        <v>3805</v>
      </c>
      <c r="R3" s="30" t="s">
        <v>3806</v>
      </c>
      <c r="S3" s="30" t="s">
        <v>10585</v>
      </c>
      <c r="T3" s="30" t="s">
        <v>1178</v>
      </c>
      <c r="U3" s="30">
        <v>0</v>
      </c>
      <c r="V3" s="30" t="s">
        <v>42</v>
      </c>
      <c r="W3" s="30" t="s">
        <v>123</v>
      </c>
      <c r="X3" s="30" t="s">
        <v>2253</v>
      </c>
      <c r="Y3" s="30">
        <v>1</v>
      </c>
      <c r="Z3" s="59">
        <f>IF(T3="SOPORTE_TELEFÓNICO",'TARIFAS 2025'!$B$14,IF(V3="PRINCIPAL",'TARIFAS 2025'!$B$12,IF(V3="INTERMEDIA",'TARIFAS 2025'!$C$12,IF(V3="LEJANA",'TARIFAS 2025'!$D$12))))</f>
        <v>95829</v>
      </c>
      <c r="AA3" s="59">
        <f t="shared" ref="AA3:AA29" si="0">Z3*Y3</f>
        <v>95829</v>
      </c>
    </row>
    <row r="4" spans="1:27" s="35" customFormat="1">
      <c r="A4" s="30" t="s">
        <v>87</v>
      </c>
      <c r="B4" s="30" t="str">
        <f>VLOOKUP(A4,'CENTROS DE COSTOS'!A:D,2,0)</f>
        <v>0036-0006</v>
      </c>
      <c r="C4" s="30" t="str">
        <f>VLOOKUP(A4,'CENTROS DE COSTOS'!A:D,3,0)</f>
        <v>Wompi Oriente</v>
      </c>
      <c r="D4" s="30">
        <v>73001</v>
      </c>
      <c r="E4" s="30">
        <v>2825506</v>
      </c>
      <c r="F4" s="30">
        <v>74965</v>
      </c>
      <c r="G4" s="30" t="s">
        <v>35</v>
      </c>
      <c r="H4" s="30" t="s">
        <v>1058</v>
      </c>
      <c r="I4" s="30" t="s">
        <v>87</v>
      </c>
      <c r="J4" s="30" t="s">
        <v>4362</v>
      </c>
      <c r="K4" s="30" t="s">
        <v>1174</v>
      </c>
      <c r="L4" s="30" t="s">
        <v>10586</v>
      </c>
      <c r="M4" s="56">
        <v>45931.690972222219</v>
      </c>
      <c r="N4" s="56">
        <v>45933.502083333333</v>
      </c>
      <c r="O4" s="30" t="s">
        <v>39</v>
      </c>
      <c r="P4" s="30" t="s">
        <v>10582</v>
      </c>
      <c r="Q4" s="30" t="s">
        <v>3805</v>
      </c>
      <c r="R4" s="30" t="s">
        <v>3806</v>
      </c>
      <c r="S4" s="30" t="s">
        <v>10587</v>
      </c>
      <c r="T4" s="30" t="s">
        <v>1178</v>
      </c>
      <c r="U4" s="30">
        <v>0</v>
      </c>
      <c r="V4" s="30" t="s">
        <v>42</v>
      </c>
      <c r="W4" s="30" t="s">
        <v>123</v>
      </c>
      <c r="X4" s="30" t="s">
        <v>1259</v>
      </c>
      <c r="Y4" s="30">
        <v>1</v>
      </c>
      <c r="Z4" s="59">
        <f>IF(T4="SOPORTE_TELEFÓNICO",'TARIFAS 2025'!$B$14,IF(V4="PRINCIPAL",'TARIFAS 2025'!$B$12,IF(V4="INTERMEDIA",'TARIFAS 2025'!$C$12,IF(V4="LEJANA",'TARIFAS 2025'!$D$12))))</f>
        <v>95829</v>
      </c>
      <c r="AA4" s="59">
        <f t="shared" si="0"/>
        <v>95829</v>
      </c>
    </row>
    <row r="5" spans="1:27" s="35" customFormat="1">
      <c r="A5" s="30" t="s">
        <v>87</v>
      </c>
      <c r="B5" s="30" t="str">
        <f>VLOOKUP(A5,'CENTROS DE COSTOS'!A:D,2,0)</f>
        <v>0036-0006</v>
      </c>
      <c r="C5" s="30" t="str">
        <f>VLOOKUP(A5,'CENTROS DE COSTOS'!A:D,3,0)</f>
        <v>Wompi Oriente</v>
      </c>
      <c r="D5" s="30">
        <v>73001</v>
      </c>
      <c r="E5" s="30">
        <v>2822894</v>
      </c>
      <c r="F5" s="30">
        <v>74099</v>
      </c>
      <c r="G5" s="30" t="s">
        <v>35</v>
      </c>
      <c r="H5" s="30" t="s">
        <v>1058</v>
      </c>
      <c r="I5" s="30" t="s">
        <v>87</v>
      </c>
      <c r="J5" s="30" t="s">
        <v>8727</v>
      </c>
      <c r="K5" s="30" t="s">
        <v>1174</v>
      </c>
      <c r="L5" s="30" t="s">
        <v>10588</v>
      </c>
      <c r="M5" s="56">
        <v>45931.531944444447</v>
      </c>
      <c r="N5" s="56">
        <v>45933.7</v>
      </c>
      <c r="O5" s="30" t="s">
        <v>39</v>
      </c>
      <c r="P5" s="30" t="s">
        <v>10582</v>
      </c>
      <c r="Q5" s="30" t="s">
        <v>3805</v>
      </c>
      <c r="R5" s="30" t="s">
        <v>3806</v>
      </c>
      <c r="S5" s="30" t="s">
        <v>10589</v>
      </c>
      <c r="T5" s="30" t="s">
        <v>1178</v>
      </c>
      <c r="U5" s="30">
        <v>0</v>
      </c>
      <c r="V5" s="30" t="s">
        <v>42</v>
      </c>
      <c r="W5" s="30" t="s">
        <v>123</v>
      </c>
      <c r="X5" s="30" t="s">
        <v>1259</v>
      </c>
      <c r="Y5" s="30">
        <v>1</v>
      </c>
      <c r="Z5" s="59">
        <f>IF(T5="SOPORTE_TELEFÓNICO",'TARIFAS 2025'!$B$14,IF(V5="PRINCIPAL",'TARIFAS 2025'!$B$12,IF(V5="INTERMEDIA",'TARIFAS 2025'!$C$12,IF(V5="LEJANA",'TARIFAS 2025'!$D$12))))</f>
        <v>95829</v>
      </c>
      <c r="AA5" s="59">
        <f t="shared" si="0"/>
        <v>95829</v>
      </c>
    </row>
    <row r="6" spans="1:27" s="35" customFormat="1">
      <c r="A6" s="30" t="s">
        <v>91</v>
      </c>
      <c r="B6" s="30" t="str">
        <f>VLOOKUP(A6,'CENTROS DE COSTOS'!A:D,2,0)</f>
        <v>0036-0001</v>
      </c>
      <c r="C6" s="30" t="str">
        <f>VLOOKUP(A6,'CENTROS DE COSTOS'!A:D,3,0)</f>
        <v>Wompi Costa</v>
      </c>
      <c r="D6" s="30">
        <v>23001</v>
      </c>
      <c r="E6" s="30">
        <v>2834736</v>
      </c>
      <c r="F6" s="30">
        <v>75065</v>
      </c>
      <c r="G6" s="30" t="s">
        <v>35</v>
      </c>
      <c r="H6" s="30" t="s">
        <v>278</v>
      </c>
      <c r="I6" s="30" t="s">
        <v>91</v>
      </c>
      <c r="J6" s="30" t="s">
        <v>4569</v>
      </c>
      <c r="K6" s="30" t="s">
        <v>1174</v>
      </c>
      <c r="L6" s="30" t="s">
        <v>10590</v>
      </c>
      <c r="M6" s="56">
        <v>45933.404861111114</v>
      </c>
      <c r="N6" s="56">
        <v>45936.674305555556</v>
      </c>
      <c r="O6" s="30" t="s">
        <v>39</v>
      </c>
      <c r="P6" s="30" t="s">
        <v>10582</v>
      </c>
      <c r="Q6" s="30" t="s">
        <v>3805</v>
      </c>
      <c r="R6" s="30" t="s">
        <v>3806</v>
      </c>
      <c r="S6" s="30" t="s">
        <v>10591</v>
      </c>
      <c r="T6" s="30" t="s">
        <v>1178</v>
      </c>
      <c r="U6" s="30">
        <v>0</v>
      </c>
      <c r="V6" s="30" t="s">
        <v>42</v>
      </c>
      <c r="W6" s="30" t="s">
        <v>123</v>
      </c>
      <c r="X6" s="30" t="s">
        <v>1462</v>
      </c>
      <c r="Y6" s="30">
        <v>1</v>
      </c>
      <c r="Z6" s="59">
        <f>IF(T6="SOPORTE_TELEFÓNICO",'TARIFAS 2025'!$B$14,IF(V6="PRINCIPAL",'TARIFAS 2025'!$B$12,IF(V6="INTERMEDIA",'TARIFAS 2025'!$C$12,IF(V6="LEJANA",'TARIFAS 2025'!$D$12))))</f>
        <v>95829</v>
      </c>
      <c r="AA6" s="59">
        <f t="shared" si="0"/>
        <v>95829</v>
      </c>
    </row>
    <row r="7" spans="1:27" s="35" customFormat="1">
      <c r="A7" s="30" t="s">
        <v>93</v>
      </c>
      <c r="B7" s="30" t="str">
        <f>VLOOKUP(A7,'CENTROS DE COSTOS'!A:D,2,0)</f>
        <v>0036-0003</v>
      </c>
      <c r="C7" s="30" t="str">
        <f>VLOOKUP(A7,'CENTROS DE COSTOS'!A:D,3,0)</f>
        <v>Wompi Suroccidente</v>
      </c>
      <c r="D7" s="30">
        <v>52001</v>
      </c>
      <c r="E7" s="30">
        <v>2835032</v>
      </c>
      <c r="F7" s="30">
        <v>32265</v>
      </c>
      <c r="G7" s="30" t="s">
        <v>35</v>
      </c>
      <c r="H7" s="30" t="s">
        <v>135</v>
      </c>
      <c r="I7" s="30" t="s">
        <v>93</v>
      </c>
      <c r="J7" s="30" t="s">
        <v>4547</v>
      </c>
      <c r="K7" s="30" t="s">
        <v>1174</v>
      </c>
      <c r="L7" s="30" t="s">
        <v>10592</v>
      </c>
      <c r="M7" s="56">
        <v>45933.414583333331</v>
      </c>
      <c r="N7" s="56">
        <v>45936.677083333336</v>
      </c>
      <c r="O7" s="30" t="s">
        <v>39</v>
      </c>
      <c r="P7" s="30" t="s">
        <v>10582</v>
      </c>
      <c r="Q7" s="30" t="s">
        <v>3805</v>
      </c>
      <c r="R7" s="30" t="s">
        <v>3806</v>
      </c>
      <c r="S7" s="30" t="s">
        <v>10593</v>
      </c>
      <c r="T7" s="30" t="s">
        <v>1178</v>
      </c>
      <c r="U7" s="30">
        <v>0</v>
      </c>
      <c r="V7" s="30" t="s">
        <v>42</v>
      </c>
      <c r="W7" s="30" t="s">
        <v>123</v>
      </c>
      <c r="X7" s="30" t="s">
        <v>1424</v>
      </c>
      <c r="Y7" s="30">
        <v>1</v>
      </c>
      <c r="Z7" s="59">
        <f>IF(T7="SOPORTE_TELEFÓNICO",'TARIFAS 2025'!$B$14,IF(V7="PRINCIPAL",'TARIFAS 2025'!$B$12,IF(V7="INTERMEDIA",'TARIFAS 2025'!$C$12,IF(V7="LEJANA",'TARIFAS 2025'!$D$12))))</f>
        <v>95829</v>
      </c>
      <c r="AA7" s="59">
        <f t="shared" si="0"/>
        <v>95829</v>
      </c>
    </row>
    <row r="8" spans="1:27" s="35" customFormat="1">
      <c r="A8" s="30" t="s">
        <v>100</v>
      </c>
      <c r="B8" s="30" t="str">
        <f>VLOOKUP(A8,'CENTROS DE COSTOS'!A:D,2,0)</f>
        <v>0036-0006</v>
      </c>
      <c r="C8" s="30" t="str">
        <f>VLOOKUP(A8,'CENTROS DE COSTOS'!A:D,3,0)</f>
        <v>Wompi Oriente</v>
      </c>
      <c r="D8" s="30">
        <v>50001</v>
      </c>
      <c r="E8" s="30">
        <v>2846117</v>
      </c>
      <c r="F8" s="30">
        <v>76216</v>
      </c>
      <c r="G8" s="30" t="s">
        <v>35</v>
      </c>
      <c r="H8" s="30" t="s">
        <v>816</v>
      </c>
      <c r="I8" s="30" t="s">
        <v>100</v>
      </c>
      <c r="J8" s="30" t="s">
        <v>5102</v>
      </c>
      <c r="K8" s="30" t="s">
        <v>1174</v>
      </c>
      <c r="L8" s="30" t="s">
        <v>10594</v>
      </c>
      <c r="M8" s="56">
        <v>45936.618055555555</v>
      </c>
      <c r="N8" s="56">
        <v>45937.567361111112</v>
      </c>
      <c r="O8" s="30" t="s">
        <v>39</v>
      </c>
      <c r="P8" s="30" t="s">
        <v>10582</v>
      </c>
      <c r="Q8" s="30" t="s">
        <v>3805</v>
      </c>
      <c r="R8" s="30" t="s">
        <v>3806</v>
      </c>
      <c r="S8" s="30" t="s">
        <v>10595</v>
      </c>
      <c r="T8" s="30" t="s">
        <v>1178</v>
      </c>
      <c r="U8" s="30">
        <v>0</v>
      </c>
      <c r="V8" s="30" t="s">
        <v>42</v>
      </c>
      <c r="W8" s="30" t="s">
        <v>123</v>
      </c>
      <c r="X8" s="30" t="s">
        <v>2646</v>
      </c>
      <c r="Y8" s="30">
        <v>1</v>
      </c>
      <c r="Z8" s="59">
        <f>IF(T8="SOPORTE_TELEFÓNICO",'TARIFAS 2025'!$B$14,IF(V8="PRINCIPAL",'TARIFAS 2025'!$B$12,IF(V8="INTERMEDIA",'TARIFAS 2025'!$C$12,IF(V8="LEJANA",'TARIFAS 2025'!$D$12))))</f>
        <v>95829</v>
      </c>
      <c r="AA8" s="59">
        <f t="shared" si="0"/>
        <v>95829</v>
      </c>
    </row>
    <row r="9" spans="1:27" s="35" customFormat="1">
      <c r="A9" s="30" t="s">
        <v>73</v>
      </c>
      <c r="B9" s="30" t="str">
        <f>VLOOKUP(A9,'CENTROS DE COSTOS'!A:D,2,0)</f>
        <v>0036-0004</v>
      </c>
      <c r="C9" s="30" t="str">
        <f>VLOOKUP(A9,'CENTROS DE COSTOS'!A:D,3,0)</f>
        <v>Wompi Centro</v>
      </c>
      <c r="D9" s="30">
        <v>11001</v>
      </c>
      <c r="E9" s="30">
        <v>2857689</v>
      </c>
      <c r="F9" s="30">
        <v>50214</v>
      </c>
      <c r="G9" s="30" t="s">
        <v>35</v>
      </c>
      <c r="H9" s="30" t="s">
        <v>620</v>
      </c>
      <c r="I9" s="30" t="s">
        <v>73</v>
      </c>
      <c r="J9" s="30" t="s">
        <v>2776</v>
      </c>
      <c r="K9" s="30" t="s">
        <v>1174</v>
      </c>
      <c r="L9" s="30" t="s">
        <v>10596</v>
      </c>
      <c r="M9" s="56">
        <v>45938.519444444442</v>
      </c>
      <c r="N9" s="56">
        <v>45939.65902777778</v>
      </c>
      <c r="O9" s="30" t="s">
        <v>39</v>
      </c>
      <c r="P9" s="30" t="s">
        <v>10582</v>
      </c>
      <c r="Q9" s="30" t="s">
        <v>3805</v>
      </c>
      <c r="R9" s="30" t="s">
        <v>3806</v>
      </c>
      <c r="S9" s="30" t="s">
        <v>10597</v>
      </c>
      <c r="T9" s="30" t="s">
        <v>1178</v>
      </c>
      <c r="U9" s="30">
        <v>0</v>
      </c>
      <c r="V9" s="30" t="s">
        <v>42</v>
      </c>
      <c r="W9" s="30" t="s">
        <v>123</v>
      </c>
      <c r="X9" s="30" t="s">
        <v>1390</v>
      </c>
      <c r="Y9" s="30">
        <v>1</v>
      </c>
      <c r="Z9" s="59">
        <f>IF(T9="SOPORTE_TELEFÓNICO",'TARIFAS 2025'!$B$14,IF(V9="PRINCIPAL",'TARIFAS 2025'!$B$12,IF(V9="INTERMEDIA",'TARIFAS 2025'!$C$12,IF(V9="LEJANA",'TARIFAS 2025'!$D$12))))</f>
        <v>95829</v>
      </c>
      <c r="AA9" s="59">
        <f t="shared" si="0"/>
        <v>95829</v>
      </c>
    </row>
    <row r="10" spans="1:27" s="35" customFormat="1">
      <c r="A10" s="30" t="s">
        <v>76</v>
      </c>
      <c r="B10" s="30" t="str">
        <f>VLOOKUP(A10,'CENTROS DE COSTOS'!A:D,2,0)</f>
        <v>0036-0007</v>
      </c>
      <c r="C10" s="30" t="str">
        <f>VLOOKUP(A10,'CENTROS DE COSTOS'!A:D,3,0)</f>
        <v>Wompi Santander</v>
      </c>
      <c r="D10" s="30">
        <v>68001</v>
      </c>
      <c r="E10" s="30">
        <v>2861507</v>
      </c>
      <c r="F10" s="30">
        <v>79878</v>
      </c>
      <c r="G10" s="30" t="s">
        <v>35</v>
      </c>
      <c r="H10" s="30" t="s">
        <v>965</v>
      </c>
      <c r="I10" s="30" t="s">
        <v>76</v>
      </c>
      <c r="J10" s="30" t="s">
        <v>5444</v>
      </c>
      <c r="K10" s="30" t="s">
        <v>1174</v>
      </c>
      <c r="L10" s="30" t="s">
        <v>10598</v>
      </c>
      <c r="M10" s="56">
        <v>45939.368055555555</v>
      </c>
      <c r="N10" s="56">
        <v>45939.665972222225</v>
      </c>
      <c r="O10" s="30" t="s">
        <v>39</v>
      </c>
      <c r="P10" s="30" t="s">
        <v>10582</v>
      </c>
      <c r="Q10" s="30" t="s">
        <v>3805</v>
      </c>
      <c r="R10" s="30" t="s">
        <v>3806</v>
      </c>
      <c r="S10" s="30" t="s">
        <v>10599</v>
      </c>
      <c r="T10" s="30" t="s">
        <v>1178</v>
      </c>
      <c r="U10" s="30">
        <v>0</v>
      </c>
      <c r="V10" s="30" t="s">
        <v>42</v>
      </c>
      <c r="W10" s="30" t="s">
        <v>123</v>
      </c>
      <c r="X10" s="30" t="s">
        <v>1315</v>
      </c>
      <c r="Y10" s="30">
        <v>1</v>
      </c>
      <c r="Z10" s="59">
        <f>IF(T10="SOPORTE_TELEFÓNICO",'TARIFAS 2025'!$B$14,IF(V10="PRINCIPAL",'TARIFAS 2025'!$B$12,IF(V10="INTERMEDIA",'TARIFAS 2025'!$C$12,IF(V10="LEJANA",'TARIFAS 2025'!$D$12))))</f>
        <v>95829</v>
      </c>
      <c r="AA10" s="59">
        <f t="shared" si="0"/>
        <v>95829</v>
      </c>
    </row>
    <row r="11" spans="1:27" s="35" customFormat="1">
      <c r="A11" s="30" t="s">
        <v>73</v>
      </c>
      <c r="B11" s="30" t="str">
        <f>VLOOKUP(A11,'CENTROS DE COSTOS'!A:D,2,0)</f>
        <v>0036-0004</v>
      </c>
      <c r="C11" s="30" t="str">
        <f>VLOOKUP(A11,'CENTROS DE COSTOS'!A:D,3,0)</f>
        <v>Wompi Centro</v>
      </c>
      <c r="D11" s="30">
        <v>11001</v>
      </c>
      <c r="E11" s="30">
        <v>2853853</v>
      </c>
      <c r="F11" s="30">
        <v>76653</v>
      </c>
      <c r="G11" s="30" t="s">
        <v>35</v>
      </c>
      <c r="H11" s="30" t="s">
        <v>620</v>
      </c>
      <c r="I11" s="30" t="s">
        <v>2057</v>
      </c>
      <c r="J11" s="30" t="s">
        <v>5677</v>
      </c>
      <c r="K11" s="30" t="s">
        <v>1174</v>
      </c>
      <c r="L11" s="30" t="s">
        <v>10600</v>
      </c>
      <c r="M11" s="56">
        <v>45937.695833333331</v>
      </c>
      <c r="N11" s="56">
        <v>45944.605555555558</v>
      </c>
      <c r="O11" s="30" t="s">
        <v>39</v>
      </c>
      <c r="P11" s="30" t="s">
        <v>10582</v>
      </c>
      <c r="Q11" s="30" t="s">
        <v>3805</v>
      </c>
      <c r="R11" s="30" t="s">
        <v>3806</v>
      </c>
      <c r="S11" s="30" t="s">
        <v>10601</v>
      </c>
      <c r="T11" s="30" t="s">
        <v>1178</v>
      </c>
      <c r="U11" s="30">
        <v>0</v>
      </c>
      <c r="V11" s="30" t="s">
        <v>42</v>
      </c>
      <c r="W11" s="30" t="s">
        <v>123</v>
      </c>
      <c r="X11" s="30" t="s">
        <v>2080</v>
      </c>
      <c r="Y11" s="30">
        <v>1</v>
      </c>
      <c r="Z11" s="59">
        <f>IF(T11="SOPORTE_TELEFÓNICO",'TARIFAS 2025'!$B$14,IF(V11="PRINCIPAL",'TARIFAS 2025'!$B$12,IF(V11="INTERMEDIA",'TARIFAS 2025'!$C$12,IF(V11="LEJANA",'TARIFAS 2025'!$D$12))))</f>
        <v>95829</v>
      </c>
      <c r="AA11" s="59">
        <f t="shared" si="0"/>
        <v>95829</v>
      </c>
    </row>
    <row r="12" spans="1:27" s="35" customFormat="1">
      <c r="A12" s="30" t="s">
        <v>100</v>
      </c>
      <c r="B12" s="30" t="str">
        <f>VLOOKUP(A12,'CENTROS DE COSTOS'!A:D,2,0)</f>
        <v>0036-0006</v>
      </c>
      <c r="C12" s="30" t="str">
        <f>VLOOKUP(A12,'CENTROS DE COSTOS'!A:D,3,0)</f>
        <v>Wompi Oriente</v>
      </c>
      <c r="D12" s="30">
        <v>50001</v>
      </c>
      <c r="E12" s="30">
        <v>2865030</v>
      </c>
      <c r="F12" s="30">
        <v>27260</v>
      </c>
      <c r="G12" s="30" t="s">
        <v>35</v>
      </c>
      <c r="H12" s="30" t="s">
        <v>816</v>
      </c>
      <c r="I12" s="30" t="s">
        <v>100</v>
      </c>
      <c r="J12" s="30" t="s">
        <v>5830</v>
      </c>
      <c r="K12" s="30" t="s">
        <v>1174</v>
      </c>
      <c r="L12" s="30" t="s">
        <v>10602</v>
      </c>
      <c r="M12" s="56">
        <v>45939.652083333334</v>
      </c>
      <c r="N12" s="56">
        <v>45944.677083333336</v>
      </c>
      <c r="O12" s="30" t="s">
        <v>39</v>
      </c>
      <c r="P12" s="30" t="s">
        <v>10582</v>
      </c>
      <c r="Q12" s="30" t="s">
        <v>3805</v>
      </c>
      <c r="R12" s="30" t="s">
        <v>3806</v>
      </c>
      <c r="S12" s="30" t="s">
        <v>10603</v>
      </c>
      <c r="T12" s="30" t="s">
        <v>1178</v>
      </c>
      <c r="U12" s="30">
        <v>0</v>
      </c>
      <c r="V12" s="30" t="s">
        <v>42</v>
      </c>
      <c r="W12" s="30" t="s">
        <v>123</v>
      </c>
      <c r="X12" s="30" t="s">
        <v>2030</v>
      </c>
      <c r="Y12" s="30">
        <v>1</v>
      </c>
      <c r="Z12" s="59">
        <f>IF(T12="SOPORTE_TELEFÓNICO",'TARIFAS 2025'!$B$14,IF(V12="PRINCIPAL",'TARIFAS 2025'!$B$12,IF(V12="INTERMEDIA",'TARIFAS 2025'!$C$12,IF(V12="LEJANA",'TARIFAS 2025'!$D$12))))</f>
        <v>95829</v>
      </c>
      <c r="AA12" s="59">
        <f t="shared" si="0"/>
        <v>95829</v>
      </c>
    </row>
    <row r="13" spans="1:27" s="35" customFormat="1">
      <c r="A13" s="30" t="s">
        <v>100</v>
      </c>
      <c r="B13" s="30" t="str">
        <f>VLOOKUP(A13,'CENTROS DE COSTOS'!A:D,2,0)</f>
        <v>0036-0006</v>
      </c>
      <c r="C13" s="30" t="str">
        <f>VLOOKUP(A13,'CENTROS DE COSTOS'!A:D,3,0)</f>
        <v>Wompi Oriente</v>
      </c>
      <c r="D13" s="30">
        <v>50001</v>
      </c>
      <c r="E13" s="30">
        <v>2875839</v>
      </c>
      <c r="F13" s="30">
        <v>60577</v>
      </c>
      <c r="G13" s="30" t="s">
        <v>35</v>
      </c>
      <c r="H13" s="30" t="s">
        <v>816</v>
      </c>
      <c r="I13" s="30" t="s">
        <v>100</v>
      </c>
      <c r="J13" s="30" t="s">
        <v>10604</v>
      </c>
      <c r="K13" s="30" t="s">
        <v>1174</v>
      </c>
      <c r="L13" s="30" t="s">
        <v>10605</v>
      </c>
      <c r="M13" s="56">
        <v>45944.369444444441</v>
      </c>
      <c r="N13" s="56">
        <v>45945.531944444447</v>
      </c>
      <c r="O13" s="30" t="s">
        <v>39</v>
      </c>
      <c r="P13" s="30" t="s">
        <v>10582</v>
      </c>
      <c r="Q13" s="30" t="s">
        <v>3805</v>
      </c>
      <c r="R13" s="30" t="s">
        <v>3806</v>
      </c>
      <c r="S13" s="30" t="s">
        <v>10606</v>
      </c>
      <c r="T13" s="30" t="s">
        <v>1178</v>
      </c>
      <c r="U13" s="30">
        <v>0</v>
      </c>
      <c r="V13" s="30" t="s">
        <v>42</v>
      </c>
      <c r="W13" s="30" t="s">
        <v>123</v>
      </c>
      <c r="X13" s="30" t="s">
        <v>2030</v>
      </c>
      <c r="Y13" s="30">
        <v>1</v>
      </c>
      <c r="Z13" s="59">
        <f>IF(T13="SOPORTE_TELEFÓNICO",'TARIFAS 2025'!$B$14,IF(V13="PRINCIPAL",'TARIFAS 2025'!$B$12,IF(V13="INTERMEDIA",'TARIFAS 2025'!$C$12,IF(V13="LEJANA",'TARIFAS 2025'!$D$12))))</f>
        <v>95829</v>
      </c>
      <c r="AA13" s="59">
        <f t="shared" si="0"/>
        <v>95829</v>
      </c>
    </row>
    <row r="14" spans="1:27" s="35" customFormat="1">
      <c r="A14" s="30" t="s">
        <v>73</v>
      </c>
      <c r="B14" s="30" t="str">
        <f>VLOOKUP(A14,'CENTROS DE COSTOS'!A:D,2,0)</f>
        <v>0036-0004</v>
      </c>
      <c r="C14" s="30" t="str">
        <f>VLOOKUP(A14,'CENTROS DE COSTOS'!A:D,3,0)</f>
        <v>Wompi Centro</v>
      </c>
      <c r="D14" s="30">
        <v>11001</v>
      </c>
      <c r="E14" s="30">
        <v>2859344</v>
      </c>
      <c r="F14" s="30">
        <v>27856</v>
      </c>
      <c r="G14" s="30" t="s">
        <v>35</v>
      </c>
      <c r="H14" s="30" t="s">
        <v>620</v>
      </c>
      <c r="I14" s="30" t="s">
        <v>2057</v>
      </c>
      <c r="J14" s="30" t="s">
        <v>4395</v>
      </c>
      <c r="K14" s="30" t="s">
        <v>1174</v>
      </c>
      <c r="L14" s="30" t="s">
        <v>10607</v>
      </c>
      <c r="M14" s="56">
        <v>45938.660416666666</v>
      </c>
      <c r="N14" s="56">
        <v>45945.713888888888</v>
      </c>
      <c r="O14" s="30" t="s">
        <v>39</v>
      </c>
      <c r="P14" s="30" t="s">
        <v>10582</v>
      </c>
      <c r="Q14" s="30" t="s">
        <v>3805</v>
      </c>
      <c r="R14" s="30" t="s">
        <v>3806</v>
      </c>
      <c r="S14" s="30" t="s">
        <v>10608</v>
      </c>
      <c r="T14" s="30" t="s">
        <v>1178</v>
      </c>
      <c r="U14" s="30">
        <v>0</v>
      </c>
      <c r="V14" s="30" t="s">
        <v>42</v>
      </c>
      <c r="W14" s="30" t="s">
        <v>123</v>
      </c>
      <c r="X14" s="30" t="s">
        <v>2449</v>
      </c>
      <c r="Y14" s="30">
        <v>1</v>
      </c>
      <c r="Z14" s="59">
        <f>IF(T14="SOPORTE_TELEFÓNICO",'TARIFAS 2025'!$B$14,IF(V14="PRINCIPAL",'TARIFAS 2025'!$B$12,IF(V14="INTERMEDIA",'TARIFAS 2025'!$C$12,IF(V14="LEJANA",'TARIFAS 2025'!$D$12))))</f>
        <v>95829</v>
      </c>
      <c r="AA14" s="59">
        <f t="shared" si="0"/>
        <v>95829</v>
      </c>
    </row>
    <row r="15" spans="1:27" s="35" customFormat="1">
      <c r="A15" s="30" t="s">
        <v>91</v>
      </c>
      <c r="B15" s="30" t="str">
        <f>VLOOKUP(A15,'CENTROS DE COSTOS'!A:D,2,0)</f>
        <v>0036-0001</v>
      </c>
      <c r="C15" s="30" t="str">
        <f>VLOOKUP(A15,'CENTROS DE COSTOS'!A:D,3,0)</f>
        <v>Wompi Costa</v>
      </c>
      <c r="D15" s="30">
        <v>23670</v>
      </c>
      <c r="E15" s="30">
        <v>2860382</v>
      </c>
      <c r="F15" s="30">
        <v>76858</v>
      </c>
      <c r="G15" s="30" t="s">
        <v>35</v>
      </c>
      <c r="H15" s="30" t="s">
        <v>278</v>
      </c>
      <c r="I15" s="30" t="s">
        <v>613</v>
      </c>
      <c r="J15" s="30" t="s">
        <v>7747</v>
      </c>
      <c r="K15" s="30" t="s">
        <v>1174</v>
      </c>
      <c r="L15" s="30" t="s">
        <v>10609</v>
      </c>
      <c r="M15" s="56">
        <v>45939.333333333336</v>
      </c>
      <c r="N15" s="56">
        <v>45946.895138888889</v>
      </c>
      <c r="O15" s="30" t="s">
        <v>39</v>
      </c>
      <c r="P15" s="30" t="s">
        <v>10582</v>
      </c>
      <c r="Q15" s="30" t="s">
        <v>3805</v>
      </c>
      <c r="R15" s="30" t="s">
        <v>3806</v>
      </c>
      <c r="S15" s="30" t="s">
        <v>10610</v>
      </c>
      <c r="T15" s="30" t="s">
        <v>1178</v>
      </c>
      <c r="U15" s="30">
        <v>0</v>
      </c>
      <c r="V15" s="30" t="s">
        <v>43</v>
      </c>
      <c r="W15" s="30" t="s">
        <v>123</v>
      </c>
      <c r="X15" s="30" t="s">
        <v>1199</v>
      </c>
      <c r="Y15" s="30">
        <v>1</v>
      </c>
      <c r="Z15" s="59">
        <f>IF(T15="SOPORTE_TELEFÓNICO",'TARIFAS 2025'!$B$14,IF(V15="PRINCIPAL",'TARIFAS 2025'!$B$12,IF(V15="INTERMEDIA",'TARIFAS 2025'!$C$12,IF(V15="LEJANA",'TARIFAS 2025'!$D$12))))</f>
        <v>287147</v>
      </c>
      <c r="AA15" s="59">
        <f t="shared" si="0"/>
        <v>287147</v>
      </c>
    </row>
    <row r="16" spans="1:27" s="35" customFormat="1">
      <c r="A16" s="30" t="s">
        <v>90</v>
      </c>
      <c r="B16" s="30" t="str">
        <f>VLOOKUP(A16,'CENTROS DE COSTOS'!A:D,2,0)</f>
        <v>0036-0005</v>
      </c>
      <c r="C16" s="30" t="str">
        <f>VLOOKUP(A16,'CENTROS DE COSTOS'!A:D,3,0)</f>
        <v>Wompi Noroccidente</v>
      </c>
      <c r="D16" s="30">
        <v>5001</v>
      </c>
      <c r="E16" s="30">
        <v>2881329</v>
      </c>
      <c r="F16" s="30">
        <v>44999</v>
      </c>
      <c r="G16" s="30" t="s">
        <v>35</v>
      </c>
      <c r="H16" s="30" t="s">
        <v>122</v>
      </c>
      <c r="I16" s="30" t="s">
        <v>2044</v>
      </c>
      <c r="J16" s="30" t="s">
        <v>7123</v>
      </c>
      <c r="K16" s="30" t="s">
        <v>1174</v>
      </c>
      <c r="L16" s="30" t="s">
        <v>10611</v>
      </c>
      <c r="M16" s="56">
        <v>45945.333333333336</v>
      </c>
      <c r="N16" s="56">
        <v>45946.914583333331</v>
      </c>
      <c r="O16" s="30" t="s">
        <v>39</v>
      </c>
      <c r="P16" s="30" t="s">
        <v>10582</v>
      </c>
      <c r="Q16" s="30" t="s">
        <v>3805</v>
      </c>
      <c r="R16" s="30" t="s">
        <v>3806</v>
      </c>
      <c r="S16" s="30" t="s">
        <v>10612</v>
      </c>
      <c r="T16" s="30" t="s">
        <v>1178</v>
      </c>
      <c r="U16" s="30">
        <v>0</v>
      </c>
      <c r="V16" s="30" t="s">
        <v>42</v>
      </c>
      <c r="W16" s="30" t="s">
        <v>123</v>
      </c>
      <c r="X16" s="30" t="s">
        <v>2496</v>
      </c>
      <c r="Y16" s="30">
        <v>1</v>
      </c>
      <c r="Z16" s="59">
        <f>IF(T16="SOPORTE_TELEFÓNICO",'TARIFAS 2025'!$B$14,IF(V16="PRINCIPAL",'TARIFAS 2025'!$B$12,IF(V16="INTERMEDIA",'TARIFAS 2025'!$C$12,IF(V16="LEJANA",'TARIFAS 2025'!$D$12))))</f>
        <v>95829</v>
      </c>
      <c r="AA16" s="59">
        <f t="shared" si="0"/>
        <v>95829</v>
      </c>
    </row>
    <row r="17" spans="1:27" s="35" customFormat="1">
      <c r="A17" s="30" t="s">
        <v>90</v>
      </c>
      <c r="B17" s="30" t="str">
        <f>VLOOKUP(A17,'CENTROS DE COSTOS'!A:D,2,0)</f>
        <v>0036-0005</v>
      </c>
      <c r="C17" s="30" t="str">
        <f>VLOOKUP(A17,'CENTROS DE COSTOS'!A:D,3,0)</f>
        <v>Wompi Noroccidente</v>
      </c>
      <c r="D17" s="30">
        <v>5237</v>
      </c>
      <c r="E17" s="30">
        <v>2892252</v>
      </c>
      <c r="F17" s="30">
        <v>18129</v>
      </c>
      <c r="G17" s="30" t="s">
        <v>35</v>
      </c>
      <c r="H17" s="30" t="s">
        <v>122</v>
      </c>
      <c r="I17" s="30" t="s">
        <v>176</v>
      </c>
      <c r="J17" s="30" t="s">
        <v>5716</v>
      </c>
      <c r="K17" s="30" t="s">
        <v>1174</v>
      </c>
      <c r="L17" s="30" t="s">
        <v>10613</v>
      </c>
      <c r="M17" s="56">
        <v>45946.613888888889</v>
      </c>
      <c r="N17" s="56">
        <v>45950.673611111109</v>
      </c>
      <c r="O17" s="30" t="s">
        <v>39</v>
      </c>
      <c r="P17" s="30" t="s">
        <v>10582</v>
      </c>
      <c r="Q17" s="30" t="s">
        <v>3805</v>
      </c>
      <c r="R17" s="30" t="s">
        <v>3806</v>
      </c>
      <c r="S17" s="30" t="s">
        <v>10614</v>
      </c>
      <c r="T17" s="30" t="s">
        <v>1178</v>
      </c>
      <c r="U17" s="30">
        <v>0</v>
      </c>
      <c r="V17" s="30" t="s">
        <v>43</v>
      </c>
      <c r="W17" s="30" t="s">
        <v>123</v>
      </c>
      <c r="X17" s="30" t="s">
        <v>2496</v>
      </c>
      <c r="Y17" s="30">
        <v>1</v>
      </c>
      <c r="Z17" s="59">
        <f>IF(T17="SOPORTE_TELEFÓNICO",'TARIFAS 2025'!$B$14,IF(V17="PRINCIPAL",'TARIFAS 2025'!$B$12,IF(V17="INTERMEDIA",'TARIFAS 2025'!$C$12,IF(V17="LEJANA",'TARIFAS 2025'!$D$12))))</f>
        <v>287147</v>
      </c>
      <c r="AA17" s="59">
        <f t="shared" si="0"/>
        <v>287147</v>
      </c>
    </row>
    <row r="18" spans="1:27" s="35" customFormat="1">
      <c r="A18" s="30" t="s">
        <v>91</v>
      </c>
      <c r="B18" s="30" t="str">
        <f>VLOOKUP(A18,'CENTROS DE COSTOS'!A:D,2,0)</f>
        <v>0036-0001</v>
      </c>
      <c r="C18" s="30" t="str">
        <f>VLOOKUP(A18,'CENTROS DE COSTOS'!A:D,3,0)</f>
        <v>Wompi Costa</v>
      </c>
      <c r="D18" s="30">
        <v>23807</v>
      </c>
      <c r="E18" s="30">
        <v>2878895</v>
      </c>
      <c r="F18" s="30">
        <v>57123</v>
      </c>
      <c r="G18" s="30" t="s">
        <v>35</v>
      </c>
      <c r="H18" s="30" t="s">
        <v>278</v>
      </c>
      <c r="I18" s="30" t="s">
        <v>617</v>
      </c>
      <c r="J18" s="30" t="s">
        <v>10615</v>
      </c>
      <c r="K18" s="30" t="s">
        <v>1174</v>
      </c>
      <c r="L18" s="30" t="s">
        <v>10616</v>
      </c>
      <c r="M18" s="56">
        <v>45944.574305555558</v>
      </c>
      <c r="N18" s="56">
        <v>45950.678472222222</v>
      </c>
      <c r="O18" s="30" t="s">
        <v>39</v>
      </c>
      <c r="P18" s="30" t="s">
        <v>10582</v>
      </c>
      <c r="Q18" s="30" t="s">
        <v>3805</v>
      </c>
      <c r="R18" s="30" t="s">
        <v>3806</v>
      </c>
      <c r="S18" s="30" t="s">
        <v>10617</v>
      </c>
      <c r="T18" s="30" t="s">
        <v>1178</v>
      </c>
      <c r="U18" s="30">
        <v>0</v>
      </c>
      <c r="V18" s="30" t="s">
        <v>44</v>
      </c>
      <c r="W18" s="30" t="s">
        <v>123</v>
      </c>
      <c r="X18" s="30" t="s">
        <v>3928</v>
      </c>
      <c r="Y18" s="30">
        <v>1</v>
      </c>
      <c r="Z18" s="59">
        <f>IF(T18="SOPORTE_TELEFÓNICO",'TARIFAS 2025'!$B$14,IF(V18="PRINCIPAL",'TARIFAS 2025'!$B$12,IF(V18="INTERMEDIA",'TARIFAS 2025'!$C$12,IF(V18="LEJANA",'TARIFAS 2025'!$D$12))))</f>
        <v>551974</v>
      </c>
      <c r="AA18" s="59">
        <f t="shared" si="0"/>
        <v>551974</v>
      </c>
    </row>
    <row r="19" spans="1:27" s="35" customFormat="1">
      <c r="A19" s="30" t="s">
        <v>94</v>
      </c>
      <c r="B19" s="30" t="str">
        <f>VLOOKUP(A19,'CENTROS DE COSTOS'!A:D,2,0)</f>
        <v>0036-0002</v>
      </c>
      <c r="C19" s="30" t="str">
        <f>VLOOKUP(A19,'CENTROS DE COSTOS'!A:D,3,0)</f>
        <v>Wompi Eje Cafetero</v>
      </c>
      <c r="D19" s="30">
        <v>63001</v>
      </c>
      <c r="E19" s="30">
        <v>2880158</v>
      </c>
      <c r="F19" s="30">
        <v>44891</v>
      </c>
      <c r="G19" s="30" t="s">
        <v>35</v>
      </c>
      <c r="H19" s="30" t="s">
        <v>941</v>
      </c>
      <c r="I19" s="30" t="s">
        <v>124</v>
      </c>
      <c r="J19" s="30" t="s">
        <v>7622</v>
      </c>
      <c r="K19" s="30" t="s">
        <v>1174</v>
      </c>
      <c r="L19" s="30" t="s">
        <v>10618</v>
      </c>
      <c r="M19" s="56">
        <v>45944.643750000003</v>
      </c>
      <c r="N19" s="56">
        <v>45950.681250000001</v>
      </c>
      <c r="O19" s="30" t="s">
        <v>39</v>
      </c>
      <c r="P19" s="30" t="s">
        <v>10582</v>
      </c>
      <c r="Q19" s="30" t="s">
        <v>3805</v>
      </c>
      <c r="R19" s="30" t="s">
        <v>3806</v>
      </c>
      <c r="S19" s="30" t="s">
        <v>10619</v>
      </c>
      <c r="T19" s="30" t="s">
        <v>1178</v>
      </c>
      <c r="U19" s="30">
        <v>0</v>
      </c>
      <c r="V19" s="30" t="s">
        <v>43</v>
      </c>
      <c r="W19" s="30" t="s">
        <v>123</v>
      </c>
      <c r="X19" s="30" t="s">
        <v>1874</v>
      </c>
      <c r="Y19" s="30">
        <v>1</v>
      </c>
      <c r="Z19" s="59">
        <f>IF(T19="SOPORTE_TELEFÓNICO",'TARIFAS 2025'!$B$14,IF(V19="PRINCIPAL",'TARIFAS 2025'!$B$12,IF(V19="INTERMEDIA",'TARIFAS 2025'!$C$12,IF(V19="LEJANA",'TARIFAS 2025'!$D$12))))</f>
        <v>287147</v>
      </c>
      <c r="AA19" s="59">
        <f t="shared" si="0"/>
        <v>287147</v>
      </c>
    </row>
    <row r="20" spans="1:27" s="35" customFormat="1">
      <c r="A20" s="30" t="s">
        <v>82</v>
      </c>
      <c r="B20" s="30" t="str">
        <f>VLOOKUP(A20,'CENTROS DE COSTOS'!A:D,2,0)</f>
        <v>0036-0001</v>
      </c>
      <c r="C20" s="30" t="str">
        <f>VLOOKUP(A20,'CENTROS DE COSTOS'!A:D,3,0)</f>
        <v>Wompi Costa</v>
      </c>
      <c r="D20" s="30">
        <v>13001</v>
      </c>
      <c r="E20" s="30">
        <v>2896608</v>
      </c>
      <c r="F20" s="30">
        <v>80127</v>
      </c>
      <c r="G20" s="30" t="s">
        <v>35</v>
      </c>
      <c r="H20" s="30" t="s">
        <v>277</v>
      </c>
      <c r="I20" s="30" t="s">
        <v>82</v>
      </c>
      <c r="J20" s="30" t="s">
        <v>4861</v>
      </c>
      <c r="K20" s="30" t="s">
        <v>1174</v>
      </c>
      <c r="L20" s="30" t="s">
        <v>10620</v>
      </c>
      <c r="M20" s="56">
        <v>45947.466666666667</v>
      </c>
      <c r="N20" s="56">
        <v>45952.442361111112</v>
      </c>
      <c r="O20" s="30" t="s">
        <v>39</v>
      </c>
      <c r="P20" s="30" t="s">
        <v>10582</v>
      </c>
      <c r="Q20" s="30" t="s">
        <v>3805</v>
      </c>
      <c r="R20" s="30" t="s">
        <v>3806</v>
      </c>
      <c r="S20" s="30" t="s">
        <v>10621</v>
      </c>
      <c r="T20" s="30" t="s">
        <v>1178</v>
      </c>
      <c r="U20" s="30">
        <v>0</v>
      </c>
      <c r="V20" s="30" t="s">
        <v>42</v>
      </c>
      <c r="W20" s="30" t="s">
        <v>123</v>
      </c>
      <c r="X20" s="30" t="s">
        <v>2171</v>
      </c>
      <c r="Y20" s="30">
        <v>1</v>
      </c>
      <c r="Z20" s="59">
        <f>IF(T20="SOPORTE_TELEFÓNICO",'TARIFAS 2025'!$B$14,IF(V20="PRINCIPAL",'TARIFAS 2025'!$B$12,IF(V20="INTERMEDIA",'TARIFAS 2025'!$C$12,IF(V20="LEJANA",'TARIFAS 2025'!$D$12))))</f>
        <v>95829</v>
      </c>
      <c r="AA20" s="59">
        <f t="shared" si="0"/>
        <v>95829</v>
      </c>
    </row>
    <row r="21" spans="1:27" s="35" customFormat="1">
      <c r="A21" s="30" t="s">
        <v>93</v>
      </c>
      <c r="B21" s="30" t="str">
        <f>VLOOKUP(A21,'CENTROS DE COSTOS'!A:D,2,0)</f>
        <v>0036-0003</v>
      </c>
      <c r="C21" s="30" t="str">
        <f>VLOOKUP(A21,'CENTROS DE COSTOS'!A:D,3,0)</f>
        <v>Wompi Suroccidente</v>
      </c>
      <c r="D21" s="30">
        <v>52001</v>
      </c>
      <c r="E21" s="30">
        <v>2914125</v>
      </c>
      <c r="F21" s="30">
        <v>49105</v>
      </c>
      <c r="G21" s="30" t="s">
        <v>35</v>
      </c>
      <c r="H21" s="30" t="s">
        <v>135</v>
      </c>
      <c r="I21" s="30" t="s">
        <v>93</v>
      </c>
      <c r="J21" s="30" t="s">
        <v>10622</v>
      </c>
      <c r="K21" s="30" t="s">
        <v>1174</v>
      </c>
      <c r="L21" s="30" t="s">
        <v>10623</v>
      </c>
      <c r="M21" s="56">
        <v>45951.56527777778</v>
      </c>
      <c r="N21" s="56">
        <v>45952.693749999999</v>
      </c>
      <c r="O21" s="30" t="s">
        <v>39</v>
      </c>
      <c r="P21" s="30" t="s">
        <v>10582</v>
      </c>
      <c r="Q21" s="30" t="s">
        <v>3805</v>
      </c>
      <c r="R21" s="30" t="s">
        <v>3806</v>
      </c>
      <c r="S21" s="30" t="s">
        <v>10624</v>
      </c>
      <c r="T21" s="30" t="s">
        <v>1178</v>
      </c>
      <c r="U21" s="30">
        <v>0</v>
      </c>
      <c r="V21" s="30" t="s">
        <v>42</v>
      </c>
      <c r="W21" s="30" t="s">
        <v>123</v>
      </c>
      <c r="X21" s="30" t="s">
        <v>1807</v>
      </c>
      <c r="Y21" s="30">
        <v>1</v>
      </c>
      <c r="Z21" s="59">
        <f>IF(T21="SOPORTE_TELEFÓNICO",'TARIFAS 2025'!$B$14,IF(V21="PRINCIPAL",'TARIFAS 2025'!$B$12,IF(V21="INTERMEDIA",'TARIFAS 2025'!$C$12,IF(V21="LEJANA",'TARIFAS 2025'!$D$12))))</f>
        <v>95829</v>
      </c>
      <c r="AA21" s="59">
        <f t="shared" si="0"/>
        <v>95829</v>
      </c>
    </row>
    <row r="22" spans="1:27" s="35" customFormat="1">
      <c r="A22" s="30" t="s">
        <v>100</v>
      </c>
      <c r="B22" s="30" t="str">
        <f>VLOOKUP(A22,'CENTROS DE COSTOS'!A:D,2,0)</f>
        <v>0036-0006</v>
      </c>
      <c r="C22" s="30" t="str">
        <f>VLOOKUP(A22,'CENTROS DE COSTOS'!A:D,3,0)</f>
        <v>Wompi Oriente</v>
      </c>
      <c r="D22" s="30">
        <v>50001</v>
      </c>
      <c r="E22" s="30">
        <v>2921723</v>
      </c>
      <c r="F22" s="30">
        <v>74156</v>
      </c>
      <c r="G22" s="30" t="s">
        <v>35</v>
      </c>
      <c r="H22" s="30" t="s">
        <v>816</v>
      </c>
      <c r="I22" s="30" t="s">
        <v>100</v>
      </c>
      <c r="J22" s="30" t="s">
        <v>8498</v>
      </c>
      <c r="K22" s="30" t="s">
        <v>1174</v>
      </c>
      <c r="L22" s="30" t="s">
        <v>10625</v>
      </c>
      <c r="M22" s="56">
        <v>45952.673611111109</v>
      </c>
      <c r="N22" s="56">
        <v>45953.518750000003</v>
      </c>
      <c r="O22" s="30" t="s">
        <v>39</v>
      </c>
      <c r="P22" s="30" t="s">
        <v>10582</v>
      </c>
      <c r="Q22" s="30" t="s">
        <v>3805</v>
      </c>
      <c r="R22" s="30" t="s">
        <v>3806</v>
      </c>
      <c r="S22" s="30" t="s">
        <v>10626</v>
      </c>
      <c r="T22" s="30" t="s">
        <v>1178</v>
      </c>
      <c r="U22" s="30">
        <v>0</v>
      </c>
      <c r="V22" s="30" t="s">
        <v>42</v>
      </c>
      <c r="W22" s="30" t="s">
        <v>123</v>
      </c>
      <c r="X22" s="30" t="s">
        <v>2714</v>
      </c>
      <c r="Y22" s="30">
        <v>1</v>
      </c>
      <c r="Z22" s="59">
        <f>IF(T22="SOPORTE_TELEFÓNICO",'TARIFAS 2025'!$B$14,IF(V22="PRINCIPAL",'TARIFAS 2025'!$B$12,IF(V22="INTERMEDIA",'TARIFAS 2025'!$C$12,IF(V22="LEJANA",'TARIFAS 2025'!$D$12))))</f>
        <v>95829</v>
      </c>
      <c r="AA22" s="59">
        <f t="shared" si="0"/>
        <v>95829</v>
      </c>
    </row>
    <row r="23" spans="1:27" s="35" customFormat="1">
      <c r="A23" s="30" t="s">
        <v>99</v>
      </c>
      <c r="B23" s="30" t="str">
        <f>VLOOKUP(A23,'CENTROS DE COSTOS'!A:D,2,0)</f>
        <v>0036-0001</v>
      </c>
      <c r="C23" s="30" t="str">
        <f>VLOOKUP(A23,'CENTROS DE COSTOS'!A:D,3,0)</f>
        <v>Wompi Costa</v>
      </c>
      <c r="D23" s="30">
        <v>20001</v>
      </c>
      <c r="E23" s="30">
        <v>2909794</v>
      </c>
      <c r="F23" s="30">
        <v>81451</v>
      </c>
      <c r="G23" s="30" t="s">
        <v>35</v>
      </c>
      <c r="H23" s="30" t="s">
        <v>538</v>
      </c>
      <c r="I23" s="30" t="s">
        <v>99</v>
      </c>
      <c r="J23" s="30" t="s">
        <v>8568</v>
      </c>
      <c r="K23" s="30" t="s">
        <v>1174</v>
      </c>
      <c r="L23" s="30" t="s">
        <v>10627</v>
      </c>
      <c r="M23" s="56">
        <v>45951.333333333336</v>
      </c>
      <c r="N23" s="56">
        <v>45953.613194444442</v>
      </c>
      <c r="O23" s="30" t="s">
        <v>39</v>
      </c>
      <c r="P23" s="30" t="s">
        <v>10582</v>
      </c>
      <c r="Q23" s="30" t="s">
        <v>3805</v>
      </c>
      <c r="R23" s="30" t="s">
        <v>3806</v>
      </c>
      <c r="S23" s="30" t="s">
        <v>10628</v>
      </c>
      <c r="T23" s="30" t="s">
        <v>1178</v>
      </c>
      <c r="U23" s="30">
        <v>0</v>
      </c>
      <c r="V23" s="30" t="s">
        <v>42</v>
      </c>
      <c r="W23" s="30" t="s">
        <v>123</v>
      </c>
      <c r="X23" s="30" t="s">
        <v>1407</v>
      </c>
      <c r="Y23" s="30">
        <v>1</v>
      </c>
      <c r="Z23" s="59">
        <f>IF(T23="SOPORTE_TELEFÓNICO",'TARIFAS 2025'!$B$14,IF(V23="PRINCIPAL",'TARIFAS 2025'!$B$12,IF(V23="INTERMEDIA",'TARIFAS 2025'!$C$12,IF(V23="LEJANA",'TARIFAS 2025'!$D$12))))</f>
        <v>95829</v>
      </c>
      <c r="AA23" s="59">
        <f t="shared" si="0"/>
        <v>95829</v>
      </c>
    </row>
    <row r="24" spans="1:27" s="35" customFormat="1">
      <c r="A24" s="30" t="s">
        <v>76</v>
      </c>
      <c r="B24" s="30" t="str">
        <f>VLOOKUP(A24,'CENTROS DE COSTOS'!A:D,2,0)</f>
        <v>0036-0007</v>
      </c>
      <c r="C24" s="30" t="str">
        <f>VLOOKUP(A24,'CENTROS DE COSTOS'!A:D,3,0)</f>
        <v>Wompi Santander</v>
      </c>
      <c r="D24" s="30">
        <v>68001</v>
      </c>
      <c r="E24" s="30">
        <v>2927917</v>
      </c>
      <c r="F24" s="30">
        <v>79985</v>
      </c>
      <c r="G24" s="30" t="s">
        <v>35</v>
      </c>
      <c r="H24" s="30" t="s">
        <v>965</v>
      </c>
      <c r="I24" s="30" t="s">
        <v>76</v>
      </c>
      <c r="J24" s="30" t="s">
        <v>4295</v>
      </c>
      <c r="K24" s="30" t="s">
        <v>1174</v>
      </c>
      <c r="L24" s="30" t="s">
        <v>10629</v>
      </c>
      <c r="M24" s="56">
        <v>45953.676388888889</v>
      </c>
      <c r="N24" s="56">
        <v>45954.461111111108</v>
      </c>
      <c r="O24" s="30" t="s">
        <v>39</v>
      </c>
      <c r="P24" s="30" t="s">
        <v>10582</v>
      </c>
      <c r="Q24" s="30" t="s">
        <v>3805</v>
      </c>
      <c r="R24" s="30" t="s">
        <v>3806</v>
      </c>
      <c r="S24" s="30" t="s">
        <v>10630</v>
      </c>
      <c r="T24" s="30" t="s">
        <v>1178</v>
      </c>
      <c r="U24" s="30">
        <v>0</v>
      </c>
      <c r="V24" s="30" t="s">
        <v>42</v>
      </c>
      <c r="W24" s="30" t="s">
        <v>123</v>
      </c>
      <c r="X24" s="30" t="s">
        <v>1297</v>
      </c>
      <c r="Y24" s="30">
        <v>1</v>
      </c>
      <c r="Z24" s="59">
        <f>IF(T24="SOPORTE_TELEFÓNICO",'TARIFAS 2025'!$B$14,IF(V24="PRINCIPAL",'TARIFAS 2025'!$B$12,IF(V24="INTERMEDIA",'TARIFAS 2025'!$C$12,IF(V24="LEJANA",'TARIFAS 2025'!$D$12))))</f>
        <v>95829</v>
      </c>
      <c r="AA24" s="59">
        <f t="shared" si="0"/>
        <v>95829</v>
      </c>
    </row>
    <row r="25" spans="1:27" s="35" customFormat="1" hidden="1">
      <c r="A25" s="30" t="s">
        <v>82</v>
      </c>
      <c r="B25" s="30" t="str">
        <f>VLOOKUP(A25,'CENTROS DE COSTOS'!A:D,2,0)</f>
        <v>0036-0001</v>
      </c>
      <c r="C25" s="30" t="str">
        <f>VLOOKUP(A25,'CENTROS DE COSTOS'!A:D,3,0)</f>
        <v>Wompi Costa</v>
      </c>
      <c r="D25" s="30">
        <v>13001</v>
      </c>
      <c r="E25" s="30">
        <v>2927301</v>
      </c>
      <c r="F25" s="30">
        <v>24277</v>
      </c>
      <c r="G25" s="30" t="s">
        <v>35</v>
      </c>
      <c r="H25" s="30" t="s">
        <v>277</v>
      </c>
      <c r="I25" s="30" t="s">
        <v>3464</v>
      </c>
      <c r="J25" s="30" t="s">
        <v>3487</v>
      </c>
      <c r="K25" s="30" t="s">
        <v>1174</v>
      </c>
      <c r="L25" s="30" t="s">
        <v>10631</v>
      </c>
      <c r="M25" s="56">
        <v>45953.634722222225</v>
      </c>
      <c r="N25" s="56">
        <v>45954.607638888891</v>
      </c>
      <c r="O25" s="30" t="s">
        <v>39</v>
      </c>
      <c r="P25" s="30" t="s">
        <v>10582</v>
      </c>
      <c r="Q25" s="30" t="s">
        <v>8322</v>
      </c>
      <c r="R25" s="30" t="s">
        <v>10632</v>
      </c>
      <c r="S25" s="30" t="s">
        <v>10633</v>
      </c>
      <c r="T25" s="30" t="s">
        <v>2013</v>
      </c>
      <c r="U25" s="30">
        <v>0</v>
      </c>
      <c r="V25" s="30" t="s">
        <v>42</v>
      </c>
      <c r="W25" s="30" t="s">
        <v>123</v>
      </c>
      <c r="X25" s="30" t="s">
        <v>2171</v>
      </c>
      <c r="Y25" s="30">
        <v>1</v>
      </c>
      <c r="Z25" s="59">
        <f>IF(T25="SOPORTE_TELEFÓNICO",'TARIFAS 2025'!$B$14,IF(V25="PRINCIPAL",'TARIFAS 2025'!$B$12,IF(V25="INTERMEDIA",'TARIFAS 2025'!$C$12,IF(V25="LEJANA",'TARIFAS 2025'!$D$12))))</f>
        <v>22000</v>
      </c>
      <c r="AA25" s="59">
        <f t="shared" si="0"/>
        <v>22000</v>
      </c>
    </row>
    <row r="26" spans="1:27" s="35" customFormat="1">
      <c r="A26" s="30" t="s">
        <v>79</v>
      </c>
      <c r="B26" s="30" t="str">
        <f>VLOOKUP(A26,'CENTROS DE COSTOS'!A:D,2,0)</f>
        <v>0036-0003</v>
      </c>
      <c r="C26" s="30" t="str">
        <f>VLOOKUP(A26,'CENTROS DE COSTOS'!A:D,3,0)</f>
        <v>Wompi Suroccidente</v>
      </c>
      <c r="D26" s="30">
        <v>76001</v>
      </c>
      <c r="E26" s="30">
        <v>2893820</v>
      </c>
      <c r="F26" s="30">
        <v>79050</v>
      </c>
      <c r="G26" s="30" t="s">
        <v>35</v>
      </c>
      <c r="H26" s="30" t="s">
        <v>1103</v>
      </c>
      <c r="I26" s="30" t="s">
        <v>79</v>
      </c>
      <c r="J26" s="30" t="s">
        <v>10634</v>
      </c>
      <c r="K26" s="30" t="s">
        <v>1174</v>
      </c>
      <c r="L26" s="30" t="s">
        <v>10635</v>
      </c>
      <c r="M26" s="56">
        <v>45947.333333333336</v>
      </c>
      <c r="N26" s="56">
        <v>45959.524305555555</v>
      </c>
      <c r="O26" s="30" t="s">
        <v>39</v>
      </c>
      <c r="P26" s="30" t="s">
        <v>10582</v>
      </c>
      <c r="Q26" s="30" t="s">
        <v>3805</v>
      </c>
      <c r="R26" s="30" t="s">
        <v>3806</v>
      </c>
      <c r="S26" s="30" t="s">
        <v>10636</v>
      </c>
      <c r="T26" s="30" t="s">
        <v>1178</v>
      </c>
      <c r="U26" s="30">
        <v>0</v>
      </c>
      <c r="V26" s="30" t="s">
        <v>42</v>
      </c>
      <c r="W26" s="30" t="s">
        <v>123</v>
      </c>
      <c r="X26" s="30" t="s">
        <v>2084</v>
      </c>
      <c r="Y26" s="30">
        <v>1</v>
      </c>
      <c r="Z26" s="59">
        <f>IF(T26="SOPORTE_TELEFÓNICO",'TARIFAS 2025'!$B$14,IF(V26="PRINCIPAL",'TARIFAS 2025'!$B$12,IF(V26="INTERMEDIA",'TARIFAS 2025'!$C$12,IF(V26="LEJANA",'TARIFAS 2025'!$D$12))))</f>
        <v>95829</v>
      </c>
      <c r="AA26" s="59">
        <f t="shared" si="0"/>
        <v>95829</v>
      </c>
    </row>
    <row r="27" spans="1:27" s="35" customFormat="1">
      <c r="A27" s="30" t="s">
        <v>79</v>
      </c>
      <c r="B27" s="30" t="str">
        <f>VLOOKUP(A27,'CENTROS DE COSTOS'!A:D,2,0)</f>
        <v>0036-0003</v>
      </c>
      <c r="C27" s="30" t="str">
        <f>VLOOKUP(A27,'CENTROS DE COSTOS'!A:D,3,0)</f>
        <v>Wompi Suroccidente</v>
      </c>
      <c r="D27" s="30">
        <v>76520</v>
      </c>
      <c r="E27" s="30">
        <v>2949517</v>
      </c>
      <c r="F27" s="30">
        <v>68741</v>
      </c>
      <c r="G27" s="30" t="s">
        <v>35</v>
      </c>
      <c r="H27" s="30" t="s">
        <v>1103</v>
      </c>
      <c r="I27" s="30" t="s">
        <v>1124</v>
      </c>
      <c r="J27" s="30" t="s">
        <v>3130</v>
      </c>
      <c r="K27" s="30" t="s">
        <v>1174</v>
      </c>
      <c r="L27" s="30" t="s">
        <v>10637</v>
      </c>
      <c r="M27" s="56">
        <v>45959.333333333336</v>
      </c>
      <c r="N27" s="56">
        <v>45960.35833333333</v>
      </c>
      <c r="O27" s="30" t="s">
        <v>39</v>
      </c>
      <c r="P27" s="30" t="s">
        <v>10582</v>
      </c>
      <c r="Q27" s="30" t="s">
        <v>3805</v>
      </c>
      <c r="R27" s="30" t="s">
        <v>3806</v>
      </c>
      <c r="S27" s="30" t="s">
        <v>10638</v>
      </c>
      <c r="T27" s="30" t="s">
        <v>1178</v>
      </c>
      <c r="U27" s="30">
        <v>0</v>
      </c>
      <c r="V27" s="30" t="s">
        <v>42</v>
      </c>
      <c r="W27" s="30" t="s">
        <v>123</v>
      </c>
      <c r="X27" s="30" t="s">
        <v>2407</v>
      </c>
      <c r="Y27" s="30">
        <v>1</v>
      </c>
      <c r="Z27" s="59">
        <f>IF(T27="SOPORTE_TELEFÓNICO",'TARIFAS 2025'!$B$14,IF(V27="PRINCIPAL",'TARIFAS 2025'!$B$12,IF(V27="INTERMEDIA",'TARIFAS 2025'!$C$12,IF(V27="LEJANA",'TARIFAS 2025'!$D$12))))</f>
        <v>95829</v>
      </c>
      <c r="AA27" s="59">
        <f t="shared" si="0"/>
        <v>95829</v>
      </c>
    </row>
    <row r="28" spans="1:27" s="35" customFormat="1">
      <c r="A28" s="30" t="s">
        <v>79</v>
      </c>
      <c r="B28" s="30" t="str">
        <f>VLOOKUP(A28,'CENTROS DE COSTOS'!A:D,2,0)</f>
        <v>0036-0003</v>
      </c>
      <c r="C28" s="30" t="str">
        <f>VLOOKUP(A28,'CENTROS DE COSTOS'!A:D,3,0)</f>
        <v>Wompi Suroccidente</v>
      </c>
      <c r="D28" s="30">
        <v>19001</v>
      </c>
      <c r="E28" s="30">
        <v>2925366</v>
      </c>
      <c r="F28" s="30">
        <v>62087</v>
      </c>
      <c r="G28" s="30" t="s">
        <v>35</v>
      </c>
      <c r="H28" s="30" t="s">
        <v>500</v>
      </c>
      <c r="I28" s="30" t="s">
        <v>95</v>
      </c>
      <c r="J28" s="30" t="s">
        <v>10639</v>
      </c>
      <c r="K28" s="30" t="s">
        <v>1174</v>
      </c>
      <c r="L28" s="30" t="s">
        <v>10640</v>
      </c>
      <c r="M28" s="56">
        <v>45953.466666666667</v>
      </c>
      <c r="N28" s="56">
        <v>45960.396527777775</v>
      </c>
      <c r="O28" s="30" t="s">
        <v>39</v>
      </c>
      <c r="P28" s="30" t="s">
        <v>10582</v>
      </c>
      <c r="Q28" s="30" t="s">
        <v>3805</v>
      </c>
      <c r="R28" s="30" t="s">
        <v>3806</v>
      </c>
      <c r="S28" s="30" t="s">
        <v>10641</v>
      </c>
      <c r="T28" s="30" t="s">
        <v>1178</v>
      </c>
      <c r="U28" s="30">
        <v>0</v>
      </c>
      <c r="V28" s="30" t="s">
        <v>44</v>
      </c>
      <c r="W28" s="30" t="s">
        <v>123</v>
      </c>
      <c r="X28" s="30" t="s">
        <v>1332</v>
      </c>
      <c r="Y28" s="30">
        <v>1</v>
      </c>
      <c r="Z28" s="59">
        <f>IF(T28="SOPORTE_TELEFÓNICO",'TARIFAS 2025'!$B$14,IF(V28="PRINCIPAL",'TARIFAS 2025'!$B$12,IF(V28="INTERMEDIA",'TARIFAS 2025'!$C$12,IF(V28="LEJANA",'TARIFAS 2025'!$D$12))))</f>
        <v>551974</v>
      </c>
      <c r="AA28" s="59">
        <f t="shared" si="0"/>
        <v>551974</v>
      </c>
    </row>
    <row r="29" spans="1:27" s="35" customFormat="1">
      <c r="A29" s="30" t="s">
        <v>94</v>
      </c>
      <c r="B29" s="30" t="str">
        <f>VLOOKUP(A29,'CENTROS DE COSTOS'!A:D,2,0)</f>
        <v>0036-0002</v>
      </c>
      <c r="C29" s="30" t="str">
        <f>VLOOKUP(A29,'CENTROS DE COSTOS'!A:D,3,0)</f>
        <v>Wompi Eje Cafetero</v>
      </c>
      <c r="D29" s="30">
        <v>63111</v>
      </c>
      <c r="E29" s="30">
        <v>2926146</v>
      </c>
      <c r="F29" s="30">
        <v>68070</v>
      </c>
      <c r="G29" s="30" t="s">
        <v>35</v>
      </c>
      <c r="H29" s="30" t="s">
        <v>941</v>
      </c>
      <c r="I29" s="30" t="s">
        <v>325</v>
      </c>
      <c r="J29" s="30" t="s">
        <v>10642</v>
      </c>
      <c r="K29" s="30" t="s">
        <v>1174</v>
      </c>
      <c r="L29" s="30" t="s">
        <v>10643</v>
      </c>
      <c r="M29" s="56">
        <v>45953.526388888888</v>
      </c>
      <c r="N29" s="56">
        <v>45960.522916666669</v>
      </c>
      <c r="O29" s="30" t="s">
        <v>39</v>
      </c>
      <c r="P29" s="30" t="s">
        <v>10582</v>
      </c>
      <c r="Q29" s="30" t="s">
        <v>3805</v>
      </c>
      <c r="R29" s="30" t="s">
        <v>3806</v>
      </c>
      <c r="S29" s="30" t="s">
        <v>10644</v>
      </c>
      <c r="T29" s="30" t="s">
        <v>1178</v>
      </c>
      <c r="U29" s="30">
        <v>0</v>
      </c>
      <c r="V29" s="30" t="s">
        <v>43</v>
      </c>
      <c r="W29" s="30" t="s">
        <v>123</v>
      </c>
      <c r="X29" s="30" t="s">
        <v>1874</v>
      </c>
      <c r="Y29" s="30">
        <v>1</v>
      </c>
      <c r="Z29" s="59">
        <f>IF(T29="SOPORTE_TELEFÓNICO",'TARIFAS 2025'!$B$14,IF(V29="PRINCIPAL",'TARIFAS 2025'!$B$12,IF(V29="INTERMEDIA",'TARIFAS 2025'!$C$12,IF(V29="LEJANA",'TARIFAS 2025'!$D$12))))</f>
        <v>287147</v>
      </c>
      <c r="AA29" s="59">
        <f t="shared" si="0"/>
        <v>287147</v>
      </c>
    </row>
    <row r="30" spans="1:27" s="35" customFormat="1">
      <c r="A30" s="30" t="s">
        <v>73</v>
      </c>
      <c r="B30" s="30" t="str">
        <f>VLOOKUP(A30,'CENTROS DE COSTOS'!A:D,2,0)</f>
        <v>0036-0004</v>
      </c>
      <c r="C30" s="30" t="str">
        <f>VLOOKUP(A30,'CENTROS DE COSTOS'!A:D,3,0)</f>
        <v>Wompi Centro</v>
      </c>
      <c r="D30" s="30">
        <v>25322</v>
      </c>
      <c r="E30" s="30">
        <v>2951365</v>
      </c>
      <c r="F30" s="30">
        <v>63988</v>
      </c>
      <c r="G30" s="30" t="s">
        <v>35</v>
      </c>
      <c r="H30" s="30" t="s">
        <v>620</v>
      </c>
      <c r="I30" s="30" t="s">
        <v>662</v>
      </c>
      <c r="J30" s="30" t="s">
        <v>3597</v>
      </c>
      <c r="K30" s="30" t="s">
        <v>1174</v>
      </c>
      <c r="L30" s="30" t="s">
        <v>10645</v>
      </c>
      <c r="M30" s="56">
        <v>45959.4</v>
      </c>
      <c r="N30" s="56">
        <v>45960.62222222222</v>
      </c>
      <c r="O30" s="30" t="s">
        <v>39</v>
      </c>
      <c r="P30" s="30" t="s">
        <v>10582</v>
      </c>
      <c r="Q30" s="30" t="s">
        <v>3805</v>
      </c>
      <c r="R30" s="30" t="s">
        <v>3806</v>
      </c>
      <c r="S30" s="30" t="s">
        <v>10646</v>
      </c>
      <c r="T30" s="30" t="s">
        <v>1178</v>
      </c>
      <c r="U30" s="30">
        <v>0</v>
      </c>
      <c r="V30" s="30" t="s">
        <v>43</v>
      </c>
      <c r="W30" s="30" t="s">
        <v>123</v>
      </c>
      <c r="X30" s="30" t="s">
        <v>2449</v>
      </c>
      <c r="Y30" s="30">
        <v>1</v>
      </c>
      <c r="Z30" s="59">
        <f>IF(T30="SOPORTE_TELEFÓNICO",'TARIFAS 2025'!$B$14,IF(V30="PRINCIPAL",'TARIFAS 2025'!$B$12,IF(V30="INTERMEDIA",'TARIFAS 2025'!$C$12,IF(V30="LEJANA",'TARIFAS 2025'!$D$12))))</f>
        <v>287147</v>
      </c>
      <c r="AA30" s="59">
        <f t="shared" ref="AA30" si="1">Z30*Y30</f>
        <v>287147</v>
      </c>
    </row>
    <row r="31" spans="1:27">
      <c r="AA31" s="79">
        <f>SUM(AA2:AA30)</f>
        <v>4765410</v>
      </c>
    </row>
  </sheetData>
  <autoFilter ref="A1:AA31" xr:uid="{FA5BA2ED-2CF9-4C9A-9F0A-37BB84FC8AAE}">
    <filterColumn colId="19">
      <filters blank="1">
        <filter val="VISITA_TÉCNICA"/>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5981-7D66-47BB-A6B4-1E74BF11B103}">
  <sheetPr>
    <tabColor theme="9" tint="0.79998168889431442"/>
  </sheetPr>
  <dimension ref="A1:AA14"/>
  <sheetViews>
    <sheetView workbookViewId="0">
      <selection activeCell="R18" sqref="R18"/>
    </sheetView>
  </sheetViews>
  <sheetFormatPr defaultColWidth="8.85546875" defaultRowHeight="14.45"/>
  <cols>
    <col min="1" max="11" width="19" customWidth="1"/>
    <col min="12" max="12" width="40.42578125" customWidth="1"/>
    <col min="13" max="14" width="19" style="76" customWidth="1"/>
    <col min="15" max="27" width="19" customWidth="1"/>
  </cols>
  <sheetData>
    <row r="1" spans="1:27" s="28" customFormat="1" ht="43.15">
      <c r="A1" s="29" t="s">
        <v>1152</v>
      </c>
      <c r="B1" s="29" t="s">
        <v>65</v>
      </c>
      <c r="C1" s="29" t="s">
        <v>20</v>
      </c>
      <c r="D1" s="29" t="s">
        <v>1153</v>
      </c>
      <c r="E1" s="29" t="s">
        <v>1154</v>
      </c>
      <c r="F1" s="29" t="s">
        <v>1155</v>
      </c>
      <c r="G1" s="29" t="s">
        <v>18</v>
      </c>
      <c r="H1" s="29" t="s">
        <v>103</v>
      </c>
      <c r="I1" s="29" t="s">
        <v>64</v>
      </c>
      <c r="J1" s="29" t="s">
        <v>1157</v>
      </c>
      <c r="K1" s="29" t="s">
        <v>1158</v>
      </c>
      <c r="L1" s="29" t="s">
        <v>1159</v>
      </c>
      <c r="M1" s="75" t="s">
        <v>1990</v>
      </c>
      <c r="N1" s="75" t="s">
        <v>1991</v>
      </c>
      <c r="O1" s="29" t="s">
        <v>36</v>
      </c>
      <c r="P1" s="29" t="s">
        <v>3801</v>
      </c>
      <c r="Q1" s="29" t="s">
        <v>1162</v>
      </c>
      <c r="R1" s="29" t="s">
        <v>3802</v>
      </c>
      <c r="S1" s="29" t="s">
        <v>1995</v>
      </c>
      <c r="T1" s="29" t="s">
        <v>1164</v>
      </c>
      <c r="U1" s="29" t="s">
        <v>3803</v>
      </c>
      <c r="V1" s="24" t="s">
        <v>1166</v>
      </c>
      <c r="W1" s="29" t="s">
        <v>106</v>
      </c>
      <c r="X1" s="29" t="s">
        <v>1167</v>
      </c>
      <c r="Y1" s="29" t="s">
        <v>1997</v>
      </c>
      <c r="Z1" s="29" t="s">
        <v>1998</v>
      </c>
      <c r="AA1" s="29" t="s">
        <v>1999</v>
      </c>
    </row>
    <row r="2" spans="1:27" s="34" customFormat="1">
      <c r="A2" s="30" t="s">
        <v>90</v>
      </c>
      <c r="B2" s="30" t="str">
        <f>VLOOKUP(A2,'CENTROS DE COSTOS'!A:D,2,0)</f>
        <v>0036-0005</v>
      </c>
      <c r="C2" s="30" t="str">
        <f>VLOOKUP(A2,'CENTROS DE COSTOS'!A:D,3,0)</f>
        <v>Wompi Noroccidente</v>
      </c>
      <c r="D2" s="30">
        <v>5266</v>
      </c>
      <c r="E2" s="30">
        <v>14048373</v>
      </c>
      <c r="F2" s="30">
        <v>51412</v>
      </c>
      <c r="G2" s="30" t="s">
        <v>35</v>
      </c>
      <c r="H2" s="30" t="s">
        <v>122</v>
      </c>
      <c r="I2" s="30" t="s">
        <v>182</v>
      </c>
      <c r="J2" s="30" t="s">
        <v>2298</v>
      </c>
      <c r="K2" s="30" t="s">
        <v>1174</v>
      </c>
      <c r="L2" s="30" t="s">
        <v>10647</v>
      </c>
      <c r="M2" s="56">
        <v>45931.662499999999</v>
      </c>
      <c r="N2" s="56">
        <v>45934.463194444441</v>
      </c>
      <c r="O2" s="30" t="s">
        <v>40</v>
      </c>
      <c r="P2" s="30" t="s">
        <v>10648</v>
      </c>
      <c r="Q2" s="30" t="s">
        <v>3805</v>
      </c>
      <c r="R2" s="30" t="s">
        <v>3806</v>
      </c>
      <c r="S2" s="30" t="s">
        <v>10649</v>
      </c>
      <c r="T2" s="30" t="s">
        <v>1178</v>
      </c>
      <c r="U2" s="30">
        <v>0</v>
      </c>
      <c r="V2" s="30" t="s">
        <v>42</v>
      </c>
      <c r="W2" s="30" t="s">
        <v>123</v>
      </c>
      <c r="X2" s="30" t="s">
        <v>2074</v>
      </c>
      <c r="Y2" s="30">
        <v>1</v>
      </c>
      <c r="Z2" s="31">
        <f>IF(T2="SOPORTE_TELEFÓNICO",'TARIFAS 2025'!$B$14,IF(V2="PRINCIPAL",'TARIFAS 2025'!$B$13,IF(V2="INTERMEDIA",'TARIFAS 2025'!$C$13,IF(V2="LEJANA",'TARIFAS 2025'!$D$13))))</f>
        <v>59451</v>
      </c>
      <c r="AA2" s="31">
        <f>Z2*Y2</f>
        <v>59451</v>
      </c>
    </row>
    <row r="3" spans="1:27" s="34" customFormat="1">
      <c r="A3" s="30" t="s">
        <v>90</v>
      </c>
      <c r="B3" s="30" t="str">
        <f>VLOOKUP(A3,'CENTROS DE COSTOS'!A:D,2,0)</f>
        <v>0036-0005</v>
      </c>
      <c r="C3" s="30" t="str">
        <f>VLOOKUP(A3,'CENTROS DE COSTOS'!A:D,3,0)</f>
        <v>Wompi Noroccidente</v>
      </c>
      <c r="D3" s="30">
        <v>5209</v>
      </c>
      <c r="E3" s="30">
        <v>14129623</v>
      </c>
      <c r="F3" s="30">
        <v>27118</v>
      </c>
      <c r="G3" s="30" t="s">
        <v>35</v>
      </c>
      <c r="H3" s="30" t="s">
        <v>122</v>
      </c>
      <c r="I3" s="30" t="s">
        <v>130</v>
      </c>
      <c r="J3" s="30" t="s">
        <v>6523</v>
      </c>
      <c r="K3" s="30" t="s">
        <v>1174</v>
      </c>
      <c r="L3" s="30" t="s">
        <v>10650</v>
      </c>
      <c r="M3" s="56">
        <v>45939.574305555558</v>
      </c>
      <c r="N3" s="56">
        <v>45939.602083333331</v>
      </c>
      <c r="O3" s="30" t="s">
        <v>40</v>
      </c>
      <c r="P3" s="30" t="s">
        <v>10648</v>
      </c>
      <c r="Q3" s="30" t="s">
        <v>3805</v>
      </c>
      <c r="R3" s="30" t="s">
        <v>3806</v>
      </c>
      <c r="S3" s="30" t="s">
        <v>10651</v>
      </c>
      <c r="T3" s="30" t="s">
        <v>1178</v>
      </c>
      <c r="U3" s="30">
        <v>0</v>
      </c>
      <c r="V3" s="30" t="s">
        <v>44</v>
      </c>
      <c r="W3" s="30" t="s">
        <v>123</v>
      </c>
      <c r="X3" s="30" t="s">
        <v>2336</v>
      </c>
      <c r="Y3" s="30">
        <v>1</v>
      </c>
      <c r="Z3" s="31">
        <f>IF(T3="SOPORTE_TELEFÓNICO",'TARIFAS 2025'!$B$14,IF(V3="PRINCIPAL",'TARIFAS 2025'!$B$13,IF(V3="INTERMEDIA",'TARIFAS 2025'!$C$13,IF(V3="LEJANA",'TARIFAS 2025'!$D$13))))</f>
        <v>462012</v>
      </c>
      <c r="AA3" s="31">
        <f t="shared" ref="AA3:AA13" si="0">Z3*Y3</f>
        <v>462012</v>
      </c>
    </row>
    <row r="4" spans="1:27" s="34" customFormat="1">
      <c r="A4" s="30" t="s">
        <v>90</v>
      </c>
      <c r="B4" s="30" t="str">
        <f>VLOOKUP(A4,'CENTROS DE COSTOS'!A:D,2,0)</f>
        <v>0036-0005</v>
      </c>
      <c r="C4" s="30" t="str">
        <f>VLOOKUP(A4,'CENTROS DE COSTOS'!A:D,3,0)</f>
        <v>Wompi Noroccidente</v>
      </c>
      <c r="D4" s="30">
        <v>5001</v>
      </c>
      <c r="E4" s="30">
        <v>14158078</v>
      </c>
      <c r="F4" s="30">
        <v>44999</v>
      </c>
      <c r="G4" s="30" t="s">
        <v>35</v>
      </c>
      <c r="H4" s="30" t="s">
        <v>122</v>
      </c>
      <c r="I4" s="30" t="s">
        <v>2044</v>
      </c>
      <c r="J4" s="30" t="s">
        <v>7123</v>
      </c>
      <c r="K4" s="30" t="s">
        <v>1174</v>
      </c>
      <c r="L4" s="30" t="s">
        <v>10652</v>
      </c>
      <c r="M4" s="56">
        <v>45939.675000000003</v>
      </c>
      <c r="N4" s="56">
        <v>45944.595833333333</v>
      </c>
      <c r="O4" s="30" t="s">
        <v>40</v>
      </c>
      <c r="P4" s="30" t="s">
        <v>10648</v>
      </c>
      <c r="Q4" s="30" t="s">
        <v>3805</v>
      </c>
      <c r="R4" s="30" t="s">
        <v>3806</v>
      </c>
      <c r="S4" s="30" t="s">
        <v>10653</v>
      </c>
      <c r="T4" s="30" t="s">
        <v>1178</v>
      </c>
      <c r="U4" s="30">
        <v>0</v>
      </c>
      <c r="V4" s="30" t="s">
        <v>42</v>
      </c>
      <c r="W4" s="30" t="s">
        <v>123</v>
      </c>
      <c r="X4" s="30" t="s">
        <v>2297</v>
      </c>
      <c r="Y4" s="30">
        <v>1</v>
      </c>
      <c r="Z4" s="31">
        <f>IF(T4="SOPORTE_TELEFÓNICO",'TARIFAS 2025'!$B$14,IF(V4="PRINCIPAL",'TARIFAS 2025'!$B$13,IF(V4="INTERMEDIA",'TARIFAS 2025'!$C$13,IF(V4="LEJANA",'TARIFAS 2025'!$D$13))))</f>
        <v>59451</v>
      </c>
      <c r="AA4" s="31">
        <f t="shared" si="0"/>
        <v>59451</v>
      </c>
    </row>
    <row r="5" spans="1:27" s="34" customFormat="1">
      <c r="A5" s="30" t="s">
        <v>79</v>
      </c>
      <c r="B5" s="30" t="str">
        <f>VLOOKUP(A5,'CENTROS DE COSTOS'!A:D,2,0)</f>
        <v>0036-0003</v>
      </c>
      <c r="C5" s="30" t="str">
        <f>VLOOKUP(A5,'CENTROS DE COSTOS'!A:D,3,0)</f>
        <v>Wompi Suroccidente</v>
      </c>
      <c r="D5" s="30">
        <v>19001</v>
      </c>
      <c r="E5" s="30">
        <v>14177032</v>
      </c>
      <c r="F5" s="30">
        <v>43516</v>
      </c>
      <c r="G5" s="30" t="s">
        <v>35</v>
      </c>
      <c r="H5" s="30" t="s">
        <v>500</v>
      </c>
      <c r="I5" s="30" t="s">
        <v>95</v>
      </c>
      <c r="J5" s="30" t="s">
        <v>9048</v>
      </c>
      <c r="K5" s="30" t="s">
        <v>1174</v>
      </c>
      <c r="L5" s="30" t="s">
        <v>10654</v>
      </c>
      <c r="M5" s="56">
        <v>45940.686111111114</v>
      </c>
      <c r="N5" s="56">
        <v>45944.616666666669</v>
      </c>
      <c r="O5" s="30" t="s">
        <v>40</v>
      </c>
      <c r="P5" s="30" t="s">
        <v>10648</v>
      </c>
      <c r="Q5" s="30" t="s">
        <v>3805</v>
      </c>
      <c r="R5" s="30" t="s">
        <v>3806</v>
      </c>
      <c r="S5" s="30" t="s">
        <v>10655</v>
      </c>
      <c r="T5" s="30" t="s">
        <v>1178</v>
      </c>
      <c r="U5" s="30">
        <v>0</v>
      </c>
      <c r="V5" s="30" t="s">
        <v>44</v>
      </c>
      <c r="W5" s="30" t="s">
        <v>123</v>
      </c>
      <c r="X5" s="30" t="s">
        <v>1332</v>
      </c>
      <c r="Y5" s="30">
        <v>1</v>
      </c>
      <c r="Z5" s="31">
        <f>IF(T5="SOPORTE_TELEFÓNICO",'TARIFAS 2025'!$B$14,IF(V5="PRINCIPAL",'TARIFAS 2025'!$B$13,IF(V5="INTERMEDIA",'TARIFAS 2025'!$C$13,IF(V5="LEJANA",'TARIFAS 2025'!$D$13))))</f>
        <v>462012</v>
      </c>
      <c r="AA5" s="31">
        <f t="shared" si="0"/>
        <v>462012</v>
      </c>
    </row>
    <row r="6" spans="1:27" s="34" customFormat="1">
      <c r="A6" s="30" t="s">
        <v>93</v>
      </c>
      <c r="B6" s="30" t="str">
        <f>VLOOKUP(A6,'CENTROS DE COSTOS'!A:D,2,0)</f>
        <v>0036-0003</v>
      </c>
      <c r="C6" s="30" t="str">
        <f>VLOOKUP(A6,'CENTROS DE COSTOS'!A:D,3,0)</f>
        <v>Wompi Suroccidente</v>
      </c>
      <c r="D6" s="30">
        <v>52356</v>
      </c>
      <c r="E6" s="30">
        <v>14192692</v>
      </c>
      <c r="F6" s="30">
        <v>13577</v>
      </c>
      <c r="G6" s="30" t="s">
        <v>35</v>
      </c>
      <c r="H6" s="30" t="s">
        <v>135</v>
      </c>
      <c r="I6" s="30" t="s">
        <v>865</v>
      </c>
      <c r="J6" s="30" t="s">
        <v>10656</v>
      </c>
      <c r="K6" s="30" t="s">
        <v>1174</v>
      </c>
      <c r="L6" s="30" t="s">
        <v>10657</v>
      </c>
      <c r="M6" s="56">
        <v>45940.686111111114</v>
      </c>
      <c r="N6" s="56">
        <v>45945.712500000001</v>
      </c>
      <c r="O6" s="30" t="s">
        <v>40</v>
      </c>
      <c r="P6" s="30" t="s">
        <v>10648</v>
      </c>
      <c r="Q6" s="30" t="s">
        <v>3805</v>
      </c>
      <c r="R6" s="30" t="s">
        <v>3806</v>
      </c>
      <c r="S6" s="30" t="s">
        <v>10658</v>
      </c>
      <c r="T6" s="30" t="s">
        <v>1178</v>
      </c>
      <c r="U6" s="30">
        <v>0</v>
      </c>
      <c r="V6" s="30" t="s">
        <v>43</v>
      </c>
      <c r="W6" s="30" t="s">
        <v>123</v>
      </c>
      <c r="X6" s="30" t="s">
        <v>1348</v>
      </c>
      <c r="Y6" s="30">
        <v>1</v>
      </c>
      <c r="Z6" s="31">
        <f>IF(T6="SOPORTE_TELEFÓNICO",'TARIFAS 2025'!$B$14,IF(V6="PRINCIPAL",'TARIFAS 2025'!$B$13,IF(V6="INTERMEDIA",'TARIFAS 2025'!$C$13,IF(V6="LEJANA",'TARIFAS 2025'!$D$13))))</f>
        <v>182458</v>
      </c>
      <c r="AA6" s="31">
        <f t="shared" si="0"/>
        <v>182458</v>
      </c>
    </row>
    <row r="7" spans="1:27" s="34" customFormat="1">
      <c r="A7" s="30" t="s">
        <v>73</v>
      </c>
      <c r="B7" s="30" t="str">
        <f>VLOOKUP(A7,'CENTROS DE COSTOS'!A:D,2,0)</f>
        <v>0036-0004</v>
      </c>
      <c r="C7" s="30" t="str">
        <f>VLOOKUP(A7,'CENTROS DE COSTOS'!A:D,3,0)</f>
        <v>Wompi Centro</v>
      </c>
      <c r="D7" s="30">
        <v>11001</v>
      </c>
      <c r="E7" s="30">
        <v>14124139</v>
      </c>
      <c r="F7" s="30">
        <v>75483</v>
      </c>
      <c r="G7" s="30" t="s">
        <v>35</v>
      </c>
      <c r="H7" s="30" t="s">
        <v>620</v>
      </c>
      <c r="I7" s="30" t="s">
        <v>2057</v>
      </c>
      <c r="J7" s="30" t="s">
        <v>10659</v>
      </c>
      <c r="K7" s="30" t="s">
        <v>1174</v>
      </c>
      <c r="L7" s="30" t="s">
        <v>10660</v>
      </c>
      <c r="M7" s="56">
        <v>45939.675000000003</v>
      </c>
      <c r="N7" s="56">
        <v>45946.67291666667</v>
      </c>
      <c r="O7" s="30" t="s">
        <v>40</v>
      </c>
      <c r="P7" s="30" t="s">
        <v>10648</v>
      </c>
      <c r="Q7" s="30" t="s">
        <v>3805</v>
      </c>
      <c r="R7" s="30" t="s">
        <v>3806</v>
      </c>
      <c r="S7" s="30" t="s">
        <v>10661</v>
      </c>
      <c r="T7" s="30" t="s">
        <v>1178</v>
      </c>
      <c r="U7" s="30">
        <v>0</v>
      </c>
      <c r="V7" s="30" t="s">
        <v>42</v>
      </c>
      <c r="W7" s="30" t="s">
        <v>123</v>
      </c>
      <c r="X7" s="30" t="s">
        <v>1638</v>
      </c>
      <c r="Y7" s="30">
        <v>1</v>
      </c>
      <c r="Z7" s="31">
        <f>IF(T7="SOPORTE_TELEFÓNICO",'TARIFAS 2025'!$B$14,IF(V7="PRINCIPAL",'TARIFAS 2025'!$B$13,IF(V7="INTERMEDIA",'TARIFAS 2025'!$C$13,IF(V7="LEJANA",'TARIFAS 2025'!$D$13))))</f>
        <v>59451</v>
      </c>
      <c r="AA7" s="31">
        <f t="shared" si="0"/>
        <v>59451</v>
      </c>
    </row>
    <row r="8" spans="1:27" s="34" customFormat="1">
      <c r="A8" s="30" t="s">
        <v>83</v>
      </c>
      <c r="B8" s="30" t="str">
        <f>VLOOKUP(A8,'CENTROS DE COSTOS'!A:D,2,0)</f>
        <v>0036-0007</v>
      </c>
      <c r="C8" s="30" t="str">
        <f>VLOOKUP(A8,'CENTROS DE COSTOS'!A:D,3,0)</f>
        <v>Wompi Santander</v>
      </c>
      <c r="D8" s="30">
        <v>54001</v>
      </c>
      <c r="E8" s="30">
        <v>14170520</v>
      </c>
      <c r="F8" s="30">
        <v>79211</v>
      </c>
      <c r="G8" s="30" t="s">
        <v>35</v>
      </c>
      <c r="H8" s="30" t="s">
        <v>893</v>
      </c>
      <c r="I8" s="30" t="s">
        <v>83</v>
      </c>
      <c r="J8" s="30" t="s">
        <v>10662</v>
      </c>
      <c r="K8" s="30" t="s">
        <v>1174</v>
      </c>
      <c r="L8" s="30" t="s">
        <v>10663</v>
      </c>
      <c r="M8" s="56">
        <v>45939.675000000003</v>
      </c>
      <c r="N8" s="56">
        <v>45946.675000000003</v>
      </c>
      <c r="O8" s="30" t="s">
        <v>40</v>
      </c>
      <c r="P8" s="30" t="s">
        <v>10648</v>
      </c>
      <c r="Q8" s="30" t="s">
        <v>3805</v>
      </c>
      <c r="R8" s="30" t="s">
        <v>3806</v>
      </c>
      <c r="S8" s="30" t="s">
        <v>10664</v>
      </c>
      <c r="T8" s="30" t="s">
        <v>1178</v>
      </c>
      <c r="U8" s="30">
        <v>0</v>
      </c>
      <c r="V8" s="30" t="s">
        <v>42</v>
      </c>
      <c r="W8" s="30" t="s">
        <v>123</v>
      </c>
      <c r="X8" s="30" t="s">
        <v>1418</v>
      </c>
      <c r="Y8" s="30">
        <v>1</v>
      </c>
      <c r="Z8" s="31">
        <f>IF(T8="SOPORTE_TELEFÓNICO",'TARIFAS 2025'!$B$14,IF(V8="PRINCIPAL",'TARIFAS 2025'!$B$13,IF(V8="INTERMEDIA",'TARIFAS 2025'!$C$13,IF(V8="LEJANA",'TARIFAS 2025'!$D$13))))</f>
        <v>59451</v>
      </c>
      <c r="AA8" s="31">
        <f t="shared" si="0"/>
        <v>59451</v>
      </c>
    </row>
    <row r="9" spans="1:27" s="34" customFormat="1">
      <c r="A9" s="30" t="s">
        <v>100</v>
      </c>
      <c r="B9" s="30" t="str">
        <f>VLOOKUP(A9,'CENTROS DE COSTOS'!A:D,2,0)</f>
        <v>0036-0006</v>
      </c>
      <c r="C9" s="30" t="str">
        <f>VLOOKUP(A9,'CENTROS DE COSTOS'!A:D,3,0)</f>
        <v>Wompi Oriente</v>
      </c>
      <c r="D9" s="30">
        <v>50001</v>
      </c>
      <c r="E9" s="30">
        <v>14196948</v>
      </c>
      <c r="F9" s="30">
        <v>60580</v>
      </c>
      <c r="G9" s="30" t="s">
        <v>35</v>
      </c>
      <c r="H9" s="30" t="s">
        <v>816</v>
      </c>
      <c r="I9" s="30" t="s">
        <v>100</v>
      </c>
      <c r="J9" s="30" t="s">
        <v>10665</v>
      </c>
      <c r="K9" s="30" t="s">
        <v>1174</v>
      </c>
      <c r="L9" s="30" t="s">
        <v>10666</v>
      </c>
      <c r="M9" s="56">
        <v>45946.443749999999</v>
      </c>
      <c r="N9" s="56">
        <v>45947.779861111114</v>
      </c>
      <c r="O9" s="30" t="s">
        <v>40</v>
      </c>
      <c r="P9" s="30" t="s">
        <v>10648</v>
      </c>
      <c r="Q9" s="30" t="s">
        <v>3805</v>
      </c>
      <c r="R9" s="30" t="s">
        <v>3806</v>
      </c>
      <c r="S9" s="30" t="s">
        <v>10667</v>
      </c>
      <c r="T9" s="30" t="s">
        <v>1178</v>
      </c>
      <c r="U9" s="30">
        <v>0</v>
      </c>
      <c r="V9" s="30" t="s">
        <v>42</v>
      </c>
      <c r="W9" s="30" t="s">
        <v>123</v>
      </c>
      <c r="X9" s="30" t="s">
        <v>2714</v>
      </c>
      <c r="Y9" s="30">
        <v>1</v>
      </c>
      <c r="Z9" s="31">
        <f>IF(T9="SOPORTE_TELEFÓNICO",'TARIFAS 2025'!$B$14,IF(V9="PRINCIPAL",'TARIFAS 2025'!$B$13,IF(V9="INTERMEDIA",'TARIFAS 2025'!$C$13,IF(V9="LEJANA",'TARIFAS 2025'!$D$13))))</f>
        <v>59451</v>
      </c>
      <c r="AA9" s="31">
        <f t="shared" si="0"/>
        <v>59451</v>
      </c>
    </row>
    <row r="10" spans="1:27" s="34" customFormat="1">
      <c r="A10" s="30" t="s">
        <v>83</v>
      </c>
      <c r="B10" s="30" t="str">
        <f>VLOOKUP(A10,'CENTROS DE COSTOS'!A:D,2,0)</f>
        <v>0036-0007</v>
      </c>
      <c r="C10" s="30" t="str">
        <f>VLOOKUP(A10,'CENTROS DE COSTOS'!A:D,3,0)</f>
        <v>Wompi Santander</v>
      </c>
      <c r="D10" s="30">
        <v>54001</v>
      </c>
      <c r="E10" s="30">
        <v>14181807</v>
      </c>
      <c r="F10" s="30">
        <v>37005</v>
      </c>
      <c r="G10" s="30" t="s">
        <v>35</v>
      </c>
      <c r="H10" s="30" t="s">
        <v>893</v>
      </c>
      <c r="I10" s="30" t="s">
        <v>83</v>
      </c>
      <c r="J10" s="30" t="s">
        <v>7819</v>
      </c>
      <c r="K10" s="30" t="s">
        <v>1174</v>
      </c>
      <c r="L10" s="30" t="s">
        <v>10668</v>
      </c>
      <c r="M10" s="56">
        <v>45946.443749999999</v>
      </c>
      <c r="N10" s="56">
        <v>45947.78402777778</v>
      </c>
      <c r="O10" s="30" t="s">
        <v>40</v>
      </c>
      <c r="P10" s="30" t="s">
        <v>10648</v>
      </c>
      <c r="Q10" s="30" t="s">
        <v>3805</v>
      </c>
      <c r="R10" s="30" t="s">
        <v>3806</v>
      </c>
      <c r="S10" s="30" t="s">
        <v>10669</v>
      </c>
      <c r="T10" s="30" t="s">
        <v>1178</v>
      </c>
      <c r="U10" s="30">
        <v>0</v>
      </c>
      <c r="V10" s="30" t="s">
        <v>42</v>
      </c>
      <c r="W10" s="30" t="s">
        <v>123</v>
      </c>
      <c r="X10" s="30" t="s">
        <v>2221</v>
      </c>
      <c r="Y10" s="30">
        <v>1</v>
      </c>
      <c r="Z10" s="31">
        <f>IF(T10="SOPORTE_TELEFÓNICO",'TARIFAS 2025'!$B$14,IF(V10="PRINCIPAL",'TARIFAS 2025'!$B$13,IF(V10="INTERMEDIA",'TARIFAS 2025'!$C$13,IF(V10="LEJANA",'TARIFAS 2025'!$D$13))))</f>
        <v>59451</v>
      </c>
      <c r="AA10" s="31">
        <f t="shared" si="0"/>
        <v>59451</v>
      </c>
    </row>
    <row r="11" spans="1:27" s="34" customFormat="1">
      <c r="A11" s="30" t="s">
        <v>79</v>
      </c>
      <c r="B11" s="30" t="str">
        <f>VLOOKUP(A11,'CENTROS DE COSTOS'!A:D,2,0)</f>
        <v>0036-0003</v>
      </c>
      <c r="C11" s="30" t="str">
        <f>VLOOKUP(A11,'CENTROS DE COSTOS'!A:D,3,0)</f>
        <v>Wompi Suroccidente</v>
      </c>
      <c r="D11" s="30">
        <v>19532</v>
      </c>
      <c r="E11" s="30">
        <v>14198620</v>
      </c>
      <c r="F11" s="30">
        <v>41283</v>
      </c>
      <c r="G11" s="30" t="s">
        <v>35</v>
      </c>
      <c r="H11" s="30" t="s">
        <v>500</v>
      </c>
      <c r="I11" s="30" t="s">
        <v>522</v>
      </c>
      <c r="J11" s="30" t="s">
        <v>10670</v>
      </c>
      <c r="K11" s="30" t="s">
        <v>1174</v>
      </c>
      <c r="L11" s="30" t="s">
        <v>10671</v>
      </c>
      <c r="M11" s="56">
        <v>45940.686111111114</v>
      </c>
      <c r="N11" s="56">
        <v>45958.411111111112</v>
      </c>
      <c r="O11" s="30" t="s">
        <v>40</v>
      </c>
      <c r="P11" s="30" t="s">
        <v>10648</v>
      </c>
      <c r="Q11" s="30" t="s">
        <v>3805</v>
      </c>
      <c r="R11" s="30" t="s">
        <v>3806</v>
      </c>
      <c r="S11" s="30" t="s">
        <v>10672</v>
      </c>
      <c r="T11" s="30" t="s">
        <v>1178</v>
      </c>
      <c r="U11" s="30">
        <v>0</v>
      </c>
      <c r="V11" s="30" t="s">
        <v>44</v>
      </c>
      <c r="W11" s="30" t="s">
        <v>123</v>
      </c>
      <c r="X11" s="30" t="s">
        <v>1332</v>
      </c>
      <c r="Y11" s="30">
        <v>1</v>
      </c>
      <c r="Z11" s="31">
        <f>IF(T11="SOPORTE_TELEFÓNICO",'TARIFAS 2025'!$B$14,IF(V11="PRINCIPAL",'TARIFAS 2025'!$B$13,IF(V11="INTERMEDIA",'TARIFAS 2025'!$C$13,IF(V11="LEJANA",'TARIFAS 2025'!$D$13))))</f>
        <v>462012</v>
      </c>
      <c r="AA11" s="31">
        <f t="shared" si="0"/>
        <v>462012</v>
      </c>
    </row>
    <row r="12" spans="1:27" s="34" customFormat="1">
      <c r="A12" s="30" t="s">
        <v>79</v>
      </c>
      <c r="B12" s="30" t="str">
        <f>VLOOKUP(A12,'CENTROS DE COSTOS'!A:D,2,0)</f>
        <v>0036-0003</v>
      </c>
      <c r="C12" s="30" t="str">
        <f>VLOOKUP(A12,'CENTROS DE COSTOS'!A:D,3,0)</f>
        <v>Wompi Suroccidente</v>
      </c>
      <c r="D12" s="30">
        <v>19001</v>
      </c>
      <c r="E12" s="30">
        <v>14256898</v>
      </c>
      <c r="F12" s="30">
        <v>28623</v>
      </c>
      <c r="G12" s="30" t="s">
        <v>35</v>
      </c>
      <c r="H12" s="30" t="s">
        <v>500</v>
      </c>
      <c r="I12" s="30" t="s">
        <v>95</v>
      </c>
      <c r="J12" s="30" t="s">
        <v>10673</v>
      </c>
      <c r="K12" s="30" t="s">
        <v>1174</v>
      </c>
      <c r="L12" s="30" t="s">
        <v>10674</v>
      </c>
      <c r="M12" s="56">
        <v>45959.479861111111</v>
      </c>
      <c r="N12" s="56">
        <v>45961.509027777778</v>
      </c>
      <c r="O12" s="30" t="s">
        <v>40</v>
      </c>
      <c r="P12" s="30" t="s">
        <v>10648</v>
      </c>
      <c r="Q12" s="30" t="s">
        <v>3805</v>
      </c>
      <c r="R12" s="30" t="s">
        <v>3806</v>
      </c>
      <c r="S12" s="30" t="s">
        <v>10675</v>
      </c>
      <c r="T12" s="30" t="s">
        <v>1178</v>
      </c>
      <c r="U12" s="30">
        <v>0</v>
      </c>
      <c r="V12" s="30" t="s">
        <v>44</v>
      </c>
      <c r="W12" s="30" t="s">
        <v>123</v>
      </c>
      <c r="X12" s="30" t="s">
        <v>1332</v>
      </c>
      <c r="Y12" s="30">
        <v>1</v>
      </c>
      <c r="Z12" s="31">
        <f>IF(T12="SOPORTE_TELEFÓNICO",'TARIFAS 2025'!$B$14,IF(V12="PRINCIPAL",'TARIFAS 2025'!$B$13,IF(V12="INTERMEDIA",'TARIFAS 2025'!$C$13,IF(V12="LEJANA",'TARIFAS 2025'!$D$13))))</f>
        <v>462012</v>
      </c>
      <c r="AA12" s="31">
        <f t="shared" si="0"/>
        <v>462012</v>
      </c>
    </row>
    <row r="13" spans="1:27" s="34" customFormat="1">
      <c r="A13" s="30" t="s">
        <v>73</v>
      </c>
      <c r="B13" s="30" t="str">
        <f>VLOOKUP(A13,'CENTROS DE COSTOS'!A:D,2,0)</f>
        <v>0036-0004</v>
      </c>
      <c r="C13" s="30" t="str">
        <f>VLOOKUP(A13,'CENTROS DE COSTOS'!A:D,3,0)</f>
        <v>Wompi Centro</v>
      </c>
      <c r="D13" s="30">
        <v>25754</v>
      </c>
      <c r="E13" s="30">
        <v>14244372</v>
      </c>
      <c r="F13" s="30">
        <v>71118</v>
      </c>
      <c r="G13" s="30" t="s">
        <v>35</v>
      </c>
      <c r="H13" s="30" t="s">
        <v>620</v>
      </c>
      <c r="I13" s="30" t="s">
        <v>700</v>
      </c>
      <c r="J13" s="30" t="s">
        <v>10676</v>
      </c>
      <c r="K13" s="30" t="s">
        <v>1174</v>
      </c>
      <c r="L13" s="30" t="s">
        <v>10677</v>
      </c>
      <c r="M13" s="56">
        <v>45957.68472222222</v>
      </c>
      <c r="N13" s="56">
        <v>45961.617361111108</v>
      </c>
      <c r="O13" s="30" t="s">
        <v>40</v>
      </c>
      <c r="P13" s="30" t="s">
        <v>10648</v>
      </c>
      <c r="Q13" s="30" t="s">
        <v>3805</v>
      </c>
      <c r="R13" s="30" t="s">
        <v>3806</v>
      </c>
      <c r="S13" s="30" t="s">
        <v>10678</v>
      </c>
      <c r="T13" s="30" t="s">
        <v>1178</v>
      </c>
      <c r="U13" s="30">
        <v>0</v>
      </c>
      <c r="V13" s="30" t="s">
        <v>42</v>
      </c>
      <c r="W13" s="30" t="s">
        <v>123</v>
      </c>
      <c r="X13" s="30" t="s">
        <v>1621</v>
      </c>
      <c r="Y13" s="30">
        <v>1</v>
      </c>
      <c r="Z13" s="31">
        <f>IF(T13="SOPORTE_TELEFÓNICO",'TARIFAS 2025'!$B$14,IF(V13="PRINCIPAL",'TARIFAS 2025'!$B$13,IF(V13="INTERMEDIA",'TARIFAS 2025'!$C$13,IF(V13="LEJANA",'TARIFAS 2025'!$D$13))))</f>
        <v>59451</v>
      </c>
      <c r="AA13" s="31">
        <f t="shared" si="0"/>
        <v>59451</v>
      </c>
    </row>
    <row r="14" spans="1:27">
      <c r="AA14" s="40">
        <f>SUM(AA2:AA13)</f>
        <v>2446663</v>
      </c>
    </row>
  </sheetData>
  <autoFilter ref="A1:AA14" xr:uid="{FA5BA2ED-2CF9-4C9A-9F0A-37BB84FC8AAE}"/>
  <conditionalFormatting sqref="F2:F13">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AF0357-C087-4C9F-BEE7-0A042BB86624}"/>
</file>

<file path=customXml/itemProps2.xml><?xml version="1.0" encoding="utf-8"?>
<ds:datastoreItem xmlns:ds="http://schemas.openxmlformats.org/officeDocument/2006/customXml" ds:itemID="{1D8AB56F-5246-4ABD-94F4-9BFBEEF2A17E}"/>
</file>

<file path=customXml/itemProps3.xml><?xml version="1.0" encoding="utf-8"?>
<ds:datastoreItem xmlns:ds="http://schemas.openxmlformats.org/officeDocument/2006/customXml" ds:itemID="{5374653A-E216-47F1-B94A-B8EE9FDB25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Jhojana Hernandez Mora</dc:creator>
  <cp:keywords/>
  <dc:description/>
  <cp:lastModifiedBy>Lini Jhojana Hernandez Mora</cp:lastModifiedBy>
  <cp:revision/>
  <dcterms:created xsi:type="dcterms:W3CDTF">2025-10-03T19:45:18Z</dcterms:created>
  <dcterms:modified xsi:type="dcterms:W3CDTF">2025-11-08T21:36:57Z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